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C6B31D0E-5A03-4B31-87A6-B9E9101FED80}" xr6:coauthVersionLast="47" xr6:coauthVersionMax="47" xr10:uidLastSave="{00000000-0000-0000-0000-000000000000}"/>
  <bookViews>
    <workbookView xWindow="-108" yWindow="-108" windowWidth="30936" windowHeight="16776" tabRatio="610" activeTab="2" xr2:uid="{00000000-000D-0000-FFFF-FFFF00000000}"/>
  </bookViews>
  <sheets>
    <sheet name="Day 5 SOX Review" sheetId="44" r:id="rId1"/>
    <sheet name="Error Checks" sheetId="47" r:id="rId2"/>
    <sheet name="YTD PROGRAM SUMMARY" sheetId="28" r:id="rId3"/>
    <sheet name="Notes" sheetId="42"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47" l="1"/>
  <c r="E29" i="47"/>
  <c r="E28" i="47"/>
  <c r="D31" i="47" l="1"/>
  <c r="D23" i="47"/>
  <c r="D20" i="47"/>
  <c r="P170" i="39"/>
  <c r="P142" i="39"/>
  <c r="P156" i="39"/>
  <c r="D9" i="47"/>
  <c r="Y12" i="28" l="1"/>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Y96" i="28"/>
  <c r="Z96" i="28"/>
  <c r="AA96" i="28"/>
  <c r="AB96" i="28"/>
  <c r="AC96" i="28"/>
  <c r="AD96" i="28"/>
  <c r="AE96" i="28"/>
  <c r="AF96" i="28"/>
  <c r="AG96" i="28"/>
  <c r="AH96" i="28"/>
  <c r="AI96" i="28"/>
  <c r="AJ96" i="28"/>
  <c r="AK96" i="28"/>
  <c r="AL96" i="28"/>
  <c r="AM96" i="28"/>
  <c r="AN96" i="28"/>
  <c r="AO96" i="28"/>
  <c r="AP96" i="28"/>
  <c r="AQ96" i="28"/>
  <c r="AR96" i="28"/>
  <c r="AS96" i="28"/>
  <c r="AT96" i="28"/>
  <c r="AU96" i="28"/>
  <c r="AV96" i="28"/>
  <c r="AW96" i="28"/>
  <c r="AX96" i="28"/>
  <c r="AY96" i="28"/>
  <c r="AZ96" i="28"/>
  <c r="BA96" i="28"/>
  <c r="BB96" i="28"/>
  <c r="BC96" i="28"/>
  <c r="BD96" i="28"/>
  <c r="BE96" i="28"/>
  <c r="BF96" i="28"/>
  <c r="BG96" i="28"/>
  <c r="BH96" i="28"/>
  <c r="BI96" i="28"/>
  <c r="BJ96" i="28"/>
  <c r="BK96" i="28"/>
  <c r="BL96" i="28"/>
  <c r="BM96" i="28"/>
  <c r="BN96" i="28"/>
  <c r="BO96" i="28"/>
  <c r="BP96" i="28"/>
  <c r="BQ96" i="28"/>
  <c r="BR96" i="28"/>
  <c r="BS96" i="28"/>
  <c r="BT96" i="28"/>
  <c r="BU96" i="28"/>
  <c r="BV96" i="28"/>
  <c r="BW96" i="28"/>
  <c r="BX96" i="28"/>
  <c r="BY96" i="28"/>
  <c r="BZ96" i="28"/>
  <c r="CA96" i="28"/>
  <c r="CB96" i="28"/>
  <c r="CC96" i="28"/>
  <c r="CD96" i="28"/>
  <c r="CE96" i="28"/>
  <c r="CF96" i="28"/>
  <c r="CG96" i="28"/>
  <c r="CH96" i="28"/>
  <c r="CH68" i="28"/>
  <c r="CG68" i="28"/>
  <c r="CF68" i="28"/>
  <c r="CE68" i="28"/>
  <c r="CD68" i="28"/>
  <c r="CC68" i="28"/>
  <c r="CB68" i="28"/>
  <c r="CA68" i="28"/>
  <c r="BZ68" i="28"/>
  <c r="BY68" i="28"/>
  <c r="BX68" i="28"/>
  <c r="BW68" i="28"/>
  <c r="BV68" i="28"/>
  <c r="BU68" i="28"/>
  <c r="BT68" i="28"/>
  <c r="BS68" i="28"/>
  <c r="BR68" i="28"/>
  <c r="BQ68" i="28"/>
  <c r="BP68" i="28"/>
  <c r="BO68" i="28"/>
  <c r="BN68" i="28"/>
  <c r="BM68" i="28"/>
  <c r="BL68" i="28"/>
  <c r="BK68" i="28"/>
  <c r="BJ68" i="28"/>
  <c r="BI68" i="28"/>
  <c r="BH68" i="28"/>
  <c r="BG68" i="28"/>
  <c r="BF68" i="28"/>
  <c r="BE68" i="28"/>
  <c r="BD68" i="28"/>
  <c r="BC68" i="28"/>
  <c r="BB68" i="28"/>
  <c r="BA68" i="28"/>
  <c r="AZ68" i="28"/>
  <c r="AY68" i="28"/>
  <c r="AX68" i="28"/>
  <c r="AW68" i="28"/>
  <c r="AV68" i="28"/>
  <c r="AU68" i="28"/>
  <c r="AT68" i="28"/>
  <c r="AS68" i="28"/>
  <c r="AR68" i="28"/>
  <c r="AQ68" i="28"/>
  <c r="AP68" i="28"/>
  <c r="AO68" i="28"/>
  <c r="AN68" i="28"/>
  <c r="AM68" i="28"/>
  <c r="AL68" i="28"/>
  <c r="AK68" i="28"/>
  <c r="AJ68" i="28"/>
  <c r="AI68" i="28"/>
  <c r="AH68" i="28"/>
  <c r="AG68" i="28"/>
  <c r="AF68" i="28"/>
  <c r="AE68" i="28"/>
  <c r="AD68" i="28"/>
  <c r="AC68" i="28"/>
  <c r="AB68" i="28"/>
  <c r="AA68" i="28"/>
  <c r="Z68" i="28"/>
  <c r="Y68" i="28"/>
  <c r="X68" i="28"/>
  <c r="W68" i="28"/>
  <c r="V68" i="28"/>
  <c r="U68" i="28"/>
  <c r="T68" i="28"/>
  <c r="S68" i="28"/>
  <c r="R68" i="28"/>
  <c r="Q68" i="28"/>
  <c r="P68" i="28"/>
  <c r="O68" i="28"/>
  <c r="N15" i="48"/>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N17" i="48" s="1"/>
  <c r="M6" i="48"/>
  <c r="L6" i="48"/>
  <c r="K6" i="48"/>
  <c r="J6" i="48"/>
  <c r="I6" i="48"/>
  <c r="H6" i="48"/>
  <c r="G6" i="48"/>
  <c r="F6" i="48"/>
  <c r="E6" i="48"/>
  <c r="D6" i="48"/>
  <c r="C6" i="48"/>
  <c r="N5" i="48"/>
  <c r="M5" i="48"/>
  <c r="M17" i="48" s="1"/>
  <c r="L5" i="48"/>
  <c r="K5" i="48"/>
  <c r="J5" i="48"/>
  <c r="J17" i="48" s="1"/>
  <c r="I5" i="48"/>
  <c r="H5" i="48"/>
  <c r="G5" i="48"/>
  <c r="F5" i="48"/>
  <c r="E5" i="48"/>
  <c r="E17" i="48" s="1"/>
  <c r="D5" i="48"/>
  <c r="C5" i="48"/>
  <c r="S28" i="48"/>
  <c r="T28" i="48"/>
  <c r="U28" i="48"/>
  <c r="V28" i="48"/>
  <c r="W28" i="48"/>
  <c r="X28" i="48"/>
  <c r="Y28" i="48"/>
  <c r="Z28" i="48"/>
  <c r="AA28" i="48"/>
  <c r="AB28" i="48"/>
  <c r="AC28" i="48"/>
  <c r="AD28" i="48"/>
  <c r="AE28" i="48"/>
  <c r="AF28" i="48"/>
  <c r="AG28" i="48"/>
  <c r="AH28" i="48"/>
  <c r="AI28" i="48"/>
  <c r="AJ28" i="48"/>
  <c r="AK28" i="48"/>
  <c r="AL28" i="48"/>
  <c r="AM28" i="48"/>
  <c r="AN28" i="48"/>
  <c r="AO28" i="48"/>
  <c r="AP28" i="48"/>
  <c r="AQ28" i="48"/>
  <c r="AR28" i="48"/>
  <c r="AS28" i="48"/>
  <c r="AT28" i="48"/>
  <c r="AU28" i="48"/>
  <c r="AV28" i="48"/>
  <c r="AW28" i="48"/>
  <c r="AX28" i="48"/>
  <c r="AY28" i="48"/>
  <c r="AZ28" i="48"/>
  <c r="BA28" i="48"/>
  <c r="BB28" i="48"/>
  <c r="BC28" i="48"/>
  <c r="BD28" i="48"/>
  <c r="BE28" i="48"/>
  <c r="BF28" i="48"/>
  <c r="BG28" i="48"/>
  <c r="BH28" i="48"/>
  <c r="BI28" i="48"/>
  <c r="BJ28" i="48"/>
  <c r="BK28" i="48"/>
  <c r="BL28" i="48"/>
  <c r="BM28" i="48"/>
  <c r="BN28" i="48"/>
  <c r="BO28" i="48"/>
  <c r="BP28" i="48"/>
  <c r="BQ28" i="48"/>
  <c r="BR28" i="48"/>
  <c r="BS28" i="48"/>
  <c r="BT28" i="48"/>
  <c r="BU28" i="48"/>
  <c r="BV28" i="48"/>
  <c r="BW28" i="48"/>
  <c r="BX28" i="48"/>
  <c r="BY28" i="48"/>
  <c r="BZ28" i="48"/>
  <c r="CA28" i="48"/>
  <c r="CB28" i="48"/>
  <c r="CC28" i="48"/>
  <c r="CD28" i="48"/>
  <c r="CE28" i="48"/>
  <c r="CF28" i="48"/>
  <c r="CG28" i="48"/>
  <c r="CH28" i="48"/>
  <c r="J28" i="48"/>
  <c r="K28" i="48"/>
  <c r="L28" i="48"/>
  <c r="M28" i="48"/>
  <c r="N28" i="48"/>
  <c r="O28" i="48"/>
  <c r="P28" i="48"/>
  <c r="Q28" i="48"/>
  <c r="R28" i="48"/>
  <c r="I28" i="48"/>
  <c r="H28" i="48"/>
  <c r="G28" i="48"/>
  <c r="F28" i="48"/>
  <c r="E28" i="48"/>
  <c r="D28" i="48"/>
  <c r="C28" i="48"/>
  <c r="I17" i="48"/>
  <c r="D2" i="48"/>
  <c r="E2" i="48" s="1"/>
  <c r="F2" i="48" s="1"/>
  <c r="G2" i="48" s="1"/>
  <c r="H2" i="48" s="1"/>
  <c r="I2" i="48" s="1"/>
  <c r="J2" i="48" s="1"/>
  <c r="K2" i="48" s="1"/>
  <c r="L2" i="48" s="1"/>
  <c r="M2" i="48" s="1"/>
  <c r="N2" i="48" s="1"/>
  <c r="O2" i="48" s="1"/>
  <c r="G17" i="48" l="1"/>
  <c r="K17" i="48"/>
  <c r="F17" i="48"/>
  <c r="L17" i="48"/>
  <c r="D17" i="48"/>
  <c r="D21" i="48" s="1"/>
  <c r="H17" i="48"/>
  <c r="H21" i="48" s="1"/>
  <c r="C17" i="48"/>
  <c r="N21" i="48"/>
  <c r="O21" i="48"/>
  <c r="P2" i="48"/>
  <c r="F21" i="48"/>
  <c r="G21" i="48"/>
  <c r="L21" i="48"/>
  <c r="J21" i="48"/>
  <c r="K21" i="48"/>
  <c r="E21" i="48"/>
  <c r="M21" i="48"/>
  <c r="I21" i="48"/>
  <c r="N18" i="48" l="1"/>
  <c r="C21" i="48"/>
  <c r="P21" i="48"/>
  <c r="Q2" i="48"/>
  <c r="C23" i="48" l="1"/>
  <c r="R2" i="48"/>
  <c r="Q21" i="48"/>
  <c r="D23" i="48" l="1"/>
  <c r="S2" i="48"/>
  <c r="R21" i="48"/>
  <c r="E23" i="48" l="1"/>
  <c r="T2" i="48"/>
  <c r="S21" i="48"/>
  <c r="F23" i="48" l="1"/>
  <c r="U2" i="48"/>
  <c r="T21" i="48"/>
  <c r="G23" i="48" l="1"/>
  <c r="V2" i="48"/>
  <c r="U21" i="48"/>
  <c r="H23" i="48" l="1"/>
  <c r="W2" i="48"/>
  <c r="V21" i="48"/>
  <c r="I23" i="48" l="1"/>
  <c r="W21" i="48"/>
  <c r="X2" i="48"/>
  <c r="J23" i="48" l="1"/>
  <c r="X21" i="48"/>
  <c r="Y2" i="48"/>
  <c r="K23" i="48" l="1"/>
  <c r="Y21" i="48"/>
  <c r="Z2" i="48"/>
  <c r="L23" i="48" l="1"/>
  <c r="Z21" i="48"/>
  <c r="AA2" i="48"/>
  <c r="M23" i="48" l="1"/>
  <c r="AB2" i="48"/>
  <c r="AA21" i="48"/>
  <c r="N23" i="48" l="1"/>
  <c r="AC2" i="48"/>
  <c r="AB21" i="48"/>
  <c r="O23" i="48" l="1"/>
  <c r="AD2" i="48"/>
  <c r="AC21" i="48"/>
  <c r="P23" i="48" l="1"/>
  <c r="AE2" i="48"/>
  <c r="AD21" i="48"/>
  <c r="Q23" i="48" l="1"/>
  <c r="AE21" i="48"/>
  <c r="AF2" i="48"/>
  <c r="R23" i="48" l="1"/>
  <c r="AF21" i="48"/>
  <c r="AG2" i="48"/>
  <c r="S23" i="48" l="1"/>
  <c r="AH2" i="48"/>
  <c r="AG21" i="48"/>
  <c r="T23" i="48" l="1"/>
  <c r="AH21" i="48"/>
  <c r="AI2" i="48"/>
  <c r="U23" i="48" l="1"/>
  <c r="AJ2" i="48"/>
  <c r="AI21" i="48"/>
  <c r="V23" i="48" l="1"/>
  <c r="AK2" i="48"/>
  <c r="AJ21" i="48"/>
  <c r="W23" i="48" l="1"/>
  <c r="AL2" i="48"/>
  <c r="AK21" i="48"/>
  <c r="X23" i="48" l="1"/>
  <c r="AM2" i="48"/>
  <c r="AL21" i="48"/>
  <c r="Y23" i="48" l="1"/>
  <c r="Z23" i="48" s="1"/>
  <c r="AA23" i="48" s="1"/>
  <c r="AB23" i="48" s="1"/>
  <c r="AC23" i="48" s="1"/>
  <c r="AD23" i="48" s="1"/>
  <c r="AE23" i="48" s="1"/>
  <c r="AF23" i="48" s="1"/>
  <c r="AG23" i="48" s="1"/>
  <c r="AH23" i="48" s="1"/>
  <c r="AI23" i="48" s="1"/>
  <c r="AJ23" i="48" s="1"/>
  <c r="AK23" i="48" s="1"/>
  <c r="AL23" i="48" s="1"/>
  <c r="AM21" i="48"/>
  <c r="AN2" i="48"/>
  <c r="AM23" i="48" l="1"/>
  <c r="AO2" i="48"/>
  <c r="AN21" i="48"/>
  <c r="AN23" i="48" l="1"/>
  <c r="AO21" i="48"/>
  <c r="AP2" i="48"/>
  <c r="AO23" i="48" l="1"/>
  <c r="AP21" i="48"/>
  <c r="AQ2" i="48"/>
  <c r="AP23" i="48" l="1"/>
  <c r="AR2" i="48"/>
  <c r="AQ21" i="48"/>
  <c r="AQ23" i="48" l="1"/>
  <c r="AS2" i="48"/>
  <c r="AR21" i="48"/>
  <c r="AR23" i="48" s="1"/>
  <c r="AT2" i="48" l="1"/>
  <c r="AS21" i="48"/>
  <c r="AS23" i="48" s="1"/>
  <c r="AU2" i="48" l="1"/>
  <c r="AT21" i="48"/>
  <c r="AT23" i="48" s="1"/>
  <c r="AU21" i="48" l="1"/>
  <c r="AU23" i="48" s="1"/>
  <c r="AV2" i="48"/>
  <c r="AV21" i="48" l="1"/>
  <c r="AV23" i="48" s="1"/>
  <c r="AW2" i="48"/>
  <c r="AW21" i="48" l="1"/>
  <c r="AW23" i="48" s="1"/>
  <c r="AX2" i="48"/>
  <c r="AX21" i="48" l="1"/>
  <c r="AX23" i="48" s="1"/>
  <c r="AY2" i="48"/>
  <c r="AZ2" i="48" l="1"/>
  <c r="AY21" i="48"/>
  <c r="AY23" i="48" s="1"/>
  <c r="BA2" i="48" l="1"/>
  <c r="AZ21" i="48"/>
  <c r="AZ23" i="48" s="1"/>
  <c r="BB2" i="48" l="1"/>
  <c r="BA21" i="48"/>
  <c r="BA23" i="48" s="1"/>
  <c r="BC2" i="48" l="1"/>
  <c r="BB21" i="48"/>
  <c r="BB23" i="48" s="1"/>
  <c r="BC21" i="48" l="1"/>
  <c r="BC23" i="48" s="1"/>
  <c r="BD2" i="48"/>
  <c r="BD21" i="48" l="1"/>
  <c r="BD23" i="48" s="1"/>
  <c r="BE2" i="48"/>
  <c r="BF2" i="48" l="1"/>
  <c r="BE21" i="48"/>
  <c r="BE23" i="48" s="1"/>
  <c r="BF21" i="48" l="1"/>
  <c r="BF23" i="48" s="1"/>
  <c r="BG2" i="48"/>
  <c r="BH2" i="48" l="1"/>
  <c r="BG21" i="48"/>
  <c r="BG23" i="48" s="1"/>
  <c r="BI2" i="48" l="1"/>
  <c r="BH21" i="48"/>
  <c r="BH23" i="48" s="1"/>
  <c r="BJ2" i="48" l="1"/>
  <c r="BI21" i="48"/>
  <c r="BI23" i="48" s="1"/>
  <c r="BK2" i="48" l="1"/>
  <c r="BJ21" i="48"/>
  <c r="BJ23" i="48" s="1"/>
  <c r="BK21" i="48" l="1"/>
  <c r="BK23" i="48" s="1"/>
  <c r="BL2" i="48"/>
  <c r="BM2" i="48" l="1"/>
  <c r="BL21" i="48"/>
  <c r="BL23" i="48" s="1"/>
  <c r="BN2" i="48" l="1"/>
  <c r="BM21" i="48"/>
  <c r="BM23" i="48" s="1"/>
  <c r="BN21" i="48" l="1"/>
  <c r="BN23" i="48" s="1"/>
  <c r="BO2" i="48"/>
  <c r="BP2" i="48" l="1"/>
  <c r="BO21" i="48"/>
  <c r="BO23" i="48" s="1"/>
  <c r="BQ2" i="48" l="1"/>
  <c r="BP21" i="48"/>
  <c r="BP23" i="48" s="1"/>
  <c r="BR2" i="48" l="1"/>
  <c r="BQ21" i="48"/>
  <c r="BQ23" i="48" s="1"/>
  <c r="BS2" i="48" l="1"/>
  <c r="BR21" i="48"/>
  <c r="BR23" i="48" s="1"/>
  <c r="BS21" i="48" l="1"/>
  <c r="BS23" i="48" s="1"/>
  <c r="BT2" i="48"/>
  <c r="BT21" i="48" l="1"/>
  <c r="BT23" i="48" s="1"/>
  <c r="BU2" i="48"/>
  <c r="BV2" i="48" l="1"/>
  <c r="BU21" i="48"/>
  <c r="BU23" i="48" s="1"/>
  <c r="BV21" i="48" l="1"/>
  <c r="BV23" i="48" s="1"/>
  <c r="BW2" i="48"/>
  <c r="BX2" i="48" l="1"/>
  <c r="BW21" i="48"/>
  <c r="BW23" i="48" s="1"/>
  <c r="BY2" i="48" l="1"/>
  <c r="BX21" i="48"/>
  <c r="BX23" i="48" s="1"/>
  <c r="BZ2" i="48" l="1"/>
  <c r="BY21" i="48"/>
  <c r="BY23" i="48" s="1"/>
  <c r="CA2" i="48" l="1"/>
  <c r="BZ21" i="48"/>
  <c r="BZ23" i="48" s="1"/>
  <c r="CA21" i="48" l="1"/>
  <c r="CA23" i="48" s="1"/>
  <c r="CB2" i="48"/>
  <c r="CB21" i="48" l="1"/>
  <c r="CB23" i="48" s="1"/>
  <c r="CC2" i="48"/>
  <c r="CC21" i="48" l="1"/>
  <c r="CC23" i="48" s="1"/>
  <c r="CD2" i="48"/>
  <c r="CD21" i="48" l="1"/>
  <c r="CD23" i="48" s="1"/>
  <c r="CE2" i="48"/>
  <c r="CF2" i="48" l="1"/>
  <c r="CE21" i="48"/>
  <c r="CE23" i="48" s="1"/>
  <c r="CG2" i="48" l="1"/>
  <c r="CF21" i="48"/>
  <c r="CF23" i="48" s="1"/>
  <c r="CH2" i="48" l="1"/>
  <c r="CH21" i="48" s="1"/>
  <c r="CG21" i="48"/>
  <c r="CG23" i="48" s="1"/>
  <c r="CH23" i="48" l="1"/>
  <c r="AE132" i="40" l="1"/>
  <c r="AE133" i="40"/>
  <c r="AE134" i="40"/>
  <c r="AE135" i="40"/>
  <c r="AE136" i="40"/>
  <c r="AE137" i="40"/>
  <c r="AE138" i="40"/>
  <c r="AE139" i="40"/>
  <c r="AE140" i="40"/>
  <c r="AE141" i="40"/>
  <c r="AE142" i="40"/>
  <c r="AE143" i="40"/>
  <c r="N154" i="39"/>
  <c r="M154" i="39"/>
  <c r="L154" i="39"/>
  <c r="K154" i="39"/>
  <c r="J154" i="39"/>
  <c r="I154" i="39"/>
  <c r="H154" i="39"/>
  <c r="G154" i="39"/>
  <c r="F154" i="39"/>
  <c r="E154" i="39"/>
  <c r="D154" i="39"/>
  <c r="C154" i="39"/>
  <c r="N153" i="39"/>
  <c r="M153" i="39"/>
  <c r="L153" i="39"/>
  <c r="K153" i="39"/>
  <c r="J153" i="39"/>
  <c r="I153" i="39"/>
  <c r="H153" i="39"/>
  <c r="G153" i="39"/>
  <c r="F153" i="39"/>
  <c r="E153" i="39"/>
  <c r="D153" i="39"/>
  <c r="C153" i="39"/>
  <c r="N152" i="39"/>
  <c r="M152" i="39"/>
  <c r="L152" i="39"/>
  <c r="K152" i="39"/>
  <c r="J152" i="39"/>
  <c r="I152" i="39"/>
  <c r="H152" i="39"/>
  <c r="G152" i="39"/>
  <c r="F152" i="39"/>
  <c r="E152" i="39"/>
  <c r="D152" i="39"/>
  <c r="C152" i="39"/>
  <c r="N151" i="39"/>
  <c r="M151" i="39"/>
  <c r="L151" i="39"/>
  <c r="K151" i="39"/>
  <c r="J151" i="39"/>
  <c r="I151" i="39"/>
  <c r="H151" i="39"/>
  <c r="G151" i="39"/>
  <c r="F151" i="39"/>
  <c r="E151" i="39"/>
  <c r="D151" i="39"/>
  <c r="C151" i="39"/>
  <c r="N150" i="39"/>
  <c r="M150" i="39"/>
  <c r="L150" i="39"/>
  <c r="K150" i="39"/>
  <c r="J150" i="39"/>
  <c r="I150" i="39"/>
  <c r="H150" i="39"/>
  <c r="G150" i="39"/>
  <c r="F150" i="39"/>
  <c r="E150" i="39"/>
  <c r="D150" i="39"/>
  <c r="C150" i="39"/>
  <c r="N149" i="39"/>
  <c r="M149" i="39"/>
  <c r="L149" i="39"/>
  <c r="K149" i="39"/>
  <c r="J149" i="39"/>
  <c r="I149" i="39"/>
  <c r="H149" i="39"/>
  <c r="G149" i="39"/>
  <c r="F149" i="39"/>
  <c r="E149" i="39"/>
  <c r="D149" i="39"/>
  <c r="C149" i="39"/>
  <c r="N148" i="39"/>
  <c r="M148" i="39"/>
  <c r="L148" i="39"/>
  <c r="K148" i="39"/>
  <c r="J148" i="39"/>
  <c r="I148" i="39"/>
  <c r="H148" i="39"/>
  <c r="G148" i="39"/>
  <c r="F148" i="39"/>
  <c r="E148" i="39"/>
  <c r="D148" i="39"/>
  <c r="C148" i="39"/>
  <c r="N147" i="39"/>
  <c r="M147" i="39"/>
  <c r="L147" i="39"/>
  <c r="K147" i="39"/>
  <c r="J147" i="39"/>
  <c r="I147" i="39"/>
  <c r="H147" i="39"/>
  <c r="G147" i="39"/>
  <c r="F147" i="39"/>
  <c r="E147" i="39"/>
  <c r="D147" i="39"/>
  <c r="C147" i="39"/>
  <c r="N146" i="39"/>
  <c r="M146" i="39"/>
  <c r="L146" i="39"/>
  <c r="K146" i="39"/>
  <c r="J146" i="39"/>
  <c r="I146" i="39"/>
  <c r="H146" i="39"/>
  <c r="G146" i="39"/>
  <c r="F146" i="39"/>
  <c r="E146" i="39"/>
  <c r="D146" i="39"/>
  <c r="C146" i="39"/>
  <c r="N145" i="39"/>
  <c r="M145" i="39"/>
  <c r="L145" i="39"/>
  <c r="K145" i="39"/>
  <c r="J145" i="39"/>
  <c r="I145" i="39"/>
  <c r="H145" i="39"/>
  <c r="G145" i="39"/>
  <c r="F145" i="39"/>
  <c r="E145" i="39"/>
  <c r="D145" i="39"/>
  <c r="C145" i="39"/>
  <c r="N144" i="39"/>
  <c r="M144" i="39"/>
  <c r="L144" i="39"/>
  <c r="K144" i="39"/>
  <c r="J144" i="39"/>
  <c r="I144" i="39"/>
  <c r="H144" i="39"/>
  <c r="G144" i="39"/>
  <c r="F144" i="39"/>
  <c r="E144" i="39"/>
  <c r="D144" i="39"/>
  <c r="C144" i="39"/>
  <c r="N158" i="39" l="1"/>
  <c r="N173" i="39" s="1"/>
  <c r="N159" i="39"/>
  <c r="N174" i="39" s="1"/>
  <c r="N160" i="39"/>
  <c r="N175" i="39" s="1"/>
  <c r="N161" i="39"/>
  <c r="N176" i="39" s="1"/>
  <c r="N162" i="39"/>
  <c r="N177" i="39" s="1"/>
  <c r="N163" i="39"/>
  <c r="N178" i="39" s="1"/>
  <c r="N164" i="39"/>
  <c r="N179" i="39" s="1"/>
  <c r="N165" i="39"/>
  <c r="N180" i="39" s="1"/>
  <c r="N166" i="39"/>
  <c r="N181" i="39" s="1"/>
  <c r="N167" i="39"/>
  <c r="N182" i="39" s="1"/>
  <c r="N168" i="39"/>
  <c r="N183" i="39" s="1"/>
  <c r="N39" i="2" l="1"/>
  <c r="X4" i="47" l="1"/>
  <c r="Z4" i="47"/>
  <c r="AA4" i="47"/>
  <c r="E4" i="47"/>
  <c r="T4" i="47" s="1"/>
  <c r="F4" i="47"/>
  <c r="U4" i="47" s="1"/>
  <c r="G4" i="47"/>
  <c r="V4" i="47" s="1"/>
  <c r="H4" i="47"/>
  <c r="W4" i="47" s="1"/>
  <c r="I4" i="47"/>
  <c r="J4" i="47"/>
  <c r="Y4" i="47" s="1"/>
  <c r="K4" i="47"/>
  <c r="L4" i="47"/>
  <c r="M4" i="47"/>
  <c r="AB4" i="47" s="1"/>
  <c r="N4" i="47"/>
  <c r="AC4" i="47" s="1"/>
  <c r="O4" i="47"/>
  <c r="AD4" i="47" s="1"/>
  <c r="D4" i="47"/>
  <c r="S4" i="47" s="1"/>
  <c r="C4" i="2"/>
  <c r="C4" i="48" s="1"/>
  <c r="K3" i="41"/>
  <c r="N3" i="40"/>
  <c r="N3" i="41" s="1"/>
  <c r="M3" i="40"/>
  <c r="M3" i="41" s="1"/>
  <c r="L3" i="40"/>
  <c r="L3" i="41" s="1"/>
  <c r="K3" i="40"/>
  <c r="J3" i="40"/>
  <c r="J3" i="41" s="1"/>
  <c r="I3" i="40"/>
  <c r="I3" i="41" s="1"/>
  <c r="H3" i="40"/>
  <c r="H3" i="41" s="1"/>
  <c r="G3" i="40"/>
  <c r="G3" i="41" s="1"/>
  <c r="F3" i="40"/>
  <c r="F3" i="41" s="1"/>
  <c r="E3" i="40"/>
  <c r="E3" i="41" s="1"/>
  <c r="D3" i="40"/>
  <c r="D3" i="41" s="1"/>
  <c r="C3" i="40"/>
  <c r="C3" i="41" s="1"/>
  <c r="D5" i="28"/>
  <c r="D4" i="2" s="1"/>
  <c r="D4" i="48" s="1"/>
  <c r="E5" i="28" l="1"/>
  <c r="D27" i="48"/>
  <c r="D20" i="48"/>
  <c r="C20" i="48"/>
  <c r="C27" i="48"/>
  <c r="CH139" i="36"/>
  <c r="CG139" i="36"/>
  <c r="CF139" i="36"/>
  <c r="CE139" i="36"/>
  <c r="CD139" i="36"/>
  <c r="CC139" i="36"/>
  <c r="CB139" i="36"/>
  <c r="CA139" i="36"/>
  <c r="BZ139" i="36"/>
  <c r="BY139" i="36"/>
  <c r="BX139" i="36"/>
  <c r="BW139" i="36"/>
  <c r="BV139" i="36"/>
  <c r="BU139" i="36"/>
  <c r="BT139" i="36"/>
  <c r="BS139" i="36"/>
  <c r="BR139" i="36"/>
  <c r="BQ139" i="36"/>
  <c r="BP139" i="36"/>
  <c r="BO139" i="36"/>
  <c r="BN139" i="36"/>
  <c r="BM139" i="36"/>
  <c r="BL139" i="36"/>
  <c r="BK139" i="36"/>
  <c r="BJ139" i="36"/>
  <c r="BI139" i="36"/>
  <c r="BH139" i="36"/>
  <c r="BG139" i="36"/>
  <c r="BF139" i="36"/>
  <c r="BE139" i="36"/>
  <c r="BD139" i="36"/>
  <c r="BC139" i="36"/>
  <c r="BB139" i="36"/>
  <c r="BA139" i="36"/>
  <c r="AZ139" i="36"/>
  <c r="AY139" i="36"/>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CH138" i="36"/>
  <c r="CG138" i="36"/>
  <c r="CF138" i="36"/>
  <c r="CE138" i="36"/>
  <c r="CD138" i="36"/>
  <c r="CC138" i="36"/>
  <c r="CB138" i="36"/>
  <c r="CA138" i="36"/>
  <c r="BZ138" i="36"/>
  <c r="BY138" i="36"/>
  <c r="BX138" i="36"/>
  <c r="BW138" i="36"/>
  <c r="BV138" i="36"/>
  <c r="BU138" i="36"/>
  <c r="BT138" i="36"/>
  <c r="BS138" i="36"/>
  <c r="BR138" i="36"/>
  <c r="BQ138" i="36"/>
  <c r="BP138" i="36"/>
  <c r="BO138" i="36"/>
  <c r="BN138" i="36"/>
  <c r="BM138" i="36"/>
  <c r="BL138" i="36"/>
  <c r="BK138" i="36"/>
  <c r="BJ138" i="36"/>
  <c r="BI138" i="36"/>
  <c r="BH138" i="36"/>
  <c r="BG138" i="36"/>
  <c r="BF138" i="36"/>
  <c r="BE138" i="36"/>
  <c r="BD138" i="36"/>
  <c r="BC138" i="36"/>
  <c r="BB138" i="36"/>
  <c r="BA138" i="36"/>
  <c r="AZ138" i="36"/>
  <c r="AY138"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CH137" i="36"/>
  <c r="CG137" i="36"/>
  <c r="CF137" i="36"/>
  <c r="CE137" i="36"/>
  <c r="CD137" i="36"/>
  <c r="CC137" i="36"/>
  <c r="CB137" i="36"/>
  <c r="CA137" i="36"/>
  <c r="BZ137" i="36"/>
  <c r="BY137" i="36"/>
  <c r="BX137" i="36"/>
  <c r="BW137" i="36"/>
  <c r="BV137" i="36"/>
  <c r="BU137" i="36"/>
  <c r="BT137" i="36"/>
  <c r="BS137" i="36"/>
  <c r="BR137" i="36"/>
  <c r="BQ137" i="36"/>
  <c r="BP137" i="36"/>
  <c r="BO137" i="36"/>
  <c r="BN137" i="36"/>
  <c r="BM137" i="36"/>
  <c r="BL137" i="36"/>
  <c r="BK137" i="36"/>
  <c r="BJ137" i="36"/>
  <c r="BI137" i="36"/>
  <c r="BH137" i="36"/>
  <c r="BG137" i="36"/>
  <c r="BF137" i="36"/>
  <c r="BE137" i="36"/>
  <c r="BD137" i="36"/>
  <c r="BC137" i="36"/>
  <c r="BB137" i="36"/>
  <c r="BA137" i="36"/>
  <c r="AZ137" i="36"/>
  <c r="AY137"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CH136" i="36"/>
  <c r="CG136" i="36"/>
  <c r="CF136" i="36"/>
  <c r="CE136" i="36"/>
  <c r="CD136" i="36"/>
  <c r="CC136" i="36"/>
  <c r="CB136" i="36"/>
  <c r="CA136" i="36"/>
  <c r="BZ136" i="36"/>
  <c r="BY136" i="36"/>
  <c r="BX136" i="36"/>
  <c r="BW136" i="36"/>
  <c r="BV136" i="36"/>
  <c r="BU136" i="36"/>
  <c r="BT136" i="36"/>
  <c r="BS136" i="36"/>
  <c r="BR136" i="36"/>
  <c r="BQ136" i="36"/>
  <c r="BP136" i="36"/>
  <c r="BO136" i="36"/>
  <c r="BN136" i="36"/>
  <c r="BM136" i="36"/>
  <c r="BL136" i="36"/>
  <c r="BK136" i="36"/>
  <c r="BJ136" i="36"/>
  <c r="BI136" i="36"/>
  <c r="BH136" i="36"/>
  <c r="BG136" i="36"/>
  <c r="BF136" i="36"/>
  <c r="BE136" i="36"/>
  <c r="BD136" i="36"/>
  <c r="BC136" i="36"/>
  <c r="BB136" i="36"/>
  <c r="BA136" i="36"/>
  <c r="AZ136" i="36"/>
  <c r="AY136"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CH135" i="36"/>
  <c r="CG135" i="36"/>
  <c r="CF135" i="36"/>
  <c r="CE135" i="36"/>
  <c r="CD135" i="36"/>
  <c r="CC135" i="36"/>
  <c r="CB135" i="36"/>
  <c r="CA135" i="36"/>
  <c r="BZ135" i="36"/>
  <c r="BY135" i="36"/>
  <c r="BX135" i="36"/>
  <c r="BW135" i="36"/>
  <c r="BV135" i="36"/>
  <c r="BU135" i="36"/>
  <c r="BT135" i="36"/>
  <c r="BS135" i="36"/>
  <c r="BR135" i="36"/>
  <c r="BQ135" i="36"/>
  <c r="BP135" i="36"/>
  <c r="BO135" i="36"/>
  <c r="BN135" i="36"/>
  <c r="BM135" i="36"/>
  <c r="BL135" i="36"/>
  <c r="BK135" i="36"/>
  <c r="BJ135" i="36"/>
  <c r="BI135" i="36"/>
  <c r="BH135" i="36"/>
  <c r="BG135" i="36"/>
  <c r="BF135" i="36"/>
  <c r="BE135" i="36"/>
  <c r="BD135" i="36"/>
  <c r="BC135" i="36"/>
  <c r="BB135" i="36"/>
  <c r="BA135" i="36"/>
  <c r="AZ135" i="36"/>
  <c r="AY135"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CH134" i="36"/>
  <c r="CG134" i="36"/>
  <c r="CF134" i="36"/>
  <c r="CE134" i="36"/>
  <c r="CD134" i="36"/>
  <c r="CC134" i="36"/>
  <c r="CB134" i="36"/>
  <c r="CA134" i="36"/>
  <c r="BZ134" i="36"/>
  <c r="BY134" i="36"/>
  <c r="BX134" i="36"/>
  <c r="BW134" i="36"/>
  <c r="BV134" i="36"/>
  <c r="BU134" i="36"/>
  <c r="BT134" i="36"/>
  <c r="BS134" i="36"/>
  <c r="BR134" i="36"/>
  <c r="BQ134" i="36"/>
  <c r="BP134" i="36"/>
  <c r="BO134" i="36"/>
  <c r="BN134" i="36"/>
  <c r="BM134" i="36"/>
  <c r="BL134" i="36"/>
  <c r="BK134" i="36"/>
  <c r="BJ134" i="36"/>
  <c r="BI134" i="36"/>
  <c r="BH134" i="36"/>
  <c r="BG134" i="36"/>
  <c r="BF134" i="36"/>
  <c r="BE134" i="36"/>
  <c r="BD134" i="36"/>
  <c r="BC134" i="36"/>
  <c r="BB134" i="36"/>
  <c r="BA134" i="36"/>
  <c r="AZ134" i="36"/>
  <c r="AY134"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CH133" i="36"/>
  <c r="CG133" i="36"/>
  <c r="CF133" i="36"/>
  <c r="CE133" i="36"/>
  <c r="CD133" i="36"/>
  <c r="CC133" i="36"/>
  <c r="CB133" i="36"/>
  <c r="CA133" i="36"/>
  <c r="BZ133" i="36"/>
  <c r="BY133" i="36"/>
  <c r="BX133" i="36"/>
  <c r="BW133" i="36"/>
  <c r="BV133" i="36"/>
  <c r="BU133" i="36"/>
  <c r="BT133" i="36"/>
  <c r="BS133" i="36"/>
  <c r="BR133" i="36"/>
  <c r="BQ133" i="36"/>
  <c r="BP133" i="36"/>
  <c r="BO133" i="36"/>
  <c r="BN133" i="36"/>
  <c r="BM133" i="36"/>
  <c r="BL133" i="36"/>
  <c r="BK133" i="36"/>
  <c r="BJ133" i="36"/>
  <c r="BI133" i="36"/>
  <c r="BH133" i="36"/>
  <c r="BG133" i="36"/>
  <c r="BF133" i="36"/>
  <c r="BE133" i="36"/>
  <c r="BD133" i="36"/>
  <c r="BC133" i="36"/>
  <c r="BB133" i="36"/>
  <c r="BA133" i="36"/>
  <c r="AZ133" i="36"/>
  <c r="AY133"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CH132" i="36"/>
  <c r="CG132" i="36"/>
  <c r="CF132" i="36"/>
  <c r="CE132" i="36"/>
  <c r="CD132" i="36"/>
  <c r="CC132" i="36"/>
  <c r="CB132" i="36"/>
  <c r="CA132" i="36"/>
  <c r="BZ132" i="36"/>
  <c r="BY132" i="36"/>
  <c r="BX132" i="36"/>
  <c r="BW132" i="36"/>
  <c r="BV132" i="36"/>
  <c r="BU132" i="36"/>
  <c r="BT132" i="36"/>
  <c r="BS132" i="36"/>
  <c r="BR132" i="36"/>
  <c r="BQ132" i="36"/>
  <c r="BP132" i="36"/>
  <c r="BO132" i="36"/>
  <c r="BN132" i="36"/>
  <c r="BM132" i="36"/>
  <c r="BL132" i="36"/>
  <c r="BK132" i="36"/>
  <c r="BJ132" i="36"/>
  <c r="BI132" i="36"/>
  <c r="BH132" i="36"/>
  <c r="BG132" i="36"/>
  <c r="BF132" i="36"/>
  <c r="BE132" i="36"/>
  <c r="BD132" i="36"/>
  <c r="BC132" i="36"/>
  <c r="BB132" i="36"/>
  <c r="BA132" i="36"/>
  <c r="AZ132" i="36"/>
  <c r="AY132"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CH131" i="36"/>
  <c r="CG131" i="36"/>
  <c r="CF131" i="36"/>
  <c r="CE131" i="36"/>
  <c r="CD131" i="36"/>
  <c r="CC131" i="36"/>
  <c r="CB131" i="36"/>
  <c r="CA131" i="36"/>
  <c r="BZ131" i="36"/>
  <c r="BY131" i="36"/>
  <c r="BX131" i="36"/>
  <c r="BW131" i="36"/>
  <c r="BV131" i="36"/>
  <c r="BU131" i="36"/>
  <c r="BT131" i="36"/>
  <c r="BS131" i="36"/>
  <c r="BR131" i="36"/>
  <c r="BQ131" i="36"/>
  <c r="BP131" i="36"/>
  <c r="BO131" i="36"/>
  <c r="BN131" i="36"/>
  <c r="BM131" i="36"/>
  <c r="BL131" i="36"/>
  <c r="BK131" i="36"/>
  <c r="BJ131" i="36"/>
  <c r="BI131" i="36"/>
  <c r="BH131" i="36"/>
  <c r="BG131" i="36"/>
  <c r="BF131" i="36"/>
  <c r="BE131" i="36"/>
  <c r="BD131" i="36"/>
  <c r="BC131" i="36"/>
  <c r="BB131" i="36"/>
  <c r="BA131" i="36"/>
  <c r="AZ131" i="36"/>
  <c r="AY131"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CH130" i="36"/>
  <c r="CG130" i="36"/>
  <c r="CF130" i="36"/>
  <c r="CE130" i="36"/>
  <c r="CD130" i="36"/>
  <c r="CC130" i="36"/>
  <c r="CB130" i="36"/>
  <c r="CA130" i="36"/>
  <c r="BZ130" i="36"/>
  <c r="BY130" i="36"/>
  <c r="BX130" i="36"/>
  <c r="BW130" i="36"/>
  <c r="BV130" i="36"/>
  <c r="BU130" i="36"/>
  <c r="BT130" i="36"/>
  <c r="BS130" i="36"/>
  <c r="BR130" i="36"/>
  <c r="BQ130" i="36"/>
  <c r="BP130" i="36"/>
  <c r="BO130" i="36"/>
  <c r="BN130" i="36"/>
  <c r="BM130" i="36"/>
  <c r="BL130" i="36"/>
  <c r="BK130" i="36"/>
  <c r="BJ130" i="36"/>
  <c r="BI130" i="36"/>
  <c r="BH130" i="36"/>
  <c r="BG130" i="36"/>
  <c r="BF130" i="36"/>
  <c r="BE130" i="36"/>
  <c r="BD130" i="36"/>
  <c r="BC130" i="36"/>
  <c r="BB130" i="36"/>
  <c r="BA130" i="36"/>
  <c r="AZ130" i="36"/>
  <c r="AY130"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CH129" i="36"/>
  <c r="CG129" i="36"/>
  <c r="CF129" i="36"/>
  <c r="CE129" i="36"/>
  <c r="CD129" i="36"/>
  <c r="CC129" i="36"/>
  <c r="CB129" i="36"/>
  <c r="CA129" i="36"/>
  <c r="BZ129" i="36"/>
  <c r="BY129" i="36"/>
  <c r="BX129" i="36"/>
  <c r="BW129" i="36"/>
  <c r="BV129" i="36"/>
  <c r="BU129" i="36"/>
  <c r="BT129" i="36"/>
  <c r="BS129" i="36"/>
  <c r="BR129" i="36"/>
  <c r="BQ129" i="36"/>
  <c r="BP129" i="36"/>
  <c r="BO129" i="36"/>
  <c r="BN129" i="36"/>
  <c r="BM129" i="36"/>
  <c r="BL129" i="36"/>
  <c r="BK129" i="36"/>
  <c r="BJ129" i="36"/>
  <c r="BI129" i="36"/>
  <c r="BH129" i="36"/>
  <c r="BG129" i="36"/>
  <c r="BF129" i="36"/>
  <c r="BE129" i="36"/>
  <c r="BD129" i="36"/>
  <c r="BC129" i="36"/>
  <c r="BB129" i="36"/>
  <c r="BA129" i="36"/>
  <c r="AZ129" i="36"/>
  <c r="AY129"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CH128" i="36"/>
  <c r="CG128" i="36"/>
  <c r="CF128" i="36"/>
  <c r="CE128" i="36"/>
  <c r="CD128" i="36"/>
  <c r="CC128" i="36"/>
  <c r="CB128" i="36"/>
  <c r="CA128" i="36"/>
  <c r="BZ128" i="36"/>
  <c r="BY128" i="36"/>
  <c r="BX128" i="36"/>
  <c r="BW128" i="36"/>
  <c r="BV128" i="36"/>
  <c r="BU128" i="36"/>
  <c r="BT128" i="36"/>
  <c r="BS128" i="36"/>
  <c r="BR128" i="36"/>
  <c r="BQ128" i="36"/>
  <c r="BP128" i="36"/>
  <c r="BO128" i="36"/>
  <c r="BN128" i="36"/>
  <c r="BM128" i="36"/>
  <c r="BL128" i="36"/>
  <c r="BK128" i="36"/>
  <c r="BJ128" i="36"/>
  <c r="BI128" i="36"/>
  <c r="BH128" i="36"/>
  <c r="BG128" i="36"/>
  <c r="BF128" i="36"/>
  <c r="BE128" i="36"/>
  <c r="BD128" i="36"/>
  <c r="BC128" i="36"/>
  <c r="BB128" i="36"/>
  <c r="BA128" i="36"/>
  <c r="AZ128" i="36"/>
  <c r="AY128"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CH127" i="36"/>
  <c r="CG127" i="36"/>
  <c r="CF127" i="36"/>
  <c r="CE127" i="36"/>
  <c r="CD127" i="36"/>
  <c r="CC127" i="36"/>
  <c r="CB127" i="36"/>
  <c r="CA127" i="36"/>
  <c r="BZ127" i="36"/>
  <c r="BY127" i="36"/>
  <c r="BX127" i="36"/>
  <c r="BW127" i="36"/>
  <c r="BV127" i="36"/>
  <c r="BU127" i="36"/>
  <c r="BT127" i="36"/>
  <c r="BS127" i="36"/>
  <c r="BR127" i="36"/>
  <c r="BQ127" i="36"/>
  <c r="BP127" i="36"/>
  <c r="BO127" i="36"/>
  <c r="BN127" i="36"/>
  <c r="BM127" i="36"/>
  <c r="BL127" i="36"/>
  <c r="BK127" i="36"/>
  <c r="BJ127" i="36"/>
  <c r="BI127" i="36"/>
  <c r="BH127" i="36"/>
  <c r="BG127" i="36"/>
  <c r="BF127" i="36"/>
  <c r="BE127" i="36"/>
  <c r="BD127" i="36"/>
  <c r="BC127" i="36"/>
  <c r="BB127" i="36"/>
  <c r="BA127" i="36"/>
  <c r="AZ127" i="36"/>
  <c r="AY127"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CH122" i="36"/>
  <c r="CG122" i="36"/>
  <c r="CF122" i="36"/>
  <c r="CE122" i="36"/>
  <c r="CD122" i="36"/>
  <c r="CC122" i="36"/>
  <c r="CB122" i="36"/>
  <c r="CA122" i="36"/>
  <c r="BZ122" i="36"/>
  <c r="BY122" i="36"/>
  <c r="BX122" i="36"/>
  <c r="BW122" i="36"/>
  <c r="BV122" i="36"/>
  <c r="BU122" i="36"/>
  <c r="BT122" i="36"/>
  <c r="BS122" i="36"/>
  <c r="BR122" i="36"/>
  <c r="BQ122" i="36"/>
  <c r="BP122" i="36"/>
  <c r="BO122" i="36"/>
  <c r="BN122" i="36"/>
  <c r="BM122" i="36"/>
  <c r="BL122" i="36"/>
  <c r="BK122" i="36"/>
  <c r="BJ122" i="36"/>
  <c r="BI122" i="36"/>
  <c r="BH122" i="36"/>
  <c r="BG122" i="36"/>
  <c r="BF122" i="36"/>
  <c r="BE122" i="36"/>
  <c r="BD122" i="36"/>
  <c r="BC122" i="36"/>
  <c r="BB122" i="36"/>
  <c r="BA122" i="36"/>
  <c r="AZ122" i="36"/>
  <c r="AY122"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CH121" i="36"/>
  <c r="CG121" i="36"/>
  <c r="CF121" i="36"/>
  <c r="CE121" i="36"/>
  <c r="CD121" i="36"/>
  <c r="CC121" i="36"/>
  <c r="CB121" i="36"/>
  <c r="CA121" i="36"/>
  <c r="BZ121" i="36"/>
  <c r="BY121" i="36"/>
  <c r="BX121" i="36"/>
  <c r="BW121" i="36"/>
  <c r="BV121" i="36"/>
  <c r="BU121" i="36"/>
  <c r="BT121" i="36"/>
  <c r="BS121" i="36"/>
  <c r="BR121" i="36"/>
  <c r="BQ121" i="36"/>
  <c r="BP121" i="36"/>
  <c r="BO121" i="36"/>
  <c r="BN121" i="36"/>
  <c r="BM121" i="36"/>
  <c r="BL121" i="36"/>
  <c r="BK121" i="36"/>
  <c r="BJ121" i="36"/>
  <c r="BI121" i="36"/>
  <c r="BH121" i="36"/>
  <c r="BG121" i="36"/>
  <c r="BF121" i="36"/>
  <c r="BE121" i="36"/>
  <c r="BD121" i="36"/>
  <c r="BC121" i="36"/>
  <c r="BB121" i="36"/>
  <c r="BA121" i="36"/>
  <c r="AZ121" i="36"/>
  <c r="AY121"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CH120" i="36"/>
  <c r="CG120" i="36"/>
  <c r="CF120" i="36"/>
  <c r="CE120" i="36"/>
  <c r="CD120" i="36"/>
  <c r="CC120" i="36"/>
  <c r="CB120" i="36"/>
  <c r="CA120" i="36"/>
  <c r="BZ120" i="36"/>
  <c r="BY120" i="36"/>
  <c r="BX120" i="36"/>
  <c r="BW120" i="36"/>
  <c r="BV120" i="36"/>
  <c r="BU120" i="36"/>
  <c r="BT120" i="36"/>
  <c r="BS120" i="36"/>
  <c r="BR120" i="36"/>
  <c r="BQ120" i="36"/>
  <c r="BP120" i="36"/>
  <c r="BO120" i="36"/>
  <c r="BN120" i="36"/>
  <c r="BM120" i="36"/>
  <c r="BL120" i="36"/>
  <c r="BK120" i="36"/>
  <c r="BJ120" i="36"/>
  <c r="BI120" i="36"/>
  <c r="BH120" i="36"/>
  <c r="BG120" i="36"/>
  <c r="BF120" i="36"/>
  <c r="BE120" i="36"/>
  <c r="BD120" i="36"/>
  <c r="BC120" i="36"/>
  <c r="BB120" i="36"/>
  <c r="BA120" i="36"/>
  <c r="AZ120" i="36"/>
  <c r="AY120"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CH119" i="36"/>
  <c r="CG119" i="36"/>
  <c r="CF119" i="36"/>
  <c r="CE119" i="36"/>
  <c r="CD119" i="36"/>
  <c r="CC119" i="36"/>
  <c r="CB119" i="36"/>
  <c r="CA119" i="36"/>
  <c r="BZ119" i="36"/>
  <c r="BY119" i="36"/>
  <c r="BX119" i="36"/>
  <c r="BW119" i="36"/>
  <c r="BV119" i="36"/>
  <c r="BU119" i="36"/>
  <c r="BT119" i="36"/>
  <c r="BS119" i="36"/>
  <c r="BR119" i="36"/>
  <c r="BQ119" i="36"/>
  <c r="BP119" i="36"/>
  <c r="BO119" i="36"/>
  <c r="BN119" i="36"/>
  <c r="BM119" i="36"/>
  <c r="BL119" i="36"/>
  <c r="BK119" i="36"/>
  <c r="BJ119" i="36"/>
  <c r="BI119" i="36"/>
  <c r="BH119" i="36"/>
  <c r="BG119" i="36"/>
  <c r="BF119" i="36"/>
  <c r="BE119" i="36"/>
  <c r="BD119" i="36"/>
  <c r="BC119" i="36"/>
  <c r="BB119" i="36"/>
  <c r="BA119" i="36"/>
  <c r="AZ119" i="36"/>
  <c r="AY119"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CH118" i="36"/>
  <c r="CG118" i="36"/>
  <c r="CF118" i="36"/>
  <c r="CE118" i="36"/>
  <c r="CD118" i="36"/>
  <c r="CC118" i="36"/>
  <c r="CB118" i="36"/>
  <c r="CA118" i="36"/>
  <c r="BZ118" i="36"/>
  <c r="BY118" i="36"/>
  <c r="BX118" i="36"/>
  <c r="BW118" i="36"/>
  <c r="BV118" i="36"/>
  <c r="BU118" i="36"/>
  <c r="BT118" i="36"/>
  <c r="BS118" i="36"/>
  <c r="BR118" i="36"/>
  <c r="BQ118" i="36"/>
  <c r="BP118" i="36"/>
  <c r="BO118" i="36"/>
  <c r="BN118" i="36"/>
  <c r="BM118" i="36"/>
  <c r="BL118" i="36"/>
  <c r="BK118" i="36"/>
  <c r="BJ118" i="36"/>
  <c r="BI118" i="36"/>
  <c r="BH118" i="36"/>
  <c r="BG118" i="36"/>
  <c r="BF118" i="36"/>
  <c r="BE118" i="36"/>
  <c r="BD118" i="36"/>
  <c r="BC118" i="36"/>
  <c r="BB118" i="36"/>
  <c r="BA118" i="36"/>
  <c r="AZ118" i="36"/>
  <c r="AY118"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CH117" i="36"/>
  <c r="CG117" i="36"/>
  <c r="CF117" i="36"/>
  <c r="CE117" i="36"/>
  <c r="CD117" i="36"/>
  <c r="CC117" i="36"/>
  <c r="CB117" i="36"/>
  <c r="CA117" i="36"/>
  <c r="BZ117" i="36"/>
  <c r="BY117" i="36"/>
  <c r="BX117" i="36"/>
  <c r="BW117" i="36"/>
  <c r="BV117" i="36"/>
  <c r="BU117" i="36"/>
  <c r="BT117" i="36"/>
  <c r="BS117" i="36"/>
  <c r="BR117" i="36"/>
  <c r="BQ117" i="36"/>
  <c r="BP117" i="36"/>
  <c r="BO117" i="36"/>
  <c r="BN117" i="36"/>
  <c r="BM117" i="36"/>
  <c r="BL117" i="36"/>
  <c r="BK117" i="36"/>
  <c r="BJ117" i="36"/>
  <c r="BI117" i="36"/>
  <c r="BH117" i="36"/>
  <c r="BG117" i="36"/>
  <c r="BF117" i="36"/>
  <c r="BE117" i="36"/>
  <c r="BD117" i="36"/>
  <c r="BC117" i="36"/>
  <c r="BB117" i="36"/>
  <c r="BA117" i="36"/>
  <c r="AZ117" i="36"/>
  <c r="AY117"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CH116" i="36"/>
  <c r="CG116" i="36"/>
  <c r="CF116" i="36"/>
  <c r="CE116" i="36"/>
  <c r="CD116" i="36"/>
  <c r="CC116" i="36"/>
  <c r="CB116" i="36"/>
  <c r="CA116" i="36"/>
  <c r="BZ116" i="36"/>
  <c r="BY116" i="36"/>
  <c r="BX116" i="36"/>
  <c r="BW116" i="36"/>
  <c r="BV116" i="36"/>
  <c r="BU116" i="36"/>
  <c r="BT116" i="36"/>
  <c r="BS116" i="36"/>
  <c r="BR116" i="36"/>
  <c r="BQ116" i="36"/>
  <c r="BP116" i="36"/>
  <c r="BO116" i="36"/>
  <c r="BN116" i="36"/>
  <c r="BM116" i="36"/>
  <c r="BL116" i="36"/>
  <c r="BK116" i="36"/>
  <c r="BJ116" i="36"/>
  <c r="BI116" i="36"/>
  <c r="BH116" i="36"/>
  <c r="BG116" i="36"/>
  <c r="BF116" i="36"/>
  <c r="BE116" i="36"/>
  <c r="BD116" i="36"/>
  <c r="BC116" i="36"/>
  <c r="BB116" i="36"/>
  <c r="BA116" i="36"/>
  <c r="AZ116" i="36"/>
  <c r="AY116"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CH115" i="36"/>
  <c r="CG115" i="36"/>
  <c r="CF115" i="36"/>
  <c r="CE115" i="36"/>
  <c r="CD115" i="36"/>
  <c r="CC115" i="36"/>
  <c r="CB115" i="36"/>
  <c r="CA115" i="36"/>
  <c r="BZ115" i="36"/>
  <c r="BY115" i="36"/>
  <c r="BX115" i="36"/>
  <c r="BW115" i="36"/>
  <c r="BV115" i="36"/>
  <c r="BU115" i="36"/>
  <c r="BT115" i="36"/>
  <c r="BS115" i="36"/>
  <c r="BR115" i="36"/>
  <c r="BQ115" i="36"/>
  <c r="BP115" i="36"/>
  <c r="BO115" i="36"/>
  <c r="BN115" i="36"/>
  <c r="BM115" i="36"/>
  <c r="BL115" i="36"/>
  <c r="BK115" i="36"/>
  <c r="BJ115" i="36"/>
  <c r="BI115" i="36"/>
  <c r="BH115" i="36"/>
  <c r="BG115" i="36"/>
  <c r="BF115" i="36"/>
  <c r="BE115" i="36"/>
  <c r="BD115" i="36"/>
  <c r="BC115" i="36"/>
  <c r="BB115" i="36"/>
  <c r="BA115" i="36"/>
  <c r="AZ115" i="36"/>
  <c r="AY115"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CH114" i="36"/>
  <c r="CG114" i="36"/>
  <c r="CF114" i="36"/>
  <c r="CE114" i="36"/>
  <c r="CD114" i="36"/>
  <c r="CC114" i="36"/>
  <c r="CB114" i="36"/>
  <c r="CA114" i="36"/>
  <c r="BZ114" i="36"/>
  <c r="BY114" i="36"/>
  <c r="BX114" i="36"/>
  <c r="BW114" i="36"/>
  <c r="BV114" i="36"/>
  <c r="BU114" i="36"/>
  <c r="BT114" i="36"/>
  <c r="BS114" i="36"/>
  <c r="BR114" i="36"/>
  <c r="BQ114" i="36"/>
  <c r="BP114" i="36"/>
  <c r="BO114" i="36"/>
  <c r="BN114" i="36"/>
  <c r="BM114" i="36"/>
  <c r="BL114" i="36"/>
  <c r="BK114" i="36"/>
  <c r="BJ114" i="36"/>
  <c r="BI114" i="36"/>
  <c r="BH114" i="36"/>
  <c r="BG114" i="36"/>
  <c r="BF114" i="36"/>
  <c r="BE114" i="36"/>
  <c r="BD114" i="36"/>
  <c r="BC114" i="36"/>
  <c r="BB114" i="36"/>
  <c r="BA114" i="36"/>
  <c r="AZ114" i="36"/>
  <c r="AY114"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CH113" i="36"/>
  <c r="CG113" i="36"/>
  <c r="CF113" i="36"/>
  <c r="CE113" i="36"/>
  <c r="CD113" i="36"/>
  <c r="CC113" i="36"/>
  <c r="CB113" i="36"/>
  <c r="CA113" i="36"/>
  <c r="BZ113" i="36"/>
  <c r="BY113" i="36"/>
  <c r="BX113" i="36"/>
  <c r="BW113" i="36"/>
  <c r="BV113" i="36"/>
  <c r="BU113" i="36"/>
  <c r="BT113" i="36"/>
  <c r="BS113" i="36"/>
  <c r="BR113" i="36"/>
  <c r="BQ113" i="36"/>
  <c r="BP113" i="36"/>
  <c r="BO113" i="36"/>
  <c r="BN113" i="36"/>
  <c r="BM113" i="36"/>
  <c r="BL113" i="36"/>
  <c r="BK113" i="36"/>
  <c r="BJ113" i="36"/>
  <c r="BI113" i="36"/>
  <c r="BH113" i="36"/>
  <c r="BG113" i="36"/>
  <c r="BF113" i="36"/>
  <c r="BE113" i="36"/>
  <c r="BD113" i="36"/>
  <c r="BC113" i="36"/>
  <c r="BB113" i="36"/>
  <c r="BA113" i="36"/>
  <c r="AZ113" i="36"/>
  <c r="AY113"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CH112" i="36"/>
  <c r="CG112" i="36"/>
  <c r="CF112" i="36"/>
  <c r="CE112" i="36"/>
  <c r="CD112" i="36"/>
  <c r="CC112" i="36"/>
  <c r="CB112" i="36"/>
  <c r="CA112" i="36"/>
  <c r="BZ112" i="36"/>
  <c r="BY112" i="36"/>
  <c r="BX112" i="36"/>
  <c r="BW112" i="36"/>
  <c r="BV112" i="36"/>
  <c r="BU112" i="36"/>
  <c r="BT112" i="36"/>
  <c r="BS112" i="36"/>
  <c r="BR112" i="36"/>
  <c r="BQ112" i="36"/>
  <c r="BP112" i="36"/>
  <c r="BO112" i="36"/>
  <c r="BN112" i="36"/>
  <c r="BM112" i="36"/>
  <c r="BL112" i="36"/>
  <c r="BK112" i="36"/>
  <c r="BJ112" i="36"/>
  <c r="BI112" i="36"/>
  <c r="BH112" i="36"/>
  <c r="BG112" i="36"/>
  <c r="BF112" i="36"/>
  <c r="BE112" i="36"/>
  <c r="BD112" i="36"/>
  <c r="BC112" i="36"/>
  <c r="BB112" i="36"/>
  <c r="BA112" i="36"/>
  <c r="AZ112" i="36"/>
  <c r="AY112"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CH111" i="36"/>
  <c r="CG111" i="36"/>
  <c r="CF111" i="36"/>
  <c r="CE111" i="36"/>
  <c r="CD111" i="36"/>
  <c r="CC111" i="36"/>
  <c r="CB111" i="36"/>
  <c r="CA111" i="36"/>
  <c r="BZ111" i="36"/>
  <c r="BY111" i="36"/>
  <c r="BX111" i="36"/>
  <c r="BW111" i="36"/>
  <c r="BV111" i="36"/>
  <c r="BU111" i="36"/>
  <c r="BT111" i="36"/>
  <c r="BS111" i="36"/>
  <c r="BR111" i="36"/>
  <c r="BQ111" i="36"/>
  <c r="BP111" i="36"/>
  <c r="BO111" i="36"/>
  <c r="BN111" i="36"/>
  <c r="BM111" i="36"/>
  <c r="BL111" i="36"/>
  <c r="BK111" i="36"/>
  <c r="BJ111" i="36"/>
  <c r="BI111" i="36"/>
  <c r="BH111" i="36"/>
  <c r="BG111" i="36"/>
  <c r="BF111" i="36"/>
  <c r="BE111" i="36"/>
  <c r="BD111" i="36"/>
  <c r="BC111" i="36"/>
  <c r="BB111" i="36"/>
  <c r="BA111" i="36"/>
  <c r="AZ111" i="36"/>
  <c r="AY111"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CH110" i="36"/>
  <c r="CG110" i="36"/>
  <c r="CF110" i="36"/>
  <c r="CE110" i="36"/>
  <c r="CD110" i="36"/>
  <c r="CC110" i="36"/>
  <c r="CB110" i="36"/>
  <c r="CA110" i="36"/>
  <c r="BZ110" i="36"/>
  <c r="BY110" i="36"/>
  <c r="BX110" i="36"/>
  <c r="BW110" i="36"/>
  <c r="BV110" i="36"/>
  <c r="BU110" i="36"/>
  <c r="BT110" i="36"/>
  <c r="BS110" i="36"/>
  <c r="BR110" i="36"/>
  <c r="BQ110" i="36"/>
  <c r="BP110" i="36"/>
  <c r="BO110" i="36"/>
  <c r="BN110" i="36"/>
  <c r="BM110" i="36"/>
  <c r="BL110" i="36"/>
  <c r="BK110" i="36"/>
  <c r="BJ110" i="36"/>
  <c r="BI110" i="36"/>
  <c r="BH110" i="36"/>
  <c r="BG110" i="36"/>
  <c r="BF110" i="36"/>
  <c r="BE110" i="36"/>
  <c r="BD110" i="36"/>
  <c r="BC110" i="36"/>
  <c r="BB110" i="36"/>
  <c r="BA110" i="36"/>
  <c r="AZ110" i="36"/>
  <c r="AY110"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39" i="36"/>
  <c r="C139" i="36"/>
  <c r="D138" i="36"/>
  <c r="C138" i="36"/>
  <c r="D137" i="36"/>
  <c r="C137" i="36"/>
  <c r="D136" i="36"/>
  <c r="C136" i="36"/>
  <c r="D135" i="36"/>
  <c r="C135" i="36"/>
  <c r="D134" i="36"/>
  <c r="C134" i="36"/>
  <c r="D133" i="36"/>
  <c r="C133" i="36"/>
  <c r="D132" i="36"/>
  <c r="C132" i="36"/>
  <c r="D131" i="36"/>
  <c r="C131" i="36"/>
  <c r="D130" i="36"/>
  <c r="C130" i="36"/>
  <c r="D129" i="36"/>
  <c r="C129" i="36"/>
  <c r="D128" i="36"/>
  <c r="C128" i="36"/>
  <c r="D127" i="36"/>
  <c r="C127" i="36"/>
  <c r="D122" i="36"/>
  <c r="C122" i="36"/>
  <c r="D121" i="36"/>
  <c r="C121" i="36"/>
  <c r="D120" i="36"/>
  <c r="C120" i="36"/>
  <c r="D119" i="36"/>
  <c r="C119" i="36"/>
  <c r="D118" i="36"/>
  <c r="C118" i="36"/>
  <c r="D117" i="36"/>
  <c r="C117" i="36"/>
  <c r="D116" i="36"/>
  <c r="C116" i="36"/>
  <c r="D115" i="36"/>
  <c r="C115" i="36"/>
  <c r="D114" i="36"/>
  <c r="C114" i="36"/>
  <c r="D113" i="36"/>
  <c r="C113" i="36"/>
  <c r="D112" i="36"/>
  <c r="C112" i="36"/>
  <c r="D111" i="36"/>
  <c r="C111" i="36"/>
  <c r="D110" i="36"/>
  <c r="C110" i="36"/>
  <c r="CH139" i="35"/>
  <c r="CG139" i="35"/>
  <c r="CF139" i="35"/>
  <c r="CE139" i="35"/>
  <c r="CD139" i="35"/>
  <c r="CC139" i="35"/>
  <c r="CB139" i="35"/>
  <c r="CA139" i="35"/>
  <c r="BZ139" i="35"/>
  <c r="BY139" i="35"/>
  <c r="BX139" i="35"/>
  <c r="BW139" i="35"/>
  <c r="BV139" i="35"/>
  <c r="BU139" i="35"/>
  <c r="BT139" i="35"/>
  <c r="BS139" i="35"/>
  <c r="BR139" i="35"/>
  <c r="BQ139" i="35"/>
  <c r="BP139" i="35"/>
  <c r="BO139" i="35"/>
  <c r="BN139" i="35"/>
  <c r="BM139" i="35"/>
  <c r="BL139" i="35"/>
  <c r="BK139" i="35"/>
  <c r="BJ139" i="35"/>
  <c r="BI139" i="35"/>
  <c r="BH139" i="35"/>
  <c r="BG139" i="35"/>
  <c r="BF139" i="35"/>
  <c r="BE139" i="35"/>
  <c r="BD139" i="35"/>
  <c r="BC139" i="35"/>
  <c r="BB139" i="35"/>
  <c r="BA139" i="35"/>
  <c r="AZ139" i="35"/>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CH138" i="35"/>
  <c r="CG138" i="35"/>
  <c r="CF138" i="35"/>
  <c r="CE138" i="35"/>
  <c r="CD138" i="35"/>
  <c r="CC138" i="35"/>
  <c r="CB138" i="35"/>
  <c r="CA138" i="35"/>
  <c r="BZ138" i="35"/>
  <c r="BY138" i="35"/>
  <c r="BX138" i="35"/>
  <c r="BW138" i="35"/>
  <c r="BV138" i="35"/>
  <c r="BU138" i="35"/>
  <c r="BT138" i="35"/>
  <c r="BS138" i="35"/>
  <c r="BR138" i="35"/>
  <c r="BQ138" i="35"/>
  <c r="BP138" i="35"/>
  <c r="BO138" i="35"/>
  <c r="BN138" i="35"/>
  <c r="BM138" i="35"/>
  <c r="BL138" i="35"/>
  <c r="BK138" i="35"/>
  <c r="BJ138" i="35"/>
  <c r="BI138" i="35"/>
  <c r="BH138" i="35"/>
  <c r="BG138" i="35"/>
  <c r="BF138" i="35"/>
  <c r="BE138" i="35"/>
  <c r="BD138" i="35"/>
  <c r="BC138" i="35"/>
  <c r="BB138" i="35"/>
  <c r="BA138" i="35"/>
  <c r="AZ138"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CH137" i="35"/>
  <c r="CG137" i="35"/>
  <c r="CF137" i="35"/>
  <c r="CE137" i="35"/>
  <c r="CD137" i="35"/>
  <c r="CC137" i="35"/>
  <c r="CB137" i="35"/>
  <c r="CA137" i="35"/>
  <c r="BZ137" i="35"/>
  <c r="BY137" i="35"/>
  <c r="BX137" i="35"/>
  <c r="BW137" i="35"/>
  <c r="BV137" i="35"/>
  <c r="BU137" i="35"/>
  <c r="BT137" i="35"/>
  <c r="BS137" i="35"/>
  <c r="BR137" i="35"/>
  <c r="BQ137" i="35"/>
  <c r="BP137" i="35"/>
  <c r="BO137" i="35"/>
  <c r="BN137" i="35"/>
  <c r="BM137" i="35"/>
  <c r="BL137" i="35"/>
  <c r="BK137" i="35"/>
  <c r="BJ137" i="35"/>
  <c r="BI137" i="35"/>
  <c r="BH137" i="35"/>
  <c r="BG137" i="35"/>
  <c r="BF137" i="35"/>
  <c r="BE137" i="35"/>
  <c r="BD137" i="35"/>
  <c r="BC137" i="35"/>
  <c r="BB137" i="35"/>
  <c r="BA137" i="35"/>
  <c r="AZ137"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CH136" i="35"/>
  <c r="CG136" i="35"/>
  <c r="CF136" i="35"/>
  <c r="CE136" i="35"/>
  <c r="CD136" i="35"/>
  <c r="CC136" i="35"/>
  <c r="CB136" i="35"/>
  <c r="CA136" i="35"/>
  <c r="BZ136" i="35"/>
  <c r="BY136" i="35"/>
  <c r="BX136" i="35"/>
  <c r="BW136" i="35"/>
  <c r="BV136" i="35"/>
  <c r="BU136" i="35"/>
  <c r="BT136" i="35"/>
  <c r="BS136" i="35"/>
  <c r="BR136" i="35"/>
  <c r="BQ136" i="35"/>
  <c r="BP136" i="35"/>
  <c r="BO136" i="35"/>
  <c r="BN136" i="35"/>
  <c r="BM136" i="35"/>
  <c r="BL136" i="35"/>
  <c r="BK136" i="35"/>
  <c r="BJ136" i="35"/>
  <c r="BI136" i="35"/>
  <c r="BH136" i="35"/>
  <c r="BG136" i="35"/>
  <c r="BF136" i="35"/>
  <c r="BE136" i="35"/>
  <c r="BD136" i="35"/>
  <c r="BC136" i="35"/>
  <c r="BB136" i="35"/>
  <c r="BA136" i="35"/>
  <c r="AZ136"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CH135" i="35"/>
  <c r="CG135" i="35"/>
  <c r="CF135" i="35"/>
  <c r="CE135" i="35"/>
  <c r="CD135" i="35"/>
  <c r="CC135" i="35"/>
  <c r="CB135" i="35"/>
  <c r="CA135" i="35"/>
  <c r="BZ135" i="35"/>
  <c r="BY135" i="35"/>
  <c r="BX135" i="35"/>
  <c r="BW135" i="35"/>
  <c r="BV135" i="35"/>
  <c r="BU135" i="35"/>
  <c r="BT135" i="35"/>
  <c r="BS135" i="35"/>
  <c r="BR135" i="35"/>
  <c r="BQ135" i="35"/>
  <c r="BP135" i="35"/>
  <c r="BO135" i="35"/>
  <c r="BN135" i="35"/>
  <c r="BM135" i="35"/>
  <c r="BL135" i="35"/>
  <c r="BK135" i="35"/>
  <c r="BJ135" i="35"/>
  <c r="BI135" i="35"/>
  <c r="BH135" i="35"/>
  <c r="BG135" i="35"/>
  <c r="BF135" i="35"/>
  <c r="BE135" i="35"/>
  <c r="BD135" i="35"/>
  <c r="BC135" i="35"/>
  <c r="BB135" i="35"/>
  <c r="BA135" i="35"/>
  <c r="AZ135"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CH134" i="35"/>
  <c r="CG134" i="35"/>
  <c r="CF134" i="35"/>
  <c r="CE134" i="35"/>
  <c r="CD134" i="35"/>
  <c r="CC134" i="35"/>
  <c r="CB134" i="35"/>
  <c r="CA134" i="35"/>
  <c r="BZ134" i="35"/>
  <c r="BY134" i="35"/>
  <c r="BX134" i="35"/>
  <c r="BW134" i="35"/>
  <c r="BV134" i="35"/>
  <c r="BU134" i="35"/>
  <c r="BT134" i="35"/>
  <c r="BS134" i="35"/>
  <c r="BR134" i="35"/>
  <c r="BQ134" i="35"/>
  <c r="BP134" i="35"/>
  <c r="BO134" i="35"/>
  <c r="BN134" i="35"/>
  <c r="BM134" i="35"/>
  <c r="BL134" i="35"/>
  <c r="BK134" i="35"/>
  <c r="BJ134" i="35"/>
  <c r="BI134" i="35"/>
  <c r="BH134" i="35"/>
  <c r="BG134" i="35"/>
  <c r="BF134" i="35"/>
  <c r="BE134" i="35"/>
  <c r="BD134" i="35"/>
  <c r="BC134" i="35"/>
  <c r="BB134" i="35"/>
  <c r="BA134" i="35"/>
  <c r="AZ134"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CH133" i="35"/>
  <c r="CG133" i="35"/>
  <c r="CF133" i="35"/>
  <c r="CE133" i="35"/>
  <c r="CD133" i="35"/>
  <c r="CC133" i="35"/>
  <c r="CB133" i="35"/>
  <c r="CA133" i="35"/>
  <c r="BZ133" i="35"/>
  <c r="BY133" i="35"/>
  <c r="BX133" i="35"/>
  <c r="BW133" i="35"/>
  <c r="BV133" i="35"/>
  <c r="BU133" i="35"/>
  <c r="BT133" i="35"/>
  <c r="BS133" i="35"/>
  <c r="BR133" i="35"/>
  <c r="BQ133" i="35"/>
  <c r="BP133" i="35"/>
  <c r="BO133" i="35"/>
  <c r="BN133" i="35"/>
  <c r="BM133" i="35"/>
  <c r="BL133" i="35"/>
  <c r="BK133" i="35"/>
  <c r="BJ133" i="35"/>
  <c r="BI133" i="35"/>
  <c r="BH133" i="35"/>
  <c r="BG133" i="35"/>
  <c r="BF133" i="35"/>
  <c r="BE133" i="35"/>
  <c r="BD133" i="35"/>
  <c r="BC133" i="35"/>
  <c r="BB133" i="35"/>
  <c r="BA133" i="35"/>
  <c r="AZ133"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CH132" i="35"/>
  <c r="CG132" i="35"/>
  <c r="CF132" i="35"/>
  <c r="CE132" i="35"/>
  <c r="CD132" i="35"/>
  <c r="CC132" i="35"/>
  <c r="CB132" i="35"/>
  <c r="CA132" i="35"/>
  <c r="BZ132" i="35"/>
  <c r="BY132" i="35"/>
  <c r="BX132" i="35"/>
  <c r="BW132" i="35"/>
  <c r="BV132" i="35"/>
  <c r="BU132" i="35"/>
  <c r="BT132" i="35"/>
  <c r="BS132" i="35"/>
  <c r="BR132" i="35"/>
  <c r="BQ132" i="35"/>
  <c r="BP132" i="35"/>
  <c r="BO132" i="35"/>
  <c r="BN132" i="35"/>
  <c r="BM132" i="35"/>
  <c r="BL132" i="35"/>
  <c r="BK132" i="35"/>
  <c r="BJ132" i="35"/>
  <c r="BI132" i="35"/>
  <c r="BH132" i="35"/>
  <c r="BG132" i="35"/>
  <c r="BF132" i="35"/>
  <c r="BE132" i="35"/>
  <c r="BD132" i="35"/>
  <c r="BC132" i="35"/>
  <c r="BB132" i="35"/>
  <c r="BA132" i="35"/>
  <c r="AZ132"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CH131" i="35"/>
  <c r="CG131" i="35"/>
  <c r="CF131" i="35"/>
  <c r="CE131" i="35"/>
  <c r="CD131" i="35"/>
  <c r="CC131" i="35"/>
  <c r="CB131" i="35"/>
  <c r="CA131" i="35"/>
  <c r="BZ131" i="35"/>
  <c r="BY131" i="35"/>
  <c r="BX131" i="35"/>
  <c r="BW131" i="35"/>
  <c r="BV131" i="35"/>
  <c r="BU131" i="35"/>
  <c r="BT131" i="35"/>
  <c r="BS131" i="35"/>
  <c r="BR131" i="35"/>
  <c r="BQ131" i="35"/>
  <c r="BP131" i="35"/>
  <c r="BO131" i="35"/>
  <c r="BN131" i="35"/>
  <c r="BM131" i="35"/>
  <c r="BL131" i="35"/>
  <c r="BK131" i="35"/>
  <c r="BJ131" i="35"/>
  <c r="BI131" i="35"/>
  <c r="BH131" i="35"/>
  <c r="BG131" i="35"/>
  <c r="BF131" i="35"/>
  <c r="BE131" i="35"/>
  <c r="BD131" i="35"/>
  <c r="BC131" i="35"/>
  <c r="BB131" i="35"/>
  <c r="BA131" i="35"/>
  <c r="AZ131"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CH130" i="35"/>
  <c r="CG130" i="35"/>
  <c r="CF130" i="35"/>
  <c r="CE130" i="35"/>
  <c r="CD130" i="35"/>
  <c r="CC130" i="35"/>
  <c r="CB130" i="35"/>
  <c r="CA130" i="35"/>
  <c r="BZ130" i="35"/>
  <c r="BY130" i="35"/>
  <c r="BX130" i="35"/>
  <c r="BW130" i="35"/>
  <c r="BV130" i="35"/>
  <c r="BU130" i="35"/>
  <c r="BT130" i="35"/>
  <c r="BS130" i="35"/>
  <c r="BR130" i="35"/>
  <c r="BQ130" i="35"/>
  <c r="BP130" i="35"/>
  <c r="BO130" i="35"/>
  <c r="BN130" i="35"/>
  <c r="BM130" i="35"/>
  <c r="BL130" i="35"/>
  <c r="BK130" i="35"/>
  <c r="BJ130" i="35"/>
  <c r="BI130" i="35"/>
  <c r="BH130" i="35"/>
  <c r="BG130" i="35"/>
  <c r="BF130" i="35"/>
  <c r="BE130" i="35"/>
  <c r="BD130" i="35"/>
  <c r="BC130" i="35"/>
  <c r="BB130" i="35"/>
  <c r="BA130" i="35"/>
  <c r="AZ130"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CH129" i="35"/>
  <c r="CG129" i="35"/>
  <c r="CF129" i="35"/>
  <c r="CE129" i="35"/>
  <c r="CD129" i="35"/>
  <c r="CC129" i="35"/>
  <c r="CB129" i="35"/>
  <c r="CA129" i="35"/>
  <c r="BZ129" i="35"/>
  <c r="BY129" i="35"/>
  <c r="BX129" i="35"/>
  <c r="BW129" i="35"/>
  <c r="BV129" i="35"/>
  <c r="BU129" i="35"/>
  <c r="BT129" i="35"/>
  <c r="BS129" i="35"/>
  <c r="BR129" i="35"/>
  <c r="BQ129" i="35"/>
  <c r="BP129" i="35"/>
  <c r="BO129" i="35"/>
  <c r="BN129" i="35"/>
  <c r="BM129" i="35"/>
  <c r="BL129" i="35"/>
  <c r="BK129" i="35"/>
  <c r="BJ129" i="35"/>
  <c r="BI129" i="35"/>
  <c r="BH129" i="35"/>
  <c r="BG129" i="35"/>
  <c r="BF129" i="35"/>
  <c r="BE129" i="35"/>
  <c r="BD129" i="35"/>
  <c r="BC129" i="35"/>
  <c r="BB129" i="35"/>
  <c r="BA129" i="35"/>
  <c r="AZ129"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CH128" i="35"/>
  <c r="CG128" i="35"/>
  <c r="CF128" i="35"/>
  <c r="CE128" i="35"/>
  <c r="CD128" i="35"/>
  <c r="CC128" i="35"/>
  <c r="CB128" i="35"/>
  <c r="CA128" i="35"/>
  <c r="BZ128" i="35"/>
  <c r="BY128" i="35"/>
  <c r="BX128" i="35"/>
  <c r="BW128" i="35"/>
  <c r="BV128" i="35"/>
  <c r="BU128" i="35"/>
  <c r="BT128" i="35"/>
  <c r="BS128" i="35"/>
  <c r="BR128" i="35"/>
  <c r="BQ128" i="35"/>
  <c r="BP128" i="35"/>
  <c r="BO128" i="35"/>
  <c r="BN128" i="35"/>
  <c r="BM128" i="35"/>
  <c r="BL128" i="35"/>
  <c r="BK128" i="35"/>
  <c r="BJ128" i="35"/>
  <c r="BI128" i="35"/>
  <c r="BH128" i="35"/>
  <c r="BG128" i="35"/>
  <c r="BF128" i="35"/>
  <c r="BE128" i="35"/>
  <c r="BD128" i="35"/>
  <c r="BC128" i="35"/>
  <c r="BB128" i="35"/>
  <c r="BA128" i="35"/>
  <c r="AZ128"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CH127" i="35"/>
  <c r="CG127" i="35"/>
  <c r="CF127" i="35"/>
  <c r="CE127" i="35"/>
  <c r="CD127" i="35"/>
  <c r="CC127" i="35"/>
  <c r="CB127" i="35"/>
  <c r="CA127" i="35"/>
  <c r="BZ127" i="35"/>
  <c r="BY127" i="35"/>
  <c r="BX127" i="35"/>
  <c r="BW127" i="35"/>
  <c r="BV127" i="35"/>
  <c r="BU127" i="35"/>
  <c r="BT127" i="35"/>
  <c r="BS127" i="35"/>
  <c r="BR127" i="35"/>
  <c r="BQ127" i="35"/>
  <c r="BP127" i="35"/>
  <c r="BO127" i="35"/>
  <c r="BN127" i="35"/>
  <c r="BM127" i="35"/>
  <c r="BL127" i="35"/>
  <c r="BK127" i="35"/>
  <c r="BJ127" i="35"/>
  <c r="BI127" i="35"/>
  <c r="BH127" i="35"/>
  <c r="BG127" i="35"/>
  <c r="BF127" i="35"/>
  <c r="BE127" i="35"/>
  <c r="BD127" i="35"/>
  <c r="BC127" i="35"/>
  <c r="BB127" i="35"/>
  <c r="BA127" i="35"/>
  <c r="AZ127"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CH122" i="35"/>
  <c r="CG122" i="35"/>
  <c r="CF122" i="35"/>
  <c r="CE122" i="35"/>
  <c r="CD122" i="35"/>
  <c r="CC122" i="35"/>
  <c r="CB122" i="35"/>
  <c r="CA122" i="35"/>
  <c r="BZ122" i="35"/>
  <c r="BY122" i="35"/>
  <c r="BX122" i="35"/>
  <c r="BW122" i="35"/>
  <c r="BV122" i="35"/>
  <c r="BU122" i="35"/>
  <c r="BT122" i="35"/>
  <c r="BS122" i="35"/>
  <c r="BR122" i="35"/>
  <c r="BQ122" i="35"/>
  <c r="BP122" i="35"/>
  <c r="BO122" i="35"/>
  <c r="BN122" i="35"/>
  <c r="BM122" i="35"/>
  <c r="BL122" i="35"/>
  <c r="BK122" i="35"/>
  <c r="BJ122" i="35"/>
  <c r="BI122" i="35"/>
  <c r="BH122" i="35"/>
  <c r="BG122" i="35"/>
  <c r="BF122" i="35"/>
  <c r="BE122" i="35"/>
  <c r="BD122" i="35"/>
  <c r="BC122" i="35"/>
  <c r="BB122" i="35"/>
  <c r="BA122" i="35"/>
  <c r="AZ122"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CH121" i="35"/>
  <c r="CG121" i="35"/>
  <c r="CF121" i="35"/>
  <c r="CE121" i="35"/>
  <c r="CD121" i="35"/>
  <c r="CC121" i="35"/>
  <c r="CB121" i="35"/>
  <c r="CA121" i="35"/>
  <c r="BZ121" i="35"/>
  <c r="BY121" i="35"/>
  <c r="BX121" i="35"/>
  <c r="BW121" i="35"/>
  <c r="BV121" i="35"/>
  <c r="BU121" i="35"/>
  <c r="BT121" i="35"/>
  <c r="BS121" i="35"/>
  <c r="BR121" i="35"/>
  <c r="BQ121" i="35"/>
  <c r="BP121" i="35"/>
  <c r="BO121" i="35"/>
  <c r="BN121" i="35"/>
  <c r="BM121" i="35"/>
  <c r="BL121" i="35"/>
  <c r="BK121" i="35"/>
  <c r="BJ121" i="35"/>
  <c r="BI121" i="35"/>
  <c r="BH121" i="35"/>
  <c r="BG121" i="35"/>
  <c r="BF121" i="35"/>
  <c r="BE121" i="35"/>
  <c r="BD121" i="35"/>
  <c r="BC121" i="35"/>
  <c r="BB121" i="35"/>
  <c r="BA121" i="35"/>
  <c r="AZ121"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CH120" i="35"/>
  <c r="CG120" i="35"/>
  <c r="CF120" i="35"/>
  <c r="CE120" i="35"/>
  <c r="CD120" i="35"/>
  <c r="CC120" i="35"/>
  <c r="CB120" i="35"/>
  <c r="CA120" i="35"/>
  <c r="BZ120" i="35"/>
  <c r="BY120" i="35"/>
  <c r="BX120" i="35"/>
  <c r="BW120" i="35"/>
  <c r="BV120" i="35"/>
  <c r="BU120" i="35"/>
  <c r="BT120" i="35"/>
  <c r="BS120" i="35"/>
  <c r="BR120" i="35"/>
  <c r="BQ120" i="35"/>
  <c r="BP120" i="35"/>
  <c r="BO120" i="35"/>
  <c r="BN120" i="35"/>
  <c r="BM120" i="35"/>
  <c r="BL120" i="35"/>
  <c r="BK120" i="35"/>
  <c r="BJ120" i="35"/>
  <c r="BI120" i="35"/>
  <c r="BH120" i="35"/>
  <c r="BG120" i="35"/>
  <c r="BF120" i="35"/>
  <c r="BE120" i="35"/>
  <c r="BD120" i="35"/>
  <c r="BC120" i="35"/>
  <c r="BB120" i="35"/>
  <c r="BA120" i="35"/>
  <c r="AZ120"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CH119" i="35"/>
  <c r="CG119" i="35"/>
  <c r="CF119" i="35"/>
  <c r="CE119" i="35"/>
  <c r="CD119" i="35"/>
  <c r="CC119" i="35"/>
  <c r="CB119" i="35"/>
  <c r="CA119" i="35"/>
  <c r="BZ119" i="35"/>
  <c r="BY119" i="35"/>
  <c r="BX119" i="35"/>
  <c r="BW119" i="35"/>
  <c r="BV119" i="35"/>
  <c r="BU119" i="35"/>
  <c r="BT119" i="35"/>
  <c r="BS119" i="35"/>
  <c r="BR119" i="35"/>
  <c r="BQ119" i="35"/>
  <c r="BP119" i="35"/>
  <c r="BO119" i="35"/>
  <c r="BN119" i="35"/>
  <c r="BM119" i="35"/>
  <c r="BL119" i="35"/>
  <c r="BK119" i="35"/>
  <c r="BJ119" i="35"/>
  <c r="BI119" i="35"/>
  <c r="BH119" i="35"/>
  <c r="BG119" i="35"/>
  <c r="BF119" i="35"/>
  <c r="BE119" i="35"/>
  <c r="BD119" i="35"/>
  <c r="BC119" i="35"/>
  <c r="BB119" i="35"/>
  <c r="BA119" i="35"/>
  <c r="AZ119"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CH118" i="35"/>
  <c r="CG118" i="35"/>
  <c r="CF118" i="35"/>
  <c r="CE118" i="35"/>
  <c r="CD118" i="35"/>
  <c r="CC118" i="35"/>
  <c r="CB118" i="35"/>
  <c r="CA118" i="35"/>
  <c r="BZ118" i="35"/>
  <c r="BY118" i="35"/>
  <c r="BX118" i="35"/>
  <c r="BW118" i="35"/>
  <c r="BV118" i="35"/>
  <c r="BU118" i="35"/>
  <c r="BT118" i="35"/>
  <c r="BS118" i="35"/>
  <c r="BR118" i="35"/>
  <c r="BQ118" i="35"/>
  <c r="BP118" i="35"/>
  <c r="BO118" i="35"/>
  <c r="BN118" i="35"/>
  <c r="BM118" i="35"/>
  <c r="BL118" i="35"/>
  <c r="BK118" i="35"/>
  <c r="BJ118" i="35"/>
  <c r="BI118" i="35"/>
  <c r="BH118" i="35"/>
  <c r="BG118" i="35"/>
  <c r="BF118" i="35"/>
  <c r="BE118" i="35"/>
  <c r="BD118" i="35"/>
  <c r="BC118" i="35"/>
  <c r="BB118" i="35"/>
  <c r="BA118" i="35"/>
  <c r="AZ118"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CH117" i="35"/>
  <c r="CG117" i="35"/>
  <c r="CF117" i="35"/>
  <c r="CE117" i="35"/>
  <c r="CD117" i="35"/>
  <c r="CC117" i="35"/>
  <c r="CB117" i="35"/>
  <c r="CA117" i="35"/>
  <c r="BZ117" i="35"/>
  <c r="BY117" i="35"/>
  <c r="BX117" i="35"/>
  <c r="BW117" i="35"/>
  <c r="BV117" i="35"/>
  <c r="BU117" i="35"/>
  <c r="BT117" i="35"/>
  <c r="BS117" i="35"/>
  <c r="BR117" i="35"/>
  <c r="BQ117" i="35"/>
  <c r="BP117" i="35"/>
  <c r="BO117" i="35"/>
  <c r="BN117" i="35"/>
  <c r="BM117" i="35"/>
  <c r="BL117" i="35"/>
  <c r="BK117" i="35"/>
  <c r="BJ117" i="35"/>
  <c r="BI117" i="35"/>
  <c r="BH117" i="35"/>
  <c r="BG117" i="35"/>
  <c r="BF117" i="35"/>
  <c r="BE117" i="35"/>
  <c r="BD117" i="35"/>
  <c r="BC117" i="35"/>
  <c r="BB117" i="35"/>
  <c r="BA117" i="35"/>
  <c r="AZ117"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CH116" i="35"/>
  <c r="CG116" i="35"/>
  <c r="CF116" i="35"/>
  <c r="CE116" i="35"/>
  <c r="CD116" i="35"/>
  <c r="CC116" i="35"/>
  <c r="CB116" i="35"/>
  <c r="CA116" i="35"/>
  <c r="BZ116" i="35"/>
  <c r="BY116" i="35"/>
  <c r="BX116" i="35"/>
  <c r="BW116" i="35"/>
  <c r="BV116" i="35"/>
  <c r="BU116" i="35"/>
  <c r="BT116" i="35"/>
  <c r="BS116" i="35"/>
  <c r="BR116" i="35"/>
  <c r="BQ116" i="35"/>
  <c r="BP116" i="35"/>
  <c r="BO116" i="35"/>
  <c r="BN116" i="35"/>
  <c r="BM116" i="35"/>
  <c r="BL116" i="35"/>
  <c r="BK116" i="35"/>
  <c r="BJ116" i="35"/>
  <c r="BI116" i="35"/>
  <c r="BH116" i="35"/>
  <c r="BG116" i="35"/>
  <c r="BF116" i="35"/>
  <c r="BE116" i="35"/>
  <c r="BD116" i="35"/>
  <c r="BC116" i="35"/>
  <c r="BB116" i="35"/>
  <c r="BA116" i="35"/>
  <c r="AZ116"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CH115" i="35"/>
  <c r="CG115" i="35"/>
  <c r="CF115" i="35"/>
  <c r="CE115" i="35"/>
  <c r="CD115" i="35"/>
  <c r="CC115" i="35"/>
  <c r="CB115" i="35"/>
  <c r="CA115" i="35"/>
  <c r="BZ115" i="35"/>
  <c r="BY115" i="35"/>
  <c r="BX115" i="35"/>
  <c r="BW115" i="35"/>
  <c r="BV115" i="35"/>
  <c r="BU115" i="35"/>
  <c r="BT115" i="35"/>
  <c r="BS115" i="35"/>
  <c r="BR115" i="35"/>
  <c r="BQ115" i="35"/>
  <c r="BP115" i="35"/>
  <c r="BO115" i="35"/>
  <c r="BN115" i="35"/>
  <c r="BM115" i="35"/>
  <c r="BL115" i="35"/>
  <c r="BK115" i="35"/>
  <c r="BJ115" i="35"/>
  <c r="BI115" i="35"/>
  <c r="BH115" i="35"/>
  <c r="BG115" i="35"/>
  <c r="BF115" i="35"/>
  <c r="BE115" i="35"/>
  <c r="BD115" i="35"/>
  <c r="BC115" i="35"/>
  <c r="BB115" i="35"/>
  <c r="BA115" i="35"/>
  <c r="AZ115"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CH114" i="35"/>
  <c r="CG114" i="35"/>
  <c r="CF114" i="35"/>
  <c r="CE114" i="35"/>
  <c r="CD114" i="35"/>
  <c r="CC114" i="35"/>
  <c r="CB114" i="35"/>
  <c r="CA114" i="35"/>
  <c r="BZ114" i="35"/>
  <c r="BY114" i="35"/>
  <c r="BX114" i="35"/>
  <c r="BW114" i="35"/>
  <c r="BV114" i="35"/>
  <c r="BU114" i="35"/>
  <c r="BT114" i="35"/>
  <c r="BS114" i="35"/>
  <c r="BR114" i="35"/>
  <c r="BQ114" i="35"/>
  <c r="BP114" i="35"/>
  <c r="BO114" i="35"/>
  <c r="BN114" i="35"/>
  <c r="BM114" i="35"/>
  <c r="BL114" i="35"/>
  <c r="BK114" i="35"/>
  <c r="BJ114" i="35"/>
  <c r="BI114" i="35"/>
  <c r="BH114" i="35"/>
  <c r="BG114" i="35"/>
  <c r="BF114" i="35"/>
  <c r="BE114" i="35"/>
  <c r="BD114" i="35"/>
  <c r="BC114" i="35"/>
  <c r="BB114" i="35"/>
  <c r="BA114" i="35"/>
  <c r="AZ114"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CH113" i="35"/>
  <c r="CG113" i="35"/>
  <c r="CF113" i="35"/>
  <c r="CE113" i="35"/>
  <c r="CD113" i="35"/>
  <c r="CC113" i="35"/>
  <c r="CB113" i="35"/>
  <c r="CA113" i="35"/>
  <c r="BZ113" i="35"/>
  <c r="BY113" i="35"/>
  <c r="BX113" i="35"/>
  <c r="BW113" i="35"/>
  <c r="BV113" i="35"/>
  <c r="BU113" i="35"/>
  <c r="BT113" i="35"/>
  <c r="BS113" i="35"/>
  <c r="BR113" i="35"/>
  <c r="BQ113" i="35"/>
  <c r="BP113" i="35"/>
  <c r="BO113" i="35"/>
  <c r="BN113" i="35"/>
  <c r="BM113" i="35"/>
  <c r="BL113" i="35"/>
  <c r="BK113" i="35"/>
  <c r="BJ113" i="35"/>
  <c r="BI113" i="35"/>
  <c r="BH113" i="35"/>
  <c r="BG113" i="35"/>
  <c r="BF113" i="35"/>
  <c r="BE113" i="35"/>
  <c r="BD113" i="35"/>
  <c r="BC113" i="35"/>
  <c r="BB113" i="35"/>
  <c r="BA113" i="35"/>
  <c r="AZ113"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CH112" i="35"/>
  <c r="CG112" i="35"/>
  <c r="CF112" i="35"/>
  <c r="CE112" i="35"/>
  <c r="CD112" i="35"/>
  <c r="CC112" i="35"/>
  <c r="CB112" i="35"/>
  <c r="CA112" i="35"/>
  <c r="BZ112" i="35"/>
  <c r="BY112" i="35"/>
  <c r="BX112" i="35"/>
  <c r="BW112" i="35"/>
  <c r="BV112" i="35"/>
  <c r="BU112" i="35"/>
  <c r="BT112" i="35"/>
  <c r="BS112" i="35"/>
  <c r="BR112" i="35"/>
  <c r="BQ112" i="35"/>
  <c r="BP112" i="35"/>
  <c r="BO112" i="35"/>
  <c r="BN112" i="35"/>
  <c r="BM112" i="35"/>
  <c r="BL112" i="35"/>
  <c r="BK112" i="35"/>
  <c r="BJ112" i="35"/>
  <c r="BI112" i="35"/>
  <c r="BH112" i="35"/>
  <c r="BG112" i="35"/>
  <c r="BF112" i="35"/>
  <c r="BE112" i="35"/>
  <c r="BD112" i="35"/>
  <c r="BC112" i="35"/>
  <c r="BB112" i="35"/>
  <c r="BA112" i="35"/>
  <c r="AZ112"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CH111" i="35"/>
  <c r="CG111" i="35"/>
  <c r="CF111" i="35"/>
  <c r="CE111" i="35"/>
  <c r="CD111" i="35"/>
  <c r="CC111" i="35"/>
  <c r="CB111" i="35"/>
  <c r="CA111" i="35"/>
  <c r="BZ111" i="35"/>
  <c r="BY111" i="35"/>
  <c r="BX111" i="35"/>
  <c r="BW111" i="35"/>
  <c r="BV111" i="35"/>
  <c r="BU111" i="35"/>
  <c r="BT111" i="35"/>
  <c r="BS111" i="35"/>
  <c r="BR111" i="35"/>
  <c r="BQ111" i="35"/>
  <c r="BP111" i="35"/>
  <c r="BO111" i="35"/>
  <c r="BN111" i="35"/>
  <c r="BM111" i="35"/>
  <c r="BL111" i="35"/>
  <c r="BK111" i="35"/>
  <c r="BJ111" i="35"/>
  <c r="BI111" i="35"/>
  <c r="BH111" i="35"/>
  <c r="BG111" i="35"/>
  <c r="BF111" i="35"/>
  <c r="BE111" i="35"/>
  <c r="BD111" i="35"/>
  <c r="BC111" i="35"/>
  <c r="BB111" i="35"/>
  <c r="BA111" i="35"/>
  <c r="AZ111"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CH110" i="35"/>
  <c r="CG110" i="35"/>
  <c r="CF110" i="35"/>
  <c r="CE110" i="35"/>
  <c r="CD110" i="35"/>
  <c r="CC110" i="35"/>
  <c r="CB110" i="35"/>
  <c r="CA110" i="35"/>
  <c r="BZ110" i="35"/>
  <c r="BY110" i="35"/>
  <c r="BX110" i="35"/>
  <c r="BW110" i="35"/>
  <c r="BV110" i="35"/>
  <c r="BU110" i="35"/>
  <c r="BT110" i="35"/>
  <c r="BS110" i="35"/>
  <c r="BR110" i="35"/>
  <c r="BQ110" i="35"/>
  <c r="BP110" i="35"/>
  <c r="BO110" i="35"/>
  <c r="BN110" i="35"/>
  <c r="BM110" i="35"/>
  <c r="BL110" i="35"/>
  <c r="BK110" i="35"/>
  <c r="BJ110" i="35"/>
  <c r="BI110" i="35"/>
  <c r="BH110" i="35"/>
  <c r="BG110" i="35"/>
  <c r="BF110" i="35"/>
  <c r="BE110" i="35"/>
  <c r="BD110" i="35"/>
  <c r="BC110" i="35"/>
  <c r="BB110" i="35"/>
  <c r="BA110" i="35"/>
  <c r="AZ110"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39" i="35"/>
  <c r="C139" i="35"/>
  <c r="D138" i="35"/>
  <c r="C138" i="35"/>
  <c r="D137" i="35"/>
  <c r="C137" i="35"/>
  <c r="D136" i="35"/>
  <c r="C136" i="35"/>
  <c r="D135" i="35"/>
  <c r="C135" i="35"/>
  <c r="D134" i="35"/>
  <c r="C134" i="35"/>
  <c r="D133" i="35"/>
  <c r="C133" i="35"/>
  <c r="D132" i="35"/>
  <c r="C132" i="35"/>
  <c r="D131" i="35"/>
  <c r="C131" i="35"/>
  <c r="D130" i="35"/>
  <c r="C130" i="35"/>
  <c r="D129" i="35"/>
  <c r="C129" i="35"/>
  <c r="D128" i="35"/>
  <c r="C128" i="35"/>
  <c r="D127" i="35"/>
  <c r="C127" i="35"/>
  <c r="D122" i="35"/>
  <c r="C122" i="35"/>
  <c r="D121" i="35"/>
  <c r="C121" i="35"/>
  <c r="D120" i="35"/>
  <c r="C120" i="35"/>
  <c r="D119" i="35"/>
  <c r="C119" i="35"/>
  <c r="D118" i="35"/>
  <c r="C118" i="35"/>
  <c r="D117" i="35"/>
  <c r="C117" i="35"/>
  <c r="D116" i="35"/>
  <c r="C116" i="35"/>
  <c r="D115" i="35"/>
  <c r="C115" i="35"/>
  <c r="D114" i="35"/>
  <c r="C114" i="35"/>
  <c r="D113" i="35"/>
  <c r="C113" i="35"/>
  <c r="D112" i="35"/>
  <c r="C112" i="35"/>
  <c r="D111" i="35"/>
  <c r="C111" i="35"/>
  <c r="D110" i="35"/>
  <c r="C110" i="35"/>
  <c r="CH139" i="34"/>
  <c r="CG139" i="34"/>
  <c r="CF139" i="34"/>
  <c r="CE139" i="34"/>
  <c r="CD139" i="34"/>
  <c r="CC139" i="34"/>
  <c r="CB139" i="34"/>
  <c r="CA139" i="34"/>
  <c r="BZ139" i="34"/>
  <c r="BY139" i="34"/>
  <c r="BX139" i="34"/>
  <c r="BW139" i="34"/>
  <c r="BV139" i="34"/>
  <c r="BU139" i="34"/>
  <c r="BT139" i="34"/>
  <c r="BS139" i="34"/>
  <c r="BR139" i="34"/>
  <c r="BQ139" i="34"/>
  <c r="BP139" i="34"/>
  <c r="BO139" i="34"/>
  <c r="BN139" i="34"/>
  <c r="BM139" i="34"/>
  <c r="BL139" i="34"/>
  <c r="BK139" i="34"/>
  <c r="BJ139" i="34"/>
  <c r="BI139" i="34"/>
  <c r="BH139" i="34"/>
  <c r="BG139" i="34"/>
  <c r="BF139" i="34"/>
  <c r="BE139" i="34"/>
  <c r="BD139" i="34"/>
  <c r="BC139" i="34"/>
  <c r="BB139" i="34"/>
  <c r="BA139" i="34"/>
  <c r="AZ139" i="34"/>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CH138" i="34"/>
  <c r="CG138" i="34"/>
  <c r="CF138" i="34"/>
  <c r="CE138" i="34"/>
  <c r="CD138" i="34"/>
  <c r="CC138" i="34"/>
  <c r="CB138" i="34"/>
  <c r="CA138" i="34"/>
  <c r="BZ138" i="34"/>
  <c r="BY138" i="34"/>
  <c r="BX138" i="34"/>
  <c r="BW138" i="34"/>
  <c r="BV138" i="34"/>
  <c r="BU138" i="34"/>
  <c r="BT138" i="34"/>
  <c r="BS138" i="34"/>
  <c r="BR138" i="34"/>
  <c r="BQ138" i="34"/>
  <c r="BP138" i="34"/>
  <c r="BO138" i="34"/>
  <c r="BN138" i="34"/>
  <c r="BM138" i="34"/>
  <c r="BL138" i="34"/>
  <c r="BK138" i="34"/>
  <c r="BJ138" i="34"/>
  <c r="BI138" i="34"/>
  <c r="BH138" i="34"/>
  <c r="BG138" i="34"/>
  <c r="BF138" i="34"/>
  <c r="BE138" i="34"/>
  <c r="BD138" i="34"/>
  <c r="BC138" i="34"/>
  <c r="BB138" i="34"/>
  <c r="BA138" i="34"/>
  <c r="AZ138"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CH137" i="34"/>
  <c r="CG137" i="34"/>
  <c r="CF137" i="34"/>
  <c r="CE137" i="34"/>
  <c r="CD137" i="34"/>
  <c r="CC137" i="34"/>
  <c r="CB137" i="34"/>
  <c r="CA137" i="34"/>
  <c r="BZ137" i="34"/>
  <c r="BY137" i="34"/>
  <c r="BX137" i="34"/>
  <c r="BW137" i="34"/>
  <c r="BV137" i="34"/>
  <c r="BU137" i="34"/>
  <c r="BT137" i="34"/>
  <c r="BS137" i="34"/>
  <c r="BR137" i="34"/>
  <c r="BQ137" i="34"/>
  <c r="BP137" i="34"/>
  <c r="BO137" i="34"/>
  <c r="BN137" i="34"/>
  <c r="BM137" i="34"/>
  <c r="BL137" i="34"/>
  <c r="BK137" i="34"/>
  <c r="BJ137" i="34"/>
  <c r="BI137" i="34"/>
  <c r="BH137" i="34"/>
  <c r="BG137" i="34"/>
  <c r="BF137" i="34"/>
  <c r="BE137" i="34"/>
  <c r="BD137" i="34"/>
  <c r="BC137" i="34"/>
  <c r="BB137" i="34"/>
  <c r="BA137" i="34"/>
  <c r="AZ137"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CH136" i="34"/>
  <c r="CG136" i="34"/>
  <c r="CF136" i="34"/>
  <c r="CE136" i="34"/>
  <c r="CD136" i="34"/>
  <c r="CC136" i="34"/>
  <c r="CB136" i="34"/>
  <c r="CA136" i="34"/>
  <c r="BZ136" i="34"/>
  <c r="BY136" i="34"/>
  <c r="BX136" i="34"/>
  <c r="BW136" i="34"/>
  <c r="BV136" i="34"/>
  <c r="BU136" i="34"/>
  <c r="BT136" i="34"/>
  <c r="BS136" i="34"/>
  <c r="BR136" i="34"/>
  <c r="BQ136" i="34"/>
  <c r="BP136" i="34"/>
  <c r="BO136" i="34"/>
  <c r="BN136" i="34"/>
  <c r="BM136" i="34"/>
  <c r="BL136" i="34"/>
  <c r="BK136" i="34"/>
  <c r="BJ136" i="34"/>
  <c r="BI136" i="34"/>
  <c r="BH136" i="34"/>
  <c r="BG136" i="34"/>
  <c r="BF136" i="34"/>
  <c r="BE136" i="34"/>
  <c r="BD136" i="34"/>
  <c r="BC136" i="34"/>
  <c r="BB136" i="34"/>
  <c r="BA136" i="34"/>
  <c r="AZ136"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CH135" i="34"/>
  <c r="CG135" i="34"/>
  <c r="CF135" i="34"/>
  <c r="CE135" i="34"/>
  <c r="CD135" i="34"/>
  <c r="CC135" i="34"/>
  <c r="CB135" i="34"/>
  <c r="CA135" i="34"/>
  <c r="BZ135" i="34"/>
  <c r="BY135" i="34"/>
  <c r="BX135" i="34"/>
  <c r="BW135" i="34"/>
  <c r="BV135" i="34"/>
  <c r="BU135" i="34"/>
  <c r="BT135" i="34"/>
  <c r="BS135" i="34"/>
  <c r="BR135" i="34"/>
  <c r="BQ135" i="34"/>
  <c r="BP135" i="34"/>
  <c r="BO135" i="34"/>
  <c r="BN135" i="34"/>
  <c r="BM135" i="34"/>
  <c r="BL135" i="34"/>
  <c r="BK135" i="34"/>
  <c r="BJ135" i="34"/>
  <c r="BI135" i="34"/>
  <c r="BH135" i="34"/>
  <c r="BG135" i="34"/>
  <c r="BF135" i="34"/>
  <c r="BE135" i="34"/>
  <c r="BD135" i="34"/>
  <c r="BC135" i="34"/>
  <c r="BB135" i="34"/>
  <c r="BA135" i="34"/>
  <c r="AZ135"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CH134" i="34"/>
  <c r="CG134" i="34"/>
  <c r="CF134" i="34"/>
  <c r="CE134" i="34"/>
  <c r="CD134" i="34"/>
  <c r="CC134" i="34"/>
  <c r="CB134" i="34"/>
  <c r="CA134" i="34"/>
  <c r="BZ134" i="34"/>
  <c r="BY134" i="34"/>
  <c r="BX134" i="34"/>
  <c r="BW134" i="34"/>
  <c r="BV134" i="34"/>
  <c r="BU134" i="34"/>
  <c r="BT134" i="34"/>
  <c r="BS134" i="34"/>
  <c r="BR134" i="34"/>
  <c r="BQ134" i="34"/>
  <c r="BP134" i="34"/>
  <c r="BO134" i="34"/>
  <c r="BN134" i="34"/>
  <c r="BM134" i="34"/>
  <c r="BL134" i="34"/>
  <c r="BK134" i="34"/>
  <c r="BJ134" i="34"/>
  <c r="BI134" i="34"/>
  <c r="BH134" i="34"/>
  <c r="BG134" i="34"/>
  <c r="BF134" i="34"/>
  <c r="BE134" i="34"/>
  <c r="BD134" i="34"/>
  <c r="BC134" i="34"/>
  <c r="BB134" i="34"/>
  <c r="BA134" i="34"/>
  <c r="AZ134"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CH133" i="34"/>
  <c r="CG133" i="34"/>
  <c r="CF133" i="34"/>
  <c r="CE133" i="34"/>
  <c r="CD133" i="34"/>
  <c r="CC133" i="34"/>
  <c r="CB133" i="34"/>
  <c r="CA133" i="34"/>
  <c r="BZ133" i="34"/>
  <c r="BY133" i="34"/>
  <c r="BX133" i="34"/>
  <c r="BW133" i="34"/>
  <c r="BV133" i="34"/>
  <c r="BU133" i="34"/>
  <c r="BT133" i="34"/>
  <c r="BS133" i="34"/>
  <c r="BR133" i="34"/>
  <c r="BQ133" i="34"/>
  <c r="BP133" i="34"/>
  <c r="BO133" i="34"/>
  <c r="BN133" i="34"/>
  <c r="BM133" i="34"/>
  <c r="BL133" i="34"/>
  <c r="BK133" i="34"/>
  <c r="BJ133" i="34"/>
  <c r="BI133" i="34"/>
  <c r="BH133" i="34"/>
  <c r="BG133" i="34"/>
  <c r="BF133" i="34"/>
  <c r="BE133" i="34"/>
  <c r="BD133" i="34"/>
  <c r="BC133" i="34"/>
  <c r="BB133" i="34"/>
  <c r="BA133" i="34"/>
  <c r="AZ133"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CH132" i="34"/>
  <c r="CG132" i="34"/>
  <c r="CF132" i="34"/>
  <c r="CE132" i="34"/>
  <c r="CD132" i="34"/>
  <c r="CC132" i="34"/>
  <c r="CB132" i="34"/>
  <c r="CA132" i="34"/>
  <c r="BZ132" i="34"/>
  <c r="BY132" i="34"/>
  <c r="BX132" i="34"/>
  <c r="BW132" i="34"/>
  <c r="BV132" i="34"/>
  <c r="BU132" i="34"/>
  <c r="BT132" i="34"/>
  <c r="BS132" i="34"/>
  <c r="BR132" i="34"/>
  <c r="BQ132" i="34"/>
  <c r="BP132" i="34"/>
  <c r="BO132" i="34"/>
  <c r="BN132" i="34"/>
  <c r="BM132" i="34"/>
  <c r="BL132" i="34"/>
  <c r="BK132" i="34"/>
  <c r="BJ132" i="34"/>
  <c r="BI132" i="34"/>
  <c r="BH132" i="34"/>
  <c r="BG132" i="34"/>
  <c r="BF132" i="34"/>
  <c r="BE132" i="34"/>
  <c r="BD132" i="34"/>
  <c r="BC132" i="34"/>
  <c r="BB132" i="34"/>
  <c r="BA132" i="34"/>
  <c r="AZ132"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CH131" i="34"/>
  <c r="CG131" i="34"/>
  <c r="CF131" i="34"/>
  <c r="CE131" i="34"/>
  <c r="CD131" i="34"/>
  <c r="CC131" i="34"/>
  <c r="CB131" i="34"/>
  <c r="CA131" i="34"/>
  <c r="BZ131" i="34"/>
  <c r="BY131" i="34"/>
  <c r="BX131" i="34"/>
  <c r="BW131" i="34"/>
  <c r="BV131" i="34"/>
  <c r="BU131" i="34"/>
  <c r="BT131" i="34"/>
  <c r="BS131" i="34"/>
  <c r="BR131" i="34"/>
  <c r="BQ131" i="34"/>
  <c r="BP131" i="34"/>
  <c r="BO131" i="34"/>
  <c r="BN131" i="34"/>
  <c r="BM131" i="34"/>
  <c r="BL131" i="34"/>
  <c r="BK131" i="34"/>
  <c r="BJ131" i="34"/>
  <c r="BI131" i="34"/>
  <c r="BH131" i="34"/>
  <c r="BG131" i="34"/>
  <c r="BF131" i="34"/>
  <c r="BE131" i="34"/>
  <c r="BD131" i="34"/>
  <c r="BC131" i="34"/>
  <c r="BB131" i="34"/>
  <c r="BA131" i="34"/>
  <c r="AZ131"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CH130" i="34"/>
  <c r="CG130" i="34"/>
  <c r="CF130" i="34"/>
  <c r="CE130" i="34"/>
  <c r="CD130" i="34"/>
  <c r="CC130" i="34"/>
  <c r="CB130" i="34"/>
  <c r="CA130" i="34"/>
  <c r="BZ130" i="34"/>
  <c r="BY130" i="34"/>
  <c r="BX130" i="34"/>
  <c r="BW130" i="34"/>
  <c r="BV130" i="34"/>
  <c r="BU130" i="34"/>
  <c r="BT130" i="34"/>
  <c r="BS130" i="34"/>
  <c r="BR130" i="34"/>
  <c r="BQ130" i="34"/>
  <c r="BP130" i="34"/>
  <c r="BO130" i="34"/>
  <c r="BN130" i="34"/>
  <c r="BM130" i="34"/>
  <c r="BL130" i="34"/>
  <c r="BK130" i="34"/>
  <c r="BJ130" i="34"/>
  <c r="BI130" i="34"/>
  <c r="BH130" i="34"/>
  <c r="BG130" i="34"/>
  <c r="BF130" i="34"/>
  <c r="BE130" i="34"/>
  <c r="BD130" i="34"/>
  <c r="BC130" i="34"/>
  <c r="BB130" i="34"/>
  <c r="BA130" i="34"/>
  <c r="AZ130"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CH129" i="34"/>
  <c r="CG129" i="34"/>
  <c r="CF129" i="34"/>
  <c r="CE129" i="34"/>
  <c r="CD129" i="34"/>
  <c r="CC129" i="34"/>
  <c r="CB129" i="34"/>
  <c r="CA129" i="34"/>
  <c r="BZ129" i="34"/>
  <c r="BY129" i="34"/>
  <c r="BX129" i="34"/>
  <c r="BW129" i="34"/>
  <c r="BV129" i="34"/>
  <c r="BU129" i="34"/>
  <c r="BT129" i="34"/>
  <c r="BS129" i="34"/>
  <c r="BR129" i="34"/>
  <c r="BQ129" i="34"/>
  <c r="BP129" i="34"/>
  <c r="BO129" i="34"/>
  <c r="BN129" i="34"/>
  <c r="BM129" i="34"/>
  <c r="BL129" i="34"/>
  <c r="BK129" i="34"/>
  <c r="BJ129" i="34"/>
  <c r="BI129" i="34"/>
  <c r="BH129" i="34"/>
  <c r="BG129" i="34"/>
  <c r="BF129" i="34"/>
  <c r="BE129" i="34"/>
  <c r="BD129" i="34"/>
  <c r="BC129" i="34"/>
  <c r="BB129" i="34"/>
  <c r="BA129" i="34"/>
  <c r="AZ129"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CH128" i="34"/>
  <c r="CG128" i="34"/>
  <c r="CF128" i="34"/>
  <c r="CE128" i="34"/>
  <c r="CD128" i="34"/>
  <c r="CC128" i="34"/>
  <c r="CB128" i="34"/>
  <c r="CA128" i="34"/>
  <c r="BZ128" i="34"/>
  <c r="BY128" i="34"/>
  <c r="BX128" i="34"/>
  <c r="BW128" i="34"/>
  <c r="BV128" i="34"/>
  <c r="BU128" i="34"/>
  <c r="BT128" i="34"/>
  <c r="BS128" i="34"/>
  <c r="BR128" i="34"/>
  <c r="BQ128" i="34"/>
  <c r="BP128" i="34"/>
  <c r="BO128" i="34"/>
  <c r="BN128" i="34"/>
  <c r="BM128" i="34"/>
  <c r="BL128" i="34"/>
  <c r="BK128" i="34"/>
  <c r="BJ128" i="34"/>
  <c r="BI128" i="34"/>
  <c r="BH128" i="34"/>
  <c r="BG128" i="34"/>
  <c r="BF128" i="34"/>
  <c r="BE128" i="34"/>
  <c r="BD128" i="34"/>
  <c r="BC128" i="34"/>
  <c r="BB128" i="34"/>
  <c r="BA128" i="34"/>
  <c r="AZ128"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CH127" i="34"/>
  <c r="CG127" i="34"/>
  <c r="CF127" i="34"/>
  <c r="CE127" i="34"/>
  <c r="CD127" i="34"/>
  <c r="CC127" i="34"/>
  <c r="CB127" i="34"/>
  <c r="CA127" i="34"/>
  <c r="BZ127" i="34"/>
  <c r="BY127" i="34"/>
  <c r="BX127" i="34"/>
  <c r="BW127" i="34"/>
  <c r="BV127" i="34"/>
  <c r="BU127" i="34"/>
  <c r="BT127" i="34"/>
  <c r="BS127" i="34"/>
  <c r="BR127" i="34"/>
  <c r="BQ127" i="34"/>
  <c r="BP127" i="34"/>
  <c r="BO127" i="34"/>
  <c r="BN127" i="34"/>
  <c r="BM127" i="34"/>
  <c r="BL127" i="34"/>
  <c r="BK127" i="34"/>
  <c r="BJ127" i="34"/>
  <c r="BI127" i="34"/>
  <c r="BH127" i="34"/>
  <c r="BG127" i="34"/>
  <c r="BF127" i="34"/>
  <c r="BE127" i="34"/>
  <c r="BD127" i="34"/>
  <c r="BC127" i="34"/>
  <c r="BB127" i="34"/>
  <c r="BA127" i="34"/>
  <c r="AZ127"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127" i="34"/>
  <c r="CH122" i="34"/>
  <c r="CG122" i="34"/>
  <c r="CF122" i="34"/>
  <c r="CE122" i="34"/>
  <c r="CD122" i="34"/>
  <c r="CC122" i="34"/>
  <c r="CB122" i="34"/>
  <c r="CA122" i="34"/>
  <c r="BZ122" i="34"/>
  <c r="BY122" i="34"/>
  <c r="BX122" i="34"/>
  <c r="BW122" i="34"/>
  <c r="BV122" i="34"/>
  <c r="BU122" i="34"/>
  <c r="BT122" i="34"/>
  <c r="BS122" i="34"/>
  <c r="BR122" i="34"/>
  <c r="BQ122" i="34"/>
  <c r="BP122" i="34"/>
  <c r="BO122" i="34"/>
  <c r="BN122" i="34"/>
  <c r="BM122" i="34"/>
  <c r="BL122" i="34"/>
  <c r="BK122" i="34"/>
  <c r="BJ122" i="34"/>
  <c r="BI122" i="34"/>
  <c r="BH122" i="34"/>
  <c r="BG122" i="34"/>
  <c r="BF122" i="34"/>
  <c r="BE122" i="34"/>
  <c r="BD122" i="34"/>
  <c r="BC122" i="34"/>
  <c r="BB122" i="34"/>
  <c r="BA122" i="34"/>
  <c r="AZ122"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122" i="34"/>
  <c r="CH121" i="34"/>
  <c r="CG121" i="34"/>
  <c r="CF121" i="34"/>
  <c r="CE121" i="34"/>
  <c r="CD121" i="34"/>
  <c r="CC121" i="34"/>
  <c r="CB121" i="34"/>
  <c r="CA121" i="34"/>
  <c r="BZ121" i="34"/>
  <c r="BY121" i="34"/>
  <c r="BX121" i="34"/>
  <c r="BW121" i="34"/>
  <c r="BV121" i="34"/>
  <c r="BU121" i="34"/>
  <c r="BT121" i="34"/>
  <c r="BS121" i="34"/>
  <c r="BR121" i="34"/>
  <c r="BQ121" i="34"/>
  <c r="BP121" i="34"/>
  <c r="BO121" i="34"/>
  <c r="BN121" i="34"/>
  <c r="BM121" i="34"/>
  <c r="BL121" i="34"/>
  <c r="BK121" i="34"/>
  <c r="BJ121" i="34"/>
  <c r="BI121" i="34"/>
  <c r="BH121" i="34"/>
  <c r="BG121" i="34"/>
  <c r="BF121" i="34"/>
  <c r="BE121" i="34"/>
  <c r="BD121" i="34"/>
  <c r="BC121" i="34"/>
  <c r="BB121" i="34"/>
  <c r="BA121" i="34"/>
  <c r="AZ121"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121" i="34"/>
  <c r="CH120" i="34"/>
  <c r="CG120" i="34"/>
  <c r="CF120" i="34"/>
  <c r="CE120" i="34"/>
  <c r="CD120" i="34"/>
  <c r="CC120" i="34"/>
  <c r="CB120" i="34"/>
  <c r="CA120" i="34"/>
  <c r="BZ120" i="34"/>
  <c r="BY120" i="34"/>
  <c r="BX120" i="34"/>
  <c r="BW120" i="34"/>
  <c r="BV120" i="34"/>
  <c r="BU120" i="34"/>
  <c r="BT120" i="34"/>
  <c r="BS120" i="34"/>
  <c r="BR120" i="34"/>
  <c r="BQ120" i="34"/>
  <c r="BP120" i="34"/>
  <c r="BO120" i="34"/>
  <c r="BN120" i="34"/>
  <c r="BM120" i="34"/>
  <c r="BL120" i="34"/>
  <c r="BK120" i="34"/>
  <c r="BJ120" i="34"/>
  <c r="BI120" i="34"/>
  <c r="BH120" i="34"/>
  <c r="BG120" i="34"/>
  <c r="BF120" i="34"/>
  <c r="BE120" i="34"/>
  <c r="BD120" i="34"/>
  <c r="BC120" i="34"/>
  <c r="BB120" i="34"/>
  <c r="BA120" i="34"/>
  <c r="AZ120"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120" i="34"/>
  <c r="CH119" i="34"/>
  <c r="CG119" i="34"/>
  <c r="CF119" i="34"/>
  <c r="CE119" i="34"/>
  <c r="CD119" i="34"/>
  <c r="CC119" i="34"/>
  <c r="CB119" i="34"/>
  <c r="CA119" i="34"/>
  <c r="BZ119" i="34"/>
  <c r="BY119" i="34"/>
  <c r="BX119" i="34"/>
  <c r="BW119" i="34"/>
  <c r="BV119" i="34"/>
  <c r="BU119" i="34"/>
  <c r="BT119" i="34"/>
  <c r="BS119" i="34"/>
  <c r="BR119" i="34"/>
  <c r="BQ119" i="34"/>
  <c r="BP119" i="34"/>
  <c r="BO119" i="34"/>
  <c r="BN119" i="34"/>
  <c r="BM119" i="34"/>
  <c r="BL119" i="34"/>
  <c r="BK119" i="34"/>
  <c r="BJ119" i="34"/>
  <c r="BI119" i="34"/>
  <c r="BH119" i="34"/>
  <c r="BG119" i="34"/>
  <c r="BF119" i="34"/>
  <c r="BE119" i="34"/>
  <c r="BD119" i="34"/>
  <c r="BC119" i="34"/>
  <c r="BB119" i="34"/>
  <c r="BA119" i="34"/>
  <c r="AZ119"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119" i="34"/>
  <c r="CH118" i="34"/>
  <c r="CG118" i="34"/>
  <c r="CF118" i="34"/>
  <c r="CE118" i="34"/>
  <c r="CD118" i="34"/>
  <c r="CC118" i="34"/>
  <c r="CB118" i="34"/>
  <c r="CA118" i="34"/>
  <c r="BZ118" i="34"/>
  <c r="BY118" i="34"/>
  <c r="BX118" i="34"/>
  <c r="BW118" i="34"/>
  <c r="BV118" i="34"/>
  <c r="BU118" i="34"/>
  <c r="BT118" i="34"/>
  <c r="BS118" i="34"/>
  <c r="BR118" i="34"/>
  <c r="BQ118" i="34"/>
  <c r="BP118" i="34"/>
  <c r="BO118" i="34"/>
  <c r="BN118" i="34"/>
  <c r="BM118" i="34"/>
  <c r="BL118" i="34"/>
  <c r="BK118" i="34"/>
  <c r="BJ118" i="34"/>
  <c r="BI118" i="34"/>
  <c r="BH118" i="34"/>
  <c r="BG118" i="34"/>
  <c r="BF118" i="34"/>
  <c r="BE118" i="34"/>
  <c r="BD118" i="34"/>
  <c r="BC118" i="34"/>
  <c r="BB118" i="34"/>
  <c r="BA118" i="34"/>
  <c r="AZ118"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CH117" i="34"/>
  <c r="CG117" i="34"/>
  <c r="CF117" i="34"/>
  <c r="CE117" i="34"/>
  <c r="CD117" i="34"/>
  <c r="CC117" i="34"/>
  <c r="CB117" i="34"/>
  <c r="CA117" i="34"/>
  <c r="BZ117" i="34"/>
  <c r="BY117" i="34"/>
  <c r="BX117" i="34"/>
  <c r="BW117" i="34"/>
  <c r="BV117" i="34"/>
  <c r="BU117" i="34"/>
  <c r="BT117" i="34"/>
  <c r="BS117" i="34"/>
  <c r="BR117" i="34"/>
  <c r="BQ117" i="34"/>
  <c r="BP117" i="34"/>
  <c r="BO117" i="34"/>
  <c r="BN117" i="34"/>
  <c r="BM117" i="34"/>
  <c r="BL117" i="34"/>
  <c r="BK117" i="34"/>
  <c r="BJ117" i="34"/>
  <c r="BI117" i="34"/>
  <c r="BH117" i="34"/>
  <c r="BG117" i="34"/>
  <c r="BF117" i="34"/>
  <c r="BE117" i="34"/>
  <c r="BD117" i="34"/>
  <c r="BC117" i="34"/>
  <c r="BB117" i="34"/>
  <c r="BA117" i="34"/>
  <c r="AZ117"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117" i="34"/>
  <c r="CH116" i="34"/>
  <c r="CG116" i="34"/>
  <c r="CF116" i="34"/>
  <c r="CE116" i="34"/>
  <c r="CD116" i="34"/>
  <c r="CC116" i="34"/>
  <c r="CB116" i="34"/>
  <c r="CA116" i="34"/>
  <c r="BZ116" i="34"/>
  <c r="BY116" i="34"/>
  <c r="BX116" i="34"/>
  <c r="BW116" i="34"/>
  <c r="BV116" i="34"/>
  <c r="BU116" i="34"/>
  <c r="BT116" i="34"/>
  <c r="BS116" i="34"/>
  <c r="BR116" i="34"/>
  <c r="BQ116" i="34"/>
  <c r="BP116" i="34"/>
  <c r="BO116" i="34"/>
  <c r="BN116" i="34"/>
  <c r="BM116" i="34"/>
  <c r="BL116" i="34"/>
  <c r="BK116" i="34"/>
  <c r="BJ116" i="34"/>
  <c r="BI116" i="34"/>
  <c r="BH116" i="34"/>
  <c r="BG116" i="34"/>
  <c r="BF116" i="34"/>
  <c r="BE116" i="34"/>
  <c r="BD116" i="34"/>
  <c r="BC116" i="34"/>
  <c r="BB116" i="34"/>
  <c r="BA116" i="34"/>
  <c r="AZ116"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116" i="34"/>
  <c r="CH115" i="34"/>
  <c r="CG115" i="34"/>
  <c r="CF115" i="34"/>
  <c r="CE115" i="34"/>
  <c r="CD115" i="34"/>
  <c r="CC115" i="34"/>
  <c r="CB115" i="34"/>
  <c r="CA115" i="34"/>
  <c r="BZ115" i="34"/>
  <c r="BY115" i="34"/>
  <c r="BX115" i="34"/>
  <c r="BW115" i="34"/>
  <c r="BV115" i="34"/>
  <c r="BU115" i="34"/>
  <c r="BT115" i="34"/>
  <c r="BS115" i="34"/>
  <c r="BR115" i="34"/>
  <c r="BQ115" i="34"/>
  <c r="BP115" i="34"/>
  <c r="BO115" i="34"/>
  <c r="BN115" i="34"/>
  <c r="BM115" i="34"/>
  <c r="BL115" i="34"/>
  <c r="BK115" i="34"/>
  <c r="BJ115" i="34"/>
  <c r="BI115" i="34"/>
  <c r="BH115" i="34"/>
  <c r="BG115" i="34"/>
  <c r="BF115" i="34"/>
  <c r="BE115" i="34"/>
  <c r="BD115" i="34"/>
  <c r="BC115" i="34"/>
  <c r="BB115" i="34"/>
  <c r="BA115" i="34"/>
  <c r="AZ115"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115" i="34"/>
  <c r="CH114" i="34"/>
  <c r="CG114" i="34"/>
  <c r="CF114" i="34"/>
  <c r="CE114" i="34"/>
  <c r="CD114" i="34"/>
  <c r="CC114" i="34"/>
  <c r="CB114" i="34"/>
  <c r="CA114" i="34"/>
  <c r="BZ114" i="34"/>
  <c r="BY114" i="34"/>
  <c r="BX114" i="34"/>
  <c r="BW114" i="34"/>
  <c r="BV114" i="34"/>
  <c r="BU114" i="34"/>
  <c r="BT114" i="34"/>
  <c r="BS114" i="34"/>
  <c r="BR114" i="34"/>
  <c r="BQ114" i="34"/>
  <c r="BP114" i="34"/>
  <c r="BO114" i="34"/>
  <c r="BN114" i="34"/>
  <c r="BM114" i="34"/>
  <c r="BL114" i="34"/>
  <c r="BK114" i="34"/>
  <c r="BJ114" i="34"/>
  <c r="BI114" i="34"/>
  <c r="BH114" i="34"/>
  <c r="BG114" i="34"/>
  <c r="BF114" i="34"/>
  <c r="BE114" i="34"/>
  <c r="BD114" i="34"/>
  <c r="BC114" i="34"/>
  <c r="BB114" i="34"/>
  <c r="BA114" i="34"/>
  <c r="AZ114"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114" i="34"/>
  <c r="CH113" i="34"/>
  <c r="CG113" i="34"/>
  <c r="CF113" i="34"/>
  <c r="CE113" i="34"/>
  <c r="CD113" i="34"/>
  <c r="CC113" i="34"/>
  <c r="CB113" i="34"/>
  <c r="CA113" i="34"/>
  <c r="BZ113" i="34"/>
  <c r="BY113" i="34"/>
  <c r="BX113" i="34"/>
  <c r="BW113" i="34"/>
  <c r="BV113" i="34"/>
  <c r="BU113" i="34"/>
  <c r="BT113" i="34"/>
  <c r="BS113" i="34"/>
  <c r="BR113" i="34"/>
  <c r="BQ113" i="34"/>
  <c r="BP113" i="34"/>
  <c r="BO113" i="34"/>
  <c r="BN113" i="34"/>
  <c r="BM113" i="34"/>
  <c r="BL113" i="34"/>
  <c r="BK113" i="34"/>
  <c r="BJ113" i="34"/>
  <c r="BI113" i="34"/>
  <c r="BH113" i="34"/>
  <c r="BG113" i="34"/>
  <c r="BF113" i="34"/>
  <c r="BE113" i="34"/>
  <c r="BD113" i="34"/>
  <c r="BC113" i="34"/>
  <c r="BB113" i="34"/>
  <c r="BA113" i="34"/>
  <c r="AZ113"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113" i="34"/>
  <c r="CH112" i="34"/>
  <c r="CG112" i="34"/>
  <c r="CF112" i="34"/>
  <c r="CE112" i="34"/>
  <c r="CD112" i="34"/>
  <c r="CC112" i="34"/>
  <c r="CB112" i="34"/>
  <c r="CA112" i="34"/>
  <c r="BZ112" i="34"/>
  <c r="BY112" i="34"/>
  <c r="BX112" i="34"/>
  <c r="BW112" i="34"/>
  <c r="BV112" i="34"/>
  <c r="BU112" i="34"/>
  <c r="BT112" i="34"/>
  <c r="BS112" i="34"/>
  <c r="BR112" i="34"/>
  <c r="BQ112" i="34"/>
  <c r="BP112" i="34"/>
  <c r="BO112" i="34"/>
  <c r="BN112" i="34"/>
  <c r="BM112" i="34"/>
  <c r="BL112" i="34"/>
  <c r="BK112" i="34"/>
  <c r="BJ112" i="34"/>
  <c r="BI112" i="34"/>
  <c r="BH112" i="34"/>
  <c r="BG112" i="34"/>
  <c r="BF112" i="34"/>
  <c r="BE112" i="34"/>
  <c r="BD112" i="34"/>
  <c r="BC112" i="34"/>
  <c r="BB112" i="34"/>
  <c r="BA112" i="34"/>
  <c r="AZ112"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112" i="34"/>
  <c r="CH111" i="34"/>
  <c r="CG111" i="34"/>
  <c r="CF111" i="34"/>
  <c r="CE111" i="34"/>
  <c r="CD111" i="34"/>
  <c r="CC111" i="34"/>
  <c r="CB111" i="34"/>
  <c r="CA111" i="34"/>
  <c r="BZ111" i="34"/>
  <c r="BY111" i="34"/>
  <c r="BX111" i="34"/>
  <c r="BW111" i="34"/>
  <c r="BV111" i="34"/>
  <c r="BU111" i="34"/>
  <c r="BT111" i="34"/>
  <c r="BS111" i="34"/>
  <c r="BR111" i="34"/>
  <c r="BQ111" i="34"/>
  <c r="BP111" i="34"/>
  <c r="BO111" i="34"/>
  <c r="BN111" i="34"/>
  <c r="BM111" i="34"/>
  <c r="BL111" i="34"/>
  <c r="BK111" i="34"/>
  <c r="BJ111" i="34"/>
  <c r="BI111" i="34"/>
  <c r="BH111" i="34"/>
  <c r="BG111" i="34"/>
  <c r="BF111" i="34"/>
  <c r="BE111" i="34"/>
  <c r="BD111" i="34"/>
  <c r="BC111" i="34"/>
  <c r="BB111" i="34"/>
  <c r="BA111" i="34"/>
  <c r="AZ111"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111" i="34"/>
  <c r="CH110" i="34"/>
  <c r="CG110" i="34"/>
  <c r="CF110" i="34"/>
  <c r="CE110" i="34"/>
  <c r="CD110" i="34"/>
  <c r="CC110" i="34"/>
  <c r="CB110" i="34"/>
  <c r="CA110" i="34"/>
  <c r="BZ110" i="34"/>
  <c r="BY110" i="34"/>
  <c r="BX110" i="34"/>
  <c r="BW110" i="34"/>
  <c r="BV110" i="34"/>
  <c r="BU110" i="34"/>
  <c r="BT110" i="34"/>
  <c r="BS110" i="34"/>
  <c r="BR110" i="34"/>
  <c r="BQ110" i="34"/>
  <c r="BP110" i="34"/>
  <c r="BO110" i="34"/>
  <c r="BN110" i="34"/>
  <c r="BM110" i="34"/>
  <c r="BL110" i="34"/>
  <c r="BK110" i="34"/>
  <c r="BJ110" i="34"/>
  <c r="BI110" i="34"/>
  <c r="BH110" i="34"/>
  <c r="BG110" i="34"/>
  <c r="BF110" i="34"/>
  <c r="BE110" i="34"/>
  <c r="BD110" i="34"/>
  <c r="BC110" i="34"/>
  <c r="BB110" i="34"/>
  <c r="BA110" i="34"/>
  <c r="AZ110"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0" i="34"/>
  <c r="D4" i="43"/>
  <c r="C4" i="43"/>
  <c r="D4" i="36"/>
  <c r="C4" i="36"/>
  <c r="C181" i="36" s="1"/>
  <c r="D4" i="35"/>
  <c r="C4" i="35"/>
  <c r="D4" i="34"/>
  <c r="C4" i="34"/>
  <c r="C181" i="34" s="1"/>
  <c r="D4" i="33"/>
  <c r="C4" i="33"/>
  <c r="D4" i="32"/>
  <c r="C4" i="32"/>
  <c r="C65" i="32" s="1"/>
  <c r="D4" i="31"/>
  <c r="C4" i="31"/>
  <c r="D4" i="30"/>
  <c r="C4" i="30"/>
  <c r="C188" i="30" s="1"/>
  <c r="D4" i="29"/>
  <c r="C4" i="29"/>
  <c r="C2" i="43"/>
  <c r="D2" i="43"/>
  <c r="E2" i="43"/>
  <c r="F2" i="43" s="1"/>
  <c r="G2" i="43" s="1"/>
  <c r="H2" i="43" s="1"/>
  <c r="I2" i="43" s="1"/>
  <c r="J2" i="43" s="1"/>
  <c r="K2" i="43" s="1"/>
  <c r="L2" i="43" s="1"/>
  <c r="M2" i="43" s="1"/>
  <c r="N2" i="43" s="1"/>
  <c r="O2" i="43" s="1"/>
  <c r="P2" i="43" s="1"/>
  <c r="Q2" i="43" s="1"/>
  <c r="R2" i="43" s="1"/>
  <c r="S2" i="43" s="1"/>
  <c r="T2" i="43" s="1"/>
  <c r="U2" i="43" s="1"/>
  <c r="V2" i="43" s="1"/>
  <c r="W2" i="43" s="1"/>
  <c r="X2" i="43" s="1"/>
  <c r="Y2" i="43" s="1"/>
  <c r="Z2" i="43" s="1"/>
  <c r="AA2" i="43" s="1"/>
  <c r="AB2" i="43" s="1"/>
  <c r="AC2" i="43" s="1"/>
  <c r="AD2" i="43" s="1"/>
  <c r="AE2" i="43" s="1"/>
  <c r="AF2" i="43" s="1"/>
  <c r="AG2" i="43" s="1"/>
  <c r="AH2" i="43" s="1"/>
  <c r="AI2" i="43" s="1"/>
  <c r="AJ2" i="43" s="1"/>
  <c r="AK2" i="43" s="1"/>
  <c r="AL2" i="43" s="1"/>
  <c r="AM2" i="43" s="1"/>
  <c r="AN2" i="43" s="1"/>
  <c r="AO2" i="43" s="1"/>
  <c r="AP2" i="43" s="1"/>
  <c r="AQ2" i="43" s="1"/>
  <c r="AR2" i="43" s="1"/>
  <c r="AS2" i="43" s="1"/>
  <c r="AT2" i="43" s="1"/>
  <c r="AU2" i="43" s="1"/>
  <c r="AV2" i="43" s="1"/>
  <c r="AW2" i="43" s="1"/>
  <c r="AX2" i="43" s="1"/>
  <c r="AY2" i="43" s="1"/>
  <c r="AZ2" i="43" s="1"/>
  <c r="BA2" i="43" s="1"/>
  <c r="BB2" i="43" s="1"/>
  <c r="BC2" i="43" s="1"/>
  <c r="BD2" i="43" s="1"/>
  <c r="BE2" i="43" s="1"/>
  <c r="BF2" i="43" s="1"/>
  <c r="BG2" i="43" s="1"/>
  <c r="BH2" i="43" s="1"/>
  <c r="BI2" i="43" s="1"/>
  <c r="BJ2" i="43" s="1"/>
  <c r="BK2" i="43" s="1"/>
  <c r="BL2" i="43" s="1"/>
  <c r="BM2" i="43" s="1"/>
  <c r="BN2" i="43" s="1"/>
  <c r="BO2" i="43" s="1"/>
  <c r="BP2" i="43" s="1"/>
  <c r="BQ2" i="43" s="1"/>
  <c r="BR2" i="43" s="1"/>
  <c r="BS2" i="43" s="1"/>
  <c r="BT2" i="43" s="1"/>
  <c r="BU2" i="43" s="1"/>
  <c r="BV2" i="43" s="1"/>
  <c r="BW2" i="43" s="1"/>
  <c r="BX2" i="43" s="1"/>
  <c r="BY2" i="43" s="1"/>
  <c r="BZ2" i="43" s="1"/>
  <c r="CA2" i="43" s="1"/>
  <c r="CB2" i="43" s="1"/>
  <c r="CC2" i="43" s="1"/>
  <c r="CD2" i="43" s="1"/>
  <c r="CE2" i="43" s="1"/>
  <c r="CF2" i="43" s="1"/>
  <c r="CG2" i="43" s="1"/>
  <c r="CH2" i="43" s="1"/>
  <c r="C2" i="36"/>
  <c r="D2" i="36" s="1"/>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BL2" i="36" s="1"/>
  <c r="BM2" i="36" s="1"/>
  <c r="BN2" i="36" s="1"/>
  <c r="BO2" i="36" s="1"/>
  <c r="BP2" i="36" s="1"/>
  <c r="BQ2" i="36" s="1"/>
  <c r="BR2" i="36" s="1"/>
  <c r="BS2" i="36" s="1"/>
  <c r="BT2" i="36" s="1"/>
  <c r="BU2" i="36" s="1"/>
  <c r="BV2" i="36" s="1"/>
  <c r="BW2" i="36" s="1"/>
  <c r="BX2" i="36" s="1"/>
  <c r="BY2" i="36" s="1"/>
  <c r="BZ2" i="36" s="1"/>
  <c r="CA2" i="36" s="1"/>
  <c r="CB2" i="36" s="1"/>
  <c r="CC2" i="36" s="1"/>
  <c r="CD2" i="36" s="1"/>
  <c r="CE2" i="36" s="1"/>
  <c r="CF2" i="36" s="1"/>
  <c r="CG2" i="36" s="1"/>
  <c r="CH2" i="36" s="1"/>
  <c r="C2" i="35"/>
  <c r="D2" i="35"/>
  <c r="E2" i="35"/>
  <c r="F2" i="35"/>
  <c r="G2" i="35" s="1"/>
  <c r="H2" i="35" s="1"/>
  <c r="I2" i="35"/>
  <c r="J2" i="35" s="1"/>
  <c r="K2" i="35" s="1"/>
  <c r="L2" i="35" s="1"/>
  <c r="M2" i="35" s="1"/>
  <c r="N2" i="35" s="1"/>
  <c r="O2" i="35" s="1"/>
  <c r="P2" i="35" s="1"/>
  <c r="Q2" i="35"/>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BL2" i="35" s="1"/>
  <c r="BM2" i="35" s="1"/>
  <c r="BN2" i="35" s="1"/>
  <c r="BO2" i="35" s="1"/>
  <c r="BP2" i="35" s="1"/>
  <c r="BQ2" i="35" s="1"/>
  <c r="BR2" i="35" s="1"/>
  <c r="BS2" i="35" s="1"/>
  <c r="BT2" i="35" s="1"/>
  <c r="BU2" i="35" s="1"/>
  <c r="BV2" i="35" s="1"/>
  <c r="BW2" i="35" s="1"/>
  <c r="BX2" i="35" s="1"/>
  <c r="BY2" i="35" s="1"/>
  <c r="BZ2" i="35" s="1"/>
  <c r="CA2" i="35" s="1"/>
  <c r="CB2" i="35" s="1"/>
  <c r="CC2" i="35" s="1"/>
  <c r="CD2" i="35" s="1"/>
  <c r="CE2" i="35" s="1"/>
  <c r="CF2" i="35" s="1"/>
  <c r="CG2" i="35" s="1"/>
  <c r="CH2" i="35" s="1"/>
  <c r="C2" i="34"/>
  <c r="D2" i="34" s="1"/>
  <c r="E2" i="34"/>
  <c r="F2" i="34" s="1"/>
  <c r="G2" i="34" s="1"/>
  <c r="H2" i="34" s="1"/>
  <c r="I2" i="34"/>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Z2" i="34" s="1"/>
  <c r="BA2" i="34" s="1"/>
  <c r="BB2" i="34" s="1"/>
  <c r="BC2" i="34" s="1"/>
  <c r="BD2" i="34" s="1"/>
  <c r="BE2" i="34" s="1"/>
  <c r="BF2" i="34" s="1"/>
  <c r="BG2" i="34" s="1"/>
  <c r="BH2" i="34" s="1"/>
  <c r="BI2" i="34" s="1"/>
  <c r="BJ2" i="34" s="1"/>
  <c r="BK2" i="34" s="1"/>
  <c r="BL2" i="34" s="1"/>
  <c r="BM2" i="34" s="1"/>
  <c r="BN2" i="34" s="1"/>
  <c r="BO2" i="34" s="1"/>
  <c r="BP2" i="34" s="1"/>
  <c r="BQ2" i="34" s="1"/>
  <c r="BR2" i="34" s="1"/>
  <c r="BS2" i="34" s="1"/>
  <c r="BT2" i="34" s="1"/>
  <c r="BU2" i="34" s="1"/>
  <c r="BV2" i="34" s="1"/>
  <c r="BW2" i="34" s="1"/>
  <c r="BX2" i="34" s="1"/>
  <c r="BY2" i="34" s="1"/>
  <c r="BZ2" i="34" s="1"/>
  <c r="CA2" i="34" s="1"/>
  <c r="CB2" i="34" s="1"/>
  <c r="CC2" i="34" s="1"/>
  <c r="CD2" i="34" s="1"/>
  <c r="CE2" i="34" s="1"/>
  <c r="CF2" i="34" s="1"/>
  <c r="CG2" i="34" s="1"/>
  <c r="CH2" i="34" s="1"/>
  <c r="C2" i="33"/>
  <c r="D2" i="33" s="1"/>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AZ2" i="33" s="1"/>
  <c r="BA2" i="33" s="1"/>
  <c r="BB2" i="33" s="1"/>
  <c r="BC2" i="33" s="1"/>
  <c r="BD2" i="33" s="1"/>
  <c r="BE2" i="33" s="1"/>
  <c r="BF2" i="33" s="1"/>
  <c r="BG2" i="33" s="1"/>
  <c r="BH2" i="33" s="1"/>
  <c r="BI2" i="33" s="1"/>
  <c r="BJ2" i="33" s="1"/>
  <c r="BK2" i="33" s="1"/>
  <c r="BL2" i="33" s="1"/>
  <c r="BM2" i="33" s="1"/>
  <c r="BN2" i="33" s="1"/>
  <c r="BO2" i="33" s="1"/>
  <c r="BP2" i="33" s="1"/>
  <c r="BQ2" i="33" s="1"/>
  <c r="BR2" i="33" s="1"/>
  <c r="BS2" i="33" s="1"/>
  <c r="BT2" i="33" s="1"/>
  <c r="BU2" i="33" s="1"/>
  <c r="BV2" i="33" s="1"/>
  <c r="BW2" i="33" s="1"/>
  <c r="BX2" i="33" s="1"/>
  <c r="BY2" i="33" s="1"/>
  <c r="BZ2" i="33" s="1"/>
  <c r="CA2" i="33" s="1"/>
  <c r="CB2" i="33" s="1"/>
  <c r="CC2" i="33" s="1"/>
  <c r="CD2" i="33" s="1"/>
  <c r="CE2" i="33" s="1"/>
  <c r="CF2" i="33" s="1"/>
  <c r="CG2" i="33" s="1"/>
  <c r="CH2" i="33" s="1"/>
  <c r="C2" i="32"/>
  <c r="D2" i="32" s="1"/>
  <c r="E2" i="32" s="1"/>
  <c r="F2" i="32" s="1"/>
  <c r="G2" i="32" s="1"/>
  <c r="H2" i="32" s="1"/>
  <c r="I2" i="32" s="1"/>
  <c r="J2" i="32" s="1"/>
  <c r="K2" i="32" s="1"/>
  <c r="L2" i="32" s="1"/>
  <c r="M2" i="32" s="1"/>
  <c r="N2" i="32" s="1"/>
  <c r="O2" i="32" s="1"/>
  <c r="P2" i="32" s="1"/>
  <c r="Q2" i="32" s="1"/>
  <c r="R2" i="32"/>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AN2" i="32" s="1"/>
  <c r="AO2" i="32" s="1"/>
  <c r="AP2" i="32" s="1"/>
  <c r="AQ2" i="32" s="1"/>
  <c r="AR2" i="32" s="1"/>
  <c r="AS2" i="32" s="1"/>
  <c r="AT2" i="32" s="1"/>
  <c r="AU2" i="32" s="1"/>
  <c r="AV2" i="32" s="1"/>
  <c r="AW2" i="32" s="1"/>
  <c r="AX2" i="32" s="1"/>
  <c r="AY2" i="32" s="1"/>
  <c r="AZ2" i="32" s="1"/>
  <c r="BA2" i="32" s="1"/>
  <c r="BB2" i="32" s="1"/>
  <c r="BC2" i="32" s="1"/>
  <c r="BD2" i="32" s="1"/>
  <c r="BE2" i="32" s="1"/>
  <c r="BF2" i="32" s="1"/>
  <c r="BG2" i="32" s="1"/>
  <c r="BH2" i="32" s="1"/>
  <c r="BI2" i="32" s="1"/>
  <c r="BJ2" i="32" s="1"/>
  <c r="BK2" i="32" s="1"/>
  <c r="BL2" i="32" s="1"/>
  <c r="BM2" i="32" s="1"/>
  <c r="BN2" i="32" s="1"/>
  <c r="BO2" i="32" s="1"/>
  <c r="BP2" i="32" s="1"/>
  <c r="BQ2" i="32" s="1"/>
  <c r="BR2" i="32" s="1"/>
  <c r="BS2" i="32" s="1"/>
  <c r="BT2" i="32" s="1"/>
  <c r="BU2" i="32" s="1"/>
  <c r="BV2" i="32" s="1"/>
  <c r="BW2" i="32" s="1"/>
  <c r="BX2" i="32" s="1"/>
  <c r="BY2" i="32" s="1"/>
  <c r="BZ2" i="32" s="1"/>
  <c r="CA2" i="32" s="1"/>
  <c r="CB2" i="32" s="1"/>
  <c r="CC2" i="32" s="1"/>
  <c r="CD2" i="32" s="1"/>
  <c r="CE2" i="32" s="1"/>
  <c r="CF2" i="32" s="1"/>
  <c r="CG2" i="32" s="1"/>
  <c r="CH2" i="32" s="1"/>
  <c r="C2" i="31"/>
  <c r="D2" i="31" s="1"/>
  <c r="E2" i="31"/>
  <c r="F2" i="31"/>
  <c r="G2" i="31" s="1"/>
  <c r="H2" i="31" s="1"/>
  <c r="I2" i="31" s="1"/>
  <c r="J2" i="31" s="1"/>
  <c r="K2" i="3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AZ2" i="31" s="1"/>
  <c r="BA2" i="31" s="1"/>
  <c r="BB2" i="31" s="1"/>
  <c r="BC2" i="31" s="1"/>
  <c r="BD2" i="31" s="1"/>
  <c r="BE2" i="31" s="1"/>
  <c r="BF2" i="31" s="1"/>
  <c r="BG2" i="31" s="1"/>
  <c r="BH2" i="31" s="1"/>
  <c r="BI2" i="31" s="1"/>
  <c r="BJ2" i="31" s="1"/>
  <c r="BK2" i="31" s="1"/>
  <c r="BL2" i="31" s="1"/>
  <c r="BM2" i="31" s="1"/>
  <c r="BN2" i="31" s="1"/>
  <c r="BO2" i="31" s="1"/>
  <c r="BP2" i="31" s="1"/>
  <c r="BQ2" i="31" s="1"/>
  <c r="BR2" i="31" s="1"/>
  <c r="BS2" i="31" s="1"/>
  <c r="BT2" i="31" s="1"/>
  <c r="BU2" i="31" s="1"/>
  <c r="BV2" i="31" s="1"/>
  <c r="BW2" i="31" s="1"/>
  <c r="BX2" i="31" s="1"/>
  <c r="BY2" i="31" s="1"/>
  <c r="BZ2" i="31" s="1"/>
  <c r="CA2" i="31" s="1"/>
  <c r="CB2" i="31" s="1"/>
  <c r="CC2" i="31" s="1"/>
  <c r="CD2" i="31" s="1"/>
  <c r="CE2" i="31" s="1"/>
  <c r="CF2" i="31" s="1"/>
  <c r="CG2" i="31" s="1"/>
  <c r="CH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AZ2" i="30" s="1"/>
  <c r="BA2" i="30" s="1"/>
  <c r="BB2" i="30" s="1"/>
  <c r="BC2" i="30" s="1"/>
  <c r="BD2" i="30" s="1"/>
  <c r="BE2" i="30" s="1"/>
  <c r="BF2" i="30" s="1"/>
  <c r="BG2" i="30" s="1"/>
  <c r="BH2" i="30" s="1"/>
  <c r="BI2" i="30" s="1"/>
  <c r="BJ2" i="30" s="1"/>
  <c r="BK2" i="30" s="1"/>
  <c r="BL2" i="30" s="1"/>
  <c r="BM2" i="30" s="1"/>
  <c r="BN2" i="30" s="1"/>
  <c r="BO2" i="30" s="1"/>
  <c r="BP2" i="30" s="1"/>
  <c r="BQ2" i="30" s="1"/>
  <c r="BR2" i="30" s="1"/>
  <c r="BS2" i="30" s="1"/>
  <c r="BT2" i="30" s="1"/>
  <c r="BU2" i="30" s="1"/>
  <c r="BV2" i="30" s="1"/>
  <c r="BW2" i="30" s="1"/>
  <c r="BX2" i="30" s="1"/>
  <c r="BY2" i="30" s="1"/>
  <c r="BZ2" i="30" s="1"/>
  <c r="CA2" i="30" s="1"/>
  <c r="CB2" i="30" s="1"/>
  <c r="CC2" i="30" s="1"/>
  <c r="CD2" i="30" s="1"/>
  <c r="CE2" i="30" s="1"/>
  <c r="CF2" i="30" s="1"/>
  <c r="CG2" i="30" s="1"/>
  <c r="CH2" i="30" s="1"/>
  <c r="D4" i="10"/>
  <c r="C4" i="10"/>
  <c r="D35" i="2"/>
  <c r="E35" i="2"/>
  <c r="F35" i="2"/>
  <c r="G35" i="2"/>
  <c r="H35" i="2"/>
  <c r="I35" i="2"/>
  <c r="J35" i="2"/>
  <c r="K35" i="2"/>
  <c r="L35" i="2"/>
  <c r="M35" i="2"/>
  <c r="N35" i="2"/>
  <c r="O35" i="2"/>
  <c r="P35" i="2"/>
  <c r="Q35" i="2"/>
  <c r="E155" i="41"/>
  <c r="L132" i="41"/>
  <c r="M71" i="43"/>
  <c r="H70" i="43"/>
  <c r="K69" i="43"/>
  <c r="H68" i="43"/>
  <c r="F68" i="43"/>
  <c r="I67" i="43"/>
  <c r="L66" i="43"/>
  <c r="D66" i="43"/>
  <c r="J64" i="43"/>
  <c r="M63" i="43"/>
  <c r="H62" i="43"/>
  <c r="M61" i="43"/>
  <c r="K61" i="43"/>
  <c r="F60" i="43"/>
  <c r="L53" i="43"/>
  <c r="D53" i="43"/>
  <c r="G52" i="43"/>
  <c r="J51" i="43"/>
  <c r="M50" i="43"/>
  <c r="E50" i="43"/>
  <c r="H49" i="43"/>
  <c r="K48" i="43"/>
  <c r="G48" i="43"/>
  <c r="F47" i="43"/>
  <c r="I46" i="43"/>
  <c r="L45" i="43"/>
  <c r="D45" i="43"/>
  <c r="G44" i="43"/>
  <c r="J43" i="43"/>
  <c r="M42" i="43"/>
  <c r="E42" i="43"/>
  <c r="M33" i="43"/>
  <c r="C46" i="41"/>
  <c r="BI176" i="40"/>
  <c r="M17" i="31" s="1"/>
  <c r="AZ175" i="40"/>
  <c r="D16" i="31" s="1"/>
  <c r="BG174" i="40"/>
  <c r="K15" i="31" s="1"/>
  <c r="BB173" i="40"/>
  <c r="F14" i="31" s="1"/>
  <c r="BH171" i="40"/>
  <c r="L12" i="31" s="1"/>
  <c r="BD171" i="40"/>
  <c r="H12" i="31" s="1"/>
  <c r="AZ171" i="40"/>
  <c r="D12" i="31" s="1"/>
  <c r="BC170" i="40"/>
  <c r="BF169" i="40"/>
  <c r="J10" i="31" s="1"/>
  <c r="BB169" i="40"/>
  <c r="F10" i="31" s="1"/>
  <c r="AZ169" i="40"/>
  <c r="D10" i="31" s="1"/>
  <c r="BA168" i="40"/>
  <c r="BH167" i="40"/>
  <c r="L8" i="31" s="1"/>
  <c r="AZ167" i="40"/>
  <c r="D8" i="31" s="1"/>
  <c r="BB165" i="40"/>
  <c r="F6" i="31" s="1"/>
  <c r="AS174" i="40"/>
  <c r="AR172" i="40"/>
  <c r="L13" i="30" s="1"/>
  <c r="AN172" i="40"/>
  <c r="H13" i="30" s="1"/>
  <c r="AM171" i="40"/>
  <c r="G12" i="30" s="1"/>
  <c r="AP170" i="40"/>
  <c r="J11" i="30" s="1"/>
  <c r="AN164" i="40"/>
  <c r="H5" i="30" s="1"/>
  <c r="X173" i="40"/>
  <c r="H14" i="29" s="1"/>
  <c r="AB169" i="40"/>
  <c r="L10" i="29" s="1"/>
  <c r="W168" i="40"/>
  <c r="G9" i="29" s="1"/>
  <c r="S166" i="40"/>
  <c r="X165" i="40"/>
  <c r="X164" i="40"/>
  <c r="H174" i="40"/>
  <c r="AZ191" i="40"/>
  <c r="D16" i="36" s="1"/>
  <c r="BC190" i="40"/>
  <c r="BD187" i="40"/>
  <c r="BC184" i="40"/>
  <c r="BC182" i="40"/>
  <c r="AZ182" i="40"/>
  <c r="AS192" i="40"/>
  <c r="AO191" i="40"/>
  <c r="I16" i="35" s="1"/>
  <c r="AR188" i="40"/>
  <c r="AS187" i="40"/>
  <c r="AM187" i="40"/>
  <c r="G12" i="35" s="1"/>
  <c r="AP186" i="40"/>
  <c r="AS185" i="40"/>
  <c r="AK185" i="40"/>
  <c r="AN184" i="40"/>
  <c r="AL182" i="40"/>
  <c r="F7" i="35" s="1"/>
  <c r="AO181" i="40"/>
  <c r="Z191" i="40"/>
  <c r="AA190" i="40"/>
  <c r="X188" i="40"/>
  <c r="H13" i="34" s="1"/>
  <c r="AA187" i="40"/>
  <c r="K12" i="34" s="1"/>
  <c r="Y185" i="40"/>
  <c r="X185" i="40"/>
  <c r="H10" i="34" s="1"/>
  <c r="AA182" i="40"/>
  <c r="C6" i="41"/>
  <c r="X181" i="40"/>
  <c r="H6" i="34" s="1"/>
  <c r="X180" i="40"/>
  <c r="C192" i="40"/>
  <c r="C17" i="33" s="1"/>
  <c r="F191" i="40"/>
  <c r="F16" i="33" s="1"/>
  <c r="M189" i="40"/>
  <c r="M14" i="33" s="1"/>
  <c r="E189" i="40"/>
  <c r="E14" i="33" s="1"/>
  <c r="H182" i="40"/>
  <c r="M181" i="40"/>
  <c r="E181" i="40"/>
  <c r="E6" i="33" s="1"/>
  <c r="Y104" i="28"/>
  <c r="Z104" i="28"/>
  <c r="AA104" i="28"/>
  <c r="AB104" i="28"/>
  <c r="AC104" i="28"/>
  <c r="AD104" i="28"/>
  <c r="AE104" i="28"/>
  <c r="AF104" i="28"/>
  <c r="AG104" i="28"/>
  <c r="AH104" i="28"/>
  <c r="AI104" i="28"/>
  <c r="AJ104" i="28"/>
  <c r="AK104" i="28"/>
  <c r="AL104" i="28"/>
  <c r="AM104" i="28"/>
  <c r="AN104" i="28"/>
  <c r="AO104" i="28"/>
  <c r="AP104" i="28"/>
  <c r="AQ104" i="28"/>
  <c r="AR104" i="28"/>
  <c r="AS104" i="28"/>
  <c r="AT104" i="28"/>
  <c r="AU104" i="28"/>
  <c r="AV104" i="28"/>
  <c r="AW104" i="28"/>
  <c r="AX104" i="28"/>
  <c r="AY104" i="28"/>
  <c r="AZ104" i="28"/>
  <c r="BA104" i="28"/>
  <c r="BB104" i="28"/>
  <c r="BC104" i="28"/>
  <c r="BD104" i="28"/>
  <c r="BE104" i="28"/>
  <c r="BF104" i="28"/>
  <c r="BG104" i="28"/>
  <c r="BH104" i="28"/>
  <c r="BI104" i="28"/>
  <c r="BJ104" i="28"/>
  <c r="BK104" i="28"/>
  <c r="BL104" i="28"/>
  <c r="BM104" i="28"/>
  <c r="BN104" i="28"/>
  <c r="BO104" i="28"/>
  <c r="BP104" i="28"/>
  <c r="BQ104" i="28"/>
  <c r="BR104" i="28"/>
  <c r="BS104" i="28"/>
  <c r="BT104" i="28"/>
  <c r="BU104" i="28"/>
  <c r="BV104" i="28"/>
  <c r="BW104" i="28"/>
  <c r="BX104" i="28"/>
  <c r="BY104" i="28"/>
  <c r="BZ104" i="28"/>
  <c r="CA104" i="28"/>
  <c r="CB104" i="28"/>
  <c r="CC104" i="28"/>
  <c r="CD104" i="28"/>
  <c r="CE104" i="28"/>
  <c r="CF104" i="28"/>
  <c r="CG104" i="28"/>
  <c r="CH104" i="28"/>
  <c r="Y105" i="28"/>
  <c r="Z105" i="28"/>
  <c r="AA105" i="28"/>
  <c r="AB105" i="28"/>
  <c r="AC105" i="28"/>
  <c r="AD105" i="28"/>
  <c r="AE105" i="28"/>
  <c r="AF105" i="28"/>
  <c r="AG105" i="28"/>
  <c r="AH105" i="28"/>
  <c r="AI105" i="28"/>
  <c r="AJ105" i="28"/>
  <c r="AK105" i="28"/>
  <c r="AL105" i="28"/>
  <c r="AM105" i="28"/>
  <c r="AN105" i="28"/>
  <c r="AO105" i="28"/>
  <c r="AP105" i="28"/>
  <c r="AQ105" i="28"/>
  <c r="AR105" i="28"/>
  <c r="AS105" i="28"/>
  <c r="AT105" i="28"/>
  <c r="AU105" i="28"/>
  <c r="AV105" i="28"/>
  <c r="AW105" i="28"/>
  <c r="AX105" i="28"/>
  <c r="AY105" i="28"/>
  <c r="AZ105" i="28"/>
  <c r="BA105" i="28"/>
  <c r="BB105" i="28"/>
  <c r="BC105" i="28"/>
  <c r="BD105" i="28"/>
  <c r="BE105" i="28"/>
  <c r="BF105" i="28"/>
  <c r="BG105" i="28"/>
  <c r="BH105" i="28"/>
  <c r="BI105" i="28"/>
  <c r="BJ105" i="28"/>
  <c r="BK105" i="28"/>
  <c r="BL105" i="28"/>
  <c r="BM105" i="28"/>
  <c r="BN105" i="28"/>
  <c r="BO105" i="28"/>
  <c r="BP105" i="28"/>
  <c r="BQ105" i="28"/>
  <c r="BR105" i="28"/>
  <c r="BS105" i="28"/>
  <c r="BT105" i="28"/>
  <c r="BU105" i="28"/>
  <c r="BV105" i="28"/>
  <c r="BW105" i="28"/>
  <c r="BX105" i="28"/>
  <c r="BY105" i="28"/>
  <c r="BZ105" i="28"/>
  <c r="CA105" i="28"/>
  <c r="CB105" i="28"/>
  <c r="CC105" i="28"/>
  <c r="CD105" i="28"/>
  <c r="CE105" i="28"/>
  <c r="CF105" i="28"/>
  <c r="CG105" i="28"/>
  <c r="CH105" i="28"/>
  <c r="Y106" i="28"/>
  <c r="Z106" i="28"/>
  <c r="AA106" i="28"/>
  <c r="AB106" i="28"/>
  <c r="AC106" i="28"/>
  <c r="AD106" i="28"/>
  <c r="AE106" i="28"/>
  <c r="AF106" i="28"/>
  <c r="AG106" i="28"/>
  <c r="AH106" i="28"/>
  <c r="AI106" i="28"/>
  <c r="AJ106" i="28"/>
  <c r="AK106" i="28"/>
  <c r="AL106" i="28"/>
  <c r="AM106" i="28"/>
  <c r="AN106" i="28"/>
  <c r="AN107" i="28"/>
  <c r="AN108" i="28"/>
  <c r="AO106" i="28"/>
  <c r="AP106" i="28"/>
  <c r="AQ106" i="28"/>
  <c r="AR106" i="28"/>
  <c r="AS106" i="28"/>
  <c r="AT106" i="28"/>
  <c r="AU106" i="28"/>
  <c r="AV106" i="28"/>
  <c r="AW106" i="28"/>
  <c r="AX106" i="28"/>
  <c r="AY106" i="28"/>
  <c r="AZ106" i="28"/>
  <c r="BA106" i="28"/>
  <c r="BB106" i="28"/>
  <c r="BC106" i="28"/>
  <c r="BD106" i="28"/>
  <c r="BE106" i="28"/>
  <c r="BF106" i="28"/>
  <c r="BG106" i="28"/>
  <c r="BH106" i="28"/>
  <c r="BI106" i="28"/>
  <c r="BJ106" i="28"/>
  <c r="BK106" i="28"/>
  <c r="BL106" i="28"/>
  <c r="BM106" i="28"/>
  <c r="BN106" i="28"/>
  <c r="BO106" i="28"/>
  <c r="BP106" i="28"/>
  <c r="BQ106" i="28"/>
  <c r="BR106" i="28"/>
  <c r="BS106" i="28"/>
  <c r="BT106" i="28"/>
  <c r="BU106" i="28"/>
  <c r="BV106" i="28"/>
  <c r="BW106" i="28"/>
  <c r="BX106" i="28"/>
  <c r="BY106" i="28"/>
  <c r="BZ106" i="28"/>
  <c r="CA106" i="28"/>
  <c r="CB106" i="28"/>
  <c r="CC106" i="28"/>
  <c r="CD106" i="28"/>
  <c r="CE106" i="28"/>
  <c r="CF106" i="28"/>
  <c r="CG106" i="28"/>
  <c r="CH106" i="28"/>
  <c r="Y107" i="28"/>
  <c r="Z107" i="28"/>
  <c r="AA107" i="28"/>
  <c r="AB107" i="28"/>
  <c r="AC107" i="28"/>
  <c r="AD107" i="28"/>
  <c r="AE107" i="28"/>
  <c r="AF107" i="28"/>
  <c r="AG107" i="28"/>
  <c r="AH107" i="28"/>
  <c r="AI107" i="28"/>
  <c r="AJ107" i="28"/>
  <c r="AK107" i="28"/>
  <c r="AL107" i="28"/>
  <c r="AM107" i="28"/>
  <c r="AO107" i="28"/>
  <c r="AP107" i="28"/>
  <c r="AQ107" i="28"/>
  <c r="AR107" i="28"/>
  <c r="AS107" i="28"/>
  <c r="AT107" i="28"/>
  <c r="AU107" i="28"/>
  <c r="AV107" i="28"/>
  <c r="AW107" i="28"/>
  <c r="AX107" i="28"/>
  <c r="AY107" i="28"/>
  <c r="AZ107" i="28"/>
  <c r="BA107" i="28"/>
  <c r="BB107" i="28"/>
  <c r="BC107" i="28"/>
  <c r="BD107" i="28"/>
  <c r="BE107" i="28"/>
  <c r="BF107" i="28"/>
  <c r="BG107" i="28"/>
  <c r="BH107" i="28"/>
  <c r="BI107" i="28"/>
  <c r="BJ107" i="28"/>
  <c r="BK107" i="28"/>
  <c r="BL107" i="28"/>
  <c r="BM107" i="28"/>
  <c r="BN107" i="28"/>
  <c r="BO107" i="28"/>
  <c r="BP107" i="28"/>
  <c r="BQ107" i="28"/>
  <c r="BR107" i="28"/>
  <c r="BS107" i="28"/>
  <c r="BT107" i="28"/>
  <c r="BU107" i="28"/>
  <c r="BV107" i="28"/>
  <c r="BW107" i="28"/>
  <c r="BX107" i="28"/>
  <c r="BY107" i="28"/>
  <c r="BZ107" i="28"/>
  <c r="CA107" i="28"/>
  <c r="CB107" i="28"/>
  <c r="CC107" i="28"/>
  <c r="CD107" i="28"/>
  <c r="CE107" i="28"/>
  <c r="CF107" i="28"/>
  <c r="CG107" i="28"/>
  <c r="CH107" i="28"/>
  <c r="Y108" i="28"/>
  <c r="Z108" i="28"/>
  <c r="AA108" i="28"/>
  <c r="AB108" i="28"/>
  <c r="AC108" i="28"/>
  <c r="AD108" i="28"/>
  <c r="AE108" i="28"/>
  <c r="AF108" i="28"/>
  <c r="AG108" i="28"/>
  <c r="AH108" i="28"/>
  <c r="AI108" i="28"/>
  <c r="AJ108" i="28"/>
  <c r="AK108" i="28"/>
  <c r="AL108" i="28"/>
  <c r="AM108" i="28"/>
  <c r="AO108" i="28"/>
  <c r="AP108" i="28"/>
  <c r="AQ108" i="28"/>
  <c r="AR108" i="28"/>
  <c r="AS108" i="28"/>
  <c r="AT108" i="28"/>
  <c r="AU108" i="28"/>
  <c r="AV108" i="28"/>
  <c r="AW108" i="28"/>
  <c r="AX108" i="28"/>
  <c r="AY108" i="28"/>
  <c r="AZ108" i="28"/>
  <c r="BA108" i="28"/>
  <c r="BB108" i="28"/>
  <c r="BC108" i="28"/>
  <c r="BD108" i="28"/>
  <c r="BE108" i="28"/>
  <c r="BF108" i="28"/>
  <c r="BG108" i="28"/>
  <c r="BH108" i="28"/>
  <c r="BI108" i="28"/>
  <c r="BJ108" i="28"/>
  <c r="BK108" i="28"/>
  <c r="BL108" i="28"/>
  <c r="BM108" i="28"/>
  <c r="BN108" i="28"/>
  <c r="BO108" i="28"/>
  <c r="BP108" i="28"/>
  <c r="BQ108" i="28"/>
  <c r="BR108" i="28"/>
  <c r="BS108" i="28"/>
  <c r="BT108" i="28"/>
  <c r="BU108" i="28"/>
  <c r="BV108" i="28"/>
  <c r="BW108" i="28"/>
  <c r="BX108" i="28"/>
  <c r="BY108" i="28"/>
  <c r="BZ108" i="28"/>
  <c r="CA108" i="28"/>
  <c r="CB108" i="28"/>
  <c r="CC108" i="28"/>
  <c r="CD108" i="28"/>
  <c r="CE108" i="28"/>
  <c r="CF108" i="28"/>
  <c r="CG108" i="28"/>
  <c r="CH108" i="28"/>
  <c r="Y97" i="28"/>
  <c r="Z97" i="28"/>
  <c r="AA97" i="28"/>
  <c r="AB97" i="28"/>
  <c r="AC97" i="28"/>
  <c r="AD97" i="28"/>
  <c r="AE97" i="28"/>
  <c r="AF97" i="28"/>
  <c r="AG97" i="28"/>
  <c r="AH97" i="28"/>
  <c r="AI97" i="28"/>
  <c r="AJ97" i="28"/>
  <c r="AK97" i="28"/>
  <c r="AL97" i="28"/>
  <c r="AM97" i="28"/>
  <c r="AN97" i="28"/>
  <c r="AO97" i="28"/>
  <c r="AP97" i="28"/>
  <c r="AQ97" i="28"/>
  <c r="AR97" i="28"/>
  <c r="AS97" i="28"/>
  <c r="AT97" i="28"/>
  <c r="AU97" i="28"/>
  <c r="AV97" i="28"/>
  <c r="AW97" i="28"/>
  <c r="AX97" i="28"/>
  <c r="AY97" i="28"/>
  <c r="AZ97" i="28"/>
  <c r="BA97" i="28"/>
  <c r="BB97" i="28"/>
  <c r="BC97" i="28"/>
  <c r="BD97" i="28"/>
  <c r="BE97" i="28"/>
  <c r="BF97" i="28"/>
  <c r="BG97" i="28"/>
  <c r="BH97" i="28"/>
  <c r="BI97" i="28"/>
  <c r="BJ97" i="28"/>
  <c r="BK97" i="28"/>
  <c r="BL97" i="28"/>
  <c r="BM97" i="28"/>
  <c r="BN97" i="28"/>
  <c r="BO97" i="28"/>
  <c r="BP97" i="28"/>
  <c r="BQ97" i="28"/>
  <c r="BR97" i="28"/>
  <c r="BS97" i="28"/>
  <c r="BT97" i="28"/>
  <c r="BU97" i="28"/>
  <c r="BV97" i="28"/>
  <c r="BW97" i="28"/>
  <c r="BX97" i="28"/>
  <c r="BY97" i="28"/>
  <c r="BZ97" i="28"/>
  <c r="CA97" i="28"/>
  <c r="CB97" i="28"/>
  <c r="CC97" i="28"/>
  <c r="CD97" i="28"/>
  <c r="CE97" i="28"/>
  <c r="CF97" i="28"/>
  <c r="CG97" i="28"/>
  <c r="CH97"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Y88" i="28"/>
  <c r="Z88" i="28"/>
  <c r="AA88" i="28"/>
  <c r="AB88" i="28"/>
  <c r="AC88" i="28"/>
  <c r="AD88" i="28"/>
  <c r="AE88" i="28"/>
  <c r="AF88" i="28"/>
  <c r="AG88" i="28"/>
  <c r="AH88" i="28"/>
  <c r="AI88" i="28"/>
  <c r="AJ88" i="28"/>
  <c r="AK88" i="28"/>
  <c r="AL88" i="28"/>
  <c r="AM88" i="28"/>
  <c r="AN88" i="28"/>
  <c r="AO88" i="28"/>
  <c r="AP88" i="28"/>
  <c r="AQ88" i="28"/>
  <c r="AR88" i="28"/>
  <c r="AS88" i="28"/>
  <c r="AT88" i="28"/>
  <c r="AU88" i="28"/>
  <c r="AV88" i="28"/>
  <c r="AW88" i="28"/>
  <c r="AX88" i="28"/>
  <c r="AY88" i="28"/>
  <c r="AZ88" i="28"/>
  <c r="BA88" i="28"/>
  <c r="BB88" i="28"/>
  <c r="BC88" i="28"/>
  <c r="BD88" i="28"/>
  <c r="BE88" i="28"/>
  <c r="BF88" i="28"/>
  <c r="BG88" i="28"/>
  <c r="BH88" i="28"/>
  <c r="BI88" i="28"/>
  <c r="BJ88" i="28"/>
  <c r="BK88" i="28"/>
  <c r="BL88" i="28"/>
  <c r="BM88" i="28"/>
  <c r="BN88" i="28"/>
  <c r="BO88" i="28"/>
  <c r="BP88" i="28"/>
  <c r="BQ88" i="28"/>
  <c r="BR88" i="28"/>
  <c r="BS88" i="28"/>
  <c r="BT88" i="28"/>
  <c r="BU88" i="28"/>
  <c r="BV88" i="28"/>
  <c r="BW88" i="28"/>
  <c r="BX88" i="28"/>
  <c r="BY88" i="28"/>
  <c r="BZ88" i="28"/>
  <c r="CA88" i="28"/>
  <c r="CB88" i="28"/>
  <c r="CC88" i="28"/>
  <c r="CD88" i="28"/>
  <c r="CE88" i="28"/>
  <c r="CF88" i="28"/>
  <c r="CG88" i="28"/>
  <c r="CH88" i="28"/>
  <c r="Y89" i="28"/>
  <c r="Z89" i="28"/>
  <c r="AA89" i="28"/>
  <c r="AB89" i="28"/>
  <c r="AC89" i="28"/>
  <c r="AD89" i="28"/>
  <c r="AE89" i="28"/>
  <c r="AF89" i="28"/>
  <c r="AG89" i="28"/>
  <c r="AH89" i="28"/>
  <c r="AI89" i="28"/>
  <c r="AJ89" i="28"/>
  <c r="AK89" i="28"/>
  <c r="AL89" i="28"/>
  <c r="AM89" i="28"/>
  <c r="AN89" i="28"/>
  <c r="AO89" i="28"/>
  <c r="AP89" i="28"/>
  <c r="AQ89" i="28"/>
  <c r="AR89" i="28"/>
  <c r="AS89" i="28"/>
  <c r="AT89" i="28"/>
  <c r="AU89" i="28"/>
  <c r="AV89" i="28"/>
  <c r="AW89" i="28"/>
  <c r="AX89" i="28"/>
  <c r="AY89" i="28"/>
  <c r="AZ89" i="28"/>
  <c r="BA89" i="28"/>
  <c r="BB89" i="28"/>
  <c r="BC89" i="28"/>
  <c r="BD89" i="28"/>
  <c r="BE89" i="28"/>
  <c r="BF89" i="28"/>
  <c r="BG89" i="28"/>
  <c r="BH89" i="28"/>
  <c r="BI89" i="28"/>
  <c r="BJ89" i="28"/>
  <c r="BK89" i="28"/>
  <c r="BL89" i="28"/>
  <c r="BM89" i="28"/>
  <c r="BN89" i="28"/>
  <c r="BO89" i="28"/>
  <c r="BP89" i="28"/>
  <c r="BQ89" i="28"/>
  <c r="BR89" i="28"/>
  <c r="BS89" i="28"/>
  <c r="BT89" i="28"/>
  <c r="BU89" i="28"/>
  <c r="BV89" i="28"/>
  <c r="BW89" i="28"/>
  <c r="BX89" i="28"/>
  <c r="BY89" i="28"/>
  <c r="BZ89" i="28"/>
  <c r="CA89" i="28"/>
  <c r="CB89" i="28"/>
  <c r="CC89" i="28"/>
  <c r="CD89" i="28"/>
  <c r="CE89" i="28"/>
  <c r="CF89" i="28"/>
  <c r="CG89" i="28"/>
  <c r="CH89" i="28"/>
  <c r="Y90" i="28"/>
  <c r="Z90" i="28"/>
  <c r="AA90" i="28"/>
  <c r="AB90" i="28"/>
  <c r="AC90" i="28"/>
  <c r="AD90" i="28"/>
  <c r="AE90" i="28"/>
  <c r="AF90" i="28"/>
  <c r="AG90" i="28"/>
  <c r="AH90" i="28"/>
  <c r="AI90" i="28"/>
  <c r="AJ90" i="28"/>
  <c r="AK90" i="28"/>
  <c r="AL90" i="28"/>
  <c r="AM90" i="28"/>
  <c r="AN90" i="28"/>
  <c r="AO90" i="28"/>
  <c r="AP90" i="28"/>
  <c r="AQ90" i="28"/>
  <c r="AR90" i="28"/>
  <c r="AS90" i="28"/>
  <c r="AT90" i="28"/>
  <c r="AU90" i="28"/>
  <c r="AV90" i="28"/>
  <c r="AW90" i="28"/>
  <c r="AX90" i="28"/>
  <c r="AY90" i="28"/>
  <c r="AZ90" i="28"/>
  <c r="BA90" i="28"/>
  <c r="BB90" i="28"/>
  <c r="BC90" i="28"/>
  <c r="BD90" i="28"/>
  <c r="BE90" i="28"/>
  <c r="BF90" i="28"/>
  <c r="BG90" i="28"/>
  <c r="BH90" i="28"/>
  <c r="BI90" i="28"/>
  <c r="BJ90" i="28"/>
  <c r="BK90" i="28"/>
  <c r="BL90" i="28"/>
  <c r="BM90" i="28"/>
  <c r="BN90" i="28"/>
  <c r="BO90" i="28"/>
  <c r="BP90" i="28"/>
  <c r="BQ90" i="28"/>
  <c r="BR90" i="28"/>
  <c r="BS90" i="28"/>
  <c r="BT90" i="28"/>
  <c r="BU90" i="28"/>
  <c r="BV90" i="28"/>
  <c r="BW90" i="28"/>
  <c r="BX90" i="28"/>
  <c r="BY90" i="28"/>
  <c r="BZ90" i="28"/>
  <c r="CA90" i="28"/>
  <c r="CB90" i="28"/>
  <c r="CC90" i="28"/>
  <c r="CD90" i="28"/>
  <c r="CE90" i="28"/>
  <c r="CF90" i="28"/>
  <c r="CG90" i="28"/>
  <c r="CH90" i="28"/>
  <c r="Y91" i="28"/>
  <c r="Z91" i="28"/>
  <c r="AA91" i="28"/>
  <c r="AB91" i="28"/>
  <c r="AC91" i="28"/>
  <c r="AD91" i="28"/>
  <c r="AE91" i="28"/>
  <c r="AF91" i="28"/>
  <c r="AG91" i="28"/>
  <c r="AH91" i="28"/>
  <c r="AI91" i="28"/>
  <c r="AJ91" i="28"/>
  <c r="AK91" i="28"/>
  <c r="AL91" i="28"/>
  <c r="AM91" i="28"/>
  <c r="AN91" i="28"/>
  <c r="AO91" i="28"/>
  <c r="AP91" i="28"/>
  <c r="AQ91" i="28"/>
  <c r="AR91" i="28"/>
  <c r="AS91" i="28"/>
  <c r="AT91" i="28"/>
  <c r="AU91" i="28"/>
  <c r="AV91" i="28"/>
  <c r="AW91" i="28"/>
  <c r="AX91" i="28"/>
  <c r="AY91" i="28"/>
  <c r="AZ91" i="28"/>
  <c r="BA91" i="28"/>
  <c r="BB91" i="28"/>
  <c r="BC91" i="28"/>
  <c r="BD91" i="28"/>
  <c r="BE91" i="28"/>
  <c r="BF91" i="28"/>
  <c r="BG91" i="28"/>
  <c r="BH91" i="28"/>
  <c r="BI91" i="28"/>
  <c r="BJ91" i="28"/>
  <c r="BK91" i="28"/>
  <c r="BL91" i="28"/>
  <c r="BM91" i="28"/>
  <c r="BN91" i="28"/>
  <c r="BO91" i="28"/>
  <c r="BP91" i="28"/>
  <c r="BQ91" i="28"/>
  <c r="BR91" i="28"/>
  <c r="BS91" i="28"/>
  <c r="BT91" i="28"/>
  <c r="BU91" i="28"/>
  <c r="BV91" i="28"/>
  <c r="BW91" i="28"/>
  <c r="BX91" i="28"/>
  <c r="BY91" i="28"/>
  <c r="BZ91" i="28"/>
  <c r="CA91" i="28"/>
  <c r="CB91" i="28"/>
  <c r="CC91" i="28"/>
  <c r="CD91" i="28"/>
  <c r="CE91" i="28"/>
  <c r="CF91" i="28"/>
  <c r="CG91" i="28"/>
  <c r="CH91"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X92" i="28"/>
  <c r="AY92" i="28"/>
  <c r="AZ92" i="28"/>
  <c r="BA92" i="28"/>
  <c r="BB92" i="28"/>
  <c r="BC92" i="28"/>
  <c r="BD92" i="28"/>
  <c r="BE92" i="28"/>
  <c r="BF92" i="28"/>
  <c r="BG92" i="28"/>
  <c r="BH92" i="28"/>
  <c r="BI92" i="28"/>
  <c r="BJ92" i="28"/>
  <c r="BK92" i="28"/>
  <c r="BL92" i="28"/>
  <c r="BM92" i="28"/>
  <c r="BN92" i="28"/>
  <c r="BO92" i="28"/>
  <c r="BP92" i="28"/>
  <c r="BQ92" i="28"/>
  <c r="BR92" i="28"/>
  <c r="BS92" i="28"/>
  <c r="BT92" i="28"/>
  <c r="BU92" i="28"/>
  <c r="BV92" i="28"/>
  <c r="BW92" i="28"/>
  <c r="BX92" i="28"/>
  <c r="BY92" i="28"/>
  <c r="BZ92" i="28"/>
  <c r="CA92" i="28"/>
  <c r="CB92" i="28"/>
  <c r="CC92" i="28"/>
  <c r="CD92" i="28"/>
  <c r="CE92" i="28"/>
  <c r="CF92" i="28"/>
  <c r="CG92" i="28"/>
  <c r="CH92" i="28"/>
  <c r="N129" i="39"/>
  <c r="M129" i="39"/>
  <c r="L129" i="39"/>
  <c r="K129" i="39"/>
  <c r="J129" i="39"/>
  <c r="I129" i="39"/>
  <c r="H129" i="39"/>
  <c r="G129" i="39"/>
  <c r="F129" i="39"/>
  <c r="E129" i="39"/>
  <c r="D129" i="39"/>
  <c r="C129" i="39"/>
  <c r="CU53" i="28"/>
  <c r="CU52" i="28"/>
  <c r="CU51" i="28"/>
  <c r="N115" i="39"/>
  <c r="M115" i="39"/>
  <c r="L115" i="39"/>
  <c r="K115" i="39"/>
  <c r="J115" i="39"/>
  <c r="I115" i="39"/>
  <c r="H115" i="39"/>
  <c r="G115" i="39"/>
  <c r="F115" i="39"/>
  <c r="E115" i="39"/>
  <c r="D115" i="39"/>
  <c r="C115" i="39"/>
  <c r="CT53" i="28"/>
  <c r="CS53" i="28"/>
  <c r="CR53" i="28"/>
  <c r="CR54" i="28" s="1"/>
  <c r="K52" i="28" s="1"/>
  <c r="CQ53" i="28"/>
  <c r="CP53" i="28"/>
  <c r="CO53" i="28"/>
  <c r="CN53" i="28"/>
  <c r="CM53" i="28"/>
  <c r="CL53" i="28"/>
  <c r="CK53" i="28"/>
  <c r="CJ53" i="28"/>
  <c r="CT52" i="28"/>
  <c r="CS52" i="28"/>
  <c r="CR52" i="28"/>
  <c r="CQ52" i="28"/>
  <c r="CP52" i="28"/>
  <c r="CO52" i="28"/>
  <c r="CN52" i="28"/>
  <c r="CM52" i="28"/>
  <c r="CL52" i="28"/>
  <c r="CL54" i="28" s="1"/>
  <c r="CK52" i="28"/>
  <c r="CJ52" i="28"/>
  <c r="CT51" i="28"/>
  <c r="CS51" i="28"/>
  <c r="CR51" i="28"/>
  <c r="CQ51" i="28"/>
  <c r="CP51" i="28"/>
  <c r="CO51" i="28"/>
  <c r="CN51" i="28"/>
  <c r="CM51" i="28"/>
  <c r="CL51" i="28"/>
  <c r="CK51" i="28"/>
  <c r="CJ51" i="28"/>
  <c r="D89" i="43"/>
  <c r="C89" i="43"/>
  <c r="D22" i="43"/>
  <c r="C22" i="43"/>
  <c r="D188" i="36"/>
  <c r="C188" i="36"/>
  <c r="D181" i="36"/>
  <c r="D161" i="36"/>
  <c r="C161" i="36"/>
  <c r="D142" i="36"/>
  <c r="D126" i="36"/>
  <c r="C126" i="36"/>
  <c r="D109" i="36"/>
  <c r="D92" i="36"/>
  <c r="C92" i="36"/>
  <c r="D77" i="36"/>
  <c r="D58" i="36"/>
  <c r="C58" i="36"/>
  <c r="D40" i="36"/>
  <c r="D22" i="36"/>
  <c r="C22" i="36"/>
  <c r="D161" i="35"/>
  <c r="C126" i="35"/>
  <c r="D109" i="35"/>
  <c r="C77" i="35"/>
  <c r="D58" i="35"/>
  <c r="C58" i="35"/>
  <c r="D40" i="35"/>
  <c r="C40" i="35"/>
  <c r="D22" i="35"/>
  <c r="C22" i="35"/>
  <c r="D188" i="34"/>
  <c r="C188" i="34"/>
  <c r="D181" i="34"/>
  <c r="D161" i="34"/>
  <c r="C161" i="34"/>
  <c r="D142" i="34"/>
  <c r="D126" i="34"/>
  <c r="C126" i="34"/>
  <c r="D109" i="34"/>
  <c r="D92" i="34"/>
  <c r="C92" i="34"/>
  <c r="D77" i="34"/>
  <c r="D58" i="34"/>
  <c r="C58" i="34"/>
  <c r="D40" i="34"/>
  <c r="D22" i="34"/>
  <c r="C22" i="34"/>
  <c r="D92" i="33"/>
  <c r="C92" i="33"/>
  <c r="D77" i="33"/>
  <c r="C77" i="33"/>
  <c r="D58" i="33"/>
  <c r="C58" i="33"/>
  <c r="D40" i="33"/>
  <c r="C40" i="33"/>
  <c r="D22" i="33"/>
  <c r="C22" i="33"/>
  <c r="D77" i="32"/>
  <c r="C77" i="32"/>
  <c r="D65" i="32"/>
  <c r="D49" i="32"/>
  <c r="C49" i="32"/>
  <c r="D34" i="32"/>
  <c r="D19" i="32"/>
  <c r="C19" i="32"/>
  <c r="D188" i="31"/>
  <c r="C188" i="31"/>
  <c r="D181" i="31"/>
  <c r="C181" i="31"/>
  <c r="D161" i="31"/>
  <c r="C161" i="31"/>
  <c r="D142" i="31"/>
  <c r="C142" i="31"/>
  <c r="D126" i="31"/>
  <c r="C126" i="31"/>
  <c r="D109" i="31"/>
  <c r="C109" i="31"/>
  <c r="D92" i="31"/>
  <c r="C92" i="31"/>
  <c r="D77" i="31"/>
  <c r="C77" i="31"/>
  <c r="D58" i="31"/>
  <c r="C58" i="31"/>
  <c r="D40" i="31"/>
  <c r="C40" i="31"/>
  <c r="D22" i="31"/>
  <c r="C22" i="31"/>
  <c r="D22" i="30"/>
  <c r="D188" i="30"/>
  <c r="D181" i="30"/>
  <c r="C181" i="30"/>
  <c r="D161" i="30"/>
  <c r="D142" i="30"/>
  <c r="C142" i="30"/>
  <c r="D126" i="30"/>
  <c r="D109" i="30"/>
  <c r="C109" i="30"/>
  <c r="D92" i="30"/>
  <c r="D77" i="30"/>
  <c r="C77" i="30"/>
  <c r="D58" i="30"/>
  <c r="D40" i="30"/>
  <c r="C40" i="30"/>
  <c r="D188" i="29"/>
  <c r="C188" i="29"/>
  <c r="D181" i="29"/>
  <c r="C181" i="29"/>
  <c r="D161" i="29"/>
  <c r="C161" i="29"/>
  <c r="D142" i="29"/>
  <c r="C142" i="29"/>
  <c r="D126" i="29"/>
  <c r="C126" i="29"/>
  <c r="D109" i="29"/>
  <c r="C109" i="29"/>
  <c r="D92" i="29"/>
  <c r="C92" i="29"/>
  <c r="D77" i="29"/>
  <c r="C77" i="29"/>
  <c r="D58" i="29"/>
  <c r="C58" i="29"/>
  <c r="D40" i="29"/>
  <c r="C40" i="29"/>
  <c r="D22" i="29"/>
  <c r="C22" i="29"/>
  <c r="D92" i="10"/>
  <c r="C92" i="10"/>
  <c r="D77" i="10"/>
  <c r="C77" i="10"/>
  <c r="D58" i="10"/>
  <c r="C58" i="10"/>
  <c r="D40" i="10"/>
  <c r="C40" i="10"/>
  <c r="D22" i="10"/>
  <c r="C22" i="10"/>
  <c r="D77" i="2"/>
  <c r="C77" i="2"/>
  <c r="D65" i="2"/>
  <c r="C65" i="2"/>
  <c r="D49" i="2"/>
  <c r="C49" i="2"/>
  <c r="D34" i="2"/>
  <c r="C34"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79" i="40" s="1"/>
  <c r="BI3" i="40"/>
  <c r="BH3" i="40"/>
  <c r="BH147" i="40" s="1"/>
  <c r="BG3" i="40"/>
  <c r="BG147" i="40" s="1"/>
  <c r="BF3" i="40"/>
  <c r="BF83" i="40" s="1"/>
  <c r="BE3" i="40"/>
  <c r="BE131" i="40" s="1"/>
  <c r="BD3" i="40"/>
  <c r="BD179" i="40" s="1"/>
  <c r="BC3" i="40"/>
  <c r="BC179" i="40" s="1"/>
  <c r="BB3" i="40"/>
  <c r="BB131" i="40" s="1"/>
  <c r="BA3" i="40"/>
  <c r="BA131" i="40" s="1"/>
  <c r="AZ3" i="40"/>
  <c r="AY3" i="40"/>
  <c r="AY163" i="40" s="1"/>
  <c r="AT3" i="40"/>
  <c r="AT67" i="40" s="1"/>
  <c r="AS3" i="40"/>
  <c r="AS51" i="40" s="1"/>
  <c r="AR3" i="40"/>
  <c r="AR19" i="40" s="1"/>
  <c r="AQ3" i="40"/>
  <c r="AQ115" i="40" s="1"/>
  <c r="AP3" i="40"/>
  <c r="AO3" i="40"/>
  <c r="AN3" i="40"/>
  <c r="AN99" i="40" s="1"/>
  <c r="AM3" i="40"/>
  <c r="AM99" i="40" s="1"/>
  <c r="AL3" i="40"/>
  <c r="AL163" i="40" s="1"/>
  <c r="AK3" i="40"/>
  <c r="AK35" i="40" s="1"/>
  <c r="AJ3" i="40"/>
  <c r="AJ147" i="40" s="1"/>
  <c r="AI3" i="40"/>
  <c r="AI19" i="40" s="1"/>
  <c r="AD3" i="40"/>
  <c r="AC3" i="40"/>
  <c r="AC163" i="40" s="1"/>
  <c r="AB3" i="40"/>
  <c r="AA3" i="40"/>
  <c r="AA163" i="40" s="1"/>
  <c r="Z3" i="40"/>
  <c r="Z179" i="40" s="1"/>
  <c r="Y3" i="40"/>
  <c r="Y179" i="40" s="1"/>
  <c r="X3" i="40"/>
  <c r="X179" i="40" s="1"/>
  <c r="W3" i="40"/>
  <c r="W179" i="40" s="1"/>
  <c r="V3" i="40"/>
  <c r="V99" i="40" s="1"/>
  <c r="U3" i="40"/>
  <c r="U163" i="40" s="1"/>
  <c r="T3" i="40"/>
  <c r="T163" i="40" s="1"/>
  <c r="S3" i="40"/>
  <c r="S163" i="40" s="1"/>
  <c r="BI179" i="40"/>
  <c r="BB179" i="40"/>
  <c r="AZ179" i="40"/>
  <c r="BI163" i="40"/>
  <c r="BC163" i="40"/>
  <c r="AZ163" i="40"/>
  <c r="BI147" i="40"/>
  <c r="AZ147" i="40"/>
  <c r="BI131" i="40"/>
  <c r="BC131" i="40"/>
  <c r="AZ131" i="40"/>
  <c r="BI115" i="40"/>
  <c r="BH115" i="40"/>
  <c r="AZ115" i="40"/>
  <c r="BI99" i="40"/>
  <c r="BC99" i="40"/>
  <c r="BA99" i="40"/>
  <c r="AZ99" i="40"/>
  <c r="AY99" i="40"/>
  <c r="BI83" i="40"/>
  <c r="AZ83" i="40"/>
  <c r="BI67" i="40"/>
  <c r="BH67" i="40"/>
  <c r="BF67" i="40"/>
  <c r="BC67" i="40"/>
  <c r="AZ67" i="40"/>
  <c r="BI51" i="40"/>
  <c r="BA51" i="40"/>
  <c r="AZ51" i="40"/>
  <c r="BI35" i="40"/>
  <c r="BF35" i="40"/>
  <c r="BC35" i="40"/>
  <c r="AZ35" i="40"/>
  <c r="AY35" i="40"/>
  <c r="BI19" i="40"/>
  <c r="AZ19" i="40"/>
  <c r="AP19" i="40"/>
  <c r="AO19" i="40"/>
  <c r="AM19" i="40"/>
  <c r="AP35" i="40"/>
  <c r="AO35" i="40"/>
  <c r="AI35" i="40"/>
  <c r="AT51" i="40"/>
  <c r="AP51" i="40"/>
  <c r="AO51" i="40"/>
  <c r="AQ67" i="40"/>
  <c r="AP67" i="40"/>
  <c r="AO67" i="40"/>
  <c r="AM67" i="40"/>
  <c r="AL67" i="40"/>
  <c r="AJ67" i="40"/>
  <c r="AI67" i="40"/>
  <c r="AP83" i="40"/>
  <c r="AO83" i="40"/>
  <c r="AM83" i="40"/>
  <c r="AT99" i="40"/>
  <c r="AP99" i="40"/>
  <c r="AO99" i="40"/>
  <c r="AI99" i="40"/>
  <c r="AP115" i="40"/>
  <c r="AO115" i="40"/>
  <c r="AM115" i="40"/>
  <c r="AT131" i="40"/>
  <c r="AQ131" i="40"/>
  <c r="AP131" i="40"/>
  <c r="AO131" i="40"/>
  <c r="AJ131" i="40"/>
  <c r="AI131" i="40"/>
  <c r="AT147" i="40"/>
  <c r="AP147" i="40"/>
  <c r="AO147" i="40"/>
  <c r="AT163" i="40"/>
  <c r="AP163" i="40"/>
  <c r="AO163" i="40"/>
  <c r="AM163" i="40"/>
  <c r="AI163" i="40"/>
  <c r="AT179" i="40"/>
  <c r="AP179" i="40"/>
  <c r="AO179" i="40"/>
  <c r="AM179" i="40"/>
  <c r="AD179" i="40"/>
  <c r="AB179" i="40"/>
  <c r="AD163" i="40"/>
  <c r="AB163" i="40"/>
  <c r="X163" i="40"/>
  <c r="W163" i="40"/>
  <c r="AD147" i="40"/>
  <c r="AB147" i="40"/>
  <c r="Y147" i="40"/>
  <c r="AD131" i="40"/>
  <c r="AB131" i="40"/>
  <c r="W131" i="40"/>
  <c r="AD115" i="40"/>
  <c r="AB115" i="40"/>
  <c r="AD99" i="40"/>
  <c r="AB99" i="40"/>
  <c r="Y99" i="40"/>
  <c r="W99" i="40"/>
  <c r="U99" i="40"/>
  <c r="AD83" i="40"/>
  <c r="AB83" i="40"/>
  <c r="AD67" i="40"/>
  <c r="AB67" i="40"/>
  <c r="W67" i="40"/>
  <c r="U67" i="40"/>
  <c r="AD51" i="40"/>
  <c r="AB51" i="40"/>
  <c r="AD35" i="40"/>
  <c r="AB35" i="40"/>
  <c r="W35" i="40"/>
  <c r="AD19" i="40"/>
  <c r="AB19" i="40"/>
  <c r="Y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D21" i="28"/>
  <c r="W19" i="40"/>
  <c r="W51" i="40"/>
  <c r="W83" i="40"/>
  <c r="W115" i="40"/>
  <c r="W147" i="40"/>
  <c r="AI179" i="40"/>
  <c r="AI147" i="40"/>
  <c r="AQ147" i="40"/>
  <c r="AI115" i="40"/>
  <c r="AI83" i="40"/>
  <c r="AI51" i="40"/>
  <c r="BC19" i="40"/>
  <c r="BC51" i="40"/>
  <c r="BC83" i="40"/>
  <c r="BC115" i="40"/>
  <c r="BC147" i="40"/>
  <c r="AJ179" i="40"/>
  <c r="AJ51" i="40"/>
  <c r="CR50" i="28"/>
  <c r="K47" i="28" s="1"/>
  <c r="CR46" i="28"/>
  <c r="K44" i="28" s="1"/>
  <c r="CR42" i="28"/>
  <c r="CR38" i="28"/>
  <c r="K36" i="28" s="1"/>
  <c r="DD49" i="28"/>
  <c r="DD48" i="28"/>
  <c r="DD47" i="28"/>
  <c r="DD45" i="28"/>
  <c r="DD44" i="28"/>
  <c r="DD43" i="28"/>
  <c r="DD41" i="28"/>
  <c r="DD40" i="28"/>
  <c r="DD39" i="28"/>
  <c r="DD37" i="28"/>
  <c r="DD36" i="28"/>
  <c r="DD35"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U81"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V90" i="30"/>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S87"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S83"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Z89" i="29"/>
  <c r="O89" i="29"/>
  <c r="N89" i="29"/>
  <c r="M89" i="29"/>
  <c r="L89" i="29"/>
  <c r="K89" i="29"/>
  <c r="J89" i="29"/>
  <c r="I89" i="29"/>
  <c r="H89" i="29"/>
  <c r="G89" i="29"/>
  <c r="F89" i="29"/>
  <c r="E89" i="29"/>
  <c r="D89" i="29"/>
  <c r="C89" i="29"/>
  <c r="Z88" i="29"/>
  <c r="R88" i="29"/>
  <c r="Q88" i="29"/>
  <c r="N88" i="29"/>
  <c r="M88" i="29"/>
  <c r="L88" i="29"/>
  <c r="K88" i="29"/>
  <c r="J88" i="29"/>
  <c r="I88" i="29"/>
  <c r="H88" i="29"/>
  <c r="G88" i="29"/>
  <c r="F88" i="29"/>
  <c r="E88" i="29"/>
  <c r="D88" i="29"/>
  <c r="C88" i="29"/>
  <c r="V87" i="29"/>
  <c r="N87" i="29"/>
  <c r="M87" i="29"/>
  <c r="L87" i="29"/>
  <c r="K87" i="29"/>
  <c r="J87" i="29"/>
  <c r="I87" i="29"/>
  <c r="H87" i="29"/>
  <c r="G87" i="29"/>
  <c r="F87" i="29"/>
  <c r="E87" i="29"/>
  <c r="D87" i="29"/>
  <c r="C87" i="29"/>
  <c r="Z86" i="29"/>
  <c r="Y86" i="29"/>
  <c r="R86" i="29"/>
  <c r="Q86" i="29"/>
  <c r="N86" i="29"/>
  <c r="M86" i="29"/>
  <c r="L86" i="29"/>
  <c r="K86" i="29"/>
  <c r="J86" i="29"/>
  <c r="I86" i="29"/>
  <c r="H86" i="29"/>
  <c r="G86" i="29"/>
  <c r="F86" i="29"/>
  <c r="E86" i="29"/>
  <c r="D86" i="29"/>
  <c r="C86" i="29"/>
  <c r="N85" i="29"/>
  <c r="M85" i="29"/>
  <c r="L85" i="29"/>
  <c r="K85" i="29"/>
  <c r="J85" i="29"/>
  <c r="I85" i="29"/>
  <c r="H85" i="29"/>
  <c r="G85" i="29"/>
  <c r="F85" i="29"/>
  <c r="E85" i="29"/>
  <c r="D85" i="29"/>
  <c r="C85" i="29"/>
  <c r="Z84" i="29"/>
  <c r="Y84" i="29"/>
  <c r="R84" i="29"/>
  <c r="Q84" i="29"/>
  <c r="N84" i="29"/>
  <c r="M84" i="29"/>
  <c r="L84" i="29"/>
  <c r="K84" i="29"/>
  <c r="J84" i="29"/>
  <c r="I84" i="29"/>
  <c r="H84" i="29"/>
  <c r="G84" i="29"/>
  <c r="F84" i="29"/>
  <c r="E84" i="29"/>
  <c r="D84" i="29"/>
  <c r="C84" i="29"/>
  <c r="V83" i="29"/>
  <c r="U83" i="29"/>
  <c r="N83" i="29"/>
  <c r="M83" i="29"/>
  <c r="L83" i="29"/>
  <c r="K83" i="29"/>
  <c r="J83" i="29"/>
  <c r="I83" i="29"/>
  <c r="H83" i="29"/>
  <c r="G83" i="29"/>
  <c r="F83" i="29"/>
  <c r="E83" i="29"/>
  <c r="D83" i="29"/>
  <c r="C83" i="29"/>
  <c r="Z82" i="29"/>
  <c r="Y82" i="29"/>
  <c r="R82" i="29"/>
  <c r="Q82" i="29"/>
  <c r="N82" i="29"/>
  <c r="M82" i="29"/>
  <c r="L82" i="29"/>
  <c r="K82" i="29"/>
  <c r="J82" i="29"/>
  <c r="I82" i="29"/>
  <c r="H82" i="29"/>
  <c r="G82" i="29"/>
  <c r="F82" i="29"/>
  <c r="E82" i="29"/>
  <c r="D82" i="29"/>
  <c r="C82" i="29"/>
  <c r="V81" i="29"/>
  <c r="U81" i="29"/>
  <c r="N81" i="29"/>
  <c r="M81" i="29"/>
  <c r="L81" i="29"/>
  <c r="K81" i="29"/>
  <c r="J81" i="29"/>
  <c r="I81" i="29"/>
  <c r="H81" i="29"/>
  <c r="G81" i="29"/>
  <c r="F81" i="29"/>
  <c r="E81" i="29"/>
  <c r="D81" i="29"/>
  <c r="C81" i="29"/>
  <c r="Z80" i="29"/>
  <c r="Y80" i="29"/>
  <c r="R80" i="29"/>
  <c r="Q80" i="29"/>
  <c r="N80" i="29"/>
  <c r="M80" i="29"/>
  <c r="L80" i="29"/>
  <c r="K80" i="29"/>
  <c r="J80" i="29"/>
  <c r="I80" i="29"/>
  <c r="H80" i="29"/>
  <c r="G80" i="29"/>
  <c r="F80" i="29"/>
  <c r="E80" i="29"/>
  <c r="D80" i="29"/>
  <c r="C80" i="29"/>
  <c r="V79" i="29"/>
  <c r="U79" i="29"/>
  <c r="P79" i="29"/>
  <c r="N79" i="29"/>
  <c r="M79" i="29"/>
  <c r="L79" i="29"/>
  <c r="K79" i="29"/>
  <c r="J79" i="29"/>
  <c r="I79" i="29"/>
  <c r="H79" i="29"/>
  <c r="G79" i="29"/>
  <c r="F79" i="29"/>
  <c r="E79" i="29"/>
  <c r="D79" i="29"/>
  <c r="C79" i="29"/>
  <c r="W78" i="29"/>
  <c r="S78" i="29"/>
  <c r="N78" i="29"/>
  <c r="M78" i="29"/>
  <c r="L78" i="29"/>
  <c r="K78" i="29"/>
  <c r="J78" i="29"/>
  <c r="I78" i="29"/>
  <c r="H78" i="29"/>
  <c r="G78" i="29"/>
  <c r="F78" i="29"/>
  <c r="E78" i="29"/>
  <c r="D78" i="29"/>
  <c r="Z90" i="10"/>
  <c r="Y90" i="10"/>
  <c r="X90" i="10"/>
  <c r="W90" i="10"/>
  <c r="V90" i="10"/>
  <c r="U90" i="10"/>
  <c r="T90" i="10"/>
  <c r="S90" i="10"/>
  <c r="S90" i="29"/>
  <c r="R90" i="10"/>
  <c r="R90" i="29"/>
  <c r="Q90" i="10"/>
  <c r="P90" i="10"/>
  <c r="O90" i="10"/>
  <c r="Z89" i="10"/>
  <c r="Y89" i="10"/>
  <c r="X89" i="10"/>
  <c r="W89" i="10"/>
  <c r="W89" i="29"/>
  <c r="V89" i="10"/>
  <c r="V89" i="29"/>
  <c r="U89" i="10"/>
  <c r="U89" i="29"/>
  <c r="T89" i="10"/>
  <c r="S89" i="10"/>
  <c r="R89" i="10"/>
  <c r="Q89" i="10"/>
  <c r="P89" i="10"/>
  <c r="O89" i="10"/>
  <c r="O89" i="31"/>
  <c r="AF88" i="10"/>
  <c r="Z88" i="10"/>
  <c r="Y88" i="10"/>
  <c r="Y88" i="29"/>
  <c r="X88" i="10"/>
  <c r="W88" i="10"/>
  <c r="V88" i="10"/>
  <c r="U88" i="10"/>
  <c r="U88" i="29"/>
  <c r="T88" i="10"/>
  <c r="T88" i="29"/>
  <c r="S88" i="10"/>
  <c r="S88" i="29"/>
  <c r="R88" i="10"/>
  <c r="Q88" i="10"/>
  <c r="P88" i="10"/>
  <c r="O88" i="10"/>
  <c r="AB87" i="10"/>
  <c r="Z87" i="10"/>
  <c r="Z87" i="29"/>
  <c r="Y87" i="10"/>
  <c r="Y87" i="29"/>
  <c r="X87" i="10"/>
  <c r="X87" i="29"/>
  <c r="W87" i="10"/>
  <c r="V87" i="10"/>
  <c r="U87" i="10"/>
  <c r="U87" i="29"/>
  <c r="T87" i="10"/>
  <c r="S87" i="10"/>
  <c r="S87" i="29"/>
  <c r="R87" i="10"/>
  <c r="R87" i="29"/>
  <c r="Q87" i="10"/>
  <c r="Q87" i="29"/>
  <c r="P87" i="10"/>
  <c r="P87" i="29"/>
  <c r="O87" i="10"/>
  <c r="Z86" i="10"/>
  <c r="Y86" i="10"/>
  <c r="X86" i="10"/>
  <c r="W86" i="10"/>
  <c r="V86" i="10"/>
  <c r="U86" i="10"/>
  <c r="T86" i="10"/>
  <c r="T86" i="29"/>
  <c r="S86" i="10"/>
  <c r="S86" i="29"/>
  <c r="R86" i="10"/>
  <c r="Q86" i="10"/>
  <c r="P86" i="10"/>
  <c r="O86" i="10"/>
  <c r="O86" i="30"/>
  <c r="AL85" i="10"/>
  <c r="AL85" i="29"/>
  <c r="Z85" i="10"/>
  <c r="Y85" i="10"/>
  <c r="X85" i="10"/>
  <c r="W85" i="10"/>
  <c r="V85" i="10"/>
  <c r="U85" i="10"/>
  <c r="T85" i="10"/>
  <c r="S85" i="10"/>
  <c r="S85" i="30"/>
  <c r="R85" i="10"/>
  <c r="R85" i="30"/>
  <c r="Q85" i="10"/>
  <c r="P85" i="10"/>
  <c r="O85" i="10"/>
  <c r="AH84" i="10"/>
  <c r="AD84" i="10"/>
  <c r="AD84" i="30"/>
  <c r="Z84" i="10"/>
  <c r="Y84" i="10"/>
  <c r="X84" i="10"/>
  <c r="W84" i="10"/>
  <c r="V84" i="10"/>
  <c r="U84" i="10"/>
  <c r="T84" i="10"/>
  <c r="S84" i="10"/>
  <c r="R84" i="10"/>
  <c r="Q84" i="10"/>
  <c r="P84" i="10"/>
  <c r="O84" i="10"/>
  <c r="AV83" i="10"/>
  <c r="BH83" i="10"/>
  <c r="Z83" i="10"/>
  <c r="Y83" i="10"/>
  <c r="X83" i="10"/>
  <c r="AJ83" i="10"/>
  <c r="W83" i="10"/>
  <c r="W83" i="29"/>
  <c r="V83" i="10"/>
  <c r="U83" i="10"/>
  <c r="T83" i="10"/>
  <c r="S83" i="10"/>
  <c r="R83" i="10"/>
  <c r="Q83" i="10"/>
  <c r="P83" i="10"/>
  <c r="P83" i="29"/>
  <c r="O83" i="10"/>
  <c r="O83" i="29"/>
  <c r="Z82" i="10"/>
  <c r="Y82" i="10"/>
  <c r="Y82" i="31"/>
  <c r="X82" i="10"/>
  <c r="W82" i="10"/>
  <c r="V82" i="10"/>
  <c r="U82" i="10"/>
  <c r="T82" i="10"/>
  <c r="T82" i="29"/>
  <c r="S82" i="10"/>
  <c r="S82" i="29"/>
  <c r="R82" i="10"/>
  <c r="R82" i="31"/>
  <c r="Q82" i="10"/>
  <c r="P82" i="10"/>
  <c r="O82" i="10"/>
  <c r="O82" i="30"/>
  <c r="Z81" i="10"/>
  <c r="Y81" i="10"/>
  <c r="X81" i="10"/>
  <c r="X81" i="29"/>
  <c r="W81" i="10"/>
  <c r="W81" i="29"/>
  <c r="V81" i="10"/>
  <c r="U81" i="10"/>
  <c r="T81" i="10"/>
  <c r="S81" i="10"/>
  <c r="R81" i="10"/>
  <c r="Q81" i="10"/>
  <c r="P81" i="10"/>
  <c r="P81" i="29"/>
  <c r="O81" i="10"/>
  <c r="O81" i="29"/>
  <c r="Z80" i="10"/>
  <c r="Y80" i="10"/>
  <c r="X80" i="10"/>
  <c r="W80" i="10"/>
  <c r="V80" i="10"/>
  <c r="U80" i="10"/>
  <c r="T80" i="10"/>
  <c r="T80" i="29"/>
  <c r="S80" i="10"/>
  <c r="S80" i="29"/>
  <c r="R80" i="10"/>
  <c r="Q80" i="10"/>
  <c r="P80" i="10"/>
  <c r="O80" i="10"/>
  <c r="O80" i="30"/>
  <c r="Z79" i="10"/>
  <c r="Y79" i="10"/>
  <c r="X79" i="10"/>
  <c r="W79" i="10"/>
  <c r="W79" i="29"/>
  <c r="V79" i="10"/>
  <c r="U79" i="10"/>
  <c r="T79" i="10"/>
  <c r="S79" i="10"/>
  <c r="R79" i="10"/>
  <c r="Q79" i="10"/>
  <c r="P79" i="10"/>
  <c r="O79" i="10"/>
  <c r="O79" i="29"/>
  <c r="Z78" i="10"/>
  <c r="Z78" i="30"/>
  <c r="Y78" i="10"/>
  <c r="Y78" i="30"/>
  <c r="X78" i="10"/>
  <c r="W78" i="10"/>
  <c r="V78" i="10"/>
  <c r="U78" i="10"/>
  <c r="T78" i="10"/>
  <c r="S78" i="10"/>
  <c r="S78" i="31"/>
  <c r="R78" i="10"/>
  <c r="Q78" i="10"/>
  <c r="P78" i="10"/>
  <c r="O78" i="10"/>
  <c r="Z75" i="2"/>
  <c r="Y75" i="2"/>
  <c r="X75" i="2"/>
  <c r="W75" i="2"/>
  <c r="AI75" i="2"/>
  <c r="AI75" i="32"/>
  <c r="V75" i="2"/>
  <c r="U75" i="2"/>
  <c r="T75" i="2"/>
  <c r="S75" i="2"/>
  <c r="R75" i="2"/>
  <c r="Q75" i="2"/>
  <c r="P75" i="2"/>
  <c r="O75" i="2"/>
  <c r="AA75" i="2"/>
  <c r="AA75" i="32"/>
  <c r="Z74" i="2"/>
  <c r="Y74" i="2"/>
  <c r="X74" i="2"/>
  <c r="W74" i="2"/>
  <c r="W74" i="32"/>
  <c r="V74" i="2"/>
  <c r="U74" i="2"/>
  <c r="T74" i="2"/>
  <c r="S74" i="2"/>
  <c r="AE74" i="2"/>
  <c r="AE74" i="32"/>
  <c r="R74" i="2"/>
  <c r="Q74" i="2"/>
  <c r="P74" i="2"/>
  <c r="O74" i="2"/>
  <c r="Z73" i="2"/>
  <c r="Y73" i="2"/>
  <c r="X73" i="2"/>
  <c r="W73" i="2"/>
  <c r="AI73" i="2"/>
  <c r="V73" i="2"/>
  <c r="U73" i="2"/>
  <c r="T73" i="2"/>
  <c r="S73" i="2"/>
  <c r="S73" i="32"/>
  <c r="R73" i="2"/>
  <c r="Q73" i="2"/>
  <c r="P73" i="2"/>
  <c r="O73" i="2"/>
  <c r="AA73" i="2"/>
  <c r="AA73" i="32"/>
  <c r="Z72" i="2"/>
  <c r="Y72" i="2"/>
  <c r="X72" i="2"/>
  <c r="W72" i="2"/>
  <c r="W72" i="32"/>
  <c r="V72" i="2"/>
  <c r="U72" i="2"/>
  <c r="T72" i="2"/>
  <c r="S72" i="2"/>
  <c r="S72" i="32"/>
  <c r="R72" i="2"/>
  <c r="Q72" i="2"/>
  <c r="P72" i="2"/>
  <c r="O72" i="2"/>
  <c r="O72" i="32"/>
  <c r="Z71" i="2"/>
  <c r="Y71" i="2"/>
  <c r="X71" i="2"/>
  <c r="W71" i="2"/>
  <c r="AI71" i="2"/>
  <c r="AI71" i="32"/>
  <c r="V71" i="2"/>
  <c r="U71" i="2"/>
  <c r="T71" i="2"/>
  <c r="S71" i="2"/>
  <c r="R71" i="2"/>
  <c r="Q71" i="2"/>
  <c r="P71" i="2"/>
  <c r="O71" i="2"/>
  <c r="AA71" i="2"/>
  <c r="AA71" i="32"/>
  <c r="Z70" i="2"/>
  <c r="Y70" i="2"/>
  <c r="X70" i="2"/>
  <c r="W70" i="2"/>
  <c r="V70" i="2"/>
  <c r="U70" i="2"/>
  <c r="T70" i="2"/>
  <c r="S70" i="2"/>
  <c r="AE70" i="2"/>
  <c r="R70" i="2"/>
  <c r="Q70" i="2"/>
  <c r="P70" i="2"/>
  <c r="P70" i="32"/>
  <c r="O70" i="2"/>
  <c r="Z69" i="2"/>
  <c r="Y69" i="2"/>
  <c r="X69" i="2"/>
  <c r="X69" i="32"/>
  <c r="W69" i="2"/>
  <c r="AI69" i="2"/>
  <c r="V69" i="2"/>
  <c r="U69" i="2"/>
  <c r="T69" i="2"/>
  <c r="S69" i="2"/>
  <c r="R69" i="2"/>
  <c r="Q69" i="2"/>
  <c r="P69" i="2"/>
  <c r="O69" i="2"/>
  <c r="AA69" i="2"/>
  <c r="Z68" i="2"/>
  <c r="Y68" i="2"/>
  <c r="X68" i="2"/>
  <c r="W68" i="2"/>
  <c r="V68" i="2"/>
  <c r="U68" i="2"/>
  <c r="T68" i="2"/>
  <c r="T68" i="32"/>
  <c r="S68" i="2"/>
  <c r="AE68" i="2"/>
  <c r="R68" i="2"/>
  <c r="Q68" i="2"/>
  <c r="P68" i="2"/>
  <c r="O68" i="2"/>
  <c r="Z67" i="2"/>
  <c r="Y67" i="2"/>
  <c r="X67" i="2"/>
  <c r="AJ67" i="2"/>
  <c r="AJ67" i="32"/>
  <c r="W67" i="2"/>
  <c r="AI67" i="2"/>
  <c r="V67" i="2"/>
  <c r="U67" i="2"/>
  <c r="AG67" i="2"/>
  <c r="T67" i="2"/>
  <c r="AF67" i="2"/>
  <c r="AF67" i="32"/>
  <c r="S67" i="2"/>
  <c r="R67" i="2"/>
  <c r="Q67" i="2"/>
  <c r="P67" i="2"/>
  <c r="P67" i="32"/>
  <c r="O67" i="2"/>
  <c r="AA67" i="2"/>
  <c r="Z66" i="2"/>
  <c r="AL66" i="2"/>
  <c r="AX66" i="2"/>
  <c r="BJ66" i="2"/>
  <c r="BV66" i="2"/>
  <c r="CH66" i="2"/>
  <c r="CH66" i="32"/>
  <c r="Y66" i="2"/>
  <c r="AK66" i="2"/>
  <c r="AW66" i="2"/>
  <c r="BI66" i="2"/>
  <c r="X66" i="2"/>
  <c r="AJ66" i="2"/>
  <c r="AJ66" i="32"/>
  <c r="W66" i="2"/>
  <c r="AI66" i="2"/>
  <c r="AU66" i="2"/>
  <c r="BG66" i="2"/>
  <c r="BS66" i="2"/>
  <c r="CE66" i="2"/>
  <c r="CE66" i="32"/>
  <c r="V66" i="2"/>
  <c r="AH66" i="2"/>
  <c r="AT66" i="2"/>
  <c r="BF66" i="2"/>
  <c r="BR66" i="2"/>
  <c r="U66" i="2"/>
  <c r="AG66" i="2"/>
  <c r="AS66" i="2"/>
  <c r="BE66" i="2"/>
  <c r="BQ66" i="2"/>
  <c r="T66" i="2"/>
  <c r="AF66" i="2"/>
  <c r="AF66" i="32"/>
  <c r="S66" i="2"/>
  <c r="AE66" i="2"/>
  <c r="AQ66" i="2"/>
  <c r="BC66" i="2"/>
  <c r="BO66" i="2"/>
  <c r="CA66" i="2"/>
  <c r="CA66" i="32"/>
  <c r="R66" i="2"/>
  <c r="AD66" i="2"/>
  <c r="AP66" i="2"/>
  <c r="BB66" i="2"/>
  <c r="BN66" i="2"/>
  <c r="BZ66" i="2"/>
  <c r="BZ66" i="32"/>
  <c r="Q66" i="2"/>
  <c r="AC66" i="2"/>
  <c r="AO66" i="2"/>
  <c r="BA66" i="2"/>
  <c r="BM66" i="2"/>
  <c r="BY66" i="2"/>
  <c r="BY66" i="32"/>
  <c r="P66" i="2"/>
  <c r="AB66" i="2"/>
  <c r="AB66" i="32"/>
  <c r="O66" i="2"/>
  <c r="O66" i="32"/>
  <c r="BT83" i="10"/>
  <c r="BH83" i="36"/>
  <c r="BH83" i="35"/>
  <c r="BH83" i="34"/>
  <c r="BH83" i="33"/>
  <c r="BH83" i="31"/>
  <c r="BH83" i="30"/>
  <c r="BH83" i="29"/>
  <c r="AJ89" i="10"/>
  <c r="X89" i="36"/>
  <c r="X89" i="35"/>
  <c r="X89" i="34"/>
  <c r="X89" i="33"/>
  <c r="X89" i="31"/>
  <c r="X89" i="30"/>
  <c r="X89" i="29"/>
  <c r="V84" i="36"/>
  <c r="V84" i="35"/>
  <c r="V84" i="34"/>
  <c r="V84" i="33"/>
  <c r="V84" i="31"/>
  <c r="V84" i="30"/>
  <c r="V84" i="29"/>
  <c r="AB85" i="10"/>
  <c r="P85" i="36"/>
  <c r="P85" i="35"/>
  <c r="P85" i="34"/>
  <c r="P85" i="33"/>
  <c r="P85" i="31"/>
  <c r="P85" i="30"/>
  <c r="P85" i="29"/>
  <c r="AJ85" i="10"/>
  <c r="X85" i="36"/>
  <c r="X85" i="35"/>
  <c r="X85" i="34"/>
  <c r="X85" i="33"/>
  <c r="X85" i="31"/>
  <c r="X85" i="30"/>
  <c r="X85" i="29"/>
  <c r="AF87" i="10"/>
  <c r="T87" i="36"/>
  <c r="T87" i="35"/>
  <c r="T87" i="34"/>
  <c r="T87" i="33"/>
  <c r="T87" i="31"/>
  <c r="T87" i="30"/>
  <c r="T87" i="29"/>
  <c r="AH88" i="10"/>
  <c r="V88" i="36"/>
  <c r="V88" i="35"/>
  <c r="V88" i="34"/>
  <c r="V88" i="33"/>
  <c r="V88" i="31"/>
  <c r="V88" i="30"/>
  <c r="V88" i="29"/>
  <c r="AC89" i="10"/>
  <c r="Q89" i="36"/>
  <c r="Q89" i="35"/>
  <c r="Q89" i="34"/>
  <c r="Q89" i="33"/>
  <c r="Q89" i="31"/>
  <c r="Q89" i="30"/>
  <c r="Q89" i="29"/>
  <c r="AK89" i="10"/>
  <c r="Y89" i="36"/>
  <c r="Y89" i="35"/>
  <c r="Y89" i="34"/>
  <c r="Y89" i="33"/>
  <c r="Y89" i="31"/>
  <c r="AG90" i="10"/>
  <c r="U90" i="36"/>
  <c r="U90" i="35"/>
  <c r="U90" i="34"/>
  <c r="U90" i="33"/>
  <c r="U90" i="31"/>
  <c r="U90" i="30"/>
  <c r="U90" i="29"/>
  <c r="AJ78" i="10"/>
  <c r="X78" i="35"/>
  <c r="X78" i="36"/>
  <c r="X78" i="34"/>
  <c r="X78" i="33"/>
  <c r="X78" i="31"/>
  <c r="X78" i="29"/>
  <c r="AJ80" i="10"/>
  <c r="X80" i="36"/>
  <c r="X80" i="35"/>
  <c r="X80" i="34"/>
  <c r="X80" i="33"/>
  <c r="X80" i="31"/>
  <c r="X80" i="30"/>
  <c r="X80" i="29"/>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G87" i="10"/>
  <c r="U87" i="36"/>
  <c r="U87" i="35"/>
  <c r="U87" i="34"/>
  <c r="U87" i="33"/>
  <c r="U87" i="31"/>
  <c r="U87" i="30"/>
  <c r="AA88" i="10"/>
  <c r="O88" i="36"/>
  <c r="O88" i="35"/>
  <c r="O88" i="34"/>
  <c r="O88" i="33"/>
  <c r="O88" i="31"/>
  <c r="O88" i="29"/>
  <c r="O88" i="30"/>
  <c r="AI88" i="10"/>
  <c r="W88" i="36"/>
  <c r="W88" i="35"/>
  <c r="W88" i="34"/>
  <c r="W88" i="33"/>
  <c r="W88" i="31"/>
  <c r="W88" i="30"/>
  <c r="W88" i="29"/>
  <c r="X78" i="30"/>
  <c r="AB80" i="10"/>
  <c r="P80" i="36"/>
  <c r="P80" i="35"/>
  <c r="P80" i="34"/>
  <c r="P80" i="33"/>
  <c r="P80" i="31"/>
  <c r="P80" i="30"/>
  <c r="P80" i="29"/>
  <c r="AF78" i="10"/>
  <c r="T78" i="36"/>
  <c r="T78" i="35"/>
  <c r="T78" i="34"/>
  <c r="T78" i="30"/>
  <c r="T78" i="33"/>
  <c r="T78" i="31"/>
  <c r="AB79" i="10"/>
  <c r="P79" i="36"/>
  <c r="P79" i="35"/>
  <c r="P79" i="34"/>
  <c r="P79" i="33"/>
  <c r="P79" i="31"/>
  <c r="P79" i="30"/>
  <c r="AJ79" i="10"/>
  <c r="X79" i="36"/>
  <c r="X79" i="35"/>
  <c r="X79" i="34"/>
  <c r="X79" i="33"/>
  <c r="X79" i="30"/>
  <c r="AJ83" i="36"/>
  <c r="AJ83" i="35"/>
  <c r="AJ83" i="34"/>
  <c r="AJ83" i="33"/>
  <c r="AJ83" i="31"/>
  <c r="AJ83" i="30"/>
  <c r="AJ83" i="29"/>
  <c r="AE89" i="10"/>
  <c r="S89" i="36"/>
  <c r="S89" i="34"/>
  <c r="S89" i="35"/>
  <c r="S89" i="33"/>
  <c r="S89" i="31"/>
  <c r="S89" i="30"/>
  <c r="S89" i="29"/>
  <c r="AA90" i="10"/>
  <c r="O90" i="36"/>
  <c r="O90" i="35"/>
  <c r="O90" i="34"/>
  <c r="O90" i="33"/>
  <c r="O90" i="31"/>
  <c r="O90" i="30"/>
  <c r="O90" i="29"/>
  <c r="AI90" i="10"/>
  <c r="W90" i="36"/>
  <c r="W90" i="34"/>
  <c r="W90" i="35"/>
  <c r="W90" i="33"/>
  <c r="W90" i="31"/>
  <c r="W90" i="29"/>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X85" i="10"/>
  <c r="AL85" i="36"/>
  <c r="AL85" i="35"/>
  <c r="AL85" i="34"/>
  <c r="AL85" i="33"/>
  <c r="AL85" i="31"/>
  <c r="AL85" i="30"/>
  <c r="AA87" i="10"/>
  <c r="O87" i="36"/>
  <c r="O87" i="35"/>
  <c r="O87" i="34"/>
  <c r="O87" i="31"/>
  <c r="O87" i="33"/>
  <c r="O87" i="30"/>
  <c r="O87" i="29"/>
  <c r="AC88" i="10"/>
  <c r="Q88" i="36"/>
  <c r="Q88" i="35"/>
  <c r="Q88" i="34"/>
  <c r="Q88" i="33"/>
  <c r="Q88" i="31"/>
  <c r="Q88" i="30"/>
  <c r="T78" i="29"/>
  <c r="Y89" i="30"/>
  <c r="AB78" i="10"/>
  <c r="P78" i="36"/>
  <c r="P78" i="35"/>
  <c r="P78" i="34"/>
  <c r="P78" i="33"/>
  <c r="P78" i="31"/>
  <c r="P78" i="29"/>
  <c r="P78" i="30"/>
  <c r="AF79" i="10"/>
  <c r="T79" i="36"/>
  <c r="T79" i="35"/>
  <c r="T79" i="34"/>
  <c r="T79" i="33"/>
  <c r="T79" i="31"/>
  <c r="T79" i="30"/>
  <c r="T79" i="29"/>
  <c r="AF81" i="10"/>
  <c r="T81" i="36"/>
  <c r="T81" i="35"/>
  <c r="T81" i="34"/>
  <c r="T81" i="33"/>
  <c r="T81" i="31"/>
  <c r="T81" i="30"/>
  <c r="T81" i="29"/>
  <c r="AJ82" i="10"/>
  <c r="X82" i="36"/>
  <c r="X82" i="35"/>
  <c r="X82" i="34"/>
  <c r="X82" i="33"/>
  <c r="X82" i="31"/>
  <c r="X82" i="30"/>
  <c r="X82" i="29"/>
  <c r="AT84" i="10"/>
  <c r="AH84" i="36"/>
  <c r="AH84" i="35"/>
  <c r="AH84" i="34"/>
  <c r="AH84" i="33"/>
  <c r="AH84" i="30"/>
  <c r="AH84" i="31"/>
  <c r="AB86" i="10"/>
  <c r="P86" i="36"/>
  <c r="P86" i="35"/>
  <c r="P86" i="34"/>
  <c r="P86" i="33"/>
  <c r="P86" i="31"/>
  <c r="P86" i="30"/>
  <c r="P86" i="29"/>
  <c r="V85" i="29"/>
  <c r="AV83" i="36"/>
  <c r="AV83" i="35"/>
  <c r="AV83" i="34"/>
  <c r="AV83" i="33"/>
  <c r="AV83" i="31"/>
  <c r="AV83" i="30"/>
  <c r="AV83" i="29"/>
  <c r="AC79" i="10"/>
  <c r="Q79" i="36"/>
  <c r="Q79" i="35"/>
  <c r="Q79" i="34"/>
  <c r="Q79" i="33"/>
  <c r="Q79" i="31"/>
  <c r="Q79" i="29"/>
  <c r="Q79" i="30"/>
  <c r="AG80" i="10"/>
  <c r="U80" i="36"/>
  <c r="U80" i="35"/>
  <c r="U80" i="34"/>
  <c r="U80" i="33"/>
  <c r="U80" i="31"/>
  <c r="U80" i="29"/>
  <c r="U80" i="30"/>
  <c r="AK81" i="10"/>
  <c r="Y81" i="36"/>
  <c r="Y81" i="35"/>
  <c r="Y81" i="34"/>
  <c r="Y81" i="33"/>
  <c r="Y81" i="31"/>
  <c r="Y81" i="30"/>
  <c r="Y81" i="29"/>
  <c r="AC83" i="10"/>
  <c r="Q83" i="36"/>
  <c r="Q83" i="35"/>
  <c r="Q83" i="34"/>
  <c r="Q83" i="33"/>
  <c r="Q83" i="31"/>
  <c r="Q83" i="30"/>
  <c r="Q83" i="29"/>
  <c r="AG86" i="10"/>
  <c r="U86" i="36"/>
  <c r="U86" i="35"/>
  <c r="U86" i="34"/>
  <c r="U86" i="33"/>
  <c r="U86" i="31"/>
  <c r="U86" i="30"/>
  <c r="U86" i="29"/>
  <c r="AK88" i="10"/>
  <c r="Y88" i="36"/>
  <c r="Y88" i="35"/>
  <c r="Y88" i="34"/>
  <c r="Y88" i="33"/>
  <c r="Y88" i="31"/>
  <c r="Y88" i="30"/>
  <c r="AD79" i="10"/>
  <c r="R79" i="36"/>
  <c r="R79" i="35"/>
  <c r="R79" i="34"/>
  <c r="R79" i="33"/>
  <c r="R79" i="31"/>
  <c r="R79" i="29"/>
  <c r="R79" i="30"/>
  <c r="AD81" i="10"/>
  <c r="R81" i="36"/>
  <c r="R81" i="35"/>
  <c r="R81" i="34"/>
  <c r="R81" i="33"/>
  <c r="R81" i="31"/>
  <c r="R81" i="29"/>
  <c r="R81" i="30"/>
  <c r="Z83" i="36"/>
  <c r="Z83" i="35"/>
  <c r="Z83" i="34"/>
  <c r="Z83" i="33"/>
  <c r="Z83" i="31"/>
  <c r="AL83" i="10"/>
  <c r="Z83" i="29"/>
  <c r="Z83" i="30"/>
  <c r="U78" i="29"/>
  <c r="AH84" i="29"/>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F83" i="10"/>
  <c r="AE84" i="10"/>
  <c r="S84" i="36"/>
  <c r="S84" i="35"/>
  <c r="S84" i="34"/>
  <c r="S84" i="31"/>
  <c r="S84" i="33"/>
  <c r="S84" i="30"/>
  <c r="S84" i="29"/>
  <c r="AP84" i="10"/>
  <c r="AD84" i="36"/>
  <c r="AD84" i="35"/>
  <c r="AD84" i="34"/>
  <c r="AD84" i="33"/>
  <c r="AD84" i="31"/>
  <c r="AD84" i="29"/>
  <c r="AG85" i="10"/>
  <c r="U85" i="36"/>
  <c r="U85" i="35"/>
  <c r="U85" i="33"/>
  <c r="U85" i="34"/>
  <c r="U85" i="30"/>
  <c r="U85" i="31"/>
  <c r="U85" i="29"/>
  <c r="Y89" i="29"/>
  <c r="Z87" i="30"/>
  <c r="T88" i="31"/>
  <c r="AI78" i="10"/>
  <c r="W78" i="36"/>
  <c r="W78" i="35"/>
  <c r="W78" i="34"/>
  <c r="W78" i="33"/>
  <c r="W78" i="31"/>
  <c r="AE79" i="10"/>
  <c r="S79" i="36"/>
  <c r="S79" i="35"/>
  <c r="S79" i="34"/>
  <c r="S79" i="33"/>
  <c r="S79" i="31"/>
  <c r="AA80" i="10"/>
  <c r="O80" i="36"/>
  <c r="O80" i="35"/>
  <c r="O80" i="34"/>
  <c r="O80" i="33"/>
  <c r="O80" i="31"/>
  <c r="AI80" i="10"/>
  <c r="W80" i="36"/>
  <c r="W80" i="35"/>
  <c r="W80" i="34"/>
  <c r="W80" i="33"/>
  <c r="W80" i="31"/>
  <c r="AE81" i="10"/>
  <c r="S81" i="36"/>
  <c r="S81" i="35"/>
  <c r="S81" i="34"/>
  <c r="S81" i="33"/>
  <c r="S81" i="31"/>
  <c r="AA82" i="10"/>
  <c r="O82" i="35"/>
  <c r="O82" i="36"/>
  <c r="O82" i="34"/>
  <c r="O82" i="33"/>
  <c r="O82"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AA86" i="10"/>
  <c r="O86" i="36"/>
  <c r="O86" i="35"/>
  <c r="O86" i="34"/>
  <c r="O86" i="33"/>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6"/>
  <c r="R89" i="35"/>
  <c r="R89" i="34"/>
  <c r="R89" i="33"/>
  <c r="R89" i="31"/>
  <c r="R89" i="30"/>
  <c r="AL89" i="10"/>
  <c r="Z89" i="36"/>
  <c r="Z89" i="35"/>
  <c r="Z89" i="34"/>
  <c r="Z89" i="33"/>
  <c r="Z89" i="31"/>
  <c r="Z89" i="30"/>
  <c r="AH90" i="10"/>
  <c r="V90" i="36"/>
  <c r="V90" i="35"/>
  <c r="V90" i="34"/>
  <c r="V90" i="33"/>
  <c r="V90" i="31"/>
  <c r="O85" i="29"/>
  <c r="W85" i="29"/>
  <c r="T80" i="30"/>
  <c r="X83" i="29"/>
  <c r="R89" i="29"/>
  <c r="W82" i="30"/>
  <c r="W86" i="30"/>
  <c r="AC78" i="10"/>
  <c r="Q78" i="36"/>
  <c r="Q78" i="34"/>
  <c r="Q78" i="35"/>
  <c r="Q78" i="33"/>
  <c r="Q78" i="31"/>
  <c r="AK78" i="10"/>
  <c r="Y78" i="36"/>
  <c r="Y78" i="35"/>
  <c r="Y78" i="34"/>
  <c r="Y78" i="33"/>
  <c r="Y78" i="31"/>
  <c r="AG79" i="10"/>
  <c r="U79" i="36"/>
  <c r="U79" i="35"/>
  <c r="U79" i="34"/>
  <c r="U79" i="33"/>
  <c r="U79" i="31"/>
  <c r="U79" i="30"/>
  <c r="AC80" i="10"/>
  <c r="Q80" i="36"/>
  <c r="Q80" i="35"/>
  <c r="Q80" i="34"/>
  <c r="Q80" i="33"/>
  <c r="Q80" i="31"/>
  <c r="Q80" i="30"/>
  <c r="AK80" i="10"/>
  <c r="Y80" i="36"/>
  <c r="Y80" i="35"/>
  <c r="Y80" i="34"/>
  <c r="Y80" i="31"/>
  <c r="Y80" i="30"/>
  <c r="Y80" i="33"/>
  <c r="AG81" i="10"/>
  <c r="U81" i="36"/>
  <c r="U81" i="35"/>
  <c r="U81" i="34"/>
  <c r="U81" i="33"/>
  <c r="U81" i="30"/>
  <c r="AC82" i="10"/>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Q85" i="36"/>
  <c r="Q85" i="35"/>
  <c r="Q85" i="34"/>
  <c r="Q85" i="33"/>
  <c r="Q85" i="31"/>
  <c r="Q85" i="30"/>
  <c r="AK85" i="10"/>
  <c r="Y85" i="36"/>
  <c r="Y85" i="35"/>
  <c r="Y85" i="34"/>
  <c r="Y85" i="33"/>
  <c r="Y85" i="31"/>
  <c r="Y85" i="30"/>
  <c r="AC86" i="10"/>
  <c r="Q86" i="36"/>
  <c r="Q86" i="35"/>
  <c r="Q86" i="34"/>
  <c r="Q86" i="33"/>
  <c r="Q86" i="31"/>
  <c r="Q86" i="30"/>
  <c r="AK86" i="10"/>
  <c r="Y86" i="36"/>
  <c r="Y86" i="35"/>
  <c r="Y86" i="34"/>
  <c r="Y86" i="33"/>
  <c r="Y86" i="31"/>
  <c r="Y86" i="30"/>
  <c r="P87" i="36"/>
  <c r="P87" i="35"/>
  <c r="P87" i="34"/>
  <c r="P87" i="33"/>
  <c r="P87" i="31"/>
  <c r="P87" i="30"/>
  <c r="AJ87" i="10"/>
  <c r="X87" i="36"/>
  <c r="X87" i="35"/>
  <c r="X87" i="34"/>
  <c r="X87" i="33"/>
  <c r="X87" i="31"/>
  <c r="X87" i="30"/>
  <c r="AD88" i="10"/>
  <c r="R88" i="36"/>
  <c r="R88" i="35"/>
  <c r="R88" i="34"/>
  <c r="R88" i="31"/>
  <c r="R88" i="33"/>
  <c r="R88" i="30"/>
  <c r="AL88" i="10"/>
  <c r="Z88" i="36"/>
  <c r="Z88" i="35"/>
  <c r="Z88" i="34"/>
  <c r="Z88" i="31"/>
  <c r="AF89" i="10"/>
  <c r="T89" i="36"/>
  <c r="T89" i="35"/>
  <c r="T89" i="34"/>
  <c r="T89" i="33"/>
  <c r="T89" i="31"/>
  <c r="T89" i="30"/>
  <c r="T89" i="29"/>
  <c r="AB90" i="10"/>
  <c r="P90" i="36"/>
  <c r="P90" i="35"/>
  <c r="P90" i="34"/>
  <c r="P90" i="33"/>
  <c r="P90" i="30"/>
  <c r="P90" i="29"/>
  <c r="P90" i="31"/>
  <c r="AJ90" i="10"/>
  <c r="X90" i="36"/>
  <c r="X90" i="35"/>
  <c r="X90" i="34"/>
  <c r="X90" i="33"/>
  <c r="X90" i="31"/>
  <c r="X90" i="29"/>
  <c r="X90" i="30"/>
  <c r="U84" i="29"/>
  <c r="Q85" i="29"/>
  <c r="Y85" i="29"/>
  <c r="Q78" i="30"/>
  <c r="S79" i="30"/>
  <c r="S81" i="30"/>
  <c r="AD78" i="10"/>
  <c r="R78" i="36"/>
  <c r="R78" i="35"/>
  <c r="R78" i="34"/>
  <c r="R78" i="33"/>
  <c r="R78" i="31"/>
  <c r="AL78" i="10"/>
  <c r="Z78" i="36"/>
  <c r="Z78" i="35"/>
  <c r="Z78" i="34"/>
  <c r="Z78" i="33"/>
  <c r="Z78" i="31"/>
  <c r="AH79" i="10"/>
  <c r="V79" i="36"/>
  <c r="V79" i="35"/>
  <c r="V79" i="33"/>
  <c r="V79" i="30"/>
  <c r="V79" i="34"/>
  <c r="AD80" i="10"/>
  <c r="R80" i="36"/>
  <c r="R80" i="35"/>
  <c r="R80" i="34"/>
  <c r="R80" i="33"/>
  <c r="R80" i="30"/>
  <c r="AL80" i="10"/>
  <c r="Z80" i="36"/>
  <c r="Z80" i="35"/>
  <c r="Z80" i="34"/>
  <c r="Z80" i="31"/>
  <c r="Z80" i="30"/>
  <c r="Z80" i="33"/>
  <c r="AH81" i="10"/>
  <c r="V81" i="36"/>
  <c r="V81" i="35"/>
  <c r="V81" i="34"/>
  <c r="V81" i="33"/>
  <c r="V81" i="30"/>
  <c r="V81" i="31"/>
  <c r="AD82" i="10"/>
  <c r="R82" i="36"/>
  <c r="R82" i="35"/>
  <c r="R82" i="33"/>
  <c r="R82" i="30"/>
  <c r="R82" i="34"/>
  <c r="AL82" i="10"/>
  <c r="Z82" i="36"/>
  <c r="Z82" i="35"/>
  <c r="Z82" i="34"/>
  <c r="Z82" i="33"/>
  <c r="Z82" i="30"/>
  <c r="Z82" i="31"/>
  <c r="AH83" i="10"/>
  <c r="V83" i="36"/>
  <c r="V83" i="35"/>
  <c r="V83" i="34"/>
  <c r="V83" i="33"/>
  <c r="V83" i="31"/>
  <c r="V83" i="30"/>
  <c r="AB84" i="10"/>
  <c r="P84" i="36"/>
  <c r="P84" i="35"/>
  <c r="P84" i="34"/>
  <c r="P84" i="33"/>
  <c r="P84" i="31"/>
  <c r="P84" i="30"/>
  <c r="AJ84" i="10"/>
  <c r="X84" i="36"/>
  <c r="X84" i="35"/>
  <c r="X84" i="33"/>
  <c r="X84" i="31"/>
  <c r="X84" i="34"/>
  <c r="X84" i="30"/>
  <c r="R85" i="36"/>
  <c r="R85" i="35"/>
  <c r="R85" i="34"/>
  <c r="R85" i="33"/>
  <c r="R85" i="31"/>
  <c r="Z85" i="36"/>
  <c r="Z85" i="35"/>
  <c r="Z85" i="34"/>
  <c r="Z85" i="33"/>
  <c r="Z85" i="31"/>
  <c r="AD86" i="10"/>
  <c r="R86" i="36"/>
  <c r="R86" i="35"/>
  <c r="R86" i="34"/>
  <c r="R86" i="31"/>
  <c r="R86" i="33"/>
  <c r="R86" i="30"/>
  <c r="AL86" i="10"/>
  <c r="Z86" i="36"/>
  <c r="Z86" i="35"/>
  <c r="Z86" i="34"/>
  <c r="Z86" i="31"/>
  <c r="Z86" i="33"/>
  <c r="Z86" i="30"/>
  <c r="AC87" i="10"/>
  <c r="Q87" i="36"/>
  <c r="Q87" i="35"/>
  <c r="Q87" i="34"/>
  <c r="Q87" i="33"/>
  <c r="Q87" i="31"/>
  <c r="Q87" i="30"/>
  <c r="AK87" i="10"/>
  <c r="Y87" i="36"/>
  <c r="Y87" i="35"/>
  <c r="Y87" i="34"/>
  <c r="Y87" i="33"/>
  <c r="Y87" i="31"/>
  <c r="Y87" i="30"/>
  <c r="AE88" i="10"/>
  <c r="S88" i="36"/>
  <c r="S88" i="35"/>
  <c r="S88" i="34"/>
  <c r="S88" i="30"/>
  <c r="S88" i="31"/>
  <c r="AR88" i="10"/>
  <c r="AF88" i="36"/>
  <c r="AF88" i="34"/>
  <c r="AF88" i="35"/>
  <c r="AF88" i="33"/>
  <c r="AF88" i="31"/>
  <c r="AF88" i="30"/>
  <c r="AG89" i="10"/>
  <c r="U89" i="36"/>
  <c r="U89" i="35"/>
  <c r="U89" i="34"/>
  <c r="U89" i="33"/>
  <c r="U89" i="31"/>
  <c r="U89" i="30"/>
  <c r="AC90" i="10"/>
  <c r="Q90" i="36"/>
  <c r="Q90" i="35"/>
  <c r="Q90" i="34"/>
  <c r="Q90" i="33"/>
  <c r="Q90" i="31"/>
  <c r="Q90" i="30"/>
  <c r="Q90" i="29"/>
  <c r="AK90" i="10"/>
  <c r="Y90" i="36"/>
  <c r="Y90" i="35"/>
  <c r="Y90" i="34"/>
  <c r="Y90" i="33"/>
  <c r="Y90" i="31"/>
  <c r="Y90" i="30"/>
  <c r="Y90" i="29"/>
  <c r="Q78" i="29"/>
  <c r="Y78" i="29"/>
  <c r="R85" i="29"/>
  <c r="Z85" i="29"/>
  <c r="R78" i="30"/>
  <c r="W80" i="30"/>
  <c r="O84" i="30"/>
  <c r="Z85" i="30"/>
  <c r="AE78" i="10"/>
  <c r="S78" i="36"/>
  <c r="S78" i="35"/>
  <c r="S78" i="34"/>
  <c r="S78" i="33"/>
  <c r="AA79" i="10"/>
  <c r="O79" i="36"/>
  <c r="O79" i="35"/>
  <c r="O79" i="34"/>
  <c r="O79" i="33"/>
  <c r="O79" i="31"/>
  <c r="O79" i="30"/>
  <c r="AI79" i="10"/>
  <c r="W79" i="36"/>
  <c r="W79" i="35"/>
  <c r="W79" i="33"/>
  <c r="W79" i="31"/>
  <c r="W79" i="30"/>
  <c r="W79" i="34"/>
  <c r="AE80" i="10"/>
  <c r="S80" i="36"/>
  <c r="S80" i="35"/>
  <c r="S80" i="34"/>
  <c r="S80" i="33"/>
  <c r="S80" i="31"/>
  <c r="S80" i="30"/>
  <c r="AA81" i="10"/>
  <c r="O81" i="36"/>
  <c r="O81" i="35"/>
  <c r="O81" i="34"/>
  <c r="O81" i="33"/>
  <c r="O81" i="31"/>
  <c r="O81" i="30"/>
  <c r="AI81" i="10"/>
  <c r="W81" i="36"/>
  <c r="W81" i="35"/>
  <c r="W81" i="34"/>
  <c r="W81" i="33"/>
  <c r="W81" i="31"/>
  <c r="W81" i="30"/>
  <c r="AE82" i="10"/>
  <c r="S82" i="36"/>
  <c r="S82" i="35"/>
  <c r="S82" i="34"/>
  <c r="S82" i="33"/>
  <c r="S82" i="31"/>
  <c r="S82" i="30"/>
  <c r="AA83" i="10"/>
  <c r="O83" i="36"/>
  <c r="O83" i="35"/>
  <c r="O83" i="34"/>
  <c r="O83" i="31"/>
  <c r="O83" i="33"/>
  <c r="O83" i="30"/>
  <c r="AI83" i="10"/>
  <c r="W83" i="36"/>
  <c r="W83" i="35"/>
  <c r="W83" i="34"/>
  <c r="W83" i="33"/>
  <c r="W83" i="31"/>
  <c r="W83" i="30"/>
  <c r="AC84" i="10"/>
  <c r="Q84" i="36"/>
  <c r="Q84" i="35"/>
  <c r="Q84" i="34"/>
  <c r="Q84" i="33"/>
  <c r="Q84" i="31"/>
  <c r="Q84" i="30"/>
  <c r="AK84" i="10"/>
  <c r="Y84" i="36"/>
  <c r="Y84" i="35"/>
  <c r="Y84" i="34"/>
  <c r="Y84" i="33"/>
  <c r="Y84" i="31"/>
  <c r="Y84" i="30"/>
  <c r="AE85" i="10"/>
  <c r="S85" i="35"/>
  <c r="S85" i="36"/>
  <c r="S85" i="34"/>
  <c r="S85" i="33"/>
  <c r="S85" i="31"/>
  <c r="AD85" i="10"/>
  <c r="S86" i="36"/>
  <c r="S86" i="35"/>
  <c r="S86" i="34"/>
  <c r="S86" i="33"/>
  <c r="S86" i="31"/>
  <c r="S86" i="30"/>
  <c r="AE86" i="10"/>
  <c r="AD87" i="10"/>
  <c r="R87" i="36"/>
  <c r="R87" i="35"/>
  <c r="R87" i="34"/>
  <c r="R87" i="33"/>
  <c r="R87" i="31"/>
  <c r="AL87" i="10"/>
  <c r="Z87" i="36"/>
  <c r="Z87" i="35"/>
  <c r="Z87" i="34"/>
  <c r="Z87" i="33"/>
  <c r="Z87" i="31"/>
  <c r="T88" i="36"/>
  <c r="T88" i="35"/>
  <c r="T88" i="34"/>
  <c r="T88" i="33"/>
  <c r="T88" i="30"/>
  <c r="AH89" i="10"/>
  <c r="V89" i="36"/>
  <c r="V89" i="35"/>
  <c r="V89" i="34"/>
  <c r="V89" i="33"/>
  <c r="V89" i="31"/>
  <c r="V89" i="30"/>
  <c r="AD90" i="10"/>
  <c r="R90" i="36"/>
  <c r="R90" i="35"/>
  <c r="R90" i="34"/>
  <c r="R90" i="31"/>
  <c r="R90" i="33"/>
  <c r="R90" i="30"/>
  <c r="AL90" i="10"/>
  <c r="Z90" i="36"/>
  <c r="Z90" i="35"/>
  <c r="Z90" i="34"/>
  <c r="Z90" i="33"/>
  <c r="Z90" i="31"/>
  <c r="Z90" i="30"/>
  <c r="R78" i="29"/>
  <c r="Z78" i="29"/>
  <c r="S79" i="29"/>
  <c r="O80" i="29"/>
  <c r="W80" i="29"/>
  <c r="S81" i="29"/>
  <c r="O82" i="29"/>
  <c r="W82" i="29"/>
  <c r="S83" i="29"/>
  <c r="O84" i="29"/>
  <c r="W84" i="29"/>
  <c r="S85" i="29"/>
  <c r="O86" i="29"/>
  <c r="W86" i="29"/>
  <c r="V90" i="29"/>
  <c r="S78" i="30"/>
  <c r="P88" i="30"/>
  <c r="R80" i="31"/>
  <c r="S88" i="33"/>
  <c r="AF80" i="10"/>
  <c r="T80" i="36"/>
  <c r="T80" i="35"/>
  <c r="T80" i="34"/>
  <c r="T80" i="33"/>
  <c r="AB81" i="10"/>
  <c r="P81" i="36"/>
  <c r="P81" i="35"/>
  <c r="P81" i="34"/>
  <c r="P81" i="33"/>
  <c r="P81" i="31"/>
  <c r="P81" i="30"/>
  <c r="AJ81" i="10"/>
  <c r="X81" i="36"/>
  <c r="X81" i="35"/>
  <c r="X81" i="34"/>
  <c r="X81" i="33"/>
  <c r="X81" i="31"/>
  <c r="X81" i="30"/>
  <c r="AF82" i="10"/>
  <c r="T82" i="36"/>
  <c r="T82" i="35"/>
  <c r="T82" i="34"/>
  <c r="T82" i="33"/>
  <c r="T82" i="31"/>
  <c r="T82" i="30"/>
  <c r="P83" i="36"/>
  <c r="P83" i="35"/>
  <c r="P83" i="34"/>
  <c r="P83" i="33"/>
  <c r="P83" i="31"/>
  <c r="P83" i="30"/>
  <c r="X83" i="36"/>
  <c r="X83" i="35"/>
  <c r="X83" i="34"/>
  <c r="X83" i="33"/>
  <c r="X83" i="31"/>
  <c r="X83" i="30"/>
  <c r="R84" i="36"/>
  <c r="R84" i="35"/>
  <c r="R84" i="34"/>
  <c r="R84" i="33"/>
  <c r="R84" i="31"/>
  <c r="R84" i="30"/>
  <c r="AL84" i="10"/>
  <c r="Z84" i="36"/>
  <c r="Z84" i="35"/>
  <c r="Z84" i="34"/>
  <c r="Z84" i="33"/>
  <c r="Z84" i="31"/>
  <c r="Z84" i="30"/>
  <c r="AF85" i="10"/>
  <c r="T85" i="36"/>
  <c r="T85" i="35"/>
  <c r="T85" i="34"/>
  <c r="T85" i="33"/>
  <c r="T85" i="31"/>
  <c r="T85" i="30"/>
  <c r="T86" i="36"/>
  <c r="T86" i="35"/>
  <c r="T86" i="34"/>
  <c r="T86" i="33"/>
  <c r="T86" i="31"/>
  <c r="T86" i="30"/>
  <c r="AF86" i="10"/>
  <c r="AE87" i="10"/>
  <c r="S87" i="36"/>
  <c r="S87" i="35"/>
  <c r="S87" i="34"/>
  <c r="S87" i="33"/>
  <c r="S87" i="31"/>
  <c r="AN87" i="10"/>
  <c r="AB87" i="36"/>
  <c r="AB87" i="35"/>
  <c r="AB87" i="34"/>
  <c r="AB87" i="33"/>
  <c r="AB87" i="31"/>
  <c r="AB87" i="30"/>
  <c r="AG88" i="10"/>
  <c r="U88" i="36"/>
  <c r="U88" i="35"/>
  <c r="U88" i="34"/>
  <c r="U88" i="33"/>
  <c r="U88" i="31"/>
  <c r="U88" i="30"/>
  <c r="AA89" i="10"/>
  <c r="O89" i="36"/>
  <c r="O89" i="35"/>
  <c r="O89" i="34"/>
  <c r="O89" i="33"/>
  <c r="O89" i="30"/>
  <c r="AI89" i="10"/>
  <c r="W89" i="36"/>
  <c r="W89" i="35"/>
  <c r="W89" i="34"/>
  <c r="W89" i="33"/>
  <c r="W89" i="31"/>
  <c r="W89" i="30"/>
  <c r="AE90" i="10"/>
  <c r="S90" i="36"/>
  <c r="S90" i="35"/>
  <c r="S90" i="34"/>
  <c r="S90" i="33"/>
  <c r="S90" i="30"/>
  <c r="S90" i="31"/>
  <c r="P84" i="29"/>
  <c r="X84" i="29"/>
  <c r="T85" i="29"/>
  <c r="AB87" i="29"/>
  <c r="P88" i="29"/>
  <c r="X88" i="29"/>
  <c r="AF88" i="29"/>
  <c r="Z90" i="29"/>
  <c r="W78" i="30"/>
  <c r="W84" i="30"/>
  <c r="R87" i="30"/>
  <c r="Z88" i="30"/>
  <c r="V79" i="31"/>
  <c r="T80" i="31"/>
  <c r="Z88" i="33"/>
  <c r="AB67" i="2"/>
  <c r="AN67" i="2"/>
  <c r="AN67" i="32"/>
  <c r="BO66" i="32"/>
  <c r="AB70" i="2"/>
  <c r="AB70" i="32"/>
  <c r="R66" i="32"/>
  <c r="Z66" i="32"/>
  <c r="AP66" i="32"/>
  <c r="AX66" i="32"/>
  <c r="W75" i="32"/>
  <c r="AI73" i="32"/>
  <c r="AU73" i="2"/>
  <c r="AU73" i="32"/>
  <c r="AC72" i="2"/>
  <c r="Q72" i="32"/>
  <c r="BF66" i="32"/>
  <c r="AD67" i="2"/>
  <c r="R67" i="32"/>
  <c r="AL67" i="2"/>
  <c r="Z67" i="32"/>
  <c r="AG68" i="2"/>
  <c r="U68" i="32"/>
  <c r="AC69" i="2"/>
  <c r="Q69" i="32"/>
  <c r="AK69" i="2"/>
  <c r="Y69" i="32"/>
  <c r="AF70" i="2"/>
  <c r="AF70" i="32"/>
  <c r="T70" i="32"/>
  <c r="AH71" i="2"/>
  <c r="AH71" i="32"/>
  <c r="V71" i="32"/>
  <c r="AD72" i="2"/>
  <c r="R72" i="32"/>
  <c r="AL72" i="2"/>
  <c r="Z72" i="32"/>
  <c r="AH73" i="2"/>
  <c r="V73" i="32"/>
  <c r="AA74" i="2"/>
  <c r="AA74" i="32"/>
  <c r="O74" i="32"/>
  <c r="AD75" i="2"/>
  <c r="AD75" i="32"/>
  <c r="R75" i="32"/>
  <c r="AL75" i="2"/>
  <c r="AL75" i="32"/>
  <c r="Z75" i="32"/>
  <c r="S66" i="32"/>
  <c r="AI66" i="32"/>
  <c r="AQ66" i="32"/>
  <c r="BG66" i="32"/>
  <c r="O67" i="32"/>
  <c r="O69" i="32"/>
  <c r="AB69" i="2"/>
  <c r="AB69" i="32"/>
  <c r="P69" i="32"/>
  <c r="AK72" i="2"/>
  <c r="Y72" i="32"/>
  <c r="AE67" i="2"/>
  <c r="S67" i="32"/>
  <c r="AH68" i="2"/>
  <c r="V68" i="32"/>
  <c r="AD69" i="2"/>
  <c r="R69" i="32"/>
  <c r="AL69" i="2"/>
  <c r="Z69" i="32"/>
  <c r="AG70" i="2"/>
  <c r="U70" i="32"/>
  <c r="AB74" i="2"/>
  <c r="P74" i="32"/>
  <c r="AJ74" i="2"/>
  <c r="X74" i="32"/>
  <c r="AE75" i="2"/>
  <c r="AE75" i="32"/>
  <c r="S75" i="32"/>
  <c r="T66" i="32"/>
  <c r="BS66" i="32"/>
  <c r="W69" i="32"/>
  <c r="S74" i="32"/>
  <c r="AK67" i="2"/>
  <c r="Y67" i="32"/>
  <c r="AH74" i="2"/>
  <c r="V74" i="32"/>
  <c r="BU66" i="2"/>
  <c r="BI66" i="32"/>
  <c r="AA68" i="2"/>
  <c r="O68" i="32"/>
  <c r="AI68" i="2"/>
  <c r="W68" i="32"/>
  <c r="AE69" i="2"/>
  <c r="S69" i="32"/>
  <c r="AJ69" i="2"/>
  <c r="AH70" i="2"/>
  <c r="V70" i="32"/>
  <c r="AB71" i="2"/>
  <c r="P71" i="32"/>
  <c r="AJ71" i="2"/>
  <c r="X71" i="32"/>
  <c r="AF72" i="2"/>
  <c r="T72" i="32"/>
  <c r="AB73" i="2"/>
  <c r="P73" i="32"/>
  <c r="AJ73" i="2"/>
  <c r="X73" i="32"/>
  <c r="AC74" i="2"/>
  <c r="AC74" i="32"/>
  <c r="Q74" i="32"/>
  <c r="AK74" i="2"/>
  <c r="AK74" i="32"/>
  <c r="Y74" i="32"/>
  <c r="AF75" i="2"/>
  <c r="T75" i="32"/>
  <c r="U66" i="32"/>
  <c r="AC66" i="32"/>
  <c r="AK66" i="32"/>
  <c r="AS66" i="32"/>
  <c r="BA66" i="32"/>
  <c r="BJ66" i="32"/>
  <c r="T67" i="32"/>
  <c r="O71" i="32"/>
  <c r="CD66" i="2"/>
  <c r="CD66" i="32"/>
  <c r="BR66" i="32"/>
  <c r="AQ70" i="2"/>
  <c r="AE70" i="32"/>
  <c r="AC75" i="2"/>
  <c r="Q75" i="32"/>
  <c r="AH66" i="32"/>
  <c r="AS67" i="2"/>
  <c r="AG67" i="32"/>
  <c r="AB68" i="2"/>
  <c r="AB68" i="32"/>
  <c r="P68" i="32"/>
  <c r="AJ68" i="2"/>
  <c r="AJ68" i="32"/>
  <c r="X68" i="32"/>
  <c r="AF69" i="2"/>
  <c r="AF69" i="32"/>
  <c r="T69" i="32"/>
  <c r="AA70" i="2"/>
  <c r="O70" i="32"/>
  <c r="AI70" i="2"/>
  <c r="W70" i="32"/>
  <c r="AC71" i="2"/>
  <c r="Q71" i="32"/>
  <c r="AK71" i="2"/>
  <c r="Y71" i="32"/>
  <c r="AG72" i="2"/>
  <c r="U72" i="32"/>
  <c r="AC73" i="2"/>
  <c r="Q73" i="32"/>
  <c r="AK73" i="2"/>
  <c r="Y73" i="32"/>
  <c r="AD74" i="2"/>
  <c r="R74" i="32"/>
  <c r="AL74" i="2"/>
  <c r="Z74" i="32"/>
  <c r="AG75" i="2"/>
  <c r="U75" i="32"/>
  <c r="V66" i="32"/>
  <c r="AD66" i="32"/>
  <c r="AL66" i="32"/>
  <c r="AT66" i="32"/>
  <c r="BB66" i="32"/>
  <c r="U67" i="32"/>
  <c r="S68" i="32"/>
  <c r="W71" i="32"/>
  <c r="AC67" i="2"/>
  <c r="Q67" i="32"/>
  <c r="AG71" i="2"/>
  <c r="U71" i="32"/>
  <c r="AK75" i="2"/>
  <c r="Y75" i="32"/>
  <c r="AA66" i="2"/>
  <c r="AH67" i="2"/>
  <c r="V67" i="32"/>
  <c r="AC68" i="2"/>
  <c r="Q68" i="32"/>
  <c r="AK68" i="2"/>
  <c r="Y68" i="32"/>
  <c r="AG69" i="2"/>
  <c r="U69" i="32"/>
  <c r="AJ70" i="2"/>
  <c r="AJ70" i="32"/>
  <c r="X70" i="32"/>
  <c r="AD71" i="2"/>
  <c r="R71" i="32"/>
  <c r="AL71" i="2"/>
  <c r="AL71" i="32"/>
  <c r="Z71" i="32"/>
  <c r="AH72" i="2"/>
  <c r="V72" i="32"/>
  <c r="AD73" i="2"/>
  <c r="R73" i="32"/>
  <c r="AL73" i="2"/>
  <c r="Z73" i="32"/>
  <c r="AI74" i="2"/>
  <c r="AI74" i="32"/>
  <c r="AH75" i="2"/>
  <c r="AH75" i="32"/>
  <c r="V75" i="32"/>
  <c r="W66" i="32"/>
  <c r="AE66" i="32"/>
  <c r="AU66" i="32"/>
  <c r="BC66" i="32"/>
  <c r="BV66" i="32"/>
  <c r="W67" i="32"/>
  <c r="O73" i="32"/>
  <c r="AU67" i="2"/>
  <c r="AI67" i="32"/>
  <c r="AD68" i="2"/>
  <c r="R68" i="32"/>
  <c r="AL68" i="2"/>
  <c r="Z68" i="32"/>
  <c r="AH69" i="2"/>
  <c r="V69" i="32"/>
  <c r="AC70" i="2"/>
  <c r="Q70" i="32"/>
  <c r="AK70" i="2"/>
  <c r="Y70" i="32"/>
  <c r="AE71" i="2"/>
  <c r="AE71" i="32"/>
  <c r="S71" i="32"/>
  <c r="AE73" i="2"/>
  <c r="AE73" i="32"/>
  <c r="AF74" i="2"/>
  <c r="T74" i="32"/>
  <c r="P66" i="32"/>
  <c r="X66" i="32"/>
  <c r="BM66" i="32"/>
  <c r="X67" i="32"/>
  <c r="S70" i="32"/>
  <c r="W73" i="32"/>
  <c r="AG73" i="2"/>
  <c r="U73" i="32"/>
  <c r="AM67" i="2"/>
  <c r="AA67" i="32"/>
  <c r="CC66" i="2"/>
  <c r="CC66" i="32"/>
  <c r="BQ66" i="32"/>
  <c r="AQ68" i="2"/>
  <c r="AE68" i="32"/>
  <c r="AM69" i="2"/>
  <c r="AA69" i="32"/>
  <c r="AU69" i="2"/>
  <c r="AI69" i="32"/>
  <c r="AD70" i="2"/>
  <c r="R70" i="32"/>
  <c r="AL70" i="2"/>
  <c r="Z70" i="32"/>
  <c r="AF71" i="2"/>
  <c r="T71" i="32"/>
  <c r="AB72" i="2"/>
  <c r="P72" i="32"/>
  <c r="AJ72" i="2"/>
  <c r="X72" i="32"/>
  <c r="AF73" i="2"/>
  <c r="T73" i="32"/>
  <c r="AG74" i="2"/>
  <c r="AG74" i="32"/>
  <c r="U74" i="32"/>
  <c r="AB75" i="2"/>
  <c r="P75" i="32"/>
  <c r="AJ75" i="2"/>
  <c r="X75" i="32"/>
  <c r="Q66" i="32"/>
  <c r="Y66" i="32"/>
  <c r="AG66" i="32"/>
  <c r="AO66" i="32"/>
  <c r="AW66" i="32"/>
  <c r="BE66" i="32"/>
  <c r="BN66" i="32"/>
  <c r="AB67" i="32"/>
  <c r="O75" i="32"/>
  <c r="AV66" i="2"/>
  <c r="AV66" i="32"/>
  <c r="AR67" i="2"/>
  <c r="AR67" i="32"/>
  <c r="AV67" i="2"/>
  <c r="AV67" i="32"/>
  <c r="AR66" i="2"/>
  <c r="AR66" i="32"/>
  <c r="AZ67" i="2"/>
  <c r="AZ67" i="32"/>
  <c r="AN66" i="2"/>
  <c r="AN66" i="32"/>
  <c r="AF68" i="2"/>
  <c r="AF68" i="32"/>
  <c r="AT71" i="2"/>
  <c r="AT71" i="32"/>
  <c r="AX71" i="2"/>
  <c r="AX71" i="32"/>
  <c r="AE72" i="2"/>
  <c r="AE72" i="32"/>
  <c r="AI72" i="2"/>
  <c r="AI72" i="32"/>
  <c r="AA72" i="2"/>
  <c r="AA72" i="32"/>
  <c r="AM73" i="2"/>
  <c r="AM73" i="32"/>
  <c r="AQ73" i="2"/>
  <c r="AQ73" i="32"/>
  <c r="AP75" i="2"/>
  <c r="AP75" i="32"/>
  <c r="AU71" i="2"/>
  <c r="AU71" i="32"/>
  <c r="AM71" i="2"/>
  <c r="AM71" i="32"/>
  <c r="AM74" i="2"/>
  <c r="AM74" i="32"/>
  <c r="AQ74" i="2"/>
  <c r="AQ74" i="32"/>
  <c r="AU74" i="2"/>
  <c r="AU74" i="32"/>
  <c r="AU75" i="2"/>
  <c r="AU75" i="32"/>
  <c r="AM75" i="2"/>
  <c r="AM75" i="32"/>
  <c r="AZ87" i="10"/>
  <c r="AN87" i="36"/>
  <c r="AN87" i="35"/>
  <c r="AN87" i="34"/>
  <c r="AN87" i="33"/>
  <c r="AN87" i="31"/>
  <c r="AN87" i="30"/>
  <c r="AN87" i="29"/>
  <c r="AP87" i="10"/>
  <c r="AD87" i="36"/>
  <c r="AD87" i="35"/>
  <c r="AD87" i="34"/>
  <c r="AD87" i="31"/>
  <c r="AD87" i="33"/>
  <c r="AD87" i="30"/>
  <c r="AD87" i="29"/>
  <c r="AP89" i="10"/>
  <c r="AD89" i="36"/>
  <c r="AD89" i="35"/>
  <c r="AD89" i="34"/>
  <c r="AD89" i="33"/>
  <c r="AD89" i="31"/>
  <c r="AD89" i="30"/>
  <c r="AD89" i="29"/>
  <c r="AM82" i="10"/>
  <c r="AA82" i="36"/>
  <c r="AA82" i="35"/>
  <c r="AA82" i="34"/>
  <c r="AA82" i="33"/>
  <c r="AA82" i="31"/>
  <c r="AA82" i="30"/>
  <c r="AA82" i="29"/>
  <c r="AT88" i="10"/>
  <c r="AH88" i="36"/>
  <c r="AH88" i="35"/>
  <c r="AH88" i="34"/>
  <c r="AH88" i="31"/>
  <c r="AH88" i="33"/>
  <c r="AH88" i="30"/>
  <c r="AH88" i="29"/>
  <c r="AF83" i="36"/>
  <c r="AF83" i="35"/>
  <c r="AF83" i="33"/>
  <c r="AF83" i="31"/>
  <c r="AF83" i="30"/>
  <c r="AF83" i="34"/>
  <c r="AF83" i="29"/>
  <c r="AR83" i="10"/>
  <c r="AP83" i="10"/>
  <c r="AD83" i="36"/>
  <c r="AD83" i="35"/>
  <c r="AD83" i="34"/>
  <c r="AD83" i="33"/>
  <c r="AD83" i="30"/>
  <c r="AD83" i="31"/>
  <c r="AD83" i="29"/>
  <c r="AT80" i="10"/>
  <c r="AH80" i="36"/>
  <c r="AH80" i="35"/>
  <c r="AH80" i="33"/>
  <c r="AH80" i="34"/>
  <c r="AH80" i="30"/>
  <c r="AH80" i="29"/>
  <c r="AH80" i="31"/>
  <c r="AT78" i="10"/>
  <c r="AH78" i="36"/>
  <c r="AH78" i="35"/>
  <c r="AH78" i="34"/>
  <c r="AH78" i="33"/>
  <c r="AH78" i="31"/>
  <c r="AH78" i="30"/>
  <c r="AH78" i="29"/>
  <c r="AU87" i="10"/>
  <c r="AI87" i="35"/>
  <c r="AI87" i="36"/>
  <c r="AI87" i="34"/>
  <c r="AI87" i="33"/>
  <c r="AI87" i="31"/>
  <c r="AI87" i="29"/>
  <c r="AI87" i="30"/>
  <c r="AW79" i="10"/>
  <c r="AK79" i="36"/>
  <c r="AK79" i="35"/>
  <c r="AK79" i="34"/>
  <c r="AK79" i="33"/>
  <c r="AK79" i="30"/>
  <c r="AK79" i="31"/>
  <c r="AK79" i="29"/>
  <c r="AS78" i="10"/>
  <c r="AG78" i="36"/>
  <c r="AG78" i="35"/>
  <c r="AG78" i="34"/>
  <c r="AG78" i="33"/>
  <c r="AG78" i="31"/>
  <c r="AG78" i="30"/>
  <c r="AG78" i="29"/>
  <c r="AP85" i="10"/>
  <c r="AD85" i="36"/>
  <c r="AD85" i="35"/>
  <c r="AD85" i="34"/>
  <c r="AD85" i="33"/>
  <c r="AD85" i="31"/>
  <c r="AD85" i="30"/>
  <c r="AD85" i="29"/>
  <c r="AU81" i="10"/>
  <c r="AI81" i="36"/>
  <c r="AI81" i="35"/>
  <c r="AI81" i="34"/>
  <c r="AI81" i="33"/>
  <c r="AI81" i="31"/>
  <c r="AI81" i="29"/>
  <c r="AI81" i="30"/>
  <c r="AS89" i="10"/>
  <c r="AG89" i="36"/>
  <c r="AG89" i="35"/>
  <c r="AG89" i="34"/>
  <c r="AG89" i="33"/>
  <c r="AG89" i="31"/>
  <c r="AG89" i="30"/>
  <c r="AG89" i="29"/>
  <c r="AW89" i="10"/>
  <c r="AK89" i="36"/>
  <c r="AK89" i="35"/>
  <c r="AK89" i="34"/>
  <c r="AK89" i="31"/>
  <c r="AK89" i="30"/>
  <c r="AK89" i="33"/>
  <c r="AK89" i="29"/>
  <c r="AN85" i="10"/>
  <c r="AB85" i="36"/>
  <c r="AB85" i="35"/>
  <c r="AB85" i="34"/>
  <c r="AB85" i="33"/>
  <c r="AB85" i="31"/>
  <c r="AB85" i="30"/>
  <c r="AB85" i="29"/>
  <c r="AS88" i="10"/>
  <c r="AG88" i="36"/>
  <c r="AG88" i="35"/>
  <c r="AG88" i="34"/>
  <c r="AG88" i="33"/>
  <c r="AG88" i="31"/>
  <c r="AG88" i="30"/>
  <c r="AG88" i="29"/>
  <c r="AQ86" i="10"/>
  <c r="AE86" i="36"/>
  <c r="AE86" i="35"/>
  <c r="AE86" i="34"/>
  <c r="AE86" i="33"/>
  <c r="AE86" i="31"/>
  <c r="AE86" i="29"/>
  <c r="AE86" i="30"/>
  <c r="AP86" i="10"/>
  <c r="AD86" i="36"/>
  <c r="AD86" i="35"/>
  <c r="AD86" i="34"/>
  <c r="AD86" i="33"/>
  <c r="AD86" i="31"/>
  <c r="AD86" i="29"/>
  <c r="AD86" i="30"/>
  <c r="AN90" i="10"/>
  <c r="AB90" i="36"/>
  <c r="AB90" i="35"/>
  <c r="AB90" i="34"/>
  <c r="AB90" i="33"/>
  <c r="AB90" i="31"/>
  <c r="AB90" i="30"/>
  <c r="AB90" i="29"/>
  <c r="AS79" i="10"/>
  <c r="AG79" i="36"/>
  <c r="AG79" i="35"/>
  <c r="AG79" i="34"/>
  <c r="AG79" i="33"/>
  <c r="AG79" i="31"/>
  <c r="AG79" i="29"/>
  <c r="AG79" i="30"/>
  <c r="AX89" i="10"/>
  <c r="AL89" i="36"/>
  <c r="AL89" i="35"/>
  <c r="AL89" i="34"/>
  <c r="AL89" i="31"/>
  <c r="AL89" i="30"/>
  <c r="AL89" i="33"/>
  <c r="AL89" i="29"/>
  <c r="AS85" i="10"/>
  <c r="AG85" i="36"/>
  <c r="AG85" i="35"/>
  <c r="AG85" i="34"/>
  <c r="AG85" i="33"/>
  <c r="AG85" i="31"/>
  <c r="AG85" i="30"/>
  <c r="AG85" i="29"/>
  <c r="AT82" i="10"/>
  <c r="AH82" i="36"/>
  <c r="AH82" i="35"/>
  <c r="AH82" i="34"/>
  <c r="AH82" i="33"/>
  <c r="AH82" i="31"/>
  <c r="AH82" i="30"/>
  <c r="AH82" i="29"/>
  <c r="AM89" i="10"/>
  <c r="AA89" i="36"/>
  <c r="AA89" i="35"/>
  <c r="AA89" i="34"/>
  <c r="AA89" i="33"/>
  <c r="AA89" i="31"/>
  <c r="AA89" i="30"/>
  <c r="AA89" i="29"/>
  <c r="AN81" i="10"/>
  <c r="AB81" i="36"/>
  <c r="AB81" i="35"/>
  <c r="AB81" i="34"/>
  <c r="AB81" i="33"/>
  <c r="AB81" i="31"/>
  <c r="AB81" i="30"/>
  <c r="AB81" i="29"/>
  <c r="AX87" i="10"/>
  <c r="AL87" i="36"/>
  <c r="AL87" i="35"/>
  <c r="AL87" i="34"/>
  <c r="AL87" i="31"/>
  <c r="AL87" i="33"/>
  <c r="AL87" i="30"/>
  <c r="AL87" i="29"/>
  <c r="AM83" i="10"/>
  <c r="AA83" i="36"/>
  <c r="AA83" i="35"/>
  <c r="AA83" i="34"/>
  <c r="AA83" i="33"/>
  <c r="AA83" i="31"/>
  <c r="AA83" i="29"/>
  <c r="AA83" i="30"/>
  <c r="AX86" i="10"/>
  <c r="AL86" i="36"/>
  <c r="AL86" i="35"/>
  <c r="AL86" i="34"/>
  <c r="AL86" i="33"/>
  <c r="AL86" i="31"/>
  <c r="AL86" i="30"/>
  <c r="AL86" i="29"/>
  <c r="AV84" i="10"/>
  <c r="AJ84" i="36"/>
  <c r="AJ84" i="35"/>
  <c r="AJ84" i="34"/>
  <c r="AJ84" i="33"/>
  <c r="AJ84" i="31"/>
  <c r="AJ84" i="30"/>
  <c r="AJ84" i="29"/>
  <c r="AM84" i="10"/>
  <c r="AA84" i="36"/>
  <c r="AA84" i="35"/>
  <c r="AA84" i="34"/>
  <c r="AA84" i="33"/>
  <c r="AA84" i="31"/>
  <c r="AA84" i="30"/>
  <c r="AA84" i="29"/>
  <c r="AO80" i="10"/>
  <c r="AC80" i="35"/>
  <c r="AC80" i="36"/>
  <c r="AC80" i="34"/>
  <c r="AC80" i="33"/>
  <c r="AC80" i="31"/>
  <c r="AC80" i="30"/>
  <c r="AC80" i="29"/>
  <c r="AT90" i="10"/>
  <c r="AH90" i="36"/>
  <c r="AH90" i="35"/>
  <c r="AH90" i="34"/>
  <c r="AH90" i="31"/>
  <c r="AH90" i="33"/>
  <c r="AH90" i="30"/>
  <c r="AH90" i="29"/>
  <c r="AU86" i="10"/>
  <c r="AI86" i="36"/>
  <c r="AI86" i="35"/>
  <c r="AI86" i="34"/>
  <c r="AI86" i="33"/>
  <c r="AI86" i="31"/>
  <c r="AI86" i="30"/>
  <c r="AI86" i="29"/>
  <c r="AU82" i="10"/>
  <c r="AI82" i="36"/>
  <c r="AI82" i="35"/>
  <c r="AI82" i="34"/>
  <c r="AI82" i="31"/>
  <c r="AI82" i="33"/>
  <c r="AI82" i="30"/>
  <c r="AI82" i="29"/>
  <c r="AM80" i="10"/>
  <c r="AA80" i="36"/>
  <c r="AA80" i="35"/>
  <c r="AA80" i="33"/>
  <c r="AA80" i="31"/>
  <c r="AA80" i="30"/>
  <c r="AA80" i="34"/>
  <c r="AA80" i="29"/>
  <c r="BF84" i="10"/>
  <c r="AT84" i="36"/>
  <c r="AT84" i="35"/>
  <c r="AT84" i="34"/>
  <c r="AT84" i="33"/>
  <c r="AT84" i="31"/>
  <c r="AT84" i="29"/>
  <c r="AT84" i="30"/>
  <c r="AV82" i="10"/>
  <c r="AJ82" i="36"/>
  <c r="AJ82" i="35"/>
  <c r="AJ82" i="34"/>
  <c r="AJ82" i="33"/>
  <c r="AJ82" i="31"/>
  <c r="AJ82" i="30"/>
  <c r="AJ82" i="29"/>
  <c r="AR81" i="10"/>
  <c r="AF81" i="36"/>
  <c r="AF81" i="35"/>
  <c r="AF81" i="34"/>
  <c r="AF81" i="33"/>
  <c r="AF81" i="31"/>
  <c r="AF81" i="30"/>
  <c r="AF81" i="29"/>
  <c r="AR79" i="10"/>
  <c r="AF79" i="36"/>
  <c r="AF79" i="35"/>
  <c r="AF79" i="34"/>
  <c r="AF79" i="33"/>
  <c r="AF79" i="31"/>
  <c r="AF79" i="29"/>
  <c r="AF79" i="30"/>
  <c r="AN78" i="10"/>
  <c r="AB78" i="36"/>
  <c r="AB78" i="35"/>
  <c r="AB78" i="34"/>
  <c r="AB78" i="33"/>
  <c r="AB78" i="31"/>
  <c r="AB78" i="29"/>
  <c r="AB78" i="30"/>
  <c r="BJ85" i="10"/>
  <c r="AX85" i="36"/>
  <c r="AX85" i="35"/>
  <c r="AX85" i="34"/>
  <c r="AX85" i="33"/>
  <c r="AX85" i="31"/>
  <c r="AX85" i="29"/>
  <c r="AX85" i="30"/>
  <c r="AO81" i="10"/>
  <c r="AC81" i="35"/>
  <c r="AC81" i="36"/>
  <c r="AC81" i="34"/>
  <c r="AC81" i="33"/>
  <c r="AC81" i="31"/>
  <c r="AC81" i="30"/>
  <c r="AC81" i="29"/>
  <c r="AU90" i="10"/>
  <c r="AI90" i="36"/>
  <c r="AI90" i="35"/>
  <c r="AI90" i="34"/>
  <c r="AI90" i="33"/>
  <c r="AI90" i="30"/>
  <c r="AI90" i="31"/>
  <c r="AI90" i="29"/>
  <c r="AM90" i="10"/>
  <c r="AA90" i="36"/>
  <c r="AA90" i="35"/>
  <c r="AA90" i="34"/>
  <c r="AA90" i="33"/>
  <c r="AA90" i="31"/>
  <c r="AA90" i="30"/>
  <c r="AA90" i="29"/>
  <c r="AQ89" i="10"/>
  <c r="AE89" i="36"/>
  <c r="AE89" i="35"/>
  <c r="AE89" i="34"/>
  <c r="AE89" i="33"/>
  <c r="AE89" i="31"/>
  <c r="AE89" i="30"/>
  <c r="AE89" i="29"/>
  <c r="AV78" i="10"/>
  <c r="AJ78" i="36"/>
  <c r="AJ78" i="35"/>
  <c r="AJ78" i="34"/>
  <c r="AJ78" i="33"/>
  <c r="AJ78" i="31"/>
  <c r="AJ78" i="29"/>
  <c r="AJ78" i="30"/>
  <c r="AS90" i="10"/>
  <c r="AG90" i="36"/>
  <c r="AG90" i="35"/>
  <c r="AG90" i="34"/>
  <c r="AG90" i="33"/>
  <c r="AG90" i="31"/>
  <c r="AG90" i="30"/>
  <c r="AG90" i="29"/>
  <c r="AQ84" i="10"/>
  <c r="AE84" i="36"/>
  <c r="AE84" i="35"/>
  <c r="AE84" i="34"/>
  <c r="AE84" i="33"/>
  <c r="AE84" i="31"/>
  <c r="AE84" i="29"/>
  <c r="AE84" i="30"/>
  <c r="AQ78" i="10"/>
  <c r="AE78" i="36"/>
  <c r="AE78" i="35"/>
  <c r="AE78" i="34"/>
  <c r="AE78" i="33"/>
  <c r="AE78" i="31"/>
  <c r="AE78" i="30"/>
  <c r="AE78" i="29"/>
  <c r="AX84" i="10"/>
  <c r="AL84" i="36"/>
  <c r="AL84" i="35"/>
  <c r="AL84" i="34"/>
  <c r="AL84" i="33"/>
  <c r="AL84" i="31"/>
  <c r="AL84" i="29"/>
  <c r="AL84" i="30"/>
  <c r="AV81" i="10"/>
  <c r="AJ81" i="36"/>
  <c r="AJ81" i="35"/>
  <c r="AJ81" i="34"/>
  <c r="AJ81" i="33"/>
  <c r="AJ81" i="31"/>
  <c r="AJ81" i="30"/>
  <c r="AJ81" i="29"/>
  <c r="AU83" i="10"/>
  <c r="AI83" i="36"/>
  <c r="AI83" i="35"/>
  <c r="AI83" i="34"/>
  <c r="AI83" i="33"/>
  <c r="AI83" i="31"/>
  <c r="AI83" i="29"/>
  <c r="AI83" i="30"/>
  <c r="AO87" i="10"/>
  <c r="AC87" i="36"/>
  <c r="AC87" i="35"/>
  <c r="AC87" i="34"/>
  <c r="AC87" i="33"/>
  <c r="AC87" i="31"/>
  <c r="AC87" i="30"/>
  <c r="AC87" i="29"/>
  <c r="AX80" i="10"/>
  <c r="AL80" i="36"/>
  <c r="AL80" i="35"/>
  <c r="AL80" i="34"/>
  <c r="AL80" i="33"/>
  <c r="AL80" i="31"/>
  <c r="AL80" i="29"/>
  <c r="AL80" i="30"/>
  <c r="AP78" i="10"/>
  <c r="AD78" i="36"/>
  <c r="AD78" i="35"/>
  <c r="AD78" i="34"/>
  <c r="AD78" i="33"/>
  <c r="AD78" i="30"/>
  <c r="AD78" i="31"/>
  <c r="AD78" i="29"/>
  <c r="AS83" i="10"/>
  <c r="AG83" i="36"/>
  <c r="AG83" i="35"/>
  <c r="AG83" i="33"/>
  <c r="AG83" i="31"/>
  <c r="AG83" i="34"/>
  <c r="AG83" i="30"/>
  <c r="AG83" i="29"/>
  <c r="AW80" i="10"/>
  <c r="AK80" i="36"/>
  <c r="AK80" i="35"/>
  <c r="AK80" i="34"/>
  <c r="AK80" i="33"/>
  <c r="AK80" i="31"/>
  <c r="AK80" i="29"/>
  <c r="AK80" i="30"/>
  <c r="AR90" i="10"/>
  <c r="AF90" i="36"/>
  <c r="AF90" i="35"/>
  <c r="AF90" i="34"/>
  <c r="AF90" i="33"/>
  <c r="AF90" i="31"/>
  <c r="AF90" i="29"/>
  <c r="AF90" i="30"/>
  <c r="AW88" i="10"/>
  <c r="AK88" i="36"/>
  <c r="AK88" i="35"/>
  <c r="AK88" i="34"/>
  <c r="AK88" i="33"/>
  <c r="AK88" i="31"/>
  <c r="AK88" i="29"/>
  <c r="AK88" i="30"/>
  <c r="AS86" i="10"/>
  <c r="AG86" i="36"/>
  <c r="AG86" i="35"/>
  <c r="AG86" i="34"/>
  <c r="AG86" i="33"/>
  <c r="AG86" i="31"/>
  <c r="AG86" i="30"/>
  <c r="AG86" i="29"/>
  <c r="AO83" i="10"/>
  <c r="AC83" i="36"/>
  <c r="AC83" i="35"/>
  <c r="AC83" i="34"/>
  <c r="AC83" i="33"/>
  <c r="AC83" i="31"/>
  <c r="AC83" i="30"/>
  <c r="AC83" i="29"/>
  <c r="AW81" i="10"/>
  <c r="AK81" i="36"/>
  <c r="AK81" i="35"/>
  <c r="AK81" i="34"/>
  <c r="AK81" i="33"/>
  <c r="AK81" i="31"/>
  <c r="AK81" i="30"/>
  <c r="AK81" i="29"/>
  <c r="AS80" i="10"/>
  <c r="AG80" i="36"/>
  <c r="AG80" i="35"/>
  <c r="AG80" i="34"/>
  <c r="AG80" i="33"/>
  <c r="AG80" i="31"/>
  <c r="AG80" i="30"/>
  <c r="AG80" i="29"/>
  <c r="AO79" i="10"/>
  <c r="AC79" i="35"/>
  <c r="AC79" i="34"/>
  <c r="AC79" i="36"/>
  <c r="AC79" i="33"/>
  <c r="AC79" i="31"/>
  <c r="AC79" i="30"/>
  <c r="AC79" i="29"/>
  <c r="AB86" i="36"/>
  <c r="AB86" i="35"/>
  <c r="AB86" i="34"/>
  <c r="AB86" i="33"/>
  <c r="AB86" i="31"/>
  <c r="AB86" i="30"/>
  <c r="AB86" i="29"/>
  <c r="AN86" i="10"/>
  <c r="AO88" i="10"/>
  <c r="AC88" i="36"/>
  <c r="AC88" i="35"/>
  <c r="AC88" i="34"/>
  <c r="AC88" i="33"/>
  <c r="AC88" i="30"/>
  <c r="AC88" i="29"/>
  <c r="AC88" i="31"/>
  <c r="AM87" i="10"/>
  <c r="AA87" i="36"/>
  <c r="AA87" i="35"/>
  <c r="AA87" i="34"/>
  <c r="AA87" i="33"/>
  <c r="AA87" i="31"/>
  <c r="AA87" i="29"/>
  <c r="AA87" i="30"/>
  <c r="AN82" i="10"/>
  <c r="AB82" i="36"/>
  <c r="AB82" i="35"/>
  <c r="AB82" i="34"/>
  <c r="AB82" i="33"/>
  <c r="AB82" i="31"/>
  <c r="AB82" i="30"/>
  <c r="AB82" i="29"/>
  <c r="AV80" i="10"/>
  <c r="AJ80" i="36"/>
  <c r="AJ80" i="35"/>
  <c r="AJ80" i="34"/>
  <c r="AJ80" i="33"/>
  <c r="AJ80" i="31"/>
  <c r="AJ80" i="29"/>
  <c r="AJ80" i="30"/>
  <c r="AO86" i="10"/>
  <c r="AC86" i="36"/>
  <c r="AC86" i="35"/>
  <c r="AC86" i="34"/>
  <c r="AC86" i="33"/>
  <c r="AC86" i="31"/>
  <c r="AC86" i="30"/>
  <c r="AC86" i="29"/>
  <c r="BB84" i="10"/>
  <c r="AP84" i="36"/>
  <c r="AP84" i="35"/>
  <c r="AP84" i="34"/>
  <c r="AP84" i="33"/>
  <c r="AP84" i="30"/>
  <c r="AP84" i="31"/>
  <c r="AP84" i="29"/>
  <c r="AV85" i="10"/>
  <c r="AJ85" i="36"/>
  <c r="AJ85" i="35"/>
  <c r="AJ85" i="34"/>
  <c r="AJ85" i="33"/>
  <c r="AJ85" i="31"/>
  <c r="AJ85" i="30"/>
  <c r="AJ85" i="29"/>
  <c r="AX90" i="10"/>
  <c r="AL90" i="36"/>
  <c r="AL90" i="35"/>
  <c r="AL90" i="34"/>
  <c r="AL90" i="33"/>
  <c r="AL90" i="31"/>
  <c r="AL90" i="30"/>
  <c r="AL90" i="29"/>
  <c r="AQ82" i="10"/>
  <c r="AE82" i="35"/>
  <c r="AE82" i="36"/>
  <c r="AE82" i="34"/>
  <c r="AE82" i="33"/>
  <c r="AE82" i="31"/>
  <c r="AE82" i="29"/>
  <c r="AE82" i="30"/>
  <c r="AV90" i="10"/>
  <c r="AJ90" i="36"/>
  <c r="AJ90" i="35"/>
  <c r="AJ90" i="34"/>
  <c r="AJ90" i="33"/>
  <c r="AJ90" i="31"/>
  <c r="AJ90" i="30"/>
  <c r="AJ90" i="29"/>
  <c r="AR89" i="10"/>
  <c r="AF89" i="36"/>
  <c r="AF89" i="35"/>
  <c r="AF89" i="34"/>
  <c r="AF89" i="33"/>
  <c r="AF89" i="31"/>
  <c r="AF89" i="30"/>
  <c r="AF89" i="29"/>
  <c r="AW86" i="10"/>
  <c r="AK86" i="36"/>
  <c r="AK86" i="35"/>
  <c r="AK86" i="34"/>
  <c r="AK86" i="33"/>
  <c r="AK86" i="31"/>
  <c r="AK86" i="30"/>
  <c r="AK86" i="29"/>
  <c r="AT86" i="10"/>
  <c r="AH86" i="36"/>
  <c r="AH86" i="35"/>
  <c r="AH86" i="34"/>
  <c r="AH86" i="31"/>
  <c r="AH86" i="33"/>
  <c r="AH86" i="30"/>
  <c r="AH86" i="29"/>
  <c r="AX81" i="10"/>
  <c r="AL81" i="36"/>
  <c r="AL81" i="35"/>
  <c r="AL81" i="33"/>
  <c r="AL81" i="34"/>
  <c r="AL81" i="31"/>
  <c r="AL81" i="30"/>
  <c r="AL81" i="29"/>
  <c r="AX79" i="10"/>
  <c r="AL79" i="36"/>
  <c r="AL79" i="35"/>
  <c r="AL79" i="34"/>
  <c r="AL79" i="33"/>
  <c r="AL79" i="30"/>
  <c r="AL79" i="31"/>
  <c r="AL79" i="29"/>
  <c r="AS82" i="10"/>
  <c r="AG82" i="36"/>
  <c r="AG82" i="35"/>
  <c r="AG82" i="34"/>
  <c r="AG82" i="33"/>
  <c r="AG82" i="31"/>
  <c r="AG82" i="30"/>
  <c r="AG82" i="29"/>
  <c r="AU89" i="10"/>
  <c r="AI89" i="36"/>
  <c r="AI89" i="35"/>
  <c r="AI89" i="34"/>
  <c r="AI89" i="33"/>
  <c r="AI89" i="31"/>
  <c r="AI89" i="29"/>
  <c r="AI89" i="30"/>
  <c r="AR85" i="10"/>
  <c r="AF85" i="36"/>
  <c r="AF85" i="35"/>
  <c r="AF85" i="34"/>
  <c r="AF85" i="33"/>
  <c r="AF85" i="31"/>
  <c r="AF85" i="30"/>
  <c r="AF85" i="29"/>
  <c r="AR82" i="10"/>
  <c r="AF82" i="36"/>
  <c r="AF82" i="35"/>
  <c r="AF82" i="34"/>
  <c r="AF82" i="33"/>
  <c r="AF82" i="31"/>
  <c r="AF82" i="30"/>
  <c r="AF82" i="29"/>
  <c r="AO84" i="10"/>
  <c r="AC84" i="36"/>
  <c r="AC84" i="35"/>
  <c r="AC84" i="34"/>
  <c r="AC84" i="33"/>
  <c r="AC84" i="31"/>
  <c r="AC84" i="30"/>
  <c r="AC84" i="29"/>
  <c r="AM79" i="10"/>
  <c r="AA79" i="36"/>
  <c r="AA79" i="35"/>
  <c r="AA79" i="34"/>
  <c r="AA79" i="33"/>
  <c r="AA79" i="31"/>
  <c r="AA79" i="29"/>
  <c r="AA79" i="30"/>
  <c r="AW87" i="10"/>
  <c r="AK87" i="36"/>
  <c r="AK87" i="35"/>
  <c r="AK87" i="34"/>
  <c r="AK87" i="33"/>
  <c r="AK87" i="31"/>
  <c r="AK87" i="30"/>
  <c r="AK87" i="29"/>
  <c r="AT81" i="10"/>
  <c r="AH81" i="36"/>
  <c r="AH81" i="35"/>
  <c r="AH81" i="34"/>
  <c r="AH81" i="33"/>
  <c r="AH81" i="31"/>
  <c r="AH81" i="30"/>
  <c r="AH81" i="29"/>
  <c r="AV87" i="10"/>
  <c r="AJ87" i="36"/>
  <c r="AJ87" i="35"/>
  <c r="AJ87" i="34"/>
  <c r="AJ87" i="33"/>
  <c r="AJ87" i="31"/>
  <c r="AJ87" i="30"/>
  <c r="AJ87" i="29"/>
  <c r="AU84" i="10"/>
  <c r="AI84" i="36"/>
  <c r="AI84" i="35"/>
  <c r="AI84" i="34"/>
  <c r="AI84" i="33"/>
  <c r="AI84" i="31"/>
  <c r="AI84" i="30"/>
  <c r="AI84" i="29"/>
  <c r="AS81" i="10"/>
  <c r="AG81" i="36"/>
  <c r="AG81" i="35"/>
  <c r="AG81" i="34"/>
  <c r="AG81" i="33"/>
  <c r="AG81" i="31"/>
  <c r="AG81" i="30"/>
  <c r="AG81" i="29"/>
  <c r="AT87" i="10"/>
  <c r="AH87" i="36"/>
  <c r="AH87" i="35"/>
  <c r="AH87" i="34"/>
  <c r="AH87" i="33"/>
  <c r="AH87" i="31"/>
  <c r="AH87" i="29"/>
  <c r="AH87" i="30"/>
  <c r="AQ83" i="10"/>
  <c r="AE83" i="36"/>
  <c r="AE83" i="35"/>
  <c r="AE83" i="34"/>
  <c r="AE83" i="33"/>
  <c r="AE83" i="31"/>
  <c r="AE83" i="30"/>
  <c r="AE83" i="29"/>
  <c r="AU80" i="10"/>
  <c r="AI80" i="36"/>
  <c r="AI80" i="35"/>
  <c r="AI80" i="34"/>
  <c r="AI80" i="33"/>
  <c r="AI80" i="31"/>
  <c r="AI80" i="30"/>
  <c r="AI80" i="29"/>
  <c r="AP81" i="10"/>
  <c r="AD81" i="36"/>
  <c r="AD81" i="35"/>
  <c r="AD81" i="34"/>
  <c r="AD81" i="33"/>
  <c r="AD81" i="31"/>
  <c r="AD81" i="30"/>
  <c r="AD81" i="29"/>
  <c r="AP79" i="10"/>
  <c r="AD79" i="36"/>
  <c r="AD79" i="35"/>
  <c r="AD79" i="34"/>
  <c r="AD79" i="33"/>
  <c r="AD79" i="31"/>
  <c r="AD79" i="30"/>
  <c r="AD79" i="29"/>
  <c r="AK83" i="36"/>
  <c r="AK83" i="35"/>
  <c r="AK83" i="34"/>
  <c r="AK83" i="33"/>
  <c r="AK83" i="30"/>
  <c r="AK83" i="31"/>
  <c r="AW83" i="10"/>
  <c r="AK83" i="29"/>
  <c r="AR84" i="10"/>
  <c r="AF84" i="36"/>
  <c r="AF84" i="35"/>
  <c r="AF84" i="34"/>
  <c r="AF84" i="33"/>
  <c r="AF84" i="31"/>
  <c r="AF84" i="30"/>
  <c r="AF84" i="29"/>
  <c r="AQ79" i="10"/>
  <c r="AE79" i="36"/>
  <c r="AE79" i="35"/>
  <c r="AE79" i="34"/>
  <c r="AE79" i="33"/>
  <c r="AE79" i="31"/>
  <c r="AE79" i="30"/>
  <c r="AE79" i="29"/>
  <c r="AF87" i="36"/>
  <c r="AF87" i="35"/>
  <c r="AF87" i="34"/>
  <c r="AF87" i="33"/>
  <c r="AF87" i="30"/>
  <c r="AF87" i="29"/>
  <c r="AF87" i="31"/>
  <c r="AR87" i="10"/>
  <c r="AO90" i="10"/>
  <c r="AC90" i="36"/>
  <c r="AC90" i="35"/>
  <c r="AC90" i="34"/>
  <c r="AC90" i="33"/>
  <c r="AC90" i="31"/>
  <c r="AC90" i="30"/>
  <c r="AC90" i="29"/>
  <c r="AN84" i="10"/>
  <c r="AB84" i="36"/>
  <c r="AB84" i="35"/>
  <c r="AB84" i="34"/>
  <c r="AB84" i="33"/>
  <c r="AB84" i="31"/>
  <c r="AB84" i="30"/>
  <c r="AB84" i="29"/>
  <c r="AQ90" i="10"/>
  <c r="AE90" i="35"/>
  <c r="AE90" i="36"/>
  <c r="AE90" i="34"/>
  <c r="AE90" i="33"/>
  <c r="AE90" i="31"/>
  <c r="AE90" i="29"/>
  <c r="AE90" i="30"/>
  <c r="AW84" i="10"/>
  <c r="AK84" i="36"/>
  <c r="AK84" i="35"/>
  <c r="AK84" i="34"/>
  <c r="AK84" i="33"/>
  <c r="AK84" i="31"/>
  <c r="AK84" i="30"/>
  <c r="AK84" i="29"/>
  <c r="AU79" i="10"/>
  <c r="AI79" i="36"/>
  <c r="AI79" i="35"/>
  <c r="AI79" i="34"/>
  <c r="AI79" i="33"/>
  <c r="AI79" i="31"/>
  <c r="AI79" i="29"/>
  <c r="AI79" i="30"/>
  <c r="AQ88" i="10"/>
  <c r="AE88" i="36"/>
  <c r="AE88" i="35"/>
  <c r="AE88" i="34"/>
  <c r="AE88" i="33"/>
  <c r="AE88" i="31"/>
  <c r="AE88" i="30"/>
  <c r="AE88" i="29"/>
  <c r="AP82" i="10"/>
  <c r="AD82" i="36"/>
  <c r="AD82" i="35"/>
  <c r="AD82" i="34"/>
  <c r="AD82" i="33"/>
  <c r="AD82" i="31"/>
  <c r="AD82" i="29"/>
  <c r="AD82" i="30"/>
  <c r="AX78" i="10"/>
  <c r="AL78" i="36"/>
  <c r="AL78" i="35"/>
  <c r="AL78" i="34"/>
  <c r="AL78" i="33"/>
  <c r="AL78" i="31"/>
  <c r="AL78" i="30"/>
  <c r="AL78" i="29"/>
  <c r="AP88" i="10"/>
  <c r="AD88" i="36"/>
  <c r="AD88" i="35"/>
  <c r="AD88" i="34"/>
  <c r="AD88" i="33"/>
  <c r="AD88" i="30"/>
  <c r="AD88" i="31"/>
  <c r="AD88" i="29"/>
  <c r="AO78" i="10"/>
  <c r="AC78" i="36"/>
  <c r="AC78" i="35"/>
  <c r="AC78" i="34"/>
  <c r="AC78" i="33"/>
  <c r="AC78" i="31"/>
  <c r="AC78" i="30"/>
  <c r="AC78" i="29"/>
  <c r="AN88" i="10"/>
  <c r="AB88" i="36"/>
  <c r="AB88" i="35"/>
  <c r="AB88" i="34"/>
  <c r="AB88" i="33"/>
  <c r="AB88" i="31"/>
  <c r="AB88" i="29"/>
  <c r="AB88" i="30"/>
  <c r="AS84" i="10"/>
  <c r="AG84" i="36"/>
  <c r="AG84" i="35"/>
  <c r="AG84" i="34"/>
  <c r="AG84" i="33"/>
  <c r="AG84" i="31"/>
  <c r="AG84" i="30"/>
  <c r="AG84" i="29"/>
  <c r="AR78" i="10"/>
  <c r="AF78" i="36"/>
  <c r="AF78" i="35"/>
  <c r="AF78" i="34"/>
  <c r="AF78" i="33"/>
  <c r="AF78" i="31"/>
  <c r="AF78" i="30"/>
  <c r="AF78" i="29"/>
  <c r="AN80" i="10"/>
  <c r="AB80" i="36"/>
  <c r="AB80" i="35"/>
  <c r="AB80" i="34"/>
  <c r="AB80" i="33"/>
  <c r="AB80" i="31"/>
  <c r="AB80" i="30"/>
  <c r="AB80" i="29"/>
  <c r="AS87" i="10"/>
  <c r="AG87" i="36"/>
  <c r="AG87" i="34"/>
  <c r="AG87" i="35"/>
  <c r="AG87" i="33"/>
  <c r="AG87" i="31"/>
  <c r="AG87" i="30"/>
  <c r="AG87" i="29"/>
  <c r="AN89" i="10"/>
  <c r="AB89" i="36"/>
  <c r="AB89" i="35"/>
  <c r="AB89" i="34"/>
  <c r="AB89" i="33"/>
  <c r="AB89" i="31"/>
  <c r="AB89" i="30"/>
  <c r="AB89" i="29"/>
  <c r="AJ86" i="36"/>
  <c r="AJ86" i="35"/>
  <c r="AJ86" i="34"/>
  <c r="AJ86" i="33"/>
  <c r="AJ86" i="30"/>
  <c r="AJ86" i="29"/>
  <c r="AJ86" i="31"/>
  <c r="AV86" i="10"/>
  <c r="AO89" i="10"/>
  <c r="AC89" i="36"/>
  <c r="AC89" i="35"/>
  <c r="AC89" i="34"/>
  <c r="AC89" i="33"/>
  <c r="AC89" i="31"/>
  <c r="AC89" i="30"/>
  <c r="AC89" i="29"/>
  <c r="AQ87" i="10"/>
  <c r="AE87" i="36"/>
  <c r="AE87" i="35"/>
  <c r="AE87" i="34"/>
  <c r="AE87" i="33"/>
  <c r="AE87" i="31"/>
  <c r="AE87" i="30"/>
  <c r="AE87" i="29"/>
  <c r="AQ85" i="10"/>
  <c r="AE85" i="36"/>
  <c r="AE85" i="35"/>
  <c r="AE85" i="34"/>
  <c r="AE85" i="31"/>
  <c r="AE85" i="30"/>
  <c r="AE85" i="33"/>
  <c r="AE85" i="29"/>
  <c r="AQ80" i="10"/>
  <c r="AE80" i="36"/>
  <c r="AE80" i="35"/>
  <c r="AE80" i="34"/>
  <c r="AE80" i="33"/>
  <c r="AE80" i="31"/>
  <c r="AE80" i="29"/>
  <c r="AE80" i="30"/>
  <c r="AX88" i="10"/>
  <c r="AL88" i="36"/>
  <c r="AL88" i="35"/>
  <c r="AL88" i="34"/>
  <c r="AL88" i="33"/>
  <c r="AL88" i="31"/>
  <c r="AL88" i="29"/>
  <c r="AL88" i="30"/>
  <c r="AO85" i="10"/>
  <c r="AC85" i="36"/>
  <c r="AC85" i="35"/>
  <c r="AC85" i="34"/>
  <c r="AC85" i="33"/>
  <c r="AC85" i="31"/>
  <c r="AC85" i="30"/>
  <c r="AC85" i="29"/>
  <c r="AO82" i="10"/>
  <c r="AC82" i="36"/>
  <c r="AC82" i="35"/>
  <c r="AC82" i="34"/>
  <c r="AC82" i="33"/>
  <c r="AC82" i="31"/>
  <c r="AC82" i="30"/>
  <c r="AC82" i="29"/>
  <c r="AM85" i="10"/>
  <c r="AA85" i="35"/>
  <c r="AA85" i="36"/>
  <c r="AA85" i="34"/>
  <c r="AA85" i="33"/>
  <c r="AA85" i="31"/>
  <c r="AA85" i="30"/>
  <c r="AA85" i="29"/>
  <c r="AN83" i="10"/>
  <c r="AB83" i="36"/>
  <c r="AB83" i="35"/>
  <c r="AB83" i="34"/>
  <c r="AB83" i="33"/>
  <c r="AB83" i="31"/>
  <c r="AB83" i="30"/>
  <c r="AB83" i="29"/>
  <c r="AQ81" i="10"/>
  <c r="AE81" i="36"/>
  <c r="AE81" i="35"/>
  <c r="AE81" i="34"/>
  <c r="AE81" i="31"/>
  <c r="AE81" i="33"/>
  <c r="AE81" i="30"/>
  <c r="AE81" i="29"/>
  <c r="AU78" i="10"/>
  <c r="AI78" i="36"/>
  <c r="AI78" i="35"/>
  <c r="AI78" i="34"/>
  <c r="AI78" i="33"/>
  <c r="AI78" i="31"/>
  <c r="AI78" i="30"/>
  <c r="AI78" i="29"/>
  <c r="AN79" i="10"/>
  <c r="AB79" i="36"/>
  <c r="AB79" i="35"/>
  <c r="AB79" i="34"/>
  <c r="AB79" i="33"/>
  <c r="AB79" i="31"/>
  <c r="AB79" i="30"/>
  <c r="AB79" i="29"/>
  <c r="AU88" i="10"/>
  <c r="AI88" i="36"/>
  <c r="AI88" i="35"/>
  <c r="AI88" i="34"/>
  <c r="AI88" i="33"/>
  <c r="AI88" i="31"/>
  <c r="AI88" i="30"/>
  <c r="AI88" i="29"/>
  <c r="AM88" i="10"/>
  <c r="AA88" i="36"/>
  <c r="AA88" i="34"/>
  <c r="AA88" i="35"/>
  <c r="AA88" i="31"/>
  <c r="AA88" i="30"/>
  <c r="AA88" i="33"/>
  <c r="AA88" i="29"/>
  <c r="AT85" i="10"/>
  <c r="AH85" i="36"/>
  <c r="AH85" i="35"/>
  <c r="AH85" i="34"/>
  <c r="AH85" i="33"/>
  <c r="AH85" i="31"/>
  <c r="AH85" i="30"/>
  <c r="AH85" i="29"/>
  <c r="AP90" i="10"/>
  <c r="AD90" i="36"/>
  <c r="AD90" i="35"/>
  <c r="AD90" i="34"/>
  <c r="AD90" i="33"/>
  <c r="AD90" i="30"/>
  <c r="AD90" i="31"/>
  <c r="AD90" i="29"/>
  <c r="AT83" i="10"/>
  <c r="AH83" i="36"/>
  <c r="AH83" i="35"/>
  <c r="AH83" i="34"/>
  <c r="AH83" i="33"/>
  <c r="AH83" i="31"/>
  <c r="AH83" i="29"/>
  <c r="AH83" i="30"/>
  <c r="AM86" i="10"/>
  <c r="AA86" i="36"/>
  <c r="AA86" i="35"/>
  <c r="AA86" i="34"/>
  <c r="AA86" i="33"/>
  <c r="AA86" i="31"/>
  <c r="AA86" i="30"/>
  <c r="AA86" i="29"/>
  <c r="AW90" i="10"/>
  <c r="AK90" i="36"/>
  <c r="AK90" i="35"/>
  <c r="AK90" i="34"/>
  <c r="AK90" i="33"/>
  <c r="AK90" i="31"/>
  <c r="AK90" i="30"/>
  <c r="AK90" i="29"/>
  <c r="AP80" i="10"/>
  <c r="AD80" i="36"/>
  <c r="AD80" i="34"/>
  <c r="AD80" i="35"/>
  <c r="AD80" i="33"/>
  <c r="AD80" i="31"/>
  <c r="AD80" i="29"/>
  <c r="AD80" i="30"/>
  <c r="AR69" i="2"/>
  <c r="AR69" i="32"/>
  <c r="AR86" i="10"/>
  <c r="AF86" i="36"/>
  <c r="AF86" i="35"/>
  <c r="AF86" i="34"/>
  <c r="AF86" i="33"/>
  <c r="AF86" i="31"/>
  <c r="AF86" i="30"/>
  <c r="AF86" i="29"/>
  <c r="AR80" i="10"/>
  <c r="AF80" i="36"/>
  <c r="AF80" i="35"/>
  <c r="AF80" i="34"/>
  <c r="AF80" i="31"/>
  <c r="AF80" i="33"/>
  <c r="AF80" i="30"/>
  <c r="AF80" i="29"/>
  <c r="AT89" i="10"/>
  <c r="AH89" i="36"/>
  <c r="AH89" i="35"/>
  <c r="AH89" i="34"/>
  <c r="AH89" i="33"/>
  <c r="AH89" i="31"/>
  <c r="AH89" i="29"/>
  <c r="AH89" i="30"/>
  <c r="AM81" i="10"/>
  <c r="AA81" i="36"/>
  <c r="AA81" i="35"/>
  <c r="AA81" i="34"/>
  <c r="AA81" i="33"/>
  <c r="AA81" i="31"/>
  <c r="AA81" i="30"/>
  <c r="AA81" i="29"/>
  <c r="BD88" i="10"/>
  <c r="AR88" i="36"/>
  <c r="AR88" i="35"/>
  <c r="AR88" i="34"/>
  <c r="AR88" i="33"/>
  <c r="AR88" i="31"/>
  <c r="AR88" i="30"/>
  <c r="AR88" i="29"/>
  <c r="AX82" i="10"/>
  <c r="AL82" i="36"/>
  <c r="AL82" i="35"/>
  <c r="AL82" i="34"/>
  <c r="AL82" i="33"/>
  <c r="AL82" i="31"/>
  <c r="AL82" i="30"/>
  <c r="AL82" i="29"/>
  <c r="AT79" i="10"/>
  <c r="AH79" i="36"/>
  <c r="AH79" i="35"/>
  <c r="AH79" i="34"/>
  <c r="AH79" i="33"/>
  <c r="AH79" i="31"/>
  <c r="AH79" i="29"/>
  <c r="AH79" i="30"/>
  <c r="AW85" i="10"/>
  <c r="AK85" i="36"/>
  <c r="AK85" i="35"/>
  <c r="AK85" i="34"/>
  <c r="AK85" i="33"/>
  <c r="AK85" i="31"/>
  <c r="AK85" i="30"/>
  <c r="AK85" i="29"/>
  <c r="AW82" i="10"/>
  <c r="AK82" i="36"/>
  <c r="AK82" i="35"/>
  <c r="AK82" i="34"/>
  <c r="AK82" i="33"/>
  <c r="AK82" i="31"/>
  <c r="AK82" i="30"/>
  <c r="AK82" i="29"/>
  <c r="AW78" i="10"/>
  <c r="AK78" i="36"/>
  <c r="AK78" i="35"/>
  <c r="AK78" i="34"/>
  <c r="AK78" i="33"/>
  <c r="AK78" i="31"/>
  <c r="AK78" i="30"/>
  <c r="AK78" i="29"/>
  <c r="AJ88" i="36"/>
  <c r="AJ88" i="35"/>
  <c r="AJ88" i="34"/>
  <c r="AJ88" i="33"/>
  <c r="AJ88" i="31"/>
  <c r="AJ88" i="30"/>
  <c r="AV88" i="10"/>
  <c r="AJ88" i="29"/>
  <c r="AU85" i="10"/>
  <c r="AI85" i="36"/>
  <c r="AI85" i="35"/>
  <c r="AI85" i="34"/>
  <c r="AI85" i="33"/>
  <c r="AI85" i="31"/>
  <c r="AI85" i="29"/>
  <c r="AI85" i="30"/>
  <c r="AX83" i="10"/>
  <c r="AL83" i="36"/>
  <c r="AL83" i="35"/>
  <c r="AL83" i="34"/>
  <c r="AL83" i="33"/>
  <c r="AL83" i="30"/>
  <c r="AL83" i="31"/>
  <c r="AL83" i="29"/>
  <c r="AV79" i="10"/>
  <c r="AJ79" i="36"/>
  <c r="AJ79" i="35"/>
  <c r="AJ79" i="34"/>
  <c r="AJ79" i="33"/>
  <c r="AJ79" i="30"/>
  <c r="AJ79" i="29"/>
  <c r="AJ79" i="31"/>
  <c r="AV89" i="10"/>
  <c r="AJ89" i="36"/>
  <c r="AJ89" i="34"/>
  <c r="AJ89" i="35"/>
  <c r="AJ89" i="33"/>
  <c r="AJ89" i="31"/>
  <c r="AJ89" i="29"/>
  <c r="AJ89" i="30"/>
  <c r="CF83" i="10"/>
  <c r="BT83" i="36"/>
  <c r="BT83" i="35"/>
  <c r="BT83" i="34"/>
  <c r="BT83" i="33"/>
  <c r="BT83" i="31"/>
  <c r="BT83" i="30"/>
  <c r="BT83" i="29"/>
  <c r="AT75" i="2"/>
  <c r="AT75" i="32"/>
  <c r="AX75" i="2"/>
  <c r="AX75" i="32"/>
  <c r="AN69" i="2"/>
  <c r="AN69" i="32"/>
  <c r="AN68" i="2"/>
  <c r="AN68" i="32"/>
  <c r="AN70" i="2"/>
  <c r="AZ70" i="2"/>
  <c r="AQ75" i="2"/>
  <c r="AQ75" i="32"/>
  <c r="AV68" i="2"/>
  <c r="AV68" i="32"/>
  <c r="AQ71" i="2"/>
  <c r="AQ71" i="32"/>
  <c r="AW74" i="2"/>
  <c r="AW74" i="32"/>
  <c r="BG73" i="2"/>
  <c r="BG73" i="32"/>
  <c r="AV71" i="2"/>
  <c r="AJ71" i="32"/>
  <c r="AN75" i="2"/>
  <c r="AB75" i="32"/>
  <c r="AN72" i="2"/>
  <c r="AB72" i="32"/>
  <c r="BG69" i="2"/>
  <c r="AU69" i="32"/>
  <c r="AY67" i="2"/>
  <c r="AM67" i="32"/>
  <c r="AM66" i="2"/>
  <c r="AA66" i="32"/>
  <c r="AS75" i="2"/>
  <c r="AG75" i="32"/>
  <c r="AO73" i="2"/>
  <c r="AC73" i="32"/>
  <c r="AU70" i="2"/>
  <c r="AI70" i="32"/>
  <c r="AU68" i="2"/>
  <c r="AI68" i="32"/>
  <c r="AW67" i="2"/>
  <c r="AK67" i="32"/>
  <c r="AV74" i="2"/>
  <c r="AJ74" i="32"/>
  <c r="AP69" i="2"/>
  <c r="AD69" i="32"/>
  <c r="AX72" i="2"/>
  <c r="AL72" i="32"/>
  <c r="AO70" i="2"/>
  <c r="AC70" i="32"/>
  <c r="BG67" i="2"/>
  <c r="AU67" i="32"/>
  <c r="AT72" i="2"/>
  <c r="AH72" i="32"/>
  <c r="AS69" i="2"/>
  <c r="AG69" i="32"/>
  <c r="AV73" i="2"/>
  <c r="AJ73" i="32"/>
  <c r="AN71" i="2"/>
  <c r="AB71" i="32"/>
  <c r="AW69" i="2"/>
  <c r="AK69" i="32"/>
  <c r="AP67" i="2"/>
  <c r="AD67" i="32"/>
  <c r="AR71" i="2"/>
  <c r="AF71" i="32"/>
  <c r="AY69" i="2"/>
  <c r="AM69" i="32"/>
  <c r="AS73" i="2"/>
  <c r="AG73" i="32"/>
  <c r="AR74" i="2"/>
  <c r="AF74" i="32"/>
  <c r="AW75" i="2"/>
  <c r="AK75" i="32"/>
  <c r="AX74" i="2"/>
  <c r="AL74" i="32"/>
  <c r="AS72" i="2"/>
  <c r="AG72" i="32"/>
  <c r="AM70" i="2"/>
  <c r="AA70" i="32"/>
  <c r="BE67" i="2"/>
  <c r="AS67" i="32"/>
  <c r="AM68" i="2"/>
  <c r="AA68" i="32"/>
  <c r="AN74" i="2"/>
  <c r="AB74" i="32"/>
  <c r="AT68" i="2"/>
  <c r="AH68" i="32"/>
  <c r="AP72" i="2"/>
  <c r="AD72" i="32"/>
  <c r="AT67" i="2"/>
  <c r="AH67" i="32"/>
  <c r="AT69" i="2"/>
  <c r="AH69" i="32"/>
  <c r="AW68" i="2"/>
  <c r="AK68" i="32"/>
  <c r="AR75" i="2"/>
  <c r="AF75" i="32"/>
  <c r="AN73" i="2"/>
  <c r="AB73" i="32"/>
  <c r="AT70" i="2"/>
  <c r="AH70" i="32"/>
  <c r="AO69" i="2"/>
  <c r="AC69" i="32"/>
  <c r="AP73" i="2"/>
  <c r="AD73" i="32"/>
  <c r="AS74" i="2"/>
  <c r="AS74" i="32"/>
  <c r="AO74" i="2"/>
  <c r="AO74" i="32"/>
  <c r="AV70" i="2"/>
  <c r="AV70" i="32"/>
  <c r="AR73" i="2"/>
  <c r="AF73" i="32"/>
  <c r="AX70" i="2"/>
  <c r="AL70" i="32"/>
  <c r="BC68" i="2"/>
  <c r="AQ68" i="32"/>
  <c r="AS71" i="2"/>
  <c r="AG71" i="32"/>
  <c r="AP74" i="2"/>
  <c r="AD74" i="32"/>
  <c r="AW71" i="2"/>
  <c r="AK71" i="32"/>
  <c r="AV69" i="2"/>
  <c r="AJ69" i="32"/>
  <c r="CG66" i="2"/>
  <c r="CG66" i="32"/>
  <c r="BU66" i="32"/>
  <c r="AS70" i="2"/>
  <c r="AG70" i="32"/>
  <c r="AQ67" i="2"/>
  <c r="AE67" i="32"/>
  <c r="AO72" i="2"/>
  <c r="AC72" i="32"/>
  <c r="AP68" i="2"/>
  <c r="AD68" i="32"/>
  <c r="BC70" i="2"/>
  <c r="AQ70" i="32"/>
  <c r="AX67" i="2"/>
  <c r="AL67" i="32"/>
  <c r="AX68" i="2"/>
  <c r="AL68" i="32"/>
  <c r="AX73" i="2"/>
  <c r="AL73" i="32"/>
  <c r="AP71" i="2"/>
  <c r="AD71" i="32"/>
  <c r="AO68" i="2"/>
  <c r="AC68" i="32"/>
  <c r="AO75" i="2"/>
  <c r="AC75" i="32"/>
  <c r="AR72" i="2"/>
  <c r="AF72" i="32"/>
  <c r="AN70" i="32"/>
  <c r="AS68" i="2"/>
  <c r="AG68" i="32"/>
  <c r="AW70" i="2"/>
  <c r="AK70" i="32"/>
  <c r="AR70" i="2"/>
  <c r="AR70" i="32"/>
  <c r="AV75" i="2"/>
  <c r="AJ75" i="32"/>
  <c r="AV72" i="2"/>
  <c r="AJ72" i="32"/>
  <c r="AP70" i="2"/>
  <c r="AD70" i="32"/>
  <c r="AO67" i="2"/>
  <c r="AC67" i="32"/>
  <c r="AW73" i="2"/>
  <c r="AK73" i="32"/>
  <c r="AO71" i="2"/>
  <c r="AC71" i="32"/>
  <c r="AQ69" i="2"/>
  <c r="AE69" i="32"/>
  <c r="AT74" i="2"/>
  <c r="AH74" i="32"/>
  <c r="AX69" i="2"/>
  <c r="AL69" i="32"/>
  <c r="AW72" i="2"/>
  <c r="AK72" i="32"/>
  <c r="AT73" i="2"/>
  <c r="AH73" i="32"/>
  <c r="BF75" i="2"/>
  <c r="BF75" i="32"/>
  <c r="BC74" i="2"/>
  <c r="BC74" i="32"/>
  <c r="BJ71" i="2"/>
  <c r="BJ71" i="32"/>
  <c r="AY75" i="2"/>
  <c r="AY75" i="32"/>
  <c r="BG71" i="2"/>
  <c r="BG71" i="32"/>
  <c r="BB75" i="2"/>
  <c r="BB75" i="32"/>
  <c r="AQ72" i="2"/>
  <c r="AQ72" i="32"/>
  <c r="AR68" i="2"/>
  <c r="AR68" i="32"/>
  <c r="BL67" i="2"/>
  <c r="BL67" i="32"/>
  <c r="BD67" i="2"/>
  <c r="BD67" i="32"/>
  <c r="BG75" i="2"/>
  <c r="BG75" i="32"/>
  <c r="AY74" i="2"/>
  <c r="AY74" i="32"/>
  <c r="AM72" i="2"/>
  <c r="AM72" i="32"/>
  <c r="BF71" i="2"/>
  <c r="BF71" i="32"/>
  <c r="AZ66" i="2"/>
  <c r="AZ66" i="32"/>
  <c r="AY71" i="2"/>
  <c r="AY71" i="32"/>
  <c r="AY73" i="2"/>
  <c r="AY73" i="32"/>
  <c r="BG74" i="2"/>
  <c r="BG74" i="32"/>
  <c r="BC73" i="2"/>
  <c r="BC73" i="32"/>
  <c r="AU72" i="2"/>
  <c r="AU72" i="32"/>
  <c r="AZ69" i="2"/>
  <c r="AZ69" i="32"/>
  <c r="AZ68" i="2"/>
  <c r="AZ68" i="32"/>
  <c r="BD66" i="2"/>
  <c r="BD66" i="32"/>
  <c r="BH67" i="2"/>
  <c r="BH67" i="32"/>
  <c r="BH66" i="2"/>
  <c r="BH66" i="32"/>
  <c r="BH88" i="10"/>
  <c r="AV88" i="36"/>
  <c r="AV88" i="35"/>
  <c r="AV88" i="34"/>
  <c r="AV88" i="33"/>
  <c r="AV88" i="31"/>
  <c r="AV88" i="29"/>
  <c r="AV88" i="30"/>
  <c r="BH86" i="10"/>
  <c r="AV86" i="36"/>
  <c r="AV86" i="35"/>
  <c r="AV86" i="34"/>
  <c r="AV86" i="33"/>
  <c r="AV86" i="31"/>
  <c r="AV86" i="30"/>
  <c r="AV86" i="29"/>
  <c r="BD87" i="10"/>
  <c r="AR87" i="36"/>
  <c r="AR87" i="35"/>
  <c r="AR87" i="34"/>
  <c r="AR87" i="33"/>
  <c r="AR87" i="31"/>
  <c r="AR87" i="30"/>
  <c r="AR87" i="29"/>
  <c r="AZ86" i="10"/>
  <c r="AN86" i="36"/>
  <c r="AN86" i="35"/>
  <c r="AN86" i="33"/>
  <c r="AN86" i="34"/>
  <c r="AN86" i="31"/>
  <c r="AN86" i="30"/>
  <c r="AN86" i="29"/>
  <c r="BD83" i="10"/>
  <c r="AR83" i="36"/>
  <c r="AR83" i="35"/>
  <c r="AR83" i="34"/>
  <c r="AR83" i="33"/>
  <c r="AR83" i="31"/>
  <c r="AR83" i="30"/>
  <c r="AR83" i="29"/>
  <c r="BI83" i="10"/>
  <c r="AW83" i="36"/>
  <c r="AW83" i="35"/>
  <c r="AW83" i="34"/>
  <c r="AW83" i="33"/>
  <c r="AW83" i="31"/>
  <c r="AW83" i="30"/>
  <c r="AW83" i="29"/>
  <c r="BJ75" i="2"/>
  <c r="BJ75" i="32"/>
  <c r="BD69" i="2"/>
  <c r="BD69" i="32"/>
  <c r="CF83" i="36"/>
  <c r="CF83" i="35"/>
  <c r="CF83" i="34"/>
  <c r="CF83" i="33"/>
  <c r="CF83" i="31"/>
  <c r="CF83" i="30"/>
  <c r="CF83" i="29"/>
  <c r="BH89" i="10"/>
  <c r="AV89" i="36"/>
  <c r="AV89" i="35"/>
  <c r="AV89" i="34"/>
  <c r="AV89" i="33"/>
  <c r="AV89" i="30"/>
  <c r="AV89" i="31"/>
  <c r="AV89" i="29"/>
  <c r="BH79" i="10"/>
  <c r="AV79" i="36"/>
  <c r="AV79" i="35"/>
  <c r="AV79" i="34"/>
  <c r="AV79" i="33"/>
  <c r="AV79" i="31"/>
  <c r="AV79" i="29"/>
  <c r="AV79" i="30"/>
  <c r="BJ83" i="10"/>
  <c r="AX83" i="36"/>
  <c r="AX83" i="35"/>
  <c r="AX83" i="34"/>
  <c r="AX83" i="33"/>
  <c r="AX83" i="31"/>
  <c r="AX83" i="30"/>
  <c r="AX83" i="29"/>
  <c r="BG85" i="10"/>
  <c r="AU85" i="36"/>
  <c r="AU85" i="35"/>
  <c r="AU85" i="34"/>
  <c r="AU85" i="33"/>
  <c r="AU85" i="31"/>
  <c r="AU85" i="30"/>
  <c r="AU85" i="29"/>
  <c r="BI78" i="10"/>
  <c r="AW78" i="36"/>
  <c r="AW78" i="35"/>
  <c r="AW78" i="34"/>
  <c r="AW78" i="33"/>
  <c r="AW78" i="31"/>
  <c r="AW78" i="30"/>
  <c r="AW78" i="29"/>
  <c r="BI82" i="10"/>
  <c r="AW82" i="36"/>
  <c r="AW82" i="35"/>
  <c r="AW82" i="34"/>
  <c r="AW82" i="33"/>
  <c r="AW82" i="31"/>
  <c r="AW82" i="30"/>
  <c r="AW82" i="29"/>
  <c r="BI85" i="10"/>
  <c r="AW85" i="36"/>
  <c r="AW85" i="35"/>
  <c r="AW85" i="34"/>
  <c r="AW85" i="33"/>
  <c r="AW85" i="31"/>
  <c r="AW85" i="30"/>
  <c r="AW85" i="29"/>
  <c r="BF79" i="10"/>
  <c r="AT79" i="36"/>
  <c r="AT79" i="35"/>
  <c r="AT79" i="34"/>
  <c r="AT79" i="33"/>
  <c r="AT79" i="31"/>
  <c r="AT79" i="30"/>
  <c r="AT79" i="29"/>
  <c r="BJ82" i="10"/>
  <c r="AX82" i="36"/>
  <c r="AX82" i="35"/>
  <c r="AX82" i="34"/>
  <c r="AX82" i="33"/>
  <c r="AX82" i="30"/>
  <c r="AX82" i="31"/>
  <c r="AX82" i="29"/>
  <c r="BP88" i="10"/>
  <c r="BD88" i="36"/>
  <c r="BD88" i="35"/>
  <c r="BD88" i="34"/>
  <c r="BD88" i="33"/>
  <c r="BD88" i="31"/>
  <c r="BD88" i="30"/>
  <c r="BD88" i="29"/>
  <c r="AY81" i="10"/>
  <c r="AM81" i="36"/>
  <c r="AM81" i="35"/>
  <c r="AM81" i="33"/>
  <c r="AM81" i="34"/>
  <c r="AM81" i="31"/>
  <c r="AM81" i="30"/>
  <c r="AM81" i="29"/>
  <c r="BF89" i="10"/>
  <c r="AT89" i="36"/>
  <c r="AT89" i="35"/>
  <c r="AT89" i="34"/>
  <c r="AT89" i="33"/>
  <c r="AT89" i="31"/>
  <c r="AT89" i="29"/>
  <c r="AT89" i="30"/>
  <c r="BD80" i="10"/>
  <c r="AR80" i="36"/>
  <c r="AR80" i="35"/>
  <c r="AR80" i="34"/>
  <c r="AR80" i="33"/>
  <c r="AR80" i="31"/>
  <c r="AR80" i="30"/>
  <c r="AR80" i="29"/>
  <c r="AR86" i="36"/>
  <c r="AR86" i="35"/>
  <c r="AR86" i="34"/>
  <c r="AR86" i="33"/>
  <c r="AR86" i="31"/>
  <c r="AR86" i="30"/>
  <c r="AR86" i="29"/>
  <c r="BD86" i="10"/>
  <c r="BB80" i="10"/>
  <c r="AP80" i="36"/>
  <c r="AP80" i="35"/>
  <c r="AP80" i="34"/>
  <c r="AP80" i="33"/>
  <c r="AP80" i="30"/>
  <c r="AP80" i="31"/>
  <c r="AP80" i="29"/>
  <c r="BI90" i="10"/>
  <c r="AW90" i="36"/>
  <c r="AW90" i="35"/>
  <c r="AW90" i="34"/>
  <c r="AW90" i="33"/>
  <c r="AW90" i="31"/>
  <c r="AW90" i="30"/>
  <c r="AW90" i="29"/>
  <c r="AY86" i="10"/>
  <c r="AM86" i="36"/>
  <c r="AM86" i="35"/>
  <c r="AM86" i="34"/>
  <c r="AM86" i="33"/>
  <c r="AM86" i="31"/>
  <c r="AM86" i="30"/>
  <c r="AM86" i="29"/>
  <c r="BF83" i="10"/>
  <c r="AT83" i="36"/>
  <c r="AT83" i="35"/>
  <c r="AT83" i="34"/>
  <c r="AT83" i="33"/>
  <c r="AT83" i="31"/>
  <c r="AT83" i="30"/>
  <c r="AT83" i="29"/>
  <c r="BB90" i="10"/>
  <c r="AP90" i="36"/>
  <c r="AP90" i="35"/>
  <c r="AP90" i="34"/>
  <c r="AP90" i="33"/>
  <c r="AP90" i="31"/>
  <c r="AP90" i="30"/>
  <c r="AP90" i="29"/>
  <c r="BF85" i="10"/>
  <c r="AT85" i="36"/>
  <c r="AT85" i="35"/>
  <c r="AT85" i="34"/>
  <c r="AT85" i="33"/>
  <c r="AT85" i="30"/>
  <c r="AT85" i="31"/>
  <c r="AT85" i="29"/>
  <c r="AY88" i="10"/>
  <c r="AM88" i="36"/>
  <c r="AM88" i="35"/>
  <c r="AM88" i="34"/>
  <c r="AM88" i="33"/>
  <c r="AM88" i="31"/>
  <c r="AM88" i="30"/>
  <c r="AM88" i="29"/>
  <c r="BG88" i="10"/>
  <c r="AU88" i="36"/>
  <c r="AU88" i="35"/>
  <c r="AU88" i="34"/>
  <c r="AU88" i="33"/>
  <c r="AU88" i="31"/>
  <c r="AU88" i="29"/>
  <c r="AU88" i="30"/>
  <c r="AZ79" i="10"/>
  <c r="AN79" i="36"/>
  <c r="AN79" i="35"/>
  <c r="AN79" i="34"/>
  <c r="AN79" i="33"/>
  <c r="AN79" i="31"/>
  <c r="AN79" i="30"/>
  <c r="AN79" i="29"/>
  <c r="BG78" i="10"/>
  <c r="AU78" i="36"/>
  <c r="AU78" i="35"/>
  <c r="AU78" i="33"/>
  <c r="AU78" i="34"/>
  <c r="AU78" i="30"/>
  <c r="AU78" i="31"/>
  <c r="AU78" i="29"/>
  <c r="BC81" i="10"/>
  <c r="AQ81" i="36"/>
  <c r="AQ81" i="35"/>
  <c r="AQ81" i="34"/>
  <c r="AQ81" i="33"/>
  <c r="AQ81" i="31"/>
  <c r="AQ81" i="29"/>
  <c r="AQ81" i="30"/>
  <c r="AZ83" i="10"/>
  <c r="AN83" i="36"/>
  <c r="AN83" i="35"/>
  <c r="AN83" i="34"/>
  <c r="AN83" i="33"/>
  <c r="AN83" i="31"/>
  <c r="AN83" i="30"/>
  <c r="AN83" i="29"/>
  <c r="AY85" i="10"/>
  <c r="AM85" i="36"/>
  <c r="AM85" i="35"/>
  <c r="AM85" i="34"/>
  <c r="AM85" i="33"/>
  <c r="AM85" i="31"/>
  <c r="AM85" i="30"/>
  <c r="AM85" i="29"/>
  <c r="BA82" i="10"/>
  <c r="AO82" i="36"/>
  <c r="AO82" i="35"/>
  <c r="AO82" i="34"/>
  <c r="AO82" i="33"/>
  <c r="AO82" i="31"/>
  <c r="AO82" i="30"/>
  <c r="AO82" i="29"/>
  <c r="BA85" i="10"/>
  <c r="AO85" i="36"/>
  <c r="AO85" i="35"/>
  <c r="AO85" i="34"/>
  <c r="AO85" i="33"/>
  <c r="AO85" i="31"/>
  <c r="AO85" i="30"/>
  <c r="AO85" i="29"/>
  <c r="BJ88" i="10"/>
  <c r="AX88" i="36"/>
  <c r="AX88" i="35"/>
  <c r="AX88" i="34"/>
  <c r="AX88" i="31"/>
  <c r="AX88" i="33"/>
  <c r="AX88" i="30"/>
  <c r="AX88" i="29"/>
  <c r="BC80" i="10"/>
  <c r="AQ80" i="36"/>
  <c r="AQ80" i="35"/>
  <c r="AQ80" i="34"/>
  <c r="AQ80" i="33"/>
  <c r="AQ80" i="31"/>
  <c r="AQ80" i="30"/>
  <c r="AQ80" i="29"/>
  <c r="BC85" i="10"/>
  <c r="AQ85" i="36"/>
  <c r="AQ85" i="35"/>
  <c r="AQ85" i="33"/>
  <c r="AQ85" i="31"/>
  <c r="AQ85" i="34"/>
  <c r="AQ85" i="29"/>
  <c r="AQ85" i="30"/>
  <c r="BC87" i="10"/>
  <c r="AQ87" i="35"/>
  <c r="AQ87" i="36"/>
  <c r="AQ87" i="34"/>
  <c r="AQ87" i="33"/>
  <c r="AQ87" i="31"/>
  <c r="AQ87" i="30"/>
  <c r="AQ87" i="29"/>
  <c r="BA89" i="10"/>
  <c r="AO89" i="36"/>
  <c r="AO89" i="35"/>
  <c r="AO89" i="34"/>
  <c r="AO89" i="33"/>
  <c r="AO89" i="31"/>
  <c r="AO89" i="30"/>
  <c r="AO89" i="29"/>
  <c r="AZ89" i="10"/>
  <c r="AN89" i="36"/>
  <c r="AN89" i="35"/>
  <c r="AN89" i="34"/>
  <c r="AN89" i="33"/>
  <c r="AN89" i="31"/>
  <c r="AN89" i="30"/>
  <c r="AN89" i="29"/>
  <c r="BE87" i="10"/>
  <c r="AS87" i="36"/>
  <c r="AS87" i="35"/>
  <c r="AS87" i="34"/>
  <c r="AS87" i="33"/>
  <c r="AS87" i="31"/>
  <c r="AS87" i="30"/>
  <c r="AS87" i="29"/>
  <c r="AZ80" i="10"/>
  <c r="AN80" i="36"/>
  <c r="AN80" i="35"/>
  <c r="AN80" i="34"/>
  <c r="AN80" i="33"/>
  <c r="AN80" i="31"/>
  <c r="AN80" i="30"/>
  <c r="AN80" i="29"/>
  <c r="BD78" i="10"/>
  <c r="AR78" i="36"/>
  <c r="AR78" i="35"/>
  <c r="AR78" i="34"/>
  <c r="AR78" i="33"/>
  <c r="AR78" i="31"/>
  <c r="AR78" i="29"/>
  <c r="AR78" i="30"/>
  <c r="BE84" i="10"/>
  <c r="AS84" i="36"/>
  <c r="AS84" i="35"/>
  <c r="AS84" i="34"/>
  <c r="AS84" i="33"/>
  <c r="AS84" i="31"/>
  <c r="AS84" i="30"/>
  <c r="AS84" i="29"/>
  <c r="AZ88" i="10"/>
  <c r="AN88" i="36"/>
  <c r="AN88" i="34"/>
  <c r="AN88" i="35"/>
  <c r="AN88" i="33"/>
  <c r="AN88" i="31"/>
  <c r="AN88" i="30"/>
  <c r="AN88" i="29"/>
  <c r="BA78" i="10"/>
  <c r="AO78" i="36"/>
  <c r="AO78" i="35"/>
  <c r="AO78" i="34"/>
  <c r="AO78" i="33"/>
  <c r="AO78" i="31"/>
  <c r="AO78" i="30"/>
  <c r="AO78" i="29"/>
  <c r="BB88" i="10"/>
  <c r="AP88" i="36"/>
  <c r="AP88" i="35"/>
  <c r="AP88" i="34"/>
  <c r="AP88" i="31"/>
  <c r="AP88" i="33"/>
  <c r="AP88" i="30"/>
  <c r="AP88" i="29"/>
  <c r="BJ78" i="10"/>
  <c r="AX78" i="36"/>
  <c r="AX78" i="35"/>
  <c r="AX78" i="34"/>
  <c r="AX78" i="33"/>
  <c r="AX78" i="31"/>
  <c r="AX78" i="30"/>
  <c r="AX78" i="29"/>
  <c r="BB82" i="10"/>
  <c r="AP82" i="36"/>
  <c r="AP82" i="35"/>
  <c r="AP82" i="34"/>
  <c r="AP82" i="33"/>
  <c r="AP82" i="31"/>
  <c r="AP82" i="30"/>
  <c r="AP82" i="29"/>
  <c r="BC88" i="10"/>
  <c r="AQ88" i="36"/>
  <c r="AQ88" i="35"/>
  <c r="AQ88" i="34"/>
  <c r="AQ88" i="33"/>
  <c r="AQ88" i="30"/>
  <c r="AQ88" i="31"/>
  <c r="AQ88" i="29"/>
  <c r="BG79" i="10"/>
  <c r="AU79" i="36"/>
  <c r="AU79" i="35"/>
  <c r="AU79" i="34"/>
  <c r="AU79" i="33"/>
  <c r="AU79" i="31"/>
  <c r="AU79" i="30"/>
  <c r="AU79" i="29"/>
  <c r="BI84" i="10"/>
  <c r="AW84" i="36"/>
  <c r="AW84" i="35"/>
  <c r="AW84" i="34"/>
  <c r="AW84" i="33"/>
  <c r="AW84" i="31"/>
  <c r="AW84" i="30"/>
  <c r="AW84" i="29"/>
  <c r="BC90" i="10"/>
  <c r="AQ90" i="36"/>
  <c r="AQ90" i="35"/>
  <c r="AQ90" i="34"/>
  <c r="AQ90" i="33"/>
  <c r="AQ90" i="30"/>
  <c r="AQ90" i="31"/>
  <c r="AQ90" i="29"/>
  <c r="AZ84" i="10"/>
  <c r="AN84" i="36"/>
  <c r="AN84" i="35"/>
  <c r="AN84" i="34"/>
  <c r="AN84" i="33"/>
  <c r="AN84" i="31"/>
  <c r="AN84" i="30"/>
  <c r="AN84" i="29"/>
  <c r="BA90" i="10"/>
  <c r="AO90" i="36"/>
  <c r="AO90" i="35"/>
  <c r="AO90" i="34"/>
  <c r="AO90" i="33"/>
  <c r="AO90" i="31"/>
  <c r="AO90" i="30"/>
  <c r="AO90" i="29"/>
  <c r="BC79" i="10"/>
  <c r="AQ79" i="36"/>
  <c r="AQ79" i="35"/>
  <c r="AQ79" i="34"/>
  <c r="AQ79" i="33"/>
  <c r="AQ79" i="31"/>
  <c r="AQ79" i="29"/>
  <c r="AQ79" i="30"/>
  <c r="BD84" i="10"/>
  <c r="AR84" i="36"/>
  <c r="AR84" i="35"/>
  <c r="AR84" i="34"/>
  <c r="AR84" i="33"/>
  <c r="AR84" i="31"/>
  <c r="AR84" i="30"/>
  <c r="AR84" i="29"/>
  <c r="BB79" i="10"/>
  <c r="AP79" i="36"/>
  <c r="AP79" i="35"/>
  <c r="AP79" i="34"/>
  <c r="AP79" i="33"/>
  <c r="AP79" i="31"/>
  <c r="AP79" i="30"/>
  <c r="AP79" i="29"/>
  <c r="BB81" i="10"/>
  <c r="AP81" i="36"/>
  <c r="AP81" i="34"/>
  <c r="AP81" i="35"/>
  <c r="AP81" i="33"/>
  <c r="AP81" i="31"/>
  <c r="AP81" i="29"/>
  <c r="AP81" i="30"/>
  <c r="BG80" i="10"/>
  <c r="AU80" i="36"/>
  <c r="AU80" i="35"/>
  <c r="AU80" i="34"/>
  <c r="AU80" i="33"/>
  <c r="AU80" i="31"/>
  <c r="AU80" i="29"/>
  <c r="AU80" i="30"/>
  <c r="BC83" i="10"/>
  <c r="AQ83" i="36"/>
  <c r="AQ83" i="35"/>
  <c r="AQ83" i="33"/>
  <c r="AQ83" i="34"/>
  <c r="AQ83" i="31"/>
  <c r="AQ83" i="30"/>
  <c r="AQ83" i="29"/>
  <c r="BF87" i="10"/>
  <c r="AT87" i="36"/>
  <c r="AT87" i="35"/>
  <c r="AT87" i="34"/>
  <c r="AT87" i="31"/>
  <c r="AT87" i="30"/>
  <c r="AT87" i="29"/>
  <c r="AT87" i="33"/>
  <c r="BE81" i="10"/>
  <c r="AS81" i="36"/>
  <c r="AS81" i="35"/>
  <c r="AS81" i="34"/>
  <c r="AS81" i="33"/>
  <c r="AS81" i="31"/>
  <c r="AS81" i="30"/>
  <c r="AS81" i="29"/>
  <c r="BG84" i="10"/>
  <c r="AU84" i="35"/>
  <c r="AU84" i="36"/>
  <c r="AU84" i="34"/>
  <c r="AU84" i="33"/>
  <c r="AU84" i="31"/>
  <c r="AU84" i="29"/>
  <c r="AU84" i="30"/>
  <c r="BH87" i="10"/>
  <c r="AV87" i="36"/>
  <c r="AV87" i="35"/>
  <c r="AV87" i="34"/>
  <c r="AV87" i="33"/>
  <c r="AV87" i="31"/>
  <c r="AV87" i="30"/>
  <c r="AV87" i="29"/>
  <c r="BF81" i="10"/>
  <c r="AT81" i="36"/>
  <c r="AT81" i="35"/>
  <c r="AT81" i="34"/>
  <c r="AT81" i="33"/>
  <c r="AT81" i="30"/>
  <c r="AT81" i="31"/>
  <c r="AT81" i="29"/>
  <c r="BI87" i="10"/>
  <c r="AW87" i="36"/>
  <c r="AW87" i="35"/>
  <c r="AW87" i="34"/>
  <c r="AW87" i="33"/>
  <c r="AW87" i="31"/>
  <c r="AW87" i="30"/>
  <c r="AW87" i="29"/>
  <c r="AY79" i="10"/>
  <c r="AM79" i="36"/>
  <c r="AM79" i="35"/>
  <c r="AM79" i="34"/>
  <c r="AM79" i="33"/>
  <c r="AM79" i="31"/>
  <c r="AM79" i="30"/>
  <c r="AM79" i="29"/>
  <c r="BA84" i="10"/>
  <c r="AO84" i="36"/>
  <c r="AO84" i="35"/>
  <c r="AO84" i="34"/>
  <c r="AO84" i="33"/>
  <c r="AO84" i="30"/>
  <c r="AO84" i="31"/>
  <c r="AO84" i="29"/>
  <c r="BD82" i="10"/>
  <c r="AR82" i="36"/>
  <c r="AR82" i="35"/>
  <c r="AR82" i="34"/>
  <c r="AR82" i="33"/>
  <c r="AR82" i="31"/>
  <c r="AR82" i="30"/>
  <c r="AR82" i="29"/>
  <c r="BD85" i="10"/>
  <c r="AR85" i="36"/>
  <c r="AR85" i="35"/>
  <c r="AR85" i="34"/>
  <c r="AR85" i="33"/>
  <c r="AR85" i="31"/>
  <c r="AR85" i="30"/>
  <c r="AR85" i="29"/>
  <c r="BG89" i="10"/>
  <c r="AU89" i="36"/>
  <c r="AU89" i="35"/>
  <c r="AU89" i="34"/>
  <c r="AU89" i="33"/>
  <c r="AU89" i="30"/>
  <c r="AU89" i="31"/>
  <c r="AU89" i="29"/>
  <c r="BE82" i="10"/>
  <c r="AS82" i="36"/>
  <c r="AS82" i="35"/>
  <c r="AS82" i="33"/>
  <c r="AS82" i="31"/>
  <c r="AS82" i="34"/>
  <c r="AS82" i="30"/>
  <c r="AS82" i="29"/>
  <c r="BJ79" i="10"/>
  <c r="AX79" i="36"/>
  <c r="AX79" i="35"/>
  <c r="AX79" i="34"/>
  <c r="AX79" i="33"/>
  <c r="AX79" i="31"/>
  <c r="AX79" i="29"/>
  <c r="AX79" i="30"/>
  <c r="BJ81" i="10"/>
  <c r="AX81" i="36"/>
  <c r="AX81" i="35"/>
  <c r="AX81" i="34"/>
  <c r="AX81" i="33"/>
  <c r="AX81" i="31"/>
  <c r="AX81" i="29"/>
  <c r="AX81" i="30"/>
  <c r="BF86" i="10"/>
  <c r="AT86" i="36"/>
  <c r="AT86" i="35"/>
  <c r="AT86" i="34"/>
  <c r="AT86" i="33"/>
  <c r="AT86" i="31"/>
  <c r="AT86" i="29"/>
  <c r="AT86" i="30"/>
  <c r="BI86" i="10"/>
  <c r="AW86" i="36"/>
  <c r="AW86" i="35"/>
  <c r="AW86" i="34"/>
  <c r="AW86" i="33"/>
  <c r="AW86" i="31"/>
  <c r="AW86" i="30"/>
  <c r="AW86" i="29"/>
  <c r="BD89" i="10"/>
  <c r="AR89" i="36"/>
  <c r="AR89" i="34"/>
  <c r="AR89" i="35"/>
  <c r="AR89" i="33"/>
  <c r="AR89" i="31"/>
  <c r="AR89" i="29"/>
  <c r="AR89" i="30"/>
  <c r="BH90" i="10"/>
  <c r="AV90" i="36"/>
  <c r="AV90" i="35"/>
  <c r="AV90" i="34"/>
  <c r="AV90" i="33"/>
  <c r="AV90" i="31"/>
  <c r="AV90" i="30"/>
  <c r="AV90" i="29"/>
  <c r="BC82" i="10"/>
  <c r="AQ82" i="36"/>
  <c r="AQ82" i="35"/>
  <c r="AQ82" i="34"/>
  <c r="AQ82" i="33"/>
  <c r="AQ82" i="31"/>
  <c r="AQ82" i="30"/>
  <c r="AQ82" i="29"/>
  <c r="BJ90" i="10"/>
  <c r="AX90" i="36"/>
  <c r="AX90" i="35"/>
  <c r="AX90" i="34"/>
  <c r="AX90" i="31"/>
  <c r="AX90" i="33"/>
  <c r="AX90" i="30"/>
  <c r="AX90" i="29"/>
  <c r="AV85" i="36"/>
  <c r="AV85" i="35"/>
  <c r="AV85" i="34"/>
  <c r="AV85" i="33"/>
  <c r="AV85" i="31"/>
  <c r="AV85" i="30"/>
  <c r="AV85" i="29"/>
  <c r="BH85" i="10"/>
  <c r="BN84" i="10"/>
  <c r="BB84" i="36"/>
  <c r="BB84" i="35"/>
  <c r="BB84" i="34"/>
  <c r="BB84" i="33"/>
  <c r="BB84" i="31"/>
  <c r="BB84" i="30"/>
  <c r="BB84" i="29"/>
  <c r="BA86" i="10"/>
  <c r="AO86" i="36"/>
  <c r="AO86" i="35"/>
  <c r="AO86" i="34"/>
  <c r="AO86" i="33"/>
  <c r="AO86" i="31"/>
  <c r="AO86" i="30"/>
  <c r="AO86" i="29"/>
  <c r="BH80" i="10"/>
  <c r="AV80" i="36"/>
  <c r="AV80" i="35"/>
  <c r="AV80" i="34"/>
  <c r="AV80" i="31"/>
  <c r="AV80" i="33"/>
  <c r="AV80" i="30"/>
  <c r="AV80" i="29"/>
  <c r="AZ82" i="10"/>
  <c r="AN82" i="36"/>
  <c r="AN82" i="35"/>
  <c r="AN82" i="34"/>
  <c r="AN82" i="33"/>
  <c r="AN82" i="31"/>
  <c r="AN82" i="30"/>
  <c r="AN82" i="29"/>
  <c r="AY87" i="10"/>
  <c r="AM87" i="36"/>
  <c r="AM87" i="35"/>
  <c r="AM87" i="34"/>
  <c r="AM87" i="33"/>
  <c r="AM87" i="31"/>
  <c r="AM87" i="30"/>
  <c r="AM87" i="29"/>
  <c r="BA88" i="10"/>
  <c r="AO88" i="36"/>
  <c r="AO88" i="35"/>
  <c r="AO88" i="34"/>
  <c r="AO88" i="33"/>
  <c r="AO88" i="31"/>
  <c r="AO88" i="30"/>
  <c r="AO88" i="29"/>
  <c r="BA79" i="10"/>
  <c r="AO79" i="36"/>
  <c r="AO79" i="35"/>
  <c r="AO79" i="34"/>
  <c r="AO79" i="33"/>
  <c r="AO79" i="31"/>
  <c r="AO79" i="30"/>
  <c r="AO79" i="29"/>
  <c r="BE80" i="10"/>
  <c r="AS80" i="36"/>
  <c r="AS80" i="35"/>
  <c r="AS80" i="34"/>
  <c r="AS80" i="33"/>
  <c r="AS80" i="31"/>
  <c r="AS80" i="30"/>
  <c r="AS80" i="29"/>
  <c r="BI81" i="10"/>
  <c r="AW81" i="36"/>
  <c r="AW81" i="35"/>
  <c r="AW81" i="34"/>
  <c r="AW81" i="33"/>
  <c r="AW81" i="31"/>
  <c r="AW81" i="30"/>
  <c r="AW81" i="29"/>
  <c r="BA83" i="10"/>
  <c r="AO83" i="36"/>
  <c r="AO83" i="35"/>
  <c r="AO83" i="33"/>
  <c r="AO83" i="34"/>
  <c r="AO83" i="31"/>
  <c r="AO83" i="30"/>
  <c r="AO83" i="29"/>
  <c r="BE86" i="10"/>
  <c r="AS86" i="36"/>
  <c r="AS86" i="35"/>
  <c r="AS86" i="34"/>
  <c r="AS86" i="33"/>
  <c r="AS86" i="30"/>
  <c r="AS86" i="29"/>
  <c r="AS86" i="31"/>
  <c r="BI88" i="10"/>
  <c r="AW88" i="36"/>
  <c r="AW88" i="35"/>
  <c r="AW88" i="34"/>
  <c r="AW88" i="33"/>
  <c r="AW88" i="31"/>
  <c r="AW88" i="30"/>
  <c r="AW88" i="29"/>
  <c r="AR90" i="36"/>
  <c r="AR90" i="35"/>
  <c r="AR90" i="34"/>
  <c r="AR90" i="33"/>
  <c r="AR90" i="31"/>
  <c r="AR90" i="30"/>
  <c r="AR90" i="29"/>
  <c r="BD90" i="10"/>
  <c r="BI80" i="10"/>
  <c r="AW80" i="36"/>
  <c r="AW80" i="35"/>
  <c r="AW80" i="34"/>
  <c r="AW80" i="33"/>
  <c r="AW80" i="31"/>
  <c r="AW80" i="30"/>
  <c r="AW80" i="29"/>
  <c r="BE83" i="10"/>
  <c r="AS83" i="36"/>
  <c r="AS83" i="35"/>
  <c r="AS83" i="34"/>
  <c r="AS83" i="33"/>
  <c r="AS83" i="31"/>
  <c r="AS83" i="30"/>
  <c r="AS83" i="29"/>
  <c r="BB78" i="10"/>
  <c r="AP78" i="36"/>
  <c r="AP78" i="35"/>
  <c r="AP78" i="34"/>
  <c r="AP78" i="33"/>
  <c r="AP78" i="31"/>
  <c r="AP78" i="29"/>
  <c r="AP78" i="30"/>
  <c r="BJ80" i="10"/>
  <c r="AX80" i="36"/>
  <c r="AX80" i="35"/>
  <c r="AX80" i="34"/>
  <c r="AX80" i="33"/>
  <c r="AX80" i="31"/>
  <c r="AX80" i="30"/>
  <c r="AX80" i="29"/>
  <c r="BA87" i="10"/>
  <c r="AO87" i="36"/>
  <c r="AO87" i="35"/>
  <c r="AO87" i="34"/>
  <c r="AO87" i="33"/>
  <c r="AO87" i="30"/>
  <c r="AO87" i="29"/>
  <c r="AO87" i="31"/>
  <c r="BG83" i="10"/>
  <c r="AU83" i="36"/>
  <c r="AU83" i="35"/>
  <c r="AU83" i="34"/>
  <c r="AU83" i="31"/>
  <c r="AU83" i="33"/>
  <c r="AU83" i="30"/>
  <c r="AU83" i="29"/>
  <c r="BH81" i="10"/>
  <c r="AV81" i="36"/>
  <c r="AV81" i="35"/>
  <c r="AV81" i="34"/>
  <c r="AV81" i="33"/>
  <c r="AV81" i="31"/>
  <c r="AV81" i="30"/>
  <c r="AV81" i="29"/>
  <c r="BJ84" i="10"/>
  <c r="AX84" i="36"/>
  <c r="AX84" i="35"/>
  <c r="AX84" i="34"/>
  <c r="AX84" i="33"/>
  <c r="AX84" i="31"/>
  <c r="AX84" i="30"/>
  <c r="AX84" i="29"/>
  <c r="BC78" i="10"/>
  <c r="AQ78" i="36"/>
  <c r="AQ78" i="35"/>
  <c r="AQ78" i="34"/>
  <c r="AQ78" i="33"/>
  <c r="AQ78" i="31"/>
  <c r="AQ78" i="29"/>
  <c r="AQ78" i="30"/>
  <c r="BC84" i="10"/>
  <c r="AQ84" i="36"/>
  <c r="AQ84" i="35"/>
  <c r="AQ84" i="34"/>
  <c r="AQ84" i="33"/>
  <c r="AQ84" i="31"/>
  <c r="AQ84" i="30"/>
  <c r="AQ84" i="29"/>
  <c r="BE90" i="10"/>
  <c r="AS90" i="36"/>
  <c r="AS90" i="35"/>
  <c r="AS90" i="34"/>
  <c r="AS90" i="33"/>
  <c r="AS90" i="30"/>
  <c r="AS90" i="29"/>
  <c r="AS90" i="31"/>
  <c r="BH78" i="10"/>
  <c r="AV78" i="36"/>
  <c r="AV78" i="35"/>
  <c r="AV78" i="34"/>
  <c r="AV78" i="33"/>
  <c r="AV78" i="31"/>
  <c r="AV78" i="30"/>
  <c r="AV78" i="29"/>
  <c r="BC89" i="10"/>
  <c r="AQ89" i="36"/>
  <c r="AQ89" i="35"/>
  <c r="AQ89" i="34"/>
  <c r="AQ89" i="33"/>
  <c r="AQ89" i="31"/>
  <c r="AQ89" i="30"/>
  <c r="AQ89" i="29"/>
  <c r="AY90" i="10"/>
  <c r="AM90" i="36"/>
  <c r="AM90" i="34"/>
  <c r="AM90" i="35"/>
  <c r="AM90" i="33"/>
  <c r="AM90" i="31"/>
  <c r="AM90" i="30"/>
  <c r="AM90" i="29"/>
  <c r="BG90" i="10"/>
  <c r="AU90" i="36"/>
  <c r="AU90" i="35"/>
  <c r="AU90" i="34"/>
  <c r="AU90" i="33"/>
  <c r="AU90" i="31"/>
  <c r="AU90" i="30"/>
  <c r="AU90" i="29"/>
  <c r="BA81" i="10"/>
  <c r="AO81" i="36"/>
  <c r="AO81" i="35"/>
  <c r="AO81" i="34"/>
  <c r="AO81" i="33"/>
  <c r="AO81" i="31"/>
  <c r="AO81" i="30"/>
  <c r="AO81" i="29"/>
  <c r="BV85" i="10"/>
  <c r="BJ85" i="36"/>
  <c r="BJ85" i="35"/>
  <c r="BJ85" i="34"/>
  <c r="BJ85" i="31"/>
  <c r="BJ85" i="30"/>
  <c r="BJ85" i="33"/>
  <c r="BJ85" i="29"/>
  <c r="AZ78" i="10"/>
  <c r="AN78" i="36"/>
  <c r="AN78" i="35"/>
  <c r="AN78" i="33"/>
  <c r="AN78" i="31"/>
  <c r="AN78" i="34"/>
  <c r="AN78" i="30"/>
  <c r="AN78" i="29"/>
  <c r="BD79" i="10"/>
  <c r="AR79" i="36"/>
  <c r="AR79" i="34"/>
  <c r="AR79" i="35"/>
  <c r="AR79" i="31"/>
  <c r="AR79" i="30"/>
  <c r="AR79" i="29"/>
  <c r="AR79" i="33"/>
  <c r="BD81" i="10"/>
  <c r="AR81" i="36"/>
  <c r="AR81" i="35"/>
  <c r="AR81" i="34"/>
  <c r="AR81" i="33"/>
  <c r="AR81" i="31"/>
  <c r="AR81" i="30"/>
  <c r="AR81" i="29"/>
  <c r="BH82" i="10"/>
  <c r="AV82" i="36"/>
  <c r="AV82" i="35"/>
  <c r="AV82" i="34"/>
  <c r="AV82" i="33"/>
  <c r="AV82" i="31"/>
  <c r="AV82" i="30"/>
  <c r="AV82" i="29"/>
  <c r="BR84" i="10"/>
  <c r="BF84" i="36"/>
  <c r="BF84" i="35"/>
  <c r="BF84" i="34"/>
  <c r="BF84" i="31"/>
  <c r="BF84" i="30"/>
  <c r="BF84" i="33"/>
  <c r="BF84" i="29"/>
  <c r="AY80" i="10"/>
  <c r="AM80" i="36"/>
  <c r="AM80" i="35"/>
  <c r="AM80" i="34"/>
  <c r="AM80" i="33"/>
  <c r="AM80" i="31"/>
  <c r="AM80" i="29"/>
  <c r="AM80" i="30"/>
  <c r="BG82" i="10"/>
  <c r="AU82" i="36"/>
  <c r="AU82" i="35"/>
  <c r="AU82" i="34"/>
  <c r="AU82" i="33"/>
  <c r="AU82" i="31"/>
  <c r="AU82" i="29"/>
  <c r="AU82" i="30"/>
  <c r="BG86" i="10"/>
  <c r="AU86" i="36"/>
  <c r="AU86" i="35"/>
  <c r="AU86" i="33"/>
  <c r="AU86" i="34"/>
  <c r="AU86" i="31"/>
  <c r="AU86" i="29"/>
  <c r="AU86" i="30"/>
  <c r="BF90" i="10"/>
  <c r="AT90" i="36"/>
  <c r="AT90" i="35"/>
  <c r="AT90" i="34"/>
  <c r="AT90" i="33"/>
  <c r="AT90" i="31"/>
  <c r="AT90" i="30"/>
  <c r="AT90" i="29"/>
  <c r="BA80" i="10"/>
  <c r="AO80" i="36"/>
  <c r="AO80" i="35"/>
  <c r="AO80" i="34"/>
  <c r="AO80" i="33"/>
  <c r="AO80" i="30"/>
  <c r="AO80" i="31"/>
  <c r="AO80" i="29"/>
  <c r="AY84" i="10"/>
  <c r="AM84" i="35"/>
  <c r="AM84" i="36"/>
  <c r="AM84" i="33"/>
  <c r="AM84" i="34"/>
  <c r="AM84" i="31"/>
  <c r="AM84" i="29"/>
  <c r="AM84" i="30"/>
  <c r="BH84" i="10"/>
  <c r="AV84" i="36"/>
  <c r="AV84" i="35"/>
  <c r="AV84" i="34"/>
  <c r="AV84" i="33"/>
  <c r="AV84" i="31"/>
  <c r="AV84" i="30"/>
  <c r="AV84" i="29"/>
  <c r="BJ86" i="10"/>
  <c r="AX86" i="36"/>
  <c r="AX86" i="35"/>
  <c r="AX86" i="34"/>
  <c r="AX86" i="31"/>
  <c r="AX86" i="33"/>
  <c r="AX86" i="30"/>
  <c r="AX86" i="29"/>
  <c r="AY83" i="10"/>
  <c r="AM83" i="36"/>
  <c r="AM83" i="35"/>
  <c r="AM83" i="34"/>
  <c r="AM83" i="33"/>
  <c r="AM83" i="31"/>
  <c r="AM83" i="30"/>
  <c r="AM83" i="29"/>
  <c r="BJ87" i="10"/>
  <c r="AX87" i="36"/>
  <c r="AX87" i="35"/>
  <c r="AX87" i="34"/>
  <c r="AX87" i="33"/>
  <c r="AX87" i="31"/>
  <c r="AX87" i="30"/>
  <c r="AX87" i="29"/>
  <c r="AZ81" i="10"/>
  <c r="AN81" i="36"/>
  <c r="AN81" i="35"/>
  <c r="AN81" i="34"/>
  <c r="AN81" i="33"/>
  <c r="AN81" i="31"/>
  <c r="AN81" i="30"/>
  <c r="AN81" i="29"/>
  <c r="AY89" i="10"/>
  <c r="AM89" i="36"/>
  <c r="AM89" i="35"/>
  <c r="AM89" i="34"/>
  <c r="AM89" i="33"/>
  <c r="AM89" i="30"/>
  <c r="AM89" i="31"/>
  <c r="AM89" i="29"/>
  <c r="BF82" i="10"/>
  <c r="AT82" i="36"/>
  <c r="AT82" i="34"/>
  <c r="AT82" i="35"/>
  <c r="AT82" i="33"/>
  <c r="AT82" i="31"/>
  <c r="AT82" i="29"/>
  <c r="AT82" i="30"/>
  <c r="BE85" i="10"/>
  <c r="AS85" i="36"/>
  <c r="AS85" i="35"/>
  <c r="AS85" i="34"/>
  <c r="AS85" i="33"/>
  <c r="AS85" i="31"/>
  <c r="AS85" i="30"/>
  <c r="AS85" i="29"/>
  <c r="BJ89" i="10"/>
  <c r="AX89" i="36"/>
  <c r="AX89" i="35"/>
  <c r="AX89" i="34"/>
  <c r="AX89" i="33"/>
  <c r="AX89" i="31"/>
  <c r="AX89" i="30"/>
  <c r="AX89" i="29"/>
  <c r="BE79" i="10"/>
  <c r="AS79" i="35"/>
  <c r="AS79" i="36"/>
  <c r="AS79" i="34"/>
  <c r="AS79" i="31"/>
  <c r="AS79" i="30"/>
  <c r="AS79" i="33"/>
  <c r="AS79" i="29"/>
  <c r="AZ90" i="10"/>
  <c r="AN90" i="36"/>
  <c r="AN90" i="35"/>
  <c r="AN90" i="34"/>
  <c r="AN90" i="33"/>
  <c r="AN90" i="31"/>
  <c r="AN90" i="30"/>
  <c r="AN90" i="29"/>
  <c r="BB86" i="10"/>
  <c r="AP86" i="36"/>
  <c r="AP86" i="35"/>
  <c r="AP86" i="34"/>
  <c r="AP86" i="31"/>
  <c r="AP86" i="30"/>
  <c r="AP86" i="33"/>
  <c r="AP86" i="29"/>
  <c r="BC86" i="10"/>
  <c r="AQ86" i="36"/>
  <c r="AQ86" i="35"/>
  <c r="AQ86" i="34"/>
  <c r="AQ86" i="31"/>
  <c r="AQ86" i="33"/>
  <c r="AQ86" i="30"/>
  <c r="AQ86" i="29"/>
  <c r="BE88" i="10"/>
  <c r="AS88" i="36"/>
  <c r="AS88" i="35"/>
  <c r="AS88" i="34"/>
  <c r="AS88" i="33"/>
  <c r="AS88" i="31"/>
  <c r="AS88" i="30"/>
  <c r="AS88" i="29"/>
  <c r="AZ85" i="10"/>
  <c r="AN85" i="36"/>
  <c r="AN85" i="35"/>
  <c r="AN85" i="34"/>
  <c r="AN85" i="33"/>
  <c r="AN85" i="31"/>
  <c r="AN85" i="30"/>
  <c r="AN85" i="29"/>
  <c r="BI89" i="10"/>
  <c r="AW89" i="36"/>
  <c r="AW89" i="35"/>
  <c r="AW89" i="34"/>
  <c r="AW89" i="33"/>
  <c r="AW89" i="31"/>
  <c r="AW89" i="30"/>
  <c r="AW89" i="29"/>
  <c r="BE89" i="10"/>
  <c r="AS89" i="36"/>
  <c r="AS89" i="35"/>
  <c r="AS89" i="34"/>
  <c r="AS89" i="33"/>
  <c r="AS89" i="31"/>
  <c r="AS89" i="30"/>
  <c r="AS89" i="29"/>
  <c r="BG81" i="10"/>
  <c r="AU81" i="35"/>
  <c r="AU81" i="36"/>
  <c r="AU81" i="34"/>
  <c r="AU81" i="33"/>
  <c r="AU81" i="31"/>
  <c r="AU81" i="30"/>
  <c r="AU81" i="29"/>
  <c r="BB85" i="10"/>
  <c r="AP85" i="36"/>
  <c r="AP85" i="35"/>
  <c r="AP85" i="34"/>
  <c r="AP85" i="33"/>
  <c r="AP85" i="31"/>
  <c r="AP85" i="29"/>
  <c r="AP85" i="30"/>
  <c r="BE78" i="10"/>
  <c r="AS78" i="36"/>
  <c r="AS78" i="35"/>
  <c r="AS78" i="34"/>
  <c r="AS78" i="33"/>
  <c r="AS78" i="29"/>
  <c r="AS78" i="31"/>
  <c r="AS78" i="30"/>
  <c r="BI79" i="10"/>
  <c r="AW79" i="36"/>
  <c r="AW79" i="35"/>
  <c r="AW79" i="34"/>
  <c r="AW79" i="33"/>
  <c r="AW79" i="31"/>
  <c r="AW79" i="29"/>
  <c r="AW79" i="30"/>
  <c r="BG87" i="10"/>
  <c r="AU87" i="36"/>
  <c r="AU87" i="35"/>
  <c r="AU87" i="34"/>
  <c r="AU87" i="31"/>
  <c r="AU87" i="30"/>
  <c r="AU87" i="29"/>
  <c r="AU87" i="33"/>
  <c r="BF78" i="10"/>
  <c r="AT78" i="36"/>
  <c r="AT78" i="35"/>
  <c r="AT78" i="34"/>
  <c r="AT78" i="33"/>
  <c r="AT78" i="30"/>
  <c r="AT78" i="31"/>
  <c r="AT78" i="29"/>
  <c r="BF80" i="10"/>
  <c r="AT80" i="36"/>
  <c r="AT80" i="35"/>
  <c r="AT80" i="34"/>
  <c r="AT80" i="33"/>
  <c r="AT80" i="31"/>
  <c r="AT80" i="29"/>
  <c r="AT80" i="30"/>
  <c r="BB83" i="10"/>
  <c r="AP83" i="36"/>
  <c r="AP83" i="35"/>
  <c r="AP83" i="34"/>
  <c r="AP83" i="33"/>
  <c r="AP83" i="31"/>
  <c r="AP83" i="30"/>
  <c r="AP83" i="29"/>
  <c r="BF88" i="10"/>
  <c r="AT88" i="36"/>
  <c r="AT88" i="35"/>
  <c r="AT88" i="34"/>
  <c r="AT88" i="33"/>
  <c r="AT88" i="31"/>
  <c r="AT88" i="30"/>
  <c r="AT88" i="29"/>
  <c r="AY82" i="10"/>
  <c r="AM82" i="35"/>
  <c r="AM82" i="36"/>
  <c r="AM82" i="34"/>
  <c r="AM82" i="33"/>
  <c r="AM82" i="31"/>
  <c r="AM82" i="30"/>
  <c r="AM82" i="29"/>
  <c r="BB89" i="10"/>
  <c r="AP89" i="36"/>
  <c r="AP89" i="35"/>
  <c r="AP89" i="34"/>
  <c r="AP89" i="33"/>
  <c r="AP89" i="31"/>
  <c r="AP89" i="30"/>
  <c r="AP89" i="29"/>
  <c r="BB87" i="10"/>
  <c r="AP87" i="36"/>
  <c r="AP87" i="35"/>
  <c r="AP87" i="34"/>
  <c r="AP87" i="33"/>
  <c r="AP87" i="31"/>
  <c r="AP87" i="30"/>
  <c r="AP87" i="29"/>
  <c r="BL87" i="10"/>
  <c r="AZ87" i="36"/>
  <c r="AZ87" i="35"/>
  <c r="AZ87" i="34"/>
  <c r="AZ87" i="33"/>
  <c r="AZ87" i="31"/>
  <c r="AZ87" i="30"/>
  <c r="AZ87" i="29"/>
  <c r="BC71" i="2"/>
  <c r="BC71" i="32"/>
  <c r="BC75" i="2"/>
  <c r="BC75" i="32"/>
  <c r="BH70" i="2"/>
  <c r="BH70" i="32"/>
  <c r="BS73" i="2"/>
  <c r="BS73" i="32"/>
  <c r="BI74" i="2"/>
  <c r="BI74" i="32"/>
  <c r="BH68" i="2"/>
  <c r="BH68" i="32"/>
  <c r="BJ73" i="2"/>
  <c r="AX73" i="32"/>
  <c r="BE71" i="2"/>
  <c r="AS71" i="32"/>
  <c r="BA74" i="2"/>
  <c r="BA74" i="32"/>
  <c r="BF74" i="2"/>
  <c r="AT74" i="32"/>
  <c r="BA67" i="2"/>
  <c r="AO67" i="32"/>
  <c r="AZ73" i="2"/>
  <c r="AN73" i="32"/>
  <c r="BF67" i="2"/>
  <c r="AT67" i="32"/>
  <c r="AY68" i="2"/>
  <c r="AM68" i="32"/>
  <c r="BJ74" i="2"/>
  <c r="AX74" i="32"/>
  <c r="BK69" i="2"/>
  <c r="AY69" i="32"/>
  <c r="AZ71" i="2"/>
  <c r="AN71" i="32"/>
  <c r="BS67" i="2"/>
  <c r="BG67" i="32"/>
  <c r="BH74" i="2"/>
  <c r="AV74" i="32"/>
  <c r="BA73" i="2"/>
  <c r="AO73" i="32"/>
  <c r="BS69" i="2"/>
  <c r="BG69" i="32"/>
  <c r="BD72" i="2"/>
  <c r="AR72" i="32"/>
  <c r="BI70" i="2"/>
  <c r="AW70" i="32"/>
  <c r="BA75" i="2"/>
  <c r="AO75" i="32"/>
  <c r="BJ68" i="2"/>
  <c r="AX68" i="32"/>
  <c r="BA72" i="2"/>
  <c r="AO72" i="32"/>
  <c r="AV69" i="32"/>
  <c r="BH69" i="2"/>
  <c r="BO68" i="2"/>
  <c r="BC68" i="32"/>
  <c r="BF73" i="2"/>
  <c r="AT73" i="32"/>
  <c r="BC69" i="2"/>
  <c r="AQ69" i="32"/>
  <c r="BB70" i="2"/>
  <c r="AP70" i="32"/>
  <c r="BB73" i="2"/>
  <c r="AP73" i="32"/>
  <c r="BD75" i="2"/>
  <c r="AR75" i="32"/>
  <c r="BB72" i="2"/>
  <c r="AP72" i="32"/>
  <c r="BQ67" i="2"/>
  <c r="BE67" i="32"/>
  <c r="BI75" i="2"/>
  <c r="AW75" i="32"/>
  <c r="BD71" i="2"/>
  <c r="AR71" i="32"/>
  <c r="BH73" i="2"/>
  <c r="AV73" i="32"/>
  <c r="BA70" i="2"/>
  <c r="AO70" i="32"/>
  <c r="BI67" i="2"/>
  <c r="AW67" i="32"/>
  <c r="BE75" i="2"/>
  <c r="AS75" i="32"/>
  <c r="AZ72" i="2"/>
  <c r="AN72" i="32"/>
  <c r="BE68" i="2"/>
  <c r="AS68" i="32"/>
  <c r="BA68" i="2"/>
  <c r="AO68" i="32"/>
  <c r="BJ67" i="2"/>
  <c r="AX67" i="32"/>
  <c r="BC67" i="2"/>
  <c r="AQ67" i="32"/>
  <c r="BI71" i="2"/>
  <c r="AW71" i="32"/>
  <c r="BJ70" i="2"/>
  <c r="AX70" i="32"/>
  <c r="BI72" i="2"/>
  <c r="AW72" i="32"/>
  <c r="BA71" i="2"/>
  <c r="AO71" i="32"/>
  <c r="BH72" i="2"/>
  <c r="AV72" i="32"/>
  <c r="BA69" i="2"/>
  <c r="AO69" i="32"/>
  <c r="BI68" i="2"/>
  <c r="AW68" i="32"/>
  <c r="BF68" i="2"/>
  <c r="AT68" i="32"/>
  <c r="AY70" i="2"/>
  <c r="AM70" i="32"/>
  <c r="BD74" i="2"/>
  <c r="AR74" i="32"/>
  <c r="BB67" i="2"/>
  <c r="AP67" i="32"/>
  <c r="BE69" i="2"/>
  <c r="AS69" i="32"/>
  <c r="BJ72" i="2"/>
  <c r="AX72" i="32"/>
  <c r="BG68" i="2"/>
  <c r="AU68" i="32"/>
  <c r="AY66" i="2"/>
  <c r="AM66" i="32"/>
  <c r="AZ75" i="2"/>
  <c r="AN75" i="32"/>
  <c r="BB68" i="2"/>
  <c r="AP68" i="32"/>
  <c r="BL70" i="2"/>
  <c r="AZ70" i="32"/>
  <c r="AP71" i="32"/>
  <c r="BB71" i="2"/>
  <c r="BO70" i="2"/>
  <c r="BC70" i="32"/>
  <c r="BE70" i="2"/>
  <c r="AS70" i="32"/>
  <c r="BB74" i="2"/>
  <c r="AP74" i="32"/>
  <c r="BD73" i="2"/>
  <c r="AR73" i="32"/>
  <c r="BE74" i="2"/>
  <c r="BE74" i="32"/>
  <c r="BD70" i="2"/>
  <c r="BD70" i="32"/>
  <c r="BJ69" i="2"/>
  <c r="AX69" i="32"/>
  <c r="BI73" i="2"/>
  <c r="AW73" i="32"/>
  <c r="BH75" i="2"/>
  <c r="AV75" i="32"/>
  <c r="BF70" i="2"/>
  <c r="AT70" i="32"/>
  <c r="BF69" i="2"/>
  <c r="AT69" i="32"/>
  <c r="AZ74" i="2"/>
  <c r="AN74" i="32"/>
  <c r="BE72" i="2"/>
  <c r="AS72" i="32"/>
  <c r="BE73" i="2"/>
  <c r="AS73" i="32"/>
  <c r="BI69" i="2"/>
  <c r="AW69" i="32"/>
  <c r="BF72" i="2"/>
  <c r="AT72" i="32"/>
  <c r="BB69" i="2"/>
  <c r="AP69" i="32"/>
  <c r="BG70" i="2"/>
  <c r="AU70" i="32"/>
  <c r="BK67" i="2"/>
  <c r="AY67" i="32"/>
  <c r="BH71" i="2"/>
  <c r="AV71" i="32"/>
  <c r="BP66" i="2"/>
  <c r="BP66" i="32"/>
  <c r="BO73" i="2"/>
  <c r="BO73" i="32"/>
  <c r="BS75" i="2"/>
  <c r="BS75" i="32"/>
  <c r="BO74" i="2"/>
  <c r="BO74" i="32"/>
  <c r="BT66" i="2"/>
  <c r="BT66" i="32"/>
  <c r="BT70" i="2"/>
  <c r="BT70" i="32"/>
  <c r="BK71" i="2"/>
  <c r="BK71" i="32"/>
  <c r="BL66" i="2"/>
  <c r="BL66" i="32"/>
  <c r="AY72" i="2"/>
  <c r="AY72" i="32"/>
  <c r="BP67" i="2"/>
  <c r="BP67" i="32"/>
  <c r="BX67" i="2"/>
  <c r="BX67" i="32"/>
  <c r="BP69" i="2"/>
  <c r="BP69" i="32"/>
  <c r="BD68" i="2"/>
  <c r="BD68" i="32"/>
  <c r="BN75" i="2"/>
  <c r="BN75" i="32"/>
  <c r="BL69" i="2"/>
  <c r="BL69" i="32"/>
  <c r="BO71" i="2"/>
  <c r="BO71" i="32"/>
  <c r="BO75" i="2"/>
  <c r="BO75" i="32"/>
  <c r="BS71" i="2"/>
  <c r="BS71" i="32"/>
  <c r="BT67" i="2"/>
  <c r="BT67" i="32"/>
  <c r="BG72" i="2"/>
  <c r="BG72" i="32"/>
  <c r="BS74" i="2"/>
  <c r="BS74" i="32"/>
  <c r="BK73" i="2"/>
  <c r="BK73" i="32"/>
  <c r="BK74" i="2"/>
  <c r="BK74" i="32"/>
  <c r="BC72" i="2"/>
  <c r="BC72" i="32"/>
  <c r="CE73" i="2"/>
  <c r="CE73" i="32"/>
  <c r="BL68" i="2"/>
  <c r="BL68" i="32"/>
  <c r="BV75" i="2"/>
  <c r="BV75" i="32"/>
  <c r="BU74" i="2"/>
  <c r="BU74" i="32"/>
  <c r="BR71" i="2"/>
  <c r="BR71" i="32"/>
  <c r="BK75" i="2"/>
  <c r="BK75" i="32"/>
  <c r="BV71" i="2"/>
  <c r="BV71" i="32"/>
  <c r="BR75" i="2"/>
  <c r="BR75" i="32"/>
  <c r="C2" i="29"/>
  <c r="D2" i="29"/>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AZ2" i="29" s="1"/>
  <c r="BA2" i="29" s="1"/>
  <c r="BB2" i="29" s="1"/>
  <c r="BC2" i="29" s="1"/>
  <c r="BD2" i="29" s="1"/>
  <c r="BE2" i="29" s="1"/>
  <c r="BF2" i="29" s="1"/>
  <c r="BG2" i="29" s="1"/>
  <c r="BH2" i="29" s="1"/>
  <c r="BI2" i="29" s="1"/>
  <c r="BJ2" i="29" s="1"/>
  <c r="BK2" i="29" s="1"/>
  <c r="BL2" i="29" s="1"/>
  <c r="BM2" i="29" s="1"/>
  <c r="BN2" i="29" s="1"/>
  <c r="BO2" i="29" s="1"/>
  <c r="BP2" i="29" s="1"/>
  <c r="BQ2" i="29" s="1"/>
  <c r="BR2" i="29" s="1"/>
  <c r="BS2" i="29" s="1"/>
  <c r="BT2" i="29" s="1"/>
  <c r="BU2" i="29" s="1"/>
  <c r="BV2" i="29" s="1"/>
  <c r="BW2" i="29" s="1"/>
  <c r="BX2" i="29" s="1"/>
  <c r="BY2" i="29" s="1"/>
  <c r="BZ2" i="29" s="1"/>
  <c r="CA2" i="29" s="1"/>
  <c r="CB2" i="29" s="1"/>
  <c r="CC2" i="29" s="1"/>
  <c r="CD2" i="29" s="1"/>
  <c r="CE2" i="29" s="1"/>
  <c r="CF2" i="29" s="1"/>
  <c r="CG2" i="29" s="1"/>
  <c r="CH2" i="29" s="1"/>
  <c r="C2" i="10"/>
  <c r="D2" i="10"/>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AZ2" i="10" s="1"/>
  <c r="BA2" i="10" s="1"/>
  <c r="BB2" i="10" s="1"/>
  <c r="BC2" i="10" s="1"/>
  <c r="BD2" i="10" s="1"/>
  <c r="BE2" i="10" s="1"/>
  <c r="BF2" i="10" s="1"/>
  <c r="BG2" i="10" s="1"/>
  <c r="BH2" i="10" s="1"/>
  <c r="BI2" i="10" s="1"/>
  <c r="BJ2" i="10" s="1"/>
  <c r="BK2" i="10" s="1"/>
  <c r="BL2" i="10" s="1"/>
  <c r="BM2" i="10" s="1"/>
  <c r="BN2" i="10" s="1"/>
  <c r="BO2" i="10" s="1"/>
  <c r="BP2" i="10" s="1"/>
  <c r="BQ2" i="10" s="1"/>
  <c r="BR2" i="10" s="1"/>
  <c r="BS2" i="10" s="1"/>
  <c r="BT2" i="10" s="1"/>
  <c r="BU2" i="10" s="1"/>
  <c r="BV2" i="10" s="1"/>
  <c r="BW2" i="10" s="1"/>
  <c r="BX2" i="10" s="1"/>
  <c r="BY2" i="10" s="1"/>
  <c r="BZ2" i="10" s="1"/>
  <c r="CA2" i="10" s="1"/>
  <c r="CB2" i="10" s="1"/>
  <c r="CC2" i="10" s="1"/>
  <c r="CD2" i="10" s="1"/>
  <c r="CE2" i="10" s="1"/>
  <c r="CF2" i="10" s="1"/>
  <c r="CG2" i="10" s="1"/>
  <c r="CH2" i="10" s="1"/>
  <c r="CH212" i="31"/>
  <c r="CG212" i="31"/>
  <c r="CF212" i="31"/>
  <c r="CE212" i="31"/>
  <c r="CD212" i="31"/>
  <c r="CC212" i="31"/>
  <c r="CB212" i="31"/>
  <c r="CA212" i="31"/>
  <c r="BZ212" i="31"/>
  <c r="BY212" i="31"/>
  <c r="BX212" i="31"/>
  <c r="BW212" i="31"/>
  <c r="CH211" i="31"/>
  <c r="CG211" i="31"/>
  <c r="CF211" i="31"/>
  <c r="CE211" i="31"/>
  <c r="CD211" i="31"/>
  <c r="CC211" i="31"/>
  <c r="CB211" i="31"/>
  <c r="CA211" i="31"/>
  <c r="BZ211" i="31"/>
  <c r="BY211" i="31"/>
  <c r="BX211" i="31"/>
  <c r="BW211" i="31"/>
  <c r="CH210" i="31"/>
  <c r="CG210" i="31"/>
  <c r="CF210" i="31"/>
  <c r="CE210" i="31"/>
  <c r="CD210" i="31"/>
  <c r="CC210" i="31"/>
  <c r="CB210" i="31"/>
  <c r="CA210" i="31"/>
  <c r="BZ210" i="31"/>
  <c r="BY210" i="31"/>
  <c r="BX210" i="31"/>
  <c r="BW210" i="31"/>
  <c r="CH209" i="31"/>
  <c r="CG209" i="31"/>
  <c r="CF209" i="31"/>
  <c r="CE209" i="31"/>
  <c r="CD209" i="31"/>
  <c r="CC209" i="31"/>
  <c r="CB209" i="31"/>
  <c r="CA209" i="31"/>
  <c r="BZ209" i="31"/>
  <c r="BY209" i="31"/>
  <c r="BX209" i="31"/>
  <c r="BW209" i="31"/>
  <c r="CH208" i="31"/>
  <c r="CG208" i="31"/>
  <c r="CF208" i="31"/>
  <c r="CE208" i="31"/>
  <c r="CD208" i="31"/>
  <c r="CC208" i="31"/>
  <c r="CB208" i="31"/>
  <c r="CA208" i="31"/>
  <c r="BZ208" i="31"/>
  <c r="BY208" i="31"/>
  <c r="BX208" i="31"/>
  <c r="BW208" i="31"/>
  <c r="CH207" i="31"/>
  <c r="CG207" i="31"/>
  <c r="CF207" i="31"/>
  <c r="CE207" i="31"/>
  <c r="CD207" i="31"/>
  <c r="CC207" i="31"/>
  <c r="CB207" i="31"/>
  <c r="CA207" i="31"/>
  <c r="BZ207" i="31"/>
  <c r="BY207" i="31"/>
  <c r="BX207" i="31"/>
  <c r="BW207" i="31"/>
  <c r="CH206" i="31"/>
  <c r="CG206" i="31"/>
  <c r="CF206" i="31"/>
  <c r="CE206" i="31"/>
  <c r="CD206" i="31"/>
  <c r="CC206" i="31"/>
  <c r="CB206" i="31"/>
  <c r="CA206" i="31"/>
  <c r="BZ206" i="31"/>
  <c r="BY206" i="31"/>
  <c r="BX206" i="31"/>
  <c r="BW206" i="31"/>
  <c r="CH205" i="31"/>
  <c r="CG205" i="31"/>
  <c r="CF205" i="31"/>
  <c r="CE205" i="31"/>
  <c r="CD205" i="31"/>
  <c r="CC205" i="31"/>
  <c r="CB205" i="31"/>
  <c r="CA205" i="31"/>
  <c r="BZ205" i="31"/>
  <c r="BY205" i="31"/>
  <c r="BX205" i="31"/>
  <c r="BW205" i="31"/>
  <c r="CH204" i="31"/>
  <c r="CG204" i="31"/>
  <c r="CF204" i="31"/>
  <c r="CE204" i="31"/>
  <c r="CD204" i="31"/>
  <c r="CC204" i="31"/>
  <c r="CB204" i="31"/>
  <c r="CA204" i="31"/>
  <c r="BZ204" i="31"/>
  <c r="BY204" i="31"/>
  <c r="BX204" i="31"/>
  <c r="BW204" i="31"/>
  <c r="CH203" i="31"/>
  <c r="CG203" i="31"/>
  <c r="CF203" i="31"/>
  <c r="CE203" i="31"/>
  <c r="CD203" i="31"/>
  <c r="CC203" i="31"/>
  <c r="CB203" i="31"/>
  <c r="CA203" i="31"/>
  <c r="BZ203" i="31"/>
  <c r="BY203" i="31"/>
  <c r="BX203" i="31"/>
  <c r="BW203" i="31"/>
  <c r="CH202" i="31"/>
  <c r="CG202" i="31"/>
  <c r="CF202" i="31"/>
  <c r="CE202" i="31"/>
  <c r="CD202" i="31"/>
  <c r="CC202" i="31"/>
  <c r="CB202" i="31"/>
  <c r="CA202" i="31"/>
  <c r="BZ202" i="31"/>
  <c r="BY202" i="31"/>
  <c r="BX202" i="31"/>
  <c r="BW202" i="31"/>
  <c r="CH201" i="31"/>
  <c r="CG201" i="31"/>
  <c r="CF201" i="31"/>
  <c r="CE201" i="31"/>
  <c r="CD201" i="31"/>
  <c r="CC201" i="31"/>
  <c r="CB201" i="31"/>
  <c r="CA201" i="31"/>
  <c r="BZ201" i="31"/>
  <c r="BY201" i="31"/>
  <c r="BX201" i="31"/>
  <c r="BW201" i="31"/>
  <c r="CH200" i="31"/>
  <c r="CG200" i="31"/>
  <c r="CF200" i="31"/>
  <c r="CE200" i="31"/>
  <c r="CD200" i="31"/>
  <c r="CC200" i="31"/>
  <c r="CB200" i="31"/>
  <c r="CA200" i="31"/>
  <c r="BZ200" i="31"/>
  <c r="BY200" i="31"/>
  <c r="BX200" i="31"/>
  <c r="BW200" i="31"/>
  <c r="CH212" i="30"/>
  <c r="CG212" i="30"/>
  <c r="CF212" i="30"/>
  <c r="CE212" i="30"/>
  <c r="CD212" i="30"/>
  <c r="CC212" i="30"/>
  <c r="CB212" i="30"/>
  <c r="CA212" i="30"/>
  <c r="BZ212" i="30"/>
  <c r="BY212" i="30"/>
  <c r="BX212" i="30"/>
  <c r="BW212" i="30"/>
  <c r="CH211" i="30"/>
  <c r="CG211" i="30"/>
  <c r="CF211" i="30"/>
  <c r="CE211" i="30"/>
  <c r="CD211" i="30"/>
  <c r="CC211" i="30"/>
  <c r="CB211" i="30"/>
  <c r="CA211" i="30"/>
  <c r="BZ211" i="30"/>
  <c r="BY211" i="30"/>
  <c r="BX211" i="30"/>
  <c r="BW211" i="30"/>
  <c r="CH210" i="30"/>
  <c r="CG210" i="30"/>
  <c r="CF210" i="30"/>
  <c r="CE210" i="30"/>
  <c r="CD210" i="30"/>
  <c r="CC210" i="30"/>
  <c r="CB210" i="30"/>
  <c r="CA210" i="30"/>
  <c r="BZ210" i="30"/>
  <c r="BY210" i="30"/>
  <c r="BX210" i="30"/>
  <c r="BW210" i="30"/>
  <c r="CH209" i="30"/>
  <c r="CG209" i="30"/>
  <c r="CF209" i="30"/>
  <c r="CE209" i="30"/>
  <c r="CD209" i="30"/>
  <c r="CC209" i="30"/>
  <c r="CB209" i="30"/>
  <c r="CA209" i="30"/>
  <c r="BZ209" i="30"/>
  <c r="BY209" i="30"/>
  <c r="BX209" i="30"/>
  <c r="BW209" i="30"/>
  <c r="CH208" i="30"/>
  <c r="CG208" i="30"/>
  <c r="CF208" i="30"/>
  <c r="CE208" i="30"/>
  <c r="CD208" i="30"/>
  <c r="CC208" i="30"/>
  <c r="CB208" i="30"/>
  <c r="CA208" i="30"/>
  <c r="BZ208" i="30"/>
  <c r="BY208" i="30"/>
  <c r="BX208" i="30"/>
  <c r="BW208" i="30"/>
  <c r="CH207" i="30"/>
  <c r="CG207" i="30"/>
  <c r="CF207" i="30"/>
  <c r="CE207" i="30"/>
  <c r="CD207" i="30"/>
  <c r="CC207" i="30"/>
  <c r="CB207" i="30"/>
  <c r="CA207" i="30"/>
  <c r="BZ207" i="30"/>
  <c r="BY207" i="30"/>
  <c r="BX207" i="30"/>
  <c r="BW207" i="30"/>
  <c r="CH206" i="30"/>
  <c r="CG206" i="30"/>
  <c r="CF206" i="30"/>
  <c r="CE206" i="30"/>
  <c r="CD206" i="30"/>
  <c r="CC206" i="30"/>
  <c r="CB206" i="30"/>
  <c r="CA206" i="30"/>
  <c r="BZ206" i="30"/>
  <c r="BY206" i="30"/>
  <c r="BX206" i="30"/>
  <c r="BW206" i="30"/>
  <c r="CH205" i="30"/>
  <c r="CG205" i="30"/>
  <c r="CF205" i="30"/>
  <c r="CE205" i="30"/>
  <c r="CD205" i="30"/>
  <c r="CC205" i="30"/>
  <c r="CB205" i="30"/>
  <c r="CA205" i="30"/>
  <c r="BZ205" i="30"/>
  <c r="BY205" i="30"/>
  <c r="BX205" i="30"/>
  <c r="BW205" i="30"/>
  <c r="CH204" i="30"/>
  <c r="CG204" i="30"/>
  <c r="CF204" i="30"/>
  <c r="CE204" i="30"/>
  <c r="CD204" i="30"/>
  <c r="CC204" i="30"/>
  <c r="CB204" i="30"/>
  <c r="CA204" i="30"/>
  <c r="BZ204" i="30"/>
  <c r="BY204" i="30"/>
  <c r="BX204" i="30"/>
  <c r="BW204" i="30"/>
  <c r="CH203" i="30"/>
  <c r="CG203" i="30"/>
  <c r="CF203" i="30"/>
  <c r="CE203" i="30"/>
  <c r="CD203" i="30"/>
  <c r="CC203" i="30"/>
  <c r="CB203" i="30"/>
  <c r="CA203" i="30"/>
  <c r="BZ203" i="30"/>
  <c r="BY203" i="30"/>
  <c r="BX203" i="30"/>
  <c r="BW203" i="30"/>
  <c r="CH202" i="30"/>
  <c r="CG202" i="30"/>
  <c r="CF202" i="30"/>
  <c r="CE202" i="30"/>
  <c r="CD202" i="30"/>
  <c r="CC202" i="30"/>
  <c r="CB202" i="30"/>
  <c r="CA202" i="30"/>
  <c r="BZ202" i="30"/>
  <c r="BY202" i="30"/>
  <c r="BX202" i="30"/>
  <c r="BW202" i="30"/>
  <c r="CH201" i="30"/>
  <c r="CG201" i="30"/>
  <c r="CF201" i="30"/>
  <c r="CE201" i="30"/>
  <c r="CD201" i="30"/>
  <c r="CC201" i="30"/>
  <c r="CB201" i="30"/>
  <c r="CA201" i="30"/>
  <c r="BZ201" i="30"/>
  <c r="BY201" i="30"/>
  <c r="BX201" i="30"/>
  <c r="BW201" i="30"/>
  <c r="CH200" i="30"/>
  <c r="CG200" i="30"/>
  <c r="CF200" i="30"/>
  <c r="CE200" i="30"/>
  <c r="CD200" i="30"/>
  <c r="CC200" i="30"/>
  <c r="CB200" i="30"/>
  <c r="CA200" i="30"/>
  <c r="BZ200" i="30"/>
  <c r="BY200" i="30"/>
  <c r="BX200" i="30"/>
  <c r="BW200" i="30"/>
  <c r="CH212" i="29"/>
  <c r="CG212" i="29"/>
  <c r="CF212" i="29"/>
  <c r="CE212" i="29"/>
  <c r="CD212" i="29"/>
  <c r="CC212" i="29"/>
  <c r="CB212" i="29"/>
  <c r="CA212" i="29"/>
  <c r="BZ212" i="29"/>
  <c r="BY212" i="29"/>
  <c r="BX212" i="29"/>
  <c r="BW212" i="29"/>
  <c r="CH211" i="29"/>
  <c r="CG211" i="29"/>
  <c r="CF211" i="29"/>
  <c r="CE211" i="29"/>
  <c r="CD211" i="29"/>
  <c r="CC211" i="29"/>
  <c r="CB211" i="29"/>
  <c r="CA211" i="29"/>
  <c r="BZ211" i="29"/>
  <c r="BY211" i="29"/>
  <c r="BX211" i="29"/>
  <c r="BW211" i="29"/>
  <c r="CH210" i="29"/>
  <c r="CG210" i="29"/>
  <c r="CF210" i="29"/>
  <c r="CE210" i="29"/>
  <c r="CD210" i="29"/>
  <c r="CC210" i="29"/>
  <c r="CB210" i="29"/>
  <c r="CA210" i="29"/>
  <c r="BZ210" i="29"/>
  <c r="BY210" i="29"/>
  <c r="BX210" i="29"/>
  <c r="BW210" i="29"/>
  <c r="CH209" i="29"/>
  <c r="CG209" i="29"/>
  <c r="CF209" i="29"/>
  <c r="CE209" i="29"/>
  <c r="CD209" i="29"/>
  <c r="CC209" i="29"/>
  <c r="CB209" i="29"/>
  <c r="CA209" i="29"/>
  <c r="BZ209" i="29"/>
  <c r="BY209" i="29"/>
  <c r="BX209" i="29"/>
  <c r="BW209" i="29"/>
  <c r="CH208" i="29"/>
  <c r="CG208" i="29"/>
  <c r="CF208" i="29"/>
  <c r="CE208" i="29"/>
  <c r="CD208" i="29"/>
  <c r="CC208" i="29"/>
  <c r="CB208" i="29"/>
  <c r="CA208" i="29"/>
  <c r="BZ208" i="29"/>
  <c r="BY208" i="29"/>
  <c r="BX208" i="29"/>
  <c r="BW208" i="29"/>
  <c r="CH207" i="29"/>
  <c r="CG207" i="29"/>
  <c r="CF207" i="29"/>
  <c r="CE207" i="29"/>
  <c r="CD207" i="29"/>
  <c r="CC207" i="29"/>
  <c r="CB207" i="29"/>
  <c r="CA207" i="29"/>
  <c r="BZ207" i="29"/>
  <c r="BY207" i="29"/>
  <c r="BX207" i="29"/>
  <c r="BW207" i="29"/>
  <c r="CH206" i="29"/>
  <c r="CG206" i="29"/>
  <c r="CF206" i="29"/>
  <c r="CE206" i="29"/>
  <c r="CD206" i="29"/>
  <c r="CC206" i="29"/>
  <c r="CB206" i="29"/>
  <c r="CA206" i="29"/>
  <c r="BZ206" i="29"/>
  <c r="BY206" i="29"/>
  <c r="BX206" i="29"/>
  <c r="BW206" i="29"/>
  <c r="CH205" i="29"/>
  <c r="CG205" i="29"/>
  <c r="CF205" i="29"/>
  <c r="CE205" i="29"/>
  <c r="CD205" i="29"/>
  <c r="CC205" i="29"/>
  <c r="CB205" i="29"/>
  <c r="CA205" i="29"/>
  <c r="BZ205" i="29"/>
  <c r="BY205" i="29"/>
  <c r="BX205" i="29"/>
  <c r="BW205" i="29"/>
  <c r="CH204" i="29"/>
  <c r="CG204" i="29"/>
  <c r="CF204" i="29"/>
  <c r="CE204" i="29"/>
  <c r="CD204" i="29"/>
  <c r="CC204" i="29"/>
  <c r="CB204" i="29"/>
  <c r="CA204" i="29"/>
  <c r="BZ204" i="29"/>
  <c r="BY204" i="29"/>
  <c r="BX204" i="29"/>
  <c r="BW204" i="29"/>
  <c r="CH203" i="29"/>
  <c r="CG203" i="29"/>
  <c r="CF203" i="29"/>
  <c r="CE203" i="29"/>
  <c r="CD203" i="29"/>
  <c r="CC203" i="29"/>
  <c r="CB203" i="29"/>
  <c r="CA203" i="29"/>
  <c r="BZ203" i="29"/>
  <c r="BY203" i="29"/>
  <c r="BX203" i="29"/>
  <c r="BW203" i="29"/>
  <c r="CH202" i="29"/>
  <c r="CG202" i="29"/>
  <c r="CF202" i="29"/>
  <c r="CE202" i="29"/>
  <c r="CD202" i="29"/>
  <c r="CC202" i="29"/>
  <c r="CB202" i="29"/>
  <c r="CA202" i="29"/>
  <c r="BZ202" i="29"/>
  <c r="BY202" i="29"/>
  <c r="BX202" i="29"/>
  <c r="BW202" i="29"/>
  <c r="CH201" i="29"/>
  <c r="CG201" i="29"/>
  <c r="CF201" i="29"/>
  <c r="CE201" i="29"/>
  <c r="CD201" i="29"/>
  <c r="CC201" i="29"/>
  <c r="CB201" i="29"/>
  <c r="CA201" i="29"/>
  <c r="BZ201" i="29"/>
  <c r="BY201" i="29"/>
  <c r="BX201" i="29"/>
  <c r="BW201" i="29"/>
  <c r="CH200" i="29"/>
  <c r="CG200" i="29"/>
  <c r="CF200" i="29"/>
  <c r="CE200" i="29"/>
  <c r="CD200" i="29"/>
  <c r="CC200" i="29"/>
  <c r="CB200" i="29"/>
  <c r="CA200" i="29"/>
  <c r="BZ200" i="29"/>
  <c r="BY200" i="29"/>
  <c r="BX200" i="29"/>
  <c r="BW200" i="29"/>
  <c r="BX87" i="10"/>
  <c r="BL87" i="36"/>
  <c r="BL87" i="35"/>
  <c r="BL87" i="34"/>
  <c r="BL87" i="33"/>
  <c r="BL87" i="31"/>
  <c r="BL87" i="30"/>
  <c r="BL87" i="29"/>
  <c r="BN87" i="10"/>
  <c r="BB87" i="36"/>
  <c r="BB87" i="35"/>
  <c r="BB87" i="34"/>
  <c r="BB87" i="31"/>
  <c r="BB87" i="33"/>
  <c r="BB87" i="30"/>
  <c r="BB87" i="29"/>
  <c r="BN89" i="10"/>
  <c r="BB89" i="36"/>
  <c r="BB89" i="35"/>
  <c r="BB89" i="34"/>
  <c r="BB89" i="31"/>
  <c r="BB89" i="33"/>
  <c r="BB89" i="30"/>
  <c r="BB89" i="29"/>
  <c r="BK82" i="10"/>
  <c r="AY82" i="36"/>
  <c r="AY82" i="35"/>
  <c r="AY82" i="34"/>
  <c r="AY82" i="33"/>
  <c r="AY82" i="31"/>
  <c r="AY82" i="30"/>
  <c r="AY82" i="29"/>
  <c r="BR88" i="10"/>
  <c r="BF88" i="36"/>
  <c r="BF88" i="35"/>
  <c r="BF88" i="34"/>
  <c r="BF88" i="31"/>
  <c r="BF88" i="33"/>
  <c r="BF88" i="30"/>
  <c r="BF88" i="29"/>
  <c r="BN83" i="10"/>
  <c r="BB83" i="36"/>
  <c r="BB83" i="35"/>
  <c r="BB83" i="34"/>
  <c r="BB83" i="33"/>
  <c r="BB83" i="31"/>
  <c r="BB83" i="30"/>
  <c r="BB83" i="29"/>
  <c r="BR80" i="10"/>
  <c r="BF80" i="36"/>
  <c r="BF80" i="35"/>
  <c r="BF80" i="34"/>
  <c r="BF80" i="33"/>
  <c r="BF80" i="31"/>
  <c r="BF80" i="30"/>
  <c r="BF80" i="29"/>
  <c r="BR78" i="10"/>
  <c r="BF78" i="36"/>
  <c r="BF78" i="35"/>
  <c r="BF78" i="34"/>
  <c r="BF78" i="33"/>
  <c r="BF78" i="31"/>
  <c r="BF78" i="30"/>
  <c r="BF78" i="29"/>
  <c r="BS87" i="10"/>
  <c r="BG87" i="36"/>
  <c r="BG87" i="35"/>
  <c r="BG87" i="34"/>
  <c r="BG87" i="33"/>
  <c r="BG87" i="31"/>
  <c r="BG87" i="29"/>
  <c r="BG87" i="30"/>
  <c r="BU79" i="10"/>
  <c r="BI79" i="36"/>
  <c r="BI79" i="35"/>
  <c r="BI79" i="34"/>
  <c r="BI79" i="33"/>
  <c r="BI79" i="30"/>
  <c r="BI79" i="31"/>
  <c r="BI79" i="29"/>
  <c r="BQ78" i="10"/>
  <c r="BE78" i="36"/>
  <c r="BE78" i="35"/>
  <c r="BE78" i="34"/>
  <c r="BE78" i="33"/>
  <c r="BE78" i="31"/>
  <c r="BE78" i="30"/>
  <c r="BE78" i="29"/>
  <c r="BN85" i="10"/>
  <c r="BB85" i="36"/>
  <c r="BB85" i="35"/>
  <c r="BB85" i="34"/>
  <c r="BB85" i="33"/>
  <c r="BB85" i="30"/>
  <c r="BB85" i="31"/>
  <c r="BB85" i="29"/>
  <c r="BS81" i="10"/>
  <c r="BG81" i="36"/>
  <c r="BG81" i="35"/>
  <c r="BG81" i="34"/>
  <c r="BG81" i="33"/>
  <c r="BG81" i="31"/>
  <c r="BG81" i="30"/>
  <c r="BG81" i="29"/>
  <c r="BQ89" i="10"/>
  <c r="BE89" i="36"/>
  <c r="BE89" i="35"/>
  <c r="BE89" i="34"/>
  <c r="BE89" i="33"/>
  <c r="BE89" i="30"/>
  <c r="BE89" i="31"/>
  <c r="BE89" i="29"/>
  <c r="BU89" i="10"/>
  <c r="BI89" i="36"/>
  <c r="BI89" i="35"/>
  <c r="BI89" i="34"/>
  <c r="BI89" i="33"/>
  <c r="BI89" i="31"/>
  <c r="BI89" i="30"/>
  <c r="BI89" i="29"/>
  <c r="BL85" i="10"/>
  <c r="AZ85" i="36"/>
  <c r="AZ85" i="35"/>
  <c r="AZ85" i="34"/>
  <c r="AZ85" i="33"/>
  <c r="AZ85" i="31"/>
  <c r="AZ85" i="30"/>
  <c r="AZ85" i="29"/>
  <c r="BQ88" i="10"/>
  <c r="BE88" i="36"/>
  <c r="BE88" i="35"/>
  <c r="BE88" i="34"/>
  <c r="BE88" i="33"/>
  <c r="BE88" i="31"/>
  <c r="BE88" i="30"/>
  <c r="BE88" i="29"/>
  <c r="BO86" i="10"/>
  <c r="BC86" i="35"/>
  <c r="BC86" i="36"/>
  <c r="BC86" i="34"/>
  <c r="BC86" i="33"/>
  <c r="BC86" i="31"/>
  <c r="BC86" i="29"/>
  <c r="BC86" i="30"/>
  <c r="BN86" i="10"/>
  <c r="BB86" i="36"/>
  <c r="BB86" i="35"/>
  <c r="BB86" i="34"/>
  <c r="BB86" i="33"/>
  <c r="BB86" i="31"/>
  <c r="BB86" i="29"/>
  <c r="BB86" i="30"/>
  <c r="BL90" i="10"/>
  <c r="AZ90" i="36"/>
  <c r="AZ90" i="35"/>
  <c r="AZ90" i="34"/>
  <c r="AZ90" i="33"/>
  <c r="AZ90" i="31"/>
  <c r="AZ90" i="30"/>
  <c r="AZ90" i="29"/>
  <c r="BQ79" i="10"/>
  <c r="BE79" i="36"/>
  <c r="BE79" i="35"/>
  <c r="BE79" i="34"/>
  <c r="BE79" i="33"/>
  <c r="BE79" i="31"/>
  <c r="BE79" i="30"/>
  <c r="BE79" i="29"/>
  <c r="BV89" i="10"/>
  <c r="BJ89" i="36"/>
  <c r="BJ89" i="35"/>
  <c r="BJ89" i="34"/>
  <c r="BJ89" i="33"/>
  <c r="BJ89" i="31"/>
  <c r="BJ89" i="30"/>
  <c r="BJ89" i="29"/>
  <c r="BQ85" i="10"/>
  <c r="BE85" i="36"/>
  <c r="BE85" i="35"/>
  <c r="BE85" i="34"/>
  <c r="BE85" i="33"/>
  <c r="BE85" i="31"/>
  <c r="BE85" i="30"/>
  <c r="BE85" i="29"/>
  <c r="BR82" i="10"/>
  <c r="BF82" i="36"/>
  <c r="BF82" i="35"/>
  <c r="BF82" i="34"/>
  <c r="BF82" i="33"/>
  <c r="BF82" i="30"/>
  <c r="BF82" i="31"/>
  <c r="BF82" i="29"/>
  <c r="BK89" i="10"/>
  <c r="AY89" i="36"/>
  <c r="AY89" i="35"/>
  <c r="AY89" i="34"/>
  <c r="AY89" i="33"/>
  <c r="AY89" i="31"/>
  <c r="AY89" i="30"/>
  <c r="AY89" i="29"/>
  <c r="BL81" i="10"/>
  <c r="AZ81" i="36"/>
  <c r="AZ81" i="35"/>
  <c r="AZ81" i="34"/>
  <c r="AZ81" i="33"/>
  <c r="AZ81" i="31"/>
  <c r="AZ81" i="30"/>
  <c r="AZ81" i="29"/>
  <c r="BV87" i="10"/>
  <c r="BJ87" i="36"/>
  <c r="BJ87" i="35"/>
  <c r="BJ87" i="34"/>
  <c r="BJ87" i="31"/>
  <c r="BJ87" i="33"/>
  <c r="BJ87" i="30"/>
  <c r="BJ87" i="29"/>
  <c r="BK83" i="10"/>
  <c r="AY83" i="36"/>
  <c r="AY83" i="35"/>
  <c r="AY83" i="33"/>
  <c r="AY83" i="34"/>
  <c r="AY83" i="31"/>
  <c r="AY83" i="29"/>
  <c r="AY83" i="30"/>
  <c r="BV86" i="10"/>
  <c r="BJ86" i="36"/>
  <c r="BJ86" i="35"/>
  <c r="BJ86" i="34"/>
  <c r="BJ86" i="33"/>
  <c r="BJ86" i="31"/>
  <c r="BJ86" i="29"/>
  <c r="BJ86" i="30"/>
  <c r="BT84" i="10"/>
  <c r="BH84" i="36"/>
  <c r="BH84" i="35"/>
  <c r="BH84" i="34"/>
  <c r="BH84" i="33"/>
  <c r="BH84" i="31"/>
  <c r="BH84" i="30"/>
  <c r="BH84" i="29"/>
  <c r="BK84" i="10"/>
  <c r="AY84" i="36"/>
  <c r="AY84" i="35"/>
  <c r="AY84" i="34"/>
  <c r="AY84" i="31"/>
  <c r="AY84" i="30"/>
  <c r="AY84" i="33"/>
  <c r="AY84" i="29"/>
  <c r="BM80" i="10"/>
  <c r="BA80" i="36"/>
  <c r="BA80" i="35"/>
  <c r="BA80" i="34"/>
  <c r="BA80" i="33"/>
  <c r="BA80" i="31"/>
  <c r="BA80" i="29"/>
  <c r="BA80" i="30"/>
  <c r="BR90" i="10"/>
  <c r="BF90" i="36"/>
  <c r="BF90" i="35"/>
  <c r="BF90" i="34"/>
  <c r="BF90" i="33"/>
  <c r="BF90" i="31"/>
  <c r="BF90" i="30"/>
  <c r="BF90" i="29"/>
  <c r="BS86" i="10"/>
  <c r="BG86" i="36"/>
  <c r="BG86" i="35"/>
  <c r="BG86" i="34"/>
  <c r="BG86" i="33"/>
  <c r="BG86" i="31"/>
  <c r="BG86" i="30"/>
  <c r="BG86" i="29"/>
  <c r="BS82" i="10"/>
  <c r="BG82" i="36"/>
  <c r="BG82" i="35"/>
  <c r="BG82" i="34"/>
  <c r="BG82" i="33"/>
  <c r="BG82" i="31"/>
  <c r="BG82" i="30"/>
  <c r="BG82" i="29"/>
  <c r="BK80" i="10"/>
  <c r="AY80" i="36"/>
  <c r="AY80" i="35"/>
  <c r="AY80" i="34"/>
  <c r="AY80" i="33"/>
  <c r="AY80" i="31"/>
  <c r="AY80" i="30"/>
  <c r="AY80" i="29"/>
  <c r="CD84" i="10"/>
  <c r="BR84" i="36"/>
  <c r="BR84" i="35"/>
  <c r="BR84" i="34"/>
  <c r="BR84" i="33"/>
  <c r="BR84" i="31"/>
  <c r="BR84" i="29"/>
  <c r="BR84" i="30"/>
  <c r="BT82" i="10"/>
  <c r="BH82" i="36"/>
  <c r="BH82" i="35"/>
  <c r="BH82" i="34"/>
  <c r="BH82" i="33"/>
  <c r="BH82" i="31"/>
  <c r="BH82" i="30"/>
  <c r="BH82" i="29"/>
  <c r="BP81" i="10"/>
  <c r="BD81" i="36"/>
  <c r="BD81" i="35"/>
  <c r="BD81" i="34"/>
  <c r="BD81" i="33"/>
  <c r="BD81" i="31"/>
  <c r="BD81" i="30"/>
  <c r="BD81" i="29"/>
  <c r="BP79" i="10"/>
  <c r="BD79" i="36"/>
  <c r="BD79" i="35"/>
  <c r="BD79" i="34"/>
  <c r="BD79" i="33"/>
  <c r="BD79" i="31"/>
  <c r="BD79" i="30"/>
  <c r="BD79" i="29"/>
  <c r="BL78" i="10"/>
  <c r="AZ78" i="36"/>
  <c r="AZ78" i="35"/>
  <c r="AZ78" i="34"/>
  <c r="AZ78" i="33"/>
  <c r="AZ78" i="31"/>
  <c r="AZ78" i="29"/>
  <c r="AZ78" i="30"/>
  <c r="CH85" i="10"/>
  <c r="BV85" i="36"/>
  <c r="BV85" i="35"/>
  <c r="BV85" i="34"/>
  <c r="BV85" i="33"/>
  <c r="BV85" i="31"/>
  <c r="BV85" i="29"/>
  <c r="BV85" i="30"/>
  <c r="BM81" i="10"/>
  <c r="BA81" i="36"/>
  <c r="BA81" i="35"/>
  <c r="BA81" i="34"/>
  <c r="BA81" i="33"/>
  <c r="BA81" i="30"/>
  <c r="BA81" i="31"/>
  <c r="BA81" i="29"/>
  <c r="BS90" i="10"/>
  <c r="BG90" i="36"/>
  <c r="BG90" i="35"/>
  <c r="BG90" i="34"/>
  <c r="BG90" i="33"/>
  <c r="BG90" i="30"/>
  <c r="BG90" i="31"/>
  <c r="BG90" i="29"/>
  <c r="BK90" i="10"/>
  <c r="AY90" i="36"/>
  <c r="AY90" i="35"/>
  <c r="AY90" i="34"/>
  <c r="AY90" i="33"/>
  <c r="AY90" i="31"/>
  <c r="AY90" i="30"/>
  <c r="AY90" i="29"/>
  <c r="BO89" i="10"/>
  <c r="BC89" i="36"/>
  <c r="BC89" i="35"/>
  <c r="BC89" i="34"/>
  <c r="BC89" i="33"/>
  <c r="BC89" i="31"/>
  <c r="BC89" i="30"/>
  <c r="BC89" i="29"/>
  <c r="BT78" i="10"/>
  <c r="BH78" i="36"/>
  <c r="BH78" i="35"/>
  <c r="BH78" i="34"/>
  <c r="BH78" i="33"/>
  <c r="BH78" i="31"/>
  <c r="BH78" i="30"/>
  <c r="BH78" i="29"/>
  <c r="BQ90" i="10"/>
  <c r="BE90" i="36"/>
  <c r="BE90" i="35"/>
  <c r="BE90" i="34"/>
  <c r="BE90" i="33"/>
  <c r="BE90" i="31"/>
  <c r="BE90" i="30"/>
  <c r="BE90" i="29"/>
  <c r="BO84" i="10"/>
  <c r="BC84" i="36"/>
  <c r="BC84" i="35"/>
  <c r="BC84" i="34"/>
  <c r="BC84" i="33"/>
  <c r="BC84" i="31"/>
  <c r="BC84" i="30"/>
  <c r="BC84" i="29"/>
  <c r="BO78" i="10"/>
  <c r="BC78" i="36"/>
  <c r="BC78" i="35"/>
  <c r="BC78" i="34"/>
  <c r="BC78" i="33"/>
  <c r="BC78" i="31"/>
  <c r="BC78" i="30"/>
  <c r="BC78" i="29"/>
  <c r="BV84" i="10"/>
  <c r="BJ84" i="36"/>
  <c r="BJ84" i="35"/>
  <c r="BJ84" i="34"/>
  <c r="BJ84" i="33"/>
  <c r="BJ84" i="31"/>
  <c r="BJ84" i="29"/>
  <c r="BJ84" i="30"/>
  <c r="BT81" i="10"/>
  <c r="BH81" i="36"/>
  <c r="BH81" i="35"/>
  <c r="BH81" i="34"/>
  <c r="BH81" i="33"/>
  <c r="BH81" i="31"/>
  <c r="BH81" i="30"/>
  <c r="BH81" i="29"/>
  <c r="BS83" i="10"/>
  <c r="BG83" i="36"/>
  <c r="BG83" i="35"/>
  <c r="BG83" i="34"/>
  <c r="BG83" i="33"/>
  <c r="BG83" i="31"/>
  <c r="BG83" i="29"/>
  <c r="BG83" i="30"/>
  <c r="BM87" i="10"/>
  <c r="BA87" i="36"/>
  <c r="BA87" i="35"/>
  <c r="BA87" i="34"/>
  <c r="BA87" i="33"/>
  <c r="BA87" i="31"/>
  <c r="BA87" i="30"/>
  <c r="BA87" i="29"/>
  <c r="BV80" i="10"/>
  <c r="BJ80" i="36"/>
  <c r="BJ80" i="35"/>
  <c r="BJ80" i="34"/>
  <c r="BJ80" i="33"/>
  <c r="BJ80" i="31"/>
  <c r="BJ80" i="29"/>
  <c r="BJ80" i="30"/>
  <c r="BN78" i="10"/>
  <c r="BB78" i="36"/>
  <c r="BB78" i="35"/>
  <c r="BB78" i="34"/>
  <c r="BB78" i="33"/>
  <c r="BB78" i="31"/>
  <c r="BB78" i="29"/>
  <c r="BB78" i="30"/>
  <c r="BQ83" i="10"/>
  <c r="BE83" i="36"/>
  <c r="BE83" i="35"/>
  <c r="BE83" i="34"/>
  <c r="BE83" i="33"/>
  <c r="BE83" i="31"/>
  <c r="BE83" i="30"/>
  <c r="BE83" i="29"/>
  <c r="BU80" i="10"/>
  <c r="BI80" i="36"/>
  <c r="BI80" i="35"/>
  <c r="BI80" i="34"/>
  <c r="BI80" i="33"/>
  <c r="BI80" i="31"/>
  <c r="BI80" i="30"/>
  <c r="BI80" i="29"/>
  <c r="BU88" i="10"/>
  <c r="BI88" i="36"/>
  <c r="BI88" i="35"/>
  <c r="BI88" i="34"/>
  <c r="BI88" i="33"/>
  <c r="BI88" i="31"/>
  <c r="BI88" i="30"/>
  <c r="BI88" i="29"/>
  <c r="BQ86" i="10"/>
  <c r="BE86" i="36"/>
  <c r="BE86" i="35"/>
  <c r="BE86" i="34"/>
  <c r="BE86" i="33"/>
  <c r="BE86" i="31"/>
  <c r="BE86" i="30"/>
  <c r="BE86" i="29"/>
  <c r="BM83" i="10"/>
  <c r="BA83" i="36"/>
  <c r="BA83" i="35"/>
  <c r="BA83" i="34"/>
  <c r="BA83" i="33"/>
  <c r="BA83" i="31"/>
  <c r="BA83" i="30"/>
  <c r="BA83" i="29"/>
  <c r="BU81" i="10"/>
  <c r="BI81" i="36"/>
  <c r="BI81" i="35"/>
  <c r="BI81" i="34"/>
  <c r="BI81" i="33"/>
  <c r="BI81" i="31"/>
  <c r="BI81" i="30"/>
  <c r="BI81" i="29"/>
  <c r="BQ80" i="10"/>
  <c r="BE80" i="36"/>
  <c r="BE80" i="35"/>
  <c r="BE80" i="34"/>
  <c r="BE80" i="33"/>
  <c r="BE80" i="31"/>
  <c r="BE80" i="30"/>
  <c r="BE80" i="29"/>
  <c r="BM79" i="10"/>
  <c r="BA79" i="36"/>
  <c r="BA79" i="35"/>
  <c r="BA79" i="34"/>
  <c r="BA79" i="33"/>
  <c r="BA79" i="31"/>
  <c r="BA79" i="30"/>
  <c r="BA79" i="29"/>
  <c r="BM88" i="10"/>
  <c r="BA88" i="36"/>
  <c r="BA88" i="35"/>
  <c r="BA88" i="34"/>
  <c r="BA88" i="33"/>
  <c r="BA88" i="31"/>
  <c r="BA88" i="30"/>
  <c r="BA88" i="29"/>
  <c r="BK87" i="10"/>
  <c r="AY87" i="36"/>
  <c r="AY87" i="35"/>
  <c r="AY87" i="34"/>
  <c r="AY87" i="33"/>
  <c r="AY87" i="31"/>
  <c r="AY87" i="29"/>
  <c r="AY87" i="30"/>
  <c r="BL82" i="10"/>
  <c r="AZ82" i="36"/>
  <c r="AZ82" i="35"/>
  <c r="AZ82" i="34"/>
  <c r="AZ82" i="33"/>
  <c r="AZ82" i="31"/>
  <c r="AZ82" i="30"/>
  <c r="AZ82" i="29"/>
  <c r="BT80" i="10"/>
  <c r="BH80" i="36"/>
  <c r="BH80" i="35"/>
  <c r="BH80" i="34"/>
  <c r="BH80" i="33"/>
  <c r="BH80" i="31"/>
  <c r="BH80" i="30"/>
  <c r="BH80" i="29"/>
  <c r="BM86" i="10"/>
  <c r="BA86" i="36"/>
  <c r="BA86" i="35"/>
  <c r="BA86" i="34"/>
  <c r="BA86" i="33"/>
  <c r="BA86" i="31"/>
  <c r="BA86" i="30"/>
  <c r="BA86" i="29"/>
  <c r="BZ84" i="10"/>
  <c r="BN84" i="36"/>
  <c r="BN84" i="35"/>
  <c r="BN84" i="34"/>
  <c r="BN84" i="33"/>
  <c r="BN84" i="30"/>
  <c r="BN84" i="31"/>
  <c r="BN84" i="29"/>
  <c r="BV90" i="10"/>
  <c r="BJ90" i="36"/>
  <c r="BJ90" i="35"/>
  <c r="BJ90" i="34"/>
  <c r="BJ90" i="33"/>
  <c r="BJ90" i="31"/>
  <c r="BJ90" i="30"/>
  <c r="BJ90" i="29"/>
  <c r="BO82" i="10"/>
  <c r="BC82" i="36"/>
  <c r="BC82" i="35"/>
  <c r="BC82" i="33"/>
  <c r="BC82" i="34"/>
  <c r="BC82" i="31"/>
  <c r="BC82" i="29"/>
  <c r="BC82" i="30"/>
  <c r="BT90" i="10"/>
  <c r="BH90" i="36"/>
  <c r="BH90" i="35"/>
  <c r="BH90" i="34"/>
  <c r="BH90" i="33"/>
  <c r="BH90" i="31"/>
  <c r="BH90" i="30"/>
  <c r="BH90" i="29"/>
  <c r="BP89" i="10"/>
  <c r="BD89" i="36"/>
  <c r="BD89" i="35"/>
  <c r="BD89" i="34"/>
  <c r="BD89" i="33"/>
  <c r="BD89" i="31"/>
  <c r="BD89" i="29"/>
  <c r="BD89" i="30"/>
  <c r="BU86" i="10"/>
  <c r="BI86" i="36"/>
  <c r="BI86" i="35"/>
  <c r="BI86" i="34"/>
  <c r="BI86" i="33"/>
  <c r="BI86" i="31"/>
  <c r="BI86" i="30"/>
  <c r="BI86" i="29"/>
  <c r="BR86" i="10"/>
  <c r="BF86" i="36"/>
  <c r="BF86" i="35"/>
  <c r="BF86" i="34"/>
  <c r="BF86" i="31"/>
  <c r="BF86" i="33"/>
  <c r="BF86" i="30"/>
  <c r="BF86" i="29"/>
  <c r="BV81" i="10"/>
  <c r="BJ81" i="36"/>
  <c r="BJ81" i="35"/>
  <c r="BJ81" i="34"/>
  <c r="BJ81" i="33"/>
  <c r="BJ81" i="31"/>
  <c r="BJ81" i="30"/>
  <c r="BJ81" i="29"/>
  <c r="BV79" i="10"/>
  <c r="BJ79" i="36"/>
  <c r="BJ79" i="35"/>
  <c r="BJ79" i="34"/>
  <c r="BJ79" i="33"/>
  <c r="BJ79" i="30"/>
  <c r="BJ79" i="31"/>
  <c r="BJ79" i="29"/>
  <c r="BQ82" i="10"/>
  <c r="BE82" i="36"/>
  <c r="BE82" i="35"/>
  <c r="BE82" i="34"/>
  <c r="BE82" i="33"/>
  <c r="BE82" i="30"/>
  <c r="BE82" i="31"/>
  <c r="BE82" i="29"/>
  <c r="BS89" i="10"/>
  <c r="BG89" i="36"/>
  <c r="BG89" i="35"/>
  <c r="BG89" i="34"/>
  <c r="BG89" i="33"/>
  <c r="BG89" i="31"/>
  <c r="BG89" i="30"/>
  <c r="BG89" i="29"/>
  <c r="BP85" i="10"/>
  <c r="BD85" i="36"/>
  <c r="BD85" i="35"/>
  <c r="BD85" i="34"/>
  <c r="BD85" i="33"/>
  <c r="BD85" i="31"/>
  <c r="BD85" i="30"/>
  <c r="BD85" i="29"/>
  <c r="BP82" i="10"/>
  <c r="BD82" i="36"/>
  <c r="BD82" i="35"/>
  <c r="BD82" i="34"/>
  <c r="BD82" i="33"/>
  <c r="BD82" i="31"/>
  <c r="BD82" i="30"/>
  <c r="BD82" i="29"/>
  <c r="BM84" i="10"/>
  <c r="BA84" i="36"/>
  <c r="BA84" i="34"/>
  <c r="BA84" i="35"/>
  <c r="BA84" i="33"/>
  <c r="BA84" i="31"/>
  <c r="BA84" i="30"/>
  <c r="BA84" i="29"/>
  <c r="BK79" i="10"/>
  <c r="AY79" i="36"/>
  <c r="AY79" i="35"/>
  <c r="AY79" i="34"/>
  <c r="AY79" i="33"/>
  <c r="AY79" i="29"/>
  <c r="AY79" i="31"/>
  <c r="AY79" i="30"/>
  <c r="BU87" i="10"/>
  <c r="BI87" i="36"/>
  <c r="BI87" i="35"/>
  <c r="BI87" i="34"/>
  <c r="BI87" i="33"/>
  <c r="BI87" i="31"/>
  <c r="BI87" i="30"/>
  <c r="BI87" i="29"/>
  <c r="BR81" i="10"/>
  <c r="BF81" i="36"/>
  <c r="BF81" i="35"/>
  <c r="BF81" i="34"/>
  <c r="BF81" i="33"/>
  <c r="BF81" i="31"/>
  <c r="BF81" i="30"/>
  <c r="BF81" i="29"/>
  <c r="BT87" i="10"/>
  <c r="BH87" i="35"/>
  <c r="BH87" i="36"/>
  <c r="BH87" i="34"/>
  <c r="BH87" i="33"/>
  <c r="BH87" i="31"/>
  <c r="BH87" i="30"/>
  <c r="BH87" i="29"/>
  <c r="BS84" i="10"/>
  <c r="BG84" i="36"/>
  <c r="BG84" i="35"/>
  <c r="BG84" i="34"/>
  <c r="BG84" i="33"/>
  <c r="BG84" i="31"/>
  <c r="BG84" i="30"/>
  <c r="BG84" i="29"/>
  <c r="BQ81" i="10"/>
  <c r="BE81" i="36"/>
  <c r="BE81" i="35"/>
  <c r="BE81" i="34"/>
  <c r="BE81" i="33"/>
  <c r="BE81" i="31"/>
  <c r="BE81" i="30"/>
  <c r="BE81" i="29"/>
  <c r="BR87" i="10"/>
  <c r="BF87" i="36"/>
  <c r="BF87" i="35"/>
  <c r="BF87" i="34"/>
  <c r="BF87" i="33"/>
  <c r="BF87" i="31"/>
  <c r="BF87" i="29"/>
  <c r="BF87" i="30"/>
  <c r="BO83" i="10"/>
  <c r="BC83" i="36"/>
  <c r="BC83" i="35"/>
  <c r="BC83" i="34"/>
  <c r="BC83" i="33"/>
  <c r="BC83" i="31"/>
  <c r="BC83" i="30"/>
  <c r="BC83" i="29"/>
  <c r="BS80" i="10"/>
  <c r="BG80" i="36"/>
  <c r="BG80" i="35"/>
  <c r="BG80" i="34"/>
  <c r="BG80" i="33"/>
  <c r="BG80" i="31"/>
  <c r="BG80" i="30"/>
  <c r="BG80" i="29"/>
  <c r="BN81" i="10"/>
  <c r="BB81" i="36"/>
  <c r="BB81" i="35"/>
  <c r="BB81" i="34"/>
  <c r="BB81" i="33"/>
  <c r="BB81" i="30"/>
  <c r="BB81" i="31"/>
  <c r="BB81" i="29"/>
  <c r="BN79" i="10"/>
  <c r="BB79" i="36"/>
  <c r="BB79" i="35"/>
  <c r="BB79" i="33"/>
  <c r="BB79" i="34"/>
  <c r="BB79" i="31"/>
  <c r="BB79" i="30"/>
  <c r="BB79" i="29"/>
  <c r="BP84" i="10"/>
  <c r="BD84" i="36"/>
  <c r="BD84" i="35"/>
  <c r="BD84" i="34"/>
  <c r="BD84" i="33"/>
  <c r="BD84" i="31"/>
  <c r="BD84" i="30"/>
  <c r="BD84" i="29"/>
  <c r="BO79" i="10"/>
  <c r="BC79" i="36"/>
  <c r="BC79" i="35"/>
  <c r="BC79" i="33"/>
  <c r="BC79" i="34"/>
  <c r="BC79" i="31"/>
  <c r="BC79" i="30"/>
  <c r="BC79" i="29"/>
  <c r="BM90" i="10"/>
  <c r="BA90" i="36"/>
  <c r="BA90" i="35"/>
  <c r="BA90" i="34"/>
  <c r="BA90" i="31"/>
  <c r="BA90" i="30"/>
  <c r="BA90" i="33"/>
  <c r="BA90" i="29"/>
  <c r="BL84" i="10"/>
  <c r="AZ84" i="36"/>
  <c r="AZ84" i="35"/>
  <c r="AZ84" i="34"/>
  <c r="AZ84" i="33"/>
  <c r="AZ84" i="31"/>
  <c r="AZ84" i="30"/>
  <c r="AZ84" i="29"/>
  <c r="BO90" i="10"/>
  <c r="BC90" i="36"/>
  <c r="BC90" i="34"/>
  <c r="BC90" i="35"/>
  <c r="BC90" i="33"/>
  <c r="BC90" i="29"/>
  <c r="BC90" i="30"/>
  <c r="BC90" i="31"/>
  <c r="BU84" i="10"/>
  <c r="BI84" i="36"/>
  <c r="BI84" i="35"/>
  <c r="BI84" i="34"/>
  <c r="BI84" i="33"/>
  <c r="BI84" i="31"/>
  <c r="BI84" i="30"/>
  <c r="BI84" i="29"/>
  <c r="BS79" i="10"/>
  <c r="BG79" i="36"/>
  <c r="BG79" i="35"/>
  <c r="BG79" i="34"/>
  <c r="BG79" i="33"/>
  <c r="BG79" i="31"/>
  <c r="BG79" i="29"/>
  <c r="BG79" i="30"/>
  <c r="BO88" i="10"/>
  <c r="BC88" i="36"/>
  <c r="BC88" i="35"/>
  <c r="BC88" i="34"/>
  <c r="BC88" i="33"/>
  <c r="BC88" i="31"/>
  <c r="BC88" i="30"/>
  <c r="BC88" i="29"/>
  <c r="BN82" i="10"/>
  <c r="BB82" i="36"/>
  <c r="BB82" i="35"/>
  <c r="BB82" i="34"/>
  <c r="BB82" i="33"/>
  <c r="BB82" i="31"/>
  <c r="BB82" i="29"/>
  <c r="BB82" i="30"/>
  <c r="BV78" i="10"/>
  <c r="BJ78" i="36"/>
  <c r="BJ78" i="34"/>
  <c r="BJ78" i="35"/>
  <c r="BJ78" i="33"/>
  <c r="BJ78" i="31"/>
  <c r="BJ78" i="30"/>
  <c r="BJ78" i="29"/>
  <c r="BN88" i="10"/>
  <c r="BB88" i="36"/>
  <c r="BB88" i="35"/>
  <c r="BB88" i="34"/>
  <c r="BB88" i="33"/>
  <c r="BB88" i="31"/>
  <c r="BB88" i="30"/>
  <c r="BB88" i="29"/>
  <c r="BM78" i="10"/>
  <c r="BA78" i="36"/>
  <c r="BA78" i="35"/>
  <c r="BA78" i="34"/>
  <c r="BA78" i="33"/>
  <c r="BA78" i="31"/>
  <c r="BA78" i="29"/>
  <c r="BA78" i="30"/>
  <c r="BL88" i="10"/>
  <c r="AZ88" i="36"/>
  <c r="AZ88" i="35"/>
  <c r="AZ88" i="34"/>
  <c r="AZ88" i="33"/>
  <c r="AZ88" i="31"/>
  <c r="AZ88" i="30"/>
  <c r="AZ88" i="29"/>
  <c r="BQ84" i="10"/>
  <c r="BE84" i="36"/>
  <c r="BE84" i="35"/>
  <c r="BE84" i="34"/>
  <c r="BE84" i="33"/>
  <c r="BE84" i="31"/>
  <c r="BE84" i="30"/>
  <c r="BE84" i="29"/>
  <c r="BP78" i="10"/>
  <c r="BD78" i="36"/>
  <c r="BD78" i="35"/>
  <c r="BD78" i="34"/>
  <c r="BD78" i="33"/>
  <c r="BD78" i="31"/>
  <c r="BD78" i="30"/>
  <c r="BD78" i="29"/>
  <c r="BL80" i="10"/>
  <c r="AZ80" i="36"/>
  <c r="AZ80" i="35"/>
  <c r="AZ80" i="34"/>
  <c r="AZ80" i="33"/>
  <c r="AZ80" i="31"/>
  <c r="AZ80" i="29"/>
  <c r="AZ80" i="30"/>
  <c r="BQ87" i="10"/>
  <c r="BE87" i="36"/>
  <c r="BE87" i="35"/>
  <c r="BE87" i="34"/>
  <c r="BE87" i="33"/>
  <c r="BE87" i="31"/>
  <c r="BE87" i="30"/>
  <c r="BE87" i="29"/>
  <c r="BL89" i="10"/>
  <c r="AZ89" i="36"/>
  <c r="AZ89" i="35"/>
  <c r="AZ89" i="34"/>
  <c r="AZ89" i="33"/>
  <c r="AZ89" i="31"/>
  <c r="AZ89" i="30"/>
  <c r="AZ89" i="29"/>
  <c r="BM89" i="10"/>
  <c r="BA89" i="36"/>
  <c r="BA89" i="35"/>
  <c r="BA89" i="34"/>
  <c r="BA89" i="31"/>
  <c r="BA89" i="33"/>
  <c r="BA89" i="30"/>
  <c r="BA89" i="29"/>
  <c r="BO87" i="10"/>
  <c r="BC87" i="36"/>
  <c r="BC87" i="35"/>
  <c r="BC87" i="34"/>
  <c r="BC87" i="33"/>
  <c r="BC87" i="31"/>
  <c r="BC87" i="30"/>
  <c r="BC87" i="29"/>
  <c r="BO85" i="10"/>
  <c r="BC85" i="36"/>
  <c r="BC85" i="35"/>
  <c r="BC85" i="34"/>
  <c r="BC85" i="33"/>
  <c r="BC85" i="31"/>
  <c r="BC85" i="30"/>
  <c r="BC85" i="29"/>
  <c r="BO80" i="10"/>
  <c r="BC80" i="36"/>
  <c r="BC80" i="35"/>
  <c r="BC80" i="34"/>
  <c r="BC80" i="33"/>
  <c r="BC80" i="31"/>
  <c r="BC80" i="29"/>
  <c r="BC80" i="30"/>
  <c r="BV88" i="10"/>
  <c r="BJ88" i="36"/>
  <c r="BJ88" i="35"/>
  <c r="BJ88" i="34"/>
  <c r="BJ88" i="33"/>
  <c r="BJ88" i="30"/>
  <c r="BJ88" i="31"/>
  <c r="BJ88" i="29"/>
  <c r="BM85" i="10"/>
  <c r="BA85" i="36"/>
  <c r="BA85" i="35"/>
  <c r="BA85" i="34"/>
  <c r="BA85" i="33"/>
  <c r="BA85" i="30"/>
  <c r="BA85" i="31"/>
  <c r="BA85" i="29"/>
  <c r="BM82" i="10"/>
  <c r="BA82" i="36"/>
  <c r="BA82" i="35"/>
  <c r="BA82" i="33"/>
  <c r="BA82" i="31"/>
  <c r="BA82" i="34"/>
  <c r="BA82" i="30"/>
  <c r="BA82" i="29"/>
  <c r="BK85" i="10"/>
  <c r="AY85" i="35"/>
  <c r="AY85" i="36"/>
  <c r="AY85" i="34"/>
  <c r="AY85" i="33"/>
  <c r="AY85" i="31"/>
  <c r="AY85" i="29"/>
  <c r="AY85" i="30"/>
  <c r="BL83" i="10"/>
  <c r="AZ83" i="36"/>
  <c r="AZ83" i="35"/>
  <c r="AZ83" i="33"/>
  <c r="AZ83" i="34"/>
  <c r="AZ83" i="31"/>
  <c r="AZ83" i="30"/>
  <c r="AZ83" i="29"/>
  <c r="BO81" i="10"/>
  <c r="BC81" i="36"/>
  <c r="BC81" i="35"/>
  <c r="BC81" i="34"/>
  <c r="BC81" i="33"/>
  <c r="BC81" i="31"/>
  <c r="BC81" i="30"/>
  <c r="BC81" i="29"/>
  <c r="BS78" i="10"/>
  <c r="BG78" i="36"/>
  <c r="BG78" i="35"/>
  <c r="BG78" i="34"/>
  <c r="BG78" i="33"/>
  <c r="BG78" i="31"/>
  <c r="BG78" i="30"/>
  <c r="BG78" i="29"/>
  <c r="BL79" i="10"/>
  <c r="AZ79" i="36"/>
  <c r="AZ79" i="35"/>
  <c r="AZ79" i="34"/>
  <c r="AZ79" i="33"/>
  <c r="AZ79" i="31"/>
  <c r="AZ79" i="30"/>
  <c r="AZ79" i="29"/>
  <c r="BS88" i="10"/>
  <c r="BG88" i="36"/>
  <c r="BG88" i="35"/>
  <c r="BG88" i="34"/>
  <c r="BG88" i="31"/>
  <c r="BG88" i="30"/>
  <c r="BG88" i="33"/>
  <c r="BG88" i="29"/>
  <c r="BK88" i="10"/>
  <c r="AY88" i="36"/>
  <c r="AY88" i="35"/>
  <c r="AY88" i="34"/>
  <c r="AY88" i="30"/>
  <c r="AY88" i="31"/>
  <c r="AY88" i="33"/>
  <c r="AY88" i="29"/>
  <c r="BR85" i="10"/>
  <c r="BF85" i="36"/>
  <c r="BF85" i="35"/>
  <c r="BF85" i="34"/>
  <c r="BF85" i="33"/>
  <c r="BF85" i="31"/>
  <c r="BF85" i="30"/>
  <c r="BF85" i="29"/>
  <c r="BN90" i="10"/>
  <c r="BB90" i="36"/>
  <c r="BB90" i="35"/>
  <c r="BB90" i="34"/>
  <c r="BB90" i="33"/>
  <c r="BB90" i="31"/>
  <c r="BB90" i="30"/>
  <c r="BB90" i="29"/>
  <c r="BR83" i="10"/>
  <c r="BF83" i="36"/>
  <c r="BF83" i="35"/>
  <c r="BF83" i="34"/>
  <c r="BF83" i="33"/>
  <c r="BF83" i="31"/>
  <c r="BF83" i="29"/>
  <c r="BF83" i="30"/>
  <c r="BK86" i="10"/>
  <c r="AY86" i="36"/>
  <c r="AY86" i="35"/>
  <c r="AY86" i="34"/>
  <c r="AY86" i="33"/>
  <c r="AY86" i="31"/>
  <c r="AY86" i="30"/>
  <c r="AY86" i="29"/>
  <c r="BU90" i="10"/>
  <c r="BI90" i="36"/>
  <c r="BI90" i="35"/>
  <c r="BI90" i="34"/>
  <c r="BI90" i="33"/>
  <c r="BI90" i="31"/>
  <c r="BI90" i="30"/>
  <c r="BI90" i="29"/>
  <c r="BN80" i="10"/>
  <c r="BB80" i="36"/>
  <c r="BB80" i="35"/>
  <c r="BB80" i="34"/>
  <c r="BB80" i="33"/>
  <c r="BB80" i="31"/>
  <c r="BB80" i="29"/>
  <c r="BB80" i="30"/>
  <c r="BP80" i="10"/>
  <c r="BD80" i="36"/>
  <c r="BD80" i="34"/>
  <c r="BD80" i="35"/>
  <c r="BD80" i="33"/>
  <c r="BD80" i="31"/>
  <c r="BD80" i="30"/>
  <c r="BD80" i="29"/>
  <c r="BR89" i="10"/>
  <c r="BF89" i="36"/>
  <c r="BF89" i="35"/>
  <c r="BF89" i="34"/>
  <c r="BF89" i="33"/>
  <c r="BF89" i="31"/>
  <c r="BF89" i="30"/>
  <c r="BF89" i="29"/>
  <c r="BK81" i="10"/>
  <c r="AY81" i="36"/>
  <c r="AY81" i="35"/>
  <c r="AY81" i="34"/>
  <c r="AY81" i="33"/>
  <c r="AY81" i="31"/>
  <c r="AY81" i="29"/>
  <c r="AY81" i="30"/>
  <c r="CB88" i="10"/>
  <c r="BP88" i="36"/>
  <c r="BP88" i="35"/>
  <c r="BP88" i="34"/>
  <c r="BP88" i="33"/>
  <c r="BP88" i="31"/>
  <c r="BP88" i="30"/>
  <c r="BP88" i="29"/>
  <c r="BV82" i="10"/>
  <c r="BJ82" i="36"/>
  <c r="BJ82" i="35"/>
  <c r="BJ82" i="34"/>
  <c r="BJ82" i="33"/>
  <c r="BJ82" i="31"/>
  <c r="BJ82" i="29"/>
  <c r="BJ82" i="30"/>
  <c r="BR79" i="10"/>
  <c r="BF79" i="36"/>
  <c r="BF79" i="35"/>
  <c r="BF79" i="34"/>
  <c r="BF79" i="33"/>
  <c r="BF79" i="31"/>
  <c r="BF79" i="30"/>
  <c r="BF79" i="29"/>
  <c r="BU85" i="10"/>
  <c r="BI85" i="36"/>
  <c r="BI85" i="35"/>
  <c r="BI85" i="34"/>
  <c r="BI85" i="33"/>
  <c r="BI85" i="31"/>
  <c r="BI85" i="30"/>
  <c r="BI85" i="29"/>
  <c r="BU82" i="10"/>
  <c r="BI82" i="36"/>
  <c r="BI82" i="35"/>
  <c r="BI82" i="34"/>
  <c r="BI82" i="33"/>
  <c r="BI82" i="31"/>
  <c r="BI82" i="30"/>
  <c r="BI82" i="29"/>
  <c r="BU78" i="10"/>
  <c r="BI78" i="36"/>
  <c r="BI78" i="35"/>
  <c r="BI78" i="34"/>
  <c r="BI78" i="33"/>
  <c r="BI78" i="30"/>
  <c r="BI78" i="29"/>
  <c r="BI78" i="31"/>
  <c r="BS85" i="10"/>
  <c r="BG85" i="36"/>
  <c r="BG85" i="35"/>
  <c r="BG85" i="34"/>
  <c r="BG85" i="33"/>
  <c r="BG85" i="31"/>
  <c r="BG85" i="30"/>
  <c r="BG85" i="29"/>
  <c r="BV83" i="10"/>
  <c r="BJ83" i="36"/>
  <c r="BJ83" i="35"/>
  <c r="BJ83" i="34"/>
  <c r="BJ83" i="33"/>
  <c r="BJ83" i="30"/>
  <c r="BJ83" i="31"/>
  <c r="BJ83" i="29"/>
  <c r="BT79" i="10"/>
  <c r="BH79" i="36"/>
  <c r="BH79" i="35"/>
  <c r="BH79" i="34"/>
  <c r="BH79" i="31"/>
  <c r="BH79" i="33"/>
  <c r="BH79" i="30"/>
  <c r="BH79" i="29"/>
  <c r="BT89" i="10"/>
  <c r="BH89" i="36"/>
  <c r="BH89" i="35"/>
  <c r="BH89" i="34"/>
  <c r="BH89" i="33"/>
  <c r="BH89" i="31"/>
  <c r="BH89" i="30"/>
  <c r="BH89" i="29"/>
  <c r="BP90" i="10"/>
  <c r="BD90" i="36"/>
  <c r="BD90" i="35"/>
  <c r="BD90" i="34"/>
  <c r="BD90" i="33"/>
  <c r="BD90" i="29"/>
  <c r="BD90" i="30"/>
  <c r="BD90" i="31"/>
  <c r="BT85" i="10"/>
  <c r="BH85" i="36"/>
  <c r="BH85" i="35"/>
  <c r="BH85" i="34"/>
  <c r="BH85" i="33"/>
  <c r="BH85" i="31"/>
  <c r="BH85" i="30"/>
  <c r="BH85" i="29"/>
  <c r="BP86" i="10"/>
  <c r="BD86" i="36"/>
  <c r="BD86" i="35"/>
  <c r="BD86" i="34"/>
  <c r="BD86" i="33"/>
  <c r="BD86" i="31"/>
  <c r="BD86" i="30"/>
  <c r="BD86" i="29"/>
  <c r="BU83" i="10"/>
  <c r="BI83" i="36"/>
  <c r="BI83" i="35"/>
  <c r="BI83" i="34"/>
  <c r="BI83" i="33"/>
  <c r="BI83" i="31"/>
  <c r="BI83" i="30"/>
  <c r="BI83" i="29"/>
  <c r="BP83" i="10"/>
  <c r="BD83" i="36"/>
  <c r="BD83" i="35"/>
  <c r="BD83" i="34"/>
  <c r="BD83" i="33"/>
  <c r="BD83" i="31"/>
  <c r="BD83" i="30"/>
  <c r="BD83" i="29"/>
  <c r="BL86" i="10"/>
  <c r="AZ86" i="36"/>
  <c r="AZ86" i="35"/>
  <c r="AZ86" i="34"/>
  <c r="AZ86" i="33"/>
  <c r="AZ86" i="31"/>
  <c r="AZ86" i="30"/>
  <c r="AZ86" i="29"/>
  <c r="BP87" i="10"/>
  <c r="BD87" i="36"/>
  <c r="BD87" i="35"/>
  <c r="BD87" i="34"/>
  <c r="BD87" i="33"/>
  <c r="BD87" i="31"/>
  <c r="BD87" i="30"/>
  <c r="BD87" i="29"/>
  <c r="BT86" i="10"/>
  <c r="BH86" i="36"/>
  <c r="BH86" i="35"/>
  <c r="BH86" i="34"/>
  <c r="BH86" i="33"/>
  <c r="BH86" i="31"/>
  <c r="BH86" i="30"/>
  <c r="BH86" i="29"/>
  <c r="BT88" i="10"/>
  <c r="BH88" i="36"/>
  <c r="BH88" i="35"/>
  <c r="BH88" i="34"/>
  <c r="BH88" i="33"/>
  <c r="BH88" i="31"/>
  <c r="BH88" i="29"/>
  <c r="BH88" i="30"/>
  <c r="BT68" i="2"/>
  <c r="BT68" i="32"/>
  <c r="BP70" i="2"/>
  <c r="BP70" i="32"/>
  <c r="BM74" i="2"/>
  <c r="BM74" i="32"/>
  <c r="BR69" i="2"/>
  <c r="BF69" i="32"/>
  <c r="BQ70" i="2"/>
  <c r="BE70" i="32"/>
  <c r="AY70" i="32"/>
  <c r="BK70" i="2"/>
  <c r="BU71" i="2"/>
  <c r="BI71" i="32"/>
  <c r="BM70" i="2"/>
  <c r="BA70" i="32"/>
  <c r="BN70" i="2"/>
  <c r="BB70" i="32"/>
  <c r="BW67" i="2"/>
  <c r="BW67" i="32"/>
  <c r="BK67" i="32"/>
  <c r="BN68" i="2"/>
  <c r="BB68" i="32"/>
  <c r="BV72" i="2"/>
  <c r="BJ72" i="32"/>
  <c r="BT72" i="2"/>
  <c r="BH72" i="32"/>
  <c r="BQ68" i="2"/>
  <c r="BE68" i="32"/>
  <c r="CC67" i="2"/>
  <c r="CC67" i="32"/>
  <c r="BQ67" i="32"/>
  <c r="BG70" i="32"/>
  <c r="BS70" i="2"/>
  <c r="BQ73" i="2"/>
  <c r="BE73" i="32"/>
  <c r="BR70" i="2"/>
  <c r="BF70" i="32"/>
  <c r="BO70" i="32"/>
  <c r="CA70" i="2"/>
  <c r="CA70" i="32"/>
  <c r="BL75" i="2"/>
  <c r="AZ75" i="32"/>
  <c r="BQ69" i="2"/>
  <c r="BE69" i="32"/>
  <c r="BR68" i="2"/>
  <c r="BF68" i="32"/>
  <c r="BM71" i="2"/>
  <c r="BA71" i="32"/>
  <c r="BO67" i="2"/>
  <c r="BC67" i="32"/>
  <c r="BL72" i="2"/>
  <c r="AZ72" i="32"/>
  <c r="BT73" i="2"/>
  <c r="BH73" i="32"/>
  <c r="BN72" i="2"/>
  <c r="BB72" i="32"/>
  <c r="BO69" i="2"/>
  <c r="BC69" i="32"/>
  <c r="BM72" i="2"/>
  <c r="BA72" i="32"/>
  <c r="BP72" i="2"/>
  <c r="BD72" i="32"/>
  <c r="CE67" i="2"/>
  <c r="CE67" i="32"/>
  <c r="BS67" i="32"/>
  <c r="BK68" i="2"/>
  <c r="AY68" i="32"/>
  <c r="BR74" i="2"/>
  <c r="BF74" i="32"/>
  <c r="BU69" i="2"/>
  <c r="BI69" i="32"/>
  <c r="BT74" i="2"/>
  <c r="BH74" i="32"/>
  <c r="BB71" i="32"/>
  <c r="BN71" i="2"/>
  <c r="BV69" i="2"/>
  <c r="BJ69" i="32"/>
  <c r="BN69" i="2"/>
  <c r="BB69" i="32"/>
  <c r="BQ72" i="2"/>
  <c r="BE72" i="32"/>
  <c r="BT75" i="2"/>
  <c r="BH75" i="32"/>
  <c r="BP73" i="2"/>
  <c r="BD73" i="32"/>
  <c r="BK66" i="2"/>
  <c r="AY66" i="32"/>
  <c r="BN67" i="2"/>
  <c r="BB67" i="32"/>
  <c r="BU68" i="2"/>
  <c r="BI68" i="32"/>
  <c r="BU72" i="2"/>
  <c r="BI72" i="32"/>
  <c r="BV67" i="2"/>
  <c r="BJ67" i="32"/>
  <c r="BQ75" i="2"/>
  <c r="BE75" i="32"/>
  <c r="BP71" i="2"/>
  <c r="BD71" i="32"/>
  <c r="BP75" i="2"/>
  <c r="BD75" i="32"/>
  <c r="BR73" i="2"/>
  <c r="BF73" i="32"/>
  <c r="BV68" i="2"/>
  <c r="BJ68" i="32"/>
  <c r="CE69" i="2"/>
  <c r="CE69" i="32"/>
  <c r="BS69" i="32"/>
  <c r="BL71" i="2"/>
  <c r="AZ71" i="32"/>
  <c r="BR67" i="2"/>
  <c r="BF67" i="32"/>
  <c r="BM67" i="2"/>
  <c r="BA67" i="32"/>
  <c r="BQ71" i="2"/>
  <c r="BE71" i="32"/>
  <c r="BU70" i="2"/>
  <c r="BI70" i="32"/>
  <c r="BQ74" i="2"/>
  <c r="BQ74" i="32"/>
  <c r="BT71" i="2"/>
  <c r="BH71" i="32"/>
  <c r="BR72" i="2"/>
  <c r="BF72" i="32"/>
  <c r="BL74" i="2"/>
  <c r="AZ74" i="32"/>
  <c r="BU73" i="2"/>
  <c r="BI73" i="32"/>
  <c r="BN74" i="2"/>
  <c r="BB74" i="32"/>
  <c r="BX70" i="2"/>
  <c r="BX70" i="32"/>
  <c r="BL70" i="32"/>
  <c r="BS68" i="2"/>
  <c r="BG68" i="32"/>
  <c r="BP74" i="2"/>
  <c r="BD74" i="32"/>
  <c r="BM69" i="2"/>
  <c r="BA69" i="32"/>
  <c r="BV70" i="2"/>
  <c r="BJ70" i="32"/>
  <c r="BM68" i="2"/>
  <c r="BA68" i="32"/>
  <c r="BU67" i="2"/>
  <c r="BI67" i="32"/>
  <c r="BU75" i="2"/>
  <c r="BI75" i="32"/>
  <c r="BN73" i="2"/>
  <c r="BB73" i="32"/>
  <c r="CA68" i="2"/>
  <c r="CA68" i="32"/>
  <c r="BO68" i="32"/>
  <c r="BM75" i="2"/>
  <c r="BA75" i="32"/>
  <c r="BM73" i="2"/>
  <c r="BA73" i="32"/>
  <c r="BW69" i="2"/>
  <c r="BW69" i="32"/>
  <c r="BK69" i="32"/>
  <c r="BL73" i="2"/>
  <c r="AZ73" i="32"/>
  <c r="BV74" i="2"/>
  <c r="BJ74" i="32"/>
  <c r="BH69" i="32"/>
  <c r="BT69" i="2"/>
  <c r="BV73" i="2"/>
  <c r="BJ73" i="32"/>
  <c r="BW75" i="2"/>
  <c r="BW75" i="32"/>
  <c r="CE74" i="2"/>
  <c r="CE74" i="32"/>
  <c r="BK72" i="2"/>
  <c r="BK72" i="32"/>
  <c r="BW71" i="2"/>
  <c r="BW71" i="32"/>
  <c r="CA73" i="2"/>
  <c r="CA73" i="32"/>
  <c r="CD75" i="2"/>
  <c r="CD75" i="32"/>
  <c r="BY74" i="2"/>
  <c r="BY74" i="32"/>
  <c r="CD71" i="2"/>
  <c r="CD71" i="32"/>
  <c r="CH75" i="2"/>
  <c r="CH75" i="32"/>
  <c r="BW74" i="2"/>
  <c r="BW74" i="32"/>
  <c r="CF67" i="2"/>
  <c r="CF67" i="32"/>
  <c r="CA75" i="2"/>
  <c r="CA75" i="32"/>
  <c r="BX69" i="2"/>
  <c r="BX69" i="32"/>
  <c r="BP68" i="2"/>
  <c r="BP68" i="32"/>
  <c r="CF70" i="2"/>
  <c r="CF70" i="32"/>
  <c r="CA74" i="2"/>
  <c r="CA74" i="32"/>
  <c r="BW73" i="2"/>
  <c r="BW73" i="32"/>
  <c r="BS72" i="2"/>
  <c r="BS72" i="32"/>
  <c r="CE71" i="2"/>
  <c r="CE71" i="32"/>
  <c r="CB69" i="2"/>
  <c r="CB69" i="32"/>
  <c r="CF66" i="2"/>
  <c r="CF66" i="32"/>
  <c r="CE75" i="2"/>
  <c r="CE75" i="32"/>
  <c r="CH71" i="2"/>
  <c r="CH71" i="32"/>
  <c r="CG74" i="2"/>
  <c r="CG74" i="32"/>
  <c r="BX68" i="2"/>
  <c r="BX68" i="32"/>
  <c r="BO72" i="2"/>
  <c r="BO72" i="32"/>
  <c r="CA71" i="2"/>
  <c r="CA71" i="32"/>
  <c r="BZ75" i="2"/>
  <c r="BZ75" i="32"/>
  <c r="CB67" i="2"/>
  <c r="CB67" i="32"/>
  <c r="BX66" i="2"/>
  <c r="BX66" i="32"/>
  <c r="CB66" i="2"/>
  <c r="CB66" i="32"/>
  <c r="CF88" i="10"/>
  <c r="BT88" i="36"/>
  <c r="BT88" i="35"/>
  <c r="BT88" i="34"/>
  <c r="BT88" i="33"/>
  <c r="BT88" i="29"/>
  <c r="BT88" i="30"/>
  <c r="BT88" i="31"/>
  <c r="CF86" i="10"/>
  <c r="BT86" i="36"/>
  <c r="BT86" i="35"/>
  <c r="BT86" i="34"/>
  <c r="BT86" i="33"/>
  <c r="BT86" i="31"/>
  <c r="BT86" i="30"/>
  <c r="BT86" i="29"/>
  <c r="CB87" i="10"/>
  <c r="BP87" i="36"/>
  <c r="BP87" i="35"/>
  <c r="BP87" i="34"/>
  <c r="BP87" i="33"/>
  <c r="BP87" i="31"/>
  <c r="BP87" i="30"/>
  <c r="BP87" i="29"/>
  <c r="BX86" i="10"/>
  <c r="BL86" i="36"/>
  <c r="BL86" i="35"/>
  <c r="BL86" i="34"/>
  <c r="BL86" i="33"/>
  <c r="BL86" i="31"/>
  <c r="BL86" i="30"/>
  <c r="BL86" i="29"/>
  <c r="CB83" i="10"/>
  <c r="BP83" i="36"/>
  <c r="BP83" i="35"/>
  <c r="BP83" i="34"/>
  <c r="BP83" i="33"/>
  <c r="BP83" i="31"/>
  <c r="BP83" i="30"/>
  <c r="BP83" i="29"/>
  <c r="CG83" i="10"/>
  <c r="BU83" i="36"/>
  <c r="BU83" i="35"/>
  <c r="BU83" i="34"/>
  <c r="BU83" i="33"/>
  <c r="BU83" i="31"/>
  <c r="BU83" i="30"/>
  <c r="BU83" i="29"/>
  <c r="CB86" i="10"/>
  <c r="BP86" i="36"/>
  <c r="BP86" i="35"/>
  <c r="BP86" i="34"/>
  <c r="BP86" i="33"/>
  <c r="BP86" i="31"/>
  <c r="BP86" i="30"/>
  <c r="BP86" i="29"/>
  <c r="CF85" i="10"/>
  <c r="BT85" i="36"/>
  <c r="BT85" i="35"/>
  <c r="BT85" i="34"/>
  <c r="BT85" i="33"/>
  <c r="BT85" i="31"/>
  <c r="BT85" i="30"/>
  <c r="BT85" i="29"/>
  <c r="CB90" i="10"/>
  <c r="BP90" i="36"/>
  <c r="BP90" i="35"/>
  <c r="BP90" i="34"/>
  <c r="BP90" i="33"/>
  <c r="BP90" i="31"/>
  <c r="BP90" i="30"/>
  <c r="BP90" i="29"/>
  <c r="CF89" i="10"/>
  <c r="BT89" i="36"/>
  <c r="BT89" i="35"/>
  <c r="BT89" i="34"/>
  <c r="BT89" i="33"/>
  <c r="BT89" i="31"/>
  <c r="BT89" i="30"/>
  <c r="BT89" i="29"/>
  <c r="CF79" i="10"/>
  <c r="BT79" i="36"/>
  <c r="BT79" i="35"/>
  <c r="BT79" i="34"/>
  <c r="BT79" i="33"/>
  <c r="BT79" i="31"/>
  <c r="BT79" i="30"/>
  <c r="BT79" i="29"/>
  <c r="CH83" i="10"/>
  <c r="BV83" i="36"/>
  <c r="BV83" i="35"/>
  <c r="BV83" i="34"/>
  <c r="BV83" i="33"/>
  <c r="BV83" i="31"/>
  <c r="BV83" i="30"/>
  <c r="BV83" i="29"/>
  <c r="CE85" i="10"/>
  <c r="BS85" i="36"/>
  <c r="BS85" i="34"/>
  <c r="BS85" i="35"/>
  <c r="BS85" i="33"/>
  <c r="BS85" i="31"/>
  <c r="BS85" i="30"/>
  <c r="BS85" i="29"/>
  <c r="CG78" i="10"/>
  <c r="BU78" i="36"/>
  <c r="BU78" i="35"/>
  <c r="BU78" i="34"/>
  <c r="BU78" i="30"/>
  <c r="BU78" i="33"/>
  <c r="BU78" i="31"/>
  <c r="BU78" i="29"/>
  <c r="CG82" i="10"/>
  <c r="BU82" i="36"/>
  <c r="BU82" i="35"/>
  <c r="BU82" i="33"/>
  <c r="BU82" i="34"/>
  <c r="BU82" i="31"/>
  <c r="BU82" i="30"/>
  <c r="BU82" i="29"/>
  <c r="CG85" i="10"/>
  <c r="BU85" i="36"/>
  <c r="BU85" i="35"/>
  <c r="BU85" i="34"/>
  <c r="BU85" i="33"/>
  <c r="BU85" i="31"/>
  <c r="BU85" i="30"/>
  <c r="BU85" i="29"/>
  <c r="CD79" i="10"/>
  <c r="BR79" i="36"/>
  <c r="BR79" i="35"/>
  <c r="BR79" i="34"/>
  <c r="BR79" i="33"/>
  <c r="BR79" i="31"/>
  <c r="BR79" i="30"/>
  <c r="BR79" i="29"/>
  <c r="CH82" i="10"/>
  <c r="BV82" i="36"/>
  <c r="BV82" i="35"/>
  <c r="BV82" i="34"/>
  <c r="BV82" i="31"/>
  <c r="BV82" i="30"/>
  <c r="BV82" i="33"/>
  <c r="BV82" i="29"/>
  <c r="CB88" i="36"/>
  <c r="CB88" i="35"/>
  <c r="CB88" i="34"/>
  <c r="CB88" i="33"/>
  <c r="CB88" i="31"/>
  <c r="CB88" i="29"/>
  <c r="CB88" i="30"/>
  <c r="BW81" i="10"/>
  <c r="BK81" i="36"/>
  <c r="BK81" i="35"/>
  <c r="BK81" i="34"/>
  <c r="BK81" i="31"/>
  <c r="BK81" i="30"/>
  <c r="BK81" i="33"/>
  <c r="BK81" i="29"/>
  <c r="CD89" i="10"/>
  <c r="BR89" i="36"/>
  <c r="BR89" i="35"/>
  <c r="BR89" i="34"/>
  <c r="BR89" i="31"/>
  <c r="BR89" i="33"/>
  <c r="BR89" i="30"/>
  <c r="BR89" i="29"/>
  <c r="CB80" i="10"/>
  <c r="BP80" i="36"/>
  <c r="BP80" i="35"/>
  <c r="BP80" i="34"/>
  <c r="BP80" i="33"/>
  <c r="BP80" i="31"/>
  <c r="BP80" i="30"/>
  <c r="BP80" i="29"/>
  <c r="BZ80" i="10"/>
  <c r="BN80" i="36"/>
  <c r="BN80" i="35"/>
  <c r="BN80" i="34"/>
  <c r="BN80" i="33"/>
  <c r="BN80" i="30"/>
  <c r="BN80" i="31"/>
  <c r="BN80" i="29"/>
  <c r="CG90" i="10"/>
  <c r="BU90" i="36"/>
  <c r="BU90" i="35"/>
  <c r="BU90" i="34"/>
  <c r="BU90" i="33"/>
  <c r="BU90" i="31"/>
  <c r="BU90" i="30"/>
  <c r="BU90" i="29"/>
  <c r="BW86" i="10"/>
  <c r="BK86" i="35"/>
  <c r="BK86" i="36"/>
  <c r="BK86" i="34"/>
  <c r="BK86" i="33"/>
  <c r="BK86" i="31"/>
  <c r="BK86" i="29"/>
  <c r="BK86" i="30"/>
  <c r="CD83" i="10"/>
  <c r="BR83" i="36"/>
  <c r="BR83" i="35"/>
  <c r="BR83" i="33"/>
  <c r="BR83" i="34"/>
  <c r="BR83" i="30"/>
  <c r="BR83" i="31"/>
  <c r="BR83" i="29"/>
  <c r="BZ90" i="10"/>
  <c r="BN90" i="36"/>
  <c r="BN90" i="35"/>
  <c r="BN90" i="34"/>
  <c r="BN90" i="31"/>
  <c r="BN90" i="33"/>
  <c r="BN90" i="30"/>
  <c r="BN90" i="29"/>
  <c r="CD85" i="10"/>
  <c r="BR85" i="36"/>
  <c r="BR85" i="35"/>
  <c r="BR85" i="34"/>
  <c r="BR85" i="33"/>
  <c r="BR85" i="31"/>
  <c r="BR85" i="30"/>
  <c r="BR85" i="29"/>
  <c r="BW88" i="10"/>
  <c r="BK88" i="36"/>
  <c r="BK88" i="34"/>
  <c r="BK88" i="35"/>
  <c r="BK88" i="33"/>
  <c r="BK88" i="31"/>
  <c r="BK88" i="30"/>
  <c r="BK88" i="29"/>
  <c r="CE88" i="10"/>
  <c r="BS88" i="36"/>
  <c r="BS88" i="34"/>
  <c r="BS88" i="35"/>
  <c r="BS88" i="33"/>
  <c r="BS88" i="29"/>
  <c r="BS88" i="30"/>
  <c r="BS88" i="31"/>
  <c r="BX79" i="10"/>
  <c r="BL79" i="36"/>
  <c r="BL79" i="35"/>
  <c r="BL79" i="34"/>
  <c r="BL79" i="33"/>
  <c r="BL79" i="31"/>
  <c r="BL79" i="29"/>
  <c r="BL79" i="30"/>
  <c r="CE78" i="10"/>
  <c r="BS78" i="36"/>
  <c r="BS78" i="35"/>
  <c r="BS78" i="34"/>
  <c r="BS78" i="33"/>
  <c r="BS78" i="31"/>
  <c r="BS78" i="29"/>
  <c r="BS78" i="30"/>
  <c r="CA81" i="10"/>
  <c r="BO81" i="35"/>
  <c r="BO81" i="36"/>
  <c r="BO81" i="34"/>
  <c r="BO81" i="33"/>
  <c r="BO81" i="31"/>
  <c r="BO81" i="29"/>
  <c r="BO81" i="30"/>
  <c r="BX83" i="10"/>
  <c r="BL83" i="36"/>
  <c r="BL83" i="35"/>
  <c r="BL83" i="34"/>
  <c r="BL83" i="33"/>
  <c r="BL83" i="31"/>
  <c r="BL83" i="30"/>
  <c r="BL83" i="29"/>
  <c r="BW85" i="10"/>
  <c r="BK85" i="36"/>
  <c r="BK85" i="35"/>
  <c r="BK85" i="34"/>
  <c r="BK85" i="31"/>
  <c r="BK85" i="30"/>
  <c r="BK85" i="33"/>
  <c r="BK85" i="29"/>
  <c r="BY82" i="10"/>
  <c r="BM82" i="36"/>
  <c r="BM82" i="35"/>
  <c r="BM82" i="34"/>
  <c r="BM82" i="33"/>
  <c r="BM82" i="31"/>
  <c r="BM82" i="30"/>
  <c r="BM82" i="29"/>
  <c r="BY85" i="10"/>
  <c r="BM85" i="36"/>
  <c r="BM85" i="35"/>
  <c r="BM85" i="34"/>
  <c r="BM85" i="33"/>
  <c r="BM85" i="31"/>
  <c r="BM85" i="30"/>
  <c r="BM85" i="29"/>
  <c r="CH88" i="10"/>
  <c r="BV88" i="36"/>
  <c r="BV88" i="35"/>
  <c r="BV88" i="34"/>
  <c r="BV88" i="31"/>
  <c r="BV88" i="33"/>
  <c r="BV88" i="30"/>
  <c r="BV88" i="29"/>
  <c r="CA80" i="10"/>
  <c r="BO80" i="36"/>
  <c r="BO80" i="35"/>
  <c r="BO80" i="34"/>
  <c r="BO80" i="33"/>
  <c r="BO80" i="31"/>
  <c r="BO80" i="30"/>
  <c r="BO80" i="29"/>
  <c r="CA85" i="10"/>
  <c r="BO85" i="36"/>
  <c r="BO85" i="35"/>
  <c r="BO85" i="34"/>
  <c r="BO85" i="33"/>
  <c r="BO85" i="31"/>
  <c r="BO85" i="29"/>
  <c r="BO85" i="30"/>
  <c r="CA87" i="10"/>
  <c r="BO87" i="36"/>
  <c r="BO87" i="35"/>
  <c r="BO87" i="34"/>
  <c r="BO87" i="33"/>
  <c r="BO87" i="31"/>
  <c r="BO87" i="29"/>
  <c r="BO87" i="30"/>
  <c r="BY89" i="10"/>
  <c r="BM89" i="36"/>
  <c r="BM89" i="35"/>
  <c r="BM89" i="34"/>
  <c r="BM89" i="33"/>
  <c r="BM89" i="31"/>
  <c r="BM89" i="30"/>
  <c r="BM89" i="29"/>
  <c r="BX89" i="10"/>
  <c r="BL89" i="36"/>
  <c r="BL89" i="35"/>
  <c r="BL89" i="34"/>
  <c r="BL89" i="33"/>
  <c r="BL89" i="31"/>
  <c r="BL89" i="30"/>
  <c r="BL89" i="29"/>
  <c r="CC87" i="10"/>
  <c r="BQ87" i="36"/>
  <c r="BQ87" i="35"/>
  <c r="BQ87" i="34"/>
  <c r="BQ87" i="33"/>
  <c r="BQ87" i="31"/>
  <c r="BQ87" i="30"/>
  <c r="BQ87" i="29"/>
  <c r="BX80" i="10"/>
  <c r="BL80" i="36"/>
  <c r="BL80" i="35"/>
  <c r="BL80" i="34"/>
  <c r="BL80" i="33"/>
  <c r="BL80" i="31"/>
  <c r="BL80" i="30"/>
  <c r="BL80" i="29"/>
  <c r="CB78" i="10"/>
  <c r="BP78" i="36"/>
  <c r="BP78" i="35"/>
  <c r="BP78" i="34"/>
  <c r="BP78" i="33"/>
  <c r="BP78" i="31"/>
  <c r="BP78" i="29"/>
  <c r="BP78" i="30"/>
  <c r="CC84" i="10"/>
  <c r="BQ84" i="36"/>
  <c r="BQ84" i="34"/>
  <c r="BQ84" i="35"/>
  <c r="BQ84" i="33"/>
  <c r="BQ84" i="31"/>
  <c r="BQ84" i="30"/>
  <c r="BQ84" i="29"/>
  <c r="BX88" i="10"/>
  <c r="BL88" i="36"/>
  <c r="BL88" i="35"/>
  <c r="BL88" i="34"/>
  <c r="BL88" i="33"/>
  <c r="BL88" i="31"/>
  <c r="BL88" i="30"/>
  <c r="BL88" i="29"/>
  <c r="BY78" i="10"/>
  <c r="BM78" i="36"/>
  <c r="BM78" i="35"/>
  <c r="BM78" i="34"/>
  <c r="BM78" i="33"/>
  <c r="BM78" i="31"/>
  <c r="BM78" i="30"/>
  <c r="BM78" i="29"/>
  <c r="BZ88" i="10"/>
  <c r="BN88" i="36"/>
  <c r="BN88" i="35"/>
  <c r="BN88" i="34"/>
  <c r="BN88" i="31"/>
  <c r="BN88" i="33"/>
  <c r="BN88" i="30"/>
  <c r="BN88" i="29"/>
  <c r="CH78" i="10"/>
  <c r="BV78" i="36"/>
  <c r="BV78" i="35"/>
  <c r="BV78" i="34"/>
  <c r="BV78" i="33"/>
  <c r="BV78" i="31"/>
  <c r="BV78" i="30"/>
  <c r="BV78" i="29"/>
  <c r="BZ82" i="10"/>
  <c r="BN82" i="36"/>
  <c r="BN82" i="35"/>
  <c r="BN82" i="34"/>
  <c r="BN82" i="33"/>
  <c r="BN82" i="31"/>
  <c r="BN82" i="30"/>
  <c r="BN82" i="29"/>
  <c r="CA88" i="10"/>
  <c r="BO88" i="36"/>
  <c r="BO88" i="35"/>
  <c r="BO88" i="34"/>
  <c r="BO88" i="33"/>
  <c r="BO88" i="31"/>
  <c r="BO88" i="30"/>
  <c r="BO88" i="29"/>
  <c r="CE79" i="10"/>
  <c r="BS79" i="36"/>
  <c r="BS79" i="35"/>
  <c r="BS79" i="34"/>
  <c r="BS79" i="33"/>
  <c r="BS79" i="31"/>
  <c r="BS79" i="30"/>
  <c r="BS79" i="29"/>
  <c r="CG84" i="10"/>
  <c r="BU84" i="36"/>
  <c r="BU84" i="35"/>
  <c r="BU84" i="34"/>
  <c r="BU84" i="33"/>
  <c r="BU84" i="30"/>
  <c r="BU84" i="31"/>
  <c r="BU84" i="29"/>
  <c r="CA90" i="10"/>
  <c r="BO90" i="36"/>
  <c r="BO90" i="35"/>
  <c r="BO90" i="34"/>
  <c r="BO90" i="33"/>
  <c r="BO90" i="31"/>
  <c r="BO90" i="30"/>
  <c r="BO90" i="29"/>
  <c r="BX84" i="10"/>
  <c r="BL84" i="36"/>
  <c r="BL84" i="35"/>
  <c r="BL84" i="34"/>
  <c r="BL84" i="33"/>
  <c r="BL84" i="31"/>
  <c r="BL84" i="30"/>
  <c r="BL84" i="29"/>
  <c r="BY90" i="10"/>
  <c r="BM90" i="36"/>
  <c r="BM90" i="35"/>
  <c r="BM90" i="34"/>
  <c r="BM90" i="33"/>
  <c r="BM90" i="31"/>
  <c r="BM90" i="30"/>
  <c r="BM90" i="29"/>
  <c r="CA79" i="10"/>
  <c r="BO79" i="36"/>
  <c r="BO79" i="35"/>
  <c r="BO79" i="34"/>
  <c r="BO79" i="33"/>
  <c r="BO79" i="31"/>
  <c r="BO79" i="29"/>
  <c r="BO79" i="30"/>
  <c r="CB84" i="10"/>
  <c r="BP84" i="36"/>
  <c r="BP84" i="35"/>
  <c r="BP84" i="34"/>
  <c r="BP84" i="33"/>
  <c r="BP84" i="31"/>
  <c r="BP84" i="30"/>
  <c r="BP84" i="29"/>
  <c r="BZ79" i="10"/>
  <c r="BN79" i="36"/>
  <c r="BN79" i="35"/>
  <c r="BN79" i="34"/>
  <c r="BN79" i="33"/>
  <c r="BN79" i="31"/>
  <c r="BN79" i="29"/>
  <c r="BN79" i="30"/>
  <c r="BZ81" i="10"/>
  <c r="BN81" i="36"/>
  <c r="BN81" i="34"/>
  <c r="BN81" i="35"/>
  <c r="BN81" i="33"/>
  <c r="BN81" i="31"/>
  <c r="BN81" i="30"/>
  <c r="BN81" i="29"/>
  <c r="CE80" i="10"/>
  <c r="BS80" i="36"/>
  <c r="BS80" i="35"/>
  <c r="BS80" i="34"/>
  <c r="BS80" i="33"/>
  <c r="BS80" i="31"/>
  <c r="BS80" i="29"/>
  <c r="BS80" i="30"/>
  <c r="CA83" i="10"/>
  <c r="BO83" i="35"/>
  <c r="BO83" i="36"/>
  <c r="BO83" i="34"/>
  <c r="BO83" i="33"/>
  <c r="BO83" i="31"/>
  <c r="BO83" i="29"/>
  <c r="BO83" i="30"/>
  <c r="CD87" i="10"/>
  <c r="BR87" i="36"/>
  <c r="BR87" i="35"/>
  <c r="BR87" i="34"/>
  <c r="BR87" i="31"/>
  <c r="BR87" i="33"/>
  <c r="BR87" i="30"/>
  <c r="BR87" i="29"/>
  <c r="CC81" i="10"/>
  <c r="BQ81" i="36"/>
  <c r="BQ81" i="35"/>
  <c r="BQ81" i="34"/>
  <c r="BQ81" i="33"/>
  <c r="BQ81" i="31"/>
  <c r="BQ81" i="30"/>
  <c r="BQ81" i="29"/>
  <c r="CE84" i="10"/>
  <c r="BS84" i="35"/>
  <c r="BS84" i="36"/>
  <c r="BS84" i="34"/>
  <c r="BS84" i="33"/>
  <c r="BS84" i="31"/>
  <c r="BS84" i="29"/>
  <c r="BS84" i="30"/>
  <c r="CF87" i="10"/>
  <c r="BT87" i="36"/>
  <c r="BT87" i="35"/>
  <c r="BT87" i="34"/>
  <c r="BT87" i="33"/>
  <c r="BT87" i="31"/>
  <c r="BT87" i="30"/>
  <c r="BT87" i="29"/>
  <c r="CD81" i="10"/>
  <c r="BR81" i="36"/>
  <c r="BR81" i="35"/>
  <c r="BR81" i="34"/>
  <c r="BR81" i="33"/>
  <c r="BR81" i="31"/>
  <c r="BR81" i="30"/>
  <c r="BR81" i="29"/>
  <c r="CG87" i="10"/>
  <c r="BU87" i="36"/>
  <c r="BU87" i="35"/>
  <c r="BU87" i="34"/>
  <c r="BU87" i="33"/>
  <c r="BU87" i="31"/>
  <c r="BU87" i="30"/>
  <c r="BU87" i="29"/>
  <c r="BW79" i="10"/>
  <c r="BK79" i="36"/>
  <c r="BK79" i="35"/>
  <c r="BK79" i="34"/>
  <c r="BK79" i="33"/>
  <c r="BK79" i="31"/>
  <c r="BK79" i="30"/>
  <c r="BK79" i="29"/>
  <c r="BY84" i="10"/>
  <c r="BM84" i="36"/>
  <c r="BM84" i="35"/>
  <c r="BM84" i="34"/>
  <c r="BM84" i="33"/>
  <c r="BM84" i="31"/>
  <c r="BM84" i="30"/>
  <c r="BM84" i="29"/>
  <c r="CB82" i="10"/>
  <c r="BP82" i="36"/>
  <c r="BP82" i="35"/>
  <c r="BP82" i="34"/>
  <c r="BP82" i="33"/>
  <c r="BP82" i="31"/>
  <c r="BP82" i="30"/>
  <c r="BP82" i="29"/>
  <c r="CB85" i="10"/>
  <c r="BP85" i="36"/>
  <c r="BP85" i="35"/>
  <c r="BP85" i="33"/>
  <c r="BP85" i="31"/>
  <c r="BP85" i="34"/>
  <c r="BP85" i="30"/>
  <c r="BP85" i="29"/>
  <c r="CE89" i="10"/>
  <c r="BS89" i="36"/>
  <c r="BS89" i="35"/>
  <c r="BS89" i="34"/>
  <c r="BS89" i="33"/>
  <c r="BS89" i="30"/>
  <c r="BS89" i="31"/>
  <c r="BS89" i="29"/>
  <c r="CC82" i="10"/>
  <c r="BQ82" i="36"/>
  <c r="BQ82" i="35"/>
  <c r="BQ82" i="34"/>
  <c r="BQ82" i="33"/>
  <c r="BQ82" i="31"/>
  <c r="BQ82" i="30"/>
  <c r="BQ82" i="29"/>
  <c r="CH79" i="10"/>
  <c r="BV79" i="36"/>
  <c r="BV79" i="35"/>
  <c r="BV79" i="34"/>
  <c r="BV79" i="33"/>
  <c r="BV79" i="31"/>
  <c r="BV79" i="30"/>
  <c r="BV79" i="29"/>
  <c r="CH81" i="10"/>
  <c r="BV81" i="36"/>
  <c r="BV81" i="35"/>
  <c r="BV81" i="34"/>
  <c r="BV81" i="33"/>
  <c r="BV81" i="31"/>
  <c r="BV81" i="29"/>
  <c r="BV81" i="30"/>
  <c r="CD86" i="10"/>
  <c r="BR86" i="36"/>
  <c r="BR86" i="35"/>
  <c r="BR86" i="34"/>
  <c r="BR86" i="33"/>
  <c r="BR86" i="31"/>
  <c r="BR86" i="30"/>
  <c r="BR86" i="29"/>
  <c r="CG86" i="10"/>
  <c r="BU86" i="36"/>
  <c r="BU86" i="35"/>
  <c r="BU86" i="34"/>
  <c r="BU86" i="33"/>
  <c r="BU86" i="31"/>
  <c r="BU86" i="30"/>
  <c r="BU86" i="29"/>
  <c r="CB89" i="10"/>
  <c r="BP89" i="36"/>
  <c r="BP89" i="35"/>
  <c r="BP89" i="34"/>
  <c r="BP89" i="33"/>
  <c r="BP89" i="29"/>
  <c r="BP89" i="31"/>
  <c r="BP89" i="30"/>
  <c r="CF90" i="10"/>
  <c r="BT90" i="36"/>
  <c r="BT90" i="35"/>
  <c r="BT90" i="34"/>
  <c r="BT90" i="33"/>
  <c r="BT90" i="31"/>
  <c r="BT90" i="30"/>
  <c r="BT90" i="29"/>
  <c r="CA82" i="10"/>
  <c r="BO82" i="36"/>
  <c r="BO82" i="35"/>
  <c r="BO82" i="34"/>
  <c r="BO82" i="31"/>
  <c r="BO82" i="33"/>
  <c r="BO82" i="30"/>
  <c r="BO82" i="29"/>
  <c r="CH90" i="10"/>
  <c r="BV90" i="36"/>
  <c r="BV90" i="35"/>
  <c r="BV90" i="34"/>
  <c r="BV90" i="33"/>
  <c r="BV90" i="31"/>
  <c r="BV90" i="29"/>
  <c r="BV90" i="30"/>
  <c r="BZ84" i="36"/>
  <c r="BZ84" i="35"/>
  <c r="BZ84" i="34"/>
  <c r="BZ84" i="33"/>
  <c r="BZ84" i="31"/>
  <c r="BZ84" i="29"/>
  <c r="BZ84" i="30"/>
  <c r="BY86" i="10"/>
  <c r="BM86" i="36"/>
  <c r="BM86" i="35"/>
  <c r="BM86" i="34"/>
  <c r="BM86" i="33"/>
  <c r="BM86" i="31"/>
  <c r="BM86" i="30"/>
  <c r="BM86" i="29"/>
  <c r="CF80" i="10"/>
  <c r="BT80" i="36"/>
  <c r="BT80" i="35"/>
  <c r="BT80" i="34"/>
  <c r="BT80" i="33"/>
  <c r="BT80" i="31"/>
  <c r="BT80" i="30"/>
  <c r="BT80" i="29"/>
  <c r="BX82" i="10"/>
  <c r="BL82" i="36"/>
  <c r="BL82" i="35"/>
  <c r="BL82" i="33"/>
  <c r="BL82" i="34"/>
  <c r="BL82" i="31"/>
  <c r="BL82" i="30"/>
  <c r="BL82" i="29"/>
  <c r="BW87" i="10"/>
  <c r="BK87" i="36"/>
  <c r="BK87" i="35"/>
  <c r="BK87" i="34"/>
  <c r="BK87" i="33"/>
  <c r="BK87" i="31"/>
  <c r="BK87" i="30"/>
  <c r="BK87" i="29"/>
  <c r="BY88" i="10"/>
  <c r="BM88" i="36"/>
  <c r="BM88" i="35"/>
  <c r="BM88" i="34"/>
  <c r="BM88" i="33"/>
  <c r="BM88" i="31"/>
  <c r="BM88" i="30"/>
  <c r="BM88" i="29"/>
  <c r="BY79" i="10"/>
  <c r="BM79" i="36"/>
  <c r="BM79" i="35"/>
  <c r="BM79" i="34"/>
  <c r="BM79" i="33"/>
  <c r="BM79" i="31"/>
  <c r="BM79" i="29"/>
  <c r="BM79" i="30"/>
  <c r="CC80" i="10"/>
  <c r="BQ80" i="36"/>
  <c r="BQ80" i="35"/>
  <c r="BQ80" i="34"/>
  <c r="BQ80" i="33"/>
  <c r="BQ80" i="31"/>
  <c r="BQ80" i="30"/>
  <c r="BQ80" i="29"/>
  <c r="CG81" i="10"/>
  <c r="BU81" i="36"/>
  <c r="BU81" i="35"/>
  <c r="BU81" i="34"/>
  <c r="BU81" i="33"/>
  <c r="BU81" i="31"/>
  <c r="BU81" i="30"/>
  <c r="BU81" i="29"/>
  <c r="BY83" i="10"/>
  <c r="BM83" i="36"/>
  <c r="BM83" i="35"/>
  <c r="BM83" i="34"/>
  <c r="BM83" i="33"/>
  <c r="BM83" i="31"/>
  <c r="BM83" i="30"/>
  <c r="BM83" i="29"/>
  <c r="CC86" i="10"/>
  <c r="BQ86" i="36"/>
  <c r="BQ86" i="35"/>
  <c r="BQ86" i="34"/>
  <c r="BQ86" i="33"/>
  <c r="BQ86" i="31"/>
  <c r="BQ86" i="30"/>
  <c r="BQ86" i="29"/>
  <c r="CG88" i="10"/>
  <c r="BU88" i="36"/>
  <c r="BU88" i="35"/>
  <c r="BU88" i="34"/>
  <c r="BU88" i="33"/>
  <c r="BU88" i="31"/>
  <c r="BU88" i="30"/>
  <c r="BU88" i="29"/>
  <c r="CG80" i="10"/>
  <c r="BU80" i="36"/>
  <c r="BU80" i="35"/>
  <c r="BU80" i="34"/>
  <c r="BU80" i="33"/>
  <c r="BU80" i="30"/>
  <c r="BU80" i="31"/>
  <c r="BU80" i="29"/>
  <c r="CC83" i="10"/>
  <c r="BQ83" i="36"/>
  <c r="BQ83" i="35"/>
  <c r="BQ83" i="33"/>
  <c r="BQ83" i="34"/>
  <c r="BQ83" i="30"/>
  <c r="BQ83" i="31"/>
  <c r="BQ83" i="29"/>
  <c r="BZ78" i="10"/>
  <c r="BN78" i="36"/>
  <c r="BN78" i="35"/>
  <c r="BN78" i="34"/>
  <c r="BN78" i="33"/>
  <c r="BN78" i="31"/>
  <c r="BN78" i="30"/>
  <c r="BN78" i="29"/>
  <c r="CH80" i="10"/>
  <c r="BV80" i="36"/>
  <c r="BV80" i="35"/>
  <c r="BV80" i="34"/>
  <c r="BV80" i="33"/>
  <c r="BV80" i="30"/>
  <c r="BV80" i="31"/>
  <c r="BV80" i="29"/>
  <c r="BY87" i="10"/>
  <c r="BM87" i="36"/>
  <c r="BM87" i="35"/>
  <c r="BM87" i="34"/>
  <c r="BM87" i="33"/>
  <c r="BM87" i="31"/>
  <c r="BM87" i="30"/>
  <c r="BM87" i="29"/>
  <c r="CE83" i="10"/>
  <c r="BS83" i="36"/>
  <c r="BS83" i="35"/>
  <c r="BS83" i="34"/>
  <c r="BS83" i="33"/>
  <c r="BS83" i="31"/>
  <c r="BS83" i="30"/>
  <c r="BS83" i="29"/>
  <c r="CF81" i="10"/>
  <c r="BT81" i="36"/>
  <c r="BT81" i="35"/>
  <c r="BT81" i="34"/>
  <c r="BT81" i="33"/>
  <c r="BT81" i="31"/>
  <c r="BT81" i="30"/>
  <c r="BT81" i="29"/>
  <c r="CH84" i="10"/>
  <c r="BV84" i="36"/>
  <c r="BV84" i="35"/>
  <c r="BV84" i="34"/>
  <c r="BV84" i="33"/>
  <c r="BV84" i="30"/>
  <c r="BV84" i="31"/>
  <c r="BV84" i="29"/>
  <c r="CA78" i="10"/>
  <c r="BO78" i="36"/>
  <c r="BO78" i="35"/>
  <c r="BO78" i="34"/>
  <c r="BO78" i="33"/>
  <c r="BO78" i="31"/>
  <c r="BO78" i="30"/>
  <c r="BO78" i="29"/>
  <c r="CA84" i="10"/>
  <c r="BO84" i="36"/>
  <c r="BO84" i="35"/>
  <c r="BO84" i="34"/>
  <c r="BO84" i="33"/>
  <c r="BO84" i="31"/>
  <c r="BO84" i="30"/>
  <c r="BO84" i="29"/>
  <c r="CC90" i="10"/>
  <c r="BQ90" i="36"/>
  <c r="BQ90" i="35"/>
  <c r="BQ90" i="34"/>
  <c r="BQ90" i="33"/>
  <c r="BQ90" i="30"/>
  <c r="BQ90" i="31"/>
  <c r="BQ90" i="29"/>
  <c r="CF78" i="10"/>
  <c r="BT78" i="36"/>
  <c r="BT78" i="35"/>
  <c r="BT78" i="34"/>
  <c r="BT78" i="30"/>
  <c r="BT78" i="33"/>
  <c r="BT78" i="31"/>
  <c r="BT78" i="29"/>
  <c r="CA89" i="10"/>
  <c r="BO89" i="36"/>
  <c r="BO89" i="35"/>
  <c r="BO89" i="34"/>
  <c r="BO89" i="33"/>
  <c r="BO89" i="31"/>
  <c r="BO89" i="29"/>
  <c r="BO89" i="30"/>
  <c r="BW90" i="10"/>
  <c r="BK90" i="36"/>
  <c r="BK90" i="35"/>
  <c r="BK90" i="34"/>
  <c r="BK90" i="33"/>
  <c r="BK90" i="31"/>
  <c r="BK90" i="29"/>
  <c r="BK90" i="30"/>
  <c r="CE90" i="10"/>
  <c r="BS90" i="36"/>
  <c r="BS90" i="35"/>
  <c r="BS90" i="34"/>
  <c r="BS90" i="33"/>
  <c r="BS90" i="31"/>
  <c r="BS90" i="30"/>
  <c r="BS90" i="29"/>
  <c r="BY81" i="10"/>
  <c r="BM81" i="36"/>
  <c r="BM81" i="35"/>
  <c r="BM81" i="34"/>
  <c r="BM81" i="33"/>
  <c r="BM81" i="31"/>
  <c r="BM81" i="30"/>
  <c r="BM81" i="29"/>
  <c r="CH85" i="36"/>
  <c r="CH85" i="35"/>
  <c r="CH85" i="34"/>
  <c r="CH85" i="31"/>
  <c r="CH85" i="33"/>
  <c r="CH85" i="30"/>
  <c r="CH85" i="29"/>
  <c r="BX78" i="10"/>
  <c r="BL78" i="36"/>
  <c r="BL78" i="35"/>
  <c r="BL78" i="34"/>
  <c r="BL78" i="33"/>
  <c r="BL78" i="31"/>
  <c r="BL78" i="30"/>
  <c r="BL78" i="29"/>
  <c r="CB79" i="10"/>
  <c r="BP79" i="36"/>
  <c r="BP79" i="34"/>
  <c r="BP79" i="35"/>
  <c r="BP79" i="33"/>
  <c r="BP79" i="31"/>
  <c r="BP79" i="30"/>
  <c r="BP79" i="29"/>
  <c r="CB81" i="10"/>
  <c r="BP81" i="36"/>
  <c r="BP81" i="35"/>
  <c r="BP81" i="34"/>
  <c r="BP81" i="33"/>
  <c r="BP81" i="31"/>
  <c r="BP81" i="30"/>
  <c r="BP81" i="29"/>
  <c r="CF82" i="10"/>
  <c r="BT82" i="36"/>
  <c r="BT82" i="35"/>
  <c r="BT82" i="33"/>
  <c r="BT82" i="34"/>
  <c r="BT82" i="31"/>
  <c r="BT82" i="30"/>
  <c r="BT82" i="29"/>
  <c r="CD84" i="36"/>
  <c r="CD84" i="35"/>
  <c r="CD84" i="34"/>
  <c r="CD84" i="33"/>
  <c r="CD84" i="31"/>
  <c r="CD84" i="30"/>
  <c r="CD84" i="29"/>
  <c r="BW80" i="10"/>
  <c r="BK80" i="36"/>
  <c r="BK80" i="35"/>
  <c r="BK80" i="34"/>
  <c r="BK80" i="33"/>
  <c r="BK80" i="31"/>
  <c r="BK80" i="29"/>
  <c r="BK80" i="30"/>
  <c r="CE82" i="10"/>
  <c r="BS82" i="36"/>
  <c r="BS82" i="35"/>
  <c r="BS82" i="34"/>
  <c r="BS82" i="33"/>
  <c r="BS82" i="31"/>
  <c r="BS82" i="30"/>
  <c r="BS82" i="29"/>
  <c r="CE86" i="10"/>
  <c r="BS86" i="36"/>
  <c r="BS86" i="35"/>
  <c r="BS86" i="34"/>
  <c r="BS86" i="33"/>
  <c r="BS86" i="31"/>
  <c r="BS86" i="30"/>
  <c r="BS86" i="29"/>
  <c r="CD90" i="10"/>
  <c r="BR90" i="36"/>
  <c r="BR90" i="35"/>
  <c r="BR90" i="34"/>
  <c r="BR90" i="33"/>
  <c r="BR90" i="30"/>
  <c r="BR90" i="31"/>
  <c r="BR90" i="29"/>
  <c r="BY80" i="10"/>
  <c r="BM80" i="36"/>
  <c r="BM80" i="35"/>
  <c r="BM80" i="34"/>
  <c r="BM80" i="33"/>
  <c r="BM80" i="31"/>
  <c r="BM80" i="30"/>
  <c r="BM80" i="29"/>
  <c r="BW84" i="10"/>
  <c r="BK84" i="36"/>
  <c r="BK84" i="35"/>
  <c r="BK84" i="34"/>
  <c r="BK84" i="33"/>
  <c r="BK84" i="31"/>
  <c r="BK84" i="29"/>
  <c r="BK84" i="30"/>
  <c r="CF84" i="10"/>
  <c r="BT84" i="36"/>
  <c r="BT84" i="35"/>
  <c r="BT84" i="34"/>
  <c r="BT84" i="33"/>
  <c r="BT84" i="31"/>
  <c r="BT84" i="30"/>
  <c r="BT84" i="29"/>
  <c r="CH86" i="10"/>
  <c r="BV86" i="36"/>
  <c r="BV86" i="35"/>
  <c r="BV86" i="34"/>
  <c r="BV86" i="31"/>
  <c r="BV86" i="30"/>
  <c r="BV86" i="33"/>
  <c r="BV86" i="29"/>
  <c r="BW83" i="10"/>
  <c r="BK83" i="36"/>
  <c r="BK83" i="35"/>
  <c r="BK83" i="34"/>
  <c r="BK83" i="33"/>
  <c r="BK83" i="31"/>
  <c r="BK83" i="30"/>
  <c r="BK83" i="29"/>
  <c r="CH87" i="10"/>
  <c r="BV87" i="36"/>
  <c r="BV87" i="35"/>
  <c r="BV87" i="34"/>
  <c r="BV87" i="33"/>
  <c r="BV87" i="30"/>
  <c r="BV87" i="29"/>
  <c r="BV87" i="31"/>
  <c r="BX81" i="10"/>
  <c r="BL81" i="36"/>
  <c r="BL81" i="35"/>
  <c r="BL81" i="34"/>
  <c r="BL81" i="33"/>
  <c r="BL81" i="31"/>
  <c r="BL81" i="30"/>
  <c r="BL81" i="29"/>
  <c r="BW89" i="10"/>
  <c r="BK89" i="36"/>
  <c r="BK89" i="35"/>
  <c r="BK89" i="34"/>
  <c r="BK89" i="33"/>
  <c r="BK89" i="31"/>
  <c r="BK89" i="30"/>
  <c r="BK89" i="29"/>
  <c r="CD82" i="10"/>
  <c r="BR82" i="36"/>
  <c r="BR82" i="35"/>
  <c r="BR82" i="34"/>
  <c r="BR82" i="33"/>
  <c r="BR82" i="31"/>
  <c r="BR82" i="30"/>
  <c r="BR82" i="29"/>
  <c r="CC85" i="10"/>
  <c r="BQ85" i="36"/>
  <c r="BQ85" i="35"/>
  <c r="BQ85" i="34"/>
  <c r="BQ85" i="33"/>
  <c r="BQ85" i="31"/>
  <c r="BQ85" i="30"/>
  <c r="BQ85" i="29"/>
  <c r="CH89" i="10"/>
  <c r="BV89" i="36"/>
  <c r="BV89" i="35"/>
  <c r="BV89" i="34"/>
  <c r="BV89" i="33"/>
  <c r="BV89" i="31"/>
  <c r="BV89" i="30"/>
  <c r="BV89" i="29"/>
  <c r="CC79" i="10"/>
  <c r="BQ79" i="36"/>
  <c r="BQ79" i="35"/>
  <c r="BQ79" i="34"/>
  <c r="BQ79" i="33"/>
  <c r="BQ79" i="31"/>
  <c r="BQ79" i="30"/>
  <c r="BQ79" i="29"/>
  <c r="BX90" i="10"/>
  <c r="BL90" i="36"/>
  <c r="BL90" i="35"/>
  <c r="BL90" i="34"/>
  <c r="BL90" i="33"/>
  <c r="BL90" i="31"/>
  <c r="BL90" i="29"/>
  <c r="BL90" i="30"/>
  <c r="BZ86" i="10"/>
  <c r="BN86" i="36"/>
  <c r="BN86" i="35"/>
  <c r="BN86" i="34"/>
  <c r="BN86" i="31"/>
  <c r="BN86" i="33"/>
  <c r="BN86" i="30"/>
  <c r="BN86" i="29"/>
  <c r="CA86" i="10"/>
  <c r="BO86" i="36"/>
  <c r="BO86" i="35"/>
  <c r="BO86" i="34"/>
  <c r="BO86" i="31"/>
  <c r="BO86" i="30"/>
  <c r="BO86" i="33"/>
  <c r="BO86" i="29"/>
  <c r="CC88" i="10"/>
  <c r="BQ88" i="36"/>
  <c r="BQ88" i="35"/>
  <c r="BQ88" i="34"/>
  <c r="BQ88" i="33"/>
  <c r="BQ88" i="31"/>
  <c r="BQ88" i="30"/>
  <c r="BQ88" i="29"/>
  <c r="BX85" i="10"/>
  <c r="BL85" i="36"/>
  <c r="BL85" i="35"/>
  <c r="BL85" i="34"/>
  <c r="BL85" i="33"/>
  <c r="BL85" i="31"/>
  <c r="BL85" i="30"/>
  <c r="BL85" i="29"/>
  <c r="CG89" i="10"/>
  <c r="BU89" i="36"/>
  <c r="BU89" i="35"/>
  <c r="BU89" i="34"/>
  <c r="BU89" i="33"/>
  <c r="BU89" i="31"/>
  <c r="BU89" i="30"/>
  <c r="BU89" i="29"/>
  <c r="CC89" i="10"/>
  <c r="BQ89" i="36"/>
  <c r="BQ89" i="35"/>
  <c r="BQ89" i="34"/>
  <c r="BQ89" i="31"/>
  <c r="BQ89" i="33"/>
  <c r="BQ89" i="30"/>
  <c r="BQ89" i="29"/>
  <c r="CE81" i="10"/>
  <c r="BS81" i="36"/>
  <c r="BS81" i="35"/>
  <c r="BS81" i="34"/>
  <c r="BS81" i="33"/>
  <c r="BS81" i="31"/>
  <c r="BS81" i="30"/>
  <c r="BS81" i="29"/>
  <c r="BZ85" i="10"/>
  <c r="BN85" i="36"/>
  <c r="BN85" i="35"/>
  <c r="BN85" i="34"/>
  <c r="BN85" i="33"/>
  <c r="BN85" i="31"/>
  <c r="BN85" i="30"/>
  <c r="BN85" i="29"/>
  <c r="CC78" i="10"/>
  <c r="BQ78" i="36"/>
  <c r="BQ78" i="35"/>
  <c r="BQ78" i="34"/>
  <c r="BQ78" i="33"/>
  <c r="BQ78" i="31"/>
  <c r="BQ78" i="29"/>
  <c r="BQ78" i="30"/>
  <c r="CG79" i="10"/>
  <c r="BU79" i="36"/>
  <c r="BU79" i="35"/>
  <c r="BU79" i="34"/>
  <c r="BU79" i="33"/>
  <c r="BU79" i="31"/>
  <c r="BU79" i="30"/>
  <c r="BU79" i="29"/>
  <c r="CE87" i="10"/>
  <c r="BS87" i="36"/>
  <c r="BS87" i="35"/>
  <c r="BS87" i="34"/>
  <c r="BS87" i="33"/>
  <c r="BS87" i="31"/>
  <c r="BS87" i="30"/>
  <c r="BS87" i="29"/>
  <c r="CD78" i="10"/>
  <c r="BR78" i="36"/>
  <c r="BR78" i="35"/>
  <c r="BR78" i="34"/>
  <c r="BR78" i="33"/>
  <c r="BR78" i="31"/>
  <c r="BR78" i="29"/>
  <c r="BR78" i="30"/>
  <c r="CD80" i="10"/>
  <c r="BR80" i="36"/>
  <c r="BR80" i="35"/>
  <c r="BR80" i="34"/>
  <c r="BR80" i="33"/>
  <c r="BR80" i="31"/>
  <c r="BR80" i="29"/>
  <c r="BR80" i="30"/>
  <c r="BZ83" i="10"/>
  <c r="BN83" i="36"/>
  <c r="BN83" i="35"/>
  <c r="BN83" i="34"/>
  <c r="BN83" i="33"/>
  <c r="BN83" i="31"/>
  <c r="BN83" i="29"/>
  <c r="BN83" i="30"/>
  <c r="CD88" i="10"/>
  <c r="BR88" i="36"/>
  <c r="BR88" i="35"/>
  <c r="BR88" i="34"/>
  <c r="BR88" i="33"/>
  <c r="BR88" i="31"/>
  <c r="BR88" i="29"/>
  <c r="BR88" i="30"/>
  <c r="BW82" i="10"/>
  <c r="BK82" i="36"/>
  <c r="BK82" i="35"/>
  <c r="BK82" i="33"/>
  <c r="BK82" i="34"/>
  <c r="BK82" i="31"/>
  <c r="BK82" i="29"/>
  <c r="BK82" i="30"/>
  <c r="BZ89" i="10"/>
  <c r="BN89" i="36"/>
  <c r="BN89" i="35"/>
  <c r="BN89" i="34"/>
  <c r="BN89" i="33"/>
  <c r="BN89" i="31"/>
  <c r="BN89" i="30"/>
  <c r="BN89" i="29"/>
  <c r="BZ87" i="10"/>
  <c r="BN87" i="36"/>
  <c r="BN87" i="35"/>
  <c r="BN87" i="34"/>
  <c r="BN87" i="33"/>
  <c r="BN87" i="31"/>
  <c r="BN87" i="29"/>
  <c r="BN87" i="30"/>
  <c r="BX87" i="36"/>
  <c r="BX87" i="35"/>
  <c r="BX87" i="34"/>
  <c r="BX87" i="33"/>
  <c r="BX87" i="31"/>
  <c r="BX87" i="30"/>
  <c r="BX87" i="29"/>
  <c r="CF68" i="2"/>
  <c r="CF68" i="32"/>
  <c r="CB70" i="2"/>
  <c r="CB70" i="32"/>
  <c r="BT69" i="32"/>
  <c r="CF69" i="2"/>
  <c r="CF69" i="32"/>
  <c r="BY67" i="2"/>
  <c r="BY67" i="32"/>
  <c r="BM67" i="32"/>
  <c r="CH68" i="2"/>
  <c r="CH68" i="32"/>
  <c r="BV68" i="32"/>
  <c r="CC75" i="2"/>
  <c r="CC75" i="32"/>
  <c r="BQ75" i="32"/>
  <c r="BZ67" i="2"/>
  <c r="BZ67" i="32"/>
  <c r="BN67" i="32"/>
  <c r="CC72" i="2"/>
  <c r="CC72" i="32"/>
  <c r="BQ72" i="32"/>
  <c r="CF74" i="2"/>
  <c r="CF74" i="32"/>
  <c r="BT74" i="32"/>
  <c r="BZ72" i="2"/>
  <c r="BZ72" i="32"/>
  <c r="BN72" i="32"/>
  <c r="BY71" i="2"/>
  <c r="BY71" i="32"/>
  <c r="BM71" i="32"/>
  <c r="BZ68" i="2"/>
  <c r="BZ68" i="32"/>
  <c r="BN68" i="32"/>
  <c r="CG71" i="2"/>
  <c r="CG71" i="32"/>
  <c r="BU71" i="32"/>
  <c r="BY73" i="2"/>
  <c r="BY73" i="32"/>
  <c r="BM73" i="32"/>
  <c r="CG75" i="2"/>
  <c r="CG75" i="32"/>
  <c r="BU75" i="32"/>
  <c r="BY69" i="2"/>
  <c r="BY69" i="32"/>
  <c r="BM69" i="32"/>
  <c r="BZ74" i="2"/>
  <c r="BZ74" i="32"/>
  <c r="BN74" i="32"/>
  <c r="CF71" i="2"/>
  <c r="CF71" i="32"/>
  <c r="BT71" i="32"/>
  <c r="BK70" i="32"/>
  <c r="BW70" i="2"/>
  <c r="BW70" i="32"/>
  <c r="CH70" i="2"/>
  <c r="CH70" i="32"/>
  <c r="BV70" i="32"/>
  <c r="CD67" i="2"/>
  <c r="CD67" i="32"/>
  <c r="BR67" i="32"/>
  <c r="CD73" i="2"/>
  <c r="CD73" i="32"/>
  <c r="BR73" i="32"/>
  <c r="CH67" i="2"/>
  <c r="CH67" i="32"/>
  <c r="BV67" i="32"/>
  <c r="BW66" i="2"/>
  <c r="BW66" i="32"/>
  <c r="BK66" i="32"/>
  <c r="BZ69" i="2"/>
  <c r="BZ69" i="32"/>
  <c r="BN69" i="32"/>
  <c r="CG69" i="2"/>
  <c r="CG69" i="32"/>
  <c r="BU69" i="32"/>
  <c r="CB72" i="2"/>
  <c r="CB72" i="32"/>
  <c r="BP72" i="32"/>
  <c r="CF73" i="2"/>
  <c r="CF73" i="32"/>
  <c r="BT73" i="32"/>
  <c r="CD68" i="2"/>
  <c r="CD68" i="32"/>
  <c r="BR68" i="32"/>
  <c r="CD70" i="2"/>
  <c r="CD70" i="32"/>
  <c r="BR70" i="32"/>
  <c r="CC68" i="2"/>
  <c r="CC68" i="32"/>
  <c r="BQ68" i="32"/>
  <c r="CH74" i="2"/>
  <c r="CH74" i="32"/>
  <c r="BV74" i="32"/>
  <c r="BY75" i="2"/>
  <c r="BY75" i="32"/>
  <c r="BM75" i="32"/>
  <c r="CG67" i="2"/>
  <c r="CG67" i="32"/>
  <c r="BU67" i="32"/>
  <c r="CB74" i="2"/>
  <c r="CB74" i="32"/>
  <c r="BP74" i="32"/>
  <c r="CG73" i="2"/>
  <c r="CG73" i="32"/>
  <c r="BU73" i="32"/>
  <c r="CH73" i="2"/>
  <c r="CH73" i="32"/>
  <c r="BV73" i="32"/>
  <c r="CC74" i="2"/>
  <c r="CC74" i="32"/>
  <c r="CG70" i="2"/>
  <c r="CG70" i="32"/>
  <c r="BU70" i="32"/>
  <c r="BX71" i="2"/>
  <c r="BX71" i="32"/>
  <c r="BL71" i="32"/>
  <c r="CB75" i="2"/>
  <c r="CB75" i="32"/>
  <c r="BP75" i="32"/>
  <c r="CG72" i="2"/>
  <c r="CG72" i="32"/>
  <c r="BU72" i="32"/>
  <c r="CB73" i="2"/>
  <c r="CB73" i="32"/>
  <c r="BP73" i="32"/>
  <c r="CH69" i="2"/>
  <c r="CH69" i="32"/>
  <c r="BV69" i="32"/>
  <c r="CD74" i="2"/>
  <c r="CD74" i="32"/>
  <c r="BR74" i="32"/>
  <c r="BY72" i="2"/>
  <c r="BY72" i="32"/>
  <c r="BM72" i="32"/>
  <c r="BX72" i="2"/>
  <c r="BX72" i="32"/>
  <c r="BL72" i="32"/>
  <c r="CC69" i="2"/>
  <c r="CC69" i="32"/>
  <c r="BQ69" i="32"/>
  <c r="CC73" i="2"/>
  <c r="CC73" i="32"/>
  <c r="BQ73" i="32"/>
  <c r="CF72" i="2"/>
  <c r="CF72" i="32"/>
  <c r="BT72" i="32"/>
  <c r="BZ70" i="2"/>
  <c r="BZ70" i="32"/>
  <c r="BN70" i="32"/>
  <c r="CC70" i="2"/>
  <c r="CC70" i="32"/>
  <c r="BQ70" i="32"/>
  <c r="BZ73" i="2"/>
  <c r="BZ73" i="32"/>
  <c r="BN73" i="32"/>
  <c r="BX73" i="2"/>
  <c r="BX73" i="32"/>
  <c r="BL73" i="32"/>
  <c r="BY68" i="2"/>
  <c r="BY68" i="32"/>
  <c r="BM68" i="32"/>
  <c r="CE68" i="2"/>
  <c r="CE68" i="32"/>
  <c r="BS68" i="32"/>
  <c r="BX74" i="2"/>
  <c r="BX74" i="32"/>
  <c r="BL74" i="32"/>
  <c r="BN71" i="32"/>
  <c r="BZ71" i="2"/>
  <c r="BZ71" i="32"/>
  <c r="BS70" i="32"/>
  <c r="CE70" i="2"/>
  <c r="CE70" i="32"/>
  <c r="CD72" i="2"/>
  <c r="CD72" i="32"/>
  <c r="BR72" i="32"/>
  <c r="CC71" i="2"/>
  <c r="CC71" i="32"/>
  <c r="BQ71" i="32"/>
  <c r="CB71" i="2"/>
  <c r="CB71" i="32"/>
  <c r="BP71" i="32"/>
  <c r="CG68" i="2"/>
  <c r="CG68" i="32"/>
  <c r="BU68" i="32"/>
  <c r="CF75" i="2"/>
  <c r="CF75" i="32"/>
  <c r="BT75" i="32"/>
  <c r="BW68" i="2"/>
  <c r="BW68" i="32"/>
  <c r="BK68" i="32"/>
  <c r="CA69" i="2"/>
  <c r="CA69" i="32"/>
  <c r="BO69" i="32"/>
  <c r="CA67" i="2"/>
  <c r="CA67" i="32"/>
  <c r="BO67" i="32"/>
  <c r="BX75" i="2"/>
  <c r="BX75" i="32"/>
  <c r="BL75" i="32"/>
  <c r="CH72" i="2"/>
  <c r="CH72" i="32"/>
  <c r="BV72" i="32"/>
  <c r="BY70" i="2"/>
  <c r="BY70" i="32"/>
  <c r="BM70" i="32"/>
  <c r="CD69" i="2"/>
  <c r="CD69" i="32"/>
  <c r="BR69" i="32"/>
  <c r="CA72" i="2"/>
  <c r="CA72" i="32"/>
  <c r="BW72" i="2"/>
  <c r="BW72" i="32"/>
  <c r="CE72" i="2"/>
  <c r="CE72" i="32"/>
  <c r="CB68" i="2"/>
  <c r="CB68" i="32"/>
  <c r="CA82" i="36"/>
  <c r="CA82" i="35"/>
  <c r="CA82" i="34"/>
  <c r="CA82" i="33"/>
  <c r="CA82" i="31"/>
  <c r="CA82" i="29"/>
  <c r="CA82" i="30"/>
  <c r="CH81" i="36"/>
  <c r="CH81" i="35"/>
  <c r="CH81" i="34"/>
  <c r="CH81" i="33"/>
  <c r="CH81" i="30"/>
  <c r="CH81" i="31"/>
  <c r="CH81" i="29"/>
  <c r="BW79" i="36"/>
  <c r="BW79" i="35"/>
  <c r="BW79" i="34"/>
  <c r="BW79" i="33"/>
  <c r="BW79" i="31"/>
  <c r="BW79" i="29"/>
  <c r="BW79" i="30"/>
  <c r="CC81" i="36"/>
  <c r="CC81" i="35"/>
  <c r="CC81" i="34"/>
  <c r="CC81" i="33"/>
  <c r="CC81" i="31"/>
  <c r="CC81" i="30"/>
  <c r="CC81" i="29"/>
  <c r="CB84" i="36"/>
  <c r="CB84" i="35"/>
  <c r="CB84" i="34"/>
  <c r="CB84" i="33"/>
  <c r="CB84" i="31"/>
  <c r="CB84" i="30"/>
  <c r="CB84" i="29"/>
  <c r="CE79" i="36"/>
  <c r="CE79" i="35"/>
  <c r="CE79" i="34"/>
  <c r="CE79" i="33"/>
  <c r="CE79" i="31"/>
  <c r="CE79" i="29"/>
  <c r="CE79" i="30"/>
  <c r="BZ88" i="36"/>
  <c r="BZ88" i="35"/>
  <c r="BZ88" i="34"/>
  <c r="BZ88" i="33"/>
  <c r="BZ88" i="31"/>
  <c r="BZ88" i="30"/>
  <c r="BZ88" i="29"/>
  <c r="BX80" i="36"/>
  <c r="BX80" i="35"/>
  <c r="BX80" i="34"/>
  <c r="BX80" i="33"/>
  <c r="BX80" i="31"/>
  <c r="BX80" i="30"/>
  <c r="BX80" i="29"/>
  <c r="CA80" i="36"/>
  <c r="CA80" i="35"/>
  <c r="CA80" i="34"/>
  <c r="CA80" i="33"/>
  <c r="CA80" i="31"/>
  <c r="CA80" i="29"/>
  <c r="CA80" i="30"/>
  <c r="BX83" i="36"/>
  <c r="BX83" i="35"/>
  <c r="BX83" i="34"/>
  <c r="BX83" i="33"/>
  <c r="BX83" i="31"/>
  <c r="BX83" i="30"/>
  <c r="BX83" i="29"/>
  <c r="CE88" i="36"/>
  <c r="CE88" i="35"/>
  <c r="CE88" i="34"/>
  <c r="CE88" i="30"/>
  <c r="CE88" i="33"/>
  <c r="CE88" i="31"/>
  <c r="CE88" i="29"/>
  <c r="CB80" i="36"/>
  <c r="CB80" i="34"/>
  <c r="CB80" i="35"/>
  <c r="CB80" i="33"/>
  <c r="CB80" i="31"/>
  <c r="CB80" i="30"/>
  <c r="CB80" i="29"/>
  <c r="CE90" i="36"/>
  <c r="CE90" i="35"/>
  <c r="CE90" i="34"/>
  <c r="CE90" i="33"/>
  <c r="CE90" i="30"/>
  <c r="CE90" i="31"/>
  <c r="CE90" i="29"/>
  <c r="CA89" i="36"/>
  <c r="CA89" i="35"/>
  <c r="CA89" i="34"/>
  <c r="CA89" i="33"/>
  <c r="CA89" i="31"/>
  <c r="CA89" i="30"/>
  <c r="CA89" i="29"/>
  <c r="CC90" i="36"/>
  <c r="CC90" i="35"/>
  <c r="CC90" i="34"/>
  <c r="CC90" i="33"/>
  <c r="CC90" i="31"/>
  <c r="CC90" i="30"/>
  <c r="CC90" i="29"/>
  <c r="CA78" i="36"/>
  <c r="CA78" i="35"/>
  <c r="CA78" i="34"/>
  <c r="CA78" i="33"/>
  <c r="CA78" i="31"/>
  <c r="CA78" i="29"/>
  <c r="CA78" i="30"/>
  <c r="CF81" i="36"/>
  <c r="CF81" i="35"/>
  <c r="CF81" i="34"/>
  <c r="CF81" i="33"/>
  <c r="CF81" i="31"/>
  <c r="CF81" i="30"/>
  <c r="CF81" i="29"/>
  <c r="BY87" i="36"/>
  <c r="BY87" i="35"/>
  <c r="BY87" i="34"/>
  <c r="BY87" i="33"/>
  <c r="BY87" i="31"/>
  <c r="BY87" i="30"/>
  <c r="BY87" i="29"/>
  <c r="BZ78" i="36"/>
  <c r="BZ78" i="35"/>
  <c r="BZ78" i="34"/>
  <c r="BZ78" i="33"/>
  <c r="BZ78" i="31"/>
  <c r="BZ78" i="30"/>
  <c r="BZ78" i="29"/>
  <c r="CG80" i="36"/>
  <c r="CG80" i="35"/>
  <c r="CG80" i="34"/>
  <c r="CG80" i="33"/>
  <c r="CG80" i="31"/>
  <c r="CG80" i="30"/>
  <c r="CG80" i="29"/>
  <c r="CC86" i="36"/>
  <c r="CC86" i="35"/>
  <c r="CC86" i="34"/>
  <c r="CC86" i="33"/>
  <c r="CC86" i="31"/>
  <c r="CC86" i="30"/>
  <c r="CC86" i="29"/>
  <c r="CG81" i="36"/>
  <c r="CG81" i="35"/>
  <c r="CG81" i="34"/>
  <c r="CG81" i="33"/>
  <c r="CG81" i="30"/>
  <c r="CG81" i="31"/>
  <c r="CG81" i="29"/>
  <c r="BY79" i="36"/>
  <c r="BY79" i="35"/>
  <c r="BY79" i="34"/>
  <c r="BY79" i="33"/>
  <c r="BY79" i="30"/>
  <c r="BY79" i="31"/>
  <c r="BY79" i="29"/>
  <c r="BW87" i="36"/>
  <c r="BW87" i="35"/>
  <c r="BW87" i="34"/>
  <c r="BW87" i="33"/>
  <c r="BW87" i="31"/>
  <c r="BW87" i="30"/>
  <c r="BW87" i="29"/>
  <c r="CF80" i="36"/>
  <c r="CF80" i="35"/>
  <c r="CF80" i="34"/>
  <c r="CF80" i="33"/>
  <c r="CF80" i="31"/>
  <c r="CF80" i="30"/>
  <c r="CF80" i="29"/>
  <c r="CF82" i="36"/>
  <c r="CF82" i="35"/>
  <c r="CF82" i="34"/>
  <c r="CF82" i="33"/>
  <c r="CF82" i="31"/>
  <c r="CF82" i="30"/>
  <c r="CF82" i="29"/>
  <c r="CB81" i="36"/>
  <c r="CB81" i="35"/>
  <c r="CB81" i="34"/>
  <c r="CB81" i="33"/>
  <c r="CB81" i="31"/>
  <c r="CB81" i="30"/>
  <c r="CB81" i="29"/>
  <c r="CB79" i="36"/>
  <c r="CB79" i="35"/>
  <c r="CB79" i="34"/>
  <c r="CB79" i="33"/>
  <c r="CB79" i="31"/>
  <c r="CB79" i="29"/>
  <c r="CB79" i="30"/>
  <c r="BX78" i="36"/>
  <c r="BX78" i="35"/>
  <c r="BX78" i="34"/>
  <c r="BX78" i="33"/>
  <c r="BX78" i="31"/>
  <c r="BX78" i="30"/>
  <c r="BX78" i="29"/>
  <c r="CB89" i="36"/>
  <c r="CB89" i="35"/>
  <c r="CB89" i="34"/>
  <c r="CB89" i="33"/>
  <c r="CB89" i="31"/>
  <c r="CB89" i="30"/>
  <c r="CB89" i="29"/>
  <c r="CE89" i="36"/>
  <c r="CE89" i="35"/>
  <c r="CE89" i="34"/>
  <c r="CE89" i="33"/>
  <c r="CE89" i="31"/>
  <c r="CE89" i="30"/>
  <c r="CE89" i="29"/>
  <c r="CD81" i="36"/>
  <c r="CD81" i="35"/>
  <c r="CD81" i="34"/>
  <c r="CD81" i="33"/>
  <c r="CD81" i="31"/>
  <c r="CD81" i="29"/>
  <c r="CD81" i="30"/>
  <c r="CA83" i="36"/>
  <c r="CA83" i="35"/>
  <c r="CA83" i="34"/>
  <c r="CA83" i="31"/>
  <c r="CA83" i="30"/>
  <c r="CA83" i="29"/>
  <c r="CA83" i="33"/>
  <c r="BY90" i="36"/>
  <c r="BY90" i="35"/>
  <c r="BY90" i="34"/>
  <c r="BY90" i="33"/>
  <c r="BY90" i="31"/>
  <c r="BY90" i="30"/>
  <c r="BY90" i="29"/>
  <c r="CA88" i="36"/>
  <c r="CA88" i="35"/>
  <c r="CA88" i="34"/>
  <c r="CA88" i="33"/>
  <c r="CA88" i="31"/>
  <c r="CA88" i="29"/>
  <c r="CA88" i="30"/>
  <c r="BX88" i="36"/>
  <c r="BX88" i="35"/>
  <c r="BX88" i="34"/>
  <c r="BX88" i="33"/>
  <c r="BX88" i="31"/>
  <c r="BX88" i="30"/>
  <c r="BX88" i="29"/>
  <c r="BX89" i="36"/>
  <c r="BX89" i="35"/>
  <c r="BX89" i="34"/>
  <c r="BX89" i="33"/>
  <c r="BX89" i="31"/>
  <c r="BX89" i="29"/>
  <c r="BX89" i="30"/>
  <c r="CH88" i="36"/>
  <c r="CH88" i="35"/>
  <c r="CH88" i="34"/>
  <c r="CH88" i="33"/>
  <c r="CH88" i="31"/>
  <c r="CH88" i="30"/>
  <c r="CH88" i="29"/>
  <c r="CA81" i="36"/>
  <c r="CA81" i="35"/>
  <c r="CA81" i="34"/>
  <c r="CA81" i="33"/>
  <c r="CA81" i="31"/>
  <c r="CA81" i="30"/>
  <c r="CA81" i="29"/>
  <c r="BW88" i="36"/>
  <c r="BW88" i="35"/>
  <c r="BW88" i="34"/>
  <c r="BW88" i="33"/>
  <c r="BW88" i="30"/>
  <c r="BW88" i="31"/>
  <c r="BW88" i="29"/>
  <c r="BZ80" i="36"/>
  <c r="BZ80" i="35"/>
  <c r="BZ80" i="34"/>
  <c r="BZ80" i="33"/>
  <c r="BZ80" i="31"/>
  <c r="BZ80" i="29"/>
  <c r="BZ80" i="30"/>
  <c r="BY81" i="36"/>
  <c r="BY81" i="35"/>
  <c r="BY81" i="34"/>
  <c r="BY81" i="33"/>
  <c r="BY81" i="31"/>
  <c r="BY81" i="30"/>
  <c r="BY81" i="29"/>
  <c r="BW90" i="36"/>
  <c r="BW90" i="35"/>
  <c r="BW90" i="34"/>
  <c r="BW90" i="33"/>
  <c r="BW90" i="31"/>
  <c r="BW90" i="30"/>
  <c r="BW90" i="29"/>
  <c r="CF78" i="36"/>
  <c r="CF78" i="35"/>
  <c r="CF78" i="34"/>
  <c r="CF78" i="33"/>
  <c r="CF78" i="31"/>
  <c r="CF78" i="30"/>
  <c r="CF78" i="29"/>
  <c r="CA84" i="35"/>
  <c r="CA84" i="36"/>
  <c r="CA84" i="34"/>
  <c r="CA84" i="33"/>
  <c r="CA84" i="31"/>
  <c r="CA84" i="29"/>
  <c r="CA84" i="30"/>
  <c r="CH84" i="36"/>
  <c r="CH84" i="35"/>
  <c r="CH84" i="34"/>
  <c r="CH84" i="33"/>
  <c r="CH84" i="31"/>
  <c r="CH84" i="30"/>
  <c r="CH84" i="29"/>
  <c r="CE83" i="36"/>
  <c r="CE83" i="35"/>
  <c r="CE83" i="34"/>
  <c r="CE83" i="33"/>
  <c r="CE83" i="31"/>
  <c r="CE83" i="29"/>
  <c r="CE83" i="30"/>
  <c r="CH80" i="36"/>
  <c r="CH80" i="35"/>
  <c r="CH80" i="34"/>
  <c r="CH80" i="33"/>
  <c r="CH80" i="31"/>
  <c r="CH80" i="30"/>
  <c r="CH80" i="29"/>
  <c r="CC83" i="36"/>
  <c r="CC83" i="35"/>
  <c r="CC83" i="34"/>
  <c r="CC83" i="33"/>
  <c r="CC83" i="31"/>
  <c r="CC83" i="30"/>
  <c r="CC83" i="29"/>
  <c r="CG88" i="36"/>
  <c r="CG88" i="35"/>
  <c r="CG88" i="34"/>
  <c r="CG88" i="33"/>
  <c r="CG88" i="31"/>
  <c r="CG88" i="30"/>
  <c r="CG88" i="29"/>
  <c r="BY83" i="36"/>
  <c r="BY83" i="35"/>
  <c r="BY83" i="34"/>
  <c r="BY83" i="33"/>
  <c r="BY83" i="31"/>
  <c r="BY83" i="30"/>
  <c r="BY83" i="29"/>
  <c r="CC80" i="36"/>
  <c r="CC80" i="35"/>
  <c r="CC80" i="34"/>
  <c r="CC80" i="33"/>
  <c r="CC80" i="31"/>
  <c r="CC80" i="30"/>
  <c r="CC80" i="29"/>
  <c r="BY88" i="36"/>
  <c r="BY88" i="35"/>
  <c r="BY88" i="34"/>
  <c r="BY88" i="33"/>
  <c r="BY88" i="31"/>
  <c r="BY88" i="30"/>
  <c r="BY88" i="29"/>
  <c r="BX82" i="36"/>
  <c r="BX82" i="35"/>
  <c r="BX82" i="34"/>
  <c r="BX82" i="33"/>
  <c r="BX82" i="31"/>
  <c r="BX82" i="30"/>
  <c r="BX82" i="29"/>
  <c r="BY86" i="36"/>
  <c r="BY86" i="35"/>
  <c r="BY86" i="34"/>
  <c r="BY86" i="33"/>
  <c r="BY86" i="31"/>
  <c r="BY86" i="30"/>
  <c r="BY86" i="29"/>
  <c r="BZ87" i="36"/>
  <c r="BZ87" i="35"/>
  <c r="BZ87" i="34"/>
  <c r="BZ87" i="31"/>
  <c r="BZ87" i="30"/>
  <c r="BZ87" i="33"/>
  <c r="BZ87" i="29"/>
  <c r="BZ89" i="36"/>
  <c r="BZ89" i="35"/>
  <c r="BZ89" i="34"/>
  <c r="BZ89" i="33"/>
  <c r="BZ89" i="31"/>
  <c r="BZ89" i="29"/>
  <c r="BZ89" i="30"/>
  <c r="BW82" i="36"/>
  <c r="BW82" i="35"/>
  <c r="BW82" i="34"/>
  <c r="BW82" i="33"/>
  <c r="BW82" i="31"/>
  <c r="BW82" i="30"/>
  <c r="BW82" i="29"/>
  <c r="CD88" i="36"/>
  <c r="CD88" i="35"/>
  <c r="CD88" i="34"/>
  <c r="CD88" i="31"/>
  <c r="CD88" i="33"/>
  <c r="CD88" i="30"/>
  <c r="CD88" i="29"/>
  <c r="BZ83" i="36"/>
  <c r="BZ83" i="35"/>
  <c r="BZ83" i="34"/>
  <c r="BZ83" i="31"/>
  <c r="BZ83" i="30"/>
  <c r="BZ83" i="33"/>
  <c r="BZ83" i="29"/>
  <c r="CD80" i="36"/>
  <c r="CD80" i="35"/>
  <c r="CD80" i="34"/>
  <c r="CD80" i="33"/>
  <c r="CD80" i="31"/>
  <c r="CD80" i="30"/>
  <c r="CD80" i="29"/>
  <c r="CD78" i="36"/>
  <c r="CD78" i="35"/>
  <c r="CD78" i="33"/>
  <c r="CD78" i="34"/>
  <c r="CD78" i="31"/>
  <c r="CD78" i="30"/>
  <c r="CD78" i="29"/>
  <c r="CE87" i="36"/>
  <c r="CE87" i="35"/>
  <c r="CE87" i="34"/>
  <c r="CE87" i="33"/>
  <c r="CE87" i="29"/>
  <c r="CE87" i="31"/>
  <c r="CE87" i="30"/>
  <c r="CG79" i="36"/>
  <c r="CG79" i="35"/>
  <c r="CG79" i="34"/>
  <c r="CG79" i="33"/>
  <c r="CG79" i="31"/>
  <c r="CG79" i="30"/>
  <c r="CG79" i="29"/>
  <c r="CC78" i="36"/>
  <c r="CC78" i="35"/>
  <c r="CC78" i="34"/>
  <c r="CC78" i="33"/>
  <c r="CC78" i="31"/>
  <c r="CC78" i="30"/>
  <c r="CC78" i="29"/>
  <c r="BZ85" i="36"/>
  <c r="BZ85" i="35"/>
  <c r="BZ85" i="34"/>
  <c r="BZ85" i="31"/>
  <c r="BZ85" i="33"/>
  <c r="BZ85" i="30"/>
  <c r="BZ85" i="29"/>
  <c r="CE81" i="35"/>
  <c r="CE81" i="36"/>
  <c r="CE81" i="34"/>
  <c r="CE81" i="33"/>
  <c r="CE81" i="31"/>
  <c r="CE81" i="29"/>
  <c r="CE81" i="30"/>
  <c r="CC89" i="36"/>
  <c r="CC89" i="35"/>
  <c r="CC89" i="34"/>
  <c r="CC89" i="33"/>
  <c r="CC89" i="31"/>
  <c r="CC89" i="30"/>
  <c r="CC89" i="29"/>
  <c r="CG89" i="36"/>
  <c r="CG89" i="35"/>
  <c r="CG89" i="34"/>
  <c r="CG89" i="31"/>
  <c r="CG89" i="33"/>
  <c r="CG89" i="30"/>
  <c r="CG89" i="29"/>
  <c r="BX85" i="36"/>
  <c r="BX85" i="35"/>
  <c r="BX85" i="34"/>
  <c r="BX85" i="33"/>
  <c r="BX85" i="31"/>
  <c r="BX85" i="30"/>
  <c r="BX85" i="29"/>
  <c r="CC88" i="36"/>
  <c r="CC88" i="35"/>
  <c r="CC88" i="34"/>
  <c r="CC88" i="33"/>
  <c r="CC88" i="31"/>
  <c r="CC88" i="30"/>
  <c r="CC88" i="29"/>
  <c r="CA86" i="36"/>
  <c r="CA86" i="35"/>
  <c r="CA86" i="34"/>
  <c r="CA86" i="33"/>
  <c r="CA86" i="31"/>
  <c r="CA86" i="29"/>
  <c r="CA86" i="30"/>
  <c r="BZ86" i="36"/>
  <c r="BZ86" i="35"/>
  <c r="BZ86" i="34"/>
  <c r="BZ86" i="33"/>
  <c r="BZ86" i="29"/>
  <c r="BZ86" i="31"/>
  <c r="BZ86" i="30"/>
  <c r="BX90" i="36"/>
  <c r="BX90" i="35"/>
  <c r="BX90" i="34"/>
  <c r="BX90" i="33"/>
  <c r="BX90" i="31"/>
  <c r="BX90" i="29"/>
  <c r="BX90" i="30"/>
  <c r="CC79" i="36"/>
  <c r="CC79" i="35"/>
  <c r="CC79" i="34"/>
  <c r="CC79" i="33"/>
  <c r="CC79" i="31"/>
  <c r="CC79" i="29"/>
  <c r="CC79" i="30"/>
  <c r="CH89" i="36"/>
  <c r="CH89" i="35"/>
  <c r="CH89" i="34"/>
  <c r="CH89" i="31"/>
  <c r="CH89" i="33"/>
  <c r="CH89" i="30"/>
  <c r="CH89" i="29"/>
  <c r="CC85" i="36"/>
  <c r="CC85" i="35"/>
  <c r="CC85" i="34"/>
  <c r="CC85" i="33"/>
  <c r="CC85" i="31"/>
  <c r="CC85" i="30"/>
  <c r="CC85" i="29"/>
  <c r="CD82" i="36"/>
  <c r="CD82" i="35"/>
  <c r="CD82" i="34"/>
  <c r="CD82" i="33"/>
  <c r="CD82" i="30"/>
  <c r="CD82" i="31"/>
  <c r="CD82" i="29"/>
  <c r="BW89" i="36"/>
  <c r="BW89" i="35"/>
  <c r="BW89" i="34"/>
  <c r="BW89" i="33"/>
  <c r="BW89" i="31"/>
  <c r="BW89" i="30"/>
  <c r="BW89" i="29"/>
  <c r="BX81" i="36"/>
  <c r="BX81" i="35"/>
  <c r="BX81" i="34"/>
  <c r="BX81" i="33"/>
  <c r="BX81" i="31"/>
  <c r="BX81" i="30"/>
  <c r="BX81" i="29"/>
  <c r="CH87" i="36"/>
  <c r="CH87" i="35"/>
  <c r="CH87" i="34"/>
  <c r="CH87" i="31"/>
  <c r="CH87" i="33"/>
  <c r="CH87" i="30"/>
  <c r="CH87" i="29"/>
  <c r="BW83" i="35"/>
  <c r="BW83" i="36"/>
  <c r="BW83" i="34"/>
  <c r="BW83" i="33"/>
  <c r="BW83" i="31"/>
  <c r="BW83" i="30"/>
  <c r="BW83" i="29"/>
  <c r="CH86" i="36"/>
  <c r="CH86" i="35"/>
  <c r="CH86" i="34"/>
  <c r="CH86" i="33"/>
  <c r="CH86" i="31"/>
  <c r="CH86" i="29"/>
  <c r="CH86" i="30"/>
  <c r="CF84" i="36"/>
  <c r="CF84" i="35"/>
  <c r="CF84" i="34"/>
  <c r="CF84" i="33"/>
  <c r="CF84" i="31"/>
  <c r="CF84" i="30"/>
  <c r="CF84" i="29"/>
  <c r="BW84" i="36"/>
  <c r="BW84" i="35"/>
  <c r="BW84" i="34"/>
  <c r="BW84" i="33"/>
  <c r="BW84" i="31"/>
  <c r="BW84" i="30"/>
  <c r="BW84" i="29"/>
  <c r="BY80" i="36"/>
  <c r="BY80" i="35"/>
  <c r="BY80" i="34"/>
  <c r="BY80" i="33"/>
  <c r="BY80" i="31"/>
  <c r="BY80" i="30"/>
  <c r="BY80" i="29"/>
  <c r="CD90" i="36"/>
  <c r="CD90" i="35"/>
  <c r="CD90" i="34"/>
  <c r="CD90" i="33"/>
  <c r="CD90" i="31"/>
  <c r="CD90" i="30"/>
  <c r="CD90" i="29"/>
  <c r="CE86" i="36"/>
  <c r="CE86" i="35"/>
  <c r="CE86" i="34"/>
  <c r="CE86" i="33"/>
  <c r="CE86" i="31"/>
  <c r="CE86" i="30"/>
  <c r="CE86" i="29"/>
  <c r="CE82" i="36"/>
  <c r="CE82" i="35"/>
  <c r="CE82" i="34"/>
  <c r="CE82" i="33"/>
  <c r="CE82" i="31"/>
  <c r="CE82" i="30"/>
  <c r="CE82" i="29"/>
  <c r="BW80" i="36"/>
  <c r="BW80" i="35"/>
  <c r="BW80" i="34"/>
  <c r="BW80" i="33"/>
  <c r="BW80" i="31"/>
  <c r="BW80" i="30"/>
  <c r="BW80" i="29"/>
  <c r="CF90" i="36"/>
  <c r="CF90" i="35"/>
  <c r="CF90" i="34"/>
  <c r="CF90" i="33"/>
  <c r="CF90" i="31"/>
  <c r="CF90" i="30"/>
  <c r="CF90" i="29"/>
  <c r="CB85" i="36"/>
  <c r="CB85" i="35"/>
  <c r="CB85" i="34"/>
  <c r="CB85" i="33"/>
  <c r="CB85" i="30"/>
  <c r="CB85" i="31"/>
  <c r="CB85" i="29"/>
  <c r="BZ81" i="36"/>
  <c r="BZ81" i="35"/>
  <c r="BZ81" i="34"/>
  <c r="BZ81" i="33"/>
  <c r="BZ81" i="30"/>
  <c r="BZ81" i="31"/>
  <c r="BZ81" i="29"/>
  <c r="BY78" i="36"/>
  <c r="BY78" i="35"/>
  <c r="BY78" i="34"/>
  <c r="BY78" i="33"/>
  <c r="BY78" i="31"/>
  <c r="BY78" i="30"/>
  <c r="BY78" i="29"/>
  <c r="BY85" i="36"/>
  <c r="BY85" i="35"/>
  <c r="BY85" i="34"/>
  <c r="BY85" i="33"/>
  <c r="BY85" i="31"/>
  <c r="BY85" i="30"/>
  <c r="BY85" i="29"/>
  <c r="BW86" i="36"/>
  <c r="BW86" i="35"/>
  <c r="BW86" i="34"/>
  <c r="BW86" i="31"/>
  <c r="BW86" i="33"/>
  <c r="BW86" i="30"/>
  <c r="BW86" i="29"/>
  <c r="BY84" i="36"/>
  <c r="BY84" i="35"/>
  <c r="BY84" i="34"/>
  <c r="BY84" i="33"/>
  <c r="BY84" i="31"/>
  <c r="BY84" i="30"/>
  <c r="BY84" i="29"/>
  <c r="BX84" i="36"/>
  <c r="BX84" i="35"/>
  <c r="BX84" i="34"/>
  <c r="BX84" i="33"/>
  <c r="BX84" i="31"/>
  <c r="BX84" i="30"/>
  <c r="BX84" i="29"/>
  <c r="BY89" i="36"/>
  <c r="BY89" i="35"/>
  <c r="BY89" i="34"/>
  <c r="BY89" i="33"/>
  <c r="BY89" i="31"/>
  <c r="BY89" i="30"/>
  <c r="BY89" i="29"/>
  <c r="CD83" i="36"/>
  <c r="CD83" i="35"/>
  <c r="CD83" i="34"/>
  <c r="CD83" i="33"/>
  <c r="CD83" i="31"/>
  <c r="CD83" i="30"/>
  <c r="CD83" i="29"/>
  <c r="CH90" i="36"/>
  <c r="CH90" i="35"/>
  <c r="CH90" i="34"/>
  <c r="CH90" i="33"/>
  <c r="CH90" i="31"/>
  <c r="CH90" i="29"/>
  <c r="CH90" i="30"/>
  <c r="CD86" i="36"/>
  <c r="CD86" i="35"/>
  <c r="CD86" i="34"/>
  <c r="CD86" i="31"/>
  <c r="CD86" i="33"/>
  <c r="CD86" i="30"/>
  <c r="CD86" i="29"/>
  <c r="CC82" i="36"/>
  <c r="CC82" i="35"/>
  <c r="CC82" i="34"/>
  <c r="CC82" i="33"/>
  <c r="CC82" i="31"/>
  <c r="CC82" i="30"/>
  <c r="CC82" i="29"/>
  <c r="CG87" i="36"/>
  <c r="CG87" i="35"/>
  <c r="CG87" i="34"/>
  <c r="CG87" i="33"/>
  <c r="CG87" i="31"/>
  <c r="CG87" i="30"/>
  <c r="CG87" i="29"/>
  <c r="CE84" i="36"/>
  <c r="CE84" i="35"/>
  <c r="CE84" i="34"/>
  <c r="CE84" i="31"/>
  <c r="CE84" i="30"/>
  <c r="CE84" i="33"/>
  <c r="CE84" i="29"/>
  <c r="CE80" i="36"/>
  <c r="CE80" i="35"/>
  <c r="CE80" i="34"/>
  <c r="CE80" i="31"/>
  <c r="CE80" i="30"/>
  <c r="CE80" i="29"/>
  <c r="CE80" i="33"/>
  <c r="CA79" i="36"/>
  <c r="CA79" i="35"/>
  <c r="CA79" i="34"/>
  <c r="CA79" i="33"/>
  <c r="CA79" i="31"/>
  <c r="CA79" i="30"/>
  <c r="CA79" i="29"/>
  <c r="CG84" i="36"/>
  <c r="CG84" i="35"/>
  <c r="CG84" i="34"/>
  <c r="CG84" i="33"/>
  <c r="CG84" i="31"/>
  <c r="CG84" i="30"/>
  <c r="CG84" i="29"/>
  <c r="CH78" i="36"/>
  <c r="CH78" i="35"/>
  <c r="CH78" i="34"/>
  <c r="CH78" i="33"/>
  <c r="CH78" i="31"/>
  <c r="CH78" i="29"/>
  <c r="CH78" i="30"/>
  <c r="CB78" i="36"/>
  <c r="CB78" i="35"/>
  <c r="CB78" i="34"/>
  <c r="CB78" i="33"/>
  <c r="CB78" i="31"/>
  <c r="CB78" i="29"/>
  <c r="CB78" i="30"/>
  <c r="CA87" i="36"/>
  <c r="CA87" i="35"/>
  <c r="CA87" i="34"/>
  <c r="CA87" i="31"/>
  <c r="CA87" i="30"/>
  <c r="CA87" i="33"/>
  <c r="CA87" i="29"/>
  <c r="BY82" i="36"/>
  <c r="BY82" i="35"/>
  <c r="BY82" i="34"/>
  <c r="BY82" i="33"/>
  <c r="BY82" i="31"/>
  <c r="BY82" i="30"/>
  <c r="BY82" i="29"/>
  <c r="BX79" i="36"/>
  <c r="BX79" i="35"/>
  <c r="BX79" i="34"/>
  <c r="BX79" i="33"/>
  <c r="BX79" i="30"/>
  <c r="BX79" i="29"/>
  <c r="BX79" i="31"/>
  <c r="BZ90" i="36"/>
  <c r="BZ90" i="35"/>
  <c r="BZ90" i="34"/>
  <c r="BZ90" i="33"/>
  <c r="BZ90" i="31"/>
  <c r="BZ90" i="30"/>
  <c r="BZ90" i="29"/>
  <c r="CD89" i="36"/>
  <c r="CD89" i="35"/>
  <c r="CD89" i="34"/>
  <c r="CD89" i="33"/>
  <c r="CD89" i="31"/>
  <c r="CD89" i="30"/>
  <c r="CD89" i="29"/>
  <c r="CG86" i="36"/>
  <c r="CG86" i="35"/>
  <c r="CG86" i="34"/>
  <c r="CG86" i="33"/>
  <c r="CG86" i="31"/>
  <c r="CG86" i="30"/>
  <c r="CG86" i="29"/>
  <c r="CH79" i="36"/>
  <c r="CH79" i="35"/>
  <c r="CH79" i="33"/>
  <c r="CH79" i="34"/>
  <c r="CH79" i="30"/>
  <c r="CH79" i="31"/>
  <c r="CH79" i="29"/>
  <c r="CB82" i="36"/>
  <c r="CB82" i="35"/>
  <c r="CB82" i="34"/>
  <c r="CB82" i="33"/>
  <c r="CB82" i="31"/>
  <c r="CB82" i="30"/>
  <c r="CB82" i="29"/>
  <c r="CF87" i="36"/>
  <c r="CF87" i="35"/>
  <c r="CF87" i="34"/>
  <c r="CF87" i="33"/>
  <c r="CF87" i="31"/>
  <c r="CF87" i="30"/>
  <c r="CF87" i="29"/>
  <c r="CD87" i="36"/>
  <c r="CD87" i="35"/>
  <c r="CD87" i="34"/>
  <c r="CD87" i="33"/>
  <c r="CD87" i="31"/>
  <c r="CD87" i="30"/>
  <c r="CD87" i="29"/>
  <c r="BZ79" i="36"/>
  <c r="BZ79" i="35"/>
  <c r="BZ79" i="34"/>
  <c r="BZ79" i="33"/>
  <c r="BZ79" i="30"/>
  <c r="BZ79" i="31"/>
  <c r="BZ79" i="29"/>
  <c r="CA90" i="36"/>
  <c r="CA90" i="35"/>
  <c r="CA90" i="34"/>
  <c r="CA90" i="33"/>
  <c r="CA90" i="31"/>
  <c r="CA90" i="30"/>
  <c r="CA90" i="29"/>
  <c r="BZ82" i="36"/>
  <c r="BZ82" i="35"/>
  <c r="BZ82" i="34"/>
  <c r="BZ82" i="33"/>
  <c r="BZ82" i="31"/>
  <c r="BZ82" i="29"/>
  <c r="BZ82" i="30"/>
  <c r="CC84" i="36"/>
  <c r="CC84" i="35"/>
  <c r="CC84" i="34"/>
  <c r="CC84" i="33"/>
  <c r="CC84" i="31"/>
  <c r="CC84" i="30"/>
  <c r="CC84" i="29"/>
  <c r="CC87" i="36"/>
  <c r="CC87" i="35"/>
  <c r="CC87" i="34"/>
  <c r="CC87" i="33"/>
  <c r="CC87" i="31"/>
  <c r="CC87" i="30"/>
  <c r="CC87" i="29"/>
  <c r="CA85" i="36"/>
  <c r="CA85" i="35"/>
  <c r="CA85" i="34"/>
  <c r="CA85" i="33"/>
  <c r="CA85" i="31"/>
  <c r="CA85" i="30"/>
  <c r="CA85" i="29"/>
  <c r="BW85" i="36"/>
  <c r="BW85" i="35"/>
  <c r="BW85" i="33"/>
  <c r="BW85" i="34"/>
  <c r="BW85" i="31"/>
  <c r="BW85" i="29"/>
  <c r="BW85" i="30"/>
  <c r="CE78" i="36"/>
  <c r="CE78" i="35"/>
  <c r="CE78" i="34"/>
  <c r="CE78" i="33"/>
  <c r="CE78" i="31"/>
  <c r="CE78" i="30"/>
  <c r="CE78" i="29"/>
  <c r="CD85" i="36"/>
  <c r="CD85" i="35"/>
  <c r="CD85" i="34"/>
  <c r="CD85" i="33"/>
  <c r="CD85" i="31"/>
  <c r="CD85" i="29"/>
  <c r="CD85" i="30"/>
  <c r="CG90" i="36"/>
  <c r="CG90" i="35"/>
  <c r="CG90" i="34"/>
  <c r="CG90" i="33"/>
  <c r="CG90" i="31"/>
  <c r="CG90" i="29"/>
  <c r="CG90" i="30"/>
  <c r="BW81" i="36"/>
  <c r="BW81" i="35"/>
  <c r="BW81" i="34"/>
  <c r="BW81" i="33"/>
  <c r="BW81" i="31"/>
  <c r="BW81" i="29"/>
  <c r="BW81" i="30"/>
  <c r="CH82" i="36"/>
  <c r="CH82" i="35"/>
  <c r="CH82" i="34"/>
  <c r="CH82" i="33"/>
  <c r="CH82" i="31"/>
  <c r="CH82" i="29"/>
  <c r="CH82" i="30"/>
  <c r="CD79" i="36"/>
  <c r="CD79" i="35"/>
  <c r="CD79" i="34"/>
  <c r="CD79" i="33"/>
  <c r="CD79" i="31"/>
  <c r="CD79" i="29"/>
  <c r="CD79" i="30"/>
  <c r="CG85" i="36"/>
  <c r="CG85" i="35"/>
  <c r="CG85" i="34"/>
  <c r="CG85" i="33"/>
  <c r="CG85" i="31"/>
  <c r="CG85" i="30"/>
  <c r="CG85" i="29"/>
  <c r="CG82" i="36"/>
  <c r="CG82" i="35"/>
  <c r="CG82" i="34"/>
  <c r="CG82" i="33"/>
  <c r="CG82" i="31"/>
  <c r="CG82" i="30"/>
  <c r="CG82" i="29"/>
  <c r="CG78" i="36"/>
  <c r="CG78" i="35"/>
  <c r="CG78" i="34"/>
  <c r="CG78" i="33"/>
  <c r="CG78" i="31"/>
  <c r="CG78" i="29"/>
  <c r="CG78" i="30"/>
  <c r="CE85" i="35"/>
  <c r="CE85" i="36"/>
  <c r="CE85" i="34"/>
  <c r="CE85" i="33"/>
  <c r="CE85" i="31"/>
  <c r="CE85" i="29"/>
  <c r="CE85" i="30"/>
  <c r="CH83" i="36"/>
  <c r="CH83" i="35"/>
  <c r="CH83" i="34"/>
  <c r="CH83" i="33"/>
  <c r="CH83" i="31"/>
  <c r="CH83" i="30"/>
  <c r="CH83" i="29"/>
  <c r="CF79" i="36"/>
  <c r="CF79" i="35"/>
  <c r="CF79" i="34"/>
  <c r="CF79" i="33"/>
  <c r="CF79" i="31"/>
  <c r="CF79" i="30"/>
  <c r="CF79" i="29"/>
  <c r="CF89" i="36"/>
  <c r="CF89" i="35"/>
  <c r="CF89" i="34"/>
  <c r="CF89" i="33"/>
  <c r="CF89" i="31"/>
  <c r="CF89" i="30"/>
  <c r="CF89" i="29"/>
  <c r="CB90" i="36"/>
  <c r="CB90" i="35"/>
  <c r="CB90" i="34"/>
  <c r="CB90" i="33"/>
  <c r="CB90" i="31"/>
  <c r="CB90" i="30"/>
  <c r="CB90" i="29"/>
  <c r="CF85" i="36"/>
  <c r="CF85" i="35"/>
  <c r="CF85" i="34"/>
  <c r="CF85" i="33"/>
  <c r="CF85" i="31"/>
  <c r="CF85" i="30"/>
  <c r="CF85" i="29"/>
  <c r="CB86" i="36"/>
  <c r="CB86" i="35"/>
  <c r="CB86" i="34"/>
  <c r="CB86" i="33"/>
  <c r="CB86" i="31"/>
  <c r="CB86" i="30"/>
  <c r="CB86" i="29"/>
  <c r="CG83" i="36"/>
  <c r="CG83" i="35"/>
  <c r="CG83" i="34"/>
  <c r="CG83" i="33"/>
  <c r="CG83" i="31"/>
  <c r="CG83" i="30"/>
  <c r="CG83" i="29"/>
  <c r="CB83" i="36"/>
  <c r="CB83" i="35"/>
  <c r="CB83" i="34"/>
  <c r="CB83" i="33"/>
  <c r="CB83" i="31"/>
  <c r="CB83" i="30"/>
  <c r="CB83" i="29"/>
  <c r="BX86" i="36"/>
  <c r="BX86" i="35"/>
  <c r="BX86" i="34"/>
  <c r="BX86" i="33"/>
  <c r="BX86" i="31"/>
  <c r="BX86" i="30"/>
  <c r="BX86" i="29"/>
  <c r="CB87" i="36"/>
  <c r="CB87" i="35"/>
  <c r="CB87" i="34"/>
  <c r="CB87" i="33"/>
  <c r="CB87" i="31"/>
  <c r="CB87" i="30"/>
  <c r="CB87" i="29"/>
  <c r="CF86" i="36"/>
  <c r="CF86" i="35"/>
  <c r="CF86" i="34"/>
  <c r="CF86" i="33"/>
  <c r="CF86" i="31"/>
  <c r="CF86" i="30"/>
  <c r="CF86" i="29"/>
  <c r="CF88" i="36"/>
  <c r="CF88" i="35"/>
  <c r="CF88" i="34"/>
  <c r="CF88" i="33"/>
  <c r="CF88" i="31"/>
  <c r="CF88" i="30"/>
  <c r="CF88" i="29"/>
  <c r="CH53" i="36"/>
  <c r="CG53" i="36"/>
  <c r="CF53" i="36"/>
  <c r="CE53" i="36"/>
  <c r="CD53" i="36"/>
  <c r="CC53" i="36"/>
  <c r="CB53" i="36"/>
  <c r="CA53" i="36"/>
  <c r="BZ53" i="36"/>
  <c r="BY53" i="36"/>
  <c r="BX53" i="36"/>
  <c r="BW53" i="36"/>
  <c r="BV53" i="36"/>
  <c r="BU53" i="36"/>
  <c r="BT53" i="36"/>
  <c r="BT52" i="36"/>
  <c r="BT51" i="36"/>
  <c r="BT50" i="36"/>
  <c r="BT49" i="36"/>
  <c r="BT48" i="36"/>
  <c r="BT47" i="36"/>
  <c r="BT46" i="36"/>
  <c r="BT45" i="36"/>
  <c r="BT44" i="36"/>
  <c r="BT43" i="36"/>
  <c r="BT42" i="36"/>
  <c r="BT41" i="36"/>
  <c r="BS53" i="36"/>
  <c r="BR53" i="36"/>
  <c r="BQ53" i="36"/>
  <c r="BP53" i="36"/>
  <c r="BO53" i="36"/>
  <c r="BN53" i="36"/>
  <c r="BM53" i="36"/>
  <c r="BL53" i="36"/>
  <c r="BL52" i="36"/>
  <c r="BL51" i="36"/>
  <c r="BL50" i="36"/>
  <c r="BL49" i="36"/>
  <c r="BL48" i="36"/>
  <c r="BL47" i="36"/>
  <c r="BL46" i="36"/>
  <c r="BL45" i="36"/>
  <c r="BL44" i="36"/>
  <c r="BL43" i="36"/>
  <c r="BL42" i="36"/>
  <c r="BL41" i="36"/>
  <c r="BK53" i="36"/>
  <c r="BJ53" i="36"/>
  <c r="BI53" i="36"/>
  <c r="BH53" i="36"/>
  <c r="BG53" i="36"/>
  <c r="BF53" i="36"/>
  <c r="BE53" i="36"/>
  <c r="BD53" i="36"/>
  <c r="BD52" i="36"/>
  <c r="BD51" i="36"/>
  <c r="BD50" i="36"/>
  <c r="BD49" i="36"/>
  <c r="BD48" i="36"/>
  <c r="BD47" i="36"/>
  <c r="BD46" i="36"/>
  <c r="BD45" i="36"/>
  <c r="BD44" i="36"/>
  <c r="BD43" i="36"/>
  <c r="BD42" i="36"/>
  <c r="BD41" i="36"/>
  <c r="BC53" i="36"/>
  <c r="BB53" i="36"/>
  <c r="BA53" i="36"/>
  <c r="AZ53" i="36"/>
  <c r="AY53" i="36"/>
  <c r="AX53" i="36"/>
  <c r="AW53" i="36"/>
  <c r="AV53" i="36"/>
  <c r="AU53" i="36"/>
  <c r="AT53" i="36"/>
  <c r="AS53" i="36"/>
  <c r="AR53" i="36"/>
  <c r="AQ53" i="36"/>
  <c r="AP53" i="36"/>
  <c r="AO53" i="36"/>
  <c r="AN53" i="36"/>
  <c r="AM53" i="36"/>
  <c r="AL53" i="36"/>
  <c r="AK53" i="36"/>
  <c r="AJ53" i="36"/>
  <c r="AI53" i="36"/>
  <c r="AH53" i="36"/>
  <c r="AG53" i="36"/>
  <c r="AF53" i="36"/>
  <c r="AF52" i="36"/>
  <c r="AF51" i="36"/>
  <c r="AF50" i="36"/>
  <c r="AF49" i="36"/>
  <c r="AF48" i="36"/>
  <c r="AF47" i="36"/>
  <c r="AF46" i="36"/>
  <c r="AF45" i="36"/>
  <c r="AF44" i="36"/>
  <c r="AF43" i="36"/>
  <c r="AF42" i="36"/>
  <c r="AF41" i="36"/>
  <c r="AE53" i="36"/>
  <c r="AD53" i="36"/>
  <c r="AC53" i="36"/>
  <c r="AB53" i="36"/>
  <c r="AA53" i="36"/>
  <c r="Z53" i="36"/>
  <c r="Y53" i="36"/>
  <c r="X53" i="36"/>
  <c r="W53" i="36"/>
  <c r="V53" i="36"/>
  <c r="U53" i="36"/>
  <c r="T53" i="36"/>
  <c r="S53" i="36"/>
  <c r="R53" i="36"/>
  <c r="Q53" i="36"/>
  <c r="P53" i="36"/>
  <c r="O53" i="36"/>
  <c r="N53" i="36"/>
  <c r="M53" i="36"/>
  <c r="L53" i="36"/>
  <c r="K53" i="36"/>
  <c r="J53" i="36"/>
  <c r="I53" i="36"/>
  <c r="H53" i="36"/>
  <c r="G53" i="36"/>
  <c r="CH52" i="36"/>
  <c r="CG52" i="36"/>
  <c r="CF52" i="36"/>
  <c r="CE52" i="36"/>
  <c r="CD52" i="36"/>
  <c r="CC52" i="36"/>
  <c r="CB52" i="36"/>
  <c r="CA52" i="36"/>
  <c r="BZ52" i="36"/>
  <c r="BY52" i="36"/>
  <c r="BX52" i="36"/>
  <c r="BW52" i="36"/>
  <c r="BV52" i="36"/>
  <c r="BU52" i="36"/>
  <c r="BS52" i="36"/>
  <c r="BR52" i="36"/>
  <c r="BQ52" i="36"/>
  <c r="BP52" i="36"/>
  <c r="BO52" i="36"/>
  <c r="BN52" i="36"/>
  <c r="BM52" i="36"/>
  <c r="BK52" i="36"/>
  <c r="BJ52" i="36"/>
  <c r="BI52" i="36"/>
  <c r="BH52" i="36"/>
  <c r="BG52" i="36"/>
  <c r="BF52" i="36"/>
  <c r="BE52" i="36"/>
  <c r="BC52" i="36"/>
  <c r="BB52" i="36"/>
  <c r="BA52" i="36"/>
  <c r="AZ52" i="36"/>
  <c r="AY52" i="36"/>
  <c r="AX52" i="36"/>
  <c r="AW52" i="36"/>
  <c r="AV52" i="36"/>
  <c r="AU52" i="36"/>
  <c r="AT52" i="36"/>
  <c r="AS52" i="36"/>
  <c r="AR52" i="36"/>
  <c r="AQ52" i="36"/>
  <c r="AP52" i="36"/>
  <c r="AO52" i="36"/>
  <c r="AN52" i="36"/>
  <c r="AM52" i="36"/>
  <c r="AL52" i="36"/>
  <c r="AK52" i="36"/>
  <c r="AJ52" i="36"/>
  <c r="AI52" i="36"/>
  <c r="AI51" i="36"/>
  <c r="AI50" i="36"/>
  <c r="AI49" i="36"/>
  <c r="AI48" i="36"/>
  <c r="AI47" i="36"/>
  <c r="AI46" i="36"/>
  <c r="AI45" i="36"/>
  <c r="AI44" i="36"/>
  <c r="AI43" i="36"/>
  <c r="AI42" i="36"/>
  <c r="AI41" i="36"/>
  <c r="AH52" i="36"/>
  <c r="AG52" i="36"/>
  <c r="AE52" i="36"/>
  <c r="AE51" i="36"/>
  <c r="AE50" i="36"/>
  <c r="AE49" i="36"/>
  <c r="AE48" i="36"/>
  <c r="AE47" i="36"/>
  <c r="AE46" i="36"/>
  <c r="AE45" i="36"/>
  <c r="AE44" i="36"/>
  <c r="AE43" i="36"/>
  <c r="AE42" i="36"/>
  <c r="AE41" i="36"/>
  <c r="AD52" i="36"/>
  <c r="AC52" i="36"/>
  <c r="AB52" i="36"/>
  <c r="AA52" i="36"/>
  <c r="AA51" i="36"/>
  <c r="AA50" i="36"/>
  <c r="AA49" i="36"/>
  <c r="AA48" i="36"/>
  <c r="AA47" i="36"/>
  <c r="AA46" i="36"/>
  <c r="AA45" i="36"/>
  <c r="AA44" i="36"/>
  <c r="AA43" i="36"/>
  <c r="AA42" i="36"/>
  <c r="AA41" i="36"/>
  <c r="Z52" i="36"/>
  <c r="Y52" i="36"/>
  <c r="X52" i="36"/>
  <c r="X51" i="36"/>
  <c r="X50" i="36"/>
  <c r="X49" i="36"/>
  <c r="X48" i="36"/>
  <c r="X47" i="36"/>
  <c r="X46" i="36"/>
  <c r="X45" i="36"/>
  <c r="X44" i="36"/>
  <c r="X43" i="36"/>
  <c r="X42" i="36"/>
  <c r="X41" i="36"/>
  <c r="W52" i="36"/>
  <c r="V52" i="36"/>
  <c r="U52" i="36"/>
  <c r="T52" i="36"/>
  <c r="S52" i="36"/>
  <c r="S51" i="36"/>
  <c r="S50" i="36"/>
  <c r="S49" i="36"/>
  <c r="S48" i="36"/>
  <c r="S47" i="36"/>
  <c r="S46" i="36"/>
  <c r="S45" i="36"/>
  <c r="S44" i="36"/>
  <c r="S43" i="36"/>
  <c r="S42" i="36"/>
  <c r="S41" i="36"/>
  <c r="R52" i="36"/>
  <c r="Q52" i="36"/>
  <c r="P52" i="36"/>
  <c r="P51" i="36"/>
  <c r="P50" i="36"/>
  <c r="P49" i="36"/>
  <c r="P48" i="36"/>
  <c r="P47" i="36"/>
  <c r="P46" i="36"/>
  <c r="P45" i="36"/>
  <c r="P44" i="36"/>
  <c r="P43" i="36"/>
  <c r="P42" i="36"/>
  <c r="P41" i="36"/>
  <c r="O52" i="36"/>
  <c r="N52" i="36"/>
  <c r="M52" i="36"/>
  <c r="L52" i="36"/>
  <c r="K52" i="36"/>
  <c r="K51" i="36"/>
  <c r="K50" i="36"/>
  <c r="K49" i="36"/>
  <c r="K48" i="36"/>
  <c r="K47" i="36"/>
  <c r="K46" i="36"/>
  <c r="K45" i="36"/>
  <c r="K44" i="36"/>
  <c r="K43" i="36"/>
  <c r="K42" i="36"/>
  <c r="K41" i="36"/>
  <c r="J52" i="36"/>
  <c r="I52" i="36"/>
  <c r="H52" i="36"/>
  <c r="H51" i="36"/>
  <c r="H50" i="36"/>
  <c r="H49" i="36"/>
  <c r="H48" i="36"/>
  <c r="H47" i="36"/>
  <c r="H46" i="36"/>
  <c r="H45" i="36"/>
  <c r="H44" i="36"/>
  <c r="H43" i="36"/>
  <c r="H42" i="36"/>
  <c r="H41" i="36"/>
  <c r="G52" i="36"/>
  <c r="CH51" i="36"/>
  <c r="CG51" i="36"/>
  <c r="CF51" i="36"/>
  <c r="CE51" i="36"/>
  <c r="CE50" i="36"/>
  <c r="CE49" i="36"/>
  <c r="CE48" i="36"/>
  <c r="CE47" i="36"/>
  <c r="CE46" i="36"/>
  <c r="CE45" i="36"/>
  <c r="CE44" i="36"/>
  <c r="CE43" i="36"/>
  <c r="CE42" i="36"/>
  <c r="CE41" i="36"/>
  <c r="CD51" i="36"/>
  <c r="CC51" i="36"/>
  <c r="CB51" i="36"/>
  <c r="CB50" i="36"/>
  <c r="CB49" i="36"/>
  <c r="CB48" i="36"/>
  <c r="CB47" i="36"/>
  <c r="CB46" i="36"/>
  <c r="CB45" i="36"/>
  <c r="CB44" i="36"/>
  <c r="CB43" i="36"/>
  <c r="CB42" i="36"/>
  <c r="CB41" i="36"/>
  <c r="CA51" i="36"/>
  <c r="BZ51" i="36"/>
  <c r="BY51" i="36"/>
  <c r="BX51" i="36"/>
  <c r="BW51" i="36"/>
  <c r="BV51" i="36"/>
  <c r="BU51" i="36"/>
  <c r="BS51" i="36"/>
  <c r="BR51" i="36"/>
  <c r="BQ51" i="36"/>
  <c r="BP51" i="36"/>
  <c r="BO51" i="36"/>
  <c r="BN51" i="36"/>
  <c r="BM51" i="36"/>
  <c r="BK51" i="36"/>
  <c r="BJ51" i="36"/>
  <c r="BI51" i="36"/>
  <c r="BH51" i="36"/>
  <c r="BG51" i="36"/>
  <c r="BF51" i="36"/>
  <c r="BE51" i="36"/>
  <c r="BC51" i="36"/>
  <c r="BB51" i="36"/>
  <c r="BA51" i="36"/>
  <c r="AZ51" i="36"/>
  <c r="AY51" i="36"/>
  <c r="AX51" i="36"/>
  <c r="AW51" i="36"/>
  <c r="AV51" i="36"/>
  <c r="AV50" i="36"/>
  <c r="AV49" i="36"/>
  <c r="AV48" i="36"/>
  <c r="AV47" i="36"/>
  <c r="AV46" i="36"/>
  <c r="AV45" i="36"/>
  <c r="AV44" i="36"/>
  <c r="AV43" i="36"/>
  <c r="AV42" i="36"/>
  <c r="AV41" i="36"/>
  <c r="AU51" i="36"/>
  <c r="AT51" i="36"/>
  <c r="AS51" i="36"/>
  <c r="AR51" i="36"/>
  <c r="AQ51" i="36"/>
  <c r="AP51" i="36"/>
  <c r="AO51" i="36"/>
  <c r="AN51" i="36"/>
  <c r="AN50" i="36"/>
  <c r="AN49" i="36"/>
  <c r="AN48" i="36"/>
  <c r="AN47" i="36"/>
  <c r="AN46" i="36"/>
  <c r="AN45" i="36"/>
  <c r="AN44" i="36"/>
  <c r="AN43" i="36"/>
  <c r="AN42" i="36"/>
  <c r="AN41" i="36"/>
  <c r="AM51" i="36"/>
  <c r="AL51" i="36"/>
  <c r="AK51" i="36"/>
  <c r="AJ51" i="36"/>
  <c r="AH51" i="36"/>
  <c r="AG51" i="36"/>
  <c r="AD51" i="36"/>
  <c r="AD50" i="36"/>
  <c r="AD49" i="36"/>
  <c r="AD48" i="36"/>
  <c r="AD47" i="36"/>
  <c r="AD46" i="36"/>
  <c r="AD45" i="36"/>
  <c r="AD44" i="36"/>
  <c r="AD43" i="36"/>
  <c r="AD42" i="36"/>
  <c r="AD41" i="36"/>
  <c r="AC51" i="36"/>
  <c r="AB51" i="36"/>
  <c r="Z51" i="36"/>
  <c r="Y51" i="36"/>
  <c r="W51" i="36"/>
  <c r="V51" i="36"/>
  <c r="V50" i="36"/>
  <c r="V49" i="36"/>
  <c r="V48" i="36"/>
  <c r="V47" i="36"/>
  <c r="V46" i="36"/>
  <c r="V45" i="36"/>
  <c r="V44" i="36"/>
  <c r="V43" i="36"/>
  <c r="V42" i="36"/>
  <c r="V41" i="36"/>
  <c r="U51" i="36"/>
  <c r="T51" i="36"/>
  <c r="R51" i="36"/>
  <c r="Q51" i="36"/>
  <c r="O51" i="36"/>
  <c r="N51" i="36"/>
  <c r="N50" i="36"/>
  <c r="N49" i="36"/>
  <c r="N48" i="36"/>
  <c r="N47" i="36"/>
  <c r="N46" i="36"/>
  <c r="N45" i="36"/>
  <c r="N44" i="36"/>
  <c r="N43" i="36"/>
  <c r="N42" i="36"/>
  <c r="N41" i="36"/>
  <c r="M51" i="36"/>
  <c r="L51" i="36"/>
  <c r="J51" i="36"/>
  <c r="I51" i="36"/>
  <c r="G51" i="36"/>
  <c r="CH50" i="36"/>
  <c r="CH49" i="36"/>
  <c r="CH48" i="36"/>
  <c r="CH47" i="36"/>
  <c r="CH46" i="36"/>
  <c r="CH45" i="36"/>
  <c r="CH44" i="36"/>
  <c r="CH43" i="36"/>
  <c r="CH42" i="36"/>
  <c r="CH41" i="36"/>
  <c r="CG50" i="36"/>
  <c r="CF50" i="36"/>
  <c r="CD50" i="36"/>
  <c r="CC50" i="36"/>
  <c r="CA50" i="36"/>
  <c r="BZ50" i="36"/>
  <c r="BZ49" i="36"/>
  <c r="BZ48" i="36"/>
  <c r="BZ47" i="36"/>
  <c r="BZ46" i="36"/>
  <c r="BZ45" i="36"/>
  <c r="BZ44" i="36"/>
  <c r="BZ43" i="36"/>
  <c r="BZ42" i="36"/>
  <c r="BZ41" i="36"/>
  <c r="BY50" i="36"/>
  <c r="BX50" i="36"/>
  <c r="BW50" i="36"/>
  <c r="BV50" i="36"/>
  <c r="BU50" i="36"/>
  <c r="BS50" i="36"/>
  <c r="BR50" i="36"/>
  <c r="BR49" i="36"/>
  <c r="BR48" i="36"/>
  <c r="BR47" i="36"/>
  <c r="BR46" i="36"/>
  <c r="BR45" i="36"/>
  <c r="BR44" i="36"/>
  <c r="BR43" i="36"/>
  <c r="BR42" i="36"/>
  <c r="BR41" i="36"/>
  <c r="BQ50" i="36"/>
  <c r="BP50" i="36"/>
  <c r="BO50" i="36"/>
  <c r="BN50" i="36"/>
  <c r="BM50" i="36"/>
  <c r="BK50" i="36"/>
  <c r="BJ50" i="36"/>
  <c r="BJ49" i="36"/>
  <c r="BJ48" i="36"/>
  <c r="BJ47" i="36"/>
  <c r="BJ46" i="36"/>
  <c r="BJ45" i="36"/>
  <c r="BJ44" i="36"/>
  <c r="BJ43" i="36"/>
  <c r="BJ42" i="36"/>
  <c r="BJ41" i="36"/>
  <c r="BI50" i="36"/>
  <c r="BH50" i="36"/>
  <c r="BG50" i="36"/>
  <c r="BF50" i="36"/>
  <c r="BE50" i="36"/>
  <c r="BC50" i="36"/>
  <c r="BB50" i="36"/>
  <c r="BB49" i="36"/>
  <c r="BB48" i="36"/>
  <c r="BB47" i="36"/>
  <c r="BB46" i="36"/>
  <c r="BB45" i="36"/>
  <c r="BB44" i="36"/>
  <c r="BB43" i="36"/>
  <c r="BB42" i="36"/>
  <c r="BB41" i="36"/>
  <c r="BA50" i="36"/>
  <c r="AZ50" i="36"/>
  <c r="AY50" i="36"/>
  <c r="AX50" i="36"/>
  <c r="AW50" i="36"/>
  <c r="AU50" i="36"/>
  <c r="AT50" i="36"/>
  <c r="AT49" i="36"/>
  <c r="AT48" i="36"/>
  <c r="AT47" i="36"/>
  <c r="AT46" i="36"/>
  <c r="AT45" i="36"/>
  <c r="AT44" i="36"/>
  <c r="AT43" i="36"/>
  <c r="AT42" i="36"/>
  <c r="AT41" i="36"/>
  <c r="AS50" i="36"/>
  <c r="AR50" i="36"/>
  <c r="AQ50" i="36"/>
  <c r="AP50" i="36"/>
  <c r="AO50" i="36"/>
  <c r="AM50" i="36"/>
  <c r="AL50" i="36"/>
  <c r="AL49" i="36"/>
  <c r="AL48" i="36"/>
  <c r="AL47" i="36"/>
  <c r="AL46" i="36"/>
  <c r="AL45" i="36"/>
  <c r="AL44" i="36"/>
  <c r="AL43" i="36"/>
  <c r="AL42" i="36"/>
  <c r="AL41" i="36"/>
  <c r="AK50" i="36"/>
  <c r="AJ50" i="36"/>
  <c r="AH50" i="36"/>
  <c r="AG50" i="36"/>
  <c r="AG49" i="36"/>
  <c r="AG48" i="36"/>
  <c r="AG47" i="36"/>
  <c r="AG46" i="36"/>
  <c r="AG45" i="36"/>
  <c r="AG44" i="36"/>
  <c r="AG43" i="36"/>
  <c r="AG42" i="36"/>
  <c r="AG41" i="36"/>
  <c r="AC50" i="36"/>
  <c r="AB50" i="36"/>
  <c r="AB49" i="36"/>
  <c r="AB48" i="36"/>
  <c r="AB47" i="36"/>
  <c r="AB46" i="36"/>
  <c r="AB45" i="36"/>
  <c r="AB44" i="36"/>
  <c r="AB43" i="36"/>
  <c r="AB42" i="36"/>
  <c r="AB41" i="36"/>
  <c r="Z50" i="36"/>
  <c r="Y50" i="36"/>
  <c r="W50" i="36"/>
  <c r="W49" i="36"/>
  <c r="W48" i="36"/>
  <c r="W47" i="36"/>
  <c r="W46" i="36"/>
  <c r="W45" i="36"/>
  <c r="W44" i="36"/>
  <c r="W43" i="36"/>
  <c r="W42" i="36"/>
  <c r="W41" i="36"/>
  <c r="U50" i="36"/>
  <c r="T50" i="36"/>
  <c r="T49" i="36"/>
  <c r="T48" i="36"/>
  <c r="T47" i="36"/>
  <c r="T46" i="36"/>
  <c r="T45" i="36"/>
  <c r="T44" i="36"/>
  <c r="T43" i="36"/>
  <c r="T42" i="36"/>
  <c r="T41" i="36"/>
  <c r="R50" i="36"/>
  <c r="Q50" i="36"/>
  <c r="O50" i="36"/>
  <c r="O49" i="36"/>
  <c r="O48" i="36"/>
  <c r="O47" i="36"/>
  <c r="O46" i="36"/>
  <c r="O45" i="36"/>
  <c r="O44" i="36"/>
  <c r="O43" i="36"/>
  <c r="O42" i="36"/>
  <c r="O41" i="36"/>
  <c r="M50" i="36"/>
  <c r="L50" i="36"/>
  <c r="L49" i="36"/>
  <c r="L48" i="36"/>
  <c r="L47" i="36"/>
  <c r="L46" i="36"/>
  <c r="L45" i="36"/>
  <c r="L44" i="36"/>
  <c r="L43" i="36"/>
  <c r="L42" i="36"/>
  <c r="L41" i="36"/>
  <c r="J50" i="36"/>
  <c r="I50" i="36"/>
  <c r="G50" i="36"/>
  <c r="G49" i="36"/>
  <c r="G48" i="36"/>
  <c r="G47" i="36"/>
  <c r="G46" i="36"/>
  <c r="G45" i="36"/>
  <c r="G44" i="36"/>
  <c r="G43" i="36"/>
  <c r="G42" i="36"/>
  <c r="G41" i="36"/>
  <c r="G55" i="36" s="1"/>
  <c r="CG49" i="36"/>
  <c r="CF49" i="36"/>
  <c r="CF48" i="36"/>
  <c r="CF47" i="36"/>
  <c r="CF46" i="36"/>
  <c r="CF45" i="36"/>
  <c r="CF44" i="36"/>
  <c r="CF43" i="36"/>
  <c r="CF42" i="36"/>
  <c r="CF41" i="36"/>
  <c r="CD49" i="36"/>
  <c r="CC49" i="36"/>
  <c r="CA49" i="36"/>
  <c r="BY49" i="36"/>
  <c r="BX49" i="36"/>
  <c r="BX48" i="36"/>
  <c r="BX47" i="36"/>
  <c r="BX46" i="36"/>
  <c r="BX45" i="36"/>
  <c r="BX44" i="36"/>
  <c r="BX43" i="36"/>
  <c r="BX42" i="36"/>
  <c r="BX41" i="36"/>
  <c r="BW49" i="36"/>
  <c r="BV49" i="36"/>
  <c r="BU49" i="36"/>
  <c r="BS49" i="36"/>
  <c r="BQ49" i="36"/>
  <c r="BP49" i="36"/>
  <c r="BP48" i="36"/>
  <c r="BP47" i="36"/>
  <c r="BP46" i="36"/>
  <c r="BP45" i="36"/>
  <c r="BP44" i="36"/>
  <c r="BP43" i="36"/>
  <c r="BP42" i="36"/>
  <c r="BP41" i="36"/>
  <c r="BO49" i="36"/>
  <c r="BN49" i="36"/>
  <c r="BM49" i="36"/>
  <c r="BK49" i="36"/>
  <c r="BI49" i="36"/>
  <c r="BH49" i="36"/>
  <c r="BH48" i="36"/>
  <c r="BH47" i="36"/>
  <c r="BH46" i="36"/>
  <c r="BH45" i="36"/>
  <c r="BH44" i="36"/>
  <c r="BH43" i="36"/>
  <c r="BH42" i="36"/>
  <c r="BH41" i="36"/>
  <c r="BG49" i="36"/>
  <c r="BF49" i="36"/>
  <c r="BE49" i="36"/>
  <c r="BC49" i="36"/>
  <c r="BA49" i="36"/>
  <c r="AZ49" i="36"/>
  <c r="AZ48" i="36"/>
  <c r="AZ47" i="36"/>
  <c r="AZ46" i="36"/>
  <c r="AZ45" i="36"/>
  <c r="AZ44" i="36"/>
  <c r="AZ43" i="36"/>
  <c r="AZ42" i="36"/>
  <c r="AZ41" i="36"/>
  <c r="AY49" i="36"/>
  <c r="AX49" i="36"/>
  <c r="AW49" i="36"/>
  <c r="AU49" i="36"/>
  <c r="AS49" i="36"/>
  <c r="AR49" i="36"/>
  <c r="AR48" i="36"/>
  <c r="AR47" i="36"/>
  <c r="AR46" i="36"/>
  <c r="AR45" i="36"/>
  <c r="AR44" i="36"/>
  <c r="AR43" i="36"/>
  <c r="AR42" i="36"/>
  <c r="AR41" i="36"/>
  <c r="AQ49" i="36"/>
  <c r="AP49" i="36"/>
  <c r="AO49" i="36"/>
  <c r="AM49" i="36"/>
  <c r="AK49" i="36"/>
  <c r="AJ49" i="36"/>
  <c r="AJ48" i="36"/>
  <c r="AJ47" i="36"/>
  <c r="AJ46" i="36"/>
  <c r="AJ45" i="36"/>
  <c r="AJ44" i="36"/>
  <c r="AJ43" i="36"/>
  <c r="AJ42" i="36"/>
  <c r="AJ41" i="36"/>
  <c r="AH49" i="36"/>
  <c r="AC49" i="36"/>
  <c r="Z49" i="36"/>
  <c r="Z48" i="36"/>
  <c r="Z47" i="36"/>
  <c r="Z46" i="36"/>
  <c r="Z45" i="36"/>
  <c r="Z44" i="36"/>
  <c r="Z43" i="36"/>
  <c r="Z42" i="36"/>
  <c r="Z41" i="36"/>
  <c r="Y49" i="36"/>
  <c r="U49" i="36"/>
  <c r="R49" i="36"/>
  <c r="R48" i="36"/>
  <c r="R47" i="36"/>
  <c r="R46" i="36"/>
  <c r="R45" i="36"/>
  <c r="R44" i="36"/>
  <c r="R43" i="36"/>
  <c r="R42" i="36"/>
  <c r="R41" i="36"/>
  <c r="Q49" i="36"/>
  <c r="M49" i="36"/>
  <c r="J49" i="36"/>
  <c r="J48" i="36"/>
  <c r="J47" i="36"/>
  <c r="J46" i="36"/>
  <c r="J45" i="36"/>
  <c r="J44" i="36"/>
  <c r="J43" i="36"/>
  <c r="J42" i="36"/>
  <c r="J41" i="36"/>
  <c r="I49" i="36"/>
  <c r="CG48" i="36"/>
  <c r="CD48" i="36"/>
  <c r="CD47" i="36"/>
  <c r="CD46" i="36"/>
  <c r="CD45" i="36"/>
  <c r="CD44" i="36"/>
  <c r="CD43" i="36"/>
  <c r="CD42" i="36"/>
  <c r="CD41" i="36"/>
  <c r="CC48" i="36"/>
  <c r="CA48" i="36"/>
  <c r="BY48" i="36"/>
  <c r="BW48" i="36"/>
  <c r="BV48" i="36"/>
  <c r="BV47" i="36"/>
  <c r="BV46" i="36"/>
  <c r="BV45" i="36"/>
  <c r="BV44" i="36"/>
  <c r="BV43" i="36"/>
  <c r="BV42" i="36"/>
  <c r="BV41" i="36"/>
  <c r="BU48" i="36"/>
  <c r="BS48" i="36"/>
  <c r="BQ48" i="36"/>
  <c r="BO48" i="36"/>
  <c r="BN48" i="36"/>
  <c r="BN47" i="36"/>
  <c r="BN46" i="36"/>
  <c r="BN45" i="36"/>
  <c r="BN44" i="36"/>
  <c r="BN43" i="36"/>
  <c r="BN42" i="36"/>
  <c r="BN41" i="36"/>
  <c r="BM48" i="36"/>
  <c r="BK48" i="36"/>
  <c r="BI48" i="36"/>
  <c r="BG48" i="36"/>
  <c r="BF48" i="36"/>
  <c r="BF47" i="36"/>
  <c r="BF46" i="36"/>
  <c r="BF45" i="36"/>
  <c r="BF44" i="36"/>
  <c r="BF43" i="36"/>
  <c r="BF42" i="36"/>
  <c r="BF41" i="36"/>
  <c r="BE48" i="36"/>
  <c r="BC48" i="36"/>
  <c r="BA48" i="36"/>
  <c r="AY48" i="36"/>
  <c r="AX48" i="36"/>
  <c r="AX47" i="36"/>
  <c r="AX46" i="36"/>
  <c r="AX45" i="36"/>
  <c r="AX44" i="36"/>
  <c r="AX43" i="36"/>
  <c r="AX42" i="36"/>
  <c r="AX41" i="36"/>
  <c r="AW48" i="36"/>
  <c r="AU48" i="36"/>
  <c r="AS48" i="36"/>
  <c r="AQ48" i="36"/>
  <c r="AP48" i="36"/>
  <c r="AP47" i="36"/>
  <c r="AP46" i="36"/>
  <c r="AP45" i="36"/>
  <c r="AP44" i="36"/>
  <c r="AP43" i="36"/>
  <c r="AP42" i="36"/>
  <c r="AP41" i="36"/>
  <c r="AO48" i="36"/>
  <c r="AM48" i="36"/>
  <c r="AK48" i="36"/>
  <c r="AH48" i="36"/>
  <c r="AC48" i="36"/>
  <c r="Y48" i="36"/>
  <c r="U48" i="36"/>
  <c r="Q48" i="36"/>
  <c r="M48" i="36"/>
  <c r="I48" i="36"/>
  <c r="CG47" i="36"/>
  <c r="CC47" i="36"/>
  <c r="CA47" i="36"/>
  <c r="BY47" i="36"/>
  <c r="BW47" i="36"/>
  <c r="BU47" i="36"/>
  <c r="BS47" i="36"/>
  <c r="BQ47" i="36"/>
  <c r="BO47" i="36"/>
  <c r="BM47" i="36"/>
  <c r="BK47" i="36"/>
  <c r="BI47" i="36"/>
  <c r="BG47" i="36"/>
  <c r="BE47" i="36"/>
  <c r="BC47" i="36"/>
  <c r="BA47" i="36"/>
  <c r="AY47" i="36"/>
  <c r="AW47" i="36"/>
  <c r="AU47" i="36"/>
  <c r="AS47" i="36"/>
  <c r="AQ47" i="36"/>
  <c r="AO47" i="36"/>
  <c r="AM47" i="36"/>
  <c r="AK47" i="36"/>
  <c r="AH47" i="36"/>
  <c r="AC47" i="36"/>
  <c r="Y47" i="36"/>
  <c r="U47" i="36"/>
  <c r="Q47" i="36"/>
  <c r="M47" i="36"/>
  <c r="I47" i="36"/>
  <c r="CG46" i="36"/>
  <c r="CC46" i="36"/>
  <c r="CA46" i="36"/>
  <c r="BY46" i="36"/>
  <c r="BW46" i="36"/>
  <c r="BU46" i="36"/>
  <c r="BS46" i="36"/>
  <c r="BQ46" i="36"/>
  <c r="BO46" i="36"/>
  <c r="BM46" i="36"/>
  <c r="BK46" i="36"/>
  <c r="BI46" i="36"/>
  <c r="BG46" i="36"/>
  <c r="BE46" i="36"/>
  <c r="BC46" i="36"/>
  <c r="BA46" i="36"/>
  <c r="AY46" i="36"/>
  <c r="AW46" i="36"/>
  <c r="AU46" i="36"/>
  <c r="AS46" i="36"/>
  <c r="AQ46" i="36"/>
  <c r="AO46" i="36"/>
  <c r="AM46" i="36"/>
  <c r="AK46" i="36"/>
  <c r="AH46" i="36"/>
  <c r="AC46" i="36"/>
  <c r="Y46" i="36"/>
  <c r="U46" i="36"/>
  <c r="Q46" i="36"/>
  <c r="M46" i="36"/>
  <c r="I46" i="36"/>
  <c r="CG45" i="36"/>
  <c r="CC45" i="36"/>
  <c r="CA45" i="36"/>
  <c r="BY45" i="36"/>
  <c r="BW45" i="36"/>
  <c r="BU45" i="36"/>
  <c r="BS45" i="36"/>
  <c r="BQ45" i="36"/>
  <c r="BO45" i="36"/>
  <c r="BM45" i="36"/>
  <c r="BK45" i="36"/>
  <c r="BI45" i="36"/>
  <c r="BG45" i="36"/>
  <c r="BE45" i="36"/>
  <c r="BC45" i="36"/>
  <c r="BA45" i="36"/>
  <c r="AY45" i="36"/>
  <c r="AW45" i="36"/>
  <c r="AU45" i="36"/>
  <c r="AS45" i="36"/>
  <c r="AQ45" i="36"/>
  <c r="AO45" i="36"/>
  <c r="AM45" i="36"/>
  <c r="AK45" i="36"/>
  <c r="AH45" i="36"/>
  <c r="AC45" i="36"/>
  <c r="Y45" i="36"/>
  <c r="U45" i="36"/>
  <c r="Q45" i="36"/>
  <c r="M45" i="36"/>
  <c r="I45" i="36"/>
  <c r="CG44" i="36"/>
  <c r="CC44" i="36"/>
  <c r="CA44" i="36"/>
  <c r="BY44" i="36"/>
  <c r="BW44" i="36"/>
  <c r="BU44" i="36"/>
  <c r="BS44" i="36"/>
  <c r="BQ44" i="36"/>
  <c r="BO44" i="36"/>
  <c r="BM44" i="36"/>
  <c r="BK44" i="36"/>
  <c r="BI44" i="36"/>
  <c r="BG44" i="36"/>
  <c r="BE44" i="36"/>
  <c r="BC44" i="36"/>
  <c r="BA44" i="36"/>
  <c r="AY44" i="36"/>
  <c r="AW44" i="36"/>
  <c r="AU44" i="36"/>
  <c r="AS44" i="36"/>
  <c r="AQ44" i="36"/>
  <c r="AO44" i="36"/>
  <c r="AM44" i="36"/>
  <c r="AK44" i="36"/>
  <c r="AH44" i="36"/>
  <c r="AC44" i="36"/>
  <c r="Y44" i="36"/>
  <c r="U44" i="36"/>
  <c r="Q44" i="36"/>
  <c r="M44" i="36"/>
  <c r="I44" i="36"/>
  <c r="I43" i="36"/>
  <c r="I42" i="36"/>
  <c r="I41" i="36"/>
  <c r="CG43" i="36"/>
  <c r="CC43" i="36"/>
  <c r="CC42" i="36"/>
  <c r="CC41" i="36"/>
  <c r="CA43" i="36"/>
  <c r="BY43" i="36"/>
  <c r="BW43" i="36"/>
  <c r="BU43" i="36"/>
  <c r="BU42" i="36"/>
  <c r="BU41" i="36"/>
  <c r="BS43" i="36"/>
  <c r="BQ43" i="36"/>
  <c r="BO43" i="36"/>
  <c r="BM43" i="36"/>
  <c r="BM42" i="36"/>
  <c r="BM41" i="36"/>
  <c r="BK43" i="36"/>
  <c r="BI43" i="36"/>
  <c r="BG43" i="36"/>
  <c r="BE43" i="36"/>
  <c r="BE42" i="36"/>
  <c r="BE41" i="36"/>
  <c r="BC43" i="36"/>
  <c r="BA43" i="36"/>
  <c r="AY43" i="36"/>
  <c r="AW43" i="36"/>
  <c r="AW42" i="36"/>
  <c r="AW41" i="36"/>
  <c r="AU43" i="36"/>
  <c r="AS43" i="36"/>
  <c r="AQ43" i="36"/>
  <c r="AO43" i="36"/>
  <c r="AO42" i="36"/>
  <c r="AO41" i="36"/>
  <c r="AM43" i="36"/>
  <c r="AK43" i="36"/>
  <c r="AH43" i="36"/>
  <c r="AC43" i="36"/>
  <c r="Y43" i="36"/>
  <c r="U43" i="36"/>
  <c r="Q43" i="36"/>
  <c r="M43" i="36"/>
  <c r="CG42" i="36"/>
  <c r="CA42" i="36"/>
  <c r="CA41" i="36"/>
  <c r="BY42" i="36"/>
  <c r="BW42" i="36"/>
  <c r="BS42" i="36"/>
  <c r="BS41" i="36"/>
  <c r="BQ42" i="36"/>
  <c r="BO42" i="36"/>
  <c r="BK42" i="36"/>
  <c r="BK41" i="36"/>
  <c r="BI42" i="36"/>
  <c r="BG42" i="36"/>
  <c r="BC42" i="36"/>
  <c r="BC41" i="36"/>
  <c r="BA42" i="36"/>
  <c r="AY42" i="36"/>
  <c r="AU42" i="36"/>
  <c r="AU41" i="36"/>
  <c r="AS42" i="36"/>
  <c r="AQ42" i="36"/>
  <c r="AM42" i="36"/>
  <c r="AM41" i="36"/>
  <c r="AK42" i="36"/>
  <c r="AH42" i="36"/>
  <c r="AC42" i="36"/>
  <c r="AC41" i="36"/>
  <c r="Y42" i="36"/>
  <c r="U42" i="36"/>
  <c r="U41" i="36"/>
  <c r="Q42" i="36"/>
  <c r="M42" i="36"/>
  <c r="M41" i="36"/>
  <c r="CG41" i="36"/>
  <c r="BY41" i="36"/>
  <c r="BW41" i="36"/>
  <c r="BQ41" i="36"/>
  <c r="BO41" i="36"/>
  <c r="BI41" i="36"/>
  <c r="BG41" i="36"/>
  <c r="BA41" i="36"/>
  <c r="AY41" i="36"/>
  <c r="AS41" i="36"/>
  <c r="AQ41" i="36"/>
  <c r="AK41" i="36"/>
  <c r="AH41" i="36"/>
  <c r="Y41" i="36"/>
  <c r="Q41" i="36"/>
  <c r="G53" i="35"/>
  <c r="H53" i="35"/>
  <c r="I53" i="35"/>
  <c r="J53" i="35"/>
  <c r="K53" i="35"/>
  <c r="L53" i="35"/>
  <c r="M53" i="35"/>
  <c r="N53" i="35"/>
  <c r="O53" i="35"/>
  <c r="P53" i="35"/>
  <c r="Q53" i="35"/>
  <c r="R53" i="35"/>
  <c r="S53" i="35"/>
  <c r="T53" i="35"/>
  <c r="U53" i="35"/>
  <c r="V53" i="35"/>
  <c r="W53" i="35"/>
  <c r="X53" i="35"/>
  <c r="Y53" i="35"/>
  <c r="Z53" i="35"/>
  <c r="AA53" i="35"/>
  <c r="AB53" i="35"/>
  <c r="AC53" i="35"/>
  <c r="AD53" i="35"/>
  <c r="AE53" i="35"/>
  <c r="AF53" i="35"/>
  <c r="AG53" i="35"/>
  <c r="AH53" i="35"/>
  <c r="AI53" i="35"/>
  <c r="AJ53" i="35"/>
  <c r="AK53" i="35"/>
  <c r="AL53" i="35"/>
  <c r="AM53" i="35"/>
  <c r="AN53" i="35"/>
  <c r="AO53" i="35"/>
  <c r="AP53" i="35"/>
  <c r="AQ53" i="35"/>
  <c r="AR53" i="35"/>
  <c r="AS53" i="35"/>
  <c r="AT53" i="35"/>
  <c r="AU53" i="35"/>
  <c r="AV53" i="35"/>
  <c r="AW53" i="35"/>
  <c r="AX53" i="35"/>
  <c r="AY53" i="35"/>
  <c r="AZ53" i="35"/>
  <c r="BA53" i="35"/>
  <c r="BB53" i="35"/>
  <c r="BC53" i="35"/>
  <c r="BD53" i="35"/>
  <c r="BE53" i="35"/>
  <c r="BF53" i="35"/>
  <c r="BG53" i="35"/>
  <c r="BH53" i="35"/>
  <c r="BI53" i="35"/>
  <c r="BJ53" i="35"/>
  <c r="BK53" i="35"/>
  <c r="BL53" i="35"/>
  <c r="BM53" i="35"/>
  <c r="BN53" i="35"/>
  <c r="BO53" i="35"/>
  <c r="BP53" i="35"/>
  <c r="BQ53" i="35"/>
  <c r="BR53" i="35"/>
  <c r="BS53" i="35"/>
  <c r="BT53" i="35"/>
  <c r="BU53" i="35"/>
  <c r="BV53" i="35"/>
  <c r="BW53" i="35"/>
  <c r="BX53" i="35"/>
  <c r="BY53" i="35"/>
  <c r="BZ53" i="35"/>
  <c r="CA53" i="35"/>
  <c r="CB53" i="35"/>
  <c r="CC53" i="35"/>
  <c r="CD53" i="35"/>
  <c r="CE53" i="35"/>
  <c r="CF53" i="35"/>
  <c r="CG53" i="35"/>
  <c r="CH53" i="35"/>
  <c r="G52" i="35"/>
  <c r="H52" i="35"/>
  <c r="I52" i="35"/>
  <c r="J52" i="35"/>
  <c r="K52" i="35"/>
  <c r="L52" i="35"/>
  <c r="M52" i="35"/>
  <c r="N52" i="35"/>
  <c r="O52" i="35"/>
  <c r="P52" i="35"/>
  <c r="Q52" i="35"/>
  <c r="R52" i="35"/>
  <c r="S52" i="35"/>
  <c r="T52" i="35"/>
  <c r="U52" i="35"/>
  <c r="V52" i="35"/>
  <c r="W52" i="35"/>
  <c r="X52" i="35"/>
  <c r="Y52" i="35"/>
  <c r="Z52" i="35"/>
  <c r="AA52" i="35"/>
  <c r="AB52" i="35"/>
  <c r="AC52" i="35"/>
  <c r="AD52" i="35"/>
  <c r="AE52" i="35"/>
  <c r="AF52" i="35"/>
  <c r="AG52" i="35"/>
  <c r="AH52" i="35"/>
  <c r="AI52" i="35"/>
  <c r="AJ52" i="35"/>
  <c r="AK52" i="35"/>
  <c r="AL52" i="35"/>
  <c r="AM52" i="35"/>
  <c r="AN52" i="35"/>
  <c r="AO52" i="35"/>
  <c r="AP52" i="35"/>
  <c r="AQ52" i="35"/>
  <c r="AR52" i="35"/>
  <c r="AS52" i="35"/>
  <c r="AT52" i="35"/>
  <c r="AU52" i="35"/>
  <c r="AV52" i="35"/>
  <c r="AW52" i="35"/>
  <c r="AX52" i="35"/>
  <c r="AY52" i="35"/>
  <c r="AZ52" i="35"/>
  <c r="BA52" i="35"/>
  <c r="BB52" i="35"/>
  <c r="BC52" i="35"/>
  <c r="BD52" i="35"/>
  <c r="BE52" i="35"/>
  <c r="BF52" i="35"/>
  <c r="BG52" i="35"/>
  <c r="BH52" i="35"/>
  <c r="BI52" i="35"/>
  <c r="BJ52" i="35"/>
  <c r="BK52" i="35"/>
  <c r="BL52" i="35"/>
  <c r="BM52" i="35"/>
  <c r="BN52" i="35"/>
  <c r="BO52" i="35"/>
  <c r="BP52" i="35"/>
  <c r="BQ52" i="35"/>
  <c r="BR52" i="35"/>
  <c r="BS52" i="35"/>
  <c r="BT52" i="35"/>
  <c r="BU52" i="35"/>
  <c r="BV52" i="35"/>
  <c r="BW52" i="35"/>
  <c r="BX52" i="35"/>
  <c r="BY52" i="35"/>
  <c r="BZ52" i="35"/>
  <c r="CA52" i="35"/>
  <c r="CB52" i="35"/>
  <c r="CC52" i="35"/>
  <c r="CD52" i="35"/>
  <c r="CE52" i="35"/>
  <c r="CF52" i="35"/>
  <c r="CG52" i="35"/>
  <c r="CH52" i="35"/>
  <c r="G51" i="35"/>
  <c r="H51" i="35"/>
  <c r="I51" i="35"/>
  <c r="J51" i="35"/>
  <c r="K51" i="35"/>
  <c r="L51" i="35"/>
  <c r="M51" i="35"/>
  <c r="N51" i="35"/>
  <c r="O51" i="35"/>
  <c r="P51" i="35"/>
  <c r="Q51" i="35"/>
  <c r="R51" i="35"/>
  <c r="S51" i="35"/>
  <c r="T51" i="35"/>
  <c r="U51" i="35"/>
  <c r="V51" i="35"/>
  <c r="W51" i="35"/>
  <c r="X51" i="35"/>
  <c r="Y51" i="35"/>
  <c r="Z51" i="35"/>
  <c r="AA51" i="35"/>
  <c r="AB51" i="35"/>
  <c r="AC51" i="35"/>
  <c r="AD51" i="35"/>
  <c r="AE51" i="35"/>
  <c r="AF51" i="35"/>
  <c r="AG51" i="35"/>
  <c r="AH51" i="35"/>
  <c r="AI51" i="35"/>
  <c r="AJ51" i="35"/>
  <c r="AK51" i="35"/>
  <c r="AL51" i="35"/>
  <c r="AM51" i="35"/>
  <c r="AN51" i="35"/>
  <c r="AO51" i="35"/>
  <c r="AP51" i="35"/>
  <c r="AQ51" i="35"/>
  <c r="AR51" i="35"/>
  <c r="AS51" i="35"/>
  <c r="AT51" i="35"/>
  <c r="AU51" i="35"/>
  <c r="AV51" i="35"/>
  <c r="AW51" i="35"/>
  <c r="AX51" i="35"/>
  <c r="AY51" i="35"/>
  <c r="AZ51" i="35"/>
  <c r="BA51" i="35"/>
  <c r="BB51" i="35"/>
  <c r="BC51" i="35"/>
  <c r="BD51" i="35"/>
  <c r="BE51" i="35"/>
  <c r="BF51" i="35"/>
  <c r="BG51" i="35"/>
  <c r="BH51" i="35"/>
  <c r="BI51" i="35"/>
  <c r="BJ51" i="35"/>
  <c r="BK51" i="35"/>
  <c r="BL51" i="35"/>
  <c r="BM51" i="35"/>
  <c r="BN51" i="35"/>
  <c r="BO51" i="35"/>
  <c r="BP51" i="35"/>
  <c r="BQ51" i="35"/>
  <c r="BR51" i="35"/>
  <c r="BS51" i="35"/>
  <c r="BT51" i="35"/>
  <c r="BU51" i="35"/>
  <c r="BV51" i="35"/>
  <c r="BW51" i="35"/>
  <c r="BX51" i="35"/>
  <c r="BY51" i="35"/>
  <c r="BZ51" i="35"/>
  <c r="CA51" i="35"/>
  <c r="CB51" i="35"/>
  <c r="CC51" i="35"/>
  <c r="CD51" i="35"/>
  <c r="CE51" i="35"/>
  <c r="CF51" i="35"/>
  <c r="CG51" i="35"/>
  <c r="CH51" i="35"/>
  <c r="G50" i="35"/>
  <c r="H50" i="35"/>
  <c r="I50" i="35"/>
  <c r="J50" i="35"/>
  <c r="K50" i="35"/>
  <c r="L50" i="35"/>
  <c r="M50" i="35"/>
  <c r="N50" i="35"/>
  <c r="O50" i="35"/>
  <c r="P50" i="35"/>
  <c r="Q50" i="35"/>
  <c r="R50" i="35"/>
  <c r="S50" i="35"/>
  <c r="T50" i="35"/>
  <c r="U50" i="35"/>
  <c r="V50" i="35"/>
  <c r="W50" i="35"/>
  <c r="X50" i="35"/>
  <c r="Y50" i="35"/>
  <c r="Z50" i="35"/>
  <c r="AA50" i="35"/>
  <c r="AB50" i="35"/>
  <c r="AC50" i="35"/>
  <c r="AD50" i="35"/>
  <c r="AE50" i="35"/>
  <c r="AF50" i="35"/>
  <c r="AG50" i="35"/>
  <c r="AH50" i="35"/>
  <c r="AI50" i="35"/>
  <c r="AJ50" i="35"/>
  <c r="AK50" i="35"/>
  <c r="AL50" i="35"/>
  <c r="AM50" i="35"/>
  <c r="AN50" i="35"/>
  <c r="AO50" i="35"/>
  <c r="AP50" i="35"/>
  <c r="AQ50" i="35"/>
  <c r="AR50" i="35"/>
  <c r="AS50" i="35"/>
  <c r="AT50" i="35"/>
  <c r="AU50" i="35"/>
  <c r="AV50" i="35"/>
  <c r="AW50" i="35"/>
  <c r="AX50" i="35"/>
  <c r="AY50" i="35"/>
  <c r="AZ50" i="35"/>
  <c r="BA50" i="35"/>
  <c r="BB50" i="35"/>
  <c r="BC50" i="35"/>
  <c r="BD50" i="35"/>
  <c r="BE50" i="35"/>
  <c r="BF50" i="35"/>
  <c r="BG50" i="35"/>
  <c r="BH50" i="35"/>
  <c r="BI50" i="35"/>
  <c r="BJ50" i="35"/>
  <c r="BK50" i="35"/>
  <c r="BL50" i="35"/>
  <c r="BM50" i="35"/>
  <c r="BN50" i="35"/>
  <c r="BO50" i="35"/>
  <c r="BP50" i="35"/>
  <c r="BQ50" i="35"/>
  <c r="BR50" i="35"/>
  <c r="BS50" i="35"/>
  <c r="BT50" i="35"/>
  <c r="BU50" i="35"/>
  <c r="BV50" i="35"/>
  <c r="BW50" i="35"/>
  <c r="BX50" i="35"/>
  <c r="BY50" i="35"/>
  <c r="BZ50" i="35"/>
  <c r="CA50" i="35"/>
  <c r="CB50" i="35"/>
  <c r="CC50" i="35"/>
  <c r="CD50" i="35"/>
  <c r="CE50" i="35"/>
  <c r="CF50" i="35"/>
  <c r="CG50" i="35"/>
  <c r="CH50" i="35"/>
  <c r="G49" i="35"/>
  <c r="H49" i="35"/>
  <c r="I49" i="35"/>
  <c r="J49" i="35"/>
  <c r="K49" i="35"/>
  <c r="L49" i="35"/>
  <c r="M49" i="35"/>
  <c r="N49" i="35"/>
  <c r="O49" i="35"/>
  <c r="P49" i="35"/>
  <c r="Q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BQ49" i="35"/>
  <c r="BR49" i="35"/>
  <c r="BS49" i="35"/>
  <c r="BT49" i="35"/>
  <c r="BU49" i="35"/>
  <c r="BV49" i="35"/>
  <c r="BW49" i="35"/>
  <c r="BX49" i="35"/>
  <c r="BY49" i="35"/>
  <c r="BZ49" i="35"/>
  <c r="CA49" i="35"/>
  <c r="CB49" i="35"/>
  <c r="CC49" i="35"/>
  <c r="CD49" i="35"/>
  <c r="CE49" i="35"/>
  <c r="CF49" i="35"/>
  <c r="CG49" i="35"/>
  <c r="CH49" i="35"/>
  <c r="G48" i="35"/>
  <c r="H48" i="35"/>
  <c r="I48" i="35"/>
  <c r="J48" i="35"/>
  <c r="K48" i="35"/>
  <c r="L48" i="35"/>
  <c r="M48" i="35"/>
  <c r="N48" i="35"/>
  <c r="O48" i="35"/>
  <c r="P48" i="35"/>
  <c r="Q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BQ48" i="35"/>
  <c r="BR48" i="35"/>
  <c r="BS48" i="35"/>
  <c r="BT48" i="35"/>
  <c r="BU48" i="35"/>
  <c r="BV48" i="35"/>
  <c r="BW48" i="35"/>
  <c r="BX48" i="35"/>
  <c r="BY48" i="35"/>
  <c r="BZ48" i="35"/>
  <c r="CA48" i="35"/>
  <c r="CB48" i="35"/>
  <c r="CC48" i="35"/>
  <c r="CD48" i="35"/>
  <c r="CE48" i="35"/>
  <c r="CF48" i="35"/>
  <c r="CG48" i="35"/>
  <c r="CH48" i="35"/>
  <c r="G47" i="35"/>
  <c r="H47" i="35"/>
  <c r="I47" i="35"/>
  <c r="J47" i="35"/>
  <c r="K47" i="35"/>
  <c r="L47" i="35"/>
  <c r="M47" i="35"/>
  <c r="N47" i="35"/>
  <c r="O47" i="35"/>
  <c r="P47" i="35"/>
  <c r="Q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BQ47" i="35"/>
  <c r="BR47" i="35"/>
  <c r="BS47" i="35"/>
  <c r="BT47" i="35"/>
  <c r="BU47" i="35"/>
  <c r="BV47" i="35"/>
  <c r="BW47" i="35"/>
  <c r="BX47" i="35"/>
  <c r="BY47" i="35"/>
  <c r="BZ47" i="35"/>
  <c r="CA47" i="35"/>
  <c r="CB47" i="35"/>
  <c r="CC47" i="35"/>
  <c r="CD47" i="35"/>
  <c r="CE47" i="35"/>
  <c r="CF47" i="35"/>
  <c r="CG47" i="35"/>
  <c r="CH47" i="35"/>
  <c r="G46" i="35"/>
  <c r="H46" i="35"/>
  <c r="I46" i="35"/>
  <c r="J46" i="35"/>
  <c r="K46" i="35"/>
  <c r="L46" i="35"/>
  <c r="M46" i="35"/>
  <c r="N46" i="35"/>
  <c r="O46" i="35"/>
  <c r="P46" i="35"/>
  <c r="Q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BQ46" i="35"/>
  <c r="BR46" i="35"/>
  <c r="BS46" i="35"/>
  <c r="BT46" i="35"/>
  <c r="BU46" i="35"/>
  <c r="BV46" i="35"/>
  <c r="BW46" i="35"/>
  <c r="BX46" i="35"/>
  <c r="BY46" i="35"/>
  <c r="BZ46" i="35"/>
  <c r="CA46" i="35"/>
  <c r="CB46" i="35"/>
  <c r="CC46" i="35"/>
  <c r="CD46" i="35"/>
  <c r="CE46" i="35"/>
  <c r="CF46" i="35"/>
  <c r="CG46" i="35"/>
  <c r="CH46" i="35"/>
  <c r="G45" i="35"/>
  <c r="H45" i="35"/>
  <c r="I45" i="35"/>
  <c r="J45" i="35"/>
  <c r="K45" i="35"/>
  <c r="L45" i="35"/>
  <c r="M45" i="35"/>
  <c r="N45" i="35"/>
  <c r="O45" i="35"/>
  <c r="P45" i="35"/>
  <c r="Q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BQ45" i="35"/>
  <c r="BR45" i="35"/>
  <c r="BS45" i="35"/>
  <c r="BT45" i="35"/>
  <c r="BU45" i="35"/>
  <c r="BV45" i="35"/>
  <c r="BW45" i="35"/>
  <c r="BX45" i="35"/>
  <c r="BY45" i="35"/>
  <c r="BZ45" i="35"/>
  <c r="CA45" i="35"/>
  <c r="CB45" i="35"/>
  <c r="CC45" i="35"/>
  <c r="CD45" i="35"/>
  <c r="CE45" i="35"/>
  <c r="CF45" i="35"/>
  <c r="CG45" i="35"/>
  <c r="CH45" i="35"/>
  <c r="G44" i="35"/>
  <c r="H44" i="35"/>
  <c r="I44" i="35"/>
  <c r="J44" i="35"/>
  <c r="K44" i="35"/>
  <c r="L44" i="35"/>
  <c r="M44" i="35"/>
  <c r="N44" i="35"/>
  <c r="O44" i="35"/>
  <c r="P44" i="35"/>
  <c r="Q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BQ44" i="35"/>
  <c r="BR44" i="35"/>
  <c r="BS44" i="35"/>
  <c r="BT44" i="35"/>
  <c r="BU44" i="35"/>
  <c r="BV44" i="35"/>
  <c r="BW44" i="35"/>
  <c r="BX44" i="35"/>
  <c r="BY44" i="35"/>
  <c r="BZ44" i="35"/>
  <c r="CA44" i="35"/>
  <c r="CB44" i="35"/>
  <c r="CC44" i="35"/>
  <c r="CD44" i="35"/>
  <c r="CE44" i="35"/>
  <c r="CF44" i="35"/>
  <c r="CG44" i="35"/>
  <c r="CH44" i="35"/>
  <c r="G43" i="35"/>
  <c r="H43" i="35"/>
  <c r="I43" i="35"/>
  <c r="J43" i="35"/>
  <c r="K43" i="35"/>
  <c r="L43" i="35"/>
  <c r="M43" i="35"/>
  <c r="N43" i="35"/>
  <c r="O43" i="35"/>
  <c r="P43" i="35"/>
  <c r="Q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BQ43" i="35"/>
  <c r="BR43" i="35"/>
  <c r="BS43" i="35"/>
  <c r="BT43" i="35"/>
  <c r="BU43" i="35"/>
  <c r="BV43" i="35"/>
  <c r="BW43" i="35"/>
  <c r="BX43" i="35"/>
  <c r="BY43" i="35"/>
  <c r="BZ43" i="35"/>
  <c r="CA43" i="35"/>
  <c r="CB43" i="35"/>
  <c r="CC43" i="35"/>
  <c r="CD43" i="35"/>
  <c r="CE43" i="35"/>
  <c r="CF43" i="35"/>
  <c r="CG43" i="35"/>
  <c r="CH43" i="35"/>
  <c r="H42" i="35"/>
  <c r="I42" i="35"/>
  <c r="J42" i="35"/>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BQ42" i="35"/>
  <c r="BR42" i="35"/>
  <c r="BS42" i="35"/>
  <c r="BT42" i="35"/>
  <c r="BU42" i="35"/>
  <c r="BV42" i="35"/>
  <c r="BW42" i="35"/>
  <c r="BX42" i="35"/>
  <c r="BY42" i="35"/>
  <c r="BZ42" i="35"/>
  <c r="CA42" i="35"/>
  <c r="CB42" i="35"/>
  <c r="CC42" i="35"/>
  <c r="CD42" i="35"/>
  <c r="CE42" i="35"/>
  <c r="CF42" i="35"/>
  <c r="CG42" i="35"/>
  <c r="CH42" i="35"/>
  <c r="G42" i="35"/>
  <c r="G41" i="35"/>
  <c r="H41" i="35" s="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BQ53" i="34"/>
  <c r="BR53" i="34"/>
  <c r="BS53" i="34"/>
  <c r="BT53" i="34"/>
  <c r="BU53" i="34"/>
  <c r="BV53" i="34"/>
  <c r="BW53" i="34"/>
  <c r="BX53" i="34"/>
  <c r="BY53" i="34"/>
  <c r="BZ53" i="34"/>
  <c r="CA53" i="34"/>
  <c r="CB53" i="34"/>
  <c r="CC53" i="34"/>
  <c r="CD53" i="34"/>
  <c r="CE53" i="34"/>
  <c r="CF53" i="34"/>
  <c r="CG53" i="34"/>
  <c r="CH53" i="34"/>
  <c r="G52" i="34"/>
  <c r="H52" i="34"/>
  <c r="I52" i="34"/>
  <c r="J52" i="34"/>
  <c r="K52" i="34"/>
  <c r="L52" i="34"/>
  <c r="M52" i="34"/>
  <c r="N52" i="34"/>
  <c r="O52" i="34"/>
  <c r="P52" i="34"/>
  <c r="Q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BQ52" i="34"/>
  <c r="BR52" i="34"/>
  <c r="BS52" i="34"/>
  <c r="BT52" i="34"/>
  <c r="BU52" i="34"/>
  <c r="BV52" i="34"/>
  <c r="BW52" i="34"/>
  <c r="BX52" i="34"/>
  <c r="BY52" i="34"/>
  <c r="BZ52" i="34"/>
  <c r="CA52" i="34"/>
  <c r="CB52" i="34"/>
  <c r="CC52" i="34"/>
  <c r="CD52" i="34"/>
  <c r="CE52" i="34"/>
  <c r="CF52" i="34"/>
  <c r="CG52" i="34"/>
  <c r="CH52" i="34"/>
  <c r="G51" i="34"/>
  <c r="H51" i="34"/>
  <c r="I51" i="34"/>
  <c r="J51" i="34"/>
  <c r="K51" i="34"/>
  <c r="L51" i="34"/>
  <c r="M51" i="34"/>
  <c r="N51" i="34"/>
  <c r="O51" i="34"/>
  <c r="P51" i="34"/>
  <c r="Q51" i="34"/>
  <c r="R51" i="34"/>
  <c r="S51" i="34"/>
  <c r="T51" i="34"/>
  <c r="U51" i="34"/>
  <c r="V51" i="34"/>
  <c r="W51" i="34"/>
  <c r="X51" i="34"/>
  <c r="Y51" i="34"/>
  <c r="Z51" i="34"/>
  <c r="AA51" i="34"/>
  <c r="AB51" i="34"/>
  <c r="AC51" i="34"/>
  <c r="AD51" i="34"/>
  <c r="AE51" i="34"/>
  <c r="AF51" i="34"/>
  <c r="AG51" i="34"/>
  <c r="AH51" i="34"/>
  <c r="AI51" i="34"/>
  <c r="AJ51" i="34"/>
  <c r="AK51" i="34"/>
  <c r="AL51" i="34"/>
  <c r="AM51" i="34"/>
  <c r="AN51" i="34"/>
  <c r="AO51" i="34"/>
  <c r="AP51" i="34"/>
  <c r="AQ51" i="34"/>
  <c r="AR51" i="34"/>
  <c r="AS51" i="34"/>
  <c r="AT51" i="34"/>
  <c r="AU51" i="34"/>
  <c r="AV51" i="34"/>
  <c r="AW51" i="34"/>
  <c r="AX51" i="34"/>
  <c r="AY51" i="34"/>
  <c r="AZ51" i="34"/>
  <c r="BA51" i="34"/>
  <c r="BB51" i="34"/>
  <c r="BC51" i="34"/>
  <c r="BD51" i="34"/>
  <c r="BE51" i="34"/>
  <c r="BF51" i="34"/>
  <c r="BG51" i="34"/>
  <c r="BH51" i="34"/>
  <c r="BI51" i="34"/>
  <c r="BJ51" i="34"/>
  <c r="BK51" i="34"/>
  <c r="BL51" i="34"/>
  <c r="BM51" i="34"/>
  <c r="BN51" i="34"/>
  <c r="BO51" i="34"/>
  <c r="BP51" i="34"/>
  <c r="BQ51" i="34"/>
  <c r="BR51" i="34"/>
  <c r="BS51" i="34"/>
  <c r="BT51" i="34"/>
  <c r="BU51" i="34"/>
  <c r="BV51" i="34"/>
  <c r="BW51" i="34"/>
  <c r="BX51" i="34"/>
  <c r="BY51" i="34"/>
  <c r="BZ51" i="34"/>
  <c r="CA51" i="34"/>
  <c r="CB51" i="34"/>
  <c r="CC51" i="34"/>
  <c r="CD51" i="34"/>
  <c r="CE51" i="34"/>
  <c r="CF51" i="34"/>
  <c r="CG51" i="34"/>
  <c r="CH51" i="34"/>
  <c r="G50" i="34"/>
  <c r="H50" i="34"/>
  <c r="I50" i="34"/>
  <c r="J50" i="34"/>
  <c r="K50" i="34"/>
  <c r="L50" i="34"/>
  <c r="M50" i="34"/>
  <c r="N50" i="34"/>
  <c r="O50" i="34"/>
  <c r="P50" i="34"/>
  <c r="Q50" i="34"/>
  <c r="R50" i="34"/>
  <c r="S50" i="34"/>
  <c r="T50" i="34"/>
  <c r="U50" i="34"/>
  <c r="V50" i="34"/>
  <c r="W50" i="34"/>
  <c r="X50" i="34"/>
  <c r="Y50" i="34"/>
  <c r="Z50" i="34"/>
  <c r="AA50" i="34"/>
  <c r="AB50" i="34"/>
  <c r="AC50" i="34"/>
  <c r="AD50" i="34"/>
  <c r="AE50" i="34"/>
  <c r="AF50" i="34"/>
  <c r="AG50" i="34"/>
  <c r="AH50" i="34"/>
  <c r="AI50" i="34"/>
  <c r="AJ50" i="34"/>
  <c r="AK50" i="34"/>
  <c r="AL50" i="34"/>
  <c r="AM50" i="34"/>
  <c r="AN50" i="34"/>
  <c r="AO50" i="34"/>
  <c r="AP50" i="34"/>
  <c r="AQ50" i="34"/>
  <c r="AR50" i="34"/>
  <c r="AS50" i="34"/>
  <c r="AT50" i="34"/>
  <c r="AU50" i="34"/>
  <c r="AV50" i="34"/>
  <c r="AW50" i="34"/>
  <c r="AX50" i="34"/>
  <c r="AY50" i="34"/>
  <c r="AZ50" i="34"/>
  <c r="BA50" i="34"/>
  <c r="BB50" i="34"/>
  <c r="BC50" i="34"/>
  <c r="BD50" i="34"/>
  <c r="BE50" i="34"/>
  <c r="BF50" i="34"/>
  <c r="BG50" i="34"/>
  <c r="BH50" i="34"/>
  <c r="BI50" i="34"/>
  <c r="BJ50" i="34"/>
  <c r="BK50" i="34"/>
  <c r="BL50" i="34"/>
  <c r="BM50" i="34"/>
  <c r="BN50" i="34"/>
  <c r="BO50" i="34"/>
  <c r="BP50" i="34"/>
  <c r="BQ50" i="34"/>
  <c r="BR50" i="34"/>
  <c r="BS50" i="34"/>
  <c r="BT50" i="34"/>
  <c r="BU50" i="34"/>
  <c r="BV50" i="34"/>
  <c r="BW50" i="34"/>
  <c r="BX50" i="34"/>
  <c r="BY50" i="34"/>
  <c r="BZ50" i="34"/>
  <c r="CA50" i="34"/>
  <c r="CB50" i="34"/>
  <c r="CC50" i="34"/>
  <c r="CD50" i="34"/>
  <c r="CE50" i="34"/>
  <c r="CF50" i="34"/>
  <c r="CG50" i="34"/>
  <c r="CH50" i="34"/>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BQ49" i="34"/>
  <c r="BR49" i="34"/>
  <c r="BS49" i="34"/>
  <c r="BT49" i="34"/>
  <c r="BU49" i="34"/>
  <c r="BV49" i="34"/>
  <c r="BW49" i="34"/>
  <c r="BX49" i="34"/>
  <c r="BY49" i="34"/>
  <c r="BZ49" i="34"/>
  <c r="CA49" i="34"/>
  <c r="CB49" i="34"/>
  <c r="CC49" i="34"/>
  <c r="CD49" i="34"/>
  <c r="CE49" i="34"/>
  <c r="CF49" i="34"/>
  <c r="CG49" i="34"/>
  <c r="CH49" i="34"/>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BQ48" i="34"/>
  <c r="BR48" i="34"/>
  <c r="BS48" i="34"/>
  <c r="BT48" i="34"/>
  <c r="BU48" i="34"/>
  <c r="BV48" i="34"/>
  <c r="BW48" i="34"/>
  <c r="BX48" i="34"/>
  <c r="BY48" i="34"/>
  <c r="BZ48" i="34"/>
  <c r="CA48" i="34"/>
  <c r="CB48" i="34"/>
  <c r="CC48" i="34"/>
  <c r="CD48" i="34"/>
  <c r="CE48" i="34"/>
  <c r="CF48" i="34"/>
  <c r="CG48" i="34"/>
  <c r="CH48" i="34"/>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BQ47" i="34"/>
  <c r="BR47" i="34"/>
  <c r="BS47" i="34"/>
  <c r="BT47" i="34"/>
  <c r="BU47" i="34"/>
  <c r="BV47" i="34"/>
  <c r="BW47" i="34"/>
  <c r="BX47" i="34"/>
  <c r="BY47" i="34"/>
  <c r="BZ47" i="34"/>
  <c r="CA47" i="34"/>
  <c r="CB47" i="34"/>
  <c r="CC47" i="34"/>
  <c r="CD47" i="34"/>
  <c r="CE47" i="34"/>
  <c r="CF47" i="34"/>
  <c r="CG47" i="34"/>
  <c r="CH47" i="34"/>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BQ46" i="34"/>
  <c r="BR46" i="34"/>
  <c r="BS46" i="34"/>
  <c r="BT46" i="34"/>
  <c r="BU46" i="34"/>
  <c r="BV46" i="34"/>
  <c r="BW46" i="34"/>
  <c r="BX46" i="34"/>
  <c r="BY46" i="34"/>
  <c r="BZ46" i="34"/>
  <c r="CA46" i="34"/>
  <c r="CB46" i="34"/>
  <c r="CC46" i="34"/>
  <c r="CD46" i="34"/>
  <c r="CE46" i="34"/>
  <c r="CF46" i="34"/>
  <c r="CG46" i="34"/>
  <c r="CH46" i="34"/>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BQ45" i="34"/>
  <c r="BR45" i="34"/>
  <c r="BS45" i="34"/>
  <c r="BT45" i="34"/>
  <c r="BU45" i="34"/>
  <c r="BV45" i="34"/>
  <c r="BW45" i="34"/>
  <c r="BX45" i="34"/>
  <c r="BY45" i="34"/>
  <c r="BZ45" i="34"/>
  <c r="CA45" i="34"/>
  <c r="CB45" i="34"/>
  <c r="CC45" i="34"/>
  <c r="CD45" i="34"/>
  <c r="CE45" i="34"/>
  <c r="CF45" i="34"/>
  <c r="CG45" i="34"/>
  <c r="CH45" i="34"/>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BQ44" i="34"/>
  <c r="BR44" i="34"/>
  <c r="BS44" i="34"/>
  <c r="BT44" i="34"/>
  <c r="BU44" i="34"/>
  <c r="BV44" i="34"/>
  <c r="BW44" i="34"/>
  <c r="BX44" i="34"/>
  <c r="BY44" i="34"/>
  <c r="BZ44" i="34"/>
  <c r="CA44" i="34"/>
  <c r="CB44" i="34"/>
  <c r="CC44" i="34"/>
  <c r="CD44" i="34"/>
  <c r="CE44" i="34"/>
  <c r="CF44" i="34"/>
  <c r="CG44" i="34"/>
  <c r="CH44" i="34"/>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BQ43" i="34"/>
  <c r="BR43" i="34"/>
  <c r="BS43" i="34"/>
  <c r="BT43" i="34"/>
  <c r="BU43" i="34"/>
  <c r="BV43" i="34"/>
  <c r="BW43" i="34"/>
  <c r="BX43" i="34"/>
  <c r="BY43" i="34"/>
  <c r="BZ43" i="34"/>
  <c r="CA43" i="34"/>
  <c r="CB43" i="34"/>
  <c r="CC43" i="34"/>
  <c r="CD43" i="34"/>
  <c r="CE43" i="34"/>
  <c r="CF43" i="34"/>
  <c r="CG43" i="34"/>
  <c r="CH43" i="34"/>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BQ42" i="34"/>
  <c r="BR42" i="34"/>
  <c r="BS42" i="34"/>
  <c r="BT42" i="34"/>
  <c r="BU42" i="34"/>
  <c r="BV42" i="34"/>
  <c r="BW42" i="34"/>
  <c r="BX42" i="34"/>
  <c r="BY42" i="34"/>
  <c r="BZ42" i="34"/>
  <c r="CA42" i="34"/>
  <c r="CB42" i="34"/>
  <c r="CC42" i="34"/>
  <c r="CD42" i="34"/>
  <c r="CE42" i="34"/>
  <c r="CF42" i="34"/>
  <c r="CG42" i="34"/>
  <c r="CH42" i="34"/>
  <c r="G41" i="34"/>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BQ53" i="33"/>
  <c r="BR53" i="33"/>
  <c r="BS53" i="33"/>
  <c r="BT53" i="33"/>
  <c r="BU53" i="33"/>
  <c r="BV53" i="33"/>
  <c r="BW53" i="33"/>
  <c r="BX53" i="33"/>
  <c r="BY53" i="33"/>
  <c r="BZ53" i="33"/>
  <c r="CA53" i="33"/>
  <c r="CB53" i="33"/>
  <c r="CC53" i="33"/>
  <c r="CD53" i="33"/>
  <c r="CE53" i="33"/>
  <c r="CF53" i="33"/>
  <c r="CG53" i="33"/>
  <c r="CH53" i="33"/>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BQ52" i="33"/>
  <c r="BR52" i="33"/>
  <c r="BS52" i="33"/>
  <c r="BT52" i="33"/>
  <c r="BU52" i="33"/>
  <c r="BV52" i="33"/>
  <c r="BW52" i="33"/>
  <c r="BX52" i="33"/>
  <c r="BY52" i="33"/>
  <c r="BZ52" i="33"/>
  <c r="CA52" i="33"/>
  <c r="CB52" i="33"/>
  <c r="CC52" i="33"/>
  <c r="CD52" i="33"/>
  <c r="CE52" i="33"/>
  <c r="CF52" i="33"/>
  <c r="CG52" i="33"/>
  <c r="CH52" i="33"/>
  <c r="G51" i="33"/>
  <c r="H51" i="33"/>
  <c r="I51" i="33"/>
  <c r="J51" i="33"/>
  <c r="K51" i="33"/>
  <c r="L51" i="33"/>
  <c r="M51" i="33"/>
  <c r="N51" i="33"/>
  <c r="O51" i="33"/>
  <c r="P51" i="33"/>
  <c r="Q51" i="33"/>
  <c r="R51" i="33"/>
  <c r="S51" i="33"/>
  <c r="T51" i="33"/>
  <c r="U51" i="33"/>
  <c r="V51" i="33"/>
  <c r="W51" i="33"/>
  <c r="X51" i="33"/>
  <c r="Y51" i="33"/>
  <c r="Z51" i="33"/>
  <c r="AA51" i="33"/>
  <c r="AB51" i="33"/>
  <c r="AC51" i="33"/>
  <c r="AD51" i="33"/>
  <c r="AE51" i="33"/>
  <c r="AF51" i="33"/>
  <c r="AG51" i="33"/>
  <c r="AH51" i="33"/>
  <c r="AI51" i="33"/>
  <c r="AJ51" i="33"/>
  <c r="AK51" i="33"/>
  <c r="AL51" i="33"/>
  <c r="AM51" i="33"/>
  <c r="AN51" i="33"/>
  <c r="AO51" i="33"/>
  <c r="AP51" i="33"/>
  <c r="AQ51" i="33"/>
  <c r="AR51" i="33"/>
  <c r="AS51" i="33"/>
  <c r="AT51" i="33"/>
  <c r="AU51" i="33"/>
  <c r="AV51" i="33"/>
  <c r="AW51" i="33"/>
  <c r="AX51" i="33"/>
  <c r="AY51" i="33"/>
  <c r="AZ51" i="33"/>
  <c r="BA51" i="33"/>
  <c r="BB51" i="33"/>
  <c r="BC51" i="33"/>
  <c r="BD51" i="33"/>
  <c r="BE51" i="33"/>
  <c r="BF51" i="33"/>
  <c r="BG51" i="33"/>
  <c r="BH51" i="33"/>
  <c r="BI51" i="33"/>
  <c r="BJ51" i="33"/>
  <c r="BK51" i="33"/>
  <c r="BL51" i="33"/>
  <c r="BM51" i="33"/>
  <c r="BN51" i="33"/>
  <c r="BO51" i="33"/>
  <c r="BP51" i="33"/>
  <c r="BQ51" i="33"/>
  <c r="BR51" i="33"/>
  <c r="BS51" i="33"/>
  <c r="BT51" i="33"/>
  <c r="BU51" i="33"/>
  <c r="BV51" i="33"/>
  <c r="BW51" i="33"/>
  <c r="BX51" i="33"/>
  <c r="BY51" i="33"/>
  <c r="BZ51" i="33"/>
  <c r="CA51" i="33"/>
  <c r="CB51" i="33"/>
  <c r="CC51" i="33"/>
  <c r="CD51" i="33"/>
  <c r="CE51" i="33"/>
  <c r="CF51" i="33"/>
  <c r="CG51" i="33"/>
  <c r="CH51" i="33"/>
  <c r="G50" i="33"/>
  <c r="H50" i="33"/>
  <c r="I50" i="33"/>
  <c r="J50" i="33"/>
  <c r="K50" i="33"/>
  <c r="L50" i="33"/>
  <c r="M50" i="33"/>
  <c r="N50" i="33"/>
  <c r="O50" i="33"/>
  <c r="P50" i="33"/>
  <c r="Q50" i="33"/>
  <c r="R50" i="33"/>
  <c r="S50" i="33"/>
  <c r="T50" i="33"/>
  <c r="U50" i="33"/>
  <c r="V50" i="33"/>
  <c r="W50" i="33"/>
  <c r="X50" i="33"/>
  <c r="Y50" i="33"/>
  <c r="Z50" i="33"/>
  <c r="AA50" i="33"/>
  <c r="AB50" i="33"/>
  <c r="AC50" i="33"/>
  <c r="AD50" i="33"/>
  <c r="AE50" i="33"/>
  <c r="AF50" i="33"/>
  <c r="AG50" i="33"/>
  <c r="AH50" i="33"/>
  <c r="AI50" i="33"/>
  <c r="AJ50" i="33"/>
  <c r="AK50" i="33"/>
  <c r="AL50" i="33"/>
  <c r="AM50" i="33"/>
  <c r="AN50" i="33"/>
  <c r="AO50" i="33"/>
  <c r="AP50" i="33"/>
  <c r="AQ50" i="33"/>
  <c r="AR50" i="33"/>
  <c r="AS50" i="33"/>
  <c r="AT50" i="33"/>
  <c r="AU50" i="33"/>
  <c r="AV50" i="33"/>
  <c r="AW50" i="33"/>
  <c r="AX50" i="33"/>
  <c r="AY50" i="33"/>
  <c r="AZ50" i="33"/>
  <c r="BA50" i="33"/>
  <c r="BB50" i="33"/>
  <c r="BC50" i="33"/>
  <c r="BD50" i="33"/>
  <c r="BE50" i="33"/>
  <c r="BF50" i="33"/>
  <c r="BG50" i="33"/>
  <c r="BH50" i="33"/>
  <c r="BI50" i="33"/>
  <c r="BJ50" i="33"/>
  <c r="BK50" i="33"/>
  <c r="BL50" i="33"/>
  <c r="BM50" i="33"/>
  <c r="BN50" i="33"/>
  <c r="BO50" i="33"/>
  <c r="BP50" i="33"/>
  <c r="BQ50" i="33"/>
  <c r="BR50" i="33"/>
  <c r="BS50" i="33"/>
  <c r="BT50" i="33"/>
  <c r="BU50" i="33"/>
  <c r="BV50" i="33"/>
  <c r="BW50" i="33"/>
  <c r="BX50" i="33"/>
  <c r="BY50" i="33"/>
  <c r="BZ50" i="33"/>
  <c r="CA50" i="33"/>
  <c r="CB50" i="33"/>
  <c r="CC50" i="33"/>
  <c r="CD50" i="33"/>
  <c r="CE50" i="33"/>
  <c r="CF50" i="33"/>
  <c r="CG50" i="33"/>
  <c r="CH50" i="33"/>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BQ49" i="33"/>
  <c r="BR49" i="33"/>
  <c r="BS49" i="33"/>
  <c r="BT49" i="33"/>
  <c r="BU49" i="33"/>
  <c r="BV49" i="33"/>
  <c r="BW49" i="33"/>
  <c r="BX49" i="33"/>
  <c r="BY49" i="33"/>
  <c r="BZ49" i="33"/>
  <c r="CA49" i="33"/>
  <c r="CB49" i="33"/>
  <c r="CC49" i="33"/>
  <c r="CD49" i="33"/>
  <c r="CE49" i="33"/>
  <c r="CF49" i="33"/>
  <c r="CG49" i="33"/>
  <c r="CH49" i="33"/>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BQ48" i="33"/>
  <c r="BR48" i="33"/>
  <c r="BS48" i="33"/>
  <c r="BT48" i="33"/>
  <c r="BU48" i="33"/>
  <c r="BV48" i="33"/>
  <c r="BW48" i="33"/>
  <c r="BX48" i="33"/>
  <c r="BY48" i="33"/>
  <c r="BZ48" i="33"/>
  <c r="CA48" i="33"/>
  <c r="CB48" i="33"/>
  <c r="CC48" i="33"/>
  <c r="CD48" i="33"/>
  <c r="CE48" i="33"/>
  <c r="CF48" i="33"/>
  <c r="CG48" i="33"/>
  <c r="CH48"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BQ47" i="33"/>
  <c r="BR47" i="33"/>
  <c r="BS47" i="33"/>
  <c r="BT47" i="33"/>
  <c r="BU47" i="33"/>
  <c r="BV47" i="33"/>
  <c r="BW47" i="33"/>
  <c r="BX47" i="33"/>
  <c r="BY47" i="33"/>
  <c r="BZ47" i="33"/>
  <c r="CA47" i="33"/>
  <c r="CB47" i="33"/>
  <c r="CC47" i="33"/>
  <c r="CD47" i="33"/>
  <c r="CE47" i="33"/>
  <c r="CF47" i="33"/>
  <c r="CG47" i="33"/>
  <c r="CH47" i="33"/>
  <c r="G47" i="33"/>
  <c r="H47" i="33"/>
  <c r="I47" i="33"/>
  <c r="J47" i="33"/>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BQ46" i="33"/>
  <c r="BR46" i="33"/>
  <c r="BS46" i="33"/>
  <c r="BT46" i="33"/>
  <c r="BU46" i="33"/>
  <c r="BV46" i="33"/>
  <c r="BW46" i="33"/>
  <c r="BX46" i="33"/>
  <c r="BY46" i="33"/>
  <c r="BZ46" i="33"/>
  <c r="CA46" i="33"/>
  <c r="CB46" i="33"/>
  <c r="CC46" i="33"/>
  <c r="CD46" i="33"/>
  <c r="CE46" i="33"/>
  <c r="CF46" i="33"/>
  <c r="CG46" i="33"/>
  <c r="CH46" i="33"/>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BQ45" i="33"/>
  <c r="BR45" i="33"/>
  <c r="BS45" i="33"/>
  <c r="BT45" i="33"/>
  <c r="BU45" i="33"/>
  <c r="BV45" i="33"/>
  <c r="BW45" i="33"/>
  <c r="BX45" i="33"/>
  <c r="BY45" i="33"/>
  <c r="BZ45" i="33"/>
  <c r="CA45" i="33"/>
  <c r="CB45" i="33"/>
  <c r="CC45" i="33"/>
  <c r="CD45" i="33"/>
  <c r="CE45" i="33"/>
  <c r="CF45" i="33"/>
  <c r="CG45" i="33"/>
  <c r="CH45" i="33"/>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BQ44" i="33"/>
  <c r="BR44" i="33"/>
  <c r="BS44" i="33"/>
  <c r="BT44" i="33"/>
  <c r="BU44" i="33"/>
  <c r="BV44" i="33"/>
  <c r="BW44" i="33"/>
  <c r="BX44" i="33"/>
  <c r="BY44" i="33"/>
  <c r="BZ44" i="33"/>
  <c r="CA44" i="33"/>
  <c r="CB44" i="33"/>
  <c r="CC44" i="33"/>
  <c r="CD44" i="33"/>
  <c r="CE44" i="33"/>
  <c r="CF44" i="33"/>
  <c r="CG44" i="33"/>
  <c r="CH44"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BQ43" i="33"/>
  <c r="BR43" i="33"/>
  <c r="BS43" i="33"/>
  <c r="BT43" i="33"/>
  <c r="BU43" i="33"/>
  <c r="BV43" i="33"/>
  <c r="BW43" i="33"/>
  <c r="BX43" i="33"/>
  <c r="BY43" i="33"/>
  <c r="BZ43" i="33"/>
  <c r="CA43" i="33"/>
  <c r="CB43" i="33"/>
  <c r="CC43" i="33"/>
  <c r="CD43" i="33"/>
  <c r="CE43" i="33"/>
  <c r="CF43" i="33"/>
  <c r="CG43" i="33"/>
  <c r="CH43" i="33"/>
  <c r="G43" i="33"/>
  <c r="H43" i="33"/>
  <c r="I43" i="33"/>
  <c r="J43" i="33"/>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BQ42" i="33"/>
  <c r="BR42" i="33"/>
  <c r="BS42" i="33"/>
  <c r="BT42" i="33"/>
  <c r="BU42" i="33"/>
  <c r="BV42" i="33"/>
  <c r="BW42" i="33"/>
  <c r="BX42" i="33"/>
  <c r="BY42" i="33"/>
  <c r="BZ42" i="33"/>
  <c r="CA42" i="33"/>
  <c r="CB42" i="33"/>
  <c r="CC42" i="33"/>
  <c r="CD42" i="33"/>
  <c r="CE42" i="33"/>
  <c r="CF42" i="33"/>
  <c r="CG42" i="33"/>
  <c r="CH42" i="33"/>
  <c r="G41" i="33"/>
  <c r="H41" i="33" s="1"/>
  <c r="G45" i="32"/>
  <c r="H45" i="32"/>
  <c r="I45" i="32"/>
  <c r="J45" i="32"/>
  <c r="K45" i="32"/>
  <c r="L45" i="32"/>
  <c r="M45" i="32"/>
  <c r="N45" i="32"/>
  <c r="O45" i="32"/>
  <c r="P45" i="32"/>
  <c r="Q45" i="32"/>
  <c r="R45" i="32"/>
  <c r="S45" i="32"/>
  <c r="T45" i="32"/>
  <c r="U45" i="32"/>
  <c r="V45" i="32"/>
  <c r="W45" i="32"/>
  <c r="X45" i="32"/>
  <c r="Y45" i="32"/>
  <c r="Z45" i="32"/>
  <c r="AA45" i="32"/>
  <c r="AB45" i="32"/>
  <c r="AC45" i="32"/>
  <c r="AD45" i="32"/>
  <c r="AE45" i="32"/>
  <c r="AF45" i="32"/>
  <c r="AG45" i="32"/>
  <c r="AH45" i="32"/>
  <c r="AI45" i="32"/>
  <c r="AJ45" i="32"/>
  <c r="AK45" i="32"/>
  <c r="AL45" i="32"/>
  <c r="AM45" i="32"/>
  <c r="AN45" i="32"/>
  <c r="AO45" i="32"/>
  <c r="AP45" i="32"/>
  <c r="AQ45" i="32"/>
  <c r="AR45" i="32"/>
  <c r="AS45" i="32"/>
  <c r="AT45" i="32"/>
  <c r="AU45" i="32"/>
  <c r="AV45" i="32"/>
  <c r="AW45" i="32"/>
  <c r="AX45" i="32"/>
  <c r="AY45" i="32"/>
  <c r="AZ45" i="32"/>
  <c r="BA45" i="32"/>
  <c r="BB45" i="32"/>
  <c r="BC45" i="32"/>
  <c r="BD45" i="32"/>
  <c r="BE45" i="32"/>
  <c r="BF45" i="32"/>
  <c r="BG45" i="32"/>
  <c r="BH45" i="32"/>
  <c r="BI45" i="32"/>
  <c r="BJ45" i="32"/>
  <c r="BK45" i="32"/>
  <c r="BL45" i="32"/>
  <c r="BM45" i="32"/>
  <c r="BN45" i="32"/>
  <c r="BO45" i="32"/>
  <c r="BP45" i="32"/>
  <c r="BQ45" i="32"/>
  <c r="BR45" i="32"/>
  <c r="BS45" i="32"/>
  <c r="BT45" i="32"/>
  <c r="BU45" i="32"/>
  <c r="BV45" i="32"/>
  <c r="BW45" i="32"/>
  <c r="BX45" i="32"/>
  <c r="BY45" i="32"/>
  <c r="BZ45" i="32"/>
  <c r="CA45" i="32"/>
  <c r="CB45" i="32"/>
  <c r="CC45" i="32"/>
  <c r="CD45" i="32"/>
  <c r="CE45" i="32"/>
  <c r="CF45" i="32"/>
  <c r="CG45" i="32"/>
  <c r="CH45" i="32"/>
  <c r="G44" i="32"/>
  <c r="H44" i="32"/>
  <c r="I44" i="32"/>
  <c r="J44" i="32"/>
  <c r="K44" i="32"/>
  <c r="L44" i="32"/>
  <c r="M44" i="32"/>
  <c r="N44" i="32"/>
  <c r="O44" i="32"/>
  <c r="P44" i="32"/>
  <c r="Q44" i="32"/>
  <c r="R44" i="32"/>
  <c r="S44" i="32"/>
  <c r="T44" i="32"/>
  <c r="U44" i="32"/>
  <c r="V44" i="32"/>
  <c r="W44" i="32"/>
  <c r="X44" i="32"/>
  <c r="Y44" i="32"/>
  <c r="Z44" i="32"/>
  <c r="AA44" i="32"/>
  <c r="AB44" i="32"/>
  <c r="AC44" i="32"/>
  <c r="AD44" i="32"/>
  <c r="AE44" i="32"/>
  <c r="AF44" i="32"/>
  <c r="AG44" i="32"/>
  <c r="AH44" i="32"/>
  <c r="AI44" i="32"/>
  <c r="AJ44" i="32"/>
  <c r="AK44" i="32"/>
  <c r="AL44" i="32"/>
  <c r="AM44" i="32"/>
  <c r="AN44" i="32"/>
  <c r="AO44" i="32"/>
  <c r="AP44" i="32"/>
  <c r="AQ44" i="32"/>
  <c r="AR44" i="32"/>
  <c r="AS44" i="32"/>
  <c r="AT44" i="32"/>
  <c r="AU44" i="32"/>
  <c r="AV44" i="32"/>
  <c r="AW44" i="32"/>
  <c r="AX44" i="32"/>
  <c r="AY44" i="32"/>
  <c r="AZ44" i="32"/>
  <c r="BA44" i="32"/>
  <c r="BB44" i="32"/>
  <c r="BC44" i="32"/>
  <c r="BD44" i="32"/>
  <c r="BE44" i="32"/>
  <c r="BF44" i="32"/>
  <c r="BG44" i="32"/>
  <c r="BH44" i="32"/>
  <c r="BI44" i="32"/>
  <c r="BJ44" i="32"/>
  <c r="BK44" i="32"/>
  <c r="BL44" i="32"/>
  <c r="BM44" i="32"/>
  <c r="BN44" i="32"/>
  <c r="BO44" i="32"/>
  <c r="BP44" i="32"/>
  <c r="BQ44" i="32"/>
  <c r="BR44" i="32"/>
  <c r="BS44" i="32"/>
  <c r="BT44" i="32"/>
  <c r="BU44" i="32"/>
  <c r="BV44" i="32"/>
  <c r="BW44" i="32"/>
  <c r="BX44" i="32"/>
  <c r="BY44" i="32"/>
  <c r="BZ44" i="32"/>
  <c r="CA44" i="32"/>
  <c r="CB44" i="32"/>
  <c r="CC44" i="32"/>
  <c r="CD44" i="32"/>
  <c r="CE44" i="32"/>
  <c r="CF44" i="32"/>
  <c r="CG44" i="32"/>
  <c r="CH44" i="32"/>
  <c r="G43" i="32"/>
  <c r="H43" i="32"/>
  <c r="I43" i="32"/>
  <c r="J43" i="32"/>
  <c r="K43" i="32"/>
  <c r="L43" i="32"/>
  <c r="M43" i="32"/>
  <c r="N43" i="32"/>
  <c r="O43" i="32"/>
  <c r="P43" i="32"/>
  <c r="Q43" i="32"/>
  <c r="R43" i="32"/>
  <c r="S43" i="32"/>
  <c r="T43" i="32"/>
  <c r="U43" i="32"/>
  <c r="V43" i="32"/>
  <c r="W43" i="32"/>
  <c r="X43" i="32"/>
  <c r="Y43" i="32"/>
  <c r="Z43" i="32"/>
  <c r="AA43" i="32"/>
  <c r="AB43" i="32"/>
  <c r="AC43" i="32"/>
  <c r="AD43" i="32"/>
  <c r="AE43" i="32"/>
  <c r="AF43" i="32"/>
  <c r="AG43" i="32"/>
  <c r="AH43" i="32"/>
  <c r="AI43" i="32"/>
  <c r="AJ43" i="32"/>
  <c r="AK43" i="32"/>
  <c r="AL43" i="32"/>
  <c r="AM43" i="32"/>
  <c r="AN43" i="32"/>
  <c r="AO43" i="32"/>
  <c r="AP43" i="32"/>
  <c r="AQ43" i="32"/>
  <c r="AR43" i="32"/>
  <c r="AS43" i="32"/>
  <c r="AT43" i="32"/>
  <c r="AU43" i="32"/>
  <c r="AV43" i="32"/>
  <c r="AW43" i="32"/>
  <c r="AX43" i="32"/>
  <c r="AY43" i="32"/>
  <c r="AZ43" i="32"/>
  <c r="BA43" i="32"/>
  <c r="BB43" i="32"/>
  <c r="BC43" i="32"/>
  <c r="BD43" i="32"/>
  <c r="BE43" i="32"/>
  <c r="BF43" i="32"/>
  <c r="BG43" i="32"/>
  <c r="BH43" i="32"/>
  <c r="BI43" i="32"/>
  <c r="BJ43" i="32"/>
  <c r="BK43" i="32"/>
  <c r="BL43" i="32"/>
  <c r="BM43" i="32"/>
  <c r="BN43" i="32"/>
  <c r="BO43" i="32"/>
  <c r="BP43" i="32"/>
  <c r="BQ43" i="32"/>
  <c r="BR43" i="32"/>
  <c r="BS43" i="32"/>
  <c r="BT43" i="32"/>
  <c r="BU43" i="32"/>
  <c r="BV43" i="32"/>
  <c r="BW43" i="32"/>
  <c r="BX43" i="32"/>
  <c r="BY43" i="32"/>
  <c r="BZ43" i="32"/>
  <c r="CA43" i="32"/>
  <c r="CB43" i="32"/>
  <c r="CC43" i="32"/>
  <c r="CD43" i="32"/>
  <c r="CE43" i="32"/>
  <c r="CF43" i="32"/>
  <c r="CG43" i="32"/>
  <c r="CH43" i="32"/>
  <c r="G42" i="32"/>
  <c r="H42" i="32"/>
  <c r="I42" i="32"/>
  <c r="J42" i="32"/>
  <c r="K42" i="32"/>
  <c r="L42" i="32"/>
  <c r="M42" i="32"/>
  <c r="N42" i="32"/>
  <c r="O42" i="32"/>
  <c r="P42" i="32"/>
  <c r="Q42" i="32"/>
  <c r="R42" i="32"/>
  <c r="S42" i="32"/>
  <c r="T42" i="32"/>
  <c r="U42" i="32"/>
  <c r="V42" i="32"/>
  <c r="W42" i="32"/>
  <c r="X42" i="32"/>
  <c r="Y42" i="32"/>
  <c r="Z42" i="32"/>
  <c r="AA42" i="32"/>
  <c r="AB42" i="32"/>
  <c r="AC42" i="32"/>
  <c r="AD42" i="32"/>
  <c r="AE42" i="32"/>
  <c r="AF42" i="32"/>
  <c r="AG42" i="32"/>
  <c r="AH42" i="32"/>
  <c r="AI42" i="32"/>
  <c r="AJ42" i="32"/>
  <c r="AK42" i="32"/>
  <c r="AL42" i="32"/>
  <c r="AM42" i="32"/>
  <c r="AN42" i="32"/>
  <c r="AO42" i="32"/>
  <c r="AP42" i="32"/>
  <c r="AQ42" i="32"/>
  <c r="AR42" i="32"/>
  <c r="AS42" i="32"/>
  <c r="AT42" i="32"/>
  <c r="AU42" i="32"/>
  <c r="AV42" i="32"/>
  <c r="AW42" i="32"/>
  <c r="AX42" i="32"/>
  <c r="AY42" i="32"/>
  <c r="AZ42" i="32"/>
  <c r="BA42" i="32"/>
  <c r="BB42" i="32"/>
  <c r="BC42" i="32"/>
  <c r="BD42" i="32"/>
  <c r="BE42" i="32"/>
  <c r="BF42" i="32"/>
  <c r="BG42" i="32"/>
  <c r="BH42" i="32"/>
  <c r="BI42" i="32"/>
  <c r="BJ42" i="32"/>
  <c r="BK42" i="32"/>
  <c r="BL42" i="32"/>
  <c r="BM42" i="32"/>
  <c r="BN42" i="32"/>
  <c r="BO42" i="32"/>
  <c r="BP42" i="32"/>
  <c r="BQ42" i="32"/>
  <c r="BR42" i="32"/>
  <c r="BS42" i="32"/>
  <c r="BT42" i="32"/>
  <c r="BU42" i="32"/>
  <c r="BV42" i="32"/>
  <c r="BW42" i="32"/>
  <c r="BX42" i="32"/>
  <c r="BY42" i="32"/>
  <c r="BZ42" i="32"/>
  <c r="CA42" i="32"/>
  <c r="CB42" i="32"/>
  <c r="CC42" i="32"/>
  <c r="CD42" i="32"/>
  <c r="CE42" i="32"/>
  <c r="CF42" i="32"/>
  <c r="CG42" i="32"/>
  <c r="CH42" i="32"/>
  <c r="G41" i="32"/>
  <c r="H41" i="32"/>
  <c r="I41" i="32"/>
  <c r="J41" i="32"/>
  <c r="K41" i="32"/>
  <c r="L41" i="32"/>
  <c r="M41" i="32"/>
  <c r="N41" i="32"/>
  <c r="O41" i="32"/>
  <c r="P41" i="32"/>
  <c r="Q41" i="32"/>
  <c r="R41" i="32"/>
  <c r="S41" i="32"/>
  <c r="T41" i="32"/>
  <c r="U41" i="32"/>
  <c r="V41" i="32"/>
  <c r="W41" i="32"/>
  <c r="X41" i="32"/>
  <c r="Y41" i="32"/>
  <c r="Z41" i="32"/>
  <c r="AA41" i="32"/>
  <c r="AB41" i="32"/>
  <c r="AC41" i="32"/>
  <c r="AD41" i="32"/>
  <c r="AE41" i="32"/>
  <c r="AF41" i="32"/>
  <c r="AG41" i="32"/>
  <c r="AH41" i="32"/>
  <c r="AI41" i="32"/>
  <c r="AJ41" i="32"/>
  <c r="AK41" i="32"/>
  <c r="AL41" i="32"/>
  <c r="AM41" i="32"/>
  <c r="AN41" i="32"/>
  <c r="AO41" i="32"/>
  <c r="AP41" i="32"/>
  <c r="AQ41" i="32"/>
  <c r="AR41" i="32"/>
  <c r="AS41" i="32"/>
  <c r="AT41" i="32"/>
  <c r="AU41" i="32"/>
  <c r="AV41" i="32"/>
  <c r="AW41" i="32"/>
  <c r="AX41" i="32"/>
  <c r="AY41" i="32"/>
  <c r="AZ41" i="32"/>
  <c r="BA41" i="32"/>
  <c r="BB41" i="32"/>
  <c r="BC41" i="32"/>
  <c r="BD41" i="32"/>
  <c r="BE41" i="32"/>
  <c r="BF41" i="32"/>
  <c r="BG41" i="32"/>
  <c r="BH41" i="32"/>
  <c r="BI41" i="32"/>
  <c r="BJ41" i="32"/>
  <c r="BK41" i="32"/>
  <c r="BL41" i="32"/>
  <c r="BM41" i="32"/>
  <c r="BN41" i="32"/>
  <c r="BO41" i="32"/>
  <c r="BP41" i="32"/>
  <c r="BQ41" i="32"/>
  <c r="BR41" i="32"/>
  <c r="BS41" i="32"/>
  <c r="BT41" i="32"/>
  <c r="BU41" i="32"/>
  <c r="BV41" i="32"/>
  <c r="BW41" i="32"/>
  <c r="BX41" i="32"/>
  <c r="BY41" i="32"/>
  <c r="BZ41" i="32"/>
  <c r="CA41" i="32"/>
  <c r="CB41" i="32"/>
  <c r="CC41" i="32"/>
  <c r="CD41" i="32"/>
  <c r="CE41" i="32"/>
  <c r="CF41" i="32"/>
  <c r="CG41" i="32"/>
  <c r="CH41" i="32"/>
  <c r="G40" i="32"/>
  <c r="H40" i="32"/>
  <c r="I40" i="32"/>
  <c r="J40" i="32"/>
  <c r="K40" i="32"/>
  <c r="L40" i="32"/>
  <c r="M40" i="32"/>
  <c r="N40" i="32"/>
  <c r="O40" i="32"/>
  <c r="P40" i="32"/>
  <c r="Q40" i="32"/>
  <c r="R40" i="32"/>
  <c r="S40" i="32"/>
  <c r="T40" i="32"/>
  <c r="U40" i="32"/>
  <c r="V40" i="32"/>
  <c r="W40" i="32"/>
  <c r="X40" i="32"/>
  <c r="Y40" i="32"/>
  <c r="Z40" i="32"/>
  <c r="AA40" i="32"/>
  <c r="AB40" i="32"/>
  <c r="AC40" i="32"/>
  <c r="AD40" i="32"/>
  <c r="AE40" i="32"/>
  <c r="AF40" i="32"/>
  <c r="AG40" i="32"/>
  <c r="AH40" i="32"/>
  <c r="AI40" i="32"/>
  <c r="AJ40" i="32"/>
  <c r="AK40" i="32"/>
  <c r="AL40" i="32"/>
  <c r="AM40" i="32"/>
  <c r="AN40" i="32"/>
  <c r="AO40" i="32"/>
  <c r="AP40" i="32"/>
  <c r="AQ40" i="32"/>
  <c r="AR40" i="32"/>
  <c r="AS40" i="32"/>
  <c r="AT40" i="32"/>
  <c r="AU40" i="32"/>
  <c r="AV40" i="32"/>
  <c r="AW40" i="32"/>
  <c r="AX40" i="32"/>
  <c r="AY40" i="32"/>
  <c r="AZ40" i="32"/>
  <c r="BA40" i="32"/>
  <c r="BB40" i="32"/>
  <c r="BC40" i="32"/>
  <c r="BD40" i="32"/>
  <c r="BE40" i="32"/>
  <c r="BF40" i="32"/>
  <c r="BG40" i="32"/>
  <c r="BH40" i="32"/>
  <c r="BI40" i="32"/>
  <c r="BJ40" i="32"/>
  <c r="BK40" i="32"/>
  <c r="BL40" i="32"/>
  <c r="BM40" i="32"/>
  <c r="BN40" i="32"/>
  <c r="BO40" i="32"/>
  <c r="BP40" i="32"/>
  <c r="BQ40" i="32"/>
  <c r="BR40" i="32"/>
  <c r="BS40" i="32"/>
  <c r="BT40" i="32"/>
  <c r="BU40" i="32"/>
  <c r="BV40" i="32"/>
  <c r="BW40" i="32"/>
  <c r="BX40" i="32"/>
  <c r="BY40" i="32"/>
  <c r="BZ40" i="32"/>
  <c r="CA40" i="32"/>
  <c r="CB40" i="32"/>
  <c r="CC40" i="32"/>
  <c r="CD40" i="32"/>
  <c r="CE40" i="32"/>
  <c r="CF40" i="32"/>
  <c r="CG40" i="32"/>
  <c r="CH40" i="32"/>
  <c r="G39" i="32"/>
  <c r="H39" i="32"/>
  <c r="I39" i="32"/>
  <c r="J39" i="32"/>
  <c r="K39" i="32"/>
  <c r="L39" i="32"/>
  <c r="M39" i="32"/>
  <c r="N39" i="32"/>
  <c r="O39" i="32"/>
  <c r="P39" i="32"/>
  <c r="Q39" i="32"/>
  <c r="R39" i="32"/>
  <c r="S39" i="32"/>
  <c r="T39" i="32"/>
  <c r="U39" i="32"/>
  <c r="V39" i="32"/>
  <c r="W39" i="32"/>
  <c r="X39" i="32"/>
  <c r="Y39" i="32"/>
  <c r="Z39" i="32"/>
  <c r="AA39" i="32"/>
  <c r="AB39" i="32"/>
  <c r="AC39" i="32"/>
  <c r="AD39" i="32"/>
  <c r="AE39" i="32"/>
  <c r="AF39" i="32"/>
  <c r="AG39" i="32"/>
  <c r="AH39" i="32"/>
  <c r="AI39" i="32"/>
  <c r="AJ39" i="32"/>
  <c r="AK39" i="32"/>
  <c r="AL39" i="32"/>
  <c r="AM39" i="32"/>
  <c r="AN39" i="32"/>
  <c r="AO39" i="32"/>
  <c r="AP39" i="32"/>
  <c r="AQ39" i="32"/>
  <c r="AR39" i="32"/>
  <c r="AS39" i="32"/>
  <c r="AT39" i="32"/>
  <c r="AU39" i="32"/>
  <c r="AV39" i="32"/>
  <c r="AW39" i="32"/>
  <c r="AX39" i="32"/>
  <c r="AY39" i="32"/>
  <c r="AZ39" i="32"/>
  <c r="BA39" i="32"/>
  <c r="BB39" i="32"/>
  <c r="BC39" i="32"/>
  <c r="BD39" i="32"/>
  <c r="BE39" i="32"/>
  <c r="BF39" i="32"/>
  <c r="BG39" i="32"/>
  <c r="BH39" i="32"/>
  <c r="BI39" i="32"/>
  <c r="BJ39" i="32"/>
  <c r="BK39" i="32"/>
  <c r="BL39" i="32"/>
  <c r="BM39" i="32"/>
  <c r="BN39" i="32"/>
  <c r="BO39" i="32"/>
  <c r="BP39" i="32"/>
  <c r="BQ39" i="32"/>
  <c r="BR39" i="32"/>
  <c r="BS39" i="32"/>
  <c r="BT39" i="32"/>
  <c r="BU39" i="32"/>
  <c r="BV39" i="32"/>
  <c r="BW39" i="32"/>
  <c r="BX39" i="32"/>
  <c r="BY39" i="32"/>
  <c r="BZ39" i="32"/>
  <c r="CA39" i="32"/>
  <c r="CB39" i="32"/>
  <c r="CC39" i="32"/>
  <c r="CD39" i="32"/>
  <c r="CE39" i="32"/>
  <c r="CF39" i="32"/>
  <c r="CG39" i="32"/>
  <c r="CH39" i="32"/>
  <c r="G38" i="32"/>
  <c r="H38" i="32"/>
  <c r="I38" i="32"/>
  <c r="J38" i="32"/>
  <c r="K38" i="32"/>
  <c r="L38" i="32"/>
  <c r="M38" i="32"/>
  <c r="N38" i="32"/>
  <c r="O38" i="32"/>
  <c r="P38" i="32"/>
  <c r="Q38" i="32"/>
  <c r="R38" i="32"/>
  <c r="S38" i="32"/>
  <c r="T38" i="32"/>
  <c r="U38" i="32"/>
  <c r="V38" i="32"/>
  <c r="W38" i="32"/>
  <c r="X38" i="32"/>
  <c r="Y38" i="32"/>
  <c r="Z38" i="32"/>
  <c r="AA38" i="32"/>
  <c r="AB38" i="32"/>
  <c r="AC38" i="32"/>
  <c r="AD38" i="32"/>
  <c r="AE38" i="32"/>
  <c r="AF38" i="32"/>
  <c r="AG38" i="32"/>
  <c r="AH38" i="32"/>
  <c r="AI38" i="32"/>
  <c r="AJ38" i="32"/>
  <c r="AK38" i="32"/>
  <c r="AL38" i="32"/>
  <c r="AM38" i="32"/>
  <c r="AN38" i="32"/>
  <c r="AO38" i="32"/>
  <c r="AP38" i="32"/>
  <c r="AQ38" i="32"/>
  <c r="AR38" i="32"/>
  <c r="AS38" i="32"/>
  <c r="AT38" i="32"/>
  <c r="AU38" i="32"/>
  <c r="AV38" i="32"/>
  <c r="AW38" i="32"/>
  <c r="AX38" i="32"/>
  <c r="AY38" i="32"/>
  <c r="AZ38" i="32"/>
  <c r="BA38" i="32"/>
  <c r="BB38" i="32"/>
  <c r="BC38" i="32"/>
  <c r="BD38" i="32"/>
  <c r="BE38" i="32"/>
  <c r="BF38" i="32"/>
  <c r="BG38" i="32"/>
  <c r="BH38" i="32"/>
  <c r="BI38" i="32"/>
  <c r="BJ38" i="32"/>
  <c r="BK38" i="32"/>
  <c r="BL38" i="32"/>
  <c r="BM38" i="32"/>
  <c r="BN38" i="32"/>
  <c r="BO38" i="32"/>
  <c r="BP38" i="32"/>
  <c r="BQ38" i="32"/>
  <c r="BR38" i="32"/>
  <c r="BS38" i="32"/>
  <c r="BT38" i="32"/>
  <c r="BU38" i="32"/>
  <c r="BV38" i="32"/>
  <c r="BW38" i="32"/>
  <c r="BX38" i="32"/>
  <c r="BY38" i="32"/>
  <c r="BZ38" i="32"/>
  <c r="CA38" i="32"/>
  <c r="CB38" i="32"/>
  <c r="CC38" i="32"/>
  <c r="CD38" i="32"/>
  <c r="CE38" i="32"/>
  <c r="CF38" i="32"/>
  <c r="CG38" i="32"/>
  <c r="CH38" i="32"/>
  <c r="H37" i="32"/>
  <c r="I37" i="32"/>
  <c r="J37" i="32"/>
  <c r="K37" i="32"/>
  <c r="L37" i="32"/>
  <c r="M37" i="32"/>
  <c r="N37" i="32"/>
  <c r="O37" i="32"/>
  <c r="P37" i="32"/>
  <c r="Q37" i="32"/>
  <c r="R37" i="32"/>
  <c r="S37" i="32"/>
  <c r="T37" i="32"/>
  <c r="U37" i="32"/>
  <c r="V37" i="32"/>
  <c r="W37" i="32"/>
  <c r="X37" i="32"/>
  <c r="Y37" i="32"/>
  <c r="Z37" i="32"/>
  <c r="AA37" i="32"/>
  <c r="AB37" i="32"/>
  <c r="AC37" i="32"/>
  <c r="AD37" i="32"/>
  <c r="AE37" i="32"/>
  <c r="AF37" i="32"/>
  <c r="AG37" i="32"/>
  <c r="AH37" i="32"/>
  <c r="AI37" i="32"/>
  <c r="AJ37" i="32"/>
  <c r="AK37" i="32"/>
  <c r="AL37" i="32"/>
  <c r="AM37" i="32"/>
  <c r="AN37" i="32"/>
  <c r="AO37" i="32"/>
  <c r="AP37" i="32"/>
  <c r="AQ37" i="32"/>
  <c r="AR37" i="32"/>
  <c r="AS37" i="32"/>
  <c r="AT37" i="32"/>
  <c r="AU37" i="32"/>
  <c r="AV37" i="32"/>
  <c r="AW37" i="32"/>
  <c r="AX37" i="32"/>
  <c r="AY37" i="32"/>
  <c r="AZ37" i="32"/>
  <c r="BA37" i="32"/>
  <c r="BB37" i="32"/>
  <c r="BC37" i="32"/>
  <c r="BD37" i="32"/>
  <c r="BE37" i="32"/>
  <c r="BF37" i="32"/>
  <c r="BG37" i="32"/>
  <c r="BH37" i="32"/>
  <c r="BI37" i="32"/>
  <c r="BJ37" i="32"/>
  <c r="BK37" i="32"/>
  <c r="BL37" i="32"/>
  <c r="BM37" i="32"/>
  <c r="BN37" i="32"/>
  <c r="BO37" i="32"/>
  <c r="BP37" i="32"/>
  <c r="BQ37" i="32"/>
  <c r="BR37" i="32"/>
  <c r="BS37" i="32"/>
  <c r="BT37" i="32"/>
  <c r="BU37" i="32"/>
  <c r="BV37" i="32"/>
  <c r="BW37" i="32"/>
  <c r="BX37" i="32"/>
  <c r="BY37" i="32"/>
  <c r="BZ37" i="32"/>
  <c r="CA37" i="32"/>
  <c r="CB37" i="32"/>
  <c r="CC37" i="32"/>
  <c r="CD37" i="32"/>
  <c r="CE37" i="32"/>
  <c r="CF37" i="32"/>
  <c r="CG37" i="32"/>
  <c r="CH37" i="32"/>
  <c r="G37" i="32"/>
  <c r="G36" i="32"/>
  <c r="H36" i="32"/>
  <c r="I36" i="32"/>
  <c r="J36" i="32"/>
  <c r="K36" i="32"/>
  <c r="L36" i="32"/>
  <c r="M36" i="32"/>
  <c r="N36" i="32"/>
  <c r="O36" i="32"/>
  <c r="P36" i="32"/>
  <c r="Q36" i="32"/>
  <c r="R36" i="32"/>
  <c r="S36" i="32"/>
  <c r="T36" i="32"/>
  <c r="U36" i="32"/>
  <c r="V36" i="32"/>
  <c r="W36" i="32"/>
  <c r="X36" i="32"/>
  <c r="Y36" i="32"/>
  <c r="Z36" i="32"/>
  <c r="AA36" i="32"/>
  <c r="AB36" i="32"/>
  <c r="AC36" i="32"/>
  <c r="AD36" i="32"/>
  <c r="AE36" i="32"/>
  <c r="AF36" i="32"/>
  <c r="AG36" i="32"/>
  <c r="AH36" i="32"/>
  <c r="AI36" i="32"/>
  <c r="AJ36" i="32"/>
  <c r="AK36" i="32"/>
  <c r="AL36" i="32"/>
  <c r="AM36" i="32"/>
  <c r="AN36" i="32"/>
  <c r="AO36" i="32"/>
  <c r="AP36" i="32"/>
  <c r="AQ36" i="32"/>
  <c r="AR36" i="32"/>
  <c r="AS36" i="32"/>
  <c r="AT36" i="32"/>
  <c r="AU36" i="32"/>
  <c r="AV36" i="32"/>
  <c r="AW36" i="32"/>
  <c r="AX36" i="32"/>
  <c r="AY36" i="32"/>
  <c r="AZ36" i="32"/>
  <c r="BA36" i="32"/>
  <c r="BB36" i="32"/>
  <c r="BC36" i="32"/>
  <c r="BD36" i="32"/>
  <c r="BE36" i="32"/>
  <c r="BF36" i="32"/>
  <c r="BG36" i="32"/>
  <c r="BH36" i="32"/>
  <c r="BI36" i="32"/>
  <c r="BJ36" i="32"/>
  <c r="BK36" i="32"/>
  <c r="BL36" i="32"/>
  <c r="BM36" i="32"/>
  <c r="BN36" i="32"/>
  <c r="BO36" i="32"/>
  <c r="BP36" i="32"/>
  <c r="BQ36" i="32"/>
  <c r="BR36" i="32"/>
  <c r="BS36" i="32"/>
  <c r="BT36" i="32"/>
  <c r="BU36" i="32"/>
  <c r="BV36" i="32"/>
  <c r="BW36" i="32"/>
  <c r="BX36" i="32"/>
  <c r="BY36" i="32"/>
  <c r="BZ36" i="32"/>
  <c r="CA36" i="32"/>
  <c r="CB36" i="32"/>
  <c r="CC36" i="32"/>
  <c r="CD36" i="32"/>
  <c r="CE36" i="32"/>
  <c r="CF36" i="32"/>
  <c r="CG36" i="32"/>
  <c r="CH36" i="32"/>
  <c r="H35" i="32"/>
  <c r="I35" i="32"/>
  <c r="J35" i="32"/>
  <c r="K35" i="32"/>
  <c r="L35" i="32"/>
  <c r="M35" i="32"/>
  <c r="N35" i="32"/>
  <c r="O35" i="32"/>
  <c r="P35" i="32"/>
  <c r="Q35" i="32"/>
  <c r="R35" i="32"/>
  <c r="S35" i="32"/>
  <c r="T35" i="32"/>
  <c r="U35" i="32"/>
  <c r="V35" i="32"/>
  <c r="W35" i="32"/>
  <c r="X35" i="32"/>
  <c r="Y35" i="32"/>
  <c r="Z35" i="32"/>
  <c r="AA35" i="32"/>
  <c r="AB35" i="32"/>
  <c r="AC35" i="32"/>
  <c r="AD35" i="32"/>
  <c r="AE35" i="32"/>
  <c r="AF35" i="32"/>
  <c r="AG35" i="32"/>
  <c r="AH35" i="32"/>
  <c r="AI35" i="32"/>
  <c r="AJ35" i="32"/>
  <c r="AK35" i="32"/>
  <c r="AL35" i="32"/>
  <c r="AM35" i="32"/>
  <c r="AN35" i="32"/>
  <c r="AO35" i="32"/>
  <c r="AP35" i="32"/>
  <c r="AQ35" i="32"/>
  <c r="AR35" i="32"/>
  <c r="AS35" i="32"/>
  <c r="AT35" i="32"/>
  <c r="AU35" i="32"/>
  <c r="AV35" i="32"/>
  <c r="AW35" i="32"/>
  <c r="AX35" i="32"/>
  <c r="AY35" i="32"/>
  <c r="AZ35" i="32"/>
  <c r="BA35" i="32"/>
  <c r="BB35" i="32"/>
  <c r="BC35" i="32"/>
  <c r="BD35" i="32"/>
  <c r="BE35" i="32"/>
  <c r="BF35" i="32"/>
  <c r="BG35" i="32"/>
  <c r="BH35" i="32"/>
  <c r="BI35" i="32"/>
  <c r="BJ35" i="32"/>
  <c r="BK35" i="32"/>
  <c r="BL35" i="32"/>
  <c r="BM35" i="32"/>
  <c r="BN35" i="32"/>
  <c r="BO35" i="32"/>
  <c r="BP35" i="32"/>
  <c r="BQ35" i="32"/>
  <c r="BR35" i="32"/>
  <c r="BS35" i="32"/>
  <c r="BT35" i="32"/>
  <c r="BU35" i="32"/>
  <c r="BV35" i="32"/>
  <c r="BW35" i="32"/>
  <c r="BX35" i="32"/>
  <c r="BY35" i="32"/>
  <c r="BZ35" i="32"/>
  <c r="CA35" i="32"/>
  <c r="CB35" i="32"/>
  <c r="CC35" i="32"/>
  <c r="CD35" i="32"/>
  <c r="CE35" i="32"/>
  <c r="CF35" i="32"/>
  <c r="CG35" i="32"/>
  <c r="CH35" i="32"/>
  <c r="G35" i="32"/>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BW53" i="31"/>
  <c r="BX53" i="31"/>
  <c r="BY53" i="31"/>
  <c r="BZ53" i="31"/>
  <c r="CA53" i="31"/>
  <c r="CB53" i="31"/>
  <c r="CC53" i="31"/>
  <c r="CD53" i="31"/>
  <c r="CE53" i="31"/>
  <c r="CF53" i="31"/>
  <c r="CG53" i="31"/>
  <c r="CH53"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BW52" i="31"/>
  <c r="BX52" i="31"/>
  <c r="BY52" i="31"/>
  <c r="BZ52" i="31"/>
  <c r="CA52" i="31"/>
  <c r="CB52" i="31"/>
  <c r="CC52" i="31"/>
  <c r="CD52" i="31"/>
  <c r="CE52" i="31"/>
  <c r="CF52" i="31"/>
  <c r="CG52" i="31"/>
  <c r="CH52" i="31"/>
  <c r="K52" i="31"/>
  <c r="L52" i="31"/>
  <c r="M52" i="31"/>
  <c r="N52" i="31"/>
  <c r="G52" i="31"/>
  <c r="H52" i="31"/>
  <c r="I52" i="31"/>
  <c r="J52" i="31"/>
  <c r="G51" i="31"/>
  <c r="H51" i="31"/>
  <c r="I51" i="31"/>
  <c r="J51" i="31"/>
  <c r="K51" i="31"/>
  <c r="L51" i="31"/>
  <c r="M51" i="31"/>
  <c r="N51" i="31"/>
  <c r="O51" i="31"/>
  <c r="P51" i="31"/>
  <c r="Q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BW51" i="31"/>
  <c r="BX51" i="31"/>
  <c r="BY51" i="31"/>
  <c r="BZ51" i="31"/>
  <c r="CA51" i="31"/>
  <c r="CB51" i="31"/>
  <c r="CC51" i="31"/>
  <c r="CD51" i="31"/>
  <c r="CE51" i="31"/>
  <c r="CF51" i="31"/>
  <c r="CG51" i="31"/>
  <c r="CH51" i="31"/>
  <c r="G50" i="31"/>
  <c r="H50" i="31"/>
  <c r="I50" i="31"/>
  <c r="J50" i="31"/>
  <c r="K50" i="31"/>
  <c r="L50" i="31"/>
  <c r="M50" i="31"/>
  <c r="N50" i="31"/>
  <c r="O50" i="31"/>
  <c r="P50" i="31"/>
  <c r="Q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BW50" i="31"/>
  <c r="BX50" i="31"/>
  <c r="BY50" i="31"/>
  <c r="BZ50" i="31"/>
  <c r="CA50" i="31"/>
  <c r="CB50" i="31"/>
  <c r="CC50" i="31"/>
  <c r="CD50" i="31"/>
  <c r="CE50" i="31"/>
  <c r="CF50" i="31"/>
  <c r="CG50" i="31"/>
  <c r="CH50" i="3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BQ49" i="31"/>
  <c r="BR49" i="31"/>
  <c r="BS49" i="31"/>
  <c r="BT49" i="31"/>
  <c r="BU49" i="31"/>
  <c r="BV49" i="31"/>
  <c r="BW49" i="31"/>
  <c r="BX49" i="31"/>
  <c r="BY49" i="31"/>
  <c r="BZ49" i="31"/>
  <c r="CA49" i="31"/>
  <c r="CB49" i="31"/>
  <c r="CC49" i="31"/>
  <c r="CD49" i="31"/>
  <c r="CE49" i="31"/>
  <c r="CF49" i="31"/>
  <c r="CG49" i="31"/>
  <c r="CH49" i="3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BQ48" i="31"/>
  <c r="BR48" i="31"/>
  <c r="BS48" i="31"/>
  <c r="BT48" i="31"/>
  <c r="BU48" i="31"/>
  <c r="BV48" i="31"/>
  <c r="BW48" i="31"/>
  <c r="BX48" i="31"/>
  <c r="BY48" i="31"/>
  <c r="BZ48" i="31"/>
  <c r="CA48" i="31"/>
  <c r="CB48" i="31"/>
  <c r="CC48" i="31"/>
  <c r="CD48" i="31"/>
  <c r="CE48" i="31"/>
  <c r="CF48" i="31"/>
  <c r="CG48" i="31"/>
  <c r="CH48"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BQ47" i="31"/>
  <c r="BR47" i="31"/>
  <c r="BS47" i="31"/>
  <c r="BT47" i="31"/>
  <c r="BU47" i="31"/>
  <c r="BV47" i="31"/>
  <c r="BW47" i="31"/>
  <c r="BX47" i="31"/>
  <c r="BY47" i="31"/>
  <c r="BZ47" i="31"/>
  <c r="CA47" i="31"/>
  <c r="CB47" i="31"/>
  <c r="CC47" i="31"/>
  <c r="CD47" i="31"/>
  <c r="CE47" i="31"/>
  <c r="CF47" i="31"/>
  <c r="CG47" i="31"/>
  <c r="CH47" i="31"/>
  <c r="G47" i="31"/>
  <c r="H47" i="3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BQ46" i="31"/>
  <c r="BR46" i="31"/>
  <c r="BS46" i="31"/>
  <c r="BT46" i="31"/>
  <c r="BU46" i="31"/>
  <c r="BV46" i="31"/>
  <c r="BW46" i="31"/>
  <c r="BX46" i="31"/>
  <c r="BY46" i="31"/>
  <c r="BZ46" i="31"/>
  <c r="CA46" i="31"/>
  <c r="CB46" i="31"/>
  <c r="CC46" i="31"/>
  <c r="CD46" i="31"/>
  <c r="CE46" i="31"/>
  <c r="CF46" i="31"/>
  <c r="CG46" i="31"/>
  <c r="CH46" i="3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BQ45" i="31"/>
  <c r="BR45" i="31"/>
  <c r="BS45" i="31"/>
  <c r="BT45" i="31"/>
  <c r="BU45" i="31"/>
  <c r="BV45" i="31"/>
  <c r="BW45" i="31"/>
  <c r="BX45" i="31"/>
  <c r="BY45" i="31"/>
  <c r="BZ45" i="31"/>
  <c r="CA45" i="31"/>
  <c r="CB45" i="31"/>
  <c r="CC45" i="31"/>
  <c r="CD45" i="31"/>
  <c r="CE45" i="31"/>
  <c r="CF45" i="31"/>
  <c r="CG45" i="31"/>
  <c r="CH45" i="3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BQ44" i="31"/>
  <c r="BR44" i="31"/>
  <c r="BS44" i="31"/>
  <c r="BT44" i="31"/>
  <c r="BU44" i="31"/>
  <c r="BV44" i="31"/>
  <c r="BW44" i="31"/>
  <c r="BX44" i="31"/>
  <c r="BY44" i="31"/>
  <c r="BZ44" i="31"/>
  <c r="CA44" i="31"/>
  <c r="CB44" i="31"/>
  <c r="CC44" i="31"/>
  <c r="CD44" i="31"/>
  <c r="CE44" i="31"/>
  <c r="CF44" i="31"/>
  <c r="CG44" i="31"/>
  <c r="CH44" i="3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W43" i="31"/>
  <c r="BX43" i="31"/>
  <c r="BY43" i="31"/>
  <c r="BZ43" i="31"/>
  <c r="CA43" i="31"/>
  <c r="CB43" i="31"/>
  <c r="CC43" i="31"/>
  <c r="CD43" i="31"/>
  <c r="CE43" i="31"/>
  <c r="CF43" i="31"/>
  <c r="CG43" i="31"/>
  <c r="CH43" i="31"/>
  <c r="G42" i="31"/>
  <c r="H42" i="31"/>
  <c r="I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BQ42" i="31"/>
  <c r="BR42" i="31"/>
  <c r="BS42" i="31"/>
  <c r="BT42" i="31"/>
  <c r="BU42" i="31"/>
  <c r="BV42" i="31"/>
  <c r="BW42" i="31"/>
  <c r="BX42" i="31"/>
  <c r="BY42" i="31"/>
  <c r="BZ42" i="31"/>
  <c r="CA42" i="31"/>
  <c r="CB42" i="31"/>
  <c r="CC42" i="31"/>
  <c r="CD42" i="31"/>
  <c r="CE42" i="31"/>
  <c r="CF42" i="31"/>
  <c r="CG42" i="31"/>
  <c r="CH42" i="3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AZ41" i="31" s="1"/>
  <c r="BA41" i="31" s="1"/>
  <c r="BB41" i="31" s="1"/>
  <c r="BC41" i="31" s="1"/>
  <c r="BD41" i="31" s="1"/>
  <c r="BE41" i="31" s="1"/>
  <c r="BF41" i="31" s="1"/>
  <c r="BG41" i="31" s="1"/>
  <c r="BH41" i="31" s="1"/>
  <c r="BI41" i="31" s="1"/>
  <c r="BJ41" i="31" s="1"/>
  <c r="BK41" i="31" s="1"/>
  <c r="BL41" i="31" s="1"/>
  <c r="BM41" i="31" s="1"/>
  <c r="BN41" i="31" s="1"/>
  <c r="BO41" i="31" s="1"/>
  <c r="BP41" i="31" s="1"/>
  <c r="BQ41" i="31" s="1"/>
  <c r="BR41" i="31" s="1"/>
  <c r="BS41" i="31" s="1"/>
  <c r="BT41" i="31" s="1"/>
  <c r="BU41" i="31" s="1"/>
  <c r="BV41" i="31" s="1"/>
  <c r="BW41" i="31" s="1"/>
  <c r="BX41" i="31" s="1"/>
  <c r="BY41" i="31" s="1"/>
  <c r="BZ41" i="31" s="1"/>
  <c r="CA41" i="31" s="1"/>
  <c r="CB41" i="31" s="1"/>
  <c r="CC41" i="31" s="1"/>
  <c r="CD41" i="31" s="1"/>
  <c r="CE41" i="31" s="1"/>
  <c r="CF41" i="31" s="1"/>
  <c r="CG41" i="31" s="1"/>
  <c r="CH41" i="31" s="1"/>
  <c r="CH55" i="31" s="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BQ53" i="30"/>
  <c r="BR53" i="30"/>
  <c r="BS53" i="30"/>
  <c r="BT53" i="30"/>
  <c r="BU53" i="30"/>
  <c r="BV53" i="30"/>
  <c r="BW53" i="30"/>
  <c r="BX53" i="30"/>
  <c r="BY53" i="30"/>
  <c r="BZ53" i="30"/>
  <c r="CA53" i="30"/>
  <c r="CB53" i="30"/>
  <c r="CC53" i="30"/>
  <c r="CD53" i="30"/>
  <c r="CE53" i="30"/>
  <c r="CF53" i="30"/>
  <c r="CG53" i="30"/>
  <c r="CH53" i="30"/>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BQ52" i="30"/>
  <c r="BR52" i="30"/>
  <c r="BS52" i="30"/>
  <c r="BT52" i="30"/>
  <c r="BU52" i="30"/>
  <c r="BV52" i="30"/>
  <c r="BW52" i="30"/>
  <c r="BX52" i="30"/>
  <c r="BY52" i="30"/>
  <c r="BZ52" i="30"/>
  <c r="CA52" i="30"/>
  <c r="CB52" i="30"/>
  <c r="CC52" i="30"/>
  <c r="CD52" i="30"/>
  <c r="CE52" i="30"/>
  <c r="CF52" i="30"/>
  <c r="CG52" i="30"/>
  <c r="CH52" i="30"/>
  <c r="G51" i="30"/>
  <c r="H51" i="30"/>
  <c r="I51" i="30"/>
  <c r="J51" i="30"/>
  <c r="K51" i="30"/>
  <c r="L51" i="30"/>
  <c r="M51" i="30"/>
  <c r="N51" i="30"/>
  <c r="O51" i="30"/>
  <c r="P51" i="30"/>
  <c r="Q51" i="30"/>
  <c r="R51" i="30"/>
  <c r="S51" i="30"/>
  <c r="T51" i="30"/>
  <c r="U51" i="30"/>
  <c r="V51" i="30"/>
  <c r="W51" i="30"/>
  <c r="X51" i="30"/>
  <c r="Y51" i="30"/>
  <c r="Z51" i="30"/>
  <c r="AA51" i="30"/>
  <c r="AB51" i="30"/>
  <c r="AC51" i="30"/>
  <c r="AD51" i="30"/>
  <c r="AE51" i="30"/>
  <c r="AF51" i="30"/>
  <c r="AG51" i="30"/>
  <c r="AH51" i="30"/>
  <c r="AI51" i="30"/>
  <c r="AJ51" i="30"/>
  <c r="AK51" i="30"/>
  <c r="AL51" i="30"/>
  <c r="AM51" i="30"/>
  <c r="AN51" i="30"/>
  <c r="AO51" i="30"/>
  <c r="AP51" i="30"/>
  <c r="AQ51" i="30"/>
  <c r="AR51" i="30"/>
  <c r="AS51" i="30"/>
  <c r="AT51" i="30"/>
  <c r="AU51" i="30"/>
  <c r="AV51" i="30"/>
  <c r="AW51" i="30"/>
  <c r="AX51" i="30"/>
  <c r="AY51" i="30"/>
  <c r="AZ51" i="30"/>
  <c r="BA51" i="30"/>
  <c r="BB51" i="30"/>
  <c r="BC51" i="30"/>
  <c r="BD51" i="30"/>
  <c r="BE51" i="30"/>
  <c r="BF51" i="30"/>
  <c r="BG51" i="30"/>
  <c r="BH51" i="30"/>
  <c r="BI51" i="30"/>
  <c r="BJ51" i="30"/>
  <c r="BK51" i="30"/>
  <c r="BL51" i="30"/>
  <c r="BM51" i="30"/>
  <c r="BN51" i="30"/>
  <c r="BO51" i="30"/>
  <c r="BP51" i="30"/>
  <c r="BQ51" i="30"/>
  <c r="BR51" i="30"/>
  <c r="BS51" i="30"/>
  <c r="BT51" i="30"/>
  <c r="BU51" i="30"/>
  <c r="BV51" i="30"/>
  <c r="BW51" i="30"/>
  <c r="BX51" i="30"/>
  <c r="BY51" i="30"/>
  <c r="BZ51" i="30"/>
  <c r="CA51" i="30"/>
  <c r="CB51" i="30"/>
  <c r="CC51" i="30"/>
  <c r="CD51" i="30"/>
  <c r="CE51" i="30"/>
  <c r="CF51" i="30"/>
  <c r="CG51" i="30"/>
  <c r="CH51" i="30"/>
  <c r="G50" i="30"/>
  <c r="H50" i="30"/>
  <c r="I50" i="30"/>
  <c r="J50" i="30"/>
  <c r="K50" i="30"/>
  <c r="L50" i="30"/>
  <c r="M50" i="30"/>
  <c r="N50" i="30"/>
  <c r="O50" i="30"/>
  <c r="P50" i="30"/>
  <c r="Q50" i="30"/>
  <c r="R50" i="30"/>
  <c r="S50" i="30"/>
  <c r="T50" i="30"/>
  <c r="U50" i="30"/>
  <c r="V50" i="30"/>
  <c r="W50" i="30"/>
  <c r="X50" i="30"/>
  <c r="Y50" i="30"/>
  <c r="Z50" i="30"/>
  <c r="AA50" i="30"/>
  <c r="AB50" i="30"/>
  <c r="AC50" i="30"/>
  <c r="AD50" i="30"/>
  <c r="AE50" i="30"/>
  <c r="AF50" i="30"/>
  <c r="AG50" i="30"/>
  <c r="AH50" i="30"/>
  <c r="AI50" i="30"/>
  <c r="AJ50" i="30"/>
  <c r="AK50" i="30"/>
  <c r="AL50" i="30"/>
  <c r="AM50" i="30"/>
  <c r="AN50" i="30"/>
  <c r="AO50" i="30"/>
  <c r="AP50" i="30"/>
  <c r="AQ50" i="30"/>
  <c r="AR50" i="30"/>
  <c r="AS50" i="30"/>
  <c r="AT50" i="30"/>
  <c r="AU50" i="30"/>
  <c r="AV50" i="30"/>
  <c r="AW50" i="30"/>
  <c r="AX50" i="30"/>
  <c r="AY50" i="30"/>
  <c r="AZ50" i="30"/>
  <c r="BA50" i="30"/>
  <c r="BB50" i="30"/>
  <c r="BC50" i="30"/>
  <c r="BD50" i="30"/>
  <c r="BE50" i="30"/>
  <c r="BF50" i="30"/>
  <c r="BG50" i="30"/>
  <c r="BH50" i="30"/>
  <c r="BI50" i="30"/>
  <c r="BJ50" i="30"/>
  <c r="BK50" i="30"/>
  <c r="BL50" i="30"/>
  <c r="BM50" i="30"/>
  <c r="BN50" i="30"/>
  <c r="BO50" i="30"/>
  <c r="BP50" i="30"/>
  <c r="BQ50" i="30"/>
  <c r="BR50" i="30"/>
  <c r="BS50" i="30"/>
  <c r="BT50" i="30"/>
  <c r="BU50" i="30"/>
  <c r="BV50" i="30"/>
  <c r="BW50" i="30"/>
  <c r="BX50" i="30"/>
  <c r="BY50" i="30"/>
  <c r="BZ50" i="30"/>
  <c r="CA50" i="30"/>
  <c r="CB50" i="30"/>
  <c r="CC50" i="30"/>
  <c r="CD50" i="30"/>
  <c r="CE50" i="30"/>
  <c r="CF50" i="30"/>
  <c r="CG50" i="30"/>
  <c r="CH50"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BQ49" i="30"/>
  <c r="BR49" i="30"/>
  <c r="BS49" i="30"/>
  <c r="BT49" i="30"/>
  <c r="BU49" i="30"/>
  <c r="BV49" i="30"/>
  <c r="BW49" i="30"/>
  <c r="BX49" i="30"/>
  <c r="BY49" i="30"/>
  <c r="BZ49" i="30"/>
  <c r="CA49" i="30"/>
  <c r="CB49" i="30"/>
  <c r="CC49" i="30"/>
  <c r="CD49" i="30"/>
  <c r="CE49" i="30"/>
  <c r="CF49" i="30"/>
  <c r="CG49" i="30"/>
  <c r="CH49" i="30"/>
  <c r="G49" i="30"/>
  <c r="H49" i="30"/>
  <c r="I49" i="30"/>
  <c r="J49" i="30"/>
  <c r="K49" i="30"/>
  <c r="L49" i="30"/>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BQ48" i="30"/>
  <c r="BR48" i="30"/>
  <c r="BS48" i="30"/>
  <c r="BT48" i="30"/>
  <c r="BU48" i="30"/>
  <c r="BV48" i="30"/>
  <c r="BW48" i="30"/>
  <c r="BX48" i="30"/>
  <c r="BY48" i="30"/>
  <c r="BZ48" i="30"/>
  <c r="CA48" i="30"/>
  <c r="CB48" i="30"/>
  <c r="CC48" i="30"/>
  <c r="CD48" i="30"/>
  <c r="CE48" i="30"/>
  <c r="CF48" i="30"/>
  <c r="CG48" i="30"/>
  <c r="CH48" i="30"/>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BQ47" i="30"/>
  <c r="BR47" i="30"/>
  <c r="BS47" i="30"/>
  <c r="BT47" i="30"/>
  <c r="BU47" i="30"/>
  <c r="BV47" i="30"/>
  <c r="BW47" i="30"/>
  <c r="BX47" i="30"/>
  <c r="BY47" i="30"/>
  <c r="BZ47" i="30"/>
  <c r="CA47" i="30"/>
  <c r="CB47" i="30"/>
  <c r="CC47" i="30"/>
  <c r="CD47" i="30"/>
  <c r="CE47" i="30"/>
  <c r="CF47" i="30"/>
  <c r="CG47" i="30"/>
  <c r="CH47" i="30"/>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BQ46" i="30"/>
  <c r="BR46" i="30"/>
  <c r="BS46" i="30"/>
  <c r="BT46" i="30"/>
  <c r="BU46" i="30"/>
  <c r="BV46" i="30"/>
  <c r="BW46" i="30"/>
  <c r="BX46" i="30"/>
  <c r="BY46" i="30"/>
  <c r="BZ46" i="30"/>
  <c r="CA46" i="30"/>
  <c r="CB46" i="30"/>
  <c r="CC46" i="30"/>
  <c r="CD46" i="30"/>
  <c r="CE46" i="30"/>
  <c r="CF46" i="30"/>
  <c r="CG46" i="30"/>
  <c r="CH46" i="30"/>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BQ45" i="30"/>
  <c r="BR45" i="30"/>
  <c r="BS45" i="30"/>
  <c r="BT45" i="30"/>
  <c r="BU45" i="30"/>
  <c r="BV45" i="30"/>
  <c r="BW45" i="30"/>
  <c r="BX45" i="30"/>
  <c r="BY45" i="30"/>
  <c r="BZ45" i="30"/>
  <c r="CA45" i="30"/>
  <c r="CB45" i="30"/>
  <c r="CC45" i="30"/>
  <c r="CD45" i="30"/>
  <c r="CE45" i="30"/>
  <c r="CF45" i="30"/>
  <c r="CG45" i="30"/>
  <c r="CH45" i="30"/>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BQ44" i="30"/>
  <c r="BR44" i="30"/>
  <c r="BS44" i="30"/>
  <c r="BT44" i="30"/>
  <c r="BU44" i="30"/>
  <c r="BV44" i="30"/>
  <c r="BW44" i="30"/>
  <c r="BX44" i="30"/>
  <c r="BY44" i="30"/>
  <c r="BZ44" i="30"/>
  <c r="CA44" i="30"/>
  <c r="CB44" i="30"/>
  <c r="CC44" i="30"/>
  <c r="CD44" i="30"/>
  <c r="CE44" i="30"/>
  <c r="CF44" i="30"/>
  <c r="CG44" i="30"/>
  <c r="CH44" i="30"/>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BQ43" i="30"/>
  <c r="BR43" i="30"/>
  <c r="BS43" i="30"/>
  <c r="BT43" i="30"/>
  <c r="BU43" i="30"/>
  <c r="BV43" i="30"/>
  <c r="BW43" i="30"/>
  <c r="BX43" i="30"/>
  <c r="BY43" i="30"/>
  <c r="BZ43" i="30"/>
  <c r="CA43" i="30"/>
  <c r="CB43" i="30"/>
  <c r="CC43" i="30"/>
  <c r="CD43" i="30"/>
  <c r="CE43" i="30"/>
  <c r="CF43" i="30"/>
  <c r="CG43" i="30"/>
  <c r="CH43"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BQ42" i="30"/>
  <c r="BR42" i="30"/>
  <c r="BS42" i="30"/>
  <c r="BT42" i="30"/>
  <c r="BU42" i="30"/>
  <c r="BV42" i="30"/>
  <c r="BW42" i="30"/>
  <c r="BX42" i="30"/>
  <c r="BY42" i="30"/>
  <c r="BZ42" i="30"/>
  <c r="CA42" i="30"/>
  <c r="CB42" i="30"/>
  <c r="CC42" i="30"/>
  <c r="CD42" i="30"/>
  <c r="CE42" i="30"/>
  <c r="CF42" i="30"/>
  <c r="CG42" i="30"/>
  <c r="CH42" i="30"/>
  <c r="G42" i="30"/>
  <c r="H42" i="30"/>
  <c r="I42" i="30"/>
  <c r="G41" i="30"/>
  <c r="H41" i="30" s="1"/>
  <c r="I41" i="30" s="1"/>
  <c r="J41" i="30" s="1"/>
  <c r="K41" i="30" s="1"/>
  <c r="L41" i="30" s="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BQ53" i="29"/>
  <c r="BR53" i="29"/>
  <c r="BS53" i="29"/>
  <c r="BT53" i="29"/>
  <c r="BU53" i="29"/>
  <c r="BV53" i="29"/>
  <c r="BW53" i="29"/>
  <c r="BX53" i="29"/>
  <c r="BY53" i="29"/>
  <c r="BZ53" i="29"/>
  <c r="CA53" i="29"/>
  <c r="CB53" i="29"/>
  <c r="CC53" i="29"/>
  <c r="CD53" i="29"/>
  <c r="CE53" i="29"/>
  <c r="CF53" i="29"/>
  <c r="CG53" i="29"/>
  <c r="CH53" i="29"/>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BQ52" i="29"/>
  <c r="BR52" i="29"/>
  <c r="BS52" i="29"/>
  <c r="BT52" i="29"/>
  <c r="BU52" i="29"/>
  <c r="BV52" i="29"/>
  <c r="BW52" i="29"/>
  <c r="BX52" i="29"/>
  <c r="BY52" i="29"/>
  <c r="BZ52" i="29"/>
  <c r="CA52" i="29"/>
  <c r="CB52" i="29"/>
  <c r="CC52" i="29"/>
  <c r="CD52" i="29"/>
  <c r="CE52" i="29"/>
  <c r="CF52" i="29"/>
  <c r="CG52" i="29"/>
  <c r="CH52" i="29"/>
  <c r="G51" i="29"/>
  <c r="H51" i="29"/>
  <c r="I51" i="29"/>
  <c r="J51" i="29"/>
  <c r="K51" i="29"/>
  <c r="L51" i="29"/>
  <c r="M51" i="29"/>
  <c r="N51" i="29"/>
  <c r="O51" i="29"/>
  <c r="P51" i="29"/>
  <c r="Q51" i="29"/>
  <c r="R51" i="29"/>
  <c r="S51" i="29"/>
  <c r="T51" i="29"/>
  <c r="U51" i="29"/>
  <c r="V51" i="29"/>
  <c r="W51" i="29"/>
  <c r="X51" i="29"/>
  <c r="Y51" i="29"/>
  <c r="Z51" i="29"/>
  <c r="AA51" i="29"/>
  <c r="AB51" i="29"/>
  <c r="AC51" i="29"/>
  <c r="AD51" i="29"/>
  <c r="AE51" i="29"/>
  <c r="AF51" i="29"/>
  <c r="AG51" i="29"/>
  <c r="AH51" i="29"/>
  <c r="AI51" i="29"/>
  <c r="AJ51" i="29"/>
  <c r="AK51" i="29"/>
  <c r="AL51" i="29"/>
  <c r="AM51" i="29"/>
  <c r="AN51" i="29"/>
  <c r="AO51" i="29"/>
  <c r="AP51" i="29"/>
  <c r="AQ51" i="29"/>
  <c r="AR51" i="29"/>
  <c r="AS51" i="29"/>
  <c r="AT51" i="29"/>
  <c r="AU51" i="29"/>
  <c r="AV51" i="29"/>
  <c r="AW51" i="29"/>
  <c r="AX51" i="29"/>
  <c r="AY51" i="29"/>
  <c r="AZ51" i="29"/>
  <c r="BA51" i="29"/>
  <c r="BB51" i="29"/>
  <c r="BC51" i="29"/>
  <c r="BD51" i="29"/>
  <c r="BE51" i="29"/>
  <c r="BF51" i="29"/>
  <c r="BG51" i="29"/>
  <c r="BH51" i="29"/>
  <c r="BI51" i="29"/>
  <c r="BJ51" i="29"/>
  <c r="BK51" i="29"/>
  <c r="BL51" i="29"/>
  <c r="BM51" i="29"/>
  <c r="BN51" i="29"/>
  <c r="BO51" i="29"/>
  <c r="BP51" i="29"/>
  <c r="BQ51" i="29"/>
  <c r="BR51" i="29"/>
  <c r="BS51" i="29"/>
  <c r="BT51" i="29"/>
  <c r="BU51" i="29"/>
  <c r="BV51" i="29"/>
  <c r="BW51" i="29"/>
  <c r="BX51" i="29"/>
  <c r="BY51" i="29"/>
  <c r="BZ51" i="29"/>
  <c r="CA51" i="29"/>
  <c r="CB51" i="29"/>
  <c r="CC51" i="29"/>
  <c r="CD51" i="29"/>
  <c r="CE51" i="29"/>
  <c r="CF51" i="29"/>
  <c r="CG51" i="29"/>
  <c r="CH51" i="29"/>
  <c r="G50" i="29"/>
  <c r="H50" i="29"/>
  <c r="I50" i="29"/>
  <c r="J50" i="29"/>
  <c r="K50" i="29"/>
  <c r="L50" i="29"/>
  <c r="M50" i="29"/>
  <c r="N50" i="29"/>
  <c r="O50" i="29"/>
  <c r="P50" i="29"/>
  <c r="Q50" i="29"/>
  <c r="R50" i="29"/>
  <c r="S50" i="29"/>
  <c r="T50" i="29"/>
  <c r="U50" i="29"/>
  <c r="V50" i="29"/>
  <c r="W50" i="29"/>
  <c r="X50" i="29"/>
  <c r="Y50" i="29"/>
  <c r="Z50" i="29"/>
  <c r="AA50" i="29"/>
  <c r="AB50" i="29"/>
  <c r="AC50" i="29"/>
  <c r="AD50" i="29"/>
  <c r="AE50" i="29"/>
  <c r="AF50" i="29"/>
  <c r="AG50" i="29"/>
  <c r="AH50" i="29"/>
  <c r="AI50" i="29"/>
  <c r="AJ50" i="29"/>
  <c r="AK50" i="29"/>
  <c r="AL50" i="29"/>
  <c r="AM50" i="29"/>
  <c r="AN50" i="29"/>
  <c r="AO50" i="29"/>
  <c r="AP50" i="29"/>
  <c r="AQ50" i="29"/>
  <c r="AR50" i="29"/>
  <c r="AS50" i="29"/>
  <c r="AT50" i="29"/>
  <c r="AU50" i="29"/>
  <c r="AV50" i="29"/>
  <c r="AW50" i="29"/>
  <c r="AX50" i="29"/>
  <c r="AY50" i="29"/>
  <c r="AZ50" i="29"/>
  <c r="BA50" i="29"/>
  <c r="BB50" i="29"/>
  <c r="BC50" i="29"/>
  <c r="BD50" i="29"/>
  <c r="BE50" i="29"/>
  <c r="BF50" i="29"/>
  <c r="BG50" i="29"/>
  <c r="BH50" i="29"/>
  <c r="BI50" i="29"/>
  <c r="BJ50" i="29"/>
  <c r="BK50" i="29"/>
  <c r="BL50" i="29"/>
  <c r="BM50" i="29"/>
  <c r="BN50" i="29"/>
  <c r="BO50" i="29"/>
  <c r="BP50" i="29"/>
  <c r="BQ50" i="29"/>
  <c r="BR50" i="29"/>
  <c r="BS50" i="29"/>
  <c r="BT50" i="29"/>
  <c r="BU50" i="29"/>
  <c r="BV50" i="29"/>
  <c r="BW50" i="29"/>
  <c r="BX50" i="29"/>
  <c r="BY50" i="29"/>
  <c r="BZ50" i="29"/>
  <c r="CA50" i="29"/>
  <c r="CB50" i="29"/>
  <c r="CC50" i="29"/>
  <c r="CD50" i="29"/>
  <c r="CE50" i="29"/>
  <c r="CF50" i="29"/>
  <c r="CG50" i="29"/>
  <c r="CH50" i="29"/>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BQ49" i="29"/>
  <c r="BR49" i="29"/>
  <c r="BS49" i="29"/>
  <c r="BT49" i="29"/>
  <c r="BU49" i="29"/>
  <c r="BV49" i="29"/>
  <c r="BW49" i="29"/>
  <c r="BX49" i="29"/>
  <c r="BY49" i="29"/>
  <c r="BZ49" i="29"/>
  <c r="CA49" i="29"/>
  <c r="CB49" i="29"/>
  <c r="CC49" i="29"/>
  <c r="CD49" i="29"/>
  <c r="CE49" i="29"/>
  <c r="CF49" i="29"/>
  <c r="CG49" i="29"/>
  <c r="CH49" i="29"/>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BQ48" i="29"/>
  <c r="BR48" i="29"/>
  <c r="BS48" i="29"/>
  <c r="BT48" i="29"/>
  <c r="BU48" i="29"/>
  <c r="BV48" i="29"/>
  <c r="BW48" i="29"/>
  <c r="BX48" i="29"/>
  <c r="BY48" i="29"/>
  <c r="BZ48" i="29"/>
  <c r="CA48" i="29"/>
  <c r="CB48" i="29"/>
  <c r="CC48" i="29"/>
  <c r="CD48" i="29"/>
  <c r="CE48" i="29"/>
  <c r="CF48" i="29"/>
  <c r="CG48" i="29"/>
  <c r="CH48" i="29"/>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BQ47" i="29"/>
  <c r="BR47" i="29"/>
  <c r="BS47" i="29"/>
  <c r="BT47" i="29"/>
  <c r="BU47" i="29"/>
  <c r="BV47" i="29"/>
  <c r="BW47" i="29"/>
  <c r="BX47" i="29"/>
  <c r="BY47" i="29"/>
  <c r="BZ47" i="29"/>
  <c r="CA47" i="29"/>
  <c r="CB47" i="29"/>
  <c r="CC47" i="29"/>
  <c r="CD47" i="29"/>
  <c r="CE47" i="29"/>
  <c r="CF47" i="29"/>
  <c r="CG47" i="29"/>
  <c r="CH47" i="29"/>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BQ46" i="29"/>
  <c r="BR46" i="29"/>
  <c r="BS46" i="29"/>
  <c r="BT46" i="29"/>
  <c r="BU46" i="29"/>
  <c r="BV46" i="29"/>
  <c r="BW46" i="29"/>
  <c r="BX46" i="29"/>
  <c r="BY46" i="29"/>
  <c r="BZ46" i="29"/>
  <c r="CA46" i="29"/>
  <c r="CB46" i="29"/>
  <c r="CC46" i="29"/>
  <c r="CD46" i="29"/>
  <c r="CE46" i="29"/>
  <c r="CF46" i="29"/>
  <c r="CG46" i="29"/>
  <c r="CH46"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BQ45" i="29"/>
  <c r="BR45" i="29"/>
  <c r="BS45" i="29"/>
  <c r="BT45" i="29"/>
  <c r="BU45" i="29"/>
  <c r="BV45" i="29"/>
  <c r="BW45" i="29"/>
  <c r="BX45" i="29"/>
  <c r="BY45" i="29"/>
  <c r="BZ45" i="29"/>
  <c r="CA45" i="29"/>
  <c r="CB45" i="29"/>
  <c r="CC45" i="29"/>
  <c r="CD45" i="29"/>
  <c r="CE45" i="29"/>
  <c r="CF45" i="29"/>
  <c r="CG45" i="29"/>
  <c r="CH45" i="29"/>
  <c r="G45" i="29"/>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BQ44" i="29"/>
  <c r="BR44" i="29"/>
  <c r="BS44" i="29"/>
  <c r="BT44" i="29"/>
  <c r="BU44" i="29"/>
  <c r="BV44" i="29"/>
  <c r="BW44" i="29"/>
  <c r="BX44" i="29"/>
  <c r="BY44" i="29"/>
  <c r="BZ44" i="29"/>
  <c r="CA44" i="29"/>
  <c r="CB44" i="29"/>
  <c r="CC44" i="29"/>
  <c r="CD44" i="29"/>
  <c r="CE44" i="29"/>
  <c r="CF44" i="29"/>
  <c r="CG44" i="29"/>
  <c r="CH44" i="29"/>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BQ43" i="29"/>
  <c r="BR43" i="29"/>
  <c r="BS43" i="29"/>
  <c r="BT43" i="29"/>
  <c r="BU43" i="29"/>
  <c r="BV43" i="29"/>
  <c r="BW43" i="29"/>
  <c r="BX43" i="29"/>
  <c r="BY43" i="29"/>
  <c r="BZ43" i="29"/>
  <c r="CA43" i="29"/>
  <c r="CB43" i="29"/>
  <c r="CC43" i="29"/>
  <c r="CD43" i="29"/>
  <c r="CE43" i="29"/>
  <c r="CF43" i="29"/>
  <c r="CG43" i="29"/>
  <c r="CH43"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BQ42" i="29"/>
  <c r="BR42" i="29"/>
  <c r="BS42" i="29"/>
  <c r="BT42" i="29"/>
  <c r="BU42" i="29"/>
  <c r="BV42" i="29"/>
  <c r="BW42" i="29"/>
  <c r="BX42" i="29"/>
  <c r="BY42" i="29"/>
  <c r="BZ42" i="29"/>
  <c r="CA42" i="29"/>
  <c r="CB42" i="29"/>
  <c r="CC42" i="29"/>
  <c r="CD42" i="29"/>
  <c r="CE42" i="29"/>
  <c r="CF42" i="29"/>
  <c r="CG42" i="29"/>
  <c r="CH42" i="29"/>
  <c r="G42" i="29"/>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AN41" i="29" s="1"/>
  <c r="AO41" i="29" s="1"/>
  <c r="AP41" i="29" s="1"/>
  <c r="AQ41" i="29" s="1"/>
  <c r="AR41" i="29" s="1"/>
  <c r="AS41" i="29" s="1"/>
  <c r="AT41" i="29" s="1"/>
  <c r="AU41" i="29" s="1"/>
  <c r="AV41" i="29" s="1"/>
  <c r="AW41" i="29" s="1"/>
  <c r="AX41" i="29" s="1"/>
  <c r="AY41" i="29" s="1"/>
  <c r="AZ41" i="29" s="1"/>
  <c r="BA41" i="29" s="1"/>
  <c r="BB41" i="29" s="1"/>
  <c r="BC41" i="29" s="1"/>
  <c r="BD41" i="29" s="1"/>
  <c r="BE41" i="29" s="1"/>
  <c r="BF41" i="29" s="1"/>
  <c r="BG41" i="29" s="1"/>
  <c r="BH41" i="29" s="1"/>
  <c r="BI41" i="29" s="1"/>
  <c r="BJ41" i="29" s="1"/>
  <c r="BK41" i="29" s="1"/>
  <c r="BL41" i="29" s="1"/>
  <c r="BM41" i="29" s="1"/>
  <c r="BN41" i="29" s="1"/>
  <c r="BO41" i="29" s="1"/>
  <c r="BP41" i="29" s="1"/>
  <c r="BQ41" i="29" s="1"/>
  <c r="BR41" i="29" s="1"/>
  <c r="BS41" i="29" s="1"/>
  <c r="BT41" i="29" s="1"/>
  <c r="BU41" i="29" s="1"/>
  <c r="BV41" i="29" s="1"/>
  <c r="BW41" i="29" s="1"/>
  <c r="BX41" i="29" s="1"/>
  <c r="BY41" i="29" s="1"/>
  <c r="BZ41" i="29" s="1"/>
  <c r="CA41" i="29" s="1"/>
  <c r="CB41" i="29" s="1"/>
  <c r="CC41" i="29" s="1"/>
  <c r="CD41" i="29" s="1"/>
  <c r="CE41" i="29" s="1"/>
  <c r="CF41" i="29" s="1"/>
  <c r="CG41" i="29" s="1"/>
  <c r="CH41" i="29" s="1"/>
  <c r="CH55" i="29" s="1"/>
  <c r="G53" i="10"/>
  <c r="H53" i="10"/>
  <c r="I53" i="10"/>
  <c r="J53" i="10"/>
  <c r="K53" i="10"/>
  <c r="L53" i="10"/>
  <c r="M53" i="10"/>
  <c r="N53" i="10"/>
  <c r="O53" i="10"/>
  <c r="P53" i="10"/>
  <c r="Q53" i="10"/>
  <c r="R53" i="10"/>
  <c r="S53" i="10"/>
  <c r="T53" i="10"/>
  <c r="U53" i="10"/>
  <c r="V53" i="10"/>
  <c r="W53" i="10"/>
  <c r="X53" i="10"/>
  <c r="Y53" i="10"/>
  <c r="Z53" i="10"/>
  <c r="AA53" i="10"/>
  <c r="AB53" i="10"/>
  <c r="AC53" i="10"/>
  <c r="AD53" i="10"/>
  <c r="AE53" i="10"/>
  <c r="AF53" i="10"/>
  <c r="AG53" i="10"/>
  <c r="AH53" i="10"/>
  <c r="AI53" i="10"/>
  <c r="AJ53" i="10"/>
  <c r="AK53" i="10"/>
  <c r="AL53" i="10"/>
  <c r="AM53" i="10"/>
  <c r="AN53" i="10"/>
  <c r="AO53" i="10"/>
  <c r="AP53" i="10"/>
  <c r="AQ53" i="10"/>
  <c r="AR53" i="10"/>
  <c r="AS53" i="10"/>
  <c r="AT53" i="10"/>
  <c r="AU53" i="10"/>
  <c r="AV53" i="10"/>
  <c r="AW53" i="10"/>
  <c r="AX53" i="10"/>
  <c r="AY53" i="10"/>
  <c r="AZ53" i="10"/>
  <c r="BA53" i="10"/>
  <c r="BB53" i="10"/>
  <c r="BC53" i="10"/>
  <c r="BD53" i="10"/>
  <c r="BE53" i="10"/>
  <c r="BF53" i="10"/>
  <c r="BG53" i="10"/>
  <c r="BH53" i="10"/>
  <c r="BI53" i="10"/>
  <c r="BJ53" i="10"/>
  <c r="BK53" i="10"/>
  <c r="BL53" i="10"/>
  <c r="BM53" i="10"/>
  <c r="BN53" i="10"/>
  <c r="BO53" i="10"/>
  <c r="BP53" i="10"/>
  <c r="BQ53" i="10"/>
  <c r="BR53" i="10"/>
  <c r="BS53" i="10"/>
  <c r="BT53" i="10"/>
  <c r="BU53" i="10"/>
  <c r="BV53" i="10"/>
  <c r="BW53" i="10"/>
  <c r="BX53" i="10"/>
  <c r="BY53" i="10"/>
  <c r="BZ53" i="10"/>
  <c r="CA53" i="10"/>
  <c r="CB53" i="10"/>
  <c r="CC53" i="10"/>
  <c r="CD53" i="10"/>
  <c r="CE53" i="10"/>
  <c r="CF53" i="10"/>
  <c r="CG53" i="10"/>
  <c r="CH53" i="10"/>
  <c r="G52" i="10"/>
  <c r="H52" i="10"/>
  <c r="I52" i="10"/>
  <c r="J52" i="10"/>
  <c r="K52" i="10"/>
  <c r="L52" i="10"/>
  <c r="M52" i="10"/>
  <c r="N52" i="10"/>
  <c r="O52" i="10"/>
  <c r="P52" i="10"/>
  <c r="Q52" i="10"/>
  <c r="R52" i="10"/>
  <c r="S52" i="10"/>
  <c r="T52" i="10"/>
  <c r="U52" i="10"/>
  <c r="V52" i="10"/>
  <c r="W52" i="10"/>
  <c r="X52" i="10"/>
  <c r="Y52" i="10"/>
  <c r="Z52" i="10"/>
  <c r="AA52" i="10"/>
  <c r="AB52" i="10"/>
  <c r="AC52" i="10"/>
  <c r="AD52" i="10"/>
  <c r="AE52" i="10"/>
  <c r="AF52" i="10"/>
  <c r="AG52" i="10"/>
  <c r="AH52" i="10"/>
  <c r="AI52" i="10"/>
  <c r="AJ52" i="10"/>
  <c r="AK52" i="10"/>
  <c r="AL52" i="10"/>
  <c r="AM52" i="10"/>
  <c r="AN52" i="10"/>
  <c r="AO52" i="10"/>
  <c r="AP52" i="10"/>
  <c r="AQ52" i="10"/>
  <c r="AR52" i="10"/>
  <c r="AS52" i="10"/>
  <c r="AT52" i="10"/>
  <c r="AU52" i="10"/>
  <c r="AV52" i="10"/>
  <c r="AW52" i="10"/>
  <c r="AX52" i="10"/>
  <c r="AY52" i="10"/>
  <c r="AZ52" i="10"/>
  <c r="BA52" i="10"/>
  <c r="BB52" i="10"/>
  <c r="BC52" i="10"/>
  <c r="BD52" i="10"/>
  <c r="BE52" i="10"/>
  <c r="BF52" i="10"/>
  <c r="BG52" i="10"/>
  <c r="BH52" i="10"/>
  <c r="BI52" i="10"/>
  <c r="BJ52" i="10"/>
  <c r="BK52" i="10"/>
  <c r="BL52" i="10"/>
  <c r="BM52" i="10"/>
  <c r="BN52" i="10"/>
  <c r="BO52" i="10"/>
  <c r="BP52" i="10"/>
  <c r="BQ52" i="10"/>
  <c r="BR52" i="10"/>
  <c r="BS52" i="10"/>
  <c r="BT52" i="10"/>
  <c r="BU52" i="10"/>
  <c r="BV52" i="10"/>
  <c r="BW52" i="10"/>
  <c r="BX52" i="10"/>
  <c r="BY52" i="10"/>
  <c r="BZ52" i="10"/>
  <c r="CA52" i="10"/>
  <c r="CB52" i="10"/>
  <c r="CC52" i="10"/>
  <c r="CD52" i="10"/>
  <c r="CE52" i="10"/>
  <c r="CF52" i="10"/>
  <c r="CG52" i="10"/>
  <c r="CH52" i="10"/>
  <c r="G51" i="10"/>
  <c r="H51" i="10"/>
  <c r="I51" i="10"/>
  <c r="J51" i="10"/>
  <c r="K51" i="10"/>
  <c r="L51" i="10"/>
  <c r="M51" i="10"/>
  <c r="N51" i="10"/>
  <c r="O51" i="10"/>
  <c r="P51" i="10"/>
  <c r="Q51" i="10"/>
  <c r="R51" i="10"/>
  <c r="S51" i="10"/>
  <c r="T51" i="10"/>
  <c r="U51" i="10"/>
  <c r="V51" i="10"/>
  <c r="W51" i="10"/>
  <c r="X51" i="10"/>
  <c r="Y51" i="10"/>
  <c r="Z51" i="10"/>
  <c r="AA51" i="10"/>
  <c r="AB51" i="10"/>
  <c r="AC51" i="10"/>
  <c r="AD51" i="10"/>
  <c r="AE51" i="10"/>
  <c r="AF51" i="10"/>
  <c r="AG51" i="10"/>
  <c r="AH51" i="10"/>
  <c r="AI51" i="10"/>
  <c r="AJ51" i="10"/>
  <c r="AK51" i="10"/>
  <c r="AL51" i="10"/>
  <c r="AM51" i="10"/>
  <c r="AN51" i="10"/>
  <c r="AO51" i="10"/>
  <c r="AP51" i="10"/>
  <c r="AQ51" i="10"/>
  <c r="AR51" i="10"/>
  <c r="AS51" i="10"/>
  <c r="AT51" i="10"/>
  <c r="AU51" i="10"/>
  <c r="AV51" i="10"/>
  <c r="AW51" i="10"/>
  <c r="AX51" i="10"/>
  <c r="AY51" i="10"/>
  <c r="AZ51" i="10"/>
  <c r="BA51" i="10"/>
  <c r="BB51" i="10"/>
  <c r="BC51" i="10"/>
  <c r="BD51" i="10"/>
  <c r="BE51" i="10"/>
  <c r="BF51" i="10"/>
  <c r="BG51" i="10"/>
  <c r="BH51" i="10"/>
  <c r="BI51" i="10"/>
  <c r="BJ51" i="10"/>
  <c r="BK51" i="10"/>
  <c r="BL51" i="10"/>
  <c r="BM51" i="10"/>
  <c r="BN51" i="10"/>
  <c r="BO51" i="10"/>
  <c r="BP51" i="10"/>
  <c r="BQ51" i="10"/>
  <c r="BR51" i="10"/>
  <c r="BS51" i="10"/>
  <c r="BT51" i="10"/>
  <c r="BU51" i="10"/>
  <c r="BV51" i="10"/>
  <c r="BW51" i="10"/>
  <c r="BX51" i="10"/>
  <c r="BY51" i="10"/>
  <c r="BZ51" i="10"/>
  <c r="CA51" i="10"/>
  <c r="CB51" i="10"/>
  <c r="CC51" i="10"/>
  <c r="CD51" i="10"/>
  <c r="CE51" i="10"/>
  <c r="CF51" i="10"/>
  <c r="CG51" i="10"/>
  <c r="CH51" i="10"/>
  <c r="G50" i="10"/>
  <c r="H50" i="10"/>
  <c r="I50" i="10"/>
  <c r="J50" i="10"/>
  <c r="K50" i="10"/>
  <c r="L50" i="10"/>
  <c r="M50" i="10"/>
  <c r="N50" i="10"/>
  <c r="O50" i="10"/>
  <c r="P50" i="10"/>
  <c r="Q50" i="10"/>
  <c r="R50" i="10"/>
  <c r="S50" i="10"/>
  <c r="T50" i="10"/>
  <c r="U50" i="10"/>
  <c r="V50" i="10"/>
  <c r="W50" i="10"/>
  <c r="X50" i="10"/>
  <c r="Y50" i="10"/>
  <c r="Z50" i="10"/>
  <c r="AA50" i="10"/>
  <c r="AB50" i="10"/>
  <c r="AC50" i="10"/>
  <c r="AD50" i="10"/>
  <c r="AE50" i="10"/>
  <c r="AF50" i="10"/>
  <c r="AG50" i="10"/>
  <c r="AH50" i="10"/>
  <c r="AI50" i="10"/>
  <c r="AJ50" i="10"/>
  <c r="AK50" i="10"/>
  <c r="AL50" i="10"/>
  <c r="AM50" i="10"/>
  <c r="AN50" i="10"/>
  <c r="AO50" i="10"/>
  <c r="AP50" i="10"/>
  <c r="AQ50" i="10"/>
  <c r="AR50" i="10"/>
  <c r="AS50" i="10"/>
  <c r="AT50" i="10"/>
  <c r="AU50" i="10"/>
  <c r="AV50" i="10"/>
  <c r="AW50" i="10"/>
  <c r="AX50" i="10"/>
  <c r="AY50" i="10"/>
  <c r="AZ50" i="10"/>
  <c r="BA50" i="10"/>
  <c r="BB50" i="10"/>
  <c r="BC50" i="10"/>
  <c r="BD50" i="10"/>
  <c r="BE50" i="10"/>
  <c r="BF50" i="10"/>
  <c r="BG50" i="10"/>
  <c r="BH50" i="10"/>
  <c r="BI50" i="10"/>
  <c r="BJ50" i="10"/>
  <c r="BK50" i="10"/>
  <c r="BL50" i="10"/>
  <c r="BM50" i="10"/>
  <c r="BN50" i="10"/>
  <c r="BO50" i="10"/>
  <c r="BP50" i="10"/>
  <c r="BQ50" i="10"/>
  <c r="BR50" i="10"/>
  <c r="BS50" i="10"/>
  <c r="BT50" i="10"/>
  <c r="BU50" i="10"/>
  <c r="BV50" i="10"/>
  <c r="BW50" i="10"/>
  <c r="BX50" i="10"/>
  <c r="BY50" i="10"/>
  <c r="BZ50" i="10"/>
  <c r="CA50" i="10"/>
  <c r="CB50" i="10"/>
  <c r="CC50" i="10"/>
  <c r="CD50" i="10"/>
  <c r="CE50" i="10"/>
  <c r="CF50" i="10"/>
  <c r="CG50" i="10"/>
  <c r="CH50" i="10"/>
  <c r="G49" i="10"/>
  <c r="H49" i="10"/>
  <c r="I49" i="10"/>
  <c r="J49" i="10"/>
  <c r="K49" i="10"/>
  <c r="L49" i="10"/>
  <c r="M49" i="10"/>
  <c r="N49" i="10"/>
  <c r="O49" i="10"/>
  <c r="P49" i="10"/>
  <c r="Q49" i="10"/>
  <c r="R49" i="10"/>
  <c r="S49" i="10"/>
  <c r="T49" i="10"/>
  <c r="U49" i="10"/>
  <c r="V49" i="10"/>
  <c r="W49" i="10"/>
  <c r="X49" i="10"/>
  <c r="Y49" i="10"/>
  <c r="Z49" i="10"/>
  <c r="AA49" i="10"/>
  <c r="AB49" i="10"/>
  <c r="AC49" i="10"/>
  <c r="AD49" i="10"/>
  <c r="AE49" i="10"/>
  <c r="AF49" i="10"/>
  <c r="AG49" i="10"/>
  <c r="AH49" i="10"/>
  <c r="AI49" i="10"/>
  <c r="AJ49" i="10"/>
  <c r="AK49" i="10"/>
  <c r="AL49" i="10"/>
  <c r="AM49" i="10"/>
  <c r="AN49" i="10"/>
  <c r="AO49" i="10"/>
  <c r="AP49" i="10"/>
  <c r="AQ49" i="10"/>
  <c r="AR49" i="10"/>
  <c r="AS49" i="10"/>
  <c r="AT49" i="10"/>
  <c r="AU49" i="10"/>
  <c r="AV49" i="10"/>
  <c r="AW49" i="10"/>
  <c r="AX49" i="10"/>
  <c r="AY49" i="10"/>
  <c r="AZ49" i="10"/>
  <c r="BA49" i="10"/>
  <c r="BB49" i="10"/>
  <c r="BC49" i="10"/>
  <c r="BD49" i="10"/>
  <c r="BE49" i="10"/>
  <c r="BF49" i="10"/>
  <c r="BG49" i="10"/>
  <c r="BH49" i="10"/>
  <c r="BI49" i="10"/>
  <c r="BJ49" i="10"/>
  <c r="BK49" i="10"/>
  <c r="BL49" i="10"/>
  <c r="BM49" i="10"/>
  <c r="BN49" i="10"/>
  <c r="BO49" i="10"/>
  <c r="BP49" i="10"/>
  <c r="BQ49" i="10"/>
  <c r="BR49" i="10"/>
  <c r="BS49" i="10"/>
  <c r="BT49" i="10"/>
  <c r="BU49" i="10"/>
  <c r="BV49" i="10"/>
  <c r="BW49" i="10"/>
  <c r="BX49" i="10"/>
  <c r="BY49" i="10"/>
  <c r="BZ49" i="10"/>
  <c r="CA49" i="10"/>
  <c r="CB49" i="10"/>
  <c r="CC49" i="10"/>
  <c r="CD49" i="10"/>
  <c r="CE49" i="10"/>
  <c r="CF49" i="10"/>
  <c r="CG49" i="10"/>
  <c r="CH49" i="10"/>
  <c r="G48" i="10"/>
  <c r="H48" i="10"/>
  <c r="I48" i="10"/>
  <c r="J48" i="10"/>
  <c r="K48" i="10"/>
  <c r="L48" i="10"/>
  <c r="M48" i="10"/>
  <c r="N48" i="10"/>
  <c r="O48" i="10"/>
  <c r="P48" i="10"/>
  <c r="Q48" i="10"/>
  <c r="R48" i="10"/>
  <c r="S48" i="10"/>
  <c r="T48" i="10"/>
  <c r="U48" i="10"/>
  <c r="V48" i="10"/>
  <c r="W48" i="10"/>
  <c r="X48" i="10"/>
  <c r="Y48" i="10"/>
  <c r="Z48" i="10"/>
  <c r="AA48" i="10"/>
  <c r="AB48" i="10"/>
  <c r="AC48" i="10"/>
  <c r="AD48" i="10"/>
  <c r="AE48" i="10"/>
  <c r="AF48" i="10"/>
  <c r="AG48" i="10"/>
  <c r="AH48" i="10"/>
  <c r="AI48" i="10"/>
  <c r="AJ48" i="10"/>
  <c r="AK48" i="10"/>
  <c r="AL48" i="10"/>
  <c r="AM48" i="10"/>
  <c r="AN48" i="10"/>
  <c r="AO48" i="10"/>
  <c r="AP48" i="10"/>
  <c r="AQ48" i="10"/>
  <c r="AR48" i="10"/>
  <c r="AS48" i="10"/>
  <c r="AT48" i="10"/>
  <c r="AU48" i="10"/>
  <c r="AV48" i="10"/>
  <c r="AW48" i="10"/>
  <c r="AX48" i="10"/>
  <c r="AY48" i="10"/>
  <c r="AZ48" i="10"/>
  <c r="BA48" i="10"/>
  <c r="BB48" i="10"/>
  <c r="BC48" i="10"/>
  <c r="BD48" i="10"/>
  <c r="BE48" i="10"/>
  <c r="BF48" i="10"/>
  <c r="BG48" i="10"/>
  <c r="BH48" i="10"/>
  <c r="BI48" i="10"/>
  <c r="BJ48" i="10"/>
  <c r="BK48" i="10"/>
  <c r="BL48" i="10"/>
  <c r="BM48" i="10"/>
  <c r="BN48" i="10"/>
  <c r="BO48" i="10"/>
  <c r="BP48" i="10"/>
  <c r="BQ48" i="10"/>
  <c r="BR48" i="10"/>
  <c r="BS48" i="10"/>
  <c r="BT48" i="10"/>
  <c r="BU48" i="10"/>
  <c r="BV48" i="10"/>
  <c r="BW48" i="10"/>
  <c r="BX48" i="10"/>
  <c r="BY48" i="10"/>
  <c r="BZ48" i="10"/>
  <c r="CA48" i="10"/>
  <c r="CB48" i="10"/>
  <c r="CC48" i="10"/>
  <c r="CD48" i="10"/>
  <c r="CE48" i="10"/>
  <c r="CF48" i="10"/>
  <c r="CG48" i="10"/>
  <c r="CH48" i="10"/>
  <c r="G47" i="10"/>
  <c r="H47" i="10"/>
  <c r="I47" i="10"/>
  <c r="J47" i="10"/>
  <c r="K47" i="10"/>
  <c r="L47" i="10"/>
  <c r="M47" i="10"/>
  <c r="N47" i="10"/>
  <c r="O47" i="10"/>
  <c r="P47" i="10"/>
  <c r="Q47" i="10"/>
  <c r="R47" i="10"/>
  <c r="S47" i="10"/>
  <c r="T47" i="10"/>
  <c r="U47" i="10"/>
  <c r="V47" i="10"/>
  <c r="W47" i="10"/>
  <c r="X47" i="10"/>
  <c r="Y47" i="10"/>
  <c r="Z47" i="10"/>
  <c r="AA47" i="10"/>
  <c r="AB47" i="10"/>
  <c r="AC47" i="10"/>
  <c r="AD47" i="10"/>
  <c r="AE47" i="10"/>
  <c r="AF47" i="10"/>
  <c r="AG47" i="10"/>
  <c r="AH47" i="10"/>
  <c r="AI47" i="10"/>
  <c r="AJ47" i="10"/>
  <c r="AK47" i="10"/>
  <c r="AL47" i="10"/>
  <c r="AM47" i="10"/>
  <c r="AN47" i="10"/>
  <c r="AO47" i="10"/>
  <c r="AP47" i="10"/>
  <c r="AQ47" i="10"/>
  <c r="AR47" i="10"/>
  <c r="AS47" i="10"/>
  <c r="AT47" i="10"/>
  <c r="AU47" i="10"/>
  <c r="AV47" i="10"/>
  <c r="AW47" i="10"/>
  <c r="AX47" i="10"/>
  <c r="AY47" i="10"/>
  <c r="AZ47" i="10"/>
  <c r="BA47" i="10"/>
  <c r="BB47" i="10"/>
  <c r="BC47" i="10"/>
  <c r="BD47" i="10"/>
  <c r="BE47" i="10"/>
  <c r="BF47" i="10"/>
  <c r="BG47" i="10"/>
  <c r="BH47" i="10"/>
  <c r="BI47" i="10"/>
  <c r="BJ47" i="10"/>
  <c r="BK47" i="10"/>
  <c r="BL47" i="10"/>
  <c r="BM47" i="10"/>
  <c r="BN47" i="10"/>
  <c r="BO47" i="10"/>
  <c r="BP47" i="10"/>
  <c r="BQ47" i="10"/>
  <c r="BR47" i="10"/>
  <c r="BS47" i="10"/>
  <c r="BT47" i="10"/>
  <c r="BU47" i="10"/>
  <c r="BV47" i="10"/>
  <c r="BW47" i="10"/>
  <c r="BX47" i="10"/>
  <c r="BY47" i="10"/>
  <c r="BZ47" i="10"/>
  <c r="CA47" i="10"/>
  <c r="CB47" i="10"/>
  <c r="CC47" i="10"/>
  <c r="CD47" i="10"/>
  <c r="CE47" i="10"/>
  <c r="CF47" i="10"/>
  <c r="CG47" i="10"/>
  <c r="CH47" i="10"/>
  <c r="G46" i="10"/>
  <c r="H46" i="10"/>
  <c r="I46" i="10"/>
  <c r="J46" i="10"/>
  <c r="K46" i="10"/>
  <c r="L46" i="10"/>
  <c r="M46" i="10"/>
  <c r="N46" i="10"/>
  <c r="O46" i="10"/>
  <c r="P46" i="10"/>
  <c r="Q46" i="10"/>
  <c r="R46" i="10"/>
  <c r="S46" i="10"/>
  <c r="T46" i="10"/>
  <c r="U46" i="10"/>
  <c r="V46" i="10"/>
  <c r="W46" i="10"/>
  <c r="X46" i="10"/>
  <c r="Y46" i="10"/>
  <c r="Z46" i="10"/>
  <c r="AA46" i="10"/>
  <c r="AB46" i="10"/>
  <c r="AC46" i="10"/>
  <c r="AD46" i="10"/>
  <c r="AE46" i="10"/>
  <c r="AF46" i="10"/>
  <c r="AG46" i="10"/>
  <c r="AH46" i="10"/>
  <c r="AI46" i="10"/>
  <c r="AJ46" i="10"/>
  <c r="AK46" i="10"/>
  <c r="AL46" i="10"/>
  <c r="AM46" i="10"/>
  <c r="AN46" i="10"/>
  <c r="AO46" i="10"/>
  <c r="AP46" i="10"/>
  <c r="AQ46" i="10"/>
  <c r="AR46" i="10"/>
  <c r="AS46" i="10"/>
  <c r="AT46" i="10"/>
  <c r="AU46" i="10"/>
  <c r="AV46" i="10"/>
  <c r="AW46" i="10"/>
  <c r="AX46" i="10"/>
  <c r="AY46" i="10"/>
  <c r="AZ46" i="10"/>
  <c r="BA46" i="10"/>
  <c r="BB46" i="10"/>
  <c r="BC46" i="10"/>
  <c r="BD46" i="10"/>
  <c r="BE46" i="10"/>
  <c r="BF46" i="10"/>
  <c r="BG46" i="10"/>
  <c r="BH46" i="10"/>
  <c r="BI46" i="10"/>
  <c r="BJ46" i="10"/>
  <c r="BK46" i="10"/>
  <c r="BL46" i="10"/>
  <c r="BM46" i="10"/>
  <c r="BN46" i="10"/>
  <c r="BO46" i="10"/>
  <c r="BP46" i="10"/>
  <c r="BQ46" i="10"/>
  <c r="BR46" i="10"/>
  <c r="BS46" i="10"/>
  <c r="BT46" i="10"/>
  <c r="BU46" i="10"/>
  <c r="BV46" i="10"/>
  <c r="BW46" i="10"/>
  <c r="BX46" i="10"/>
  <c r="BY46" i="10"/>
  <c r="BZ46" i="10"/>
  <c r="CA46" i="10"/>
  <c r="CB46" i="10"/>
  <c r="CC46" i="10"/>
  <c r="CD46" i="10"/>
  <c r="CE46" i="10"/>
  <c r="CF46" i="10"/>
  <c r="CG46" i="10"/>
  <c r="CH46" i="10"/>
  <c r="G45" i="10"/>
  <c r="H45" i="10"/>
  <c r="I45" i="10"/>
  <c r="J45" i="10"/>
  <c r="K45" i="10"/>
  <c r="L45" i="10"/>
  <c r="M45" i="10"/>
  <c r="N45" i="10"/>
  <c r="O45" i="10"/>
  <c r="P45" i="10"/>
  <c r="Q45" i="10"/>
  <c r="R45" i="10"/>
  <c r="S45" i="10"/>
  <c r="T45" i="10"/>
  <c r="U45" i="10"/>
  <c r="V45" i="10"/>
  <c r="W45" i="10"/>
  <c r="X45" i="10"/>
  <c r="Y45" i="10"/>
  <c r="Z45" i="10"/>
  <c r="AA45" i="10"/>
  <c r="AB45" i="10"/>
  <c r="AC45" i="10"/>
  <c r="AD45" i="10"/>
  <c r="AE45" i="10"/>
  <c r="AF45" i="10"/>
  <c r="AG45" i="10"/>
  <c r="AH45" i="10"/>
  <c r="AI45" i="10"/>
  <c r="AJ45" i="10"/>
  <c r="AK45" i="10"/>
  <c r="AL45" i="10"/>
  <c r="AM45" i="10"/>
  <c r="AN45" i="10"/>
  <c r="AO45" i="10"/>
  <c r="AP45" i="10"/>
  <c r="AQ45" i="10"/>
  <c r="AR45" i="10"/>
  <c r="AS45" i="10"/>
  <c r="AT45" i="10"/>
  <c r="AU45" i="10"/>
  <c r="AV45" i="10"/>
  <c r="AW45" i="10"/>
  <c r="AX45" i="10"/>
  <c r="AY45" i="10"/>
  <c r="AZ45" i="10"/>
  <c r="BA45" i="10"/>
  <c r="BB45" i="10"/>
  <c r="BC45" i="10"/>
  <c r="BD45" i="10"/>
  <c r="BE45" i="10"/>
  <c r="BF45" i="10"/>
  <c r="BG45" i="10"/>
  <c r="BH45" i="10"/>
  <c r="BI45" i="10"/>
  <c r="BJ45" i="10"/>
  <c r="BK45" i="10"/>
  <c r="BL45" i="10"/>
  <c r="BM45" i="10"/>
  <c r="BN45" i="10"/>
  <c r="BO45" i="10"/>
  <c r="BP45" i="10"/>
  <c r="BQ45" i="10"/>
  <c r="BR45" i="10"/>
  <c r="BS45" i="10"/>
  <c r="BT45" i="10"/>
  <c r="BU45" i="10"/>
  <c r="BV45" i="10"/>
  <c r="BW45" i="10"/>
  <c r="BX45" i="10"/>
  <c r="BY45" i="10"/>
  <c r="BZ45" i="10"/>
  <c r="CA45" i="10"/>
  <c r="CB45" i="10"/>
  <c r="CC45" i="10"/>
  <c r="CD45" i="10"/>
  <c r="CE45" i="10"/>
  <c r="CF45" i="10"/>
  <c r="CG45" i="10"/>
  <c r="CH45" i="10"/>
  <c r="G44" i="10"/>
  <c r="H44" i="10"/>
  <c r="I44" i="10"/>
  <c r="J44" i="10"/>
  <c r="K44" i="10"/>
  <c r="L44" i="10"/>
  <c r="M44" i="10"/>
  <c r="N44" i="10"/>
  <c r="O44" i="10"/>
  <c r="P44" i="10"/>
  <c r="Q44" i="10"/>
  <c r="R44" i="10"/>
  <c r="S44" i="10"/>
  <c r="T44" i="10"/>
  <c r="U44" i="10"/>
  <c r="V44" i="10"/>
  <c r="W44" i="10"/>
  <c r="X44" i="10"/>
  <c r="Y44" i="10"/>
  <c r="Z44" i="10"/>
  <c r="AA44" i="10"/>
  <c r="AB44" i="10"/>
  <c r="AC44" i="10"/>
  <c r="AD44" i="10"/>
  <c r="AE44" i="10"/>
  <c r="AF44" i="10"/>
  <c r="AG44" i="10"/>
  <c r="AH44" i="10"/>
  <c r="AI44" i="10"/>
  <c r="AJ44" i="10"/>
  <c r="AK44" i="10"/>
  <c r="AL44" i="10"/>
  <c r="AM44" i="10"/>
  <c r="AN44" i="10"/>
  <c r="AO44" i="10"/>
  <c r="AP44" i="10"/>
  <c r="AQ44" i="10"/>
  <c r="AR44" i="10"/>
  <c r="AS44" i="10"/>
  <c r="AT44" i="10"/>
  <c r="AU44" i="10"/>
  <c r="AV44" i="10"/>
  <c r="AW44" i="10"/>
  <c r="AX44" i="10"/>
  <c r="AY44" i="10"/>
  <c r="AZ44" i="10"/>
  <c r="BA44" i="10"/>
  <c r="BB44" i="10"/>
  <c r="BC44" i="10"/>
  <c r="BD44" i="10"/>
  <c r="BE44" i="10"/>
  <c r="BF44" i="10"/>
  <c r="BG44" i="10"/>
  <c r="BH44" i="10"/>
  <c r="BI44" i="10"/>
  <c r="BJ44" i="10"/>
  <c r="BK44" i="10"/>
  <c r="BL44" i="10"/>
  <c r="BM44" i="10"/>
  <c r="BN44" i="10"/>
  <c r="BO44" i="10"/>
  <c r="BP44" i="10"/>
  <c r="BQ44" i="10"/>
  <c r="BR44" i="10"/>
  <c r="BS44" i="10"/>
  <c r="BT44" i="10"/>
  <c r="BU44" i="10"/>
  <c r="BV44" i="10"/>
  <c r="BW44" i="10"/>
  <c r="BX44" i="10"/>
  <c r="BY44" i="10"/>
  <c r="BZ44" i="10"/>
  <c r="CA44" i="10"/>
  <c r="CB44" i="10"/>
  <c r="CC44" i="10"/>
  <c r="CD44" i="10"/>
  <c r="CE44" i="10"/>
  <c r="CF44" i="10"/>
  <c r="CG44" i="10"/>
  <c r="CH44" i="10"/>
  <c r="G43" i="10"/>
  <c r="H43" i="10"/>
  <c r="I43" i="10"/>
  <c r="J43" i="10"/>
  <c r="K43" i="10"/>
  <c r="L43" i="10"/>
  <c r="M43" i="10"/>
  <c r="N43" i="10"/>
  <c r="O43" i="10"/>
  <c r="P43" i="10"/>
  <c r="Q43" i="10"/>
  <c r="R43" i="10"/>
  <c r="S43" i="10"/>
  <c r="T43" i="10"/>
  <c r="U43" i="10"/>
  <c r="V43" i="10"/>
  <c r="W43" i="10"/>
  <c r="X43" i="10"/>
  <c r="Y43" i="10"/>
  <c r="Z43" i="10"/>
  <c r="AA43" i="10"/>
  <c r="AB43" i="10"/>
  <c r="AC43" i="10"/>
  <c r="AD43" i="10"/>
  <c r="AE43" i="10"/>
  <c r="AF43" i="10"/>
  <c r="AG43" i="10"/>
  <c r="AH43" i="10"/>
  <c r="AI43" i="10"/>
  <c r="AJ43" i="10"/>
  <c r="AK43" i="10"/>
  <c r="AL43" i="10"/>
  <c r="AM43" i="10"/>
  <c r="AN43" i="10"/>
  <c r="AO43" i="10"/>
  <c r="AP43" i="10"/>
  <c r="AQ43" i="10"/>
  <c r="AR43" i="10"/>
  <c r="AS43" i="10"/>
  <c r="AT43" i="10"/>
  <c r="AU43" i="10"/>
  <c r="AV43" i="10"/>
  <c r="AW43" i="10"/>
  <c r="AX43" i="10"/>
  <c r="AY43" i="10"/>
  <c r="AZ43" i="10"/>
  <c r="BA43" i="10"/>
  <c r="BB43" i="10"/>
  <c r="BC43" i="10"/>
  <c r="BD43" i="10"/>
  <c r="BE43" i="10"/>
  <c r="BF43" i="10"/>
  <c r="BG43" i="10"/>
  <c r="BH43" i="10"/>
  <c r="BI43" i="10"/>
  <c r="BJ43" i="10"/>
  <c r="BK43" i="10"/>
  <c r="BL43" i="10"/>
  <c r="BM43" i="10"/>
  <c r="BN43" i="10"/>
  <c r="BO43" i="10"/>
  <c r="BP43" i="10"/>
  <c r="BQ43" i="10"/>
  <c r="BR43" i="10"/>
  <c r="BS43" i="10"/>
  <c r="BT43" i="10"/>
  <c r="BU43" i="10"/>
  <c r="BV43" i="10"/>
  <c r="BW43" i="10"/>
  <c r="BX43" i="10"/>
  <c r="BY43" i="10"/>
  <c r="BZ43" i="10"/>
  <c r="CA43" i="10"/>
  <c r="CB43" i="10"/>
  <c r="CC43" i="10"/>
  <c r="CD43" i="10"/>
  <c r="CE43" i="10"/>
  <c r="CF43" i="10"/>
  <c r="CG43" i="10"/>
  <c r="CH43" i="10"/>
  <c r="G42" i="10"/>
  <c r="H42" i="10"/>
  <c r="I42" i="10"/>
  <c r="J42" i="10"/>
  <c r="K42" i="10"/>
  <c r="L42" i="10"/>
  <c r="M42" i="10"/>
  <c r="N42" i="10"/>
  <c r="O42" i="10"/>
  <c r="P42" i="10"/>
  <c r="Q42" i="10"/>
  <c r="R42" i="10"/>
  <c r="S42" i="10"/>
  <c r="T42" i="10"/>
  <c r="U42" i="10"/>
  <c r="V42" i="10"/>
  <c r="W42" i="10"/>
  <c r="X42" i="10"/>
  <c r="Y42" i="10"/>
  <c r="Z42" i="10"/>
  <c r="AA42" i="10"/>
  <c r="AB42" i="10"/>
  <c r="AC42" i="10"/>
  <c r="AD42" i="10"/>
  <c r="AE42" i="10"/>
  <c r="AF42" i="10"/>
  <c r="AG42" i="10"/>
  <c r="AH42" i="10"/>
  <c r="AI42" i="10"/>
  <c r="AJ42" i="10"/>
  <c r="AK42" i="10"/>
  <c r="AL42" i="10"/>
  <c r="AM42" i="10"/>
  <c r="AN42" i="10"/>
  <c r="AO42" i="10"/>
  <c r="AP42" i="10"/>
  <c r="AQ42" i="10"/>
  <c r="AR42" i="10"/>
  <c r="AS42" i="10"/>
  <c r="AT42" i="10"/>
  <c r="AU42" i="10"/>
  <c r="AV42" i="10"/>
  <c r="AW42" i="10"/>
  <c r="AX42" i="10"/>
  <c r="AY42" i="10"/>
  <c r="AZ42" i="10"/>
  <c r="BA42" i="10"/>
  <c r="BB42" i="10"/>
  <c r="BC42" i="10"/>
  <c r="BD42" i="10"/>
  <c r="BE42" i="10"/>
  <c r="BF42" i="10"/>
  <c r="BG42" i="10"/>
  <c r="BH42" i="10"/>
  <c r="BI42" i="10"/>
  <c r="BJ42" i="10"/>
  <c r="BK42" i="10"/>
  <c r="BL42" i="10"/>
  <c r="BM42" i="10"/>
  <c r="BN42" i="10"/>
  <c r="BO42" i="10"/>
  <c r="BP42" i="10"/>
  <c r="BQ42" i="10"/>
  <c r="BR42" i="10"/>
  <c r="BS42" i="10"/>
  <c r="BT42" i="10"/>
  <c r="BU42" i="10"/>
  <c r="BV42" i="10"/>
  <c r="BW42" i="10"/>
  <c r="BX42" i="10"/>
  <c r="BY42" i="10"/>
  <c r="BZ42" i="10"/>
  <c r="CA42" i="10"/>
  <c r="CB42" i="10"/>
  <c r="CC42" i="10"/>
  <c r="CD42" i="10"/>
  <c r="CE42" i="10"/>
  <c r="CF42" i="10"/>
  <c r="CG42" i="10"/>
  <c r="CH42" i="10"/>
  <c r="G41" i="10"/>
  <c r="H41" i="10" s="1"/>
  <c r="I41" i="10" s="1"/>
  <c r="J41" i="10" s="1"/>
  <c r="G44" i="2"/>
  <c r="H44" i="2"/>
  <c r="I44" i="2"/>
  <c r="J44" i="2"/>
  <c r="K44" i="2"/>
  <c r="L44" i="2"/>
  <c r="M44" i="2"/>
  <c r="N44" i="2"/>
  <c r="O44" i="2"/>
  <c r="P44" i="2"/>
  <c r="Q44" i="2"/>
  <c r="R44" i="2"/>
  <c r="S44" i="2"/>
  <c r="T44"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CH44" i="2"/>
  <c r="G43" i="2"/>
  <c r="H43" i="2"/>
  <c r="I43" i="2"/>
  <c r="J43" i="2"/>
  <c r="K43" i="2"/>
  <c r="L43" i="2"/>
  <c r="M43" i="2"/>
  <c r="N43" i="2"/>
  <c r="O43" i="2"/>
  <c r="P43" i="2"/>
  <c r="Q43" i="2"/>
  <c r="R43" i="2"/>
  <c r="S43" i="2"/>
  <c r="T43" i="2"/>
  <c r="U43" i="2"/>
  <c r="V43" i="2"/>
  <c r="W43" i="2"/>
  <c r="X43" i="2"/>
  <c r="Y43" i="2"/>
  <c r="Z43" i="2"/>
  <c r="AA43" i="2"/>
  <c r="AB43" i="2"/>
  <c r="AC43" i="2"/>
  <c r="AD43" i="2"/>
  <c r="AE43" i="2"/>
  <c r="AF43" i="2"/>
  <c r="AG43" i="2"/>
  <c r="AH43" i="2"/>
  <c r="AI43" i="2"/>
  <c r="AJ43" i="2"/>
  <c r="AK43" i="2"/>
  <c r="AL43" i="2"/>
  <c r="AM43" i="2"/>
  <c r="AN43" i="2"/>
  <c r="AO43" i="2"/>
  <c r="AP43" i="2"/>
  <c r="AQ43" i="2"/>
  <c r="AR43" i="2"/>
  <c r="AS43" i="2"/>
  <c r="AT43" i="2"/>
  <c r="AU43" i="2"/>
  <c r="AV43" i="2"/>
  <c r="AW43" i="2"/>
  <c r="AX43" i="2"/>
  <c r="AY43" i="2"/>
  <c r="AZ43" i="2"/>
  <c r="BA43" i="2"/>
  <c r="BB43" i="2"/>
  <c r="BC43" i="2"/>
  <c r="BD43" i="2"/>
  <c r="BE43" i="2"/>
  <c r="BF43" i="2"/>
  <c r="BG43" i="2"/>
  <c r="BH43" i="2"/>
  <c r="BI43" i="2"/>
  <c r="BJ43" i="2"/>
  <c r="BK43" i="2"/>
  <c r="BL43" i="2"/>
  <c r="BM43" i="2"/>
  <c r="BN43" i="2"/>
  <c r="BO43" i="2"/>
  <c r="BP43" i="2"/>
  <c r="BQ43" i="2"/>
  <c r="BR43" i="2"/>
  <c r="BS43" i="2"/>
  <c r="BT43" i="2"/>
  <c r="BU43" i="2"/>
  <c r="BV43" i="2"/>
  <c r="BW43" i="2"/>
  <c r="BX43" i="2"/>
  <c r="BY43" i="2"/>
  <c r="BZ43" i="2"/>
  <c r="CA43" i="2"/>
  <c r="CB43" i="2"/>
  <c r="CC43" i="2"/>
  <c r="CD43" i="2"/>
  <c r="CE43" i="2"/>
  <c r="CF43" i="2"/>
  <c r="CG43" i="2"/>
  <c r="CH43" i="2"/>
  <c r="G42" i="2"/>
  <c r="H42" i="2"/>
  <c r="I42" i="2"/>
  <c r="J42" i="2"/>
  <c r="K42" i="2"/>
  <c r="L42" i="2"/>
  <c r="M42" i="2"/>
  <c r="N42" i="2"/>
  <c r="O42" i="2"/>
  <c r="P42" i="2"/>
  <c r="Q42" i="2"/>
  <c r="R42" i="2"/>
  <c r="S42" i="2"/>
  <c r="T42" i="2"/>
  <c r="U42" i="2"/>
  <c r="V42" i="2"/>
  <c r="W42" i="2"/>
  <c r="X42" i="2"/>
  <c r="Y42" i="2"/>
  <c r="Z42" i="2"/>
  <c r="AA42" i="2"/>
  <c r="AB42" i="2"/>
  <c r="AC42" i="2"/>
  <c r="AD42" i="2"/>
  <c r="AE42" i="2"/>
  <c r="AF42" i="2"/>
  <c r="AG42" i="2"/>
  <c r="AH42" i="2"/>
  <c r="AI42" i="2"/>
  <c r="AJ42" i="2"/>
  <c r="AK42" i="2"/>
  <c r="AL42" i="2"/>
  <c r="AM42" i="2"/>
  <c r="AN42" i="2"/>
  <c r="AO42" i="2"/>
  <c r="AP42" i="2"/>
  <c r="AQ42" i="2"/>
  <c r="AR42" i="2"/>
  <c r="AS42" i="2"/>
  <c r="AT42" i="2"/>
  <c r="AU42" i="2"/>
  <c r="AV42" i="2"/>
  <c r="AW42" i="2"/>
  <c r="AX42" i="2"/>
  <c r="AY42" i="2"/>
  <c r="AZ42" i="2"/>
  <c r="BA42" i="2"/>
  <c r="BB42" i="2"/>
  <c r="BC42" i="2"/>
  <c r="BD42" i="2"/>
  <c r="BE42" i="2"/>
  <c r="BF42" i="2"/>
  <c r="BG42" i="2"/>
  <c r="BH42" i="2"/>
  <c r="BI42" i="2"/>
  <c r="BJ42" i="2"/>
  <c r="BK42" i="2"/>
  <c r="BL42" i="2"/>
  <c r="BM42" i="2"/>
  <c r="BN42" i="2"/>
  <c r="BO42" i="2"/>
  <c r="BP42" i="2"/>
  <c r="BQ42" i="2"/>
  <c r="BR42" i="2"/>
  <c r="BS42" i="2"/>
  <c r="BT42" i="2"/>
  <c r="BU42" i="2"/>
  <c r="BV42" i="2"/>
  <c r="BW42" i="2"/>
  <c r="BX42" i="2"/>
  <c r="BY42" i="2"/>
  <c r="BZ42" i="2"/>
  <c r="CA42" i="2"/>
  <c r="CB42" i="2"/>
  <c r="CC42" i="2"/>
  <c r="CD42" i="2"/>
  <c r="CE42" i="2"/>
  <c r="CF42" i="2"/>
  <c r="CG42" i="2"/>
  <c r="CH42" i="2"/>
  <c r="G41" i="2"/>
  <c r="H41" i="2"/>
  <c r="I41" i="2"/>
  <c r="J41" i="2"/>
  <c r="K41" i="2"/>
  <c r="L41" i="2"/>
  <c r="M41" i="2"/>
  <c r="N41" i="2"/>
  <c r="O41" i="2"/>
  <c r="P41" i="2"/>
  <c r="Q41" i="2"/>
  <c r="R41" i="2"/>
  <c r="S41" i="2"/>
  <c r="T41" i="2"/>
  <c r="U41" i="2"/>
  <c r="V41" i="2"/>
  <c r="W41" i="2"/>
  <c r="X41" i="2"/>
  <c r="Y41" i="2"/>
  <c r="Z41" i="2"/>
  <c r="AA41" i="2"/>
  <c r="AB41" i="2"/>
  <c r="AC41" i="2"/>
  <c r="AD41" i="2"/>
  <c r="AE41" i="2"/>
  <c r="AF41" i="2"/>
  <c r="AG41" i="2"/>
  <c r="AH41" i="2"/>
  <c r="AI41" i="2"/>
  <c r="AJ41" i="2"/>
  <c r="AK41" i="2"/>
  <c r="AL41" i="2"/>
  <c r="AM41" i="2"/>
  <c r="AN41" i="2"/>
  <c r="AO41" i="2"/>
  <c r="AP41" i="2"/>
  <c r="AQ41" i="2"/>
  <c r="AR41" i="2"/>
  <c r="AS41" i="2"/>
  <c r="AT41" i="2"/>
  <c r="AU41" i="2"/>
  <c r="AV41" i="2"/>
  <c r="AW41" i="2"/>
  <c r="AX41" i="2"/>
  <c r="AY41" i="2"/>
  <c r="AZ41" i="2"/>
  <c r="BA41" i="2"/>
  <c r="BB41" i="2"/>
  <c r="BC41" i="2"/>
  <c r="BD41" i="2"/>
  <c r="BE41" i="2"/>
  <c r="BF41" i="2"/>
  <c r="BG41" i="2"/>
  <c r="BH41" i="2"/>
  <c r="BI41" i="2"/>
  <c r="BJ41" i="2"/>
  <c r="BK41" i="2"/>
  <c r="BL41" i="2"/>
  <c r="BM41" i="2"/>
  <c r="BN41" i="2"/>
  <c r="BO41" i="2"/>
  <c r="BP41" i="2"/>
  <c r="BQ41" i="2"/>
  <c r="BR41" i="2"/>
  <c r="BS41" i="2"/>
  <c r="BT41" i="2"/>
  <c r="BU41" i="2"/>
  <c r="BV41" i="2"/>
  <c r="BW41" i="2"/>
  <c r="BX41" i="2"/>
  <c r="BY41" i="2"/>
  <c r="BZ41" i="2"/>
  <c r="CA41" i="2"/>
  <c r="CB41" i="2"/>
  <c r="CC41" i="2"/>
  <c r="CD41" i="2"/>
  <c r="CE41" i="2"/>
  <c r="CF41" i="2"/>
  <c r="CG41" i="2"/>
  <c r="CH41" i="2"/>
  <c r="G40" i="2"/>
  <c r="H40" i="2"/>
  <c r="I40" i="2"/>
  <c r="J40" i="2"/>
  <c r="K40" i="2"/>
  <c r="L40" i="2"/>
  <c r="M40" i="2"/>
  <c r="N40" i="2"/>
  <c r="O40" i="2"/>
  <c r="P40" i="2"/>
  <c r="Q40" i="2"/>
  <c r="R40" i="2"/>
  <c r="S40" i="2"/>
  <c r="T40" i="2"/>
  <c r="U40" i="2"/>
  <c r="V40" i="2"/>
  <c r="W40" i="2"/>
  <c r="X40" i="2"/>
  <c r="Y40" i="2"/>
  <c r="Z40" i="2"/>
  <c r="AA40" i="2"/>
  <c r="AB40" i="2"/>
  <c r="AC40" i="2"/>
  <c r="AD40" i="2"/>
  <c r="AE40" i="2"/>
  <c r="AF40" i="2"/>
  <c r="AG40" i="2"/>
  <c r="AH40" i="2"/>
  <c r="AI40" i="2"/>
  <c r="AJ40" i="2"/>
  <c r="AK40" i="2"/>
  <c r="AL40" i="2"/>
  <c r="AM40" i="2"/>
  <c r="AN40" i="2"/>
  <c r="AO40" i="2"/>
  <c r="AP40" i="2"/>
  <c r="AQ40" i="2"/>
  <c r="AR40" i="2"/>
  <c r="AS40" i="2"/>
  <c r="AT40" i="2"/>
  <c r="AU40" i="2"/>
  <c r="AV40" i="2"/>
  <c r="AW40" i="2"/>
  <c r="AX40" i="2"/>
  <c r="AY40" i="2"/>
  <c r="AZ40" i="2"/>
  <c r="BA40" i="2"/>
  <c r="BB40" i="2"/>
  <c r="BC40" i="2"/>
  <c r="BD40" i="2"/>
  <c r="BE40" i="2"/>
  <c r="BF40" i="2"/>
  <c r="BG40" i="2"/>
  <c r="BH40" i="2"/>
  <c r="BI40" i="2"/>
  <c r="BJ40" i="2"/>
  <c r="BK40" i="2"/>
  <c r="BL40" i="2"/>
  <c r="BM40" i="2"/>
  <c r="BN40" i="2"/>
  <c r="BO40" i="2"/>
  <c r="BP40" i="2"/>
  <c r="BQ40" i="2"/>
  <c r="BR40" i="2"/>
  <c r="BS40" i="2"/>
  <c r="BT40" i="2"/>
  <c r="BU40" i="2"/>
  <c r="BV40" i="2"/>
  <c r="BW40" i="2"/>
  <c r="BX40" i="2"/>
  <c r="BY40" i="2"/>
  <c r="BZ40" i="2"/>
  <c r="CA40" i="2"/>
  <c r="CB40" i="2"/>
  <c r="CC40" i="2"/>
  <c r="CD40" i="2"/>
  <c r="CE40" i="2"/>
  <c r="CF40" i="2"/>
  <c r="CG40" i="2"/>
  <c r="CH40" i="2"/>
  <c r="G39" i="2"/>
  <c r="H39" i="2"/>
  <c r="I39" i="2"/>
  <c r="J39" i="2"/>
  <c r="K39" i="2"/>
  <c r="L39" i="2"/>
  <c r="M39" i="2"/>
  <c r="G38" i="2"/>
  <c r="H38" i="2"/>
  <c r="I38" i="2"/>
  <c r="J38" i="2"/>
  <c r="K38" i="2"/>
  <c r="L38" i="2"/>
  <c r="M38" i="2"/>
  <c r="N38" i="2"/>
  <c r="O38" i="2"/>
  <c r="P38" i="2"/>
  <c r="Q38" i="2"/>
  <c r="R38" i="2"/>
  <c r="S38" i="2"/>
  <c r="T38" i="2"/>
  <c r="U38" i="2"/>
  <c r="V38" i="2"/>
  <c r="W38" i="2"/>
  <c r="X38" i="2"/>
  <c r="Y38" i="2"/>
  <c r="Z38" i="2"/>
  <c r="AA38" i="2"/>
  <c r="AB38" i="2"/>
  <c r="AC38" i="2"/>
  <c r="AD38" i="2"/>
  <c r="AE38" i="2"/>
  <c r="AF38" i="2"/>
  <c r="AG38" i="2"/>
  <c r="AH38" i="2"/>
  <c r="AI38" i="2"/>
  <c r="AJ38" i="2"/>
  <c r="AK38" i="2"/>
  <c r="AL38" i="2"/>
  <c r="AM38" i="2"/>
  <c r="AN38" i="2"/>
  <c r="AO38" i="2"/>
  <c r="AP38" i="2"/>
  <c r="AQ38" i="2"/>
  <c r="AR38" i="2"/>
  <c r="AS38" i="2"/>
  <c r="AT38" i="2"/>
  <c r="AU38" i="2"/>
  <c r="AV38" i="2"/>
  <c r="AW38" i="2"/>
  <c r="AX38" i="2"/>
  <c r="AY38" i="2"/>
  <c r="AZ38" i="2"/>
  <c r="BA38" i="2"/>
  <c r="BB38" i="2"/>
  <c r="BC38" i="2"/>
  <c r="BD38" i="2"/>
  <c r="BE38" i="2"/>
  <c r="BF38" i="2"/>
  <c r="BG38" i="2"/>
  <c r="BH38" i="2"/>
  <c r="BI38" i="2"/>
  <c r="BJ38" i="2"/>
  <c r="BK38" i="2"/>
  <c r="BL38" i="2"/>
  <c r="BM38" i="2"/>
  <c r="BN38" i="2"/>
  <c r="BO38" i="2"/>
  <c r="BP38" i="2"/>
  <c r="BQ38" i="2"/>
  <c r="BR38" i="2"/>
  <c r="BS38" i="2"/>
  <c r="BT38" i="2"/>
  <c r="BU38" i="2"/>
  <c r="BV38" i="2"/>
  <c r="BW38" i="2"/>
  <c r="BX38" i="2"/>
  <c r="BY38" i="2"/>
  <c r="BZ38" i="2"/>
  <c r="CA38" i="2"/>
  <c r="CB38" i="2"/>
  <c r="CC38" i="2"/>
  <c r="CD38" i="2"/>
  <c r="CE38" i="2"/>
  <c r="CF38" i="2"/>
  <c r="CG38" i="2"/>
  <c r="CH38" i="2"/>
  <c r="G37" i="2"/>
  <c r="H37" i="2"/>
  <c r="I37" i="2"/>
  <c r="J37" i="2"/>
  <c r="K37" i="2"/>
  <c r="L37" i="2"/>
  <c r="M37" i="2"/>
  <c r="N37" i="2"/>
  <c r="O37" i="2"/>
  <c r="P37" i="2"/>
  <c r="Q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B37" i="2"/>
  <c r="BC37" i="2"/>
  <c r="BD37" i="2"/>
  <c r="BE37" i="2"/>
  <c r="BF37" i="2"/>
  <c r="BG37" i="2"/>
  <c r="BH37" i="2"/>
  <c r="BI37" i="2"/>
  <c r="BJ37" i="2"/>
  <c r="BK37" i="2"/>
  <c r="BL37" i="2"/>
  <c r="BM37" i="2"/>
  <c r="BN37" i="2"/>
  <c r="BO37" i="2"/>
  <c r="BP37" i="2"/>
  <c r="BQ37" i="2"/>
  <c r="BR37" i="2"/>
  <c r="BS37" i="2"/>
  <c r="BT37" i="2"/>
  <c r="BU37" i="2"/>
  <c r="BV37" i="2"/>
  <c r="BW37" i="2"/>
  <c r="BX37" i="2"/>
  <c r="BY37" i="2"/>
  <c r="BZ37" i="2"/>
  <c r="CA37" i="2"/>
  <c r="CB37" i="2"/>
  <c r="CC37" i="2"/>
  <c r="CD37" i="2"/>
  <c r="CE37" i="2"/>
  <c r="CF37" i="2"/>
  <c r="CG37" i="2"/>
  <c r="CH37" i="2"/>
  <c r="G36" i="2"/>
  <c r="H36" i="2"/>
  <c r="I36" i="2"/>
  <c r="J36" i="2"/>
  <c r="K36" i="2"/>
  <c r="L36" i="2"/>
  <c r="M36" i="2"/>
  <c r="N36" i="2"/>
  <c r="O36" i="2"/>
  <c r="P36" i="2"/>
  <c r="Q36" i="2"/>
  <c r="R36" i="2"/>
  <c r="S36" i="2"/>
  <c r="T36" i="2"/>
  <c r="U36" i="2"/>
  <c r="V36" i="2"/>
  <c r="W36" i="2"/>
  <c r="X36" i="2"/>
  <c r="Y36" i="2"/>
  <c r="Z36" i="2"/>
  <c r="AA36" i="2"/>
  <c r="AB36" i="2"/>
  <c r="AC36" i="2"/>
  <c r="AD36" i="2"/>
  <c r="AE36" i="2"/>
  <c r="AF36" i="2"/>
  <c r="AG36" i="2"/>
  <c r="AH36" i="2"/>
  <c r="AI36" i="2"/>
  <c r="AJ36" i="2"/>
  <c r="AK36" i="2"/>
  <c r="AL36" i="2"/>
  <c r="AM36" i="2"/>
  <c r="AN36" i="2"/>
  <c r="AO36" i="2"/>
  <c r="AP36" i="2"/>
  <c r="AQ36" i="2"/>
  <c r="AR36" i="2"/>
  <c r="AS36" i="2"/>
  <c r="AT36" i="2"/>
  <c r="AU36" i="2"/>
  <c r="AV36" i="2"/>
  <c r="AW36" i="2"/>
  <c r="AX36" i="2"/>
  <c r="AY36" i="2"/>
  <c r="AZ36" i="2"/>
  <c r="BA36" i="2"/>
  <c r="BB36" i="2"/>
  <c r="BC36" i="2"/>
  <c r="BD36" i="2"/>
  <c r="BE36" i="2"/>
  <c r="BF36" i="2"/>
  <c r="BG36" i="2"/>
  <c r="BH36" i="2"/>
  <c r="BI36" i="2"/>
  <c r="BJ36" i="2"/>
  <c r="BK36" i="2"/>
  <c r="BL36" i="2"/>
  <c r="BM36" i="2"/>
  <c r="BN36" i="2"/>
  <c r="BO36" i="2"/>
  <c r="BP36" i="2"/>
  <c r="BQ36" i="2"/>
  <c r="BR36" i="2"/>
  <c r="BS36" i="2"/>
  <c r="BT36" i="2"/>
  <c r="BU36" i="2"/>
  <c r="BV36" i="2"/>
  <c r="BW36" i="2"/>
  <c r="BX36" i="2"/>
  <c r="BY36" i="2"/>
  <c r="BZ36" i="2"/>
  <c r="CA36" i="2"/>
  <c r="CB36" i="2"/>
  <c r="CC36" i="2"/>
  <c r="CD36" i="2"/>
  <c r="CE36" i="2"/>
  <c r="CF36" i="2"/>
  <c r="CG36" i="2"/>
  <c r="CH36" i="2"/>
  <c r="CL38" i="28"/>
  <c r="CL42" i="28"/>
  <c r="E39" i="28" s="1"/>
  <c r="CL46" i="28"/>
  <c r="E44" i="28" s="1"/>
  <c r="CL50" i="28"/>
  <c r="E48" i="28" s="1"/>
  <c r="J100" i="41"/>
  <c r="K143" i="41"/>
  <c r="CH156" i="29"/>
  <c r="CG156" i="29"/>
  <c r="CF156" i="29"/>
  <c r="CE156" i="29"/>
  <c r="CD156" i="29"/>
  <c r="CC156" i="29"/>
  <c r="CB156" i="29"/>
  <c r="CA156" i="29"/>
  <c r="BZ156" i="29"/>
  <c r="BY156" i="29"/>
  <c r="BX156" i="29"/>
  <c r="BW156" i="29"/>
  <c r="BV156" i="29"/>
  <c r="BU156" i="29"/>
  <c r="BT156" i="29"/>
  <c r="BS156" i="29"/>
  <c r="BR156" i="29"/>
  <c r="BQ156" i="29"/>
  <c r="BP156" i="29"/>
  <c r="BO156" i="29"/>
  <c r="BN156" i="29"/>
  <c r="BM156" i="29"/>
  <c r="BL156" i="29"/>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CJ90" i="36"/>
  <c r="CJ89" i="36"/>
  <c r="CJ88" i="36"/>
  <c r="CJ87" i="36"/>
  <c r="CJ86" i="36"/>
  <c r="CJ85" i="36"/>
  <c r="CJ84" i="36"/>
  <c r="CJ83" i="36"/>
  <c r="CJ82" i="36"/>
  <c r="CJ81" i="36"/>
  <c r="CJ90" i="35"/>
  <c r="CJ89" i="35"/>
  <c r="CJ88" i="35"/>
  <c r="CJ87" i="35"/>
  <c r="CJ86" i="35"/>
  <c r="CJ85" i="35"/>
  <c r="CJ84" i="35"/>
  <c r="CJ83" i="35"/>
  <c r="CJ82" i="35"/>
  <c r="CJ81" i="35"/>
  <c r="CJ90" i="34"/>
  <c r="CJ89" i="34"/>
  <c r="CJ88" i="34"/>
  <c r="CJ87" i="34"/>
  <c r="CJ86" i="34"/>
  <c r="CJ85" i="34"/>
  <c r="CJ84" i="34"/>
  <c r="CJ83" i="34"/>
  <c r="CJ82" i="34"/>
  <c r="CJ81" i="34"/>
  <c r="CJ90" i="33"/>
  <c r="CJ89" i="33"/>
  <c r="CJ88" i="33"/>
  <c r="CJ87" i="33"/>
  <c r="CJ86" i="33"/>
  <c r="CJ85" i="33"/>
  <c r="CJ84" i="33"/>
  <c r="CJ83" i="33"/>
  <c r="CJ82" i="33"/>
  <c r="CJ81" i="33"/>
  <c r="CJ75" i="32"/>
  <c r="CJ74" i="32"/>
  <c r="CJ73" i="32"/>
  <c r="CJ72" i="32"/>
  <c r="CJ71" i="32"/>
  <c r="CJ70" i="32"/>
  <c r="CJ68" i="32"/>
  <c r="CJ67" i="32"/>
  <c r="CJ90" i="29"/>
  <c r="CJ89" i="29"/>
  <c r="CJ88" i="29"/>
  <c r="CJ87" i="29"/>
  <c r="CJ86" i="29"/>
  <c r="CJ85" i="29"/>
  <c r="CJ84" i="29"/>
  <c r="CJ83" i="29"/>
  <c r="CJ82" i="29"/>
  <c r="CJ81" i="29"/>
  <c r="CJ90" i="10"/>
  <c r="CJ89" i="10"/>
  <c r="CJ88" i="10"/>
  <c r="CJ87" i="10"/>
  <c r="CJ86" i="10"/>
  <c r="CJ85" i="10"/>
  <c r="CJ84" i="10"/>
  <c r="CJ83" i="10"/>
  <c r="CJ82" i="10"/>
  <c r="CJ81" i="10"/>
  <c r="CJ80" i="10"/>
  <c r="CJ79" i="10"/>
  <c r="CJ78" i="10"/>
  <c r="CJ75" i="2"/>
  <c r="CJ74" i="2"/>
  <c r="CJ73" i="2"/>
  <c r="CJ72" i="2"/>
  <c r="CJ71" i="2"/>
  <c r="CJ70" i="2"/>
  <c r="CJ69" i="2"/>
  <c r="CJ68" i="2"/>
  <c r="CJ67" i="2"/>
  <c r="CJ66" i="2"/>
  <c r="CH55" i="36"/>
  <c r="CG55" i="36"/>
  <c r="CF55" i="36"/>
  <c r="CE55" i="36"/>
  <c r="CD55" i="36"/>
  <c r="CC55" i="36"/>
  <c r="CB55" i="36"/>
  <c r="CA55" i="36"/>
  <c r="BZ55" i="36"/>
  <c r="BY55" i="36"/>
  <c r="BX55" i="36"/>
  <c r="BW55" i="36"/>
  <c r="BV55" i="36"/>
  <c r="BU55" i="36"/>
  <c r="BT55" i="36"/>
  <c r="BS55" i="36"/>
  <c r="BR55" i="36"/>
  <c r="BQ55" i="36"/>
  <c r="BP55" i="36"/>
  <c r="BO55" i="36"/>
  <c r="BN55" i="36"/>
  <c r="BM55" i="36"/>
  <c r="BL55" i="36"/>
  <c r="BK55" i="36"/>
  <c r="BJ55" i="36"/>
  <c r="BI55" i="36"/>
  <c r="BH55" i="36"/>
  <c r="BG55" i="36"/>
  <c r="BF55" i="36"/>
  <c r="BE55" i="36"/>
  <c r="BD55" i="36"/>
  <c r="BC55" i="36"/>
  <c r="BB55" i="36"/>
  <c r="BA55" i="36"/>
  <c r="AZ55" i="36"/>
  <c r="AY55" i="36"/>
  <c r="AX55" i="36"/>
  <c r="AW55" i="36"/>
  <c r="AV55" i="36"/>
  <c r="AU55" i="36"/>
  <c r="AT55" i="36"/>
  <c r="AS55" i="36"/>
  <c r="AR55" i="36"/>
  <c r="AQ55" i="36"/>
  <c r="AP55" i="36"/>
  <c r="AO55" i="36"/>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F55" i="36"/>
  <c r="E55" i="36"/>
  <c r="D55" i="36"/>
  <c r="C55" i="36"/>
  <c r="F55" i="35"/>
  <c r="E55" i="35"/>
  <c r="D55" i="35"/>
  <c r="C55" i="35"/>
  <c r="F55" i="34"/>
  <c r="E55" i="34"/>
  <c r="D55" i="34"/>
  <c r="C55" i="34"/>
  <c r="F55" i="33"/>
  <c r="E55" i="33"/>
  <c r="D55" i="33"/>
  <c r="C55" i="33"/>
  <c r="CH46" i="32"/>
  <c r="CG46" i="32"/>
  <c r="CF46" i="32"/>
  <c r="CE46" i="32"/>
  <c r="CD46" i="32"/>
  <c r="CC46" i="32"/>
  <c r="CB46" i="32"/>
  <c r="CA46" i="32"/>
  <c r="BZ46" i="32"/>
  <c r="BY46" i="32"/>
  <c r="BX46" i="32"/>
  <c r="BW46" i="32"/>
  <c r="BV46" i="32"/>
  <c r="BU46" i="32"/>
  <c r="BT46" i="32"/>
  <c r="BS46" i="32"/>
  <c r="BR46" i="32"/>
  <c r="BQ46" i="32"/>
  <c r="BP46" i="32"/>
  <c r="BO46" i="32"/>
  <c r="BN46" i="32"/>
  <c r="BM46" i="32"/>
  <c r="BL46" i="32"/>
  <c r="BK46" i="32"/>
  <c r="BJ46" i="32"/>
  <c r="BI46" i="32"/>
  <c r="BH46" i="32"/>
  <c r="BG46" i="32"/>
  <c r="BF46" i="32"/>
  <c r="BE46" i="32"/>
  <c r="BD46" i="32"/>
  <c r="BC46" i="32"/>
  <c r="BB46" i="32"/>
  <c r="BA46" i="32"/>
  <c r="AZ46" i="32"/>
  <c r="AY46" i="32"/>
  <c r="AX46" i="32"/>
  <c r="AW46" i="32"/>
  <c r="AV46" i="32"/>
  <c r="AU46" i="32"/>
  <c r="AT46" i="32"/>
  <c r="AS46" i="32"/>
  <c r="AR46" i="32"/>
  <c r="AQ46" i="32"/>
  <c r="AP46" i="32"/>
  <c r="AO46" i="32"/>
  <c r="AN46" i="32"/>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F55" i="31"/>
  <c r="E55" i="31"/>
  <c r="D55" i="31"/>
  <c r="C55" i="31"/>
  <c r="F55" i="30"/>
  <c r="E55" i="30"/>
  <c r="D55" i="30"/>
  <c r="C55" i="30"/>
  <c r="F55" i="29"/>
  <c r="E55" i="29"/>
  <c r="D55" i="29"/>
  <c r="C55" i="29"/>
  <c r="F55" i="10"/>
  <c r="E55" i="10"/>
  <c r="D55" i="10"/>
  <c r="C55" i="10"/>
  <c r="F46" i="2"/>
  <c r="E46" i="2"/>
  <c r="D46" i="2"/>
  <c r="C46" i="2"/>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CH19" i="35"/>
  <c r="CG19" i="35"/>
  <c r="CF19" i="35"/>
  <c r="CE19" i="35"/>
  <c r="CD19" i="35"/>
  <c r="CC19" i="35"/>
  <c r="CB19" i="35"/>
  <c r="CA19" i="35"/>
  <c r="BZ19" i="35"/>
  <c r="BY19" i="35"/>
  <c r="BX19" i="35"/>
  <c r="BW19" i="35"/>
  <c r="BV19" i="35"/>
  <c r="BU19" i="35"/>
  <c r="BT19" i="35"/>
  <c r="BS19" i="35"/>
  <c r="BR19" i="35"/>
  <c r="BQ19" i="35"/>
  <c r="BP19" i="35"/>
  <c r="BO19" i="35"/>
  <c r="BN19" i="35"/>
  <c r="BM19" i="35"/>
  <c r="BL19" i="35"/>
  <c r="BK19"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CH19" i="34"/>
  <c r="CG19" i="34"/>
  <c r="CF19" i="34"/>
  <c r="CE19" i="34"/>
  <c r="CD19" i="34"/>
  <c r="CC19" i="34"/>
  <c r="CB19" i="34"/>
  <c r="CA19" i="34"/>
  <c r="BZ19" i="34"/>
  <c r="BY19" i="34"/>
  <c r="BX19" i="34"/>
  <c r="BW19" i="34"/>
  <c r="BV19" i="34"/>
  <c r="BU19" i="34"/>
  <c r="BT19" i="34"/>
  <c r="BS19" i="34"/>
  <c r="BR19" i="34"/>
  <c r="BQ19" i="34"/>
  <c r="BP19" i="34"/>
  <c r="BO19" i="34"/>
  <c r="BN19" i="34"/>
  <c r="BM19" i="34"/>
  <c r="BL19" i="34"/>
  <c r="BK19" i="34"/>
  <c r="BJ19" i="34"/>
  <c r="BI19" i="34"/>
  <c r="BH19" i="34"/>
  <c r="BG19" i="34"/>
  <c r="BF19" i="34"/>
  <c r="BE19" i="34"/>
  <c r="BD19" i="34"/>
  <c r="BC19" i="34"/>
  <c r="BB19" i="34"/>
  <c r="BA19" i="34"/>
  <c r="AZ19" i="34"/>
  <c r="AY19" i="34"/>
  <c r="AX19" i="34"/>
  <c r="AW19" i="34"/>
  <c r="AV19" i="34"/>
  <c r="AU19" i="34"/>
  <c r="AT19" i="34"/>
  <c r="AS19" i="34"/>
  <c r="AR19" i="34"/>
  <c r="AQ19"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CH19" i="33"/>
  <c r="CG19" i="33"/>
  <c r="CF19" i="33"/>
  <c r="CE19" i="33"/>
  <c r="CD19" i="33"/>
  <c r="CC19" i="33"/>
  <c r="CB19" i="33"/>
  <c r="CA19" i="33"/>
  <c r="BZ19" i="33"/>
  <c r="BY19" i="33"/>
  <c r="BX19" i="33"/>
  <c r="BW19" i="33"/>
  <c r="BV19" i="33"/>
  <c r="BU19" i="33"/>
  <c r="BT19" i="33"/>
  <c r="BS19" i="33"/>
  <c r="BR19" i="33"/>
  <c r="BQ19" i="33"/>
  <c r="BP19" i="33"/>
  <c r="BO19" i="33"/>
  <c r="BN19" i="33"/>
  <c r="BM19" i="33"/>
  <c r="BL19"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CH16" i="32"/>
  <c r="CG16" i="32"/>
  <c r="CF16" i="32"/>
  <c r="CE16" i="32"/>
  <c r="CD16" i="32"/>
  <c r="CC16" i="32"/>
  <c r="CB16" i="32"/>
  <c r="CA16" i="32"/>
  <c r="BZ16" i="32"/>
  <c r="BY16" i="32"/>
  <c r="BX16" i="32"/>
  <c r="BW16"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H19" i="31"/>
  <c r="CG19" i="31"/>
  <c r="CF19" i="31"/>
  <c r="CE19" i="31"/>
  <c r="CD19" i="31"/>
  <c r="CC19" i="31"/>
  <c r="CB19" i="31"/>
  <c r="CA19" i="31"/>
  <c r="BZ19" i="31"/>
  <c r="BY19" i="31"/>
  <c r="BX19" i="31"/>
  <c r="BW19" i="31"/>
  <c r="BV19" i="31"/>
  <c r="BU19" i="31"/>
  <c r="BT19" i="31"/>
  <c r="BS19" i="31"/>
  <c r="BR19" i="31"/>
  <c r="BQ19" i="31"/>
  <c r="BP19" i="31"/>
  <c r="BO19" i="31"/>
  <c r="BN19" i="31"/>
  <c r="BM19" i="31"/>
  <c r="BL19" i="31"/>
  <c r="BK19" i="31"/>
  <c r="BJ19" i="31"/>
  <c r="BI19" i="31"/>
  <c r="BH19" i="31"/>
  <c r="BG19" i="31"/>
  <c r="BF19" i="31"/>
  <c r="BE19" i="31"/>
  <c r="BD19" i="31"/>
  <c r="BC19" i="31"/>
  <c r="BB19" i="31"/>
  <c r="BA19" i="31"/>
  <c r="AZ19" i="3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CH19" i="30"/>
  <c r="CG19" i="30"/>
  <c r="CF19" i="30"/>
  <c r="CE19" i="30"/>
  <c r="CD19" i="30"/>
  <c r="CC19" i="30"/>
  <c r="CB19" i="30"/>
  <c r="CA19" i="30"/>
  <c r="BZ19" i="30"/>
  <c r="BY19" i="30"/>
  <c r="BX19" i="30"/>
  <c r="BW19" i="30"/>
  <c r="BV19" i="30"/>
  <c r="BU19" i="30"/>
  <c r="BT19" i="30"/>
  <c r="BS19" i="30"/>
  <c r="BR19" i="30"/>
  <c r="BQ19" i="30"/>
  <c r="BP19" i="30"/>
  <c r="BO19" i="30"/>
  <c r="BN19" i="30"/>
  <c r="BM19" i="30"/>
  <c r="BL19" i="30"/>
  <c r="BK19" i="30"/>
  <c r="BJ19" i="30"/>
  <c r="BI19" i="30"/>
  <c r="BH19" i="30"/>
  <c r="BG19" i="30"/>
  <c r="BF19" i="30"/>
  <c r="BE19" i="30"/>
  <c r="BD19" i="30"/>
  <c r="BC19" i="30"/>
  <c r="BB19" i="30"/>
  <c r="BA19" i="30"/>
  <c r="AZ19" i="30"/>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CH19" i="29"/>
  <c r="CG19" i="29"/>
  <c r="CF19" i="29"/>
  <c r="CE19" i="29"/>
  <c r="CD19" i="29"/>
  <c r="CC19" i="29"/>
  <c r="CB19" i="29"/>
  <c r="CA19" i="29"/>
  <c r="BZ19" i="29"/>
  <c r="BY19" i="29"/>
  <c r="BX19" i="29"/>
  <c r="BW19" i="29"/>
  <c r="BV19"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CH16" i="2"/>
  <c r="CG16" i="2"/>
  <c r="CF16" i="2"/>
  <c r="CE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CH80" i="28"/>
  <c r="CG80" i="28"/>
  <c r="CF80" i="28"/>
  <c r="CE80" i="28"/>
  <c r="CD80" i="28"/>
  <c r="CC80" i="28"/>
  <c r="CB80" i="28"/>
  <c r="CB64" i="28" s="1"/>
  <c r="CA80" i="28"/>
  <c r="BZ80" i="28"/>
  <c r="BY80" i="28"/>
  <c r="BX80" i="28"/>
  <c r="BW80" i="28"/>
  <c r="BV80" i="28"/>
  <c r="BU80" i="28"/>
  <c r="BU64" i="28" s="1"/>
  <c r="BT80" i="28"/>
  <c r="BT64" i="28" s="1"/>
  <c r="BS80" i="28"/>
  <c r="BR80" i="28"/>
  <c r="BQ80" i="28"/>
  <c r="BP80" i="28"/>
  <c r="BO80" i="28"/>
  <c r="BN80" i="28"/>
  <c r="BM80" i="28"/>
  <c r="BM64" i="28" s="1"/>
  <c r="BL80" i="28"/>
  <c r="BL64" i="28" s="1"/>
  <c r="BK80" i="28"/>
  <c r="BJ80" i="28"/>
  <c r="BI80" i="28"/>
  <c r="BH80" i="28"/>
  <c r="BG80" i="28"/>
  <c r="BF80" i="28"/>
  <c r="BE80" i="28"/>
  <c r="BE64" i="28" s="1"/>
  <c r="BD80" i="28"/>
  <c r="BD64" i="28" s="1"/>
  <c r="BC80" i="28"/>
  <c r="BB80" i="28"/>
  <c r="BA80" i="28"/>
  <c r="AZ80" i="28"/>
  <c r="AY80" i="28"/>
  <c r="AX80" i="28"/>
  <c r="AW80" i="28"/>
  <c r="AW64" i="28" s="1"/>
  <c r="AV80" i="28"/>
  <c r="AU80" i="28"/>
  <c r="AT80" i="28"/>
  <c r="AS80" i="28"/>
  <c r="AR80" i="28"/>
  <c r="AQ80" i="28"/>
  <c r="AP80" i="28"/>
  <c r="AO80" i="28"/>
  <c r="AN80" i="28"/>
  <c r="AN64" i="28" s="1"/>
  <c r="AM80" i="28"/>
  <c r="AL80" i="28"/>
  <c r="AK80" i="28"/>
  <c r="AJ80" i="28"/>
  <c r="AI80" i="28"/>
  <c r="AH80" i="28"/>
  <c r="AG80" i="28"/>
  <c r="AG64" i="28" s="1"/>
  <c r="AF80" i="28"/>
  <c r="AF64" i="28" s="1"/>
  <c r="AE80" i="28"/>
  <c r="AD80" i="28"/>
  <c r="AC80" i="28"/>
  <c r="AB80" i="28"/>
  <c r="AA80" i="28"/>
  <c r="Z80" i="28"/>
  <c r="Y80" i="28"/>
  <c r="Y64" i="28" s="1"/>
  <c r="X80" i="28"/>
  <c r="X64" i="28" s="1"/>
  <c r="W80" i="28"/>
  <c r="V80" i="28"/>
  <c r="U80" i="28"/>
  <c r="T80" i="28"/>
  <c r="S80" i="28"/>
  <c r="R80" i="28"/>
  <c r="Q80" i="28"/>
  <c r="Q64" i="28" s="1"/>
  <c r="P80" i="28"/>
  <c r="O80" i="28"/>
  <c r="CH79" i="28"/>
  <c r="CG79" i="28"/>
  <c r="CF79" i="28"/>
  <c r="CE79" i="28"/>
  <c r="CD79" i="28"/>
  <c r="CC79" i="28"/>
  <c r="CC63" i="28" s="1"/>
  <c r="CB79" i="28"/>
  <c r="CA79" i="28"/>
  <c r="BZ79" i="28"/>
  <c r="BY79" i="28"/>
  <c r="BX79" i="28"/>
  <c r="BW79" i="28"/>
  <c r="BV79" i="28"/>
  <c r="BU79" i="28"/>
  <c r="BT79" i="28"/>
  <c r="BT63" i="28" s="1"/>
  <c r="BS79" i="28"/>
  <c r="BR79" i="28"/>
  <c r="BQ79" i="28"/>
  <c r="BP79" i="28"/>
  <c r="BO79" i="28"/>
  <c r="BN79" i="28"/>
  <c r="BM79" i="28"/>
  <c r="BM63" i="28" s="1"/>
  <c r="BL79" i="28"/>
  <c r="BL63" i="28" s="1"/>
  <c r="BK79" i="28"/>
  <c r="BJ79" i="28"/>
  <c r="BI79" i="28"/>
  <c r="BH79" i="28"/>
  <c r="BG79" i="28"/>
  <c r="BF79" i="28"/>
  <c r="BE79" i="28"/>
  <c r="BD79" i="28"/>
  <c r="BD63" i="28" s="1"/>
  <c r="BC79" i="28"/>
  <c r="BB79" i="28"/>
  <c r="BA79" i="28"/>
  <c r="AZ79" i="28"/>
  <c r="AY79" i="28"/>
  <c r="AX79" i="28"/>
  <c r="AW79" i="28"/>
  <c r="AW63" i="28" s="1"/>
  <c r="AV79" i="28"/>
  <c r="AV63" i="28" s="1"/>
  <c r="AU79" i="28"/>
  <c r="AT79" i="28"/>
  <c r="AS79" i="28"/>
  <c r="AR79" i="28"/>
  <c r="AQ79" i="28"/>
  <c r="AP79" i="28"/>
  <c r="AO79" i="28"/>
  <c r="AN79" i="28"/>
  <c r="AM79" i="28"/>
  <c r="AL79" i="28"/>
  <c r="AK79" i="28"/>
  <c r="AJ79" i="28"/>
  <c r="AI79" i="28"/>
  <c r="AH79" i="28"/>
  <c r="AG79" i="28"/>
  <c r="AG63" i="28" s="1"/>
  <c r="AF79" i="28"/>
  <c r="AE79" i="28"/>
  <c r="AD79" i="28"/>
  <c r="AC79" i="28"/>
  <c r="AB79" i="28"/>
  <c r="AA79" i="28"/>
  <c r="Z79" i="28"/>
  <c r="Y79" i="28"/>
  <c r="X79" i="28"/>
  <c r="W79" i="28"/>
  <c r="V79" i="28"/>
  <c r="U79" i="28"/>
  <c r="T79" i="28"/>
  <c r="S79" i="28"/>
  <c r="R79" i="28"/>
  <c r="Q79" i="28"/>
  <c r="Q63" i="28" s="1"/>
  <c r="P79" i="28"/>
  <c r="P63" i="28" s="1"/>
  <c r="O79" i="28"/>
  <c r="CH78" i="28"/>
  <c r="CG78" i="28"/>
  <c r="CF78" i="28"/>
  <c r="CE78" i="28"/>
  <c r="CD78" i="28"/>
  <c r="CC78" i="28"/>
  <c r="CB78" i="28"/>
  <c r="CA78" i="28"/>
  <c r="BZ78" i="28"/>
  <c r="BY78" i="28"/>
  <c r="BX78" i="28"/>
  <c r="BW78" i="28"/>
  <c r="BV78" i="28"/>
  <c r="BU78" i="28"/>
  <c r="BU62" i="28" s="1"/>
  <c r="BT78" i="28"/>
  <c r="BT62" i="28" s="1"/>
  <c r="BS78" i="28"/>
  <c r="BR78" i="28"/>
  <c r="BQ78" i="28"/>
  <c r="BP78" i="28"/>
  <c r="BO78" i="28"/>
  <c r="BN78" i="28"/>
  <c r="BM78" i="28"/>
  <c r="BL78" i="28"/>
  <c r="BK78" i="28"/>
  <c r="BJ78" i="28"/>
  <c r="BI78" i="28"/>
  <c r="BH78" i="28"/>
  <c r="BG78" i="28"/>
  <c r="BF78" i="28"/>
  <c r="BE78" i="28"/>
  <c r="BE62" i="28" s="1"/>
  <c r="BD78" i="28"/>
  <c r="BD62" i="28" s="1"/>
  <c r="BC78" i="28"/>
  <c r="BB78" i="28"/>
  <c r="BA78" i="28"/>
  <c r="AZ78" i="28"/>
  <c r="AY78" i="28"/>
  <c r="AX78" i="28"/>
  <c r="AW78" i="28"/>
  <c r="AV78" i="28"/>
  <c r="AU78" i="28"/>
  <c r="AT78" i="28"/>
  <c r="AS78" i="28"/>
  <c r="AR78" i="28"/>
  <c r="AQ78" i="28"/>
  <c r="AP78" i="28"/>
  <c r="AO78" i="28"/>
  <c r="AO62" i="28" s="1"/>
  <c r="AN78" i="28"/>
  <c r="AN62" i="28" s="1"/>
  <c r="AM78" i="28"/>
  <c r="AL78" i="28"/>
  <c r="AK78" i="28"/>
  <c r="AJ78" i="28"/>
  <c r="AI78" i="28"/>
  <c r="AH78" i="28"/>
  <c r="AG78" i="28"/>
  <c r="AF78" i="28"/>
  <c r="AE78" i="28"/>
  <c r="AD78" i="28"/>
  <c r="AC78" i="28"/>
  <c r="AB78" i="28"/>
  <c r="AA78" i="28"/>
  <c r="Z78" i="28"/>
  <c r="Y78" i="28"/>
  <c r="Y62" i="28" s="1"/>
  <c r="X78" i="28"/>
  <c r="X62" i="28" s="1"/>
  <c r="W78" i="28"/>
  <c r="V78" i="28"/>
  <c r="U78" i="28"/>
  <c r="T78" i="28"/>
  <c r="S78" i="28"/>
  <c r="R78" i="28"/>
  <c r="Q78" i="28"/>
  <c r="Q62" i="28" s="1"/>
  <c r="P78" i="28"/>
  <c r="O78" i="28"/>
  <c r="CH76" i="28"/>
  <c r="CG76" i="28"/>
  <c r="CF76" i="28"/>
  <c r="CE76" i="28"/>
  <c r="CD76" i="28"/>
  <c r="CC76" i="28"/>
  <c r="CC60" i="28" s="1"/>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E60" i="28" s="1"/>
  <c r="BD76" i="28"/>
  <c r="BD60" i="28" s="1"/>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D76" i="28"/>
  <c r="AC76" i="28"/>
  <c r="AB76" i="28"/>
  <c r="AA76" i="28"/>
  <c r="Z76" i="28"/>
  <c r="Y76" i="28"/>
  <c r="Y60" i="28" s="1"/>
  <c r="X76" i="28"/>
  <c r="X60" i="28" s="1"/>
  <c r="W76" i="28"/>
  <c r="V76" i="28"/>
  <c r="U76" i="28"/>
  <c r="T76" i="28"/>
  <c r="S76" i="28"/>
  <c r="R76" i="28"/>
  <c r="Q76" i="28"/>
  <c r="P76" i="28"/>
  <c r="O76" i="28"/>
  <c r="CH72" i="28"/>
  <c r="CG72" i="28"/>
  <c r="CF72" i="28"/>
  <c r="CE72" i="28"/>
  <c r="CE64" i="28"/>
  <c r="CD72" i="28"/>
  <c r="CC72" i="28"/>
  <c r="CC64" i="28" s="1"/>
  <c r="CB72" i="28"/>
  <c r="CA72" i="28"/>
  <c r="CA64" i="28"/>
  <c r="BZ72" i="28"/>
  <c r="BY72" i="28"/>
  <c r="BX72" i="28"/>
  <c r="BW72" i="28"/>
  <c r="BW73" i="28" s="1"/>
  <c r="BV72" i="28"/>
  <c r="BU72" i="28"/>
  <c r="BT72" i="28"/>
  <c r="BS72" i="28"/>
  <c r="BR72" i="28"/>
  <c r="BQ72" i="28"/>
  <c r="BP72" i="28"/>
  <c r="BP64" i="28" s="1"/>
  <c r="BO72" i="28"/>
  <c r="BO64" i="28" s="1"/>
  <c r="BN72" i="28"/>
  <c r="BM72" i="28"/>
  <c r="BL72" i="28"/>
  <c r="BK72" i="28"/>
  <c r="BK64" i="28"/>
  <c r="BJ72" i="28"/>
  <c r="BJ64" i="28" s="1"/>
  <c r="BJ65" i="28" s="1"/>
  <c r="BI72" i="28"/>
  <c r="BI64" i="28" s="1"/>
  <c r="BH72" i="28"/>
  <c r="BG72" i="28"/>
  <c r="BG64" i="28"/>
  <c r="BF72" i="28"/>
  <c r="BE72" i="28"/>
  <c r="BD72" i="28"/>
  <c r="BC72" i="28"/>
  <c r="BC64" i="28" s="1"/>
  <c r="BB72" i="28"/>
  <c r="BA72" i="28"/>
  <c r="AZ72" i="28"/>
  <c r="AY72" i="28"/>
  <c r="AY64" i="28" s="1"/>
  <c r="AX72" i="28"/>
  <c r="AW72" i="28"/>
  <c r="AV72" i="28"/>
  <c r="AU72" i="28"/>
  <c r="AU64" i="28" s="1"/>
  <c r="AT72" i="28"/>
  <c r="AS72" i="28"/>
  <c r="AR72" i="28"/>
  <c r="AQ72" i="28"/>
  <c r="AQ64" i="28"/>
  <c r="AP72" i="28"/>
  <c r="AP64" i="28" s="1"/>
  <c r="AO72" i="28"/>
  <c r="AN72" i="28"/>
  <c r="AM72" i="28"/>
  <c r="AL72" i="28"/>
  <c r="AK72" i="28"/>
  <c r="AJ72" i="28"/>
  <c r="AI72" i="28"/>
  <c r="AI64" i="28"/>
  <c r="AH72" i="28"/>
  <c r="AH64" i="28" s="1"/>
  <c r="AG72" i="28"/>
  <c r="AF72" i="28"/>
  <c r="AE72" i="28"/>
  <c r="AE64" i="28"/>
  <c r="AD72" i="28"/>
  <c r="AC72" i="28"/>
  <c r="AB72" i="28"/>
  <c r="AA72" i="28"/>
  <c r="AA64" i="28" s="1"/>
  <c r="Z72" i="28"/>
  <c r="Y72" i="28"/>
  <c r="X72" i="28"/>
  <c r="W72" i="28"/>
  <c r="V72" i="28"/>
  <c r="U72" i="28"/>
  <c r="U64" i="28" s="1"/>
  <c r="T72" i="28"/>
  <c r="S72" i="28"/>
  <c r="S64" i="28" s="1"/>
  <c r="R72" i="28"/>
  <c r="Q72" i="28"/>
  <c r="P72" i="28"/>
  <c r="O72" i="28"/>
  <c r="O64" i="28"/>
  <c r="CH71" i="28"/>
  <c r="CH73" i="28" s="1"/>
  <c r="CG71" i="28"/>
  <c r="CF71" i="28"/>
  <c r="CE71" i="28"/>
  <c r="CE63" i="28" s="1"/>
  <c r="CD71" i="28"/>
  <c r="CC71" i="28"/>
  <c r="CB71" i="28"/>
  <c r="CA71" i="28"/>
  <c r="BZ71" i="28"/>
  <c r="BY71" i="28"/>
  <c r="BX71" i="28"/>
  <c r="BW71" i="28"/>
  <c r="BW63" i="28" s="1"/>
  <c r="BV71" i="28"/>
  <c r="BV63" i="28" s="1"/>
  <c r="BU71" i="28"/>
  <c r="BU63" i="28" s="1"/>
  <c r="BT71" i="28"/>
  <c r="BS71" i="28"/>
  <c r="BS63" i="28" s="1"/>
  <c r="BR71" i="28"/>
  <c r="BQ71" i="28"/>
  <c r="BP71" i="28"/>
  <c r="BO71" i="28"/>
  <c r="BO63" i="28" s="1"/>
  <c r="BN71" i="28"/>
  <c r="BM71" i="28"/>
  <c r="BL71" i="28"/>
  <c r="BK71" i="28"/>
  <c r="BJ71" i="28"/>
  <c r="BI71" i="28"/>
  <c r="BH71" i="28"/>
  <c r="BH63" i="28" s="1"/>
  <c r="BG71" i="28"/>
  <c r="BG63" i="28" s="1"/>
  <c r="BF71" i="28"/>
  <c r="BE71" i="28"/>
  <c r="BD71" i="28"/>
  <c r="BC71" i="28"/>
  <c r="BC63" i="28"/>
  <c r="BB71" i="28"/>
  <c r="BB63" i="28" s="1"/>
  <c r="BA71" i="28"/>
  <c r="BA63" i="28" s="1"/>
  <c r="AZ71" i="28"/>
  <c r="AY71" i="28"/>
  <c r="AY63" i="28"/>
  <c r="AX71" i="28"/>
  <c r="AW71" i="28"/>
  <c r="AV71" i="28"/>
  <c r="AU71" i="28"/>
  <c r="AU63" i="28"/>
  <c r="AT71" i="28"/>
  <c r="AS71" i="28"/>
  <c r="AR71" i="28"/>
  <c r="AQ71" i="28"/>
  <c r="AQ63" i="28"/>
  <c r="AP71" i="28"/>
  <c r="AO71" i="28"/>
  <c r="AO63" i="28" s="1"/>
  <c r="AN71" i="28"/>
  <c r="AM71" i="28"/>
  <c r="AM63" i="28" s="1"/>
  <c r="AL71" i="28"/>
  <c r="AK71" i="28"/>
  <c r="AJ71" i="28"/>
  <c r="AI71" i="28"/>
  <c r="AI63" i="28"/>
  <c r="AH71" i="28"/>
  <c r="AG71" i="28"/>
  <c r="AF71" i="28"/>
  <c r="AE71" i="28"/>
  <c r="AE63" i="28" s="1"/>
  <c r="AD71" i="28"/>
  <c r="AC71" i="28"/>
  <c r="AB71" i="28"/>
  <c r="AB63" i="28" s="1"/>
  <c r="AA71" i="28"/>
  <c r="Z71" i="28"/>
  <c r="Y71" i="28"/>
  <c r="X71" i="28"/>
  <c r="W71" i="28"/>
  <c r="W63" i="28" s="1"/>
  <c r="V71" i="28"/>
  <c r="U71" i="28"/>
  <c r="U63" i="28" s="1"/>
  <c r="T71" i="28"/>
  <c r="S71" i="28"/>
  <c r="S63" i="28" s="1"/>
  <c r="R71" i="28"/>
  <c r="Q71" i="28"/>
  <c r="P71" i="28"/>
  <c r="O71" i="28"/>
  <c r="O63" i="28" s="1"/>
  <c r="CH70" i="28"/>
  <c r="CG70" i="28"/>
  <c r="CF70" i="28"/>
  <c r="CE70" i="28"/>
  <c r="CE62" i="28" s="1"/>
  <c r="CD70" i="28"/>
  <c r="CC70" i="28"/>
  <c r="CC62" i="28" s="1"/>
  <c r="CB70" i="28"/>
  <c r="CA70" i="28"/>
  <c r="CA62" i="28" s="1"/>
  <c r="BZ70" i="28"/>
  <c r="BY70" i="28"/>
  <c r="BX70" i="28"/>
  <c r="BW70" i="28"/>
  <c r="BW62" i="28"/>
  <c r="BV70" i="28"/>
  <c r="BV62" i="28" s="1"/>
  <c r="BU70" i="28"/>
  <c r="BT70" i="28"/>
  <c r="BS70" i="28"/>
  <c r="BS62" i="28" s="1"/>
  <c r="BR70" i="28"/>
  <c r="BQ70" i="28"/>
  <c r="BP70" i="28"/>
  <c r="BO70" i="28"/>
  <c r="BO62" i="28" s="1"/>
  <c r="BN70" i="28"/>
  <c r="BM70" i="28"/>
  <c r="BL70" i="28"/>
  <c r="BK70" i="28"/>
  <c r="BK62" i="28" s="1"/>
  <c r="BJ70" i="28"/>
  <c r="BI70" i="28"/>
  <c r="BH70" i="28"/>
  <c r="BG70" i="28"/>
  <c r="BG62" i="28" s="1"/>
  <c r="BF70" i="28"/>
  <c r="BE70" i="28"/>
  <c r="BD70" i="28"/>
  <c r="BC70" i="28"/>
  <c r="BC62" i="28" s="1"/>
  <c r="BB70" i="28"/>
  <c r="BA70" i="28"/>
  <c r="AZ70" i="28"/>
  <c r="AY70" i="28"/>
  <c r="AY62" i="28" s="1"/>
  <c r="AX70" i="28"/>
  <c r="AW70" i="28"/>
  <c r="AV70" i="28"/>
  <c r="AU70" i="28"/>
  <c r="AU62" i="28" s="1"/>
  <c r="AT70" i="28"/>
  <c r="AS70" i="28"/>
  <c r="AR70" i="28"/>
  <c r="AQ70" i="28"/>
  <c r="AQ62" i="28"/>
  <c r="AP70" i="28"/>
  <c r="AP62" i="28" s="1"/>
  <c r="AO70" i="28"/>
  <c r="AN70" i="28"/>
  <c r="AM70" i="28"/>
  <c r="AM62" i="28" s="1"/>
  <c r="AL70" i="28"/>
  <c r="AK70" i="28"/>
  <c r="AJ70" i="28"/>
  <c r="AI70" i="28"/>
  <c r="AH70" i="28"/>
  <c r="AG70" i="28"/>
  <c r="AF70" i="28"/>
  <c r="AE70" i="28"/>
  <c r="AE62" i="28" s="1"/>
  <c r="AD70" i="28"/>
  <c r="AD73" i="28" s="1"/>
  <c r="AC70" i="28"/>
  <c r="AC62" i="28" s="1"/>
  <c r="AB70" i="28"/>
  <c r="AA70" i="28"/>
  <c r="AA62" i="28" s="1"/>
  <c r="Z70" i="28"/>
  <c r="Y70" i="28"/>
  <c r="X70" i="28"/>
  <c r="W70" i="28"/>
  <c r="W73" i="28" s="1"/>
  <c r="W62" i="28"/>
  <c r="V70" i="28"/>
  <c r="U70" i="28"/>
  <c r="T70" i="28"/>
  <c r="S70" i="28"/>
  <c r="S62" i="28"/>
  <c r="R70" i="28"/>
  <c r="Q70" i="28"/>
  <c r="P70" i="28"/>
  <c r="O70" i="28"/>
  <c r="O62" i="28" s="1"/>
  <c r="CH69" i="28"/>
  <c r="CG69" i="28"/>
  <c r="CF69" i="28"/>
  <c r="CE69" i="28"/>
  <c r="CD69" i="28"/>
  <c r="CD61" i="28" s="1"/>
  <c r="CC69" i="28"/>
  <c r="CB69" i="28"/>
  <c r="CA69" i="28"/>
  <c r="BZ69" i="28"/>
  <c r="BY69" i="28"/>
  <c r="BX69" i="28"/>
  <c r="BW69" i="28"/>
  <c r="BV69" i="28"/>
  <c r="BU69" i="28"/>
  <c r="BT69" i="28"/>
  <c r="BS69" i="28"/>
  <c r="BR69" i="28"/>
  <c r="BQ69" i="28"/>
  <c r="BP69" i="28"/>
  <c r="BO69" i="28"/>
  <c r="BN69" i="28"/>
  <c r="BM69" i="28"/>
  <c r="BL69" i="28"/>
  <c r="BK69" i="28"/>
  <c r="BJ69" i="28"/>
  <c r="BI69" i="28"/>
  <c r="BH69" i="28"/>
  <c r="BG69" i="28"/>
  <c r="BF69" i="28"/>
  <c r="BE69" i="28"/>
  <c r="BE73" i="28" s="1"/>
  <c r="BD69" i="28"/>
  <c r="BC69" i="28"/>
  <c r="BB69" i="28"/>
  <c r="BA69" i="28"/>
  <c r="AZ69" i="28"/>
  <c r="AY69" i="28"/>
  <c r="AX69" i="28"/>
  <c r="AW69" i="28"/>
  <c r="AV69" i="28"/>
  <c r="AU69" i="28"/>
  <c r="AT69" i="28"/>
  <c r="AS69" i="28"/>
  <c r="AR69" i="28"/>
  <c r="AQ69" i="28"/>
  <c r="AP69" i="28"/>
  <c r="AO69" i="28"/>
  <c r="AO73" i="28" s="1"/>
  <c r="AN69" i="28"/>
  <c r="AM69" i="28"/>
  <c r="AL69" i="28"/>
  <c r="AK69" i="28"/>
  <c r="AJ69" i="28"/>
  <c r="AI69" i="28"/>
  <c r="AH69" i="28"/>
  <c r="AH61" i="28" s="1"/>
  <c r="AG69" i="28"/>
  <c r="AF69" i="28"/>
  <c r="AE69" i="28"/>
  <c r="AD69" i="28"/>
  <c r="AC69" i="28"/>
  <c r="AB69" i="28"/>
  <c r="AA69" i="28"/>
  <c r="Z69" i="28"/>
  <c r="Z61" i="28" s="1"/>
  <c r="Z65" i="28" s="1"/>
  <c r="Y69" i="28"/>
  <c r="X69" i="28"/>
  <c r="W69" i="28"/>
  <c r="V69" i="28"/>
  <c r="U69" i="28"/>
  <c r="T69" i="28"/>
  <c r="S69" i="28"/>
  <c r="R69" i="28"/>
  <c r="R73" i="28" s="1"/>
  <c r="Q69" i="28"/>
  <c r="P69" i="28"/>
  <c r="O69" i="28"/>
  <c r="CG64" i="28"/>
  <c r="CF64" i="28"/>
  <c r="BY64" i="28"/>
  <c r="BX64" i="28"/>
  <c r="BQ64" i="28"/>
  <c r="BH64" i="28"/>
  <c r="BA64" i="28"/>
  <c r="AZ64" i="28"/>
  <c r="AS64" i="28"/>
  <c r="AR64" i="28"/>
  <c r="AK64" i="28"/>
  <c r="AJ64" i="28"/>
  <c r="AC64" i="28"/>
  <c r="AB64" i="28"/>
  <c r="W64" i="28"/>
  <c r="P64" i="28"/>
  <c r="CH63" i="28"/>
  <c r="CD63" i="28"/>
  <c r="BZ63" i="28"/>
  <c r="BR63" i="28"/>
  <c r="BN63" i="28"/>
  <c r="BJ63" i="28"/>
  <c r="BF63" i="28"/>
  <c r="AX63" i="28"/>
  <c r="AT63" i="28"/>
  <c r="AP63" i="28"/>
  <c r="AL63" i="28"/>
  <c r="AH63" i="28"/>
  <c r="AD63" i="28"/>
  <c r="Z63" i="28"/>
  <c r="R63" i="28"/>
  <c r="CH62" i="28"/>
  <c r="CG62" i="28"/>
  <c r="CD62" i="28"/>
  <c r="BZ62" i="28"/>
  <c r="BY62" i="28"/>
  <c r="BR62" i="28"/>
  <c r="BQ62" i="28"/>
  <c r="BN62" i="28"/>
  <c r="BM62" i="28"/>
  <c r="BJ62" i="28"/>
  <c r="BF62" i="28"/>
  <c r="BB62" i="28"/>
  <c r="BA62" i="28"/>
  <c r="AX62" i="28"/>
  <c r="AW62" i="28"/>
  <c r="AT62" i="28"/>
  <c r="AS62" i="28"/>
  <c r="AL62" i="28"/>
  <c r="AK62" i="28"/>
  <c r="AH62" i="28"/>
  <c r="AG62" i="28"/>
  <c r="AD62" i="28"/>
  <c r="Z62" i="28"/>
  <c r="V62" i="28"/>
  <c r="U62" i="28"/>
  <c r="R62" i="28"/>
  <c r="DA53" i="28"/>
  <c r="DA54" i="28" s="1"/>
  <c r="CZ53" i="28"/>
  <c r="CY53" i="28"/>
  <c r="CX53" i="28"/>
  <c r="CW53" i="28"/>
  <c r="CV53" i="28"/>
  <c r="DA52" i="28"/>
  <c r="CZ52" i="28"/>
  <c r="CZ54" i="28" s="1"/>
  <c r="CY52" i="28"/>
  <c r="CY54" i="28" s="1"/>
  <c r="CX52" i="28"/>
  <c r="CW52" i="28"/>
  <c r="CV52" i="28"/>
  <c r="DA51" i="28"/>
  <c r="CZ51" i="28"/>
  <c r="CY51" i="28"/>
  <c r="CX51" i="28"/>
  <c r="CX54" i="28" s="1"/>
  <c r="CW51" i="28"/>
  <c r="CW54" i="28" s="1"/>
  <c r="CV51" i="28"/>
  <c r="DA50" i="28"/>
  <c r="CZ50" i="28"/>
  <c r="CY50" i="28"/>
  <c r="CX50" i="28"/>
  <c r="CW50" i="28"/>
  <c r="CV50" i="28"/>
  <c r="CT50" i="28"/>
  <c r="CS50" i="28"/>
  <c r="L48" i="28" s="1"/>
  <c r="CQ50" i="28"/>
  <c r="J47" i="28" s="1"/>
  <c r="CP50" i="28"/>
  <c r="I48" i="28" s="1"/>
  <c r="CO50" i="28"/>
  <c r="H48" i="28" s="1"/>
  <c r="CN50" i="28"/>
  <c r="G47" i="28" s="1"/>
  <c r="CM50" i="28"/>
  <c r="F47" i="28" s="1"/>
  <c r="CK50" i="28"/>
  <c r="D47" i="28" s="1"/>
  <c r="D48" i="28"/>
  <c r="CJ50" i="28"/>
  <c r="C48" i="28" s="1"/>
  <c r="DA46" i="28"/>
  <c r="CZ46" i="28"/>
  <c r="CY46" i="28"/>
  <c r="CX46" i="28"/>
  <c r="CW46" i="28"/>
  <c r="CV46" i="28"/>
  <c r="CT46" i="28"/>
  <c r="M43" i="28" s="1"/>
  <c r="CS46" i="28"/>
  <c r="CQ46" i="28"/>
  <c r="J44" i="28" s="1"/>
  <c r="CP46" i="28"/>
  <c r="I43" i="28" s="1"/>
  <c r="CO46" i="28"/>
  <c r="H44" i="28" s="1"/>
  <c r="CN46" i="28"/>
  <c r="G44" i="28" s="1"/>
  <c r="CM46" i="28"/>
  <c r="F43" i="28" s="1"/>
  <c r="CK46" i="28"/>
  <c r="CJ46" i="28"/>
  <c r="C43" i="28" s="1"/>
  <c r="DA42" i="28"/>
  <c r="CZ42" i="28"/>
  <c r="CY42" i="28"/>
  <c r="CX42" i="28"/>
  <c r="CW42" i="28"/>
  <c r="CV42" i="28"/>
  <c r="CT42" i="28"/>
  <c r="M39" i="28" s="1"/>
  <c r="CS42" i="28"/>
  <c r="K40" i="28"/>
  <c r="CQ42" i="28"/>
  <c r="J40" i="28" s="1"/>
  <c r="CP42" i="28"/>
  <c r="I39" i="28" s="1"/>
  <c r="CO42" i="28"/>
  <c r="H39" i="28" s="1"/>
  <c r="CN42" i="28"/>
  <c r="G39" i="28" s="1"/>
  <c r="CM42" i="28"/>
  <c r="F40" i="28" s="1"/>
  <c r="CK42" i="28"/>
  <c r="D39" i="28" s="1"/>
  <c r="CJ42" i="28"/>
  <c r="C40" i="28" s="1"/>
  <c r="DA38" i="28"/>
  <c r="CZ38" i="28"/>
  <c r="CY38" i="28"/>
  <c r="CX38" i="28"/>
  <c r="CW38" i="28"/>
  <c r="CV38" i="28"/>
  <c r="CT38" i="28"/>
  <c r="CS38" i="28"/>
  <c r="CQ38" i="28"/>
  <c r="J36" i="28" s="1"/>
  <c r="CP38" i="28"/>
  <c r="I36" i="28" s="1"/>
  <c r="CO38" i="28"/>
  <c r="H36" i="28" s="1"/>
  <c r="CN38" i="28"/>
  <c r="G35" i="28" s="1"/>
  <c r="CM38" i="28"/>
  <c r="F35" i="28" s="1"/>
  <c r="E36" i="28"/>
  <c r="CK38" i="28"/>
  <c r="D36" i="28" s="1"/>
  <c r="CJ38" i="28"/>
  <c r="C36" i="28" s="1"/>
  <c r="CU50" i="28"/>
  <c r="CU46" i="28"/>
  <c r="CU42" i="28"/>
  <c r="CU38" i="28"/>
  <c r="X63" i="28"/>
  <c r="AF63" i="28"/>
  <c r="L44" i="28"/>
  <c r="L39" i="28"/>
  <c r="L36" i="28"/>
  <c r="H35" i="28"/>
  <c r="L35" i="28"/>
  <c r="H43" i="28"/>
  <c r="I44" i="28"/>
  <c r="F48" i="28"/>
  <c r="H40" i="28"/>
  <c r="K43" i="28"/>
  <c r="K46" i="28" s="1"/>
  <c r="J48" i="28"/>
  <c r="L40" i="28"/>
  <c r="L43" i="28"/>
  <c r="H47" i="28"/>
  <c r="AM64" i="28"/>
  <c r="BS64" i="28"/>
  <c r="BK63" i="28"/>
  <c r="T63" i="28"/>
  <c r="AJ63" i="28"/>
  <c r="AR63" i="28"/>
  <c r="AZ63" i="28"/>
  <c r="BP63" i="28"/>
  <c r="BX63" i="28"/>
  <c r="CF63" i="28"/>
  <c r="T62" i="28"/>
  <c r="AB62" i="28"/>
  <c r="AF62" i="28"/>
  <c r="AJ62" i="28"/>
  <c r="AR62" i="28"/>
  <c r="AZ62" i="28"/>
  <c r="BH62" i="28"/>
  <c r="BL62" i="28"/>
  <c r="BP62" i="28"/>
  <c r="BX62" i="28"/>
  <c r="CF62" i="28"/>
  <c r="Y63" i="28"/>
  <c r="AC63" i="28"/>
  <c r="AK63" i="28"/>
  <c r="AS63" i="28"/>
  <c r="BE63" i="28"/>
  <c r="BI63" i="28"/>
  <c r="BQ63" i="28"/>
  <c r="BY63" i="28"/>
  <c r="CG63" i="28"/>
  <c r="R64" i="28"/>
  <c r="V64" i="28"/>
  <c r="Z64" i="28"/>
  <c r="AD64" i="28"/>
  <c r="AL64" i="28"/>
  <c r="AT64" i="28"/>
  <c r="AX64" i="28"/>
  <c r="BB64" i="28"/>
  <c r="BF64" i="28"/>
  <c r="BN64" i="28"/>
  <c r="BR64" i="28"/>
  <c r="BV64" i="28"/>
  <c r="BZ64" i="28"/>
  <c r="CD64" i="28"/>
  <c r="CH64" i="28"/>
  <c r="I47" i="28"/>
  <c r="C39" i="28"/>
  <c r="K39" i="28"/>
  <c r="K42" i="28" s="1"/>
  <c r="E40" i="28"/>
  <c r="J39" i="28"/>
  <c r="E35" i="28"/>
  <c r="I35" i="28"/>
  <c r="C35" i="28"/>
  <c r="J35" i="28"/>
  <c r="CJ54"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F22" i="28"/>
  <c r="AF23" i="28"/>
  <c r="AF24" i="28"/>
  <c r="AF25" i="28"/>
  <c r="AE26" i="28"/>
  <c r="AD26" i="28"/>
  <c r="AC26" i="28"/>
  <c r="AB26" i="28"/>
  <c r="AA26" i="28"/>
  <c r="Z26" i="28"/>
  <c r="Y26" i="28"/>
  <c r="CH25" i="28"/>
  <c r="CG25" i="28"/>
  <c r="CF25" i="28"/>
  <c r="CE25" i="28"/>
  <c r="CD25" i="28"/>
  <c r="CC25" i="28"/>
  <c r="CB25" i="28"/>
  <c r="CA25" i="28"/>
  <c r="BZ25" i="28"/>
  <c r="BY25" i="28"/>
  <c r="BX25" i="28"/>
  <c r="BW25" i="28"/>
  <c r="BV25" i="28"/>
  <c r="BU25" i="28"/>
  <c r="BT25" i="28"/>
  <c r="BS25" i="28"/>
  <c r="BS22" i="28"/>
  <c r="BS23" i="28"/>
  <c r="BS24" i="28"/>
  <c r="BR25" i="28"/>
  <c r="BQ25" i="28"/>
  <c r="BP25" i="28"/>
  <c r="BO25" i="28"/>
  <c r="BN25" i="28"/>
  <c r="BM25" i="28"/>
  <c r="BL25" i="28"/>
  <c r="BK25" i="28"/>
  <c r="BJ25" i="28"/>
  <c r="BI25" i="28"/>
  <c r="BH25" i="28"/>
  <c r="BG25" i="28"/>
  <c r="BF25" i="28"/>
  <c r="BE25" i="28"/>
  <c r="BD25" i="28"/>
  <c r="BC25" i="28"/>
  <c r="BC22" i="28"/>
  <c r="BC23" i="28"/>
  <c r="BC24" i="28"/>
  <c r="BB25" i="28"/>
  <c r="BA25" i="28"/>
  <c r="AZ25" i="28"/>
  <c r="AY25" i="28"/>
  <c r="AX25" i="28"/>
  <c r="AW25" i="28"/>
  <c r="AV25" i="28"/>
  <c r="AU25" i="28"/>
  <c r="AT25" i="28"/>
  <c r="AS25" i="28"/>
  <c r="AR25" i="28"/>
  <c r="AQ25" i="28"/>
  <c r="AP25" i="28"/>
  <c r="AO25" i="28"/>
  <c r="AN25" i="28"/>
  <c r="AM25" i="28"/>
  <c r="AM22" i="28"/>
  <c r="AM23" i="28"/>
  <c r="AM24" i="28"/>
  <c r="AL25" i="28"/>
  <c r="AK25" i="28"/>
  <c r="AJ25" i="28"/>
  <c r="AI25" i="28"/>
  <c r="AH25" i="28"/>
  <c r="AG25" i="28"/>
  <c r="AE25" i="28"/>
  <c r="AD25" i="28"/>
  <c r="AC25" i="28"/>
  <c r="AB25" i="28"/>
  <c r="AA25" i="28"/>
  <c r="Z25" i="28"/>
  <c r="Y25" i="28"/>
  <c r="CH24" i="28"/>
  <c r="CG24" i="28"/>
  <c r="CF24" i="28"/>
  <c r="CE24" i="28"/>
  <c r="CD24" i="28"/>
  <c r="CC24" i="28"/>
  <c r="CB24" i="28"/>
  <c r="CA24" i="28"/>
  <c r="BZ24" i="28"/>
  <c r="BY24" i="28"/>
  <c r="BX24" i="28"/>
  <c r="BW24" i="28"/>
  <c r="BV24" i="28"/>
  <c r="BU24" i="28"/>
  <c r="BT24" i="28"/>
  <c r="BR24" i="28"/>
  <c r="BQ24" i="28"/>
  <c r="BP24" i="28"/>
  <c r="BO24" i="28"/>
  <c r="BN24" i="28"/>
  <c r="BM24" i="28"/>
  <c r="BL24" i="28"/>
  <c r="BK24" i="28"/>
  <c r="BJ24" i="28"/>
  <c r="BI24" i="28"/>
  <c r="BH24" i="28"/>
  <c r="BG24" i="28"/>
  <c r="BF24" i="28"/>
  <c r="BE24" i="28"/>
  <c r="BD24" i="28"/>
  <c r="BB24" i="28"/>
  <c r="BA24" i="28"/>
  <c r="AZ24" i="28"/>
  <c r="AY24" i="28"/>
  <c r="AX24" i="28"/>
  <c r="AW24" i="28"/>
  <c r="AV24" i="28"/>
  <c r="AU24" i="28"/>
  <c r="AT24" i="28"/>
  <c r="AT22" i="28"/>
  <c r="AT23" i="28"/>
  <c r="AS24" i="28"/>
  <c r="AR24" i="28"/>
  <c r="AQ24" i="28"/>
  <c r="AP24" i="28"/>
  <c r="AO24" i="28"/>
  <c r="AN24" i="28"/>
  <c r="AL24" i="28"/>
  <c r="AK24" i="28"/>
  <c r="AJ24" i="28"/>
  <c r="AI24" i="28"/>
  <c r="AH24" i="28"/>
  <c r="AG24" i="28"/>
  <c r="AE24" i="28"/>
  <c r="AD24" i="28"/>
  <c r="AC24" i="28"/>
  <c r="AB24" i="28"/>
  <c r="AA24" i="28"/>
  <c r="Z24" i="28"/>
  <c r="Y24" i="28"/>
  <c r="CH23" i="28"/>
  <c r="CG23" i="28"/>
  <c r="CF23" i="28"/>
  <c r="CE23" i="28"/>
  <c r="CD23" i="28"/>
  <c r="CC23" i="28"/>
  <c r="CB23" i="28"/>
  <c r="CA23" i="28"/>
  <c r="BZ23" i="28"/>
  <c r="BY23" i="28"/>
  <c r="BX23" i="28"/>
  <c r="BW23" i="28"/>
  <c r="BV23" i="28"/>
  <c r="BU23" i="28"/>
  <c r="BT23" i="28"/>
  <c r="BR23" i="28"/>
  <c r="BQ23" i="28"/>
  <c r="BP23" i="28"/>
  <c r="BO23" i="28"/>
  <c r="BN23" i="28"/>
  <c r="BM23" i="28"/>
  <c r="BL23" i="28"/>
  <c r="BK23" i="28"/>
  <c r="BJ23" i="28"/>
  <c r="BI23" i="28"/>
  <c r="BH23" i="28"/>
  <c r="BG23" i="28"/>
  <c r="BF23" i="28"/>
  <c r="BE23" i="28"/>
  <c r="BD23" i="28"/>
  <c r="BB23" i="28"/>
  <c r="BA23" i="28"/>
  <c r="BA22" i="28"/>
  <c r="AZ23" i="28"/>
  <c r="AY23" i="28"/>
  <c r="AX23" i="28"/>
  <c r="AW23" i="28"/>
  <c r="AV23" i="28"/>
  <c r="AU23" i="28"/>
  <c r="AS23" i="28"/>
  <c r="AS22" i="28"/>
  <c r="AR23" i="28"/>
  <c r="AQ23" i="28"/>
  <c r="AP23" i="28"/>
  <c r="AO23" i="28"/>
  <c r="AN23" i="28"/>
  <c r="AL23" i="28"/>
  <c r="AK23" i="28"/>
  <c r="AJ23" i="28"/>
  <c r="AI23" i="28"/>
  <c r="AH23" i="28"/>
  <c r="AG23" i="28"/>
  <c r="AE23" i="28"/>
  <c r="AD23" i="28"/>
  <c r="AC23" i="28"/>
  <c r="AB23" i="28"/>
  <c r="AA23" i="28"/>
  <c r="Z23" i="28"/>
  <c r="Y23" i="28"/>
  <c r="CH22" i="28"/>
  <c r="CG22" i="28"/>
  <c r="CF22" i="28"/>
  <c r="CE22" i="28"/>
  <c r="CD22" i="28"/>
  <c r="CC22" i="28"/>
  <c r="CB22" i="28"/>
  <c r="CA22" i="28"/>
  <c r="BZ22" i="28"/>
  <c r="BY22" i="28"/>
  <c r="BX22" i="28"/>
  <c r="BW22" i="28"/>
  <c r="BV22" i="28"/>
  <c r="BU22" i="28"/>
  <c r="BT22" i="28"/>
  <c r="BR22" i="28"/>
  <c r="BQ22" i="28"/>
  <c r="BP22" i="28"/>
  <c r="BO22" i="28"/>
  <c r="BN22" i="28"/>
  <c r="BM22" i="28"/>
  <c r="BL22" i="28"/>
  <c r="BK22" i="28"/>
  <c r="BJ22" i="28"/>
  <c r="BI22" i="28"/>
  <c r="BH22" i="28"/>
  <c r="BG22" i="28"/>
  <c r="BF22" i="28"/>
  <c r="BE22" i="28"/>
  <c r="BD22" i="28"/>
  <c r="BB22" i="28"/>
  <c r="AZ22" i="28"/>
  <c r="AY22" i="28"/>
  <c r="AX22" i="28"/>
  <c r="AW22" i="28"/>
  <c r="AV22" i="28"/>
  <c r="AU22" i="28"/>
  <c r="AR22" i="28"/>
  <c r="AQ22" i="28"/>
  <c r="AP22" i="28"/>
  <c r="AO22" i="28"/>
  <c r="AN22" i="28"/>
  <c r="AL22" i="28"/>
  <c r="AK22" i="28"/>
  <c r="AJ22" i="28"/>
  <c r="AI22" i="28"/>
  <c r="AH22" i="28"/>
  <c r="AG22" i="28"/>
  <c r="AE22" i="28"/>
  <c r="AD22" i="28"/>
  <c r="AC22" i="28"/>
  <c r="AB22" i="28"/>
  <c r="AA22" i="28"/>
  <c r="Z22" i="28"/>
  <c r="Y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G15" i="28"/>
  <c r="BG16" i="28"/>
  <c r="BG17"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CH15" i="28"/>
  <c r="CG15" i="28"/>
  <c r="CF15" i="28"/>
  <c r="CE15" i="28"/>
  <c r="CD15" i="28"/>
  <c r="CC15" i="28"/>
  <c r="CB15" i="28"/>
  <c r="CA15" i="28"/>
  <c r="BZ15" i="28"/>
  <c r="BY15" i="28"/>
  <c r="BX15" i="28"/>
  <c r="BW15" i="28"/>
  <c r="BV15" i="28"/>
  <c r="BU15" i="28"/>
  <c r="BT15" i="28"/>
  <c r="BS15" i="28"/>
  <c r="BR15" i="28"/>
  <c r="BQ15" i="28"/>
  <c r="BP15" i="28"/>
  <c r="BO15" i="28"/>
  <c r="BN15" i="28"/>
  <c r="BM15" i="28"/>
  <c r="BL15" i="28"/>
  <c r="BK15" i="28"/>
  <c r="BJ15" i="28"/>
  <c r="BI15" i="28"/>
  <c r="BH15" i="28"/>
  <c r="BF15" i="28"/>
  <c r="BE15" i="28"/>
  <c r="BD15" i="28"/>
  <c r="BC15" i="28"/>
  <c r="BB15" i="28"/>
  <c r="BA15" i="28"/>
  <c r="AZ15" i="28"/>
  <c r="AY15" i="28"/>
  <c r="AX15" i="28"/>
  <c r="AW15" i="28"/>
  <c r="AV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CH6" i="28"/>
  <c r="CG6" i="28"/>
  <c r="CF6" i="28"/>
  <c r="CE6" i="28"/>
  <c r="CD6" i="28"/>
  <c r="CC6" i="28"/>
  <c r="CB6" i="28"/>
  <c r="CA6" i="28"/>
  <c r="BZ6" i="28"/>
  <c r="BY6" i="28"/>
  <c r="BX6" i="28"/>
  <c r="BW6" i="28"/>
  <c r="BV6" i="28"/>
  <c r="BU6" i="28"/>
  <c r="BT6" i="28"/>
  <c r="BS6" i="28"/>
  <c r="BR6" i="28"/>
  <c r="BQ6" i="28"/>
  <c r="BP6" i="28"/>
  <c r="BO6" i="28"/>
  <c r="BN6" i="28"/>
  <c r="BM6" i="28"/>
  <c r="BL6" i="28"/>
  <c r="BK6" i="28"/>
  <c r="BJ6" i="28"/>
  <c r="BI6" i="28"/>
  <c r="BH6" i="28"/>
  <c r="BG6" i="28"/>
  <c r="BF6" i="28"/>
  <c r="BE6" i="28"/>
  <c r="BD6" i="28"/>
  <c r="BC6" i="28"/>
  <c r="BB6" i="28"/>
  <c r="BA6" i="28"/>
  <c r="AZ6" i="28"/>
  <c r="AY6" i="28"/>
  <c r="AX6" i="28"/>
  <c r="AW6" i="28"/>
  <c r="AV6" i="28"/>
  <c r="AU6" i="28"/>
  <c r="AT6" i="28"/>
  <c r="AS6" i="28"/>
  <c r="AR6" i="28"/>
  <c r="AQ6" i="28"/>
  <c r="AP6" i="28"/>
  <c r="AO6" i="28"/>
  <c r="AN6" i="28"/>
  <c r="AM6" i="28"/>
  <c r="AL6" i="28"/>
  <c r="AK6" i="28"/>
  <c r="AJ6" i="28"/>
  <c r="AI6" i="28"/>
  <c r="AH6" i="28"/>
  <c r="AG6" i="28"/>
  <c r="AF6" i="28"/>
  <c r="AE6" i="28"/>
  <c r="AD6" i="28"/>
  <c r="AC6" i="28"/>
  <c r="AB6" i="28"/>
  <c r="AA6" i="28"/>
  <c r="Z6" i="28"/>
  <c r="Y6" i="28"/>
  <c r="C13" i="28"/>
  <c r="D13" i="28"/>
  <c r="E13" i="28"/>
  <c r="D2" i="2"/>
  <c r="E2" i="2"/>
  <c r="F2" i="2"/>
  <c r="G2" i="2"/>
  <c r="H2" i="2"/>
  <c r="I2" i="2"/>
  <c r="J2" i="2"/>
  <c r="K2" i="2"/>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 r="AX2" i="2"/>
  <c r="AY2" i="2"/>
  <c r="AZ2" i="2"/>
  <c r="BA2" i="2"/>
  <c r="BB2" i="2"/>
  <c r="BC2" i="2"/>
  <c r="BD2" i="2"/>
  <c r="BE2" i="2"/>
  <c r="BF2" i="2"/>
  <c r="BG2" i="2"/>
  <c r="BH2" i="2"/>
  <c r="BI2" i="2"/>
  <c r="BJ2" i="2"/>
  <c r="BK2" i="2"/>
  <c r="BL2" i="2"/>
  <c r="BM2" i="2"/>
  <c r="BN2" i="2"/>
  <c r="BO2" i="2"/>
  <c r="BP2" i="2"/>
  <c r="BQ2" i="2"/>
  <c r="BR2" i="2"/>
  <c r="BS2" i="2"/>
  <c r="BT2" i="2"/>
  <c r="BU2" i="2"/>
  <c r="BV2" i="2"/>
  <c r="BW2" i="2"/>
  <c r="BX2" i="2"/>
  <c r="BY2" i="2"/>
  <c r="BZ2" i="2"/>
  <c r="CA2" i="2"/>
  <c r="CB2" i="2"/>
  <c r="CC2" i="2"/>
  <c r="CD2" i="2"/>
  <c r="CE2" i="2"/>
  <c r="CF2" i="2"/>
  <c r="CG2" i="2"/>
  <c r="CH2" i="2"/>
  <c r="L113" i="39"/>
  <c r="F113" i="39"/>
  <c r="H85" i="39"/>
  <c r="L71" i="39"/>
  <c r="F71" i="39"/>
  <c r="K43" i="39"/>
  <c r="H29" i="39"/>
  <c r="K71" i="43"/>
  <c r="J71" i="43"/>
  <c r="H71" i="43"/>
  <c r="F71" i="43"/>
  <c r="E71" i="43"/>
  <c r="M70" i="43"/>
  <c r="K70" i="43"/>
  <c r="I70" i="43"/>
  <c r="F70" i="43"/>
  <c r="E70" i="43"/>
  <c r="L69" i="43"/>
  <c r="I69" i="43"/>
  <c r="H69" i="43"/>
  <c r="F69" i="43"/>
  <c r="D69" i="43"/>
  <c r="L68" i="43"/>
  <c r="K68" i="43"/>
  <c r="I68" i="43"/>
  <c r="G68" i="43"/>
  <c r="D68" i="43"/>
  <c r="L67" i="43"/>
  <c r="J67" i="43"/>
  <c r="G67" i="43"/>
  <c r="F67" i="43"/>
  <c r="D67" i="43"/>
  <c r="M66" i="43"/>
  <c r="J66" i="43"/>
  <c r="I66" i="43"/>
  <c r="G66" i="43"/>
  <c r="E66" i="43"/>
  <c r="M65" i="43"/>
  <c r="L65" i="43"/>
  <c r="J65" i="43"/>
  <c r="H65" i="43"/>
  <c r="G65" i="43"/>
  <c r="E65" i="43"/>
  <c r="D65" i="43"/>
  <c r="M64" i="43"/>
  <c r="K64" i="43"/>
  <c r="H64" i="43"/>
  <c r="G64" i="43"/>
  <c r="E64" i="43"/>
  <c r="K63" i="43"/>
  <c r="J63" i="43"/>
  <c r="H63" i="43"/>
  <c r="F63" i="43"/>
  <c r="E63" i="43"/>
  <c r="M62" i="43"/>
  <c r="K62" i="43"/>
  <c r="I62" i="43"/>
  <c r="F62" i="43"/>
  <c r="E62" i="43"/>
  <c r="L61" i="43"/>
  <c r="J61" i="43"/>
  <c r="I61" i="43"/>
  <c r="H61" i="43"/>
  <c r="G61" i="43"/>
  <c r="F61" i="43"/>
  <c r="D61" i="43"/>
  <c r="M60" i="43"/>
  <c r="L60" i="43"/>
  <c r="K60" i="43"/>
  <c r="I60" i="43"/>
  <c r="G60" i="43"/>
  <c r="E60" i="43"/>
  <c r="D60" i="43"/>
  <c r="M53" i="43"/>
  <c r="K53" i="43"/>
  <c r="J53" i="43"/>
  <c r="I53" i="43"/>
  <c r="G53" i="43"/>
  <c r="E53" i="43"/>
  <c r="M52" i="43"/>
  <c r="L52" i="43"/>
  <c r="J52" i="43"/>
  <c r="H52" i="43"/>
  <c r="F52" i="43"/>
  <c r="E52" i="43"/>
  <c r="D52" i="43"/>
  <c r="M51" i="43"/>
  <c r="K51" i="43"/>
  <c r="I51" i="43"/>
  <c r="H51" i="43"/>
  <c r="G51" i="43"/>
  <c r="E51" i="43"/>
  <c r="L50" i="43"/>
  <c r="K50" i="43"/>
  <c r="J50" i="43"/>
  <c r="H50" i="43"/>
  <c r="G50" i="43"/>
  <c r="F50" i="43"/>
  <c r="D50" i="43"/>
  <c r="M49" i="43"/>
  <c r="K49" i="43"/>
  <c r="I49" i="43"/>
  <c r="G49" i="43"/>
  <c r="F49" i="43"/>
  <c r="E49" i="43"/>
  <c r="L48" i="43"/>
  <c r="J48" i="43"/>
  <c r="I48" i="43"/>
  <c r="H48" i="43"/>
  <c r="F48" i="43"/>
  <c r="D48" i="43"/>
  <c r="M47" i="43"/>
  <c r="L47" i="43"/>
  <c r="K47" i="43"/>
  <c r="I47" i="43"/>
  <c r="G47" i="43"/>
  <c r="E47" i="43"/>
  <c r="D47" i="43"/>
  <c r="L46" i="43"/>
  <c r="J46" i="43"/>
  <c r="H46" i="43"/>
  <c r="G46" i="43"/>
  <c r="F46" i="43"/>
  <c r="D46" i="43"/>
  <c r="M45" i="43"/>
  <c r="K45" i="43"/>
  <c r="J45" i="43"/>
  <c r="I45" i="43"/>
  <c r="G45" i="43"/>
  <c r="E45" i="43"/>
  <c r="M44" i="43"/>
  <c r="L44" i="43"/>
  <c r="J44" i="43"/>
  <c r="H44" i="43"/>
  <c r="F44" i="43"/>
  <c r="E44" i="43"/>
  <c r="D44" i="43"/>
  <c r="M43" i="43"/>
  <c r="K43" i="43"/>
  <c r="I43" i="43"/>
  <c r="H43" i="43"/>
  <c r="G43" i="43"/>
  <c r="E43" i="43"/>
  <c r="L42" i="43"/>
  <c r="K42" i="43"/>
  <c r="J42" i="43"/>
  <c r="H42" i="43"/>
  <c r="F42" i="43"/>
  <c r="D42" i="43"/>
  <c r="BG176" i="40"/>
  <c r="BF176" i="40"/>
  <c r="BD176" i="40"/>
  <c r="BB176" i="40"/>
  <c r="BA176" i="40"/>
  <c r="E17" i="31" s="1"/>
  <c r="BI175" i="40"/>
  <c r="M16" i="31" s="1"/>
  <c r="BG175" i="40"/>
  <c r="BE175" i="40"/>
  <c r="BB175" i="40"/>
  <c r="BA175" i="40"/>
  <c r="E16" i="31" s="1"/>
  <c r="BH174" i="40"/>
  <c r="BF174" i="40"/>
  <c r="BE174" i="40"/>
  <c r="BD174" i="40"/>
  <c r="H15" i="31" s="1"/>
  <c r="BC174" i="40"/>
  <c r="G15" i="31" s="1"/>
  <c r="BB174" i="40"/>
  <c r="F15" i="31" s="1"/>
  <c r="AZ174" i="40"/>
  <c r="BI173" i="40"/>
  <c r="M14" i="31" s="1"/>
  <c r="BH173" i="40"/>
  <c r="BG173" i="40"/>
  <c r="K14" i="31" s="1"/>
  <c r="BE173" i="40"/>
  <c r="I14" i="31" s="1"/>
  <c r="BC173" i="40"/>
  <c r="AZ173" i="40"/>
  <c r="BH172" i="40"/>
  <c r="BF172" i="40"/>
  <c r="BE172" i="40"/>
  <c r="I13" i="31" s="1"/>
  <c r="BB172" i="40"/>
  <c r="BA172" i="40"/>
  <c r="E13" i="31" s="1"/>
  <c r="AZ172" i="40"/>
  <c r="D13" i="31" s="1"/>
  <c r="BI171" i="40"/>
  <c r="BF171" i="40"/>
  <c r="J12" i="31" s="1"/>
  <c r="BE171" i="40"/>
  <c r="I12" i="31" s="1"/>
  <c r="BC171" i="40"/>
  <c r="G12" i="31" s="1"/>
  <c r="BI170" i="40"/>
  <c r="BH170" i="40"/>
  <c r="L11" i="31" s="1"/>
  <c r="BF170" i="40"/>
  <c r="J11" i="31" s="1"/>
  <c r="BD170" i="40"/>
  <c r="H11" i="31" s="1"/>
  <c r="BA170" i="40"/>
  <c r="AZ170" i="40"/>
  <c r="BI169" i="40"/>
  <c r="M10" i="31" s="1"/>
  <c r="BG169" i="40"/>
  <c r="BD169" i="40"/>
  <c r="H10" i="31" s="1"/>
  <c r="BC169" i="40"/>
  <c r="G10" i="31" s="1"/>
  <c r="BA169" i="40"/>
  <c r="E10" i="31" s="1"/>
  <c r="BI168" i="40"/>
  <c r="M9" i="31" s="1"/>
  <c r="BG168" i="40"/>
  <c r="BF168" i="40"/>
  <c r="J9" i="31" s="1"/>
  <c r="BD168" i="40"/>
  <c r="H9" i="31" s="1"/>
  <c r="BB168" i="40"/>
  <c r="BI167" i="40"/>
  <c r="M8" i="31" s="1"/>
  <c r="BG167" i="40"/>
  <c r="BE167" i="40"/>
  <c r="BB167" i="40"/>
  <c r="BA167" i="40"/>
  <c r="BH166" i="40"/>
  <c r="BG166" i="40"/>
  <c r="BE166" i="40"/>
  <c r="BD166" i="40"/>
  <c r="H7" i="31" s="1"/>
  <c r="BB166" i="40"/>
  <c r="AZ166" i="40"/>
  <c r="BH165" i="40"/>
  <c r="L6" i="31" s="1"/>
  <c r="BG165" i="40"/>
  <c r="K6" i="31" s="1"/>
  <c r="BE165" i="40"/>
  <c r="BC165" i="40"/>
  <c r="AZ165" i="40"/>
  <c r="D6" i="31" s="1"/>
  <c r="AS176" i="40"/>
  <c r="M17" i="30" s="1"/>
  <c r="AR176" i="40"/>
  <c r="L17" i="30" s="1"/>
  <c r="AP176" i="40"/>
  <c r="J17" i="30" s="1"/>
  <c r="AO176" i="40"/>
  <c r="I17" i="30" s="1"/>
  <c r="AN176" i="40"/>
  <c r="H17" i="30" s="1"/>
  <c r="AM176" i="40"/>
  <c r="G17" i="30" s="1"/>
  <c r="AK176" i="40"/>
  <c r="AJ176" i="40"/>
  <c r="AS175" i="40"/>
  <c r="AR175" i="40"/>
  <c r="L16" i="30" s="1"/>
  <c r="AP175" i="40"/>
  <c r="J16" i="30" s="1"/>
  <c r="AM175" i="40"/>
  <c r="G16" i="30" s="1"/>
  <c r="AK175" i="40"/>
  <c r="E16" i="30" s="1"/>
  <c r="AJ175" i="40"/>
  <c r="D16" i="30" s="1"/>
  <c r="AQ174" i="40"/>
  <c r="AP174" i="40"/>
  <c r="J15" i="30" s="1"/>
  <c r="AN174" i="40"/>
  <c r="H15" i="30" s="1"/>
  <c r="AM174" i="40"/>
  <c r="G15" i="30" s="1"/>
  <c r="AL174" i="40"/>
  <c r="F15" i="30" s="1"/>
  <c r="AK174" i="40"/>
  <c r="E15" i="30" s="1"/>
  <c r="AS173" i="40"/>
  <c r="M14" i="30" s="1"/>
  <c r="AQ173" i="40"/>
  <c r="K14" i="30" s="1"/>
  <c r="AP173" i="40"/>
  <c r="J14" i="30" s="1"/>
  <c r="AN173" i="40"/>
  <c r="AL173" i="40"/>
  <c r="F14" i="30" s="1"/>
  <c r="AK173" i="40"/>
  <c r="AS172" i="40"/>
  <c r="M13" i="30" s="1"/>
  <c r="AQ172" i="40"/>
  <c r="AO172" i="40"/>
  <c r="I13" i="30" s="1"/>
  <c r="AL172" i="40"/>
  <c r="AK172" i="40"/>
  <c r="AR171" i="40"/>
  <c r="L12" i="30" s="1"/>
  <c r="AQ171" i="40"/>
  <c r="AO171" i="40"/>
  <c r="AN171" i="40"/>
  <c r="H12" i="30" s="1"/>
  <c r="AL171" i="40"/>
  <c r="F12" i="30" s="1"/>
  <c r="AJ171" i="40"/>
  <c r="AR170" i="40"/>
  <c r="AQ170" i="40"/>
  <c r="AM170" i="40"/>
  <c r="G11" i="30" s="1"/>
  <c r="AL170" i="40"/>
  <c r="F11" i="30" s="1"/>
  <c r="AJ170" i="40"/>
  <c r="AR169" i="40"/>
  <c r="AP169" i="40"/>
  <c r="J10" i="30" s="1"/>
  <c r="AO169" i="40"/>
  <c r="I10" i="30" s="1"/>
  <c r="AL169" i="40"/>
  <c r="F10" i="30" s="1"/>
  <c r="AJ169" i="40"/>
  <c r="D10" i="30" s="1"/>
  <c r="AS168" i="40"/>
  <c r="M9" i="30" s="1"/>
  <c r="AR168" i="40"/>
  <c r="L9" i="30" s="1"/>
  <c r="AP168" i="40"/>
  <c r="AO168" i="40"/>
  <c r="AM168" i="40"/>
  <c r="G9" i="30" s="1"/>
  <c r="AK168" i="40"/>
  <c r="E9" i="30" s="1"/>
  <c r="AJ168" i="40"/>
  <c r="AS167" i="40"/>
  <c r="AR167" i="40"/>
  <c r="AP167" i="40"/>
  <c r="J8" i="30" s="1"/>
  <c r="AM167" i="40"/>
  <c r="G8" i="30" s="1"/>
  <c r="AL167" i="40"/>
  <c r="F8" i="30" s="1"/>
  <c r="AK167" i="40"/>
  <c r="AJ167" i="40"/>
  <c r="AS166" i="40"/>
  <c r="AQ166" i="40"/>
  <c r="K7" i="30" s="1"/>
  <c r="AP166" i="40"/>
  <c r="AN166" i="40"/>
  <c r="H7" i="30" s="1"/>
  <c r="AM166" i="40"/>
  <c r="G7" i="30" s="1"/>
  <c r="AK166" i="40"/>
  <c r="AS165" i="40"/>
  <c r="M6" i="30" s="1"/>
  <c r="AQ165" i="40"/>
  <c r="AP165" i="40"/>
  <c r="J6" i="30" s="1"/>
  <c r="AN165" i="40"/>
  <c r="AL165" i="40"/>
  <c r="AK165" i="40"/>
  <c r="E6" i="30" s="1"/>
  <c r="BI192" i="40"/>
  <c r="BH192" i="40"/>
  <c r="L17" i="36" s="1"/>
  <c r="BG192" i="40"/>
  <c r="K17" i="36" s="1"/>
  <c r="BF192" i="40"/>
  <c r="J17" i="36" s="1"/>
  <c r="BD192" i="40"/>
  <c r="H17" i="36" s="1"/>
  <c r="BB192" i="40"/>
  <c r="F17" i="36" s="1"/>
  <c r="BA192" i="40"/>
  <c r="E17" i="36" s="1"/>
  <c r="AZ192" i="40"/>
  <c r="D17" i="36" s="1"/>
  <c r="BI191" i="40"/>
  <c r="BG191" i="40"/>
  <c r="K16" i="36" s="1"/>
  <c r="BE191" i="40"/>
  <c r="I16" i="36" s="1"/>
  <c r="BD191" i="40"/>
  <c r="H16" i="36" s="1"/>
  <c r="BC191" i="40"/>
  <c r="G16" i="36" s="1"/>
  <c r="BB191" i="40"/>
  <c r="BA191" i="40"/>
  <c r="BH190" i="40"/>
  <c r="L15" i="36" s="1"/>
  <c r="BG190" i="40"/>
  <c r="K15" i="36" s="1"/>
  <c r="BE190" i="40"/>
  <c r="BD190" i="40"/>
  <c r="BB190" i="40"/>
  <c r="F15" i="36" s="1"/>
  <c r="AZ190" i="40"/>
  <c r="D15" i="36" s="1"/>
  <c r="BI189" i="40"/>
  <c r="BH189" i="40"/>
  <c r="L14" i="36" s="1"/>
  <c r="BG189" i="40"/>
  <c r="K14" i="36" s="1"/>
  <c r="BE189" i="40"/>
  <c r="I14" i="36" s="1"/>
  <c r="BC189" i="40"/>
  <c r="G14" i="36" s="1"/>
  <c r="BB189" i="40"/>
  <c r="BA189" i="40"/>
  <c r="AZ189" i="40"/>
  <c r="D14" i="36" s="1"/>
  <c r="BH188" i="40"/>
  <c r="BF188" i="40"/>
  <c r="BE188" i="40"/>
  <c r="BD188" i="40"/>
  <c r="H13" i="36" s="1"/>
  <c r="BC188" i="40"/>
  <c r="G13" i="36" s="1"/>
  <c r="BB188" i="40"/>
  <c r="F13" i="36" s="1"/>
  <c r="AZ188" i="40"/>
  <c r="BI187" i="40"/>
  <c r="BH187" i="40"/>
  <c r="L12" i="36" s="1"/>
  <c r="BG187" i="40"/>
  <c r="K12" i="36" s="1"/>
  <c r="BF187" i="40"/>
  <c r="BE187" i="40"/>
  <c r="I12" i="36" s="1"/>
  <c r="BC187" i="40"/>
  <c r="BA187" i="40"/>
  <c r="E12" i="36" s="1"/>
  <c r="AZ187" i="40"/>
  <c r="BI186" i="40"/>
  <c r="M11" i="36" s="1"/>
  <c r="BH186" i="40"/>
  <c r="L11" i="36" s="1"/>
  <c r="BF186" i="40"/>
  <c r="BD186" i="40"/>
  <c r="BC186" i="40"/>
  <c r="G11" i="36" s="1"/>
  <c r="BB186" i="40"/>
  <c r="F11" i="36" s="1"/>
  <c r="BA186" i="40"/>
  <c r="E11" i="36" s="1"/>
  <c r="AZ186" i="40"/>
  <c r="D11" i="36" s="1"/>
  <c r="BI185" i="40"/>
  <c r="BF185" i="40"/>
  <c r="J10" i="36" s="1"/>
  <c r="BE185" i="40"/>
  <c r="I10" i="36" s="1"/>
  <c r="BD185" i="40"/>
  <c r="H10" i="36" s="1"/>
  <c r="BC185" i="40"/>
  <c r="BA185" i="40"/>
  <c r="BI184" i="40"/>
  <c r="M9" i="36" s="1"/>
  <c r="BH184" i="40"/>
  <c r="L9" i="36" s="1"/>
  <c r="BG184" i="40"/>
  <c r="K9" i="36" s="1"/>
  <c r="BF184" i="40"/>
  <c r="J9" i="36" s="1"/>
  <c r="BD184" i="40"/>
  <c r="BA184" i="40"/>
  <c r="E9" i="36" s="1"/>
  <c r="AZ184" i="40"/>
  <c r="D9" i="36" s="1"/>
  <c r="BI183" i="40"/>
  <c r="BG183" i="40"/>
  <c r="BD183" i="40"/>
  <c r="H8" i="36" s="1"/>
  <c r="BC183" i="40"/>
  <c r="G8" i="36" s="1"/>
  <c r="BB183" i="40"/>
  <c r="F8" i="36" s="1"/>
  <c r="BA183" i="40"/>
  <c r="BG182" i="40"/>
  <c r="K7" i="36" s="1"/>
  <c r="BF182" i="40"/>
  <c r="J7" i="36" s="1"/>
  <c r="BE182" i="40"/>
  <c r="I7" i="36" s="1"/>
  <c r="BD182" i="40"/>
  <c r="BB182" i="40"/>
  <c r="F7" i="36" s="1"/>
  <c r="BI181" i="40"/>
  <c r="M6" i="36" s="1"/>
  <c r="BH181" i="40"/>
  <c r="BG181" i="40"/>
  <c r="K6" i="36" s="1"/>
  <c r="BE181" i="40"/>
  <c r="I6" i="36" s="1"/>
  <c r="BB181" i="40"/>
  <c r="F6" i="36" s="1"/>
  <c r="BA181" i="40"/>
  <c r="AZ181" i="40"/>
  <c r="AR192" i="40"/>
  <c r="L17" i="35" s="1"/>
  <c r="AP192" i="40"/>
  <c r="J17" i="35" s="1"/>
  <c r="AO192" i="40"/>
  <c r="AM192" i="40"/>
  <c r="G17" i="35" s="1"/>
  <c r="AJ192" i="40"/>
  <c r="D17" i="35" s="1"/>
  <c r="AS191" i="40"/>
  <c r="AR191" i="40"/>
  <c r="L16" i="35" s="1"/>
  <c r="AP191" i="40"/>
  <c r="J16" i="35" s="1"/>
  <c r="AM191" i="40"/>
  <c r="G16" i="35" s="1"/>
  <c r="AK191" i="40"/>
  <c r="AJ191" i="40"/>
  <c r="AS190" i="40"/>
  <c r="M15" i="35" s="1"/>
  <c r="AP190" i="40"/>
  <c r="AN190" i="40"/>
  <c r="H15" i="35" s="1"/>
  <c r="AM190" i="40"/>
  <c r="AK190" i="40"/>
  <c r="E15" i="35" s="1"/>
  <c r="AS189" i="40"/>
  <c r="M14" i="35" s="1"/>
  <c r="AQ189" i="40"/>
  <c r="AP189" i="40"/>
  <c r="J14" i="35" s="1"/>
  <c r="AN189" i="40"/>
  <c r="H14" i="35" s="1"/>
  <c r="AK189" i="40"/>
  <c r="E14" i="35" s="1"/>
  <c r="AS188" i="40"/>
  <c r="M13" i="35" s="1"/>
  <c r="AQ188" i="40"/>
  <c r="AO188" i="40"/>
  <c r="I13" i="35" s="1"/>
  <c r="AN188" i="40"/>
  <c r="AL188" i="40"/>
  <c r="F13" i="35" s="1"/>
  <c r="AK188" i="40"/>
  <c r="E13" i="35" s="1"/>
  <c r="AQ187" i="40"/>
  <c r="K12" i="35" s="1"/>
  <c r="AO187" i="40"/>
  <c r="I12" i="35" s="1"/>
  <c r="AN187" i="40"/>
  <c r="H12" i="35" s="1"/>
  <c r="AL187" i="40"/>
  <c r="F12" i="35" s="1"/>
  <c r="AR186" i="40"/>
  <c r="L11" i="35" s="1"/>
  <c r="AQ186" i="40"/>
  <c r="K11" i="35" s="1"/>
  <c r="AO186" i="40"/>
  <c r="AL186" i="40"/>
  <c r="AJ186" i="40"/>
  <c r="D11" i="35" s="1"/>
  <c r="AR185" i="40"/>
  <c r="L10" i="35" s="1"/>
  <c r="AO185" i="40"/>
  <c r="I10" i="35" s="1"/>
  <c r="AM185" i="40"/>
  <c r="AL185" i="40"/>
  <c r="AJ185" i="40"/>
  <c r="D10" i="35" s="1"/>
  <c r="AR184" i="40"/>
  <c r="AP184" i="40"/>
  <c r="J9" i="35" s="1"/>
  <c r="AO184" i="40"/>
  <c r="I9" i="35" s="1"/>
  <c r="AM184" i="40"/>
  <c r="AJ184" i="40"/>
  <c r="AS183" i="40"/>
  <c r="M8" i="35" s="1"/>
  <c r="AR183" i="40"/>
  <c r="L8" i="35" s="1"/>
  <c r="AP183" i="40"/>
  <c r="J8" i="35" s="1"/>
  <c r="AM183" i="40"/>
  <c r="AK183" i="40"/>
  <c r="AJ183" i="40"/>
  <c r="D8" i="35" s="1"/>
  <c r="AS182" i="40"/>
  <c r="M7" i="35" s="1"/>
  <c r="AQ182" i="40"/>
  <c r="K7" i="35" s="1"/>
  <c r="AP182" i="40"/>
  <c r="J7" i="35" s="1"/>
  <c r="AN182" i="40"/>
  <c r="H7" i="35" s="1"/>
  <c r="AM182" i="40"/>
  <c r="G7" i="35" s="1"/>
  <c r="AK182" i="40"/>
  <c r="AS181" i="40"/>
  <c r="AQ181" i="40"/>
  <c r="K6" i="35" s="1"/>
  <c r="AP181" i="40"/>
  <c r="J6" i="35" s="1"/>
  <c r="AN181" i="40"/>
  <c r="H6" i="35" s="1"/>
  <c r="AK181" i="40"/>
  <c r="L35" i="43"/>
  <c r="K35" i="43"/>
  <c r="J35" i="43"/>
  <c r="I35" i="43"/>
  <c r="H35" i="43"/>
  <c r="F35" i="43"/>
  <c r="D35" i="43"/>
  <c r="M34" i="43"/>
  <c r="L34" i="43"/>
  <c r="K34" i="43"/>
  <c r="I34" i="43"/>
  <c r="G34" i="43"/>
  <c r="F34" i="43"/>
  <c r="E34" i="43"/>
  <c r="D34" i="43"/>
  <c r="L33" i="43"/>
  <c r="J33" i="43"/>
  <c r="I33" i="43"/>
  <c r="H33" i="43"/>
  <c r="G33" i="43"/>
  <c r="F33" i="43"/>
  <c r="D33" i="43"/>
  <c r="M32" i="43"/>
  <c r="L32" i="43"/>
  <c r="K32" i="43"/>
  <c r="J32" i="43"/>
  <c r="I32" i="43"/>
  <c r="G32" i="43"/>
  <c r="E32" i="43"/>
  <c r="D32" i="43"/>
  <c r="M31" i="43"/>
  <c r="L31" i="43"/>
  <c r="J31" i="43"/>
  <c r="H31" i="43"/>
  <c r="G31" i="43"/>
  <c r="F31" i="43"/>
  <c r="E31" i="43"/>
  <c r="D31" i="43"/>
  <c r="M30" i="43"/>
  <c r="K30" i="43"/>
  <c r="J30" i="43"/>
  <c r="I30" i="43"/>
  <c r="H30" i="43"/>
  <c r="G30" i="43"/>
  <c r="F30" i="43"/>
  <c r="E30" i="43"/>
  <c r="M29" i="43"/>
  <c r="L29" i="43"/>
  <c r="K29" i="43"/>
  <c r="J29" i="43"/>
  <c r="H29" i="43"/>
  <c r="F29" i="43"/>
  <c r="E29" i="43"/>
  <c r="D29" i="43"/>
  <c r="M28" i="43"/>
  <c r="K28" i="43"/>
  <c r="I28" i="43"/>
  <c r="H28" i="43"/>
  <c r="G28" i="43"/>
  <c r="F28" i="43"/>
  <c r="E28" i="43"/>
  <c r="L27" i="43"/>
  <c r="K27" i="43"/>
  <c r="J27" i="43"/>
  <c r="I27" i="43"/>
  <c r="H27" i="43"/>
  <c r="F27" i="43"/>
  <c r="D27" i="43"/>
  <c r="M26" i="43"/>
  <c r="L26" i="43"/>
  <c r="K26" i="43"/>
  <c r="I26" i="43"/>
  <c r="G26" i="43"/>
  <c r="F26" i="43"/>
  <c r="E26" i="43"/>
  <c r="D26" i="43"/>
  <c r="L25" i="43"/>
  <c r="J25" i="43"/>
  <c r="I25" i="43"/>
  <c r="H25" i="43"/>
  <c r="G25" i="43"/>
  <c r="F25" i="43"/>
  <c r="D25" i="43"/>
  <c r="M24" i="43"/>
  <c r="L24" i="43"/>
  <c r="K24" i="43"/>
  <c r="J24" i="43"/>
  <c r="I24" i="43"/>
  <c r="H24" i="43"/>
  <c r="G24" i="43"/>
  <c r="E24" i="43"/>
  <c r="D24" i="43"/>
  <c r="AB176" i="40"/>
  <c r="AA176" i="40"/>
  <c r="K17" i="29" s="1"/>
  <c r="Y176" i="40"/>
  <c r="X176" i="40"/>
  <c r="H17" i="29" s="1"/>
  <c r="V176" i="40"/>
  <c r="T176" i="40"/>
  <c r="AB175" i="40"/>
  <c r="AA175" i="40"/>
  <c r="Y175" i="40"/>
  <c r="I16" i="29" s="1"/>
  <c r="W175" i="40"/>
  <c r="G16" i="29" s="1"/>
  <c r="V175" i="40"/>
  <c r="F16" i="29" s="1"/>
  <c r="T175" i="40"/>
  <c r="D16" i="29" s="1"/>
  <c r="AB174" i="40"/>
  <c r="L15" i="29" s="1"/>
  <c r="Z174" i="40"/>
  <c r="J15" i="29" s="1"/>
  <c r="Y174" i="40"/>
  <c r="I15" i="29" s="1"/>
  <c r="V174" i="40"/>
  <c r="U174" i="40"/>
  <c r="T174" i="40"/>
  <c r="AC173" i="40"/>
  <c r="AB173" i="40"/>
  <c r="Z173" i="40"/>
  <c r="J14" i="29" s="1"/>
  <c r="Y173" i="40"/>
  <c r="W173" i="40"/>
  <c r="U173" i="40"/>
  <c r="T173" i="40"/>
  <c r="AC172" i="40"/>
  <c r="M13" i="29" s="1"/>
  <c r="AB172" i="40"/>
  <c r="Z172" i="40"/>
  <c r="U172" i="40"/>
  <c r="T172" i="40"/>
  <c r="D13" i="29" s="1"/>
  <c r="Z171" i="40"/>
  <c r="J12" i="29" s="1"/>
  <c r="X171" i="40"/>
  <c r="W171" i="40"/>
  <c r="G12" i="29" s="1"/>
  <c r="U171" i="40"/>
  <c r="AC170" i="40"/>
  <c r="AA170" i="40"/>
  <c r="Z170" i="40"/>
  <c r="J11" i="29" s="1"/>
  <c r="X170" i="40"/>
  <c r="H11" i="29" s="1"/>
  <c r="V170" i="40"/>
  <c r="U170" i="40"/>
  <c r="E11" i="29" s="1"/>
  <c r="AC169" i="40"/>
  <c r="AA169" i="40"/>
  <c r="K10" i="29" s="1"/>
  <c r="Y169" i="40"/>
  <c r="V169" i="40"/>
  <c r="F10" i="29" s="1"/>
  <c r="AB168" i="40"/>
  <c r="AA168" i="40"/>
  <c r="Y168" i="40"/>
  <c r="I9" i="29" s="1"/>
  <c r="X168" i="40"/>
  <c r="H9" i="29" s="1"/>
  <c r="V168" i="40"/>
  <c r="T168" i="40"/>
  <c r="D9" i="29" s="1"/>
  <c r="AB167" i="40"/>
  <c r="AA167" i="40"/>
  <c r="Y167" i="40"/>
  <c r="I8" i="29" s="1"/>
  <c r="W167" i="40"/>
  <c r="V167" i="40"/>
  <c r="F8" i="29" s="1"/>
  <c r="T167" i="40"/>
  <c r="AB166" i="40"/>
  <c r="L7" i="29" s="1"/>
  <c r="Z166" i="40"/>
  <c r="J7" i="29" s="1"/>
  <c r="Y166" i="40"/>
  <c r="W166" i="40"/>
  <c r="G7" i="29" s="1"/>
  <c r="V166" i="40"/>
  <c r="F7" i="29" s="1"/>
  <c r="T166" i="40"/>
  <c r="D7" i="29" s="1"/>
  <c r="AC165" i="40"/>
  <c r="M6" i="29" s="1"/>
  <c r="AB165" i="40"/>
  <c r="Z165" i="40"/>
  <c r="Y165" i="40"/>
  <c r="I6" i="29" s="1"/>
  <c r="W165" i="40"/>
  <c r="G6" i="29" s="1"/>
  <c r="U165" i="40"/>
  <c r="E6" i="29" s="1"/>
  <c r="T165" i="40"/>
  <c r="D6" i="29" s="1"/>
  <c r="AA192" i="40"/>
  <c r="Y192" i="40"/>
  <c r="I17" i="34" s="1"/>
  <c r="X192" i="40"/>
  <c r="V192" i="40"/>
  <c r="AB191" i="40"/>
  <c r="L16" i="34" s="1"/>
  <c r="AA191" i="40"/>
  <c r="K16" i="34" s="1"/>
  <c r="Y191" i="40"/>
  <c r="V191" i="40"/>
  <c r="F16" i="34" s="1"/>
  <c r="T191" i="40"/>
  <c r="AB190" i="40"/>
  <c r="L15" i="34" s="1"/>
  <c r="Y190" i="40"/>
  <c r="I15" i="34" s="1"/>
  <c r="W190" i="40"/>
  <c r="V190" i="40"/>
  <c r="T190" i="40"/>
  <c r="AC189" i="40"/>
  <c r="M14" i="34" s="1"/>
  <c r="AB189" i="40"/>
  <c r="Z189" i="40"/>
  <c r="J14" i="34" s="1"/>
  <c r="Y189" i="40"/>
  <c r="I14" i="34" s="1"/>
  <c r="W189" i="40"/>
  <c r="G14" i="34" s="1"/>
  <c r="T189" i="40"/>
  <c r="AC188" i="40"/>
  <c r="M13" i="34" s="1"/>
  <c r="AB188" i="40"/>
  <c r="L13" i="34" s="1"/>
  <c r="Z188" i="40"/>
  <c r="W188" i="40"/>
  <c r="G13" i="34" s="1"/>
  <c r="U188" i="40"/>
  <c r="E13" i="34" s="1"/>
  <c r="T188" i="40"/>
  <c r="AC187" i="40"/>
  <c r="M12" i="34" s="1"/>
  <c r="Z187" i="40"/>
  <c r="J12" i="34" s="1"/>
  <c r="X187" i="40"/>
  <c r="W187" i="40"/>
  <c r="G12" i="34" s="1"/>
  <c r="U187" i="40"/>
  <c r="AC186" i="40"/>
  <c r="AA186" i="40"/>
  <c r="Z186" i="40"/>
  <c r="X186" i="40"/>
  <c r="H11" i="34" s="1"/>
  <c r="U186" i="40"/>
  <c r="AC185" i="40"/>
  <c r="M10" i="34" s="1"/>
  <c r="AA185" i="40"/>
  <c r="K10" i="34" s="1"/>
  <c r="V185" i="40"/>
  <c r="U185" i="40"/>
  <c r="E10" i="34" s="1"/>
  <c r="AA184" i="40"/>
  <c r="K9" i="34" s="1"/>
  <c r="Y184" i="40"/>
  <c r="I9" i="34" s="1"/>
  <c r="X184" i="40"/>
  <c r="V184" i="40"/>
  <c r="F9" i="34" s="1"/>
  <c r="AB183" i="40"/>
  <c r="L8" i="34" s="1"/>
  <c r="AA183" i="40"/>
  <c r="K8" i="34" s="1"/>
  <c r="Y183" i="40"/>
  <c r="I8" i="34" s="1"/>
  <c r="V183" i="40"/>
  <c r="T183" i="40"/>
  <c r="D8" i="34" s="1"/>
  <c r="AB182" i="40"/>
  <c r="Y182" i="40"/>
  <c r="I7" i="34" s="1"/>
  <c r="W182" i="40"/>
  <c r="G7" i="34" s="1"/>
  <c r="V182" i="40"/>
  <c r="U182" i="40"/>
  <c r="T182" i="40"/>
  <c r="AB181" i="40"/>
  <c r="L6" i="34" s="1"/>
  <c r="Z181" i="40"/>
  <c r="Y181" i="40"/>
  <c r="I6" i="34" s="1"/>
  <c r="W181" i="40"/>
  <c r="G6" i="34" s="1"/>
  <c r="T181" i="40"/>
  <c r="C58" i="41"/>
  <c r="C88" i="41"/>
  <c r="C96" i="41"/>
  <c r="C133" i="41"/>
  <c r="C141" i="41"/>
  <c r="C152" i="41"/>
  <c r="C160" i="41"/>
  <c r="C24" i="41"/>
  <c r="C39" i="41"/>
  <c r="C47" i="41"/>
  <c r="C69" i="41"/>
  <c r="C77" i="41"/>
  <c r="C103" i="41"/>
  <c r="C111" i="41"/>
  <c r="C122" i="41"/>
  <c r="C55" i="41"/>
  <c r="C63" i="41"/>
  <c r="C85" i="41"/>
  <c r="C93" i="41"/>
  <c r="C7" i="41"/>
  <c r="C71" i="41"/>
  <c r="C79" i="41"/>
  <c r="C120" i="41"/>
  <c r="C128" i="41"/>
  <c r="C135" i="41"/>
  <c r="C143" i="41"/>
  <c r="C15" i="41"/>
  <c r="C151" i="41"/>
  <c r="C155" i="41"/>
  <c r="C159" i="41"/>
  <c r="C74" i="41"/>
  <c r="C104" i="41"/>
  <c r="C112" i="41"/>
  <c r="C119" i="41"/>
  <c r="C127" i="41"/>
  <c r="C138" i="41"/>
  <c r="C149" i="41"/>
  <c r="C157" i="41"/>
  <c r="C64" i="41"/>
  <c r="C90" i="41"/>
  <c r="C101" i="41"/>
  <c r="C109" i="41"/>
  <c r="C154" i="41"/>
  <c r="C23" i="41"/>
  <c r="C31" i="41"/>
  <c r="C72" i="41"/>
  <c r="C80" i="41"/>
  <c r="C87" i="41"/>
  <c r="C95" i="41"/>
  <c r="C106" i="41"/>
  <c r="C117" i="41"/>
  <c r="C125" i="41"/>
  <c r="C136" i="41"/>
  <c r="C144" i="41"/>
  <c r="H71" i="39"/>
  <c r="D71" i="39"/>
  <c r="H113" i="39"/>
  <c r="J191" i="40"/>
  <c r="J16" i="33" s="1"/>
  <c r="G184" i="40"/>
  <c r="G9" i="33" s="1"/>
  <c r="E182" i="40"/>
  <c r="E7" i="33" s="1"/>
  <c r="K180" i="40"/>
  <c r="K164" i="40"/>
  <c r="K5" i="10" s="1"/>
  <c r="K167" i="40"/>
  <c r="G169" i="40"/>
  <c r="G10" i="10" s="1"/>
  <c r="G172" i="40"/>
  <c r="G13" i="10" s="1"/>
  <c r="K173" i="40"/>
  <c r="C176" i="40"/>
  <c r="C17" i="10" s="1"/>
  <c r="G5" i="43"/>
  <c r="G113" i="40"/>
  <c r="G214" i="40" s="1"/>
  <c r="K5" i="43"/>
  <c r="C6" i="43"/>
  <c r="G6" i="43"/>
  <c r="K6" i="43"/>
  <c r="C7" i="43"/>
  <c r="G7" i="43"/>
  <c r="K7" i="43"/>
  <c r="C8" i="43"/>
  <c r="K8" i="43"/>
  <c r="C9" i="43"/>
  <c r="G9" i="43"/>
  <c r="K9" i="43"/>
  <c r="C10" i="43"/>
  <c r="G10" i="43"/>
  <c r="K10" i="43"/>
  <c r="C11" i="43"/>
  <c r="G11" i="43"/>
  <c r="K11" i="43"/>
  <c r="G12" i="43"/>
  <c r="C13" i="43"/>
  <c r="G13" i="43"/>
  <c r="K13" i="43"/>
  <c r="C14" i="43"/>
  <c r="G14" i="43"/>
  <c r="K14" i="43"/>
  <c r="C15" i="43"/>
  <c r="G15" i="43"/>
  <c r="K15" i="43"/>
  <c r="C16" i="43"/>
  <c r="K16" i="43"/>
  <c r="C17" i="43"/>
  <c r="G17" i="43"/>
  <c r="K17" i="43"/>
  <c r="G129" i="40"/>
  <c r="S180" i="40"/>
  <c r="C5" i="34" s="1"/>
  <c r="W180" i="40"/>
  <c r="G5" i="34" s="1"/>
  <c r="AA180" i="40"/>
  <c r="K5" i="34" s="1"/>
  <c r="S183" i="40"/>
  <c r="S184" i="40"/>
  <c r="C9" i="34" s="1"/>
  <c r="S185" i="40"/>
  <c r="C10" i="34" s="1"/>
  <c r="S186" i="40"/>
  <c r="C11" i="34" s="1"/>
  <c r="S191" i="40"/>
  <c r="S192" i="40"/>
  <c r="C17" i="34" s="1"/>
  <c r="S164" i="40"/>
  <c r="C5" i="29" s="1"/>
  <c r="AA164" i="40"/>
  <c r="S167" i="40"/>
  <c r="C8" i="29" s="1"/>
  <c r="S168" i="40"/>
  <c r="S169" i="40"/>
  <c r="C10" i="29" s="1"/>
  <c r="S170" i="40"/>
  <c r="S171" i="40"/>
  <c r="C12" i="29" s="1"/>
  <c r="S172" i="40"/>
  <c r="S175" i="40"/>
  <c r="C16" i="29" s="1"/>
  <c r="S176" i="40"/>
  <c r="C17" i="29" s="1"/>
  <c r="S81" i="40"/>
  <c r="G23" i="43"/>
  <c r="K23" i="43"/>
  <c r="C24" i="43"/>
  <c r="C25" i="43"/>
  <c r="C26" i="43"/>
  <c r="C27" i="43"/>
  <c r="C28" i="43"/>
  <c r="C29" i="43"/>
  <c r="C30" i="43"/>
  <c r="C31" i="43"/>
  <c r="C32" i="43"/>
  <c r="C33" i="43"/>
  <c r="C34" i="43"/>
  <c r="C35" i="43"/>
  <c r="AI180" i="40"/>
  <c r="C5" i="35" s="1"/>
  <c r="AQ180" i="40"/>
  <c r="AI181" i="40"/>
  <c r="C6" i="35" s="1"/>
  <c r="AI183" i="40"/>
  <c r="C8" i="35" s="1"/>
  <c r="AI186" i="40"/>
  <c r="AI187" i="40"/>
  <c r="C12" i="35" s="1"/>
  <c r="AI188" i="40"/>
  <c r="AI189" i="40"/>
  <c r="AI191" i="40"/>
  <c r="C16" i="35" s="1"/>
  <c r="AY180" i="40"/>
  <c r="BC180" i="40"/>
  <c r="G5" i="36" s="1"/>
  <c r="AY181" i="40"/>
  <c r="C6" i="36" s="1"/>
  <c r="AY182" i="40"/>
  <c r="C7" i="36" s="1"/>
  <c r="AY183" i="40"/>
  <c r="AY184" i="40"/>
  <c r="C9" i="36" s="1"/>
  <c r="AY186" i="40"/>
  <c r="C11" i="36" s="1"/>
  <c r="AY187" i="40"/>
  <c r="C12" i="36" s="1"/>
  <c r="AY189" i="40"/>
  <c r="C14" i="36" s="1"/>
  <c r="AY190" i="40"/>
  <c r="C15" i="36" s="1"/>
  <c r="AY191" i="40"/>
  <c r="C16" i="36" s="1"/>
  <c r="AY192" i="40"/>
  <c r="C17" i="36" s="1"/>
  <c r="AI164" i="40"/>
  <c r="AM164" i="40"/>
  <c r="G5" i="30" s="1"/>
  <c r="AQ164" i="40"/>
  <c r="K5" i="30" s="1"/>
  <c r="AI165" i="40"/>
  <c r="AI166" i="40"/>
  <c r="C7" i="30" s="1"/>
  <c r="AI167" i="40"/>
  <c r="AI170" i="40"/>
  <c r="C11" i="30" s="1"/>
  <c r="AI171" i="40"/>
  <c r="AI172" i="40"/>
  <c r="C13" i="30" s="1"/>
  <c r="AI173" i="40"/>
  <c r="C14" i="30" s="1"/>
  <c r="AI174" i="40"/>
  <c r="AI175" i="40"/>
  <c r="C16" i="30" s="1"/>
  <c r="AY164" i="40"/>
  <c r="C5" i="31" s="1"/>
  <c r="AY165" i="40"/>
  <c r="C6" i="31" s="1"/>
  <c r="AY166" i="40"/>
  <c r="C7" i="31" s="1"/>
  <c r="AY167" i="40"/>
  <c r="C8" i="31" s="1"/>
  <c r="AY168" i="40"/>
  <c r="AY169" i="40"/>
  <c r="AY170" i="40"/>
  <c r="C11" i="31" s="1"/>
  <c r="AY173" i="40"/>
  <c r="C14" i="31" s="1"/>
  <c r="AY174" i="40"/>
  <c r="C15" i="31" s="1"/>
  <c r="AY175" i="40"/>
  <c r="AY176" i="40"/>
  <c r="C17" i="31" s="1"/>
  <c r="AY65" i="40"/>
  <c r="C41" i="43"/>
  <c r="G41" i="43"/>
  <c r="K41" i="43"/>
  <c r="C42" i="43"/>
  <c r="C43" i="43"/>
  <c r="C44" i="43"/>
  <c r="C45" i="43"/>
  <c r="C47" i="43"/>
  <c r="C48" i="43"/>
  <c r="C49" i="43"/>
  <c r="C50" i="43"/>
  <c r="C51" i="43"/>
  <c r="C52" i="43"/>
  <c r="C53" i="43"/>
  <c r="AY113" i="40"/>
  <c r="AY214" i="40" s="1"/>
  <c r="G59" i="43"/>
  <c r="C60" i="43"/>
  <c r="C61" i="43"/>
  <c r="C62" i="43"/>
  <c r="C63" i="43"/>
  <c r="C64" i="43"/>
  <c r="C65" i="43"/>
  <c r="C66" i="43"/>
  <c r="C68" i="43"/>
  <c r="C69" i="43"/>
  <c r="C70" i="43"/>
  <c r="C71" i="43"/>
  <c r="H15" i="39"/>
  <c r="L15" i="39"/>
  <c r="D57" i="39"/>
  <c r="H57" i="39"/>
  <c r="L57" i="39"/>
  <c r="C190" i="40"/>
  <c r="C15" i="33" s="1"/>
  <c r="G192" i="40"/>
  <c r="M190" i="40"/>
  <c r="M15" i="33" s="1"/>
  <c r="H189" i="40"/>
  <c r="M186" i="40"/>
  <c r="M11" i="33" s="1"/>
  <c r="L185" i="40"/>
  <c r="L10" i="33" s="1"/>
  <c r="G164" i="40"/>
  <c r="K165" i="40"/>
  <c r="K6" i="10" s="1"/>
  <c r="C167" i="40"/>
  <c r="C8" i="10" s="1"/>
  <c r="C168" i="40"/>
  <c r="C169" i="40"/>
  <c r="C10" i="10" s="1"/>
  <c r="G171" i="40"/>
  <c r="G12" i="10" s="1"/>
  <c r="C172" i="40"/>
  <c r="C13" i="10" s="1"/>
  <c r="C173" i="40"/>
  <c r="C14" i="10" s="1"/>
  <c r="C175" i="40"/>
  <c r="K176" i="40"/>
  <c r="K17" i="10" s="1"/>
  <c r="C185" i="40"/>
  <c r="C10" i="33" s="1"/>
  <c r="J192" i="40"/>
  <c r="J17" i="33" s="1"/>
  <c r="D190" i="40"/>
  <c r="F188" i="40"/>
  <c r="F13" i="33" s="1"/>
  <c r="E187" i="40"/>
  <c r="E12" i="33" s="1"/>
  <c r="J184" i="40"/>
  <c r="J9" i="33" s="1"/>
  <c r="G181" i="40"/>
  <c r="F180" i="40"/>
  <c r="F5" i="33" s="1"/>
  <c r="D165" i="40"/>
  <c r="D6" i="10" s="1"/>
  <c r="D166" i="40"/>
  <c r="D7" i="10" s="1"/>
  <c r="D167" i="40"/>
  <c r="D8" i="10" s="1"/>
  <c r="H168" i="40"/>
  <c r="H9" i="10" s="1"/>
  <c r="H170" i="40"/>
  <c r="D172" i="40"/>
  <c r="D13" i="10" s="1"/>
  <c r="D173" i="40"/>
  <c r="D14" i="10" s="1"/>
  <c r="L173" i="40"/>
  <c r="L14" i="10" s="1"/>
  <c r="L174" i="40"/>
  <c r="L15" i="10" s="1"/>
  <c r="H175" i="40"/>
  <c r="H176" i="40"/>
  <c r="H17" i="10" s="1"/>
  <c r="L81" i="40"/>
  <c r="D5" i="43"/>
  <c r="L5" i="43"/>
  <c r="L113" i="40"/>
  <c r="L214" i="40" s="1"/>
  <c r="D6" i="43"/>
  <c r="H6" i="43"/>
  <c r="L6" i="43"/>
  <c r="D7" i="43"/>
  <c r="H7" i="43"/>
  <c r="L7" i="43"/>
  <c r="D8" i="43"/>
  <c r="H8" i="43"/>
  <c r="L8" i="43"/>
  <c r="H9" i="43"/>
  <c r="D10" i="43"/>
  <c r="H10" i="43"/>
  <c r="L10" i="43"/>
  <c r="D11" i="43"/>
  <c r="H11" i="43"/>
  <c r="L11" i="43"/>
  <c r="D12" i="43"/>
  <c r="H12" i="43"/>
  <c r="L12" i="43"/>
  <c r="D13" i="43"/>
  <c r="L13" i="43"/>
  <c r="D14" i="43"/>
  <c r="H14" i="43"/>
  <c r="L14" i="43"/>
  <c r="D15" i="43"/>
  <c r="H15" i="43"/>
  <c r="L15" i="43"/>
  <c r="D16" i="43"/>
  <c r="H16" i="43"/>
  <c r="L16" i="43"/>
  <c r="H17" i="43"/>
  <c r="D145" i="40"/>
  <c r="T180" i="40"/>
  <c r="AB180" i="40"/>
  <c r="L5" i="34" s="1"/>
  <c r="T164" i="40"/>
  <c r="AB164" i="40"/>
  <c r="L5" i="29" s="1"/>
  <c r="D23" i="43"/>
  <c r="H23" i="43"/>
  <c r="L23" i="43"/>
  <c r="AJ180" i="40"/>
  <c r="D5" i="35" s="1"/>
  <c r="AN180" i="40"/>
  <c r="AR180" i="40"/>
  <c r="L5" i="35" s="1"/>
  <c r="AZ180" i="40"/>
  <c r="D5" i="36" s="1"/>
  <c r="BH180" i="40"/>
  <c r="L5" i="36" s="1"/>
  <c r="AJ164" i="40"/>
  <c r="D5" i="30" s="1"/>
  <c r="AR164" i="40"/>
  <c r="AZ164" i="40"/>
  <c r="D5" i="31" s="1"/>
  <c r="BH164" i="40"/>
  <c r="L5" i="31" s="1"/>
  <c r="D41" i="43"/>
  <c r="AJ113" i="40"/>
  <c r="AJ214" i="40" s="1"/>
  <c r="H41" i="43"/>
  <c r="L41" i="43"/>
  <c r="D59" i="43"/>
  <c r="H59" i="43"/>
  <c r="BD113" i="40"/>
  <c r="BD214" i="40" s="1"/>
  <c r="L59" i="43"/>
  <c r="E57" i="39"/>
  <c r="I57" i="39"/>
  <c r="M57" i="39"/>
  <c r="C180" i="40"/>
  <c r="C5" i="33" s="1"/>
  <c r="I186" i="40"/>
  <c r="I11" i="33" s="1"/>
  <c r="D185" i="40"/>
  <c r="D10" i="33" s="1"/>
  <c r="J183" i="40"/>
  <c r="J8" i="33" s="1"/>
  <c r="C164" i="40"/>
  <c r="C5" i="10" s="1"/>
  <c r="C59" i="10" s="1"/>
  <c r="C165" i="40"/>
  <c r="C6" i="10" s="1"/>
  <c r="C166" i="40"/>
  <c r="C7" i="10" s="1"/>
  <c r="G167" i="40"/>
  <c r="G8" i="10" s="1"/>
  <c r="K168" i="40"/>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L7" i="33" s="1"/>
  <c r="D182" i="40"/>
  <c r="D164" i="40"/>
  <c r="D5" i="10" s="1"/>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E9" i="33" s="1"/>
  <c r="L183" i="40"/>
  <c r="L8" i="33" s="1"/>
  <c r="H183" i="40"/>
  <c r="K182" i="40"/>
  <c r="K7" i="33" s="1"/>
  <c r="G182" i="40"/>
  <c r="J181" i="40"/>
  <c r="F181" i="40"/>
  <c r="F6" i="33" s="1"/>
  <c r="M180" i="40"/>
  <c r="M5" i="33" s="1"/>
  <c r="I180" i="40"/>
  <c r="I5" i="33" s="1"/>
  <c r="E17" i="40"/>
  <c r="I164" i="40"/>
  <c r="I5" i="10" s="1"/>
  <c r="M164" i="40"/>
  <c r="M5" i="10" s="1"/>
  <c r="I166" i="40"/>
  <c r="M166" i="40"/>
  <c r="M7" i="10" s="1"/>
  <c r="E167" i="40"/>
  <c r="E8" i="10" s="1"/>
  <c r="M167" i="40"/>
  <c r="E168" i="40"/>
  <c r="I168" i="40"/>
  <c r="I9" i="10" s="1"/>
  <c r="E169" i="40"/>
  <c r="E10" i="10" s="1"/>
  <c r="M169" i="40"/>
  <c r="M10" i="10" s="1"/>
  <c r="E170" i="40"/>
  <c r="E11" i="10" s="1"/>
  <c r="I170" i="40"/>
  <c r="M170" i="40"/>
  <c r="M11" i="10" s="1"/>
  <c r="E171" i="40"/>
  <c r="I171" i="40"/>
  <c r="I12" i="10" s="1"/>
  <c r="M171" i="40"/>
  <c r="I172" i="40"/>
  <c r="M172" i="40"/>
  <c r="M13" i="10" s="1"/>
  <c r="E173" i="40"/>
  <c r="E14" i="10" s="1"/>
  <c r="I173" i="40"/>
  <c r="I174" i="40"/>
  <c r="I15" i="10" s="1"/>
  <c r="M174" i="40"/>
  <c r="E175" i="40"/>
  <c r="M175" i="40"/>
  <c r="M16" i="10" s="1"/>
  <c r="E176" i="40"/>
  <c r="E17" i="10" s="1"/>
  <c r="I176" i="40"/>
  <c r="M176" i="40"/>
  <c r="M17" i="10" s="1"/>
  <c r="I81" i="40"/>
  <c r="E5" i="43"/>
  <c r="I5" i="43"/>
  <c r="M5" i="43"/>
  <c r="I6" i="43"/>
  <c r="E7" i="43"/>
  <c r="I7" i="43"/>
  <c r="M7" i="43"/>
  <c r="E8" i="43"/>
  <c r="I8" i="43"/>
  <c r="M8" i="43"/>
  <c r="E9" i="43"/>
  <c r="I9" i="43"/>
  <c r="M9" i="43"/>
  <c r="E10" i="43"/>
  <c r="M10" i="43"/>
  <c r="E11" i="43"/>
  <c r="I11" i="43"/>
  <c r="M11" i="43"/>
  <c r="E12" i="43"/>
  <c r="I12" i="43"/>
  <c r="M12" i="43"/>
  <c r="E13" i="43"/>
  <c r="I13" i="43"/>
  <c r="M13" i="43"/>
  <c r="I14" i="43"/>
  <c r="E15" i="43"/>
  <c r="I15" i="43"/>
  <c r="M15" i="43"/>
  <c r="E16" i="43"/>
  <c r="I16" i="43"/>
  <c r="M16" i="43"/>
  <c r="E17" i="43"/>
  <c r="I17" i="43"/>
  <c r="M17" i="43"/>
  <c r="E145" i="40"/>
  <c r="U180" i="40"/>
  <c r="AC180" i="40"/>
  <c r="U164" i="40"/>
  <c r="E5" i="29" s="1"/>
  <c r="AC164" i="40"/>
  <c r="M5" i="29" s="1"/>
  <c r="E23" i="43"/>
  <c r="I101" i="34"/>
  <c r="I91" i="43"/>
  <c r="M23" i="43"/>
  <c r="AK180" i="40"/>
  <c r="AO180" i="40"/>
  <c r="I5" i="35" s="1"/>
  <c r="AS180" i="40"/>
  <c r="BA180" i="40"/>
  <c r="BA17" i="40"/>
  <c r="BE180" i="40"/>
  <c r="BI180" i="40"/>
  <c r="AK164" i="40"/>
  <c r="AO164" i="40"/>
  <c r="AS164" i="40"/>
  <c r="M5" i="30" s="1"/>
  <c r="BA164" i="40"/>
  <c r="BE164" i="40"/>
  <c r="BI164" i="40"/>
  <c r="M5" i="31" s="1"/>
  <c r="E41" i="43"/>
  <c r="I41" i="43"/>
  <c r="M41" i="43"/>
  <c r="AS113" i="40"/>
  <c r="E59" i="43"/>
  <c r="I59" i="43"/>
  <c r="M59" i="43"/>
  <c r="J15" i="39"/>
  <c r="F57" i="39"/>
  <c r="C182" i="40"/>
  <c r="E190" i="40"/>
  <c r="E15" i="33" s="1"/>
  <c r="K188" i="40"/>
  <c r="F187" i="40"/>
  <c r="M182" i="40"/>
  <c r="M7" i="33" s="1"/>
  <c r="H181" i="40"/>
  <c r="H6" i="33" s="1"/>
  <c r="G165" i="40"/>
  <c r="G6" i="10" s="1"/>
  <c r="K166" i="40"/>
  <c r="G168" i="40"/>
  <c r="G9" i="10" s="1"/>
  <c r="K169" i="40"/>
  <c r="K172" i="40"/>
  <c r="C174" i="40"/>
  <c r="K175" i="40"/>
  <c r="C189" i="40"/>
  <c r="F192" i="40"/>
  <c r="F17" i="33" s="1"/>
  <c r="L190" i="40"/>
  <c r="L15" i="33" s="1"/>
  <c r="K189" i="40"/>
  <c r="M187" i="40"/>
  <c r="M12" i="33" s="1"/>
  <c r="H186" i="40"/>
  <c r="H11" i="33" s="1"/>
  <c r="G185" i="40"/>
  <c r="F184" i="40"/>
  <c r="E183" i="40"/>
  <c r="K181" i="40"/>
  <c r="J180" i="40"/>
  <c r="L164" i="40"/>
  <c r="L5" i="10" s="1"/>
  <c r="L165" i="40"/>
  <c r="L6" i="10" s="1"/>
  <c r="L166" i="40"/>
  <c r="D169" i="40"/>
  <c r="D170" i="40"/>
  <c r="D11" i="10" s="1"/>
  <c r="D171" i="40"/>
  <c r="L172" i="40"/>
  <c r="L13" i="10" s="1"/>
  <c r="C188" i="40"/>
  <c r="M192" i="40"/>
  <c r="C191" i="40"/>
  <c r="C16" i="33" s="1"/>
  <c r="C187" i="40"/>
  <c r="C12" i="33" s="1"/>
  <c r="C183" i="40"/>
  <c r="H192" i="40"/>
  <c r="K191" i="40"/>
  <c r="F190" i="40"/>
  <c r="F15" i="33" s="1"/>
  <c r="I189" i="40"/>
  <c r="L188" i="40"/>
  <c r="L13" i="33" s="1"/>
  <c r="D188" i="40"/>
  <c r="D13" i="33" s="1"/>
  <c r="G187" i="40"/>
  <c r="J186" i="40"/>
  <c r="J11" i="33" s="1"/>
  <c r="M185" i="40"/>
  <c r="E185" i="40"/>
  <c r="H184" i="40"/>
  <c r="K183" i="40"/>
  <c r="K8" i="33" s="1"/>
  <c r="F182" i="40"/>
  <c r="F7" i="33" s="1"/>
  <c r="L180" i="40"/>
  <c r="D180" i="40"/>
  <c r="D5" i="33" s="1"/>
  <c r="D17" i="40"/>
  <c r="F164" i="40"/>
  <c r="J164" i="40"/>
  <c r="J5" i="10" s="1"/>
  <c r="F165" i="40"/>
  <c r="F6" i="10" s="1"/>
  <c r="F166" i="40"/>
  <c r="F7" i="10" s="1"/>
  <c r="F167" i="40"/>
  <c r="J167" i="40"/>
  <c r="J8" i="10" s="1"/>
  <c r="F168" i="40"/>
  <c r="F9" i="10" s="1"/>
  <c r="J168" i="40"/>
  <c r="F169" i="40"/>
  <c r="F10" i="10" s="1"/>
  <c r="J169" i="40"/>
  <c r="J10" i="10" s="1"/>
  <c r="J170" i="40"/>
  <c r="J11" i="10" s="1"/>
  <c r="F171" i="40"/>
  <c r="J171" i="40"/>
  <c r="J12" i="10" s="1"/>
  <c r="F172" i="40"/>
  <c r="F13" i="10" s="1"/>
  <c r="J172" i="40"/>
  <c r="J13" i="10" s="1"/>
  <c r="F173" i="40"/>
  <c r="F14" i="10" s="1"/>
  <c r="F174" i="40"/>
  <c r="F15" i="10" s="1"/>
  <c r="F175" i="40"/>
  <c r="J175" i="40"/>
  <c r="J16" i="10" s="1"/>
  <c r="F176" i="40"/>
  <c r="F17" i="10" s="1"/>
  <c r="J176" i="40"/>
  <c r="F97" i="40"/>
  <c r="F5" i="43"/>
  <c r="J5" i="43"/>
  <c r="F6" i="43"/>
  <c r="J6" i="43"/>
  <c r="F7" i="43"/>
  <c r="F8" i="43"/>
  <c r="J8" i="43"/>
  <c r="F9" i="43"/>
  <c r="J9" i="43"/>
  <c r="F10" i="43"/>
  <c r="J10" i="43"/>
  <c r="F11" i="43"/>
  <c r="J11" i="43"/>
  <c r="F12" i="43"/>
  <c r="J12" i="43"/>
  <c r="F13" i="43"/>
  <c r="J13" i="43"/>
  <c r="F14" i="43"/>
  <c r="J14" i="43"/>
  <c r="F15" i="43"/>
  <c r="F16" i="43"/>
  <c r="J16" i="43"/>
  <c r="F17" i="43"/>
  <c r="J17" i="43"/>
  <c r="F145" i="40"/>
  <c r="Z180" i="40"/>
  <c r="V164" i="40"/>
  <c r="F5" i="29" s="1"/>
  <c r="Z164" i="40"/>
  <c r="Z33" i="40"/>
  <c r="F23" i="43"/>
  <c r="F101" i="34"/>
  <c r="F91" i="43"/>
  <c r="J23" i="43"/>
  <c r="AL180" i="40"/>
  <c r="AP17" i="40"/>
  <c r="BB180" i="40"/>
  <c r="F5" i="36" s="1"/>
  <c r="AL164" i="40"/>
  <c r="F5" i="30" s="1"/>
  <c r="BB164" i="40"/>
  <c r="BF164" i="40"/>
  <c r="F41" i="43"/>
  <c r="F59" i="43"/>
  <c r="J59" i="43"/>
  <c r="BF113" i="40"/>
  <c r="C43" i="39"/>
  <c r="C57" i="39"/>
  <c r="G57" i="39"/>
  <c r="K57" i="39"/>
  <c r="C71" i="39"/>
  <c r="D93" i="33"/>
  <c r="E93" i="33"/>
  <c r="F93" i="33"/>
  <c r="G93" i="33"/>
  <c r="H93" i="33"/>
  <c r="I93" i="33"/>
  <c r="J93" i="33"/>
  <c r="K93" i="33"/>
  <c r="L93" i="33"/>
  <c r="L90" i="43" s="1"/>
  <c r="M93" i="33"/>
  <c r="M90" i="43" s="1"/>
  <c r="N93" i="33"/>
  <c r="N90" i="43" s="1"/>
  <c r="O93" i="33"/>
  <c r="P93" i="33"/>
  <c r="Q93" i="33"/>
  <c r="R93" i="33"/>
  <c r="S93" i="33"/>
  <c r="T93" i="33"/>
  <c r="U93" i="33"/>
  <c r="V93" i="33"/>
  <c r="W93" i="33"/>
  <c r="X93" i="33"/>
  <c r="Y93" i="33"/>
  <c r="Z93" i="33"/>
  <c r="AA93" i="33"/>
  <c r="AB93" i="33"/>
  <c r="AC93" i="33"/>
  <c r="AC90" i="43" s="1"/>
  <c r="AC77" i="43" s="1"/>
  <c r="AD93" i="33"/>
  <c r="AE93" i="33"/>
  <c r="AF93" i="33"/>
  <c r="AG93" i="33"/>
  <c r="AH93" i="33"/>
  <c r="AI93" i="33"/>
  <c r="AJ93" i="33"/>
  <c r="AK93" i="33"/>
  <c r="AK90" i="43" s="1"/>
  <c r="AK77" i="43" s="1"/>
  <c r="AL93" i="33"/>
  <c r="AM93" i="33"/>
  <c r="AN93" i="33"/>
  <c r="AO93" i="33"/>
  <c r="AP93" i="33"/>
  <c r="AQ93" i="33"/>
  <c r="AR93" i="33"/>
  <c r="AR90" i="43" s="1"/>
  <c r="AR77" i="43" s="1"/>
  <c r="AS93" i="33"/>
  <c r="AT93" i="33"/>
  <c r="AU93" i="33"/>
  <c r="AV93" i="33"/>
  <c r="AW93" i="33"/>
  <c r="AX93" i="33"/>
  <c r="AY93" i="33"/>
  <c r="AZ93" i="33"/>
  <c r="BA93" i="33"/>
  <c r="BB93" i="33"/>
  <c r="BC93" i="33"/>
  <c r="BD93" i="33"/>
  <c r="BE93" i="33"/>
  <c r="BF93" i="33"/>
  <c r="BG93" i="33"/>
  <c r="BH93" i="33"/>
  <c r="BI93" i="33"/>
  <c r="BJ93" i="33"/>
  <c r="BK93" i="33"/>
  <c r="BL93" i="33"/>
  <c r="BM93" i="33"/>
  <c r="BN93" i="33"/>
  <c r="BO93" i="33"/>
  <c r="BP93" i="33"/>
  <c r="BQ93" i="33"/>
  <c r="BR93" i="33"/>
  <c r="BS93" i="33"/>
  <c r="BT93" i="33"/>
  <c r="BU93" i="33"/>
  <c r="BV93" i="33"/>
  <c r="BW93" i="33"/>
  <c r="BX93" i="33"/>
  <c r="BY93" i="33"/>
  <c r="BY90" i="43" s="1"/>
  <c r="BY77" i="43" s="1"/>
  <c r="BZ93" i="33"/>
  <c r="CA93" i="33"/>
  <c r="CB93" i="33"/>
  <c r="CC93" i="33"/>
  <c r="CD93" i="33"/>
  <c r="CE93" i="33"/>
  <c r="CF93" i="33"/>
  <c r="CG93" i="33"/>
  <c r="CG90" i="43" s="1"/>
  <c r="CG77" i="43" s="1"/>
  <c r="CH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AZ93" i="36"/>
  <c r="BA93" i="36"/>
  <c r="BB93" i="36"/>
  <c r="BC93" i="36"/>
  <c r="BD93" i="36"/>
  <c r="BE93" i="36"/>
  <c r="BF93" i="36"/>
  <c r="BG93" i="36"/>
  <c r="BH93" i="36"/>
  <c r="BI93" i="36"/>
  <c r="BJ93" i="36"/>
  <c r="BK93" i="36"/>
  <c r="BL93" i="36"/>
  <c r="BM93" i="36"/>
  <c r="BN93" i="36"/>
  <c r="BO93" i="36"/>
  <c r="BP93" i="36"/>
  <c r="BQ93" i="36"/>
  <c r="BR93" i="36"/>
  <c r="BS93" i="36"/>
  <c r="BT93" i="36"/>
  <c r="BU93" i="36"/>
  <c r="BV93" i="36"/>
  <c r="BW93" i="36"/>
  <c r="BX93" i="36"/>
  <c r="BY93" i="36"/>
  <c r="BZ93" i="36"/>
  <c r="CA93" i="36"/>
  <c r="CB93" i="36"/>
  <c r="CC93" i="36"/>
  <c r="CD93" i="36"/>
  <c r="CE93" i="36"/>
  <c r="CF93" i="36"/>
  <c r="CG93" i="36"/>
  <c r="CH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AZ94" i="36"/>
  <c r="BA94" i="36"/>
  <c r="BB94" i="36"/>
  <c r="BC94" i="36"/>
  <c r="BD94" i="36"/>
  <c r="BE94" i="36"/>
  <c r="BF94" i="36"/>
  <c r="BG94" i="36"/>
  <c r="BH94" i="36"/>
  <c r="BI94" i="36"/>
  <c r="BJ94" i="36"/>
  <c r="BK94" i="36"/>
  <c r="BL94" i="36"/>
  <c r="BM94" i="36"/>
  <c r="BN94" i="36"/>
  <c r="BO94" i="36"/>
  <c r="BP94" i="36"/>
  <c r="BQ94" i="36"/>
  <c r="BR94" i="36"/>
  <c r="BS94" i="36"/>
  <c r="BT94" i="36"/>
  <c r="BU94" i="36"/>
  <c r="BV94" i="36"/>
  <c r="BW94" i="36"/>
  <c r="BX94" i="36"/>
  <c r="BY94" i="36"/>
  <c r="BZ94" i="36"/>
  <c r="CA94" i="36"/>
  <c r="CB94" i="36"/>
  <c r="CC94" i="36"/>
  <c r="CD94" i="36"/>
  <c r="CE94" i="36"/>
  <c r="CF94" i="36"/>
  <c r="CG94" i="36"/>
  <c r="CH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AZ95" i="36"/>
  <c r="BA95" i="36"/>
  <c r="BB95" i="36"/>
  <c r="BC95" i="36"/>
  <c r="BD95" i="36"/>
  <c r="BE95" i="36"/>
  <c r="BF95" i="36"/>
  <c r="BG95" i="36"/>
  <c r="BH95" i="36"/>
  <c r="BI95" i="36"/>
  <c r="BJ95" i="36"/>
  <c r="BK95" i="36"/>
  <c r="BL95" i="36"/>
  <c r="BM95" i="36"/>
  <c r="BN95" i="36"/>
  <c r="BO95" i="36"/>
  <c r="BP95" i="36"/>
  <c r="BQ95" i="36"/>
  <c r="BR95" i="36"/>
  <c r="BS95" i="36"/>
  <c r="BT95" i="36"/>
  <c r="BU95" i="36"/>
  <c r="BV95" i="36"/>
  <c r="BW95" i="36"/>
  <c r="BX95" i="36"/>
  <c r="BY95" i="36"/>
  <c r="BZ95" i="36"/>
  <c r="CA95" i="36"/>
  <c r="CB95" i="36"/>
  <c r="CC95" i="36"/>
  <c r="CD95" i="36"/>
  <c r="CE95" i="36"/>
  <c r="CF95" i="36"/>
  <c r="CG95" i="36"/>
  <c r="CH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AZ96" i="36"/>
  <c r="BA96" i="36"/>
  <c r="BB96" i="36"/>
  <c r="BC96" i="36"/>
  <c r="BD96" i="36"/>
  <c r="BE96" i="36"/>
  <c r="BF96" i="36"/>
  <c r="BG96" i="36"/>
  <c r="BH96" i="36"/>
  <c r="BI96" i="36"/>
  <c r="BJ96" i="36"/>
  <c r="BK96" i="36"/>
  <c r="BL96" i="36"/>
  <c r="BM96" i="36"/>
  <c r="BN96" i="36"/>
  <c r="BO96" i="36"/>
  <c r="BP96" i="36"/>
  <c r="BQ96" i="36"/>
  <c r="BR96" i="36"/>
  <c r="BS96" i="36"/>
  <c r="BT96" i="36"/>
  <c r="BU96" i="36"/>
  <c r="BV96" i="36"/>
  <c r="BW96" i="36"/>
  <c r="BX96" i="36"/>
  <c r="BY96" i="36"/>
  <c r="BZ96" i="36"/>
  <c r="CA96" i="36"/>
  <c r="CB96" i="36"/>
  <c r="CC96" i="36"/>
  <c r="CD96" i="36"/>
  <c r="CE96" i="36"/>
  <c r="CF96" i="36"/>
  <c r="CG96" i="36"/>
  <c r="CH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AZ97" i="36"/>
  <c r="BA97" i="36"/>
  <c r="BB97" i="36"/>
  <c r="BC97" i="36"/>
  <c r="BD97" i="36"/>
  <c r="BE97" i="36"/>
  <c r="BF97" i="36"/>
  <c r="BG97" i="36"/>
  <c r="BH97" i="36"/>
  <c r="BI97" i="36"/>
  <c r="BJ97" i="36"/>
  <c r="BK97" i="36"/>
  <c r="BL97" i="36"/>
  <c r="BM97" i="36"/>
  <c r="BN97" i="36"/>
  <c r="BO97" i="36"/>
  <c r="BP97" i="36"/>
  <c r="BQ97" i="36"/>
  <c r="BR97" i="36"/>
  <c r="BS97" i="36"/>
  <c r="BT97" i="36"/>
  <c r="BU97" i="36"/>
  <c r="BV97" i="36"/>
  <c r="BW97" i="36"/>
  <c r="BX97" i="36"/>
  <c r="BY97" i="36"/>
  <c r="BZ97" i="36"/>
  <c r="CA97" i="36"/>
  <c r="CB97" i="36"/>
  <c r="CC97" i="36"/>
  <c r="CD97" i="36"/>
  <c r="CE97" i="36"/>
  <c r="CF97" i="36"/>
  <c r="CG97" i="36"/>
  <c r="CH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AZ99" i="36"/>
  <c r="BA99" i="36"/>
  <c r="BB99" i="36"/>
  <c r="BC99" i="36"/>
  <c r="BD99" i="36"/>
  <c r="BE99" i="36"/>
  <c r="BF99" i="36"/>
  <c r="BG99" i="36"/>
  <c r="BH99" i="36"/>
  <c r="BI99" i="36"/>
  <c r="BJ99" i="36"/>
  <c r="BK99" i="36"/>
  <c r="BL99" i="36"/>
  <c r="BM99" i="36"/>
  <c r="BN99" i="36"/>
  <c r="BO99" i="36"/>
  <c r="BP99" i="36"/>
  <c r="BQ99" i="36"/>
  <c r="BR99" i="36"/>
  <c r="BS99" i="36"/>
  <c r="BT99" i="36"/>
  <c r="BU99" i="36"/>
  <c r="BV99" i="36"/>
  <c r="BW99" i="36"/>
  <c r="BX99" i="36"/>
  <c r="BY99" i="36"/>
  <c r="BZ99" i="36"/>
  <c r="CA99" i="36"/>
  <c r="CB99" i="36"/>
  <c r="CC99" i="36"/>
  <c r="CD99" i="36"/>
  <c r="CE99" i="36"/>
  <c r="CF99" i="36"/>
  <c r="CG99" i="36"/>
  <c r="CH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AZ100" i="36"/>
  <c r="BA100" i="36"/>
  <c r="BB100" i="36"/>
  <c r="BC100" i="36"/>
  <c r="BD100" i="36"/>
  <c r="BE100" i="36"/>
  <c r="BF100" i="36"/>
  <c r="BG100" i="36"/>
  <c r="BH100" i="36"/>
  <c r="BI100" i="36"/>
  <c r="BJ100" i="36"/>
  <c r="BK100" i="36"/>
  <c r="BL100" i="36"/>
  <c r="BM100" i="36"/>
  <c r="BN100" i="36"/>
  <c r="BO100" i="36"/>
  <c r="BP100" i="36"/>
  <c r="BQ100" i="36"/>
  <c r="BR100" i="36"/>
  <c r="BS100" i="36"/>
  <c r="BT100" i="36"/>
  <c r="BU100" i="36"/>
  <c r="BV100" i="36"/>
  <c r="BW100" i="36"/>
  <c r="BX100" i="36"/>
  <c r="BY100" i="36"/>
  <c r="BZ100" i="36"/>
  <c r="CA100" i="36"/>
  <c r="CB100" i="36"/>
  <c r="CC100" i="36"/>
  <c r="CD100" i="36"/>
  <c r="CE100" i="36"/>
  <c r="CF100" i="36"/>
  <c r="CG100" i="36"/>
  <c r="CH100" i="36"/>
  <c r="D101" i="36"/>
  <c r="E101" i="36"/>
  <c r="F101" i="36"/>
  <c r="G101" i="36"/>
  <c r="H101" i="36"/>
  <c r="I101" i="36"/>
  <c r="I93" i="43" s="1"/>
  <c r="J101" i="36"/>
  <c r="K101" i="36"/>
  <c r="L101" i="36"/>
  <c r="M101" i="36"/>
  <c r="N101" i="36"/>
  <c r="O101" i="36"/>
  <c r="P101" i="36"/>
  <c r="Q101" i="36"/>
  <c r="R101" i="36"/>
  <c r="S101" i="36"/>
  <c r="T101" i="36"/>
  <c r="U101" i="36"/>
  <c r="V101" i="36"/>
  <c r="W101" i="36"/>
  <c r="X101" i="36"/>
  <c r="Y101" i="36"/>
  <c r="Z101" i="36"/>
  <c r="AA101" i="36"/>
  <c r="AB101" i="36"/>
  <c r="AC101" i="36"/>
  <c r="AD101" i="36"/>
  <c r="AE101" i="36"/>
  <c r="AF101" i="36"/>
  <c r="AG101" i="36"/>
  <c r="AH101" i="36"/>
  <c r="AI101" i="36"/>
  <c r="AJ101" i="36"/>
  <c r="AK101" i="36"/>
  <c r="AL101" i="36"/>
  <c r="AM101" i="36"/>
  <c r="AN101" i="36"/>
  <c r="AO101" i="36"/>
  <c r="AP101" i="36"/>
  <c r="AQ101" i="36"/>
  <c r="AR101" i="36"/>
  <c r="AS101" i="36"/>
  <c r="AT101" i="36"/>
  <c r="AU101" i="36"/>
  <c r="AV101" i="36"/>
  <c r="AW101" i="36"/>
  <c r="AX101" i="36"/>
  <c r="AY101" i="36"/>
  <c r="AZ101" i="36"/>
  <c r="BA101" i="36"/>
  <c r="BB101" i="36"/>
  <c r="BC101" i="36"/>
  <c r="BD101" i="36"/>
  <c r="BE101" i="36"/>
  <c r="BF101" i="36"/>
  <c r="BG101" i="36"/>
  <c r="BH101" i="36"/>
  <c r="BI101" i="36"/>
  <c r="BJ101" i="36"/>
  <c r="BK101" i="36"/>
  <c r="BL101" i="36"/>
  <c r="BL93" i="43" s="1"/>
  <c r="BL80" i="43" s="1"/>
  <c r="BM101" i="36"/>
  <c r="BN101" i="36"/>
  <c r="BO101" i="36"/>
  <c r="BP101" i="36"/>
  <c r="BQ101" i="36"/>
  <c r="BR101" i="36"/>
  <c r="BS101" i="36"/>
  <c r="BT101" i="36"/>
  <c r="BT93" i="43" s="1"/>
  <c r="BT80" i="43" s="1"/>
  <c r="BU101" i="36"/>
  <c r="BV101" i="36"/>
  <c r="BW101" i="36"/>
  <c r="BX101" i="36"/>
  <c r="BY101" i="36"/>
  <c r="BZ101" i="36"/>
  <c r="CA101" i="36"/>
  <c r="CB101" i="36"/>
  <c r="CC101" i="36"/>
  <c r="CC93" i="43" s="1"/>
  <c r="CC80" i="43" s="1"/>
  <c r="CD101" i="36"/>
  <c r="CE101" i="36"/>
  <c r="CF101" i="36"/>
  <c r="CG101" i="36"/>
  <c r="CH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AZ102" i="36"/>
  <c r="BA102" i="36"/>
  <c r="BB102" i="36"/>
  <c r="BC102" i="36"/>
  <c r="BD102" i="36"/>
  <c r="BE102" i="36"/>
  <c r="BF102" i="36"/>
  <c r="BG102" i="36"/>
  <c r="BH102" i="36"/>
  <c r="BI102" i="36"/>
  <c r="BJ102" i="36"/>
  <c r="BK102" i="36"/>
  <c r="BL102" i="36"/>
  <c r="BM102" i="36"/>
  <c r="BN102" i="36"/>
  <c r="BO102" i="36"/>
  <c r="BP102" i="36"/>
  <c r="BQ102" i="36"/>
  <c r="BR102" i="36"/>
  <c r="BS102" i="36"/>
  <c r="BT102" i="36"/>
  <c r="BU102" i="36"/>
  <c r="BV102" i="36"/>
  <c r="BW102" i="36"/>
  <c r="BX102" i="36"/>
  <c r="BY102" i="36"/>
  <c r="BZ102" i="36"/>
  <c r="CA102" i="36"/>
  <c r="CB102" i="36"/>
  <c r="CC102" i="36"/>
  <c r="CD102" i="36"/>
  <c r="CE102" i="36"/>
  <c r="CF102" i="36"/>
  <c r="CG102" i="36"/>
  <c r="CH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AZ103" i="36"/>
  <c r="BA103" i="36"/>
  <c r="BB103" i="36"/>
  <c r="BC103" i="36"/>
  <c r="BD103" i="36"/>
  <c r="BE103" i="36"/>
  <c r="BF103" i="36"/>
  <c r="BG103" i="36"/>
  <c r="BH103" i="36"/>
  <c r="BI103" i="36"/>
  <c r="BJ103" i="36"/>
  <c r="BK103" i="36"/>
  <c r="BL103" i="36"/>
  <c r="BM103" i="36"/>
  <c r="BN103" i="36"/>
  <c r="BO103" i="36"/>
  <c r="BP103" i="36"/>
  <c r="BQ103" i="36"/>
  <c r="BR103" i="36"/>
  <c r="BS103" i="36"/>
  <c r="BT103" i="36"/>
  <c r="BU103" i="36"/>
  <c r="BV103" i="36"/>
  <c r="BW103" i="36"/>
  <c r="BX103" i="36"/>
  <c r="BY103" i="36"/>
  <c r="BZ103" i="36"/>
  <c r="CA103" i="36"/>
  <c r="CB103" i="36"/>
  <c r="CC103" i="36"/>
  <c r="CD103" i="36"/>
  <c r="CE103" i="36"/>
  <c r="CF103" i="36"/>
  <c r="CG103" i="36"/>
  <c r="CH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AZ104" i="36"/>
  <c r="BA104" i="36"/>
  <c r="BB104" i="36"/>
  <c r="BC104" i="36"/>
  <c r="BD104" i="36"/>
  <c r="BE104" i="36"/>
  <c r="BF104" i="36"/>
  <c r="BG104" i="36"/>
  <c r="BH104" i="36"/>
  <c r="BI104" i="36"/>
  <c r="BJ104" i="36"/>
  <c r="BK104" i="36"/>
  <c r="BL104" i="36"/>
  <c r="BM104" i="36"/>
  <c r="BN104" i="36"/>
  <c r="BO104" i="36"/>
  <c r="BP104" i="36"/>
  <c r="BQ104" i="36"/>
  <c r="BR104" i="36"/>
  <c r="BS104" i="36"/>
  <c r="BT104" i="36"/>
  <c r="BU104" i="36"/>
  <c r="BV104" i="36"/>
  <c r="BW104" i="36"/>
  <c r="BX104" i="36"/>
  <c r="BY104" i="36"/>
  <c r="BZ104" i="36"/>
  <c r="CA104" i="36"/>
  <c r="CB104" i="36"/>
  <c r="CC104" i="36"/>
  <c r="CD104" i="36"/>
  <c r="CE104" i="36"/>
  <c r="CF104" i="36"/>
  <c r="CG104" i="36"/>
  <c r="CH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AZ105" i="36"/>
  <c r="BA105" i="36"/>
  <c r="BB105" i="36"/>
  <c r="BC105" i="36"/>
  <c r="BD105" i="36"/>
  <c r="BE105" i="36"/>
  <c r="BF105" i="36"/>
  <c r="BG105" i="36"/>
  <c r="BH105" i="36"/>
  <c r="BI105" i="36"/>
  <c r="BJ105" i="36"/>
  <c r="BK105" i="36"/>
  <c r="BL105" i="36"/>
  <c r="BM105" i="36"/>
  <c r="BN105" i="36"/>
  <c r="BO105" i="36"/>
  <c r="BP105" i="36"/>
  <c r="BQ105" i="36"/>
  <c r="BR105" i="36"/>
  <c r="BS105" i="36"/>
  <c r="BT105" i="36"/>
  <c r="BU105" i="36"/>
  <c r="BV105" i="36"/>
  <c r="BW105" i="36"/>
  <c r="BX105" i="36"/>
  <c r="BY105" i="36"/>
  <c r="BZ105" i="36"/>
  <c r="CA105" i="36"/>
  <c r="CB105" i="36"/>
  <c r="CC105" i="36"/>
  <c r="CD105" i="36"/>
  <c r="CE105" i="36"/>
  <c r="CF105" i="36"/>
  <c r="CG105" i="36"/>
  <c r="CH105" i="36"/>
  <c r="C94" i="36"/>
  <c r="C95" i="36"/>
  <c r="C96" i="36"/>
  <c r="C97" i="36"/>
  <c r="C98" i="36"/>
  <c r="C99" i="36"/>
  <c r="C100" i="36"/>
  <c r="C101" i="36"/>
  <c r="C93" i="43" s="1"/>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AZ93" i="35"/>
  <c r="BA93" i="35"/>
  <c r="BB93" i="35"/>
  <c r="BC93" i="35"/>
  <c r="BD93" i="35"/>
  <c r="BE93" i="35"/>
  <c r="BF93" i="35"/>
  <c r="BG93" i="35"/>
  <c r="BH93" i="35"/>
  <c r="BI93" i="35"/>
  <c r="BJ93" i="35"/>
  <c r="BK93" i="35"/>
  <c r="BL93" i="35"/>
  <c r="BM93" i="35"/>
  <c r="BN93" i="35"/>
  <c r="BO93" i="35"/>
  <c r="BP93" i="35"/>
  <c r="BQ93" i="35"/>
  <c r="BR93" i="35"/>
  <c r="BS93" i="35"/>
  <c r="BT93" i="35"/>
  <c r="BU93" i="35"/>
  <c r="BV93" i="35"/>
  <c r="BW93" i="35"/>
  <c r="BX93" i="35"/>
  <c r="BY93" i="35"/>
  <c r="BZ93" i="35"/>
  <c r="CA93" i="35"/>
  <c r="CB93" i="35"/>
  <c r="CC93" i="35"/>
  <c r="CD93" i="35"/>
  <c r="CE93" i="35"/>
  <c r="CF93" i="35"/>
  <c r="CG93" i="35"/>
  <c r="CH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AZ94" i="35"/>
  <c r="BA94" i="35"/>
  <c r="BB94" i="35"/>
  <c r="BC94" i="35"/>
  <c r="BD94" i="35"/>
  <c r="BE94" i="35"/>
  <c r="BF94" i="35"/>
  <c r="BG94" i="35"/>
  <c r="BH94" i="35"/>
  <c r="BI94" i="35"/>
  <c r="BJ94" i="35"/>
  <c r="BK94" i="35"/>
  <c r="BL94" i="35"/>
  <c r="BM94" i="35"/>
  <c r="BN94" i="35"/>
  <c r="BO94" i="35"/>
  <c r="BP94" i="35"/>
  <c r="BQ94" i="35"/>
  <c r="BR94" i="35"/>
  <c r="BS94" i="35"/>
  <c r="BT94" i="35"/>
  <c r="BU94" i="35"/>
  <c r="BV94" i="35"/>
  <c r="BW94" i="35"/>
  <c r="BX94" i="35"/>
  <c r="BY94" i="35"/>
  <c r="BZ94" i="35"/>
  <c r="CA94" i="35"/>
  <c r="CB94" i="35"/>
  <c r="CC94" i="35"/>
  <c r="CD94" i="35"/>
  <c r="CE94" i="35"/>
  <c r="CF94" i="35"/>
  <c r="CG94" i="35"/>
  <c r="CH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AZ95" i="35"/>
  <c r="BA95" i="35"/>
  <c r="BB95" i="35"/>
  <c r="BC95" i="35"/>
  <c r="BD95" i="35"/>
  <c r="BE95" i="35"/>
  <c r="BF95" i="35"/>
  <c r="BG95" i="35"/>
  <c r="BH95" i="35"/>
  <c r="BI95" i="35"/>
  <c r="BJ95" i="35"/>
  <c r="BK95" i="35"/>
  <c r="BL95" i="35"/>
  <c r="BM95" i="35"/>
  <c r="BN95" i="35"/>
  <c r="BO95" i="35"/>
  <c r="BP95" i="35"/>
  <c r="BQ95" i="35"/>
  <c r="BR95" i="35"/>
  <c r="BS95" i="35"/>
  <c r="BT95" i="35"/>
  <c r="BU95" i="35"/>
  <c r="BV95" i="35"/>
  <c r="BW95" i="35"/>
  <c r="BX95" i="35"/>
  <c r="BY95" i="35"/>
  <c r="BZ95" i="35"/>
  <c r="CA95" i="35"/>
  <c r="CB95" i="35"/>
  <c r="CC95" i="35"/>
  <c r="CD95" i="35"/>
  <c r="CE95" i="35"/>
  <c r="CF95" i="35"/>
  <c r="CG95" i="35"/>
  <c r="CH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AZ96" i="35"/>
  <c r="BA96" i="35"/>
  <c r="BB96" i="35"/>
  <c r="BC96" i="35"/>
  <c r="BD96" i="35"/>
  <c r="BE96" i="35"/>
  <c r="BF96" i="35"/>
  <c r="BG96" i="35"/>
  <c r="BH96" i="35"/>
  <c r="BI96" i="35"/>
  <c r="BJ96" i="35"/>
  <c r="BK96" i="35"/>
  <c r="BL96" i="35"/>
  <c r="BM96" i="35"/>
  <c r="BN96" i="35"/>
  <c r="BO96" i="35"/>
  <c r="BP96" i="35"/>
  <c r="BQ96" i="35"/>
  <c r="BR96" i="35"/>
  <c r="BS96" i="35"/>
  <c r="BT96" i="35"/>
  <c r="BU96" i="35"/>
  <c r="BV96" i="35"/>
  <c r="BW96" i="35"/>
  <c r="BX96" i="35"/>
  <c r="BY96" i="35"/>
  <c r="BZ96" i="35"/>
  <c r="CA96" i="35"/>
  <c r="CB96" i="35"/>
  <c r="CC96" i="35"/>
  <c r="CD96" i="35"/>
  <c r="CE96" i="35"/>
  <c r="CF96" i="35"/>
  <c r="CG96" i="35"/>
  <c r="CH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AZ97" i="35"/>
  <c r="BA97" i="35"/>
  <c r="BB97" i="35"/>
  <c r="BC97" i="35"/>
  <c r="BD97" i="35"/>
  <c r="BE97" i="35"/>
  <c r="BF97" i="35"/>
  <c r="BG97" i="35"/>
  <c r="BH97" i="35"/>
  <c r="BI97" i="35"/>
  <c r="BJ97" i="35"/>
  <c r="BK97" i="35"/>
  <c r="BL97" i="35"/>
  <c r="BM97" i="35"/>
  <c r="BN97" i="35"/>
  <c r="BO97" i="35"/>
  <c r="BP97" i="35"/>
  <c r="BQ97" i="35"/>
  <c r="BR97" i="35"/>
  <c r="BS97" i="35"/>
  <c r="BT97" i="35"/>
  <c r="BU97" i="35"/>
  <c r="BV97" i="35"/>
  <c r="BW97" i="35"/>
  <c r="BX97" i="35"/>
  <c r="BY97" i="35"/>
  <c r="BZ97" i="35"/>
  <c r="CA97" i="35"/>
  <c r="CB97" i="35"/>
  <c r="CC97" i="35"/>
  <c r="CD97" i="35"/>
  <c r="CE97" i="35"/>
  <c r="CF97" i="35"/>
  <c r="CG97" i="35"/>
  <c r="CH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AZ98" i="35"/>
  <c r="BA98" i="35"/>
  <c r="BB98" i="35"/>
  <c r="BC98" i="35"/>
  <c r="BD98" i="35"/>
  <c r="BE98" i="35"/>
  <c r="BF98" i="35"/>
  <c r="BG98" i="35"/>
  <c r="BH98" i="35"/>
  <c r="BI98" i="35"/>
  <c r="BJ98" i="35"/>
  <c r="BK98" i="35"/>
  <c r="BL98" i="35"/>
  <c r="BM98" i="35"/>
  <c r="BN98" i="35"/>
  <c r="BO98" i="35"/>
  <c r="BP98" i="35"/>
  <c r="BQ98" i="35"/>
  <c r="BR98" i="35"/>
  <c r="BS98" i="35"/>
  <c r="BT98" i="35"/>
  <c r="BU98" i="35"/>
  <c r="BV98" i="35"/>
  <c r="BW98" i="35"/>
  <c r="BX98" i="35"/>
  <c r="BY98" i="35"/>
  <c r="BZ98" i="35"/>
  <c r="CA98" i="35"/>
  <c r="CB98" i="35"/>
  <c r="CC98" i="35"/>
  <c r="CD98" i="35"/>
  <c r="CE98" i="35"/>
  <c r="CF98" i="35"/>
  <c r="CG98" i="35"/>
  <c r="CH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AZ99" i="35"/>
  <c r="BA99" i="35"/>
  <c r="BB99" i="35"/>
  <c r="BC99" i="35"/>
  <c r="BD99" i="35"/>
  <c r="BE99" i="35"/>
  <c r="BF99" i="35"/>
  <c r="BG99" i="35"/>
  <c r="BH99" i="35"/>
  <c r="BI99" i="35"/>
  <c r="BJ99" i="35"/>
  <c r="BK99" i="35"/>
  <c r="BL99" i="35"/>
  <c r="BM99" i="35"/>
  <c r="BN99" i="35"/>
  <c r="BO99" i="35"/>
  <c r="BP99" i="35"/>
  <c r="BQ99" i="35"/>
  <c r="BR99" i="35"/>
  <c r="BS99" i="35"/>
  <c r="BT99" i="35"/>
  <c r="BU99" i="35"/>
  <c r="BV99" i="35"/>
  <c r="BW99" i="35"/>
  <c r="BX99" i="35"/>
  <c r="BY99" i="35"/>
  <c r="BZ99" i="35"/>
  <c r="CA99" i="35"/>
  <c r="CB99" i="35"/>
  <c r="CC99" i="35"/>
  <c r="CD99" i="35"/>
  <c r="CE99" i="35"/>
  <c r="CF99" i="35"/>
  <c r="CG99" i="35"/>
  <c r="CH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AZ100" i="35"/>
  <c r="BA100" i="35"/>
  <c r="BB100" i="35"/>
  <c r="BC100" i="35"/>
  <c r="BD100" i="35"/>
  <c r="BE100" i="35"/>
  <c r="BF100" i="35"/>
  <c r="BG100" i="35"/>
  <c r="BH100" i="35"/>
  <c r="BI100" i="35"/>
  <c r="BJ100" i="35"/>
  <c r="BK100" i="35"/>
  <c r="BL100" i="35"/>
  <c r="BM100" i="35"/>
  <c r="BN100" i="35"/>
  <c r="BO100" i="35"/>
  <c r="BP100" i="35"/>
  <c r="BQ100" i="35"/>
  <c r="BR100" i="35"/>
  <c r="BS100" i="35"/>
  <c r="BT100" i="35"/>
  <c r="BU100" i="35"/>
  <c r="BV100" i="35"/>
  <c r="BW100" i="35"/>
  <c r="BX100" i="35"/>
  <c r="BY100" i="35"/>
  <c r="BZ100" i="35"/>
  <c r="CA100" i="35"/>
  <c r="CB100" i="35"/>
  <c r="CC100" i="35"/>
  <c r="CD100" i="35"/>
  <c r="CE100" i="35"/>
  <c r="CF100" i="35"/>
  <c r="CG100" i="35"/>
  <c r="CH100" i="35"/>
  <c r="D101" i="35"/>
  <c r="E101" i="35"/>
  <c r="F101" i="35"/>
  <c r="G101" i="35"/>
  <c r="H101" i="35"/>
  <c r="I101" i="35"/>
  <c r="J101" i="35"/>
  <c r="K101" i="35"/>
  <c r="L101" i="35"/>
  <c r="M101" i="35"/>
  <c r="M92" i="43" s="1"/>
  <c r="N101" i="35"/>
  <c r="O101" i="35"/>
  <c r="P101" i="35"/>
  <c r="Q101" i="35"/>
  <c r="R101" i="35"/>
  <c r="S101" i="35"/>
  <c r="T101" i="35"/>
  <c r="U101" i="35"/>
  <c r="V101" i="35"/>
  <c r="W101" i="35"/>
  <c r="X101" i="35"/>
  <c r="Y101" i="35"/>
  <c r="Z101" i="35"/>
  <c r="AA101" i="35"/>
  <c r="AB101" i="35"/>
  <c r="AC101" i="35"/>
  <c r="AD101" i="35"/>
  <c r="AE101" i="35"/>
  <c r="AF101" i="35"/>
  <c r="AG101" i="35"/>
  <c r="AH101" i="35"/>
  <c r="AI101" i="35"/>
  <c r="AJ101" i="35"/>
  <c r="AK101" i="35"/>
  <c r="AL101" i="35"/>
  <c r="AM101" i="35"/>
  <c r="AN101" i="35"/>
  <c r="AO101" i="35"/>
  <c r="AP101" i="35"/>
  <c r="AQ101" i="35"/>
  <c r="AR101" i="35"/>
  <c r="AS101" i="35"/>
  <c r="AT101" i="35"/>
  <c r="AU101" i="35"/>
  <c r="AV101" i="35"/>
  <c r="AW101" i="35"/>
  <c r="AX101" i="35"/>
  <c r="AY101" i="35"/>
  <c r="AZ101" i="35"/>
  <c r="AZ92" i="43" s="1"/>
  <c r="AZ79" i="43" s="1"/>
  <c r="BA101" i="35"/>
  <c r="BB101" i="35"/>
  <c r="BC101" i="35"/>
  <c r="BD101" i="35"/>
  <c r="BE101" i="35"/>
  <c r="BF101" i="35"/>
  <c r="BG101" i="35"/>
  <c r="BH101" i="35"/>
  <c r="BH92" i="43" s="1"/>
  <c r="BH79" i="43" s="1"/>
  <c r="BI101" i="35"/>
  <c r="BJ101" i="35"/>
  <c r="BK101" i="35"/>
  <c r="BL101" i="35"/>
  <c r="BM101" i="35"/>
  <c r="BN101" i="35"/>
  <c r="BO101" i="35"/>
  <c r="BP101" i="35"/>
  <c r="BP92" i="43" s="1"/>
  <c r="BP79" i="43" s="1"/>
  <c r="BQ101" i="35"/>
  <c r="BR101" i="35"/>
  <c r="BS101" i="35"/>
  <c r="BT101" i="35"/>
  <c r="BU101" i="35"/>
  <c r="BV101" i="35"/>
  <c r="BW101" i="35"/>
  <c r="BX101" i="35"/>
  <c r="BY101" i="35"/>
  <c r="BY92" i="43" s="1"/>
  <c r="BY79" i="43" s="1"/>
  <c r="BZ101" i="35"/>
  <c r="CA101" i="35"/>
  <c r="CB101" i="35"/>
  <c r="CC101" i="35"/>
  <c r="CD101" i="35"/>
  <c r="CE101" i="35"/>
  <c r="CF101" i="35"/>
  <c r="CG101" i="35"/>
  <c r="CG92" i="43" s="1"/>
  <c r="CG79" i="43" s="1"/>
  <c r="CH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AZ102" i="35"/>
  <c r="BA102" i="35"/>
  <c r="BB102" i="35"/>
  <c r="BC102" i="35"/>
  <c r="BD102" i="35"/>
  <c r="BE102" i="35"/>
  <c r="BF102" i="35"/>
  <c r="BG102" i="35"/>
  <c r="BH102" i="35"/>
  <c r="BI102" i="35"/>
  <c r="BJ102" i="35"/>
  <c r="BK102" i="35"/>
  <c r="BL102" i="35"/>
  <c r="BM102" i="35"/>
  <c r="BN102" i="35"/>
  <c r="BO102" i="35"/>
  <c r="BP102" i="35"/>
  <c r="BQ102" i="35"/>
  <c r="BR102" i="35"/>
  <c r="BS102" i="35"/>
  <c r="BT102" i="35"/>
  <c r="BU102" i="35"/>
  <c r="BV102" i="35"/>
  <c r="BW102" i="35"/>
  <c r="BX102" i="35"/>
  <c r="BY102" i="35"/>
  <c r="BZ102" i="35"/>
  <c r="CA102" i="35"/>
  <c r="CB102" i="35"/>
  <c r="CC102" i="35"/>
  <c r="CD102" i="35"/>
  <c r="CE102" i="35"/>
  <c r="CF102" i="35"/>
  <c r="CG102" i="35"/>
  <c r="CH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AZ103" i="35"/>
  <c r="BA103" i="35"/>
  <c r="BB103" i="35"/>
  <c r="BC103" i="35"/>
  <c r="BD103" i="35"/>
  <c r="BE103" i="35"/>
  <c r="BF103" i="35"/>
  <c r="BG103" i="35"/>
  <c r="BH103" i="35"/>
  <c r="BI103" i="35"/>
  <c r="BJ103" i="35"/>
  <c r="BK103" i="35"/>
  <c r="BL103" i="35"/>
  <c r="BM103" i="35"/>
  <c r="BN103" i="35"/>
  <c r="BO103" i="35"/>
  <c r="BP103" i="35"/>
  <c r="BQ103" i="35"/>
  <c r="BR103" i="35"/>
  <c r="BS103" i="35"/>
  <c r="BT103" i="35"/>
  <c r="BU103" i="35"/>
  <c r="BV103" i="35"/>
  <c r="BW103" i="35"/>
  <c r="BX103" i="35"/>
  <c r="BY103" i="35"/>
  <c r="BZ103" i="35"/>
  <c r="CA103" i="35"/>
  <c r="CB103" i="35"/>
  <c r="CC103" i="35"/>
  <c r="CD103" i="35"/>
  <c r="CE103" i="35"/>
  <c r="CF103" i="35"/>
  <c r="CG103" i="35"/>
  <c r="CH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AZ104" i="35"/>
  <c r="BA104" i="35"/>
  <c r="BB104" i="35"/>
  <c r="BC104" i="35"/>
  <c r="BD104" i="35"/>
  <c r="BE104" i="35"/>
  <c r="BF104" i="35"/>
  <c r="BG104" i="35"/>
  <c r="BH104" i="35"/>
  <c r="BI104" i="35"/>
  <c r="BJ104" i="35"/>
  <c r="BK104" i="35"/>
  <c r="BL104" i="35"/>
  <c r="BM104" i="35"/>
  <c r="BN104" i="35"/>
  <c r="BO104" i="35"/>
  <c r="BP104" i="35"/>
  <c r="BQ104" i="35"/>
  <c r="BR104" i="35"/>
  <c r="BS104" i="35"/>
  <c r="BT104" i="35"/>
  <c r="BU104" i="35"/>
  <c r="BV104" i="35"/>
  <c r="BW104" i="35"/>
  <c r="BX104" i="35"/>
  <c r="BY104" i="35"/>
  <c r="BZ104" i="35"/>
  <c r="CA104" i="35"/>
  <c r="CB104" i="35"/>
  <c r="CC104" i="35"/>
  <c r="CD104" i="35"/>
  <c r="CE104" i="35"/>
  <c r="CF104" i="35"/>
  <c r="CG104" i="35"/>
  <c r="CH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AZ105" i="35"/>
  <c r="BA105" i="35"/>
  <c r="BB105" i="35"/>
  <c r="BC105" i="35"/>
  <c r="BD105" i="35"/>
  <c r="BE105" i="35"/>
  <c r="BF105" i="35"/>
  <c r="BG105" i="35"/>
  <c r="BH105" i="35"/>
  <c r="BI105" i="35"/>
  <c r="BJ105" i="35"/>
  <c r="BK105" i="35"/>
  <c r="BL105" i="35"/>
  <c r="BM105" i="35"/>
  <c r="BN105" i="35"/>
  <c r="BO105" i="35"/>
  <c r="BP105" i="35"/>
  <c r="BQ105" i="35"/>
  <c r="BR105" i="35"/>
  <c r="BS105" i="35"/>
  <c r="BT105" i="35"/>
  <c r="BU105" i="35"/>
  <c r="BV105" i="35"/>
  <c r="BW105" i="35"/>
  <c r="BX105" i="35"/>
  <c r="BY105" i="35"/>
  <c r="BZ105" i="35"/>
  <c r="CA105" i="35"/>
  <c r="CB105" i="35"/>
  <c r="CC105" i="35"/>
  <c r="CD105" i="35"/>
  <c r="CE105" i="35"/>
  <c r="CF105" i="35"/>
  <c r="CG105" i="35"/>
  <c r="CH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AZ93" i="34"/>
  <c r="BA93" i="34"/>
  <c r="BB93" i="34"/>
  <c r="BC93" i="34"/>
  <c r="BD93" i="34"/>
  <c r="BE93" i="34"/>
  <c r="BF93" i="34"/>
  <c r="BG93" i="34"/>
  <c r="BH93" i="34"/>
  <c r="BI93" i="34"/>
  <c r="BJ93" i="34"/>
  <c r="BK93" i="34"/>
  <c r="BL93" i="34"/>
  <c r="BM93" i="34"/>
  <c r="BN93" i="34"/>
  <c r="BO93" i="34"/>
  <c r="BP93" i="34"/>
  <c r="BQ93" i="34"/>
  <c r="BR93" i="34"/>
  <c r="BS93" i="34"/>
  <c r="BT93" i="34"/>
  <c r="BU93" i="34"/>
  <c r="BV93" i="34"/>
  <c r="BW93" i="34"/>
  <c r="BX93" i="34"/>
  <c r="BY93" i="34"/>
  <c r="BZ93" i="34"/>
  <c r="CA93" i="34"/>
  <c r="CB93" i="34"/>
  <c r="CC93" i="34"/>
  <c r="CD93" i="34"/>
  <c r="CE93" i="34"/>
  <c r="CF93" i="34"/>
  <c r="CG93" i="34"/>
  <c r="CH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AZ94" i="34"/>
  <c r="BA94" i="34"/>
  <c r="BB94" i="34"/>
  <c r="BC94" i="34"/>
  <c r="BD94" i="34"/>
  <c r="BE94" i="34"/>
  <c r="BF94" i="34"/>
  <c r="BG94" i="34"/>
  <c r="BH94" i="34"/>
  <c r="BI94" i="34"/>
  <c r="BJ94" i="34"/>
  <c r="BK94" i="34"/>
  <c r="BL94" i="34"/>
  <c r="BM94" i="34"/>
  <c r="BN94" i="34"/>
  <c r="BO94" i="34"/>
  <c r="BP94" i="34"/>
  <c r="BQ94" i="34"/>
  <c r="BR94" i="34"/>
  <c r="BS94" i="34"/>
  <c r="BT94" i="34"/>
  <c r="BU94" i="34"/>
  <c r="BV94" i="34"/>
  <c r="BW94" i="34"/>
  <c r="BX94" i="34"/>
  <c r="BY94" i="34"/>
  <c r="BZ94" i="34"/>
  <c r="CA94" i="34"/>
  <c r="CB94" i="34"/>
  <c r="CC94" i="34"/>
  <c r="CD94" i="34"/>
  <c r="CE94" i="34"/>
  <c r="CF94" i="34"/>
  <c r="CG94" i="34"/>
  <c r="CH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AZ95" i="34"/>
  <c r="BA95" i="34"/>
  <c r="BB95" i="34"/>
  <c r="BC95" i="34"/>
  <c r="BD95" i="34"/>
  <c r="BE95" i="34"/>
  <c r="BF95" i="34"/>
  <c r="BG95" i="34"/>
  <c r="BH95" i="34"/>
  <c r="BI95" i="34"/>
  <c r="BJ95" i="34"/>
  <c r="BK95" i="34"/>
  <c r="BL95" i="34"/>
  <c r="BM95" i="34"/>
  <c r="BN95" i="34"/>
  <c r="BO95" i="34"/>
  <c r="BP95" i="34"/>
  <c r="BQ95" i="34"/>
  <c r="BR95" i="34"/>
  <c r="BS95" i="34"/>
  <c r="BT95" i="34"/>
  <c r="BU95" i="34"/>
  <c r="BV95" i="34"/>
  <c r="BW95" i="34"/>
  <c r="BX95" i="34"/>
  <c r="BY95" i="34"/>
  <c r="BZ95" i="34"/>
  <c r="CA95" i="34"/>
  <c r="CB95" i="34"/>
  <c r="CC95" i="34"/>
  <c r="CD95" i="34"/>
  <c r="CE95" i="34"/>
  <c r="CF95" i="34"/>
  <c r="CG95" i="34"/>
  <c r="CH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AZ96" i="34"/>
  <c r="BA96" i="34"/>
  <c r="BB96" i="34"/>
  <c r="BC96" i="34"/>
  <c r="BD96" i="34"/>
  <c r="BE96" i="34"/>
  <c r="BF96" i="34"/>
  <c r="BG96" i="34"/>
  <c r="BH96" i="34"/>
  <c r="BI96" i="34"/>
  <c r="BJ96" i="34"/>
  <c r="BK96" i="34"/>
  <c r="BL96" i="34"/>
  <c r="BM96" i="34"/>
  <c r="BN96" i="34"/>
  <c r="BO96" i="34"/>
  <c r="BP96" i="34"/>
  <c r="BQ96" i="34"/>
  <c r="BR96" i="34"/>
  <c r="BS96" i="34"/>
  <c r="BT96" i="34"/>
  <c r="BU96" i="34"/>
  <c r="BV96" i="34"/>
  <c r="BW96" i="34"/>
  <c r="BX96" i="34"/>
  <c r="BY96" i="34"/>
  <c r="BZ96" i="34"/>
  <c r="CA96" i="34"/>
  <c r="CB96" i="34"/>
  <c r="CC96" i="34"/>
  <c r="CD96" i="34"/>
  <c r="CE96" i="34"/>
  <c r="CF96" i="34"/>
  <c r="CG96" i="34"/>
  <c r="CH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AZ97" i="34"/>
  <c r="BA97" i="34"/>
  <c r="BB97" i="34"/>
  <c r="BC97" i="34"/>
  <c r="BD97" i="34"/>
  <c r="BE97" i="34"/>
  <c r="BF97" i="34"/>
  <c r="BG97" i="34"/>
  <c r="BH97" i="34"/>
  <c r="BI97" i="34"/>
  <c r="BJ97" i="34"/>
  <c r="BK97" i="34"/>
  <c r="BL97" i="34"/>
  <c r="BM97" i="34"/>
  <c r="BN97" i="34"/>
  <c r="BO97" i="34"/>
  <c r="BP97" i="34"/>
  <c r="BQ97" i="34"/>
  <c r="BR97" i="34"/>
  <c r="BS97" i="34"/>
  <c r="BT97" i="34"/>
  <c r="BU97" i="34"/>
  <c r="BV97" i="34"/>
  <c r="BW97" i="34"/>
  <c r="BX97" i="34"/>
  <c r="BY97" i="34"/>
  <c r="BZ97" i="34"/>
  <c r="CA97" i="34"/>
  <c r="CB97" i="34"/>
  <c r="CC97" i="34"/>
  <c r="CD97" i="34"/>
  <c r="CE97" i="34"/>
  <c r="CF97" i="34"/>
  <c r="CG97" i="34"/>
  <c r="CH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AZ98" i="34"/>
  <c r="BA98" i="34"/>
  <c r="BB98" i="34"/>
  <c r="BC98" i="34"/>
  <c r="BD98" i="34"/>
  <c r="BE98" i="34"/>
  <c r="BF98" i="34"/>
  <c r="BG98" i="34"/>
  <c r="BH98" i="34"/>
  <c r="BI98" i="34"/>
  <c r="BJ98" i="34"/>
  <c r="BK98" i="34"/>
  <c r="BL98" i="34"/>
  <c r="BM98" i="34"/>
  <c r="BN98" i="34"/>
  <c r="BO98" i="34"/>
  <c r="BP98" i="34"/>
  <c r="BQ98" i="34"/>
  <c r="BR98" i="34"/>
  <c r="BS98" i="34"/>
  <c r="BT98" i="34"/>
  <c r="BU98" i="34"/>
  <c r="BV98" i="34"/>
  <c r="BW98" i="34"/>
  <c r="BX98" i="34"/>
  <c r="BY98" i="34"/>
  <c r="BZ98" i="34"/>
  <c r="CA98" i="34"/>
  <c r="CB98" i="34"/>
  <c r="CC98" i="34"/>
  <c r="CD98" i="34"/>
  <c r="CE98" i="34"/>
  <c r="CF98" i="34"/>
  <c r="CG98" i="34"/>
  <c r="CH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AZ99" i="34"/>
  <c r="BA99" i="34"/>
  <c r="BB99" i="34"/>
  <c r="BC99" i="34"/>
  <c r="BD99" i="34"/>
  <c r="BE99" i="34"/>
  <c r="BF99" i="34"/>
  <c r="BG99" i="34"/>
  <c r="BH99" i="34"/>
  <c r="BI99" i="34"/>
  <c r="BJ99" i="34"/>
  <c r="BK99" i="34"/>
  <c r="BL99" i="34"/>
  <c r="BM99" i="34"/>
  <c r="BN99" i="34"/>
  <c r="BO99" i="34"/>
  <c r="BP99" i="34"/>
  <c r="BQ99" i="34"/>
  <c r="BR99" i="34"/>
  <c r="BS99" i="34"/>
  <c r="BT99" i="34"/>
  <c r="BU99" i="34"/>
  <c r="BV99" i="34"/>
  <c r="BW99" i="34"/>
  <c r="BX99" i="34"/>
  <c r="BY99" i="34"/>
  <c r="BZ99" i="34"/>
  <c r="CA99" i="34"/>
  <c r="CB99" i="34"/>
  <c r="CC99" i="34"/>
  <c r="CD99" i="34"/>
  <c r="CE99" i="34"/>
  <c r="CF99" i="34"/>
  <c r="CG99" i="34"/>
  <c r="CH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AZ100" i="34"/>
  <c r="BA100" i="34"/>
  <c r="BB100" i="34"/>
  <c r="BC100" i="34"/>
  <c r="BD100" i="34"/>
  <c r="BE100" i="34"/>
  <c r="BF100" i="34"/>
  <c r="BG100" i="34"/>
  <c r="BH100" i="34"/>
  <c r="BI100" i="34"/>
  <c r="BJ100" i="34"/>
  <c r="BK100" i="34"/>
  <c r="BL100" i="34"/>
  <c r="BM100" i="34"/>
  <c r="BN100" i="34"/>
  <c r="BO100" i="34"/>
  <c r="BP100" i="34"/>
  <c r="BQ100" i="34"/>
  <c r="BR100" i="34"/>
  <c r="BS100" i="34"/>
  <c r="BT100" i="34"/>
  <c r="BU100" i="34"/>
  <c r="BV100" i="34"/>
  <c r="BW100" i="34"/>
  <c r="BX100" i="34"/>
  <c r="BY100" i="34"/>
  <c r="BZ100" i="34"/>
  <c r="CA100" i="34"/>
  <c r="CB100" i="34"/>
  <c r="CC100" i="34"/>
  <c r="CD100" i="34"/>
  <c r="CE100" i="34"/>
  <c r="CF100" i="34"/>
  <c r="CG100" i="34"/>
  <c r="CH100" i="34"/>
  <c r="D101" i="34"/>
  <c r="E101" i="34"/>
  <c r="G101" i="34"/>
  <c r="H101" i="34"/>
  <c r="J101" i="34"/>
  <c r="K101" i="34"/>
  <c r="L101" i="34"/>
  <c r="M101" i="34"/>
  <c r="N101" i="34"/>
  <c r="O101" i="34"/>
  <c r="P101" i="34"/>
  <c r="Q101" i="34"/>
  <c r="R101" i="34"/>
  <c r="S101" i="34"/>
  <c r="S91" i="43" s="1"/>
  <c r="S78" i="43" s="1"/>
  <c r="T101" i="34"/>
  <c r="U101" i="34"/>
  <c r="V101" i="34"/>
  <c r="W101" i="34"/>
  <c r="X101" i="34"/>
  <c r="Y101" i="34"/>
  <c r="Z101" i="34"/>
  <c r="AA101" i="34"/>
  <c r="AA91" i="43" s="1"/>
  <c r="AA78" i="43" s="1"/>
  <c r="AB101" i="34"/>
  <c r="AC101" i="34"/>
  <c r="AD101" i="34"/>
  <c r="AE101" i="34"/>
  <c r="AF101" i="34"/>
  <c r="AG101" i="34"/>
  <c r="AH101" i="34"/>
  <c r="AI101" i="34"/>
  <c r="AI91" i="43" s="1"/>
  <c r="AI78" i="43" s="1"/>
  <c r="AJ101" i="34"/>
  <c r="AK101" i="34"/>
  <c r="AL101" i="34"/>
  <c r="AM101" i="34"/>
  <c r="AN101" i="34"/>
  <c r="AO101" i="34"/>
  <c r="AP101" i="34"/>
  <c r="AQ101" i="34"/>
  <c r="AR101" i="34"/>
  <c r="AS101" i="34"/>
  <c r="AT101" i="34"/>
  <c r="AU101" i="34"/>
  <c r="AV101" i="34"/>
  <c r="AW101" i="34"/>
  <c r="AX101" i="34"/>
  <c r="AY101" i="34"/>
  <c r="AY91" i="43" s="1"/>
  <c r="AY78" i="43" s="1"/>
  <c r="AZ101" i="34"/>
  <c r="BA101" i="34"/>
  <c r="BB101" i="34"/>
  <c r="BC101" i="34"/>
  <c r="BD101" i="34"/>
  <c r="BE101" i="34"/>
  <c r="BF101" i="34"/>
  <c r="BG101" i="34"/>
  <c r="BG91" i="43" s="1"/>
  <c r="BG78" i="43" s="1"/>
  <c r="BH101" i="34"/>
  <c r="BI101" i="34"/>
  <c r="BJ101" i="34"/>
  <c r="BK101" i="34"/>
  <c r="BL101" i="34"/>
  <c r="BM101" i="34"/>
  <c r="BN101" i="34"/>
  <c r="BO101" i="34"/>
  <c r="BP101" i="34"/>
  <c r="BQ101" i="34"/>
  <c r="BR101" i="34"/>
  <c r="BS101" i="34"/>
  <c r="BT101" i="34"/>
  <c r="BU101" i="34"/>
  <c r="BV101" i="34"/>
  <c r="BW101" i="34"/>
  <c r="BX101" i="34"/>
  <c r="BY101" i="34"/>
  <c r="BZ101" i="34"/>
  <c r="CA101" i="34"/>
  <c r="CB101" i="34"/>
  <c r="CB91" i="43" s="1"/>
  <c r="CB78" i="43" s="1"/>
  <c r="CC101" i="34"/>
  <c r="CD101" i="34"/>
  <c r="CE101" i="34"/>
  <c r="CF101" i="34"/>
  <c r="CG101" i="34"/>
  <c r="CH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AZ102" i="34"/>
  <c r="BA102" i="34"/>
  <c r="BB102" i="34"/>
  <c r="BC102" i="34"/>
  <c r="BD102" i="34"/>
  <c r="BE102" i="34"/>
  <c r="BF102" i="34"/>
  <c r="BG102" i="34"/>
  <c r="BH102" i="34"/>
  <c r="BI102" i="34"/>
  <c r="BJ102" i="34"/>
  <c r="BK102" i="34"/>
  <c r="BL102" i="34"/>
  <c r="BM102" i="34"/>
  <c r="BN102" i="34"/>
  <c r="BO102" i="34"/>
  <c r="BP102" i="34"/>
  <c r="BQ102" i="34"/>
  <c r="BR102" i="34"/>
  <c r="BS102" i="34"/>
  <c r="BT102" i="34"/>
  <c r="BU102" i="34"/>
  <c r="BV102" i="34"/>
  <c r="BW102" i="34"/>
  <c r="BX102" i="34"/>
  <c r="BY102" i="34"/>
  <c r="BZ102" i="34"/>
  <c r="CA102" i="34"/>
  <c r="CB102" i="34"/>
  <c r="CC102" i="34"/>
  <c r="CD102" i="34"/>
  <c r="CE102" i="34"/>
  <c r="CF102" i="34"/>
  <c r="CG102" i="34"/>
  <c r="CH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AZ103" i="34"/>
  <c r="BA103" i="34"/>
  <c r="BB103" i="34"/>
  <c r="BC103" i="34"/>
  <c r="BD103" i="34"/>
  <c r="BE103" i="34"/>
  <c r="BF103" i="34"/>
  <c r="BG103" i="34"/>
  <c r="BH103" i="34"/>
  <c r="BI103" i="34"/>
  <c r="BJ103" i="34"/>
  <c r="BK103" i="34"/>
  <c r="BL103" i="34"/>
  <c r="BM103" i="34"/>
  <c r="BN103" i="34"/>
  <c r="BO103" i="34"/>
  <c r="BP103" i="34"/>
  <c r="BQ103" i="34"/>
  <c r="BR103" i="34"/>
  <c r="BS103" i="34"/>
  <c r="BT103" i="34"/>
  <c r="BU103" i="34"/>
  <c r="BV103" i="34"/>
  <c r="BW103" i="34"/>
  <c r="BX103" i="34"/>
  <c r="BY103" i="34"/>
  <c r="BZ103" i="34"/>
  <c r="CA103" i="34"/>
  <c r="CB103" i="34"/>
  <c r="CC103" i="34"/>
  <c r="CD103" i="34"/>
  <c r="CE103" i="34"/>
  <c r="CF103" i="34"/>
  <c r="CG103" i="34"/>
  <c r="CH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AZ104" i="34"/>
  <c r="BA104" i="34"/>
  <c r="BB104" i="34"/>
  <c r="BC104" i="34"/>
  <c r="BD104" i="34"/>
  <c r="BE104" i="34"/>
  <c r="BF104" i="34"/>
  <c r="BG104" i="34"/>
  <c r="BH104" i="34"/>
  <c r="BI104" i="34"/>
  <c r="BJ104" i="34"/>
  <c r="BK104" i="34"/>
  <c r="BL104" i="34"/>
  <c r="BM104" i="34"/>
  <c r="BN104" i="34"/>
  <c r="BO104" i="34"/>
  <c r="BP104" i="34"/>
  <c r="BQ104" i="34"/>
  <c r="BR104" i="34"/>
  <c r="BS104" i="34"/>
  <c r="BT104" i="34"/>
  <c r="BU104" i="34"/>
  <c r="BV104" i="34"/>
  <c r="BW104" i="34"/>
  <c r="BX104" i="34"/>
  <c r="BY104" i="34"/>
  <c r="BZ104" i="34"/>
  <c r="CA104" i="34"/>
  <c r="CB104" i="34"/>
  <c r="CC104" i="34"/>
  <c r="CD104" i="34"/>
  <c r="CE104" i="34"/>
  <c r="CF104" i="34"/>
  <c r="CG104" i="34"/>
  <c r="CH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AZ105" i="34"/>
  <c r="BA105" i="34"/>
  <c r="BB105" i="34"/>
  <c r="BC105" i="34"/>
  <c r="BD105" i="34"/>
  <c r="BE105" i="34"/>
  <c r="BF105" i="34"/>
  <c r="BG105" i="34"/>
  <c r="BH105" i="34"/>
  <c r="BI105" i="34"/>
  <c r="BJ105" i="34"/>
  <c r="BK105" i="34"/>
  <c r="BL105" i="34"/>
  <c r="BM105" i="34"/>
  <c r="BN105" i="34"/>
  <c r="BO105" i="34"/>
  <c r="BP105" i="34"/>
  <c r="BQ105" i="34"/>
  <c r="BR105" i="34"/>
  <c r="BS105" i="34"/>
  <c r="BT105" i="34"/>
  <c r="BU105" i="34"/>
  <c r="BV105" i="34"/>
  <c r="BW105" i="34"/>
  <c r="BX105" i="34"/>
  <c r="BY105" i="34"/>
  <c r="BZ105" i="34"/>
  <c r="CA105" i="34"/>
  <c r="CB105" i="34"/>
  <c r="CC105" i="34"/>
  <c r="CD105" i="34"/>
  <c r="CE105" i="34"/>
  <c r="CF105" i="34"/>
  <c r="CG105" i="34"/>
  <c r="CH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BK78" i="32"/>
  <c r="BL78" i="32"/>
  <c r="BM78" i="32"/>
  <c r="BN78" i="32"/>
  <c r="BO78" i="32"/>
  <c r="BP78" i="32"/>
  <c r="BQ78" i="32"/>
  <c r="BR78" i="32"/>
  <c r="BS78" i="32"/>
  <c r="BT78" i="32"/>
  <c r="BU78" i="32"/>
  <c r="BV78" i="32"/>
  <c r="BW78" i="32"/>
  <c r="BX78" i="32"/>
  <c r="BY78" i="32"/>
  <c r="BZ78" i="32"/>
  <c r="CA78" i="32"/>
  <c r="CB78" i="32"/>
  <c r="CC78" i="32"/>
  <c r="CD78" i="32"/>
  <c r="CE78" i="32"/>
  <c r="CF78" i="32"/>
  <c r="CG78" i="32"/>
  <c r="CH78" i="32"/>
  <c r="C78" i="32"/>
  <c r="D90" i="43"/>
  <c r="E90" i="43"/>
  <c r="F90" i="43"/>
  <c r="G90" i="43"/>
  <c r="H90" i="43"/>
  <c r="I90" i="43"/>
  <c r="J90" i="43"/>
  <c r="K90" i="43"/>
  <c r="O90" i="43"/>
  <c r="O77" i="43"/>
  <c r="P90" i="43"/>
  <c r="P77" i="43"/>
  <c r="Q90" i="43"/>
  <c r="Q77" i="43"/>
  <c r="R90" i="43"/>
  <c r="R77" i="43"/>
  <c r="S90" i="43"/>
  <c r="S77" i="43"/>
  <c r="T90" i="43"/>
  <c r="T77" i="43"/>
  <c r="U90" i="43"/>
  <c r="U77" i="43"/>
  <c r="V90" i="43"/>
  <c r="V77" i="43"/>
  <c r="W90" i="43"/>
  <c r="W77" i="43"/>
  <c r="X90" i="43"/>
  <c r="X77" i="43"/>
  <c r="Y90" i="43"/>
  <c r="Y77" i="43"/>
  <c r="Z90" i="43"/>
  <c r="Z77" i="43"/>
  <c r="AA90" i="43"/>
  <c r="AA77" i="43" s="1"/>
  <c r="AB90" i="43"/>
  <c r="AB77" i="43"/>
  <c r="AD90" i="43"/>
  <c r="AD77" i="43"/>
  <c r="AE90" i="43"/>
  <c r="AE77" i="43"/>
  <c r="AF90" i="43"/>
  <c r="AF77" i="43"/>
  <c r="AG90" i="43"/>
  <c r="AG77" i="43" s="1"/>
  <c r="AH90" i="43"/>
  <c r="AH77" i="43"/>
  <c r="AI90" i="43"/>
  <c r="AI77" i="43"/>
  <c r="AJ90" i="43"/>
  <c r="AJ77" i="43"/>
  <c r="AL90" i="43"/>
  <c r="AL77" i="43"/>
  <c r="AM90" i="43"/>
  <c r="AM77" i="43"/>
  <c r="AN90" i="43"/>
  <c r="AN77" i="43"/>
  <c r="AO90" i="43"/>
  <c r="AO77" i="43" s="1"/>
  <c r="AP90" i="43"/>
  <c r="AP77" i="43"/>
  <c r="AQ90" i="43"/>
  <c r="AQ77" i="43"/>
  <c r="AS90" i="43"/>
  <c r="AS77" i="43" s="1"/>
  <c r="AT90" i="43"/>
  <c r="AT77" i="43"/>
  <c r="AU90" i="43"/>
  <c r="AU77" i="43"/>
  <c r="AV90" i="43"/>
  <c r="AV77" i="43" s="1"/>
  <c r="AW90" i="43"/>
  <c r="AW77" i="43" s="1"/>
  <c r="AX90" i="43"/>
  <c r="AX77" i="43"/>
  <c r="AY90" i="43"/>
  <c r="AY77" i="43"/>
  <c r="AZ90" i="43"/>
  <c r="AZ77" i="43"/>
  <c r="BA90" i="43"/>
  <c r="BA77" i="43"/>
  <c r="BB90" i="43"/>
  <c r="BB77" i="43"/>
  <c r="BC90" i="43"/>
  <c r="BC77" i="43"/>
  <c r="BD90" i="43"/>
  <c r="BD77" i="43"/>
  <c r="BE90" i="43"/>
  <c r="BE77" i="43"/>
  <c r="BF90" i="43"/>
  <c r="BF77" i="43"/>
  <c r="BG90" i="43"/>
  <c r="BG77" i="43"/>
  <c r="BH90" i="43"/>
  <c r="BH77" i="43"/>
  <c r="BI90" i="43"/>
  <c r="BI77" i="43"/>
  <c r="BJ90" i="43"/>
  <c r="BJ77" i="43"/>
  <c r="BK90" i="43"/>
  <c r="BK77" i="43"/>
  <c r="BL90" i="43"/>
  <c r="BL77" i="43"/>
  <c r="BM90" i="43"/>
  <c r="BM77" i="43"/>
  <c r="BN90" i="43"/>
  <c r="BN77" i="43"/>
  <c r="BO90" i="43"/>
  <c r="BO77" i="43"/>
  <c r="BP90" i="43"/>
  <c r="BP77" i="43"/>
  <c r="BQ90" i="43"/>
  <c r="BQ77" i="43"/>
  <c r="BR90" i="43"/>
  <c r="BR77" i="43"/>
  <c r="BS90" i="43"/>
  <c r="BS77" i="43"/>
  <c r="BT90" i="43"/>
  <c r="BT77" i="43"/>
  <c r="BU90" i="43"/>
  <c r="BU77" i="43"/>
  <c r="BV90" i="43"/>
  <c r="BV77" i="43"/>
  <c r="BW90" i="43"/>
  <c r="BW77" i="43"/>
  <c r="BX90" i="43"/>
  <c r="BX77" i="43"/>
  <c r="BZ90" i="43"/>
  <c r="BZ77" i="43"/>
  <c r="CA90" i="43"/>
  <c r="CA77" i="43"/>
  <c r="CB90" i="43"/>
  <c r="CB77" i="43"/>
  <c r="CC90" i="43"/>
  <c r="CC77" i="43" s="1"/>
  <c r="CD90" i="43"/>
  <c r="CD77" i="43"/>
  <c r="CE90" i="43"/>
  <c r="CE77" i="43"/>
  <c r="CF90" i="43"/>
  <c r="CF77" i="43"/>
  <c r="CH90" i="43"/>
  <c r="CH77" i="43"/>
  <c r="D91" i="43"/>
  <c r="E91" i="43"/>
  <c r="G91" i="43"/>
  <c r="H91" i="43"/>
  <c r="J91" i="43"/>
  <c r="K91" i="43"/>
  <c r="L91" i="43"/>
  <c r="M91" i="43"/>
  <c r="N91" i="43"/>
  <c r="O91" i="43"/>
  <c r="O78" i="43"/>
  <c r="P91" i="43"/>
  <c r="P78" i="43"/>
  <c r="Q91" i="43"/>
  <c r="Q78" i="43"/>
  <c r="R91" i="43"/>
  <c r="R78" i="43"/>
  <c r="T91" i="43"/>
  <c r="T78" i="43"/>
  <c r="U91" i="43"/>
  <c r="U78" i="43"/>
  <c r="V91" i="43"/>
  <c r="V78" i="43"/>
  <c r="W91" i="43"/>
  <c r="W78" i="43" s="1"/>
  <c r="X91" i="43"/>
  <c r="X78" i="43"/>
  <c r="Y91" i="43"/>
  <c r="Y78" i="43"/>
  <c r="Z91" i="43"/>
  <c r="Z78" i="43"/>
  <c r="AB91" i="43"/>
  <c r="AB78" i="43" s="1"/>
  <c r="AC91" i="43"/>
  <c r="AC78" i="43"/>
  <c r="AD91" i="43"/>
  <c r="AD78" i="43"/>
  <c r="AE91" i="43"/>
  <c r="AE78" i="43" s="1"/>
  <c r="AF91" i="43"/>
  <c r="AF78" i="43" s="1"/>
  <c r="AG91" i="43"/>
  <c r="AG78" i="43"/>
  <c r="AH91" i="43"/>
  <c r="AH78" i="43"/>
  <c r="AJ91" i="43"/>
  <c r="AJ78" i="43" s="1"/>
  <c r="AK91" i="43"/>
  <c r="AK78" i="43"/>
  <c r="AL91" i="43"/>
  <c r="AL78" i="43"/>
  <c r="AM91" i="43"/>
  <c r="AM78" i="43"/>
  <c r="AN91" i="43"/>
  <c r="AN78" i="43"/>
  <c r="AO91" i="43"/>
  <c r="AO78" i="43"/>
  <c r="AP91" i="43"/>
  <c r="AP78" i="43"/>
  <c r="AQ91" i="43"/>
  <c r="AQ78" i="43"/>
  <c r="AR91" i="43"/>
  <c r="AR78" i="43"/>
  <c r="AS91" i="43"/>
  <c r="AS78" i="43"/>
  <c r="AT91" i="43"/>
  <c r="AT78" i="43"/>
  <c r="AU91" i="43"/>
  <c r="AU78" i="43"/>
  <c r="AV91" i="43"/>
  <c r="AV78" i="43"/>
  <c r="AW91" i="43"/>
  <c r="AW78" i="43"/>
  <c r="AX91" i="43"/>
  <c r="AX78" i="43"/>
  <c r="AZ91" i="43"/>
  <c r="AZ78" i="43" s="1"/>
  <c r="BA91" i="43"/>
  <c r="BA78" i="43"/>
  <c r="BB91" i="43"/>
  <c r="BB78" i="43"/>
  <c r="BC91" i="43"/>
  <c r="BC78" i="43"/>
  <c r="BD91" i="43"/>
  <c r="BD78" i="43" s="1"/>
  <c r="BE91" i="43"/>
  <c r="BE78" i="43"/>
  <c r="BF91" i="43"/>
  <c r="BF78" i="43"/>
  <c r="BH91" i="43"/>
  <c r="BH78" i="43" s="1"/>
  <c r="BI91" i="43"/>
  <c r="BI78" i="43"/>
  <c r="BJ91" i="43"/>
  <c r="BJ78" i="43"/>
  <c r="BK91" i="43"/>
  <c r="BK78" i="43"/>
  <c r="BL91" i="43"/>
  <c r="BL78" i="43"/>
  <c r="BM91" i="43"/>
  <c r="BM78" i="43"/>
  <c r="BN91" i="43"/>
  <c r="BN78" i="43"/>
  <c r="BO91" i="43"/>
  <c r="BO78" i="43"/>
  <c r="BP91" i="43"/>
  <c r="BP78" i="43"/>
  <c r="BQ91" i="43"/>
  <c r="BQ78" i="43"/>
  <c r="BR91" i="43"/>
  <c r="BR78" i="43"/>
  <c r="BS91" i="43"/>
  <c r="BS78" i="43"/>
  <c r="BT91" i="43"/>
  <c r="BT78" i="43"/>
  <c r="BU91" i="43"/>
  <c r="BU78" i="43"/>
  <c r="BV91" i="43"/>
  <c r="BV78" i="43"/>
  <c r="BW91" i="43"/>
  <c r="BW78" i="43"/>
  <c r="BX91" i="43"/>
  <c r="BX78" i="43"/>
  <c r="BY91" i="43"/>
  <c r="BY78" i="43"/>
  <c r="BZ91" i="43"/>
  <c r="BZ78" i="43" s="1"/>
  <c r="CA91" i="43"/>
  <c r="CA78" i="43"/>
  <c r="CC91" i="43"/>
  <c r="CC78" i="43"/>
  <c r="CD91" i="43"/>
  <c r="CD78" i="43" s="1"/>
  <c r="CE91" i="43"/>
  <c r="CE78" i="43"/>
  <c r="CF91" i="43"/>
  <c r="CF78" i="43"/>
  <c r="CG91" i="43"/>
  <c r="CG78" i="43"/>
  <c r="CH91" i="43"/>
  <c r="CH78" i="43" s="1"/>
  <c r="D92" i="43"/>
  <c r="E92" i="43"/>
  <c r="F92" i="43"/>
  <c r="G92" i="43"/>
  <c r="H92" i="43"/>
  <c r="I92" i="43"/>
  <c r="J92" i="43"/>
  <c r="K92" i="43"/>
  <c r="L92" i="43"/>
  <c r="N92" i="43"/>
  <c r="O92" i="43"/>
  <c r="O79" i="43"/>
  <c r="P92" i="43"/>
  <c r="P79" i="43"/>
  <c r="Q92" i="43"/>
  <c r="Q79" i="43"/>
  <c r="R92" i="43"/>
  <c r="R79" i="43"/>
  <c r="S92" i="43"/>
  <c r="S79" i="43"/>
  <c r="T92" i="43"/>
  <c r="T79" i="43"/>
  <c r="U92" i="43"/>
  <c r="U79" i="43"/>
  <c r="V92" i="43"/>
  <c r="V79" i="43"/>
  <c r="W92" i="43"/>
  <c r="W79" i="43"/>
  <c r="X92" i="43"/>
  <c r="X79" i="43"/>
  <c r="Y92" i="43"/>
  <c r="Y79" i="43"/>
  <c r="Z92" i="43"/>
  <c r="Z79" i="43"/>
  <c r="AA92" i="43"/>
  <c r="AA79" i="43" s="1"/>
  <c r="AB92" i="43"/>
  <c r="AB79" i="43"/>
  <c r="AC92" i="43"/>
  <c r="AC79" i="43" s="1"/>
  <c r="AD92" i="43"/>
  <c r="AD79" i="43" s="1"/>
  <c r="AE92" i="43"/>
  <c r="AE79" i="43"/>
  <c r="AF92" i="43"/>
  <c r="AF79" i="43"/>
  <c r="AG92" i="43"/>
  <c r="AG79" i="43" s="1"/>
  <c r="AH92" i="43"/>
  <c r="AH79" i="43"/>
  <c r="AI92" i="43"/>
  <c r="AI79" i="43"/>
  <c r="AJ92" i="43"/>
  <c r="AJ79" i="43"/>
  <c r="AK92" i="43"/>
  <c r="AK79" i="43" s="1"/>
  <c r="AL92" i="43"/>
  <c r="AL79" i="43"/>
  <c r="AM92" i="43"/>
  <c r="AM79" i="43"/>
  <c r="AN92" i="43"/>
  <c r="AN79" i="43"/>
  <c r="AO92" i="43"/>
  <c r="AO79" i="43"/>
  <c r="AP92" i="43"/>
  <c r="AP79" i="43"/>
  <c r="AQ92" i="43"/>
  <c r="AQ79" i="43"/>
  <c r="AR92" i="43"/>
  <c r="AR79" i="43"/>
  <c r="AS92" i="43"/>
  <c r="AS79" i="43"/>
  <c r="AT92" i="43"/>
  <c r="AT79" i="43"/>
  <c r="AU92" i="43"/>
  <c r="AU79" i="43"/>
  <c r="AV92" i="43"/>
  <c r="AV79" i="43"/>
  <c r="AW92" i="43"/>
  <c r="AW79" i="43"/>
  <c r="AX92" i="43"/>
  <c r="AX79" i="43"/>
  <c r="AY92" i="43"/>
  <c r="AY79" i="43" s="1"/>
  <c r="BA92" i="43"/>
  <c r="BA79" i="43"/>
  <c r="BB92" i="43"/>
  <c r="BB79" i="43"/>
  <c r="BC92" i="43"/>
  <c r="BC79" i="43" s="1"/>
  <c r="BD92" i="43"/>
  <c r="BD79" i="43" s="1"/>
  <c r="BE92" i="43"/>
  <c r="BE79" i="43"/>
  <c r="BF92" i="43"/>
  <c r="BF79" i="43"/>
  <c r="BG92" i="43"/>
  <c r="BG79" i="43" s="1"/>
  <c r="BI92" i="43"/>
  <c r="BI79" i="43"/>
  <c r="BJ92" i="43"/>
  <c r="BJ79" i="43"/>
  <c r="BK92" i="43"/>
  <c r="BK79" i="43" s="1"/>
  <c r="BL92" i="43"/>
  <c r="BL79" i="43"/>
  <c r="BM92" i="43"/>
  <c r="BM79" i="43" s="1"/>
  <c r="BN92" i="43"/>
  <c r="BN79" i="43"/>
  <c r="BO92" i="43"/>
  <c r="BO79" i="43" s="1"/>
  <c r="BQ92" i="43"/>
  <c r="BQ79" i="43"/>
  <c r="BR92" i="43"/>
  <c r="BR79" i="43"/>
  <c r="BS92" i="43"/>
  <c r="BS79" i="43" s="1"/>
  <c r="BT92" i="43"/>
  <c r="BT79" i="43"/>
  <c r="BU92" i="43"/>
  <c r="BU79" i="43"/>
  <c r="BV92" i="43"/>
  <c r="BV79" i="43"/>
  <c r="BW92" i="43"/>
  <c r="BW79" i="43"/>
  <c r="BX92" i="43"/>
  <c r="BX79" i="43"/>
  <c r="BZ92" i="43"/>
  <c r="BZ79" i="43"/>
  <c r="CA92" i="43"/>
  <c r="CA79" i="43"/>
  <c r="CB92" i="43"/>
  <c r="CB79" i="43"/>
  <c r="CC92" i="43"/>
  <c r="CC79" i="43"/>
  <c r="CD92" i="43"/>
  <c r="CD79" i="43"/>
  <c r="CE92" i="43"/>
  <c r="CE79" i="43"/>
  <c r="CF92" i="43"/>
  <c r="CF79" i="43"/>
  <c r="CH92" i="43"/>
  <c r="CH79" i="43"/>
  <c r="D93" i="43"/>
  <c r="E93" i="43"/>
  <c r="F93" i="43"/>
  <c r="G93" i="43"/>
  <c r="H93" i="43"/>
  <c r="J93" i="43"/>
  <c r="K93" i="43"/>
  <c r="L93" i="43"/>
  <c r="M93" i="43"/>
  <c r="N93" i="43"/>
  <c r="O93" i="43"/>
  <c r="O80" i="43"/>
  <c r="P93" i="43"/>
  <c r="P80" i="43"/>
  <c r="Q93" i="43"/>
  <c r="Q80" i="43"/>
  <c r="R93" i="43"/>
  <c r="R80" i="43"/>
  <c r="S93" i="43"/>
  <c r="S80" i="43"/>
  <c r="T93" i="43"/>
  <c r="T80" i="43"/>
  <c r="U93" i="43"/>
  <c r="U80" i="43"/>
  <c r="V93" i="43"/>
  <c r="V80" i="43"/>
  <c r="W93" i="43"/>
  <c r="W80" i="43"/>
  <c r="X93" i="43"/>
  <c r="X80" i="43"/>
  <c r="Y93" i="43"/>
  <c r="Y80" i="43"/>
  <c r="Z93" i="43"/>
  <c r="Z80" i="43"/>
  <c r="AA93" i="43"/>
  <c r="AA80" i="43" s="1"/>
  <c r="AB93" i="43"/>
  <c r="AB80" i="43" s="1"/>
  <c r="AC93" i="43"/>
  <c r="AC80" i="43" s="1"/>
  <c r="AD93" i="43"/>
  <c r="AD80" i="43"/>
  <c r="AE93" i="43"/>
  <c r="AE80" i="43"/>
  <c r="AF93" i="43"/>
  <c r="AF80" i="43"/>
  <c r="AG93" i="43"/>
  <c r="AG80" i="43"/>
  <c r="AH93" i="43"/>
  <c r="AH80" i="43"/>
  <c r="AI93" i="43"/>
  <c r="AI80" i="43"/>
  <c r="AJ93" i="43"/>
  <c r="AJ80" i="43"/>
  <c r="AK93" i="43"/>
  <c r="AK80" i="43"/>
  <c r="AL93" i="43"/>
  <c r="AL80" i="43"/>
  <c r="AM93" i="43"/>
  <c r="AM80" i="43"/>
  <c r="AN93" i="43"/>
  <c r="AN80" i="43"/>
  <c r="AO93" i="43"/>
  <c r="AO80" i="43"/>
  <c r="AP93" i="43"/>
  <c r="AP80" i="43"/>
  <c r="AQ93" i="43"/>
  <c r="AQ80" i="43"/>
  <c r="AR93" i="43"/>
  <c r="AR80" i="43"/>
  <c r="AS93" i="43"/>
  <c r="AS80" i="43"/>
  <c r="AT93" i="43"/>
  <c r="AT80" i="43"/>
  <c r="AU93" i="43"/>
  <c r="AU80" i="43"/>
  <c r="AV93" i="43"/>
  <c r="AV80" i="43"/>
  <c r="AW93" i="43"/>
  <c r="AW80" i="43"/>
  <c r="AX93" i="43"/>
  <c r="AX80" i="43"/>
  <c r="AY93" i="43"/>
  <c r="AY80" i="43"/>
  <c r="AZ93" i="43"/>
  <c r="AZ80" i="43"/>
  <c r="BA93" i="43"/>
  <c r="BA80" i="43"/>
  <c r="BB93" i="43"/>
  <c r="BB80" i="43"/>
  <c r="BC93" i="43"/>
  <c r="BC80" i="43"/>
  <c r="BD93" i="43"/>
  <c r="BD80" i="43"/>
  <c r="BE93" i="43"/>
  <c r="BE80" i="43"/>
  <c r="BF93" i="43"/>
  <c r="BF80" i="43"/>
  <c r="BG93" i="43"/>
  <c r="BG80" i="43"/>
  <c r="BH93" i="43"/>
  <c r="BH80" i="43"/>
  <c r="BI93" i="43"/>
  <c r="BI80" i="43"/>
  <c r="BJ93" i="43"/>
  <c r="BJ80" i="43"/>
  <c r="BK93" i="43"/>
  <c r="BK80" i="43"/>
  <c r="BM93" i="43"/>
  <c r="BM80" i="43"/>
  <c r="BN93" i="43"/>
  <c r="BN80" i="43"/>
  <c r="BO93" i="43"/>
  <c r="BO80" i="43"/>
  <c r="BP93" i="43"/>
  <c r="BP80" i="43"/>
  <c r="BQ93" i="43"/>
  <c r="BQ80" i="43"/>
  <c r="BR93" i="43"/>
  <c r="BR80" i="43"/>
  <c r="BS93" i="43"/>
  <c r="BS80" i="43"/>
  <c r="BU93" i="43"/>
  <c r="BU80" i="43"/>
  <c r="BV93" i="43"/>
  <c r="BV80" i="43"/>
  <c r="BW93" i="43"/>
  <c r="BW80" i="43" s="1"/>
  <c r="BX93" i="43"/>
  <c r="BX80" i="43"/>
  <c r="BY93" i="43"/>
  <c r="BY80" i="43"/>
  <c r="BZ93" i="43"/>
  <c r="BZ80" i="43"/>
  <c r="CA93" i="43"/>
  <c r="CA80" i="43" s="1"/>
  <c r="CB93" i="43"/>
  <c r="CB80" i="43"/>
  <c r="CD93" i="43"/>
  <c r="CD80" i="43"/>
  <c r="CE93" i="43"/>
  <c r="CE80" i="43" s="1"/>
  <c r="CF93" i="43"/>
  <c r="CF80" i="43"/>
  <c r="CG93" i="43"/>
  <c r="CG80" i="43"/>
  <c r="CH93" i="43"/>
  <c r="CH80" i="43"/>
  <c r="C92" i="43"/>
  <c r="C91" i="43"/>
  <c r="C90" i="43"/>
  <c r="C59" i="43"/>
  <c r="C23" i="43"/>
  <c r="C5" i="43"/>
  <c r="B37" i="43"/>
  <c r="B55" i="43"/>
  <c r="B73" i="43"/>
  <c r="B22" i="43"/>
  <c r="B40" i="43"/>
  <c r="B58" i="43"/>
  <c r="B23" i="43"/>
  <c r="B24" i="43"/>
  <c r="B42" i="43"/>
  <c r="B60" i="43"/>
  <c r="B25" i="43"/>
  <c r="B43" i="43"/>
  <c r="B61" i="43"/>
  <c r="B26" i="43"/>
  <c r="B27" i="43"/>
  <c r="B28" i="43"/>
  <c r="B46" i="43"/>
  <c r="B64" i="43"/>
  <c r="B29" i="43"/>
  <c r="B47" i="43"/>
  <c r="B65" i="43"/>
  <c r="B30" i="43"/>
  <c r="B31" i="43"/>
  <c r="B49" i="43"/>
  <c r="B67" i="43"/>
  <c r="B32" i="43"/>
  <c r="B50" i="43"/>
  <c r="B68" i="43"/>
  <c r="B33" i="43"/>
  <c r="B51" i="43"/>
  <c r="B69" i="43"/>
  <c r="B34" i="43"/>
  <c r="B52" i="43"/>
  <c r="B70" i="43"/>
  <c r="B35" i="43"/>
  <c r="B36" i="43"/>
  <c r="B54" i="43"/>
  <c r="B41" i="43"/>
  <c r="B59" i="43"/>
  <c r="B44" i="43"/>
  <c r="B62" i="43"/>
  <c r="B45" i="43"/>
  <c r="B63" i="43"/>
  <c r="B48" i="43"/>
  <c r="B66" i="43"/>
  <c r="B53" i="43"/>
  <c r="B71" i="43"/>
  <c r="B72" i="43"/>
  <c r="B81" i="43"/>
  <c r="C66" i="32"/>
  <c r="CJ66" i="32" s="1"/>
  <c r="C78" i="29"/>
  <c r="CJ88" i="31"/>
  <c r="CJ88" i="30"/>
  <c r="CJ84" i="31"/>
  <c r="CJ84" i="30"/>
  <c r="CJ87" i="30"/>
  <c r="CJ83" i="31"/>
  <c r="CJ83" i="30"/>
  <c r="CJ90" i="31"/>
  <c r="CJ90" i="30"/>
  <c r="CJ86" i="31"/>
  <c r="CJ86" i="30"/>
  <c r="CJ82" i="31"/>
  <c r="CJ82" i="30"/>
  <c r="CJ89" i="31"/>
  <c r="CJ89" i="30"/>
  <c r="CJ85" i="31"/>
  <c r="CJ85" i="30"/>
  <c r="CJ81" i="31"/>
  <c r="CJ81" i="30"/>
  <c r="CJ69" i="32"/>
  <c r="CJ87" i="31"/>
  <c r="BH60" i="28"/>
  <c r="AB60" i="28"/>
  <c r="AB65" i="28" s="1"/>
  <c r="BO60" i="28"/>
  <c r="BZ60" i="28"/>
  <c r="AT73" i="28"/>
  <c r="CG60" i="28"/>
  <c r="BA60" i="28"/>
  <c r="U73" i="28"/>
  <c r="AK60" i="28"/>
  <c r="AK65" i="28" s="1"/>
  <c r="AK73" i="28"/>
  <c r="BI60" i="28"/>
  <c r="BY60" i="28"/>
  <c r="BY73" i="28"/>
  <c r="AD60" i="28"/>
  <c r="BJ60" i="28"/>
  <c r="BR73" i="28"/>
  <c r="BR60" i="28"/>
  <c r="CH60" i="28"/>
  <c r="S60" i="28"/>
  <c r="S73" i="28"/>
  <c r="AY60" i="28"/>
  <c r="AY65" i="28" s="1"/>
  <c r="AY73" i="28"/>
  <c r="BW60" i="28"/>
  <c r="CE60" i="28"/>
  <c r="CE73" i="28"/>
  <c r="AJ60" i="28"/>
  <c r="AJ73" i="28"/>
  <c r="AZ60" i="28"/>
  <c r="AZ65" i="28" s="1"/>
  <c r="AZ73" i="28"/>
  <c r="BP60" i="28"/>
  <c r="CF60" i="28"/>
  <c r="CF73" i="28"/>
  <c r="Y73" i="28"/>
  <c r="AO60" i="28"/>
  <c r="R60" i="28"/>
  <c r="AH73" i="28"/>
  <c r="AH60" i="28"/>
  <c r="AX60" i="28"/>
  <c r="BN60" i="28"/>
  <c r="O60" i="28"/>
  <c r="O73" i="28"/>
  <c r="AE60" i="28"/>
  <c r="AE65" i="28" s="1"/>
  <c r="AE73" i="28"/>
  <c r="AU60" i="28"/>
  <c r="BK60" i="28"/>
  <c r="BK73" i="28"/>
  <c r="P73" i="28"/>
  <c r="AN60" i="28"/>
  <c r="BD73" i="28"/>
  <c r="BT73" i="28"/>
  <c r="Q73" i="28"/>
  <c r="AG60" i="28"/>
  <c r="CC73" i="28"/>
  <c r="Z73" i="28"/>
  <c r="Z60" i="28"/>
  <c r="AP60" i="28"/>
  <c r="BF60" i="28"/>
  <c r="BV60" i="28"/>
  <c r="CD73" i="28"/>
  <c r="CD60" i="28"/>
  <c r="W60" i="28"/>
  <c r="AM60" i="28"/>
  <c r="AM73" i="28"/>
  <c r="BC60" i="28"/>
  <c r="BS60" i="28"/>
  <c r="BS65" i="28" s="1"/>
  <c r="BS73" i="28"/>
  <c r="CA60" i="28"/>
  <c r="X73" i="28"/>
  <c r="AF73" i="28"/>
  <c r="AV60" i="28"/>
  <c r="BL73" i="28"/>
  <c r="AC60" i="28"/>
  <c r="AS60" i="28"/>
  <c r="AS65" i="28" s="1"/>
  <c r="AS73" i="28"/>
  <c r="BQ60" i="28"/>
  <c r="BQ73" i="28"/>
  <c r="V60" i="28"/>
  <c r="AL73" i="28"/>
  <c r="AL60" i="28"/>
  <c r="AL65" i="28" s="1"/>
  <c r="BB73" i="28"/>
  <c r="BB60" i="28"/>
  <c r="AA60" i="28"/>
  <c r="AQ60" i="28"/>
  <c r="AQ73" i="28"/>
  <c r="BG60" i="28"/>
  <c r="BG73" i="28"/>
  <c r="T60" i="28"/>
  <c r="AR60" i="28"/>
  <c r="AR73" i="28"/>
  <c r="BX60" i="28"/>
  <c r="BX73" i="28"/>
  <c r="B36" i="36"/>
  <c r="B54" i="36"/>
  <c r="B72" i="36"/>
  <c r="B35" i="36"/>
  <c r="B53" i="36"/>
  <c r="B34" i="36"/>
  <c r="B52" i="36"/>
  <c r="B33" i="36"/>
  <c r="B51" i="36"/>
  <c r="B32" i="36"/>
  <c r="B50" i="36"/>
  <c r="B31" i="36"/>
  <c r="B49" i="36"/>
  <c r="B30" i="36"/>
  <c r="B48" i="36"/>
  <c r="B29" i="36"/>
  <c r="B47" i="36"/>
  <c r="B28" i="36"/>
  <c r="B46" i="36"/>
  <c r="B27" i="36"/>
  <c r="B45" i="36"/>
  <c r="B26" i="36"/>
  <c r="B44" i="36"/>
  <c r="B25" i="36"/>
  <c r="B43" i="36"/>
  <c r="B24" i="36"/>
  <c r="B42" i="36"/>
  <c r="B23" i="36"/>
  <c r="B41" i="36"/>
  <c r="B22" i="36"/>
  <c r="B40" i="36"/>
  <c r="B19" i="36"/>
  <c r="B37" i="36"/>
  <c r="B55" i="36"/>
  <c r="B36" i="35"/>
  <c r="B54" i="35"/>
  <c r="B72" i="35"/>
  <c r="B35" i="35"/>
  <c r="B53" i="35"/>
  <c r="B34" i="35"/>
  <c r="B52" i="35"/>
  <c r="B33" i="35"/>
  <c r="B51" i="35"/>
  <c r="B32" i="35"/>
  <c r="B50" i="35"/>
  <c r="B31" i="35"/>
  <c r="B49" i="35"/>
  <c r="B30" i="35"/>
  <c r="B48" i="35"/>
  <c r="B29" i="35"/>
  <c r="B47" i="35"/>
  <c r="B28" i="35"/>
  <c r="B46" i="35"/>
  <c r="B27" i="35"/>
  <c r="B45" i="35"/>
  <c r="B26" i="35"/>
  <c r="B44" i="35"/>
  <c r="B25" i="35"/>
  <c r="B43" i="35"/>
  <c r="B24" i="35"/>
  <c r="B42" i="35"/>
  <c r="B23" i="35"/>
  <c r="B41" i="35"/>
  <c r="B22" i="35"/>
  <c r="B40" i="35"/>
  <c r="B19" i="35"/>
  <c r="B37" i="35"/>
  <c r="B55" i="35"/>
  <c r="B36" i="34"/>
  <c r="B54" i="34"/>
  <c r="B72" i="34"/>
  <c r="B35" i="34"/>
  <c r="B53" i="34"/>
  <c r="B34" i="34"/>
  <c r="B52" i="34"/>
  <c r="B33" i="34"/>
  <c r="B51" i="34"/>
  <c r="B32" i="34"/>
  <c r="B50" i="34"/>
  <c r="B31" i="34"/>
  <c r="B49" i="34"/>
  <c r="B30" i="34"/>
  <c r="B48" i="34"/>
  <c r="B29" i="34"/>
  <c r="B47" i="34"/>
  <c r="B28" i="34"/>
  <c r="B46" i="34"/>
  <c r="B27" i="34"/>
  <c r="B45" i="34"/>
  <c r="B26" i="34"/>
  <c r="B44" i="34"/>
  <c r="B25" i="34"/>
  <c r="B43" i="34"/>
  <c r="B24" i="34"/>
  <c r="B42" i="34"/>
  <c r="B23" i="34"/>
  <c r="B41" i="34"/>
  <c r="B19" i="34"/>
  <c r="B37" i="34"/>
  <c r="B55" i="34"/>
  <c r="B41" i="33"/>
  <c r="B36" i="33"/>
  <c r="B54" i="33"/>
  <c r="B72" i="33"/>
  <c r="B35" i="33"/>
  <c r="B53" i="33"/>
  <c r="B34" i="33"/>
  <c r="B52" i="33"/>
  <c r="B33" i="33"/>
  <c r="B51" i="33"/>
  <c r="B32" i="33"/>
  <c r="B50" i="33"/>
  <c r="B31" i="33"/>
  <c r="B49" i="33"/>
  <c r="B30" i="33"/>
  <c r="B48" i="33"/>
  <c r="B29" i="33"/>
  <c r="B47" i="33"/>
  <c r="B28" i="33"/>
  <c r="B46" i="33"/>
  <c r="B27" i="33"/>
  <c r="B45" i="33"/>
  <c r="B26" i="33"/>
  <c r="B44" i="33"/>
  <c r="B25" i="33"/>
  <c r="B43" i="33"/>
  <c r="B24" i="33"/>
  <c r="B42" i="33"/>
  <c r="B23" i="33"/>
  <c r="B22" i="33"/>
  <c r="B40" i="33"/>
  <c r="B58" i="33"/>
  <c r="CH77" i="28"/>
  <c r="CG77" i="28"/>
  <c r="CF77" i="28"/>
  <c r="CE77" i="28"/>
  <c r="CD77" i="28"/>
  <c r="CC77" i="28"/>
  <c r="CB77" i="28"/>
  <c r="CA77" i="28"/>
  <c r="BZ77" i="28"/>
  <c r="BY77" i="28"/>
  <c r="BX77" i="28"/>
  <c r="BW77" i="28"/>
  <c r="BV77" i="28"/>
  <c r="BU77" i="28"/>
  <c r="BT77" i="28"/>
  <c r="BT61" i="28" s="1"/>
  <c r="BS77" i="28"/>
  <c r="BR77" i="28"/>
  <c r="BQ77" i="28"/>
  <c r="BP77" i="28"/>
  <c r="BO77" i="28"/>
  <c r="BN77" i="28"/>
  <c r="BM77" i="28"/>
  <c r="BL77" i="28"/>
  <c r="BL61" i="28" s="1"/>
  <c r="BK77" i="28"/>
  <c r="BJ77" i="28"/>
  <c r="BI77" i="28"/>
  <c r="BH77" i="28"/>
  <c r="BG77" i="28"/>
  <c r="BF77" i="28"/>
  <c r="BE77" i="28"/>
  <c r="BD77" i="28"/>
  <c r="BD61" i="28" s="1"/>
  <c r="BC77" i="28"/>
  <c r="BB77" i="28"/>
  <c r="BA77" i="28"/>
  <c r="AZ77" i="28"/>
  <c r="AY77" i="28"/>
  <c r="AX77" i="28"/>
  <c r="AW77" i="28"/>
  <c r="AV77" i="28"/>
  <c r="AV61" i="28" s="1"/>
  <c r="AU77" i="28"/>
  <c r="AT77" i="28"/>
  <c r="AS77" i="28"/>
  <c r="AR77" i="28"/>
  <c r="AQ77" i="28"/>
  <c r="AP77" i="28"/>
  <c r="AO77" i="28"/>
  <c r="AN77" i="28"/>
  <c r="AN81" i="28" s="1"/>
  <c r="AM77" i="28"/>
  <c r="AL77" i="28"/>
  <c r="AK77" i="28"/>
  <c r="AJ77" i="28"/>
  <c r="AI77" i="28"/>
  <c r="AH77" i="28"/>
  <c r="AG77" i="28"/>
  <c r="AF77" i="28"/>
  <c r="AF61" i="28" s="1"/>
  <c r="AE77" i="28"/>
  <c r="AD77" i="28"/>
  <c r="AC77" i="28"/>
  <c r="AB77" i="28"/>
  <c r="AA77" i="28"/>
  <c r="Z77" i="28"/>
  <c r="Y77" i="28"/>
  <c r="X77" i="28"/>
  <c r="X61" i="28" s="1"/>
  <c r="X65" i="28" s="1"/>
  <c r="W77" i="28"/>
  <c r="V77" i="28"/>
  <c r="U77" i="28"/>
  <c r="T77" i="28"/>
  <c r="S77" i="28"/>
  <c r="R77" i="28"/>
  <c r="Q77" i="28"/>
  <c r="P77" i="28"/>
  <c r="P61" i="28" s="1"/>
  <c r="O77" i="28"/>
  <c r="B19" i="33"/>
  <c r="B37" i="33"/>
  <c r="B55" i="33"/>
  <c r="B31" i="32"/>
  <c r="B46" i="32"/>
  <c r="B30" i="32"/>
  <c r="B45" i="32"/>
  <c r="B60" i="32"/>
  <c r="B29" i="32"/>
  <c r="B44" i="32"/>
  <c r="B59" i="32"/>
  <c r="B28" i="32"/>
  <c r="B43" i="32"/>
  <c r="B58" i="32"/>
  <c r="B27" i="32"/>
  <c r="B42" i="32"/>
  <c r="B57" i="32"/>
  <c r="B26" i="32"/>
  <c r="B41" i="32"/>
  <c r="B56" i="32"/>
  <c r="B25" i="32"/>
  <c r="B40" i="32"/>
  <c r="B55" i="32"/>
  <c r="B24" i="32"/>
  <c r="B39" i="32"/>
  <c r="B54" i="32"/>
  <c r="B23" i="32"/>
  <c r="B38" i="32"/>
  <c r="B53" i="32"/>
  <c r="B22" i="32"/>
  <c r="B37" i="32"/>
  <c r="B52" i="32"/>
  <c r="B21" i="32"/>
  <c r="B36" i="32"/>
  <c r="B51" i="32"/>
  <c r="B20" i="32"/>
  <c r="B35" i="32"/>
  <c r="B50" i="32"/>
  <c r="B36" i="31"/>
  <c r="B54" i="31"/>
  <c r="B72" i="31"/>
  <c r="B35" i="31"/>
  <c r="B53" i="31"/>
  <c r="B34" i="31"/>
  <c r="B52" i="31"/>
  <c r="B33" i="31"/>
  <c r="B51" i="31"/>
  <c r="B32" i="31"/>
  <c r="B50" i="31"/>
  <c r="B31" i="31"/>
  <c r="B49" i="31"/>
  <c r="B30" i="31"/>
  <c r="B48" i="31"/>
  <c r="B29" i="31"/>
  <c r="B47" i="31"/>
  <c r="B28" i="31"/>
  <c r="B46" i="31"/>
  <c r="B27" i="31"/>
  <c r="B45" i="31"/>
  <c r="B26" i="31"/>
  <c r="B44" i="31"/>
  <c r="B25" i="31"/>
  <c r="B43" i="31"/>
  <c r="B24" i="31"/>
  <c r="B42" i="31"/>
  <c r="B23" i="31"/>
  <c r="B41" i="31"/>
  <c r="B19" i="31"/>
  <c r="B37" i="31" s="1"/>
  <c r="B55" i="31" s="1"/>
  <c r="B36" i="30"/>
  <c r="B54" i="30"/>
  <c r="B72" i="30"/>
  <c r="B35" i="30"/>
  <c r="B53" i="30"/>
  <c r="B34" i="30"/>
  <c r="B52" i="30"/>
  <c r="B33" i="30"/>
  <c r="B51" i="30"/>
  <c r="B32" i="30"/>
  <c r="B50" i="30"/>
  <c r="B31" i="30"/>
  <c r="B49" i="30"/>
  <c r="B30" i="30"/>
  <c r="B48" i="30"/>
  <c r="B29" i="30"/>
  <c r="B47" i="30"/>
  <c r="B28" i="30"/>
  <c r="B46" i="30"/>
  <c r="B27" i="30"/>
  <c r="B45" i="30"/>
  <c r="B26" i="30"/>
  <c r="B44" i="30"/>
  <c r="B25" i="30"/>
  <c r="B43" i="30"/>
  <c r="B24" i="30"/>
  <c r="B42" i="30"/>
  <c r="B23" i="30"/>
  <c r="B41" i="30"/>
  <c r="B19" i="30"/>
  <c r="B37" i="30" s="1"/>
  <c r="B55" i="30" s="1"/>
  <c r="B48" i="29"/>
  <c r="B36" i="29"/>
  <c r="B54" i="29"/>
  <c r="B72" i="29"/>
  <c r="B35" i="29"/>
  <c r="B53" i="29"/>
  <c r="B34" i="29"/>
  <c r="B52" i="29"/>
  <c r="B33" i="29"/>
  <c r="B51" i="29"/>
  <c r="B32" i="29"/>
  <c r="B50" i="29"/>
  <c r="B31" i="29"/>
  <c r="B49" i="29"/>
  <c r="B30" i="29"/>
  <c r="B29" i="29"/>
  <c r="B47" i="29"/>
  <c r="B28" i="29"/>
  <c r="B46" i="29"/>
  <c r="B27" i="29"/>
  <c r="B45" i="29"/>
  <c r="B26" i="29"/>
  <c r="B44" i="29"/>
  <c r="B25" i="29"/>
  <c r="B43" i="29"/>
  <c r="B24" i="29"/>
  <c r="B42" i="29"/>
  <c r="B23" i="29"/>
  <c r="B41" i="29"/>
  <c r="B19" i="29"/>
  <c r="B37" i="29" s="1"/>
  <c r="B55" i="29" s="1"/>
  <c r="B81" i="36"/>
  <c r="B62" i="36"/>
  <c r="B60" i="31"/>
  <c r="B79" i="31"/>
  <c r="B61" i="31"/>
  <c r="B80" i="31"/>
  <c r="B67" i="29"/>
  <c r="B86" i="29"/>
  <c r="B79" i="29"/>
  <c r="B60" i="29"/>
  <c r="B68" i="30"/>
  <c r="B87" i="30"/>
  <c r="B102" i="30"/>
  <c r="B65" i="33"/>
  <c r="B84" i="33"/>
  <c r="B61" i="29"/>
  <c r="B80" i="29"/>
  <c r="B88" i="29"/>
  <c r="B69" i="29"/>
  <c r="B61" i="30"/>
  <c r="B80" i="30"/>
  <c r="B95" i="30"/>
  <c r="B69" i="30"/>
  <c r="B88" i="30"/>
  <c r="B103" i="30"/>
  <c r="B62" i="31"/>
  <c r="B81" i="31"/>
  <c r="B89" i="31"/>
  <c r="B70" i="31"/>
  <c r="B66" i="33"/>
  <c r="B85" i="33"/>
  <c r="B70" i="36"/>
  <c r="B89" i="36"/>
  <c r="B59" i="30"/>
  <c r="B78" i="30"/>
  <c r="B93" i="30"/>
  <c r="B79" i="30"/>
  <c r="B94" i="30"/>
  <c r="B60" i="30"/>
  <c r="B59" i="33"/>
  <c r="B78" i="33"/>
  <c r="B62" i="29"/>
  <c r="B81" i="29"/>
  <c r="B70" i="29"/>
  <c r="B89" i="29"/>
  <c r="B81" i="30"/>
  <c r="B96" i="30"/>
  <c r="B62" i="30"/>
  <c r="B70" i="30"/>
  <c r="B89" i="30"/>
  <c r="B104" i="30"/>
  <c r="B63" i="31"/>
  <c r="B82" i="31"/>
  <c r="B71" i="31"/>
  <c r="B90" i="31"/>
  <c r="B86" i="33"/>
  <c r="B67" i="33"/>
  <c r="B63" i="36"/>
  <c r="B82" i="36"/>
  <c r="B71" i="36"/>
  <c r="B90" i="36"/>
  <c r="B59" i="29"/>
  <c r="B78" i="29"/>
  <c r="B87" i="29"/>
  <c r="B68" i="29"/>
  <c r="B69" i="36"/>
  <c r="B88" i="36"/>
  <c r="B63" i="29"/>
  <c r="B82" i="29"/>
  <c r="B71" i="29"/>
  <c r="B90" i="29"/>
  <c r="B82" i="30"/>
  <c r="B97" i="30"/>
  <c r="B63" i="30"/>
  <c r="B71" i="30"/>
  <c r="B90" i="30"/>
  <c r="B105" i="30"/>
  <c r="B64" i="31"/>
  <c r="B83" i="31"/>
  <c r="B60" i="33"/>
  <c r="B79" i="33"/>
  <c r="B87" i="33"/>
  <c r="B68" i="33"/>
  <c r="B64" i="36"/>
  <c r="B83" i="36"/>
  <c r="B67" i="30"/>
  <c r="B86" i="30"/>
  <c r="B101" i="30"/>
  <c r="B69" i="31"/>
  <c r="B88" i="31"/>
  <c r="B80" i="36"/>
  <c r="B61" i="36"/>
  <c r="B64" i="29"/>
  <c r="B83" i="29"/>
  <c r="B64" i="30"/>
  <c r="B83" i="30"/>
  <c r="B98" i="30"/>
  <c r="B65" i="31"/>
  <c r="B84" i="31"/>
  <c r="B80" i="33"/>
  <c r="B61" i="33"/>
  <c r="B69" i="33"/>
  <c r="B88" i="33"/>
  <c r="B65" i="36"/>
  <c r="B84" i="36"/>
  <c r="B65" i="29"/>
  <c r="B84" i="29"/>
  <c r="B81" i="33"/>
  <c r="B62" i="33"/>
  <c r="B70" i="33"/>
  <c r="B89" i="33"/>
  <c r="B66" i="36"/>
  <c r="B85" i="36"/>
  <c r="B66" i="29"/>
  <c r="B85" i="29"/>
  <c r="B84" i="30"/>
  <c r="B99" i="30"/>
  <c r="B65" i="30"/>
  <c r="B66" i="31"/>
  <c r="B85" i="31"/>
  <c r="B66" i="30"/>
  <c r="B85" i="30"/>
  <c r="B100" i="30"/>
  <c r="B59" i="31"/>
  <c r="B78" i="31"/>
  <c r="B86" i="31"/>
  <c r="B67" i="31"/>
  <c r="B63" i="33"/>
  <c r="B82" i="33"/>
  <c r="B71" i="33"/>
  <c r="B90" i="33"/>
  <c r="B59" i="36"/>
  <c r="B78" i="36"/>
  <c r="B86" i="36"/>
  <c r="B67" i="36"/>
  <c r="B68" i="31"/>
  <c r="B87" i="31"/>
  <c r="B64" i="33"/>
  <c r="B83" i="33"/>
  <c r="B60" i="36"/>
  <c r="B79" i="36"/>
  <c r="B87" i="36"/>
  <c r="B68" i="36"/>
  <c r="B68" i="35"/>
  <c r="B87" i="35"/>
  <c r="B102" i="35"/>
  <c r="B66" i="35"/>
  <c r="B85" i="35"/>
  <c r="B100" i="35"/>
  <c r="B59" i="35"/>
  <c r="B78" i="35"/>
  <c r="B93" i="35"/>
  <c r="B63" i="35"/>
  <c r="B82" i="35"/>
  <c r="B97" i="35"/>
  <c r="B67" i="35"/>
  <c r="B86" i="35"/>
  <c r="B101" i="35"/>
  <c r="B71" i="35"/>
  <c r="B90" i="35"/>
  <c r="B105" i="35"/>
  <c r="B62" i="35"/>
  <c r="B81" i="35"/>
  <c r="B96" i="35"/>
  <c r="B60" i="35"/>
  <c r="B79" i="35"/>
  <c r="B94" i="35"/>
  <c r="B64" i="35"/>
  <c r="B83" i="35"/>
  <c r="B98" i="35"/>
  <c r="B70" i="35"/>
  <c r="B89" i="35"/>
  <c r="B104" i="35"/>
  <c r="B61" i="35"/>
  <c r="B80" i="35"/>
  <c r="B95" i="35"/>
  <c r="B65" i="35"/>
  <c r="B84" i="35"/>
  <c r="B99" i="35"/>
  <c r="B69" i="35"/>
  <c r="B88" i="35"/>
  <c r="B103" i="35"/>
  <c r="AD61" i="28"/>
  <c r="AD65" i="28" s="1"/>
  <c r="AD81" i="28"/>
  <c r="AT61" i="28"/>
  <c r="AT81" i="28"/>
  <c r="BF81" i="28"/>
  <c r="BJ61" i="28"/>
  <c r="BJ81" i="28"/>
  <c r="BR61" i="28"/>
  <c r="BR65" i="28" s="1"/>
  <c r="BR81" i="28"/>
  <c r="CD81" i="28"/>
  <c r="CH61" i="28"/>
  <c r="CH81" i="28"/>
  <c r="V61" i="28"/>
  <c r="V81" i="28"/>
  <c r="AP81" i="28"/>
  <c r="BN81" i="28"/>
  <c r="O61" i="28"/>
  <c r="O81" i="28"/>
  <c r="S81" i="28"/>
  <c r="S61" i="28"/>
  <c r="W81" i="28"/>
  <c r="W61" i="28"/>
  <c r="AA61" i="28"/>
  <c r="AA81" i="28"/>
  <c r="AE61" i="28"/>
  <c r="AE81" i="28"/>
  <c r="AI81" i="28"/>
  <c r="AI61" i="28"/>
  <c r="AM61" i="28"/>
  <c r="AM65" i="28" s="1"/>
  <c r="AM81" i="28"/>
  <c r="AQ61" i="28"/>
  <c r="AQ65" i="28" s="1"/>
  <c r="AQ81" i="28"/>
  <c r="AU61" i="28"/>
  <c r="AU81" i="28"/>
  <c r="AY81" i="28"/>
  <c r="AY61" i="28"/>
  <c r="BC61" i="28"/>
  <c r="BC81" i="28"/>
  <c r="BG81" i="28"/>
  <c r="BG61" i="28"/>
  <c r="BK61" i="28"/>
  <c r="BK65" i="28" s="1"/>
  <c r="BK81" i="28"/>
  <c r="BO61" i="28"/>
  <c r="BO81" i="28"/>
  <c r="BS81" i="28"/>
  <c r="BS61" i="28"/>
  <c r="BW61" i="28"/>
  <c r="BW81" i="28"/>
  <c r="CA81" i="28"/>
  <c r="CA61" i="28"/>
  <c r="CE61" i="28"/>
  <c r="CE81" i="28"/>
  <c r="R61" i="28"/>
  <c r="R81" i="28"/>
  <c r="AH81" i="28"/>
  <c r="AX81" i="28"/>
  <c r="BZ61" i="28"/>
  <c r="BZ81" i="28"/>
  <c r="T81" i="28"/>
  <c r="T61" i="28"/>
  <c r="AB61" i="28"/>
  <c r="AB81" i="28"/>
  <c r="AJ61" i="28"/>
  <c r="AJ81" i="28"/>
  <c r="AR61" i="28"/>
  <c r="AR65" i="28" s="1"/>
  <c r="AR81" i="28"/>
  <c r="AZ61" i="28"/>
  <c r="AZ81" i="28"/>
  <c r="BD81" i="28"/>
  <c r="BH61" i="28"/>
  <c r="BH81" i="28"/>
  <c r="BP61" i="28"/>
  <c r="BP65" i="28" s="1"/>
  <c r="BP81" i="28"/>
  <c r="BX61" i="28"/>
  <c r="BX65" i="28" s="1"/>
  <c r="BX81" i="28"/>
  <c r="CB61" i="28"/>
  <c r="CF81" i="28"/>
  <c r="CF61" i="28"/>
  <c r="CF65" i="28" s="1"/>
  <c r="Z81" i="28"/>
  <c r="AL61" i="28"/>
  <c r="AL81" i="28"/>
  <c r="BB61" i="28"/>
  <c r="BB65" i="28"/>
  <c r="BB81" i="28"/>
  <c r="BV81" i="28"/>
  <c r="U61" i="28"/>
  <c r="U81" i="28"/>
  <c r="Y61" i="28"/>
  <c r="Y81" i="28"/>
  <c r="AC61" i="28"/>
  <c r="AC81" i="28"/>
  <c r="AK61" i="28"/>
  <c r="AK81" i="28"/>
  <c r="AO61" i="28"/>
  <c r="AO81" i="28"/>
  <c r="AS61" i="28"/>
  <c r="AS81" i="28"/>
  <c r="BA61" i="28"/>
  <c r="BA81" i="28"/>
  <c r="BE61" i="28"/>
  <c r="BE81" i="28"/>
  <c r="BI61" i="28"/>
  <c r="BI81" i="28"/>
  <c r="BQ61" i="28"/>
  <c r="BQ81" i="28"/>
  <c r="BU61" i="28"/>
  <c r="BY61" i="28"/>
  <c r="BY65" i="28" s="1"/>
  <c r="BY81" i="28"/>
  <c r="CC81" i="28"/>
  <c r="CG61" i="28"/>
  <c r="CG81" i="28"/>
  <c r="B70" i="34"/>
  <c r="B89" i="34"/>
  <c r="B62" i="34"/>
  <c r="B81" i="34"/>
  <c r="B67" i="34"/>
  <c r="B86" i="34"/>
  <c r="B60" i="34"/>
  <c r="B79" i="34"/>
  <c r="B64" i="34"/>
  <c r="B83" i="34"/>
  <c r="B68" i="34"/>
  <c r="B87" i="34"/>
  <c r="B63" i="34"/>
  <c r="B82" i="34"/>
  <c r="B61" i="34"/>
  <c r="B80" i="34"/>
  <c r="B65" i="34"/>
  <c r="B84" i="34"/>
  <c r="B69" i="34"/>
  <c r="B88" i="34"/>
  <c r="B71" i="34"/>
  <c r="B90" i="34"/>
  <c r="B59" i="34"/>
  <c r="B78" i="34"/>
  <c r="B66" i="34"/>
  <c r="B85" i="34"/>
  <c r="C21" i="28"/>
  <c r="B19" i="10"/>
  <c r="B37" i="10" s="1"/>
  <c r="B55" i="10" s="1"/>
  <c r="B33" i="10"/>
  <c r="B51" i="10"/>
  <c r="B34" i="10"/>
  <c r="B52" i="10"/>
  <c r="B35" i="10"/>
  <c r="B53" i="10"/>
  <c r="B36" i="10"/>
  <c r="B54" i="10"/>
  <c r="B72" i="10"/>
  <c r="B32" i="10"/>
  <c r="B50" i="10"/>
  <c r="B31" i="10"/>
  <c r="B49" i="10"/>
  <c r="B30" i="10"/>
  <c r="B48" i="10"/>
  <c r="B29" i="10"/>
  <c r="B47" i="10"/>
  <c r="B28" i="10"/>
  <c r="B46" i="10"/>
  <c r="B27" i="10"/>
  <c r="B45" i="10"/>
  <c r="B26" i="10"/>
  <c r="B44" i="10"/>
  <c r="B25" i="10"/>
  <c r="B43" i="10"/>
  <c r="B24" i="10"/>
  <c r="B42" i="10"/>
  <c r="B23" i="10"/>
  <c r="B41" i="10"/>
  <c r="B66" i="10"/>
  <c r="B85" i="10"/>
  <c r="B70" i="10"/>
  <c r="B89" i="10"/>
  <c r="B59" i="10"/>
  <c r="B78" i="10"/>
  <c r="B67" i="10"/>
  <c r="B86" i="10"/>
  <c r="B69" i="10"/>
  <c r="B88" i="10"/>
  <c r="B60" i="10"/>
  <c r="B79" i="10"/>
  <c r="B68" i="10"/>
  <c r="B87" i="10"/>
  <c r="B63" i="10"/>
  <c r="B82" i="10"/>
  <c r="B65" i="10"/>
  <c r="B84" i="10"/>
  <c r="B61" i="10"/>
  <c r="B80" i="10"/>
  <c r="B64" i="10"/>
  <c r="B83" i="10"/>
  <c r="B62" i="10"/>
  <c r="B81" i="10"/>
  <c r="B71" i="10"/>
  <c r="B90" i="10"/>
  <c r="B30" i="2"/>
  <c r="B45" i="2"/>
  <c r="B60" i="2"/>
  <c r="B31" i="2"/>
  <c r="B46" i="2"/>
  <c r="C34" i="28"/>
  <c r="C59" i="28" s="1"/>
  <c r="B20" i="2"/>
  <c r="B35" i="2"/>
  <c r="B50" i="2"/>
  <c r="B21" i="2"/>
  <c r="B36" i="2"/>
  <c r="B51" i="2"/>
  <c r="B22" i="2"/>
  <c r="B37" i="2"/>
  <c r="B52" i="2"/>
  <c r="B23" i="2"/>
  <c r="B38" i="2"/>
  <c r="B53" i="2"/>
  <c r="B24" i="2"/>
  <c r="B39" i="2"/>
  <c r="B54" i="2"/>
  <c r="B25" i="2"/>
  <c r="B40" i="2"/>
  <c r="B55" i="2"/>
  <c r="B26" i="2"/>
  <c r="B41" i="2"/>
  <c r="B56" i="2"/>
  <c r="B27" i="2"/>
  <c r="B42" i="2"/>
  <c r="B57" i="2"/>
  <c r="B28" i="2"/>
  <c r="B43" i="2"/>
  <c r="B58" i="2"/>
  <c r="B29" i="2"/>
  <c r="B44" i="2"/>
  <c r="B59" i="2"/>
  <c r="D34" i="28"/>
  <c r="D59" i="28" s="1"/>
  <c r="E34" i="28"/>
  <c r="CL34" i="28" s="1"/>
  <c r="E59" i="28"/>
  <c r="E67" i="28" s="1"/>
  <c r="E75" i="28" s="1"/>
  <c r="G46" i="2"/>
  <c r="H46" i="2"/>
  <c r="I46" i="2"/>
  <c r="J46" i="2"/>
  <c r="K46" i="2"/>
  <c r="L46" i="2"/>
  <c r="M46" i="2"/>
  <c r="R35" i="2"/>
  <c r="S35" i="2"/>
  <c r="T35" i="2"/>
  <c r="U35" i="2"/>
  <c r="V35" i="2"/>
  <c r="W35" i="2"/>
  <c r="X35" i="2"/>
  <c r="Y35" i="2"/>
  <c r="Z35" i="2"/>
  <c r="AA35" i="2"/>
  <c r="AB35" i="2"/>
  <c r="AC35" i="2"/>
  <c r="AD35" i="2"/>
  <c r="AE35" i="2"/>
  <c r="AF35" i="2"/>
  <c r="AG35" i="2"/>
  <c r="AH35" i="2"/>
  <c r="AI35" i="2"/>
  <c r="AJ35" i="2"/>
  <c r="AK35" i="2"/>
  <c r="AL35" i="2"/>
  <c r="AM35" i="2"/>
  <c r="AN35" i="2"/>
  <c r="AO35" i="2"/>
  <c r="AP35" i="2"/>
  <c r="AQ35" i="2"/>
  <c r="AR35" i="2"/>
  <c r="AS35" i="2"/>
  <c r="AT35" i="2"/>
  <c r="AU35" i="2"/>
  <c r="AV35" i="2"/>
  <c r="AW35" i="2"/>
  <c r="AX35" i="2"/>
  <c r="AY35" i="2"/>
  <c r="AZ35" i="2"/>
  <c r="BA35" i="2"/>
  <c r="BB35" i="2"/>
  <c r="BC35" i="2"/>
  <c r="BD35" i="2"/>
  <c r="BE35" i="2"/>
  <c r="BF35" i="2"/>
  <c r="BG35" i="2"/>
  <c r="BH35" i="2"/>
  <c r="BI35" i="2"/>
  <c r="BJ35" i="2"/>
  <c r="BK35" i="2"/>
  <c r="BL35" i="2"/>
  <c r="BM35" i="2"/>
  <c r="BN35" i="2"/>
  <c r="BO35" i="2"/>
  <c r="BP35" i="2"/>
  <c r="BQ35" i="2"/>
  <c r="BR35" i="2"/>
  <c r="BS35" i="2"/>
  <c r="BT35" i="2"/>
  <c r="BU35" i="2"/>
  <c r="BV35" i="2"/>
  <c r="BW35" i="2"/>
  <c r="BX35" i="2"/>
  <c r="BY35" i="2"/>
  <c r="BZ35" i="2"/>
  <c r="CA35" i="2"/>
  <c r="CB35" i="2"/>
  <c r="CC35" i="2"/>
  <c r="CD35" i="2"/>
  <c r="CE35" i="2"/>
  <c r="CF35" i="2"/>
  <c r="CG35" i="2"/>
  <c r="CH35" i="2"/>
  <c r="N46" i="2"/>
  <c r="K14" i="35"/>
  <c r="G7" i="36"/>
  <c r="E127" i="39"/>
  <c r="C127" i="39"/>
  <c r="J141" i="39"/>
  <c r="O47" i="39"/>
  <c r="J127" i="39"/>
  <c r="O66" i="39"/>
  <c r="O40" i="39"/>
  <c r="L127" i="39"/>
  <c r="K164" i="39"/>
  <c r="K160" i="39"/>
  <c r="O124" i="39"/>
  <c r="I127" i="39"/>
  <c r="J5" i="2"/>
  <c r="L15" i="2"/>
  <c r="O51" i="39"/>
  <c r="O119" i="39"/>
  <c r="L164" i="39"/>
  <c r="I164" i="39"/>
  <c r="I162" i="39"/>
  <c r="E162" i="39"/>
  <c r="J9" i="2"/>
  <c r="I5" i="2"/>
  <c r="L160" i="39"/>
  <c r="I160" i="39"/>
  <c r="I175" i="39" s="1"/>
  <c r="H160" i="39"/>
  <c r="E158" i="39"/>
  <c r="D164" i="39"/>
  <c r="D179" i="39" s="1"/>
  <c r="D160" i="39"/>
  <c r="D43" i="39"/>
  <c r="C166" i="39"/>
  <c r="L8" i="2"/>
  <c r="H13" i="2"/>
  <c r="D7" i="2"/>
  <c r="M168" i="39"/>
  <c r="M183" i="39" s="1"/>
  <c r="I168" i="39"/>
  <c r="I183" i="39" s="1"/>
  <c r="E168" i="39"/>
  <c r="E183" i="39" s="1"/>
  <c r="O123" i="39"/>
  <c r="K162" i="39"/>
  <c r="H162" i="39"/>
  <c r="L14" i="2"/>
  <c r="D14" i="2"/>
  <c r="K168" i="39"/>
  <c r="K183" i="39" s="1"/>
  <c r="C168" i="39"/>
  <c r="C183" i="39" s="1"/>
  <c r="K158" i="39"/>
  <c r="J166" i="39"/>
  <c r="H158" i="39"/>
  <c r="H9" i="2"/>
  <c r="K11" i="2"/>
  <c r="F13" i="2"/>
  <c r="L6" i="2"/>
  <c r="D6" i="2"/>
  <c r="O11" i="39"/>
  <c r="J10" i="2"/>
  <c r="O122" i="39"/>
  <c r="M166" i="39"/>
  <c r="L166" i="39"/>
  <c r="D161" i="39"/>
  <c r="J11" i="2"/>
  <c r="H12" i="2"/>
  <c r="L9" i="2"/>
  <c r="D9" i="2"/>
  <c r="O53" i="39"/>
  <c r="O121" i="39"/>
  <c r="M162" i="39"/>
  <c r="M160" i="39"/>
  <c r="G160" i="39"/>
  <c r="F164" i="39"/>
  <c r="F160" i="39"/>
  <c r="J14" i="2"/>
  <c r="H15" i="2"/>
  <c r="L12" i="2"/>
  <c r="M158" i="39"/>
  <c r="L158" i="39"/>
  <c r="J161" i="39"/>
  <c r="I166" i="39"/>
  <c r="F166" i="39"/>
  <c r="F158" i="39"/>
  <c r="E166" i="39"/>
  <c r="E164" i="39"/>
  <c r="J6" i="2"/>
  <c r="H7" i="2"/>
  <c r="I13" i="2"/>
  <c r="D10" i="2"/>
  <c r="D13" i="2"/>
  <c r="D15" i="39"/>
  <c r="D162" i="39"/>
  <c r="D177" i="39" s="1"/>
  <c r="D158" i="39"/>
  <c r="D15" i="2"/>
  <c r="F141" i="39"/>
  <c r="L11" i="2"/>
  <c r="L85" i="39"/>
  <c r="D11" i="2"/>
  <c r="D85" i="39"/>
  <c r="G13" i="2"/>
  <c r="J29" i="39"/>
  <c r="M29" i="39"/>
  <c r="I14" i="2"/>
  <c r="L5" i="2"/>
  <c r="L141" i="39"/>
  <c r="D5" i="2"/>
  <c r="D141" i="39"/>
  <c r="O13" i="39"/>
  <c r="D166" i="39"/>
  <c r="D181" i="39" s="1"/>
  <c r="D127" i="39"/>
  <c r="O117" i="39"/>
  <c r="H164" i="39"/>
  <c r="H127" i="39"/>
  <c r="F127" i="39"/>
  <c r="O49" i="39"/>
  <c r="I158" i="39"/>
  <c r="F162" i="39"/>
  <c r="C158" i="39"/>
  <c r="O67" i="39"/>
  <c r="E160" i="39"/>
  <c r="M164" i="39"/>
  <c r="O126" i="39"/>
  <c r="O35" i="39"/>
  <c r="O109" i="39"/>
  <c r="O116" i="39"/>
  <c r="O125" i="39"/>
  <c r="O118" i="39"/>
  <c r="O76" i="39"/>
  <c r="O55" i="39"/>
  <c r="D5" i="32" l="1"/>
  <c r="D173" i="39"/>
  <c r="E11" i="32"/>
  <c r="E179" i="39"/>
  <c r="M13" i="32"/>
  <c r="M181" i="39"/>
  <c r="H9" i="32"/>
  <c r="H177" i="39"/>
  <c r="L7" i="32"/>
  <c r="L175" i="39"/>
  <c r="E13" i="32"/>
  <c r="E181" i="39"/>
  <c r="H5" i="32"/>
  <c r="H173" i="39"/>
  <c r="K9" i="32"/>
  <c r="K177" i="39"/>
  <c r="C13" i="32"/>
  <c r="C181" i="39"/>
  <c r="I5" i="32"/>
  <c r="I173" i="39"/>
  <c r="M9" i="32"/>
  <c r="M177" i="39"/>
  <c r="M11" i="32"/>
  <c r="M179" i="39"/>
  <c r="F5" i="32"/>
  <c r="F173" i="39"/>
  <c r="J13" i="32"/>
  <c r="J181" i="39"/>
  <c r="E7" i="32"/>
  <c r="E175" i="39"/>
  <c r="F13" i="32"/>
  <c r="F181" i="39"/>
  <c r="F7" i="32"/>
  <c r="F175" i="39"/>
  <c r="K5" i="32"/>
  <c r="K173" i="39"/>
  <c r="D7" i="32"/>
  <c r="D175" i="39"/>
  <c r="E9" i="32"/>
  <c r="E177" i="39"/>
  <c r="H11" i="32"/>
  <c r="H179" i="39"/>
  <c r="M5" i="32"/>
  <c r="M173" i="39"/>
  <c r="L13" i="32"/>
  <c r="L181" i="39"/>
  <c r="K11" i="32"/>
  <c r="K179" i="39"/>
  <c r="I13" i="32"/>
  <c r="I181" i="39"/>
  <c r="F11" i="32"/>
  <c r="F179" i="39"/>
  <c r="I9" i="32"/>
  <c r="I177" i="39"/>
  <c r="C5" i="32"/>
  <c r="C20" i="32" s="1"/>
  <c r="D50" i="32" s="1"/>
  <c r="C173" i="39"/>
  <c r="J8" i="32"/>
  <c r="J176" i="39"/>
  <c r="G7" i="32"/>
  <c r="G175" i="39"/>
  <c r="E5" i="32"/>
  <c r="E173" i="39"/>
  <c r="I11" i="32"/>
  <c r="I179" i="39"/>
  <c r="F9" i="32"/>
  <c r="F177" i="39"/>
  <c r="L5" i="32"/>
  <c r="L173" i="39"/>
  <c r="M7" i="32"/>
  <c r="M175" i="39"/>
  <c r="D8" i="32"/>
  <c r="D176" i="39"/>
  <c r="H7" i="32"/>
  <c r="H175" i="39"/>
  <c r="L11" i="32"/>
  <c r="L179" i="39"/>
  <c r="K7" i="32"/>
  <c r="K175" i="39"/>
  <c r="BC73" i="28"/>
  <c r="AN63" i="28"/>
  <c r="AN73" i="28"/>
  <c r="BH65" i="28"/>
  <c r="P62" i="28"/>
  <c r="BP73" i="28"/>
  <c r="CE65" i="28"/>
  <c r="AU73" i="28"/>
  <c r="AO64" i="28"/>
  <c r="AV64" i="28"/>
  <c r="AV65" i="28" s="1"/>
  <c r="Q61" i="28"/>
  <c r="AG61" i="28"/>
  <c r="AG65" i="28" s="1"/>
  <c r="AG73" i="28"/>
  <c r="AW73" i="28"/>
  <c r="AW61" i="28"/>
  <c r="BM61" i="28"/>
  <c r="BM73" i="28"/>
  <c r="BU73" i="28"/>
  <c r="CC61" i="28"/>
  <c r="BI73" i="28"/>
  <c r="BI62" i="28"/>
  <c r="AA73" i="28"/>
  <c r="AA63" i="28"/>
  <c r="T64" i="28"/>
  <c r="T65" i="28" s="1"/>
  <c r="T73" i="28"/>
  <c r="U5" i="47"/>
  <c r="E52" i="28"/>
  <c r="E87" i="28"/>
  <c r="E95" i="28" s="1"/>
  <c r="E103" i="28" s="1"/>
  <c r="X81" i="28"/>
  <c r="BJ73" i="28"/>
  <c r="AH65" i="28"/>
  <c r="AP73" i="28"/>
  <c r="AP61" i="28"/>
  <c r="AP65" i="28" s="1"/>
  <c r="AX73" i="28"/>
  <c r="AX61" i="28"/>
  <c r="AX65" i="28" s="1"/>
  <c r="BF73" i="28"/>
  <c r="BF61" i="28"/>
  <c r="BF65" i="28" s="1"/>
  <c r="BN73" i="28"/>
  <c r="BN61" i="28"/>
  <c r="BN65" i="28" s="1"/>
  <c r="BV73" i="28"/>
  <c r="BV61" i="28"/>
  <c r="CD65" i="28"/>
  <c r="M36" i="28"/>
  <c r="M35" i="28"/>
  <c r="D44" i="28"/>
  <c r="D43" i="28"/>
  <c r="AV62" i="28"/>
  <c r="AV73" i="28"/>
  <c r="CA73" i="28"/>
  <c r="CA63" i="28"/>
  <c r="AN61" i="28"/>
  <c r="AN65" i="28" s="1"/>
  <c r="V65" i="28"/>
  <c r="V63" i="28"/>
  <c r="V73" i="28"/>
  <c r="CB63" i="28"/>
  <c r="R65" i="28"/>
  <c r="C52" i="28"/>
  <c r="C51" i="28"/>
  <c r="S5" i="47"/>
  <c r="AI73" i="28"/>
  <c r="AI62" i="28"/>
  <c r="CB62" i="28"/>
  <c r="CB73" i="28"/>
  <c r="BW64" i="28"/>
  <c r="P81" i="28"/>
  <c r="P60" i="28"/>
  <c r="AF81" i="28"/>
  <c r="AF60" i="28"/>
  <c r="AF65" i="28" s="1"/>
  <c r="AV81" i="28"/>
  <c r="BD65" i="28"/>
  <c r="BL60" i="28"/>
  <c r="BL65" i="28" s="1"/>
  <c r="BL81" i="28"/>
  <c r="BT60" i="28"/>
  <c r="BT65" i="28" s="1"/>
  <c r="BT81" i="28"/>
  <c r="CB60" i="28"/>
  <c r="CB65" i="28" s="1"/>
  <c r="CB81" i="28"/>
  <c r="CH65" i="28"/>
  <c r="AC73" i="28"/>
  <c r="BV65" i="28"/>
  <c r="AO65" i="28"/>
  <c r="Q81" i="28"/>
  <c r="Q60" i="28"/>
  <c r="Q65" i="28" s="1"/>
  <c r="Y65" i="28"/>
  <c r="AG81" i="28"/>
  <c r="AW60" i="28"/>
  <c r="AW65" i="28" s="1"/>
  <c r="AW81" i="28"/>
  <c r="BE65" i="28"/>
  <c r="BM60" i="28"/>
  <c r="BM65" i="28" s="1"/>
  <c r="BM81" i="28"/>
  <c r="BU81" i="28"/>
  <c r="BU60" i="28"/>
  <c r="BU65" i="28" s="1"/>
  <c r="CC65" i="28"/>
  <c r="BO65" i="28"/>
  <c r="BG65" i="28"/>
  <c r="AC65" i="28"/>
  <c r="BC65" i="28"/>
  <c r="O65" i="28"/>
  <c r="AJ65" i="28"/>
  <c r="S65" i="28"/>
  <c r="BA65" i="28"/>
  <c r="CG65" i="28"/>
  <c r="BZ65" i="28"/>
  <c r="AA65" i="28"/>
  <c r="BQ65" i="28"/>
  <c r="CA65" i="28"/>
  <c r="W65" i="28"/>
  <c r="AU65" i="28"/>
  <c r="BW65" i="28"/>
  <c r="BI65" i="28"/>
  <c r="L38" i="28"/>
  <c r="F5" i="28"/>
  <c r="E4" i="2"/>
  <c r="C188" i="35"/>
  <c r="C142" i="35"/>
  <c r="C181" i="35"/>
  <c r="C92" i="35"/>
  <c r="C161" i="35"/>
  <c r="C109" i="35"/>
  <c r="C76" i="43"/>
  <c r="C58" i="43"/>
  <c r="C40" i="43"/>
  <c r="D188" i="35"/>
  <c r="D142" i="35"/>
  <c r="D181" i="35"/>
  <c r="D92" i="35"/>
  <c r="D126" i="35"/>
  <c r="D77" i="35"/>
  <c r="D58" i="43"/>
  <c r="D40" i="43"/>
  <c r="D76" i="43"/>
  <c r="AM51" i="40"/>
  <c r="AT35" i="40"/>
  <c r="BF115" i="40"/>
  <c r="BF147" i="40"/>
  <c r="BF179" i="40"/>
  <c r="AL131" i="40"/>
  <c r="AT19" i="40"/>
  <c r="BF163" i="40"/>
  <c r="S83" i="40"/>
  <c r="AL147" i="40"/>
  <c r="AM131" i="40"/>
  <c r="AT115" i="40"/>
  <c r="AM35" i="40"/>
  <c r="BF99" i="40"/>
  <c r="BF131" i="40"/>
  <c r="AM147" i="40"/>
  <c r="AT83" i="40"/>
  <c r="BF19" i="40"/>
  <c r="S131" i="40"/>
  <c r="AL51" i="40"/>
  <c r="BF51" i="40"/>
  <c r="AJ19" i="40"/>
  <c r="AQ19" i="40"/>
  <c r="AN147" i="40"/>
  <c r="AY19" i="40"/>
  <c r="U19" i="40"/>
  <c r="U51" i="40"/>
  <c r="U83" i="40"/>
  <c r="U115" i="40"/>
  <c r="U147" i="40"/>
  <c r="AY131" i="40"/>
  <c r="U179" i="40"/>
  <c r="X19" i="40"/>
  <c r="BB51" i="40"/>
  <c r="U35" i="40"/>
  <c r="U131" i="40"/>
  <c r="AN67" i="40"/>
  <c r="AY67" i="40"/>
  <c r="AY147" i="40"/>
  <c r="N44" i="28"/>
  <c r="CV54" i="28"/>
  <c r="BZ73" i="28"/>
  <c r="AI60" i="28"/>
  <c r="AI65" i="28" s="1"/>
  <c r="U60" i="28"/>
  <c r="U65" i="28" s="1"/>
  <c r="AT60" i="28"/>
  <c r="AT65" i="28" s="1"/>
  <c r="BH73" i="28"/>
  <c r="BO73" i="28"/>
  <c r="BA73" i="28"/>
  <c r="AB73" i="28"/>
  <c r="CG73" i="28"/>
  <c r="N40" i="28"/>
  <c r="N48" i="28"/>
  <c r="N35" i="28"/>
  <c r="N43" i="28"/>
  <c r="N46" i="28" s="1"/>
  <c r="CU54" i="28"/>
  <c r="AD5" i="47" s="1"/>
  <c r="L47" i="28"/>
  <c r="K48" i="28"/>
  <c r="BE197" i="40"/>
  <c r="J43" i="28"/>
  <c r="CP54" i="28"/>
  <c r="BB205" i="40"/>
  <c r="I5" i="31"/>
  <c r="BC202" i="40"/>
  <c r="F13" i="31"/>
  <c r="F16" i="36"/>
  <c r="G43" i="28"/>
  <c r="BC55" i="31"/>
  <c r="CM54" i="28"/>
  <c r="F52" i="28" s="1"/>
  <c r="C191" i="41"/>
  <c r="W55" i="31"/>
  <c r="DD51" i="28"/>
  <c r="BI209" i="40"/>
  <c r="U55" i="31"/>
  <c r="BA55" i="31"/>
  <c r="CG55" i="31"/>
  <c r="AC55" i="31"/>
  <c r="BI55" i="31"/>
  <c r="AE55" i="31"/>
  <c r="BK55" i="31"/>
  <c r="BI201" i="40"/>
  <c r="AK55" i="31"/>
  <c r="BQ55" i="31"/>
  <c r="G55" i="31"/>
  <c r="AM55" i="31"/>
  <c r="BS55" i="31"/>
  <c r="M55" i="31"/>
  <c r="AS55" i="31"/>
  <c r="BY55" i="31"/>
  <c r="O55" i="31"/>
  <c r="AU55" i="31"/>
  <c r="CA55" i="31"/>
  <c r="M17" i="36"/>
  <c r="AR202" i="40"/>
  <c r="I204" i="40"/>
  <c r="AB199" i="40"/>
  <c r="L10" i="30"/>
  <c r="Y201" i="40"/>
  <c r="BF203" i="40"/>
  <c r="BA200" i="40"/>
  <c r="Z204" i="40"/>
  <c r="AR201" i="40"/>
  <c r="D35" i="28"/>
  <c r="CK54" i="28"/>
  <c r="D52" i="28" s="1"/>
  <c r="AY209" i="40"/>
  <c r="BH203" i="40"/>
  <c r="BG206" i="40"/>
  <c r="AZ208" i="40"/>
  <c r="BF201" i="40"/>
  <c r="BG209" i="40"/>
  <c r="AK200" i="40"/>
  <c r="BF204" i="40"/>
  <c r="BG207" i="40"/>
  <c r="C63" i="36"/>
  <c r="C22" i="30"/>
  <c r="C58" i="30"/>
  <c r="C92" i="30"/>
  <c r="C126" i="30"/>
  <c r="C161" i="30"/>
  <c r="C34" i="32"/>
  <c r="C40" i="34"/>
  <c r="C77" i="34"/>
  <c r="C109" i="34"/>
  <c r="C142" i="34"/>
  <c r="C40" i="36"/>
  <c r="C77" i="36"/>
  <c r="C109" i="36"/>
  <c r="C142" i="36"/>
  <c r="AN204" i="40"/>
  <c r="E8" i="36"/>
  <c r="AI205" i="40"/>
  <c r="F206" i="40"/>
  <c r="BE204" i="40"/>
  <c r="AK207" i="40"/>
  <c r="AK83" i="40"/>
  <c r="BD19" i="40"/>
  <c r="X131" i="40"/>
  <c r="BJ19" i="40"/>
  <c r="BD67" i="40"/>
  <c r="BJ83" i="40"/>
  <c r="BJ99" i="40"/>
  <c r="BJ147" i="40"/>
  <c r="X147" i="40"/>
  <c r="BJ131" i="40"/>
  <c r="X115" i="40"/>
  <c r="BJ51" i="40"/>
  <c r="BJ67" i="40"/>
  <c r="BB99" i="40"/>
  <c r="X83" i="40"/>
  <c r="X35" i="40"/>
  <c r="X67" i="40"/>
  <c r="AK51" i="40"/>
  <c r="BJ115" i="40"/>
  <c r="BJ163" i="40"/>
  <c r="X51" i="40"/>
  <c r="X99" i="40"/>
  <c r="BJ35" i="40"/>
  <c r="AY115" i="40"/>
  <c r="AY51" i="40"/>
  <c r="D67" i="28"/>
  <c r="D75" i="28" s="1"/>
  <c r="D87" i="28"/>
  <c r="D95" i="28" s="1"/>
  <c r="D103" i="28" s="1"/>
  <c r="CK34" i="28"/>
  <c r="C87" i="28"/>
  <c r="C95" i="28" s="1"/>
  <c r="C103" i="28" s="1"/>
  <c r="C67" i="28"/>
  <c r="C75" i="28" s="1"/>
  <c r="CJ34" i="28"/>
  <c r="D50" i="28"/>
  <c r="E51" i="28"/>
  <c r="E54" i="28" s="1"/>
  <c r="C47" i="28"/>
  <c r="C50" i="28" s="1"/>
  <c r="F36" i="28"/>
  <c r="G46" i="28"/>
  <c r="D38" i="28"/>
  <c r="M40" i="28"/>
  <c r="D40" i="28"/>
  <c r="M44" i="28"/>
  <c r="T5" i="47"/>
  <c r="D51" i="28"/>
  <c r="F39" i="28"/>
  <c r="F44" i="28"/>
  <c r="C38" i="28"/>
  <c r="K50" i="28"/>
  <c r="M38" i="28"/>
  <c r="C42" i="28"/>
  <c r="F42" i="28"/>
  <c r="E38" i="28"/>
  <c r="N39" i="28"/>
  <c r="D46" i="28"/>
  <c r="AY83" i="40"/>
  <c r="AY179" i="40"/>
  <c r="BD163" i="40"/>
  <c r="AR51" i="40"/>
  <c r="AR163" i="40"/>
  <c r="AR131" i="40"/>
  <c r="AK99" i="40"/>
  <c r="BD35" i="40"/>
  <c r="AR83" i="40"/>
  <c r="AK147" i="40"/>
  <c r="AR35" i="40"/>
  <c r="BD147" i="40"/>
  <c r="AR115" i="40"/>
  <c r="Z147" i="40"/>
  <c r="AK131" i="40"/>
  <c r="AK115" i="40"/>
  <c r="BD131" i="40"/>
  <c r="BD115" i="40"/>
  <c r="AR147" i="40"/>
  <c r="AK163" i="40"/>
  <c r="AK19" i="40"/>
  <c r="BD83" i="40"/>
  <c r="AR179" i="40"/>
  <c r="Z19" i="40"/>
  <c r="Z99" i="40"/>
  <c r="AR99" i="40"/>
  <c r="AR67" i="40"/>
  <c r="BD51" i="40"/>
  <c r="AK179" i="40"/>
  <c r="AK67" i="40"/>
  <c r="BD99" i="40"/>
  <c r="V19" i="40"/>
  <c r="V35" i="40"/>
  <c r="V51" i="40"/>
  <c r="V83" i="40"/>
  <c r="V115" i="40"/>
  <c r="V131" i="40"/>
  <c r="V147" i="40"/>
  <c r="V163" i="40"/>
  <c r="V179" i="40"/>
  <c r="AN179" i="40"/>
  <c r="AN83" i="40"/>
  <c r="AA51" i="40"/>
  <c r="AA67" i="40"/>
  <c r="AA83" i="40"/>
  <c r="AA115" i="40"/>
  <c r="AA179" i="40"/>
  <c r="AN163" i="40"/>
  <c r="AS131" i="40"/>
  <c r="AS115" i="40"/>
  <c r="AS35" i="40"/>
  <c r="AS19" i="40"/>
  <c r="AA19" i="40"/>
  <c r="AA35" i="40"/>
  <c r="AC51" i="40"/>
  <c r="AC67" i="40"/>
  <c r="AC83" i="40"/>
  <c r="AA99" i="40"/>
  <c r="AC115" i="40"/>
  <c r="AA131" i="40"/>
  <c r="AA147" i="40"/>
  <c r="AC179" i="40"/>
  <c r="AS179" i="40"/>
  <c r="AS99" i="40"/>
  <c r="AS83" i="40"/>
  <c r="AL35" i="40"/>
  <c r="AN131" i="40"/>
  <c r="AL115" i="40"/>
  <c r="AN51" i="40"/>
  <c r="AL19" i="40"/>
  <c r="BE179" i="40"/>
  <c r="AC19" i="40"/>
  <c r="AC35" i="40"/>
  <c r="AC99" i="40"/>
  <c r="AC131" i="40"/>
  <c r="AC147" i="40"/>
  <c r="AS163" i="40"/>
  <c r="AS147" i="40"/>
  <c r="AL99" i="40"/>
  <c r="AN35" i="40"/>
  <c r="BE19" i="40"/>
  <c r="BE35" i="40"/>
  <c r="BE51" i="40"/>
  <c r="BE67" i="40"/>
  <c r="BE83" i="40"/>
  <c r="BE115" i="40"/>
  <c r="BE147" i="40"/>
  <c r="BE163" i="40"/>
  <c r="V67" i="40"/>
  <c r="T83" i="40"/>
  <c r="T131" i="40"/>
  <c r="AL179" i="40"/>
  <c r="AN115" i="40"/>
  <c r="AL83" i="40"/>
  <c r="AN19" i="40"/>
  <c r="AS67" i="40"/>
  <c r="BG67" i="40"/>
  <c r="BE99" i="40"/>
  <c r="BG115" i="40"/>
  <c r="H38" i="28"/>
  <c r="D42" i="28"/>
  <c r="C44" i="28"/>
  <c r="C46" i="28" s="1"/>
  <c r="I38" i="28"/>
  <c r="H46" i="28"/>
  <c r="M48" i="28"/>
  <c r="M47" i="28"/>
  <c r="H42" i="28"/>
  <c r="N36" i="28"/>
  <c r="J38" i="28"/>
  <c r="G40" i="28"/>
  <c r="G42" i="28" s="1"/>
  <c r="CS54" i="28"/>
  <c r="L51" i="28" s="1"/>
  <c r="J42" i="28"/>
  <c r="L50" i="28"/>
  <c r="O130" i="39"/>
  <c r="N51" i="28"/>
  <c r="N52" i="28"/>
  <c r="I41" i="35"/>
  <c r="J41" i="35" s="1"/>
  <c r="K41" i="35" s="1"/>
  <c r="L41" i="35" s="1"/>
  <c r="M41" i="35" s="1"/>
  <c r="N41" i="35" s="1"/>
  <c r="O41" i="35" s="1"/>
  <c r="P41" i="35" s="1"/>
  <c r="H55" i="35"/>
  <c r="AC182" i="40"/>
  <c r="M7" i="34" s="1"/>
  <c r="Z183" i="40"/>
  <c r="J8" i="34" s="1"/>
  <c r="W184" i="40"/>
  <c r="T185" i="40"/>
  <c r="D10" i="34" s="1"/>
  <c r="Y186" i="40"/>
  <c r="I11" i="34" s="1"/>
  <c r="V187" i="40"/>
  <c r="F12" i="34" s="1"/>
  <c r="AA188" i="40"/>
  <c r="X189" i="40"/>
  <c r="H14" i="34" s="1"/>
  <c r="U190" i="40"/>
  <c r="E15" i="34" s="1"/>
  <c r="AC190" i="40"/>
  <c r="W192" i="40"/>
  <c r="AQ183" i="40"/>
  <c r="K8" i="35" s="1"/>
  <c r="AJ188" i="40"/>
  <c r="D13" i="35" s="1"/>
  <c r="AO189" i="40"/>
  <c r="I14" i="35" s="1"/>
  <c r="AL190" i="40"/>
  <c r="AQ191" i="40"/>
  <c r="K16" i="35" s="1"/>
  <c r="AN192" i="40"/>
  <c r="AN209" i="40" s="1"/>
  <c r="BF181" i="40"/>
  <c r="J6" i="36" s="1"/>
  <c r="AZ183" i="40"/>
  <c r="D8" i="36" s="1"/>
  <c r="BH183" i="40"/>
  <c r="BH200" i="40" s="1"/>
  <c r="BE184" i="40"/>
  <c r="I9" i="36" s="1"/>
  <c r="BB185" i="40"/>
  <c r="BB202" i="40" s="1"/>
  <c r="BG186" i="40"/>
  <c r="K11" i="36" s="1"/>
  <c r="BA188" i="40"/>
  <c r="E13" i="36" s="1"/>
  <c r="BI188" i="40"/>
  <c r="M13" i="36" s="1"/>
  <c r="BF189" i="40"/>
  <c r="J14" i="36" s="1"/>
  <c r="BH191" i="40"/>
  <c r="BE192" i="40"/>
  <c r="I17" i="36" s="1"/>
  <c r="U166" i="40"/>
  <c r="E7" i="29" s="1"/>
  <c r="AC166" i="40"/>
  <c r="M7" i="29" s="1"/>
  <c r="Z167" i="40"/>
  <c r="T169" i="40"/>
  <c r="D10" i="29" s="1"/>
  <c r="Y170" i="40"/>
  <c r="I11" i="29" s="1"/>
  <c r="V171" i="40"/>
  <c r="F12" i="29" s="1"/>
  <c r="AA172" i="40"/>
  <c r="K13" i="29" s="1"/>
  <c r="AC174" i="40"/>
  <c r="M15" i="29" s="1"/>
  <c r="Z175" i="40"/>
  <c r="Z208" i="40" s="1"/>
  <c r="W176" i="40"/>
  <c r="G17" i="29" s="1"/>
  <c r="AO165" i="40"/>
  <c r="I6" i="30" s="1"/>
  <c r="AL166" i="40"/>
  <c r="F7" i="30" s="1"/>
  <c r="AQ167" i="40"/>
  <c r="K8" i="30" s="1"/>
  <c r="AN168" i="40"/>
  <c r="H9" i="30" s="1"/>
  <c r="AK169" i="40"/>
  <c r="E10" i="30" s="1"/>
  <c r="AS169" i="40"/>
  <c r="M10" i="30" s="1"/>
  <c r="AJ172" i="40"/>
  <c r="D13" i="30" s="1"/>
  <c r="AO173" i="40"/>
  <c r="I14" i="30" s="1"/>
  <c r="AQ175" i="40"/>
  <c r="K16" i="30" s="1"/>
  <c r="BF165" i="40"/>
  <c r="J6" i="31" s="1"/>
  <c r="BC166" i="40"/>
  <c r="BC199" i="40" s="1"/>
  <c r="BE168" i="40"/>
  <c r="I9" i="31" s="1"/>
  <c r="BG170" i="40"/>
  <c r="BI172" i="40"/>
  <c r="M13" i="31" s="1"/>
  <c r="BF173" i="40"/>
  <c r="J14" i="31" s="1"/>
  <c r="BH175" i="40"/>
  <c r="L16" i="31" s="1"/>
  <c r="BE176" i="40"/>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31" i="34" s="1"/>
  <c r="J122" i="41"/>
  <c r="K159" i="41"/>
  <c r="I149" i="41"/>
  <c r="L156" i="41"/>
  <c r="AK33" i="40"/>
  <c r="BI33" i="40"/>
  <c r="AI65" i="40"/>
  <c r="F64" i="41"/>
  <c r="M62" i="41"/>
  <c r="C75" i="41"/>
  <c r="J68" i="41"/>
  <c r="C68" i="41"/>
  <c r="H69" i="41"/>
  <c r="C91" i="41"/>
  <c r="U113" i="40"/>
  <c r="U214" i="40" s="1"/>
  <c r="Z113" i="40"/>
  <c r="Z214" i="40" s="1"/>
  <c r="T113" i="40"/>
  <c r="T214" i="40" s="1"/>
  <c r="AM113" i="40"/>
  <c r="AM214" i="40" s="1"/>
  <c r="AO113" i="40"/>
  <c r="AO214" i="40" s="1"/>
  <c r="AI113" i="40"/>
  <c r="AI214" i="40" s="1"/>
  <c r="AZ113" i="40"/>
  <c r="AZ214" i="40" s="1"/>
  <c r="BB113" i="40"/>
  <c r="BB214" i="40" s="1"/>
  <c r="C129" i="40"/>
  <c r="S129" i="40"/>
  <c r="G125" i="41"/>
  <c r="C134" i="41"/>
  <c r="T145" i="40"/>
  <c r="C142" i="41"/>
  <c r="AY145" i="40"/>
  <c r="AB161" i="40"/>
  <c r="AY161" i="40"/>
  <c r="BH161" i="40"/>
  <c r="J168" i="39"/>
  <c r="J183" i="39" s="1"/>
  <c r="H168" i="39"/>
  <c r="H183" i="39" s="1"/>
  <c r="F168" i="39"/>
  <c r="F183" i="39" s="1"/>
  <c r="D168" i="39"/>
  <c r="D183" i="39" s="1"/>
  <c r="H152" i="41"/>
  <c r="L124" i="41"/>
  <c r="M167" i="39"/>
  <c r="M161" i="39"/>
  <c r="L167" i="39"/>
  <c r="L165" i="39"/>
  <c r="L163" i="39"/>
  <c r="L161" i="39"/>
  <c r="L159" i="39"/>
  <c r="K167" i="39"/>
  <c r="K165" i="39"/>
  <c r="K163" i="39"/>
  <c r="K161" i="39"/>
  <c r="K159" i="39"/>
  <c r="J167" i="39"/>
  <c r="J182" i="39" s="1"/>
  <c r="J163" i="39"/>
  <c r="I165" i="39"/>
  <c r="I161" i="39"/>
  <c r="H167" i="39"/>
  <c r="H165" i="39"/>
  <c r="H163" i="39"/>
  <c r="H161" i="39"/>
  <c r="G167" i="39"/>
  <c r="G165" i="39"/>
  <c r="G163" i="39"/>
  <c r="G161" i="39"/>
  <c r="F167" i="39"/>
  <c r="F165" i="39"/>
  <c r="F163" i="39"/>
  <c r="F161" i="39"/>
  <c r="F159" i="39"/>
  <c r="E159" i="39"/>
  <c r="D167" i="39"/>
  <c r="D165" i="39"/>
  <c r="D180" i="39" s="1"/>
  <c r="D163" i="39"/>
  <c r="D159" i="39"/>
  <c r="D174" i="39" s="1"/>
  <c r="C167" i="39"/>
  <c r="C165" i="39"/>
  <c r="C163" i="39"/>
  <c r="C161" i="39"/>
  <c r="O140" i="39"/>
  <c r="O138" i="39"/>
  <c r="O137" i="39"/>
  <c r="O136" i="39"/>
  <c r="O134" i="39"/>
  <c r="O133" i="39"/>
  <c r="O132" i="39"/>
  <c r="O112" i="39"/>
  <c r="O111" i="39"/>
  <c r="O108" i="39"/>
  <c r="O107" i="39"/>
  <c r="O105" i="39"/>
  <c r="O104" i="39"/>
  <c r="O103" i="39"/>
  <c r="O84" i="39"/>
  <c r="G15" i="2"/>
  <c r="O82" i="39"/>
  <c r="G11" i="2"/>
  <c r="O79" i="39"/>
  <c r="I10" i="2"/>
  <c r="K9" i="2"/>
  <c r="C9" i="2"/>
  <c r="E8" i="2"/>
  <c r="G7" i="2"/>
  <c r="M159" i="39"/>
  <c r="M8" i="2"/>
  <c r="O75" i="39"/>
  <c r="O74" i="39"/>
  <c r="O69" i="39"/>
  <c r="O68" i="39"/>
  <c r="K12" i="2"/>
  <c r="C12" i="2"/>
  <c r="C27" i="2" s="1"/>
  <c r="M11" i="2"/>
  <c r="I9" i="2"/>
  <c r="K8" i="2"/>
  <c r="C8" i="2"/>
  <c r="C23" i="2" s="1"/>
  <c r="O97" i="39"/>
  <c r="O94" i="39"/>
  <c r="O90" i="39"/>
  <c r="C99" i="39"/>
  <c r="I141" i="39"/>
  <c r="M141" i="39"/>
  <c r="E141" i="39"/>
  <c r="G141" i="39"/>
  <c r="I113" i="39"/>
  <c r="C113" i="39"/>
  <c r="C85" i="39"/>
  <c r="O65" i="39"/>
  <c r="O61" i="39"/>
  <c r="G71" i="39"/>
  <c r="K15" i="2"/>
  <c r="M14" i="2"/>
  <c r="E14" i="2"/>
  <c r="O26" i="39"/>
  <c r="O25" i="39"/>
  <c r="I12" i="2"/>
  <c r="O24" i="39"/>
  <c r="C11" i="2"/>
  <c r="M10" i="2"/>
  <c r="E10" i="2"/>
  <c r="O21" i="39"/>
  <c r="O20" i="39"/>
  <c r="C29" i="39"/>
  <c r="M6" i="2"/>
  <c r="E29" i="39"/>
  <c r="O18" i="39"/>
  <c r="I15" i="2"/>
  <c r="K14" i="2"/>
  <c r="C14" i="2"/>
  <c r="C29" i="2" s="1"/>
  <c r="D59" i="2" s="1"/>
  <c r="M13" i="2"/>
  <c r="O10" i="39"/>
  <c r="O9" i="39"/>
  <c r="M9" i="2"/>
  <c r="O6" i="39"/>
  <c r="I15" i="39"/>
  <c r="O5" i="39"/>
  <c r="K15" i="39"/>
  <c r="C15" i="39"/>
  <c r="M5" i="2"/>
  <c r="N47" i="28"/>
  <c r="CT54" i="28"/>
  <c r="M51" i="28" s="1"/>
  <c r="M46" i="28"/>
  <c r="M42" i="28"/>
  <c r="AS33" i="40"/>
  <c r="AC171" i="40"/>
  <c r="M168" i="40"/>
  <c r="M9" i="10" s="1"/>
  <c r="M67" i="43"/>
  <c r="C24" i="33"/>
  <c r="C60" i="33"/>
  <c r="C29" i="30"/>
  <c r="C65" i="30"/>
  <c r="C30" i="36"/>
  <c r="C169" i="36" s="1"/>
  <c r="C66" i="36"/>
  <c r="AC192" i="40"/>
  <c r="M17" i="34" s="1"/>
  <c r="AO183" i="40"/>
  <c r="I8" i="35" s="1"/>
  <c r="AN186" i="40"/>
  <c r="H11" i="35" s="1"/>
  <c r="AJ190" i="40"/>
  <c r="D15" i="35" s="1"/>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K25" i="43"/>
  <c r="L30" i="43"/>
  <c r="K46" i="43"/>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G99" i="39"/>
  <c r="K6" i="2"/>
  <c r="O93" i="39"/>
  <c r="O135" i="39"/>
  <c r="C28" i="10"/>
  <c r="C64" i="10"/>
  <c r="C25" i="36"/>
  <c r="C164" i="36" s="1"/>
  <c r="C61" i="36"/>
  <c r="AP180" i="40"/>
  <c r="J129" i="40"/>
  <c r="J81" i="40"/>
  <c r="J166" i="40"/>
  <c r="J7" i="10" s="1"/>
  <c r="D184" i="40"/>
  <c r="D9" i="33" s="1"/>
  <c r="J190" i="40"/>
  <c r="J15" i="33" s="1"/>
  <c r="C34" i="33"/>
  <c r="C70" i="33"/>
  <c r="D168" i="40"/>
  <c r="D9" i="10" s="1"/>
  <c r="C65" i="40"/>
  <c r="M129" i="40"/>
  <c r="I10" i="43"/>
  <c r="I19" i="43" s="1"/>
  <c r="I77" i="43" s="1"/>
  <c r="I113" i="40"/>
  <c r="I214" i="40" s="1"/>
  <c r="E81" i="40"/>
  <c r="L65" i="40"/>
  <c r="C25" i="10"/>
  <c r="D61" i="10" s="1"/>
  <c r="C61" i="10"/>
  <c r="AB113" i="40"/>
  <c r="AB214" i="40" s="1"/>
  <c r="L129" i="40"/>
  <c r="H13" i="43"/>
  <c r="D81" i="40"/>
  <c r="C31" i="10"/>
  <c r="D67" i="10" s="1"/>
  <c r="C67" i="10"/>
  <c r="AY97" i="40"/>
  <c r="C29" i="36"/>
  <c r="D65" i="36" s="1"/>
  <c r="C65" i="36"/>
  <c r="C34" i="35"/>
  <c r="C154" i="35" s="1"/>
  <c r="C70" i="35"/>
  <c r="C35" i="29"/>
  <c r="C174" i="29" s="1"/>
  <c r="C71" i="29"/>
  <c r="C26" i="29"/>
  <c r="C62" i="29"/>
  <c r="C29" i="34"/>
  <c r="C65" i="34"/>
  <c r="K161" i="40"/>
  <c r="K12" i="43"/>
  <c r="K19" i="43" s="1"/>
  <c r="K77" i="43" s="1"/>
  <c r="C132" i="41"/>
  <c r="C76" i="41"/>
  <c r="C92" i="41"/>
  <c r="T81" i="40"/>
  <c r="K99" i="39"/>
  <c r="K137" i="41"/>
  <c r="G85" i="41"/>
  <c r="C32" i="10"/>
  <c r="D68" i="10" s="1"/>
  <c r="C68" i="10"/>
  <c r="C29" i="31"/>
  <c r="C168" i="31" s="1"/>
  <c r="C65" i="31"/>
  <c r="V181" i="40"/>
  <c r="F6" i="34" s="1"/>
  <c r="Z185" i="40"/>
  <c r="J10" i="34" s="1"/>
  <c r="V189" i="40"/>
  <c r="F14" i="34" s="1"/>
  <c r="AM181" i="40"/>
  <c r="G6" i="35" s="1"/>
  <c r="AQ185" i="40"/>
  <c r="K10" i="35" s="1"/>
  <c r="V165" i="40"/>
  <c r="F6" i="29" s="1"/>
  <c r="AC168" i="40"/>
  <c r="M9" i="29" s="1"/>
  <c r="C30" i="41"/>
  <c r="J20" i="41"/>
  <c r="AL168" i="40"/>
  <c r="F9" i="30" s="1"/>
  <c r="AP172" i="40"/>
  <c r="J13" i="30" s="1"/>
  <c r="AO175" i="40"/>
  <c r="AO208" i="40" s="1"/>
  <c r="BF167" i="40"/>
  <c r="J8" i="31" s="1"/>
  <c r="BC176" i="40"/>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Y161" i="40"/>
  <c r="Z161" i="40"/>
  <c r="F152" i="41"/>
  <c r="G157" i="41"/>
  <c r="H149" i="41"/>
  <c r="D153" i="41"/>
  <c r="E99" i="39"/>
  <c r="M71" i="39"/>
  <c r="K29" i="39"/>
  <c r="O63" i="39"/>
  <c r="O83" i="39"/>
  <c r="O96" i="39"/>
  <c r="O92" i="39"/>
  <c r="O81" i="39"/>
  <c r="O102" i="39"/>
  <c r="O98" i="39"/>
  <c r="C33" i="36"/>
  <c r="D69" i="36" s="1"/>
  <c r="C69" i="36"/>
  <c r="V33" i="40"/>
  <c r="F129" i="40"/>
  <c r="F81" i="40"/>
  <c r="J174" i="40"/>
  <c r="J15" i="10" s="1"/>
  <c r="F170" i="40"/>
  <c r="F11" i="10" s="1"/>
  <c r="K187" i="40"/>
  <c r="K12" i="33" s="1"/>
  <c r="G191" i="40"/>
  <c r="G16" i="33" s="1"/>
  <c r="BI113" i="40"/>
  <c r="BI214" i="40" s="1"/>
  <c r="I23" i="43"/>
  <c r="Y180" i="40"/>
  <c r="I5" i="34" s="1"/>
  <c r="E129" i="40"/>
  <c r="E215" i="40" s="1"/>
  <c r="M65" i="40"/>
  <c r="I169" i="40"/>
  <c r="I10" i="10" s="1"/>
  <c r="D65" i="40"/>
  <c r="L168" i="40"/>
  <c r="L9" i="10" s="1"/>
  <c r="G175" i="40"/>
  <c r="G16" i="10" s="1"/>
  <c r="C24" i="10"/>
  <c r="D60" i="10" s="1"/>
  <c r="C60" i="10"/>
  <c r="H129" i="40"/>
  <c r="H113" i="40"/>
  <c r="H214" i="40" s="1"/>
  <c r="AI129" i="40"/>
  <c r="C46" i="43"/>
  <c r="C55" i="43" s="1"/>
  <c r="C33" i="31"/>
  <c r="C153" i="31" s="1"/>
  <c r="C69" i="31"/>
  <c r="C34" i="30"/>
  <c r="C154" i="30" s="1"/>
  <c r="C70" i="30"/>
  <c r="AI169" i="40"/>
  <c r="C10" i="30" s="1"/>
  <c r="AA113" i="40"/>
  <c r="AA214" i="40" s="1"/>
  <c r="C34" i="29"/>
  <c r="D70" i="29" s="1"/>
  <c r="C70" i="29"/>
  <c r="C28" i="34"/>
  <c r="C167" i="34" s="1"/>
  <c r="C64" i="34"/>
  <c r="G161" i="40"/>
  <c r="C113" i="40"/>
  <c r="C214" i="40" s="1"/>
  <c r="C86" i="41"/>
  <c r="V129" i="40"/>
  <c r="AM189" i="40"/>
  <c r="G14" i="35" s="1"/>
  <c r="BA174" i="40"/>
  <c r="E15" i="31" s="1"/>
  <c r="L142" i="41"/>
  <c r="M150" i="41"/>
  <c r="E59" i="41"/>
  <c r="X191" i="40"/>
  <c r="H16" i="34" s="1"/>
  <c r="BD181" i="40"/>
  <c r="H6" i="36" s="1"/>
  <c r="BH185" i="40"/>
  <c r="L10" i="36" s="1"/>
  <c r="BI190" i="40"/>
  <c r="M15" i="36" s="1"/>
  <c r="M14" i="41"/>
  <c r="AA166" i="40"/>
  <c r="K7" i="29" s="1"/>
  <c r="V173" i="40"/>
  <c r="F14" i="29" s="1"/>
  <c r="AM165" i="40"/>
  <c r="G6" i="30" s="1"/>
  <c r="AS171" i="40"/>
  <c r="M12" i="30" s="1"/>
  <c r="BH169" i="40"/>
  <c r="L10" i="31" s="1"/>
  <c r="BI174" i="40"/>
  <c r="F40" i="41"/>
  <c r="K44" i="41"/>
  <c r="G53" i="41"/>
  <c r="C60" i="41"/>
  <c r="Y81" i="40"/>
  <c r="W81" i="40"/>
  <c r="I74" i="41"/>
  <c r="J79" i="41"/>
  <c r="Y97" i="40"/>
  <c r="C89" i="41"/>
  <c r="L94" i="41"/>
  <c r="J87" i="41"/>
  <c r="BF97" i="40"/>
  <c r="H26" i="43"/>
  <c r="F32" i="43"/>
  <c r="G42" i="43"/>
  <c r="G55" i="43" s="1"/>
  <c r="G79" i="43" s="1"/>
  <c r="M48" i="43"/>
  <c r="K100" i="41"/>
  <c r="C108" i="41"/>
  <c r="X129" i="40"/>
  <c r="D118" i="41"/>
  <c r="M118" i="41"/>
  <c r="K124" i="41"/>
  <c r="L134" i="41"/>
  <c r="E139" i="41"/>
  <c r="K132" i="41"/>
  <c r="K150" i="41"/>
  <c r="AA161" i="40"/>
  <c r="T161" i="40"/>
  <c r="M160" i="41"/>
  <c r="J156" i="41"/>
  <c r="O60" i="39"/>
  <c r="O139" i="39"/>
  <c r="E6" i="2"/>
  <c r="C26" i="10"/>
  <c r="D62" i="10" s="1"/>
  <c r="C62" i="10"/>
  <c r="C35" i="36"/>
  <c r="C155" i="36" s="1"/>
  <c r="C71" i="36"/>
  <c r="C35" i="34"/>
  <c r="C155" i="34" s="1"/>
  <c r="C71" i="34"/>
  <c r="BF33" i="40"/>
  <c r="AP33" i="40"/>
  <c r="J113" i="40"/>
  <c r="J214" i="40" s="1"/>
  <c r="J65" i="40"/>
  <c r="L184" i="40"/>
  <c r="U197" i="40"/>
  <c r="E113" i="40"/>
  <c r="E214" i="40" s="1"/>
  <c r="I65" i="40"/>
  <c r="M165" i="40"/>
  <c r="M6" i="10" s="1"/>
  <c r="L176" i="40"/>
  <c r="L17" i="10" s="1"/>
  <c r="X113" i="40"/>
  <c r="X214" i="40" s="1"/>
  <c r="L161" i="40"/>
  <c r="D129" i="40"/>
  <c r="D215" i="40" s="1"/>
  <c r="H5" i="43"/>
  <c r="S161" i="40"/>
  <c r="S174" i="40"/>
  <c r="C15" i="29" s="1"/>
  <c r="C161" i="40"/>
  <c r="C12" i="43"/>
  <c r="C19" i="43" s="1"/>
  <c r="C77" i="43" s="1"/>
  <c r="C82" i="43" s="1"/>
  <c r="G97" i="40"/>
  <c r="C121" i="41"/>
  <c r="C59" i="41"/>
  <c r="C12" i="41"/>
  <c r="AB171" i="40"/>
  <c r="L12" i="29" s="1"/>
  <c r="V97" i="40"/>
  <c r="L121" i="41"/>
  <c r="F136" i="41"/>
  <c r="D38" i="41"/>
  <c r="C35" i="31"/>
  <c r="C174" i="31" s="1"/>
  <c r="C71" i="31"/>
  <c r="X183" i="40"/>
  <c r="H8" i="34" s="1"/>
  <c r="AB187" i="40"/>
  <c r="L12" i="34" s="1"/>
  <c r="AL184" i="40"/>
  <c r="F9" i="35" s="1"/>
  <c r="AP188" i="40"/>
  <c r="J13" i="35" s="1"/>
  <c r="AZ185" i="40"/>
  <c r="AZ202" i="40" s="1"/>
  <c r="BF191" i="40"/>
  <c r="J16" i="36" s="1"/>
  <c r="Z169" i="40"/>
  <c r="J10" i="29" s="1"/>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AC161" i="40"/>
  <c r="C158" i="41"/>
  <c r="D150" i="41"/>
  <c r="H154" i="41"/>
  <c r="I159" i="41"/>
  <c r="J159" i="41"/>
  <c r="H99" i="39"/>
  <c r="C159" i="39"/>
  <c r="O78" i="39"/>
  <c r="O47" i="2" s="1"/>
  <c r="O39" i="2" s="1"/>
  <c r="I7" i="2"/>
  <c r="O131" i="39"/>
  <c r="C28" i="33"/>
  <c r="D64" i="33" s="1"/>
  <c r="C64" i="33"/>
  <c r="C28" i="29"/>
  <c r="C64" i="29"/>
  <c r="AP113" i="40"/>
  <c r="AP214" i="40" s="1"/>
  <c r="AP164" i="40"/>
  <c r="J5" i="30" s="1"/>
  <c r="F65" i="40"/>
  <c r="J33" i="40"/>
  <c r="D192" i="40"/>
  <c r="D17" i="33" s="1"/>
  <c r="H65" i="40"/>
  <c r="L33" i="40"/>
  <c r="BE113" i="40"/>
  <c r="BE214" i="40" s="1"/>
  <c r="AK113" i="40"/>
  <c r="AK214" i="40" s="1"/>
  <c r="M161" i="40"/>
  <c r="M14" i="43"/>
  <c r="M6" i="43"/>
  <c r="E65" i="40"/>
  <c r="E165" i="40"/>
  <c r="E6" i="10" s="1"/>
  <c r="D176" i="40"/>
  <c r="D17" i="10" s="1"/>
  <c r="M15" i="39"/>
  <c r="AR113" i="40"/>
  <c r="AR214" i="40" s="1"/>
  <c r="H161" i="40"/>
  <c r="L17" i="43"/>
  <c r="L9" i="43"/>
  <c r="D113" i="40"/>
  <c r="D214" i="40" s="1"/>
  <c r="C67" i="43"/>
  <c r="C73" i="43" s="1"/>
  <c r="C80" i="43" s="1"/>
  <c r="C85" i="43" s="1"/>
  <c r="BG113" i="40"/>
  <c r="BG214" i="40" s="1"/>
  <c r="C26" i="31"/>
  <c r="D62" i="31" s="1"/>
  <c r="C62" i="31"/>
  <c r="C34" i="36"/>
  <c r="C173" i="36" s="1"/>
  <c r="C70" i="36"/>
  <c r="C30" i="35"/>
  <c r="C150" i="35" s="1"/>
  <c r="C66" i="35"/>
  <c r="S145" i="40"/>
  <c r="W113" i="40"/>
  <c r="C23" i="29"/>
  <c r="C162" i="29" s="1"/>
  <c r="C59" i="29"/>
  <c r="K145" i="40"/>
  <c r="C97" i="40"/>
  <c r="C78" i="41"/>
  <c r="C107" i="41"/>
  <c r="C156" i="41"/>
  <c r="C20" i="41"/>
  <c r="AC184" i="40"/>
  <c r="M9" i="34" s="1"/>
  <c r="X161" i="40"/>
  <c r="BB171" i="40"/>
  <c r="M107" i="41"/>
  <c r="M126" i="41"/>
  <c r="K116" i="41"/>
  <c r="K36" i="41"/>
  <c r="C35" i="10"/>
  <c r="C71" i="10"/>
  <c r="C27" i="34"/>
  <c r="C147" i="34" s="1"/>
  <c r="C63" i="34"/>
  <c r="C23" i="31"/>
  <c r="C162" i="31" s="1"/>
  <c r="C59" i="31"/>
  <c r="T187" i="40"/>
  <c r="D12" i="34" s="1"/>
  <c r="U192" i="40"/>
  <c r="E17" i="34" s="1"/>
  <c r="AK187" i="40"/>
  <c r="E12" i="35" s="1"/>
  <c r="AR190" i="40"/>
  <c r="L15" i="35" s="1"/>
  <c r="BB187" i="40"/>
  <c r="F12" i="36" s="1"/>
  <c r="BA190" i="40"/>
  <c r="E15" i="36" s="1"/>
  <c r="C22" i="41"/>
  <c r="W170" i="40"/>
  <c r="G11" i="29" s="1"/>
  <c r="AA174" i="40"/>
  <c r="K15" i="29" s="1"/>
  <c r="AJ166" i="40"/>
  <c r="D7" i="30" s="1"/>
  <c r="AN170" i="40"/>
  <c r="H11" i="30" s="1"/>
  <c r="AR174" i="40"/>
  <c r="L15" i="30" s="1"/>
  <c r="BA166" i="40"/>
  <c r="BC168" i="40"/>
  <c r="BC201" i="40" s="1"/>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Y145" i="40"/>
  <c r="M134" i="41"/>
  <c r="H141" i="41"/>
  <c r="C153" i="41"/>
  <c r="D158" i="41"/>
  <c r="K148" i="41"/>
  <c r="E150" i="41"/>
  <c r="F155" i="41"/>
  <c r="G160" i="41"/>
  <c r="J99" i="39"/>
  <c r="F99" i="39"/>
  <c r="D99" i="39"/>
  <c r="G113" i="39"/>
  <c r="O28" i="39"/>
  <c r="O62" i="39"/>
  <c r="O70" i="39"/>
  <c r="C30" i="29"/>
  <c r="C169" i="29" s="1"/>
  <c r="C66" i="29"/>
  <c r="J41" i="43"/>
  <c r="BB33" i="40"/>
  <c r="AL33" i="40"/>
  <c r="V113" i="40"/>
  <c r="V214" i="40" s="1"/>
  <c r="J161" i="40"/>
  <c r="F113" i="40"/>
  <c r="F214" i="40" s="1"/>
  <c r="F49" i="40"/>
  <c r="I185" i="40"/>
  <c r="C171" i="40"/>
  <c r="C12" i="10" s="1"/>
  <c r="BI17" i="40"/>
  <c r="AC113" i="40"/>
  <c r="AC214" i="40" s="1"/>
  <c r="I161" i="40"/>
  <c r="M97" i="40"/>
  <c r="I49" i="40"/>
  <c r="M33" i="40"/>
  <c r="K171" i="40"/>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4" i="35"/>
  <c r="C60" i="35"/>
  <c r="C23" i="34"/>
  <c r="C162" i="34" s="1"/>
  <c r="C59" i="34"/>
  <c r="U184" i="40"/>
  <c r="E9" i="34" s="1"/>
  <c r="Y188" i="40"/>
  <c r="I13" i="34" s="1"/>
  <c r="AJ182" i="40"/>
  <c r="D7" i="35" s="1"/>
  <c r="K12" i="41"/>
  <c r="BG188" i="40"/>
  <c r="K13" i="36" s="1"/>
  <c r="BC192" i="40"/>
  <c r="G17" i="36" s="1"/>
  <c r="T171" i="40"/>
  <c r="D12" i="29" s="1"/>
  <c r="AK171" i="40"/>
  <c r="E12" i="30" s="1"/>
  <c r="AJ174" i="40"/>
  <c r="D30" i="41"/>
  <c r="BI166" i="40"/>
  <c r="M7" i="31" s="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U161" i="40"/>
  <c r="G149" i="41"/>
  <c r="K153" i="41"/>
  <c r="L158" i="41"/>
  <c r="I154" i="41"/>
  <c r="M158" i="41"/>
  <c r="M99" i="39"/>
  <c r="I99" i="39"/>
  <c r="E71" i="39"/>
  <c r="O64" i="39"/>
  <c r="O48" i="2" s="1"/>
  <c r="S197" i="40"/>
  <c r="O88" i="39"/>
  <c r="O89" i="39"/>
  <c r="C28" i="32"/>
  <c r="C58" i="32"/>
  <c r="C23" i="35"/>
  <c r="D59" i="35" s="1"/>
  <c r="C59" i="35"/>
  <c r="AL113" i="40"/>
  <c r="AL214" i="40" s="1"/>
  <c r="F161" i="40"/>
  <c r="F33" i="40"/>
  <c r="J182" i="40"/>
  <c r="J7" i="33" s="1"/>
  <c r="L192" i="40"/>
  <c r="L17" i="33" s="1"/>
  <c r="BA113" i="40"/>
  <c r="BA214" i="40" s="1"/>
  <c r="Y33" i="40"/>
  <c r="E161" i="40"/>
  <c r="E14" i="43"/>
  <c r="E6" i="43"/>
  <c r="I97" i="40"/>
  <c r="E49" i="40"/>
  <c r="M173" i="40"/>
  <c r="M206" i="40" s="1"/>
  <c r="BH113" i="40"/>
  <c r="BH214" i="40" s="1"/>
  <c r="AN113" i="40"/>
  <c r="AN214" i="40" s="1"/>
  <c r="L145" i="40"/>
  <c r="D17" i="43"/>
  <c r="D9" i="43"/>
  <c r="L97" i="40"/>
  <c r="AI145" i="40"/>
  <c r="BC113" i="40"/>
  <c r="BC214" i="40" s="1"/>
  <c r="AY81" i="40"/>
  <c r="AY172" i="40"/>
  <c r="C13" i="31" s="1"/>
  <c r="C24" i="31"/>
  <c r="D60" i="31" s="1"/>
  <c r="C60" i="31"/>
  <c r="C32" i="30"/>
  <c r="C152" i="30" s="1"/>
  <c r="C68" i="30"/>
  <c r="C25" i="30"/>
  <c r="C145" i="30" s="1"/>
  <c r="C61" i="30"/>
  <c r="C32" i="36"/>
  <c r="C68" i="36"/>
  <c r="BG180" i="40"/>
  <c r="K5" i="36" s="1"/>
  <c r="AI185" i="40"/>
  <c r="C10" i="35" s="1"/>
  <c r="S113" i="40"/>
  <c r="S214" i="40" s="1"/>
  <c r="C145" i="40"/>
  <c r="G16" i="43"/>
  <c r="G8" i="43"/>
  <c r="K113" i="40"/>
  <c r="K214" i="40" s="1"/>
  <c r="G81" i="40"/>
  <c r="C150" i="41"/>
  <c r="C25" i="41"/>
  <c r="C124" i="41"/>
  <c r="W145" i="40"/>
  <c r="D86" i="41"/>
  <c r="G61" i="41"/>
  <c r="C30" i="33"/>
  <c r="D66" i="33" s="1"/>
  <c r="C66" i="33"/>
  <c r="W186" i="40"/>
  <c r="G11" i="34" s="1"/>
  <c r="AR182" i="40"/>
  <c r="L7" i="35" s="1"/>
  <c r="BF183" i="40"/>
  <c r="J8" i="36" s="1"/>
  <c r="J7" i="41"/>
  <c r="BD189" i="40"/>
  <c r="H14" i="36" s="1"/>
  <c r="AC176" i="40"/>
  <c r="M17" i="29" s="1"/>
  <c r="AQ169" i="40"/>
  <c r="K10" i="30" s="1"/>
  <c r="AL176" i="40"/>
  <c r="F17" i="30" s="1"/>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C182" i="41" s="1"/>
  <c r="Z129" i="40"/>
  <c r="J124" i="41"/>
  <c r="E126" i="41"/>
  <c r="J140" i="41"/>
  <c r="F144" i="41"/>
  <c r="L137" i="41"/>
  <c r="BH145" i="40"/>
  <c r="M142" i="41"/>
  <c r="L150" i="41"/>
  <c r="AK161" i="40"/>
  <c r="C148" i="41"/>
  <c r="J151" i="41"/>
  <c r="E158" i="41"/>
  <c r="L99" i="39"/>
  <c r="O4" i="39"/>
  <c r="O106" i="39"/>
  <c r="Q47" i="2" s="1"/>
  <c r="C31" i="30"/>
  <c r="C151" i="30" s="1"/>
  <c r="C67" i="30"/>
  <c r="H159" i="39"/>
  <c r="J145" i="40"/>
  <c r="J15" i="43"/>
  <c r="J7" i="43"/>
  <c r="J97" i="40"/>
  <c r="G183" i="40"/>
  <c r="F186" i="40"/>
  <c r="F11" i="33" s="1"/>
  <c r="Y113" i="40"/>
  <c r="Y214" i="40" s="1"/>
  <c r="Y164" i="40"/>
  <c r="M145" i="40"/>
  <c r="M113" i="40"/>
  <c r="M214" i="40" s="1"/>
  <c r="M81" i="40"/>
  <c r="C4" i="41"/>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C35" i="33"/>
  <c r="C71" i="33"/>
  <c r="O78" i="30"/>
  <c r="AY207" i="40"/>
  <c r="AI208" i="40"/>
  <c r="AJ197" i="40"/>
  <c r="D8" i="2"/>
  <c r="M8" i="36"/>
  <c r="BB200" i="40"/>
  <c r="BC206" i="40"/>
  <c r="F198" i="40"/>
  <c r="C5" i="30"/>
  <c r="L46" i="28"/>
  <c r="L42" i="28"/>
  <c r="D202" i="40"/>
  <c r="AM199" i="40"/>
  <c r="E8" i="35"/>
  <c r="M207" i="40"/>
  <c r="S209" i="40"/>
  <c r="I41" i="33"/>
  <c r="H55" i="33"/>
  <c r="AB197" i="40"/>
  <c r="F205" i="40"/>
  <c r="AS205" i="40"/>
  <c r="G55" i="33"/>
  <c r="AQ198" i="40"/>
  <c r="Y200" i="40"/>
  <c r="AB206" i="40"/>
  <c r="I71" i="41"/>
  <c r="F96" i="41"/>
  <c r="M102" i="41"/>
  <c r="L118" i="41"/>
  <c r="H122" i="41"/>
  <c r="D126" i="41"/>
  <c r="J119" i="41"/>
  <c r="G136" i="41"/>
  <c r="K140" i="41"/>
  <c r="G144" i="41"/>
  <c r="L155" i="41"/>
  <c r="L153" i="41"/>
  <c r="H157" i="41"/>
  <c r="V199" i="40"/>
  <c r="K52" i="41"/>
  <c r="M30" i="41"/>
  <c r="E43" i="41"/>
  <c r="H74" i="41"/>
  <c r="M54" i="41"/>
  <c r="H37" i="41"/>
  <c r="G64" i="41"/>
  <c r="D62" i="41"/>
  <c r="J47" i="41"/>
  <c r="M22" i="41"/>
  <c r="G40" i="41"/>
  <c r="E54" i="41"/>
  <c r="M27" i="41"/>
  <c r="H42" i="41"/>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AS161" i="40"/>
  <c r="AP161" i="40"/>
  <c r="AM161" i="40"/>
  <c r="AJ161" i="40"/>
  <c r="AR161" i="40"/>
  <c r="I156" i="41"/>
  <c r="K158" i="41"/>
  <c r="G10" i="36"/>
  <c r="M41" i="30"/>
  <c r="L55" i="30"/>
  <c r="E136" i="41"/>
  <c r="BA145" i="40"/>
  <c r="H148" i="41"/>
  <c r="AN161" i="40"/>
  <c r="BG161" i="40"/>
  <c r="H151" i="41"/>
  <c r="BD161" i="40"/>
  <c r="BA161" i="40"/>
  <c r="E152" i="41"/>
  <c r="BI161" i="40"/>
  <c r="M152" i="41"/>
  <c r="J153" i="41"/>
  <c r="AZ161" i="40"/>
  <c r="D155" i="41"/>
  <c r="F157" i="41"/>
  <c r="H159" i="41"/>
  <c r="E160" i="41"/>
  <c r="M43" i="39"/>
  <c r="L43" i="39"/>
  <c r="J43" i="39"/>
  <c r="I43" i="39"/>
  <c r="H43" i="39"/>
  <c r="F43" i="39"/>
  <c r="K113" i="39"/>
  <c r="M113" i="39"/>
  <c r="E113" i="39"/>
  <c r="G85" i="39"/>
  <c r="I85" i="39"/>
  <c r="K85" i="39"/>
  <c r="M85" i="39"/>
  <c r="E85" i="39"/>
  <c r="I71" i="39"/>
  <c r="K71" i="39"/>
  <c r="I29" i="39"/>
  <c r="F9" i="31"/>
  <c r="AM209" i="40"/>
  <c r="AP200" i="40"/>
  <c r="BA209" i="40"/>
  <c r="M15" i="10"/>
  <c r="AL204" i="40"/>
  <c r="E206" i="40"/>
  <c r="L14" i="29"/>
  <c r="U205" i="40"/>
  <c r="Y207" i="40"/>
  <c r="AY206" i="40"/>
  <c r="L202" i="40"/>
  <c r="U203" i="40"/>
  <c r="K6" i="30"/>
  <c r="J12" i="36"/>
  <c r="AY203" i="40"/>
  <c r="BI200" i="40"/>
  <c r="Y198" i="40"/>
  <c r="C183" i="41"/>
  <c r="Y208" i="40"/>
  <c r="F94" i="41"/>
  <c r="E105" i="41"/>
  <c r="J106" i="41"/>
  <c r="I109" i="41"/>
  <c r="H136" i="41"/>
  <c r="AY49" i="40"/>
  <c r="C53" i="41"/>
  <c r="C61" i="41"/>
  <c r="K97" i="40"/>
  <c r="AO17" i="40"/>
  <c r="BG97" i="40"/>
  <c r="K51" i="28"/>
  <c r="K54" i="28" s="1"/>
  <c r="AA5" i="47"/>
  <c r="K35" i="28"/>
  <c r="AA173" i="40"/>
  <c r="K14" i="29" s="1"/>
  <c r="AA97" i="40"/>
  <c r="AA171" i="40"/>
  <c r="AA204" i="40" s="1"/>
  <c r="AA200" i="40"/>
  <c r="L5" i="30"/>
  <c r="AR197" i="40"/>
  <c r="T199" i="40"/>
  <c r="K197" i="40"/>
  <c r="K5" i="33"/>
  <c r="AM201" i="40"/>
  <c r="G9" i="35"/>
  <c r="G180" i="40"/>
  <c r="G197" i="40" s="1"/>
  <c r="G17" i="40"/>
  <c r="D181" i="40"/>
  <c r="D6" i="33" s="1"/>
  <c r="L181" i="40"/>
  <c r="L6" i="33" s="1"/>
  <c r="I182" i="40"/>
  <c r="I199" i="40" s="1"/>
  <c r="F183" i="40"/>
  <c r="F8" i="33" s="1"/>
  <c r="C17" i="40"/>
  <c r="C184" i="40"/>
  <c r="C9" i="33" s="1"/>
  <c r="K184" i="40"/>
  <c r="K201" i="40" s="1"/>
  <c r="E186" i="40"/>
  <c r="M17" i="40"/>
  <c r="J187" i="40"/>
  <c r="J17" i="40"/>
  <c r="G188" i="40"/>
  <c r="D189" i="40"/>
  <c r="D14" i="33" s="1"/>
  <c r="L189" i="40"/>
  <c r="L14" i="33" s="1"/>
  <c r="I190" i="40"/>
  <c r="I15" i="33" s="1"/>
  <c r="K192" i="40"/>
  <c r="U17" i="40"/>
  <c r="U181" i="40"/>
  <c r="E6" i="34" s="1"/>
  <c r="AC181" i="40"/>
  <c r="AC17" i="40"/>
  <c r="Z182" i="40"/>
  <c r="J7" i="34" s="1"/>
  <c r="W183" i="40"/>
  <c r="G8" i="34" s="1"/>
  <c r="T184" i="40"/>
  <c r="AB184" i="40"/>
  <c r="V17" i="40"/>
  <c r="V186" i="40"/>
  <c r="F11" i="34" s="1"/>
  <c r="C11" i="41"/>
  <c r="S187" i="40"/>
  <c r="U189" i="40"/>
  <c r="E14" i="34" s="1"/>
  <c r="Z190" i="40"/>
  <c r="W191" i="40"/>
  <c r="G16" i="34" s="1"/>
  <c r="T192" i="40"/>
  <c r="T209" i="40" s="1"/>
  <c r="AB192" i="40"/>
  <c r="L17" i="34" s="1"/>
  <c r="AL181" i="40"/>
  <c r="AL17" i="40"/>
  <c r="AI182" i="40"/>
  <c r="C7" i="35" s="1"/>
  <c r="AN183" i="40"/>
  <c r="H8" i="35" s="1"/>
  <c r="AK184" i="40"/>
  <c r="E9" i="35" s="1"/>
  <c r="AS184" i="40"/>
  <c r="M9" i="35" s="1"/>
  <c r="AS17" i="40"/>
  <c r="AP185" i="40"/>
  <c r="AM186" i="40"/>
  <c r="G11" i="35" s="1"/>
  <c r="AJ187" i="40"/>
  <c r="D12" i="35" s="1"/>
  <c r="AR187" i="40"/>
  <c r="AL189" i="40"/>
  <c r="AL206" i="40" s="1"/>
  <c r="AI190" i="40"/>
  <c r="C15" i="35" s="1"/>
  <c r="C14" i="41"/>
  <c r="AQ190" i="40"/>
  <c r="AQ207" i="40" s="1"/>
  <c r="AN191" i="40"/>
  <c r="H16" i="35" s="1"/>
  <c r="AK192" i="40"/>
  <c r="E17" i="35" s="1"/>
  <c r="BF17" i="40"/>
  <c r="BF180" i="40"/>
  <c r="BF197" i="40" s="1"/>
  <c r="BC181" i="40"/>
  <c r="G6" i="36" s="1"/>
  <c r="D7" i="36"/>
  <c r="BH182" i="40"/>
  <c r="BH199" i="40" s="1"/>
  <c r="BE183" i="40"/>
  <c r="I8" i="36" s="1"/>
  <c r="BB184" i="40"/>
  <c r="F9" i="36" s="1"/>
  <c r="C9" i="41"/>
  <c r="AY185" i="40"/>
  <c r="C10" i="36" s="1"/>
  <c r="K9" i="41"/>
  <c r="BG185" i="40"/>
  <c r="C167" i="41"/>
  <c r="AA197" i="40"/>
  <c r="K5" i="29"/>
  <c r="M14" i="29"/>
  <c r="AC206" i="40"/>
  <c r="W198" i="40"/>
  <c r="BG199" i="40"/>
  <c r="K7" i="31"/>
  <c r="D11" i="31"/>
  <c r="AZ203" i="40"/>
  <c r="L14" i="31"/>
  <c r="BH206" i="40"/>
  <c r="I15" i="31"/>
  <c r="BB208" i="40"/>
  <c r="F16" i="31"/>
  <c r="G203" i="40"/>
  <c r="C9" i="10"/>
  <c r="E10" i="35"/>
  <c r="AY17" i="40"/>
  <c r="C206" i="40"/>
  <c r="K4" i="41"/>
  <c r="K25" i="41"/>
  <c r="G24" i="41"/>
  <c r="G45" i="41"/>
  <c r="M46" i="41"/>
  <c r="D54" i="41"/>
  <c r="L54" i="41"/>
  <c r="F202" i="40"/>
  <c r="S202" i="40"/>
  <c r="E75" i="41"/>
  <c r="M75" i="41"/>
  <c r="F88" i="41"/>
  <c r="G101" i="41"/>
  <c r="K105" i="41"/>
  <c r="G109" i="41"/>
  <c r="M110" i="41"/>
  <c r="I135" i="41"/>
  <c r="BF190" i="40"/>
  <c r="J15" i="36" s="1"/>
  <c r="O128" i="40"/>
  <c r="BF129" i="40"/>
  <c r="AP129" i="40"/>
  <c r="J57" i="39"/>
  <c r="J164" i="39"/>
  <c r="J179" i="39" s="1"/>
  <c r="J162" i="39"/>
  <c r="J160" i="39"/>
  <c r="O50" i="39"/>
  <c r="J158" i="39"/>
  <c r="O46" i="39"/>
  <c r="O54" i="39"/>
  <c r="E180" i="40"/>
  <c r="D183" i="40"/>
  <c r="D8" i="33" s="1"/>
  <c r="L17" i="40"/>
  <c r="I17" i="40"/>
  <c r="I184" i="40"/>
  <c r="I201" i="40" s="1"/>
  <c r="F17" i="40"/>
  <c r="C10" i="41"/>
  <c r="C186" i="41" s="1"/>
  <c r="C186" i="40"/>
  <c r="C11" i="33" s="1"/>
  <c r="K186" i="40"/>
  <c r="K11" i="33" s="1"/>
  <c r="K17" i="40"/>
  <c r="M188" i="40"/>
  <c r="M193" i="40" s="1"/>
  <c r="J189" i="40"/>
  <c r="D191" i="40"/>
  <c r="I192" i="40"/>
  <c r="I17" i="33" s="1"/>
  <c r="V180" i="40"/>
  <c r="S17" i="40"/>
  <c r="C5" i="41"/>
  <c r="S181" i="40"/>
  <c r="AA181" i="40"/>
  <c r="K6" i="34" s="1"/>
  <c r="AA17" i="40"/>
  <c r="X182" i="40"/>
  <c r="H7" i="34" s="1"/>
  <c r="U183" i="40"/>
  <c r="AC183" i="40"/>
  <c r="M8" i="34" s="1"/>
  <c r="Z17" i="40"/>
  <c r="Z184" i="40"/>
  <c r="J9" i="34" s="1"/>
  <c r="W17" i="40"/>
  <c r="W185" i="40"/>
  <c r="G10" i="34" s="1"/>
  <c r="T17" i="40"/>
  <c r="T186" i="40"/>
  <c r="D11" i="34" s="1"/>
  <c r="AB186" i="40"/>
  <c r="L11" i="34" s="1"/>
  <c r="AB17" i="40"/>
  <c r="Y187" i="40"/>
  <c r="I12" i="34" s="1"/>
  <c r="Y17" i="40"/>
  <c r="V188" i="40"/>
  <c r="F13" i="34" s="1"/>
  <c r="C13" i="41"/>
  <c r="C189" i="41" s="1"/>
  <c r="S189" i="40"/>
  <c r="C14" i="34" s="1"/>
  <c r="AA189" i="40"/>
  <c r="K14" i="34" s="1"/>
  <c r="X190" i="40"/>
  <c r="H15" i="34" s="1"/>
  <c r="U191" i="40"/>
  <c r="E16" i="34" s="1"/>
  <c r="AC191" i="40"/>
  <c r="M16" i="34" s="1"/>
  <c r="Z192" i="40"/>
  <c r="J17" i="34" s="1"/>
  <c r="AM180" i="40"/>
  <c r="AM17" i="40"/>
  <c r="AJ181" i="40"/>
  <c r="AJ17" i="40"/>
  <c r="AR17" i="40"/>
  <c r="AR181" i="40"/>
  <c r="L6" i="35" s="1"/>
  <c r="AO182" i="40"/>
  <c r="I7" i="35" s="1"/>
  <c r="AL183" i="40"/>
  <c r="AI17" i="40"/>
  <c r="AI184" i="40"/>
  <c r="C8" i="41"/>
  <c r="C184" i="41" s="1"/>
  <c r="AQ184" i="40"/>
  <c r="K9" i="35" s="1"/>
  <c r="AQ17" i="40"/>
  <c r="AN185" i="40"/>
  <c r="H10" i="35" s="1"/>
  <c r="AN17" i="40"/>
  <c r="AK186" i="40"/>
  <c r="E11" i="35" s="1"/>
  <c r="AK17" i="40"/>
  <c r="AS186" i="40"/>
  <c r="M11" i="35" s="1"/>
  <c r="AP187" i="40"/>
  <c r="J12" i="35" s="1"/>
  <c r="AM188" i="40"/>
  <c r="G13" i="35" s="1"/>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J165" i="40"/>
  <c r="J6" i="10" s="1"/>
  <c r="G33" i="40"/>
  <c r="G166" i="40"/>
  <c r="D33" i="40"/>
  <c r="L167" i="40"/>
  <c r="I33" i="40"/>
  <c r="C33" i="40"/>
  <c r="C170" i="40"/>
  <c r="C11" i="10" s="1"/>
  <c r="C26" i="41"/>
  <c r="K170" i="40"/>
  <c r="K33" i="40"/>
  <c r="H171" i="40"/>
  <c r="H12" i="10" s="1"/>
  <c r="J173" i="40"/>
  <c r="G174" i="40"/>
  <c r="G15" i="10" s="1"/>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Y171" i="40"/>
  <c r="I12" i="29" s="1"/>
  <c r="V172" i="40"/>
  <c r="C29" i="41"/>
  <c r="S173" i="40"/>
  <c r="C14" i="29" s="1"/>
  <c r="X174" i="40"/>
  <c r="H15" i="29" s="1"/>
  <c r="U175" i="40"/>
  <c r="E16" i="29" s="1"/>
  <c r="AC175" i="40"/>
  <c r="Z176" i="40"/>
  <c r="J17" i="29" s="1"/>
  <c r="AM33" i="40"/>
  <c r="AJ33" i="40"/>
  <c r="AJ165" i="40"/>
  <c r="D6" i="30" s="1"/>
  <c r="AR33" i="40"/>
  <c r="AR165" i="40"/>
  <c r="AO166" i="40"/>
  <c r="AI33" i="40"/>
  <c r="AI168" i="40"/>
  <c r="AQ168" i="40"/>
  <c r="K9" i="30" s="1"/>
  <c r="AQ33" i="40"/>
  <c r="AN169" i="40"/>
  <c r="H10" i="30" s="1"/>
  <c r="AK170" i="40"/>
  <c r="E11" i="30" s="1"/>
  <c r="AS170" i="40"/>
  <c r="M11" i="30" s="1"/>
  <c r="AP171" i="40"/>
  <c r="J12" i="30" s="1"/>
  <c r="AM172" i="40"/>
  <c r="G13" i="30" s="1"/>
  <c r="AJ173" i="40"/>
  <c r="D14" i="30" s="1"/>
  <c r="AR173" i="40"/>
  <c r="L14" i="30" s="1"/>
  <c r="AO174" i="40"/>
  <c r="I15" i="30" s="1"/>
  <c r="AL175" i="40"/>
  <c r="F16" i="30" s="1"/>
  <c r="AI176" i="40"/>
  <c r="C32" i="41"/>
  <c r="AQ176" i="40"/>
  <c r="K17" i="30" s="1"/>
  <c r="BD164" i="40"/>
  <c r="H5" i="31" s="1"/>
  <c r="BD33" i="40"/>
  <c r="BA165" i="40"/>
  <c r="E6" i="31" s="1"/>
  <c r="BA33" i="40"/>
  <c r="BI165" i="40"/>
  <c r="BF166" i="40"/>
  <c r="BC33" i="40"/>
  <c r="AZ168" i="40"/>
  <c r="AZ201" i="40" s="1"/>
  <c r="AZ33" i="40"/>
  <c r="BH33" i="40"/>
  <c r="BH168" i="40"/>
  <c r="L9" i="31" s="1"/>
  <c r="BE169" i="40"/>
  <c r="BB170" i="40"/>
  <c r="AY171" i="40"/>
  <c r="AY33" i="40"/>
  <c r="C27" i="41"/>
  <c r="BG33" i="40"/>
  <c r="BG171" i="40"/>
  <c r="BG204" i="40" s="1"/>
  <c r="BD172" i="40"/>
  <c r="H13" i="31" s="1"/>
  <c r="BA173" i="40"/>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L17" i="29"/>
  <c r="L7" i="31"/>
  <c r="C14" i="33"/>
  <c r="AC205" i="40"/>
  <c r="D7" i="31"/>
  <c r="AZ199" i="40"/>
  <c r="D14" i="31"/>
  <c r="AZ206" i="40"/>
  <c r="T208" i="40"/>
  <c r="D16" i="34"/>
  <c r="F9" i="29"/>
  <c r="V201" i="40"/>
  <c r="I6" i="35"/>
  <c r="M84" i="41"/>
  <c r="K90" i="41"/>
  <c r="M85" i="41"/>
  <c r="G62" i="43"/>
  <c r="D63" i="43"/>
  <c r="L63" i="43"/>
  <c r="I64" i="43"/>
  <c r="F65" i="43"/>
  <c r="K66" i="43"/>
  <c r="H67" i="43"/>
  <c r="E68" i="43"/>
  <c r="M68" i="43"/>
  <c r="J69" i="43"/>
  <c r="G70" i="43"/>
  <c r="D71" i="43"/>
  <c r="L71" i="43"/>
  <c r="K122" i="41"/>
  <c r="E124" i="41"/>
  <c r="AZ129" i="40"/>
  <c r="BH129" i="40"/>
  <c r="BE129" i="40"/>
  <c r="J126" i="41"/>
  <c r="M132" i="41"/>
  <c r="I136" i="41"/>
  <c r="K138" i="41"/>
  <c r="H139" i="41"/>
  <c r="J141" i="41"/>
  <c r="L143" i="41"/>
  <c r="AK145" i="40"/>
  <c r="AS145" i="40"/>
  <c r="AP145" i="40"/>
  <c r="I142" i="41"/>
  <c r="BD145" i="40"/>
  <c r="BI145" i="40"/>
  <c r="AZ145" i="40"/>
  <c r="BE145" i="40"/>
  <c r="BE215" i="40" s="1"/>
  <c r="E148" i="41"/>
  <c r="AL161" i="40"/>
  <c r="AQ161" i="40"/>
  <c r="BF161" i="40"/>
  <c r="BE161" i="40"/>
  <c r="BB161" i="40"/>
  <c r="E157" i="41"/>
  <c r="J113" i="39"/>
  <c r="D113" i="39"/>
  <c r="J85" i="39"/>
  <c r="J71" i="39"/>
  <c r="L29" i="39"/>
  <c r="D29" i="39"/>
  <c r="K65" i="40"/>
  <c r="AB65" i="40"/>
  <c r="U81" i="40"/>
  <c r="AR208" i="40"/>
  <c r="BH204" i="40"/>
  <c r="AL65" i="40"/>
  <c r="BC65" i="40"/>
  <c r="AO81" i="40"/>
  <c r="BF81" i="40"/>
  <c r="I203" i="40"/>
  <c r="C56" i="41"/>
  <c r="T65" i="40"/>
  <c r="AC65" i="40"/>
  <c r="V81" i="40"/>
  <c r="AM65" i="40"/>
  <c r="BE65" i="40"/>
  <c r="AP81" i="40"/>
  <c r="BG81"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D44" i="41"/>
  <c r="I40" i="41"/>
  <c r="O40" i="40"/>
  <c r="O46" i="40"/>
  <c r="G75" i="41"/>
  <c r="K79" i="41"/>
  <c r="M76" i="41"/>
  <c r="J101" i="41"/>
  <c r="D111" i="41"/>
  <c r="E116" i="41"/>
  <c r="E132" i="41"/>
  <c r="J50" i="28"/>
  <c r="CQ54" i="28"/>
  <c r="Z5" i="47" s="1"/>
  <c r="J46" i="28"/>
  <c r="C8" i="34"/>
  <c r="S200" i="40"/>
  <c r="J209" i="40"/>
  <c r="J17" i="10"/>
  <c r="C13" i="33"/>
  <c r="C205" i="40"/>
  <c r="F201" i="40"/>
  <c r="F9" i="33"/>
  <c r="K10" i="10"/>
  <c r="BE206" i="40"/>
  <c r="E9" i="10"/>
  <c r="E201" i="40"/>
  <c r="D6" i="34"/>
  <c r="T198" i="40"/>
  <c r="J6" i="29"/>
  <c r="Z198" i="40"/>
  <c r="I10" i="29"/>
  <c r="Y202" i="40"/>
  <c r="F11" i="29"/>
  <c r="M6" i="35"/>
  <c r="AS198" i="40"/>
  <c r="G8" i="35"/>
  <c r="AM200" i="40"/>
  <c r="D9" i="35"/>
  <c r="AJ201" i="40"/>
  <c r="F11" i="35"/>
  <c r="AL203" i="40"/>
  <c r="K8" i="36"/>
  <c r="BD201" i="40"/>
  <c r="H9" i="36"/>
  <c r="E10" i="36"/>
  <c r="BA202" i="40"/>
  <c r="BI202" i="40"/>
  <c r="M10" i="36"/>
  <c r="AZ205" i="40"/>
  <c r="D13" i="36"/>
  <c r="L13" i="36"/>
  <c r="AK206" i="40"/>
  <c r="E14" i="30"/>
  <c r="E8" i="31"/>
  <c r="BB207" i="40"/>
  <c r="J17" i="31"/>
  <c r="BF209" i="40"/>
  <c r="AS206" i="40"/>
  <c r="L9" i="35"/>
  <c r="J11" i="36"/>
  <c r="I175" i="40"/>
  <c r="I16" i="10" s="1"/>
  <c r="I45" i="41"/>
  <c r="I165" i="40"/>
  <c r="I6" i="10" s="1"/>
  <c r="K42" i="41"/>
  <c r="BI197" i="40"/>
  <c r="D203" i="40"/>
  <c r="I143" i="41"/>
  <c r="I167" i="40"/>
  <c r="I8" i="10" s="1"/>
  <c r="O78" i="31"/>
  <c r="O78" i="33"/>
  <c r="I145" i="40"/>
  <c r="O78" i="29"/>
  <c r="I129" i="40"/>
  <c r="I191" i="40"/>
  <c r="I16" i="33" s="1"/>
  <c r="I183" i="40"/>
  <c r="I8" i="33" s="1"/>
  <c r="I119" i="41"/>
  <c r="I117" i="41"/>
  <c r="I181" i="40"/>
  <c r="I6" i="33" s="1"/>
  <c r="I127" i="41"/>
  <c r="M5" i="36"/>
  <c r="C10" i="31"/>
  <c r="C8" i="36"/>
  <c r="AY200" i="40"/>
  <c r="K41" i="10"/>
  <c r="J55" i="10"/>
  <c r="M8" i="30"/>
  <c r="AS200" i="40"/>
  <c r="J9" i="30"/>
  <c r="AP201" i="40"/>
  <c r="BE199" i="40"/>
  <c r="F8" i="31"/>
  <c r="BA201" i="40"/>
  <c r="E9" i="31"/>
  <c r="G11" i="31"/>
  <c r="BC203" i="40"/>
  <c r="L13" i="31"/>
  <c r="BH205" i="40"/>
  <c r="K17" i="31"/>
  <c r="I7" i="31"/>
  <c r="H8" i="10"/>
  <c r="C200" i="40"/>
  <c r="C8" i="33"/>
  <c r="F199" i="40"/>
  <c r="K71" i="41"/>
  <c r="L71" i="41"/>
  <c r="I104" i="41"/>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D148" i="41"/>
  <c r="L148" i="41"/>
  <c r="F150" i="41"/>
  <c r="K151" i="41"/>
  <c r="E153" i="41"/>
  <c r="M153" i="41"/>
  <c r="G155" i="41"/>
  <c r="D156" i="41"/>
  <c r="I157" i="41"/>
  <c r="F158" i="41"/>
  <c r="H160" i="41"/>
  <c r="M148" i="41"/>
  <c r="J149" i="41"/>
  <c r="E156" i="41"/>
  <c r="I160" i="41"/>
  <c r="K152" i="41"/>
  <c r="J155" i="41"/>
  <c r="I80" i="41"/>
  <c r="L79" i="41"/>
  <c r="J37" i="41"/>
  <c r="J42" i="41"/>
  <c r="BA197" i="40"/>
  <c r="BH198" i="40"/>
  <c r="I61" i="41"/>
  <c r="D36" i="41"/>
  <c r="K55" i="41"/>
  <c r="F95" i="41"/>
  <c r="H59" i="41"/>
  <c r="M92" i="41"/>
  <c r="G91" i="41"/>
  <c r="L44" i="41"/>
  <c r="K63" i="41"/>
  <c r="L15" i="41"/>
  <c r="BD209" i="40"/>
  <c r="J93" i="41"/>
  <c r="G78" i="41"/>
  <c r="D7" i="41"/>
  <c r="F9" i="41"/>
  <c r="L31" i="41"/>
  <c r="K47" i="41"/>
  <c r="G107" i="41"/>
  <c r="AE156" i="40"/>
  <c r="I50" i="28"/>
  <c r="Y5" i="47"/>
  <c r="I51" i="28"/>
  <c r="I52" i="28"/>
  <c r="I46" i="28"/>
  <c r="I40" i="28"/>
  <c r="I42" i="28" s="1"/>
  <c r="BE33" i="40"/>
  <c r="BE170" i="40"/>
  <c r="I8" i="31"/>
  <c r="AO97" i="40"/>
  <c r="AO170" i="40"/>
  <c r="I90" i="41"/>
  <c r="I87" i="41"/>
  <c r="AO167" i="40"/>
  <c r="AO33" i="40"/>
  <c r="L16" i="29"/>
  <c r="AB208" i="40"/>
  <c r="AO205" i="40"/>
  <c r="AS209" i="40"/>
  <c r="M17" i="35"/>
  <c r="H12" i="36"/>
  <c r="BD204" i="40"/>
  <c r="BC207" i="40"/>
  <c r="G15" i="36"/>
  <c r="M7" i="30"/>
  <c r="AS199" i="40"/>
  <c r="L8" i="30"/>
  <c r="AJ203" i="40"/>
  <c r="D11" i="30"/>
  <c r="AR203" i="40"/>
  <c r="L11" i="30"/>
  <c r="I12" i="30"/>
  <c r="AO204" i="40"/>
  <c r="BG201" i="40"/>
  <c r="BA203" i="40"/>
  <c r="E11" i="31"/>
  <c r="BI203" i="40"/>
  <c r="M11" i="31"/>
  <c r="K16" i="31"/>
  <c r="BG208" i="40"/>
  <c r="AL205" i="40"/>
  <c r="F13" i="30"/>
  <c r="E10" i="33"/>
  <c r="K9" i="31"/>
  <c r="E202" i="40"/>
  <c r="H17" i="31"/>
  <c r="J31" i="41"/>
  <c r="L22" i="41"/>
  <c r="E12" i="41"/>
  <c r="E4" i="41"/>
  <c r="I29" i="41"/>
  <c r="I23" i="41"/>
  <c r="K15" i="41"/>
  <c r="F11" i="41"/>
  <c r="F24" i="41"/>
  <c r="I13" i="41"/>
  <c r="G55" i="35"/>
  <c r="L30" i="41"/>
  <c r="D22" i="41"/>
  <c r="I10" i="41"/>
  <c r="K28" i="41"/>
  <c r="G22" i="41"/>
  <c r="H10" i="41"/>
  <c r="F16" i="41"/>
  <c r="J4" i="41"/>
  <c r="D6" i="41"/>
  <c r="F8" i="41"/>
  <c r="E11" i="41"/>
  <c r="J12" i="41"/>
  <c r="H5" i="41"/>
  <c r="J15" i="41"/>
  <c r="D4" i="41"/>
  <c r="I5" i="41"/>
  <c r="F6" i="41"/>
  <c r="H8" i="41"/>
  <c r="E9" i="41"/>
  <c r="M9" i="41"/>
  <c r="J10" i="41"/>
  <c r="G11" i="41"/>
  <c r="L12" i="4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D70" i="41"/>
  <c r="G77" i="41"/>
  <c r="I79" i="41"/>
  <c r="F80" i="41"/>
  <c r="K68" i="41"/>
  <c r="G72" i="41"/>
  <c r="K76" i="41"/>
  <c r="G80" i="41"/>
  <c r="I69" i="41"/>
  <c r="H72" i="41"/>
  <c r="E73" i="41"/>
  <c r="I77" i="41"/>
  <c r="G70" i="41"/>
  <c r="K74" i="41"/>
  <c r="L86" i="41"/>
  <c r="J92" i="41"/>
  <c r="D89" i="41"/>
  <c r="L89" i="41"/>
  <c r="AY201" i="40"/>
  <c r="E30" i="41"/>
  <c r="E22" i="41"/>
  <c r="D20" i="41"/>
  <c r="I8" i="41"/>
  <c r="E27" i="41"/>
  <c r="K20" i="41"/>
  <c r="H16" i="41"/>
  <c r="L6" i="41"/>
  <c r="F14" i="41"/>
  <c r="G5" i="41"/>
  <c r="G29" i="41"/>
  <c r="D28" i="41"/>
  <c r="I16" i="41"/>
  <c r="K7" i="41"/>
  <c r="K26" i="41"/>
  <c r="O14" i="40"/>
  <c r="L14" i="41"/>
  <c r="J5" i="41"/>
  <c r="H13" i="41"/>
  <c r="M28" i="41"/>
  <c r="F27" i="41"/>
  <c r="E14" i="41"/>
  <c r="M6" i="41"/>
  <c r="G32" i="41"/>
  <c r="M25" i="41"/>
  <c r="D14" i="41"/>
  <c r="L4" i="41"/>
  <c r="L9" i="41"/>
  <c r="E36" i="41"/>
  <c r="F30" i="41"/>
  <c r="K10" i="41"/>
  <c r="I26" i="41"/>
  <c r="H24" i="41"/>
  <c r="G13" i="41"/>
  <c r="E6" i="41"/>
  <c r="I31" i="41"/>
  <c r="E25" i="41"/>
  <c r="J13" i="41"/>
  <c r="D9" i="41"/>
  <c r="F32" i="41"/>
  <c r="F22" i="41"/>
  <c r="H32" i="41"/>
  <c r="J23" i="41"/>
  <c r="M12" i="41"/>
  <c r="M4" i="41"/>
  <c r="G30" i="41"/>
  <c r="L20" i="41"/>
  <c r="D12" i="41"/>
  <c r="L7" i="41"/>
  <c r="M38" i="41"/>
  <c r="K111" i="41"/>
  <c r="E102" i="41"/>
  <c r="J90" i="41"/>
  <c r="F86" i="41"/>
  <c r="I106" i="41"/>
  <c r="K103" i="41"/>
  <c r="O88" i="40"/>
  <c r="D95" i="41"/>
  <c r="L87" i="41"/>
  <c r="I112" i="41"/>
  <c r="E108" i="41"/>
  <c r="E110" i="41"/>
  <c r="M100" i="41"/>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BI208" i="40"/>
  <c r="H41" i="34"/>
  <c r="G55" i="34"/>
  <c r="F19" i="43"/>
  <c r="F77" i="43" s="1"/>
  <c r="AR200" i="40"/>
  <c r="BB206" i="40"/>
  <c r="K13" i="35"/>
  <c r="H203" i="40"/>
  <c r="L7" i="34"/>
  <c r="G150" i="41"/>
  <c r="D151" i="41"/>
  <c r="L151" i="41"/>
  <c r="I152" i="41"/>
  <c r="F153" i="41"/>
  <c r="K154" i="41"/>
  <c r="M156" i="41"/>
  <c r="J157" i="41"/>
  <c r="G158" i="41"/>
  <c r="D159" i="41"/>
  <c r="AE158" i="40"/>
  <c r="L159" i="41"/>
  <c r="H155" i="41"/>
  <c r="AP93" i="28"/>
  <c r="CB109" i="28"/>
  <c r="BD109" i="28"/>
  <c r="H33" i="40"/>
  <c r="G20" i="41"/>
  <c r="BK39" i="40"/>
  <c r="BK47" i="40"/>
  <c r="BD65" i="40"/>
  <c r="AN97" i="40"/>
  <c r="BD97" i="40"/>
  <c r="O117" i="40"/>
  <c r="AE155" i="40"/>
  <c r="G43" i="39"/>
  <c r="AX109" i="28"/>
  <c r="M11" i="41"/>
  <c r="I15" i="41"/>
  <c r="G8" i="41"/>
  <c r="G16" i="41"/>
  <c r="D25" i="41"/>
  <c r="H164" i="40"/>
  <c r="H5" i="10" s="1"/>
  <c r="H50" i="28"/>
  <c r="CO54" i="28"/>
  <c r="H51" i="28" s="1"/>
  <c r="DD52" i="28"/>
  <c r="DD53" i="28"/>
  <c r="BD167" i="40"/>
  <c r="BD200" i="40" s="1"/>
  <c r="BD175" i="40"/>
  <c r="H16" i="31" s="1"/>
  <c r="H11" i="10"/>
  <c r="H172" i="40"/>
  <c r="BR109" i="28"/>
  <c r="BB109" i="28"/>
  <c r="H97" i="40"/>
  <c r="X97" i="40"/>
  <c r="X65" i="40"/>
  <c r="X81" i="40"/>
  <c r="H5" i="34"/>
  <c r="H190" i="40"/>
  <c r="H207" i="40" s="1"/>
  <c r="X169" i="40"/>
  <c r="X172" i="40"/>
  <c r="X205" i="40" s="1"/>
  <c r="H185" i="40"/>
  <c r="H10" i="33" s="1"/>
  <c r="H206" i="40"/>
  <c r="H14" i="33"/>
  <c r="N55" i="31"/>
  <c r="V55" i="31"/>
  <c r="AD55" i="31"/>
  <c r="AL55" i="31"/>
  <c r="AT55" i="31"/>
  <c r="BB55" i="31"/>
  <c r="BJ55" i="31"/>
  <c r="BR55" i="31"/>
  <c r="BZ55" i="31"/>
  <c r="H55" i="31"/>
  <c r="P55" i="31"/>
  <c r="X55" i="31"/>
  <c r="AF55" i="31"/>
  <c r="AN55" i="31"/>
  <c r="AV55" i="31"/>
  <c r="BD55" i="31"/>
  <c r="BL55" i="31"/>
  <c r="BT55" i="31"/>
  <c r="CB55" i="31"/>
  <c r="H85" i="41"/>
  <c r="BD202" i="40"/>
  <c r="BD173" i="40"/>
  <c r="H14" i="31" s="1"/>
  <c r="I55" i="31"/>
  <c r="Q55" i="31"/>
  <c r="Y55" i="31"/>
  <c r="AG55" i="31"/>
  <c r="AO55" i="31"/>
  <c r="AW55" i="31"/>
  <c r="BE55" i="31"/>
  <c r="BM55" i="31"/>
  <c r="BU55" i="31"/>
  <c r="CC55" i="31"/>
  <c r="J55" i="31"/>
  <c r="R55" i="31"/>
  <c r="Z55" i="31"/>
  <c r="AH55" i="31"/>
  <c r="AP55" i="31"/>
  <c r="AX55" i="31"/>
  <c r="BF55" i="31"/>
  <c r="BN55" i="31"/>
  <c r="BV55" i="31"/>
  <c r="CD55" i="31"/>
  <c r="K55" i="31"/>
  <c r="S55" i="31"/>
  <c r="AA55" i="31"/>
  <c r="AI55" i="31"/>
  <c r="AQ55" i="31"/>
  <c r="AY55" i="31"/>
  <c r="BG55" i="31"/>
  <c r="BO55" i="31"/>
  <c r="BW55" i="31"/>
  <c r="CE55" i="31"/>
  <c r="BD165" i="40"/>
  <c r="L55" i="31"/>
  <c r="T55" i="31"/>
  <c r="AB55" i="31"/>
  <c r="AJ55" i="31"/>
  <c r="AR55" i="31"/>
  <c r="AZ55" i="31"/>
  <c r="BH55" i="31"/>
  <c r="BP55" i="31"/>
  <c r="BX55" i="31"/>
  <c r="CF55" i="31"/>
  <c r="H93" i="41"/>
  <c r="AN33" i="40"/>
  <c r="AN175" i="40"/>
  <c r="G55" i="30"/>
  <c r="AN167" i="40"/>
  <c r="H55" i="30"/>
  <c r="H6" i="30"/>
  <c r="I55" i="30"/>
  <c r="AN198" i="40"/>
  <c r="J55" i="30"/>
  <c r="K55" i="30"/>
  <c r="X167" i="40"/>
  <c r="X175" i="40"/>
  <c r="H16" i="29" s="1"/>
  <c r="H81" i="40"/>
  <c r="H5" i="29"/>
  <c r="X197" i="40"/>
  <c r="X209" i="40"/>
  <c r="X33" i="40"/>
  <c r="AJ109" i="28"/>
  <c r="H17" i="34"/>
  <c r="X17" i="40"/>
  <c r="H15" i="10"/>
  <c r="H169" i="40"/>
  <c r="H10" i="10" s="1"/>
  <c r="H166" i="40"/>
  <c r="H7" i="10" s="1"/>
  <c r="H17" i="40"/>
  <c r="H188" i="40"/>
  <c r="H13" i="33" s="1"/>
  <c r="H180" i="40"/>
  <c r="H5" i="33" s="1"/>
  <c r="AI204" i="40"/>
  <c r="C12" i="30"/>
  <c r="F16" i="10"/>
  <c r="F208" i="40"/>
  <c r="AY197" i="40"/>
  <c r="C5" i="36"/>
  <c r="C59" i="36" s="1"/>
  <c r="F8" i="10"/>
  <c r="K208" i="40"/>
  <c r="K16" i="10"/>
  <c r="D11" i="33"/>
  <c r="W214" i="40"/>
  <c r="C13" i="29"/>
  <c r="I7" i="32"/>
  <c r="E17" i="33"/>
  <c r="E209" i="40"/>
  <c r="G202" i="40"/>
  <c r="G10" i="33"/>
  <c r="AI206" i="40"/>
  <c r="C14" i="35"/>
  <c r="J205" i="40"/>
  <c r="H200" i="40"/>
  <c r="H8" i="33"/>
  <c r="H8" i="2"/>
  <c r="M202" i="40"/>
  <c r="M10" i="33"/>
  <c r="E5" i="30"/>
  <c r="AS197" i="40"/>
  <c r="M5" i="35"/>
  <c r="I17" i="10"/>
  <c r="I14" i="10"/>
  <c r="I206" i="40"/>
  <c r="I11" i="10"/>
  <c r="M200" i="40"/>
  <c r="M8" i="10"/>
  <c r="T197" i="40"/>
  <c r="D5" i="29"/>
  <c r="M199" i="40"/>
  <c r="J202" i="40"/>
  <c r="C209" i="40"/>
  <c r="E5" i="31"/>
  <c r="D197" i="40"/>
  <c r="I205" i="40"/>
  <c r="D205" i="40"/>
  <c r="I13" i="10"/>
  <c r="C9" i="31"/>
  <c r="D5" i="34"/>
  <c r="E5" i="36"/>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AE20" i="40"/>
  <c r="BK28"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AU37" i="40"/>
  <c r="AE38" i="40"/>
  <c r="BK40" i="40"/>
  <c r="O43" i="40"/>
  <c r="BK44"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AE54" i="40"/>
  <c r="AU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BK69" i="40"/>
  <c r="AE71" i="40"/>
  <c r="AE72" i="40"/>
  <c r="BK74" i="40"/>
  <c r="AE75" i="40"/>
  <c r="O77" i="40"/>
  <c r="AU79"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BK84" i="40"/>
  <c r="AE87" i="40"/>
  <c r="O93"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I62" i="41"/>
  <c r="D90" i="41"/>
  <c r="G60" i="41"/>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BK135" i="40"/>
  <c r="AU136" i="40"/>
  <c r="O137"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AE151" i="40"/>
  <c r="BK157" i="40"/>
  <c r="G168" i="39"/>
  <c r="G183" i="39" s="1"/>
  <c r="G166" i="39"/>
  <c r="G164" i="39"/>
  <c r="G179" i="39" s="1"/>
  <c r="O8" i="39"/>
  <c r="E5" i="41"/>
  <c r="M5" i="41"/>
  <c r="E13" i="41"/>
  <c r="M13" i="41"/>
  <c r="K6" i="41"/>
  <c r="K14" i="41"/>
  <c r="J22" i="41"/>
  <c r="H23" i="41"/>
  <c r="H31" i="41"/>
  <c r="O32" i="39"/>
  <c r="O42" i="39"/>
  <c r="O34" i="39"/>
  <c r="O36" i="39"/>
  <c r="G29" i="39"/>
  <c r="O23" i="39"/>
  <c r="O12" i="39"/>
  <c r="G15" i="39"/>
  <c r="G5" i="2"/>
  <c r="AR209" i="40"/>
  <c r="H198" i="40"/>
  <c r="J5" i="33"/>
  <c r="J203" i="40"/>
  <c r="C199" i="40"/>
  <c r="AR205" i="40"/>
  <c r="BF202" i="40"/>
  <c r="M209" i="40"/>
  <c r="I197" i="40"/>
  <c r="BF205" i="40"/>
  <c r="F5" i="35"/>
  <c r="L207" i="40"/>
  <c r="I7" i="41"/>
  <c r="G10" i="41"/>
  <c r="M165" i="39"/>
  <c r="G9" i="41"/>
  <c r="G25" i="41"/>
  <c r="W164" i="40"/>
  <c r="W197" i="40" s="1"/>
  <c r="W172" i="40"/>
  <c r="W205" i="40" s="1"/>
  <c r="G26" i="41"/>
  <c r="G86" i="41"/>
  <c r="G92" i="41"/>
  <c r="G36" i="28"/>
  <c r="G38" i="28" s="1"/>
  <c r="DD38" i="28"/>
  <c r="G48" i="28"/>
  <c r="G50" i="28" s="1"/>
  <c r="CN54" i="28"/>
  <c r="CE101" i="28"/>
  <c r="G5" i="10"/>
  <c r="BC164" i="40"/>
  <c r="BC172" i="40"/>
  <c r="BC97" i="40"/>
  <c r="G95" i="41"/>
  <c r="BC167" i="40"/>
  <c r="BC175" i="40"/>
  <c r="G84" i="41"/>
  <c r="G89" i="41"/>
  <c r="AM97" i="40"/>
  <c r="AM169" i="40"/>
  <c r="AM202" i="40" s="1"/>
  <c r="AJ55" i="29"/>
  <c r="W174" i="40"/>
  <c r="G15" i="29" s="1"/>
  <c r="G14" i="29"/>
  <c r="W97" i="40"/>
  <c r="G94" i="41"/>
  <c r="AR55" i="29"/>
  <c r="AZ55" i="29"/>
  <c r="BH55" i="29"/>
  <c r="BP55" i="29"/>
  <c r="L55" i="29"/>
  <c r="BX55" i="29"/>
  <c r="T55" i="29"/>
  <c r="CF55" i="29"/>
  <c r="AB55" i="29"/>
  <c r="M55" i="29"/>
  <c r="U55" i="29"/>
  <c r="AC55" i="29"/>
  <c r="AK55" i="29"/>
  <c r="AS55" i="29"/>
  <c r="BA55" i="29"/>
  <c r="BI55" i="29"/>
  <c r="BQ55" i="29"/>
  <c r="BY55" i="29"/>
  <c r="CG55" i="29"/>
  <c r="N55" i="29"/>
  <c r="V55" i="29"/>
  <c r="AD55" i="29"/>
  <c r="AL55" i="29"/>
  <c r="AT55" i="29"/>
  <c r="BB55" i="29"/>
  <c r="BJ55" i="29"/>
  <c r="BR55" i="29"/>
  <c r="BZ55" i="29"/>
  <c r="G55" i="29"/>
  <c r="O55" i="29"/>
  <c r="W55" i="29"/>
  <c r="AE55" i="29"/>
  <c r="AM55" i="29"/>
  <c r="AU55" i="29"/>
  <c r="BC55" i="29"/>
  <c r="BK55" i="29"/>
  <c r="BS55" i="29"/>
  <c r="CA55" i="29"/>
  <c r="H55" i="29"/>
  <c r="P55" i="29"/>
  <c r="X55" i="29"/>
  <c r="AF55" i="29"/>
  <c r="AN55" i="29"/>
  <c r="AV55" i="29"/>
  <c r="BD55" i="29"/>
  <c r="BL55" i="29"/>
  <c r="BT55" i="29"/>
  <c r="CB55" i="29"/>
  <c r="I55" i="29"/>
  <c r="Q55" i="29"/>
  <c r="Y55" i="29"/>
  <c r="AG55" i="29"/>
  <c r="AO55" i="29"/>
  <c r="AW55" i="29"/>
  <c r="BE55" i="29"/>
  <c r="BM55" i="29"/>
  <c r="BU55" i="29"/>
  <c r="CC55" i="29"/>
  <c r="G28" i="41"/>
  <c r="W33" i="40"/>
  <c r="J55" i="29"/>
  <c r="R55" i="29"/>
  <c r="Z55" i="29"/>
  <c r="AH55" i="29"/>
  <c r="AP55" i="29"/>
  <c r="AX55" i="29"/>
  <c r="BF55" i="29"/>
  <c r="BN55" i="29"/>
  <c r="BV55" i="29"/>
  <c r="CD55" i="29"/>
  <c r="K55" i="29"/>
  <c r="S55" i="29"/>
  <c r="AA55" i="29"/>
  <c r="AI55" i="29"/>
  <c r="AQ55" i="29"/>
  <c r="AY55" i="29"/>
  <c r="BG55" i="29"/>
  <c r="BO55" i="29"/>
  <c r="BW55" i="29"/>
  <c r="CE55" i="29"/>
  <c r="Z101" i="28"/>
  <c r="C168" i="30"/>
  <c r="C149" i="30"/>
  <c r="AK197" i="40"/>
  <c r="AC197" i="40"/>
  <c r="M5" i="34"/>
  <c r="M204" i="40"/>
  <c r="M12" i="10"/>
  <c r="I7" i="10"/>
  <c r="M9" i="33"/>
  <c r="L204" i="40"/>
  <c r="D7" i="33"/>
  <c r="D199" i="40"/>
  <c r="G206" i="40"/>
  <c r="G14" i="33"/>
  <c r="C6" i="30"/>
  <c r="AI198" i="40"/>
  <c r="C13" i="35"/>
  <c r="S203" i="40"/>
  <c r="C11" i="29"/>
  <c r="M12" i="31"/>
  <c r="G14" i="31"/>
  <c r="D15" i="31"/>
  <c r="AZ207" i="40"/>
  <c r="L15" i="31"/>
  <c r="BH207" i="40"/>
  <c r="BE208" i="40"/>
  <c r="I16" i="31"/>
  <c r="F17" i="31"/>
  <c r="BB209" i="40"/>
  <c r="J208" i="40"/>
  <c r="K10" i="31"/>
  <c r="BD203" i="40"/>
  <c r="K15" i="30"/>
  <c r="D17" i="30"/>
  <c r="AJ209" i="40"/>
  <c r="I6" i="31"/>
  <c r="BE198" i="40"/>
  <c r="BB199" i="40"/>
  <c r="F7" i="31"/>
  <c r="K8" i="31"/>
  <c r="BG200" i="40"/>
  <c r="K11" i="30"/>
  <c r="AQ203" i="40"/>
  <c r="AM204" i="40"/>
  <c r="AN206" i="40"/>
  <c r="H14" i="30"/>
  <c r="D155" i="39"/>
  <c r="C208" i="40"/>
  <c r="C16" i="10"/>
  <c r="S201" i="40"/>
  <c r="C9" i="29"/>
  <c r="E5" i="35"/>
  <c r="H9" i="35"/>
  <c r="AJ202" i="40"/>
  <c r="H13" i="35"/>
  <c r="AN205" i="40"/>
  <c r="AN207" i="40"/>
  <c r="D16" i="35"/>
  <c r="AJ208" i="40"/>
  <c r="AZ198" i="40"/>
  <c r="D6" i="36"/>
  <c r="BD199" i="40"/>
  <c r="H7" i="36"/>
  <c r="H11" i="36"/>
  <c r="D12" i="36"/>
  <c r="AZ204" i="40"/>
  <c r="F6" i="30"/>
  <c r="F197" i="40"/>
  <c r="F5" i="10"/>
  <c r="D12" i="10"/>
  <c r="K14" i="33"/>
  <c r="K13" i="10"/>
  <c r="K14" i="10"/>
  <c r="K206" i="40"/>
  <c r="F10" i="34"/>
  <c r="V202" i="40"/>
  <c r="Z203" i="40"/>
  <c r="J11" i="34"/>
  <c r="J13" i="34"/>
  <c r="K9" i="29"/>
  <c r="AA201" i="40"/>
  <c r="AB205" i="40"/>
  <c r="L13" i="29"/>
  <c r="F15" i="29"/>
  <c r="V209" i="40"/>
  <c r="F17" i="29"/>
  <c r="C7" i="33"/>
  <c r="E8" i="33"/>
  <c r="I10" i="34"/>
  <c r="AA202" i="40"/>
  <c r="J200" i="40"/>
  <c r="K207" i="40"/>
  <c r="AQ206" i="40"/>
  <c r="BF27" i="28"/>
  <c r="BN27" i="28"/>
  <c r="M135" i="41"/>
  <c r="E143" i="41"/>
  <c r="G132" i="41"/>
  <c r="K144" i="41"/>
  <c r="E133" i="41"/>
  <c r="M133" i="41"/>
  <c r="M141" i="41"/>
  <c r="F148" i="41"/>
  <c r="J152" i="41"/>
  <c r="F156" i="41"/>
  <c r="L157" i="41"/>
  <c r="F154" i="41"/>
  <c r="CG109" i="28"/>
  <c r="BY109" i="28"/>
  <c r="BQ109" i="28"/>
  <c r="BI109" i="28"/>
  <c r="BA109" i="28"/>
  <c r="AB101" i="28"/>
  <c r="BC109" i="28"/>
  <c r="AM109" i="28"/>
  <c r="F10" i="2"/>
  <c r="F6" i="2"/>
  <c r="CB93" i="28"/>
  <c r="BT93" i="28"/>
  <c r="BL93" i="28"/>
  <c r="AN93" i="28"/>
  <c r="AF93" i="28"/>
  <c r="BW101" i="28"/>
  <c r="BO101" i="28"/>
  <c r="AY101" i="28"/>
  <c r="AQ101" i="28"/>
  <c r="AI101" i="28"/>
  <c r="AA101" i="28"/>
  <c r="CH109" i="28"/>
  <c r="AT109" i="28"/>
  <c r="AD109" i="28"/>
  <c r="F5" i="2"/>
  <c r="O80" i="39"/>
  <c r="F85" i="39"/>
  <c r="F29" i="39"/>
  <c r="F15" i="39"/>
  <c r="O14" i="39"/>
  <c r="F5" i="31"/>
  <c r="C197" i="40"/>
  <c r="AQ27" i="28"/>
  <c r="AK27" i="28"/>
  <c r="K127" i="39"/>
  <c r="H141" i="39"/>
  <c r="C164" i="39"/>
  <c r="C179" i="39" s="1"/>
  <c r="C162" i="39"/>
  <c r="O91" i="39"/>
  <c r="F50" i="28"/>
  <c r="F46" i="28"/>
  <c r="DD46" i="28"/>
  <c r="F38" i="28"/>
  <c r="H9" i="33"/>
  <c r="H201" i="40"/>
  <c r="G204" i="40"/>
  <c r="D9" i="32"/>
  <c r="C27" i="36"/>
  <c r="D63" i="36" s="1"/>
  <c r="C23" i="33"/>
  <c r="D59" i="33" s="1"/>
  <c r="D11" i="32"/>
  <c r="D13" i="32"/>
  <c r="M6" i="33"/>
  <c r="J5" i="31"/>
  <c r="H17" i="33"/>
  <c r="H209" i="40"/>
  <c r="AP206" i="40"/>
  <c r="AP208" i="40"/>
  <c r="J197" i="40"/>
  <c r="F207" i="40"/>
  <c r="K15" i="33"/>
  <c r="F215" i="40"/>
  <c r="X201" i="40"/>
  <c r="L12" i="33"/>
  <c r="M197" i="40"/>
  <c r="V208" i="40"/>
  <c r="AQ199" i="40"/>
  <c r="BB198" i="40"/>
  <c r="K16" i="33"/>
  <c r="D204" i="40"/>
  <c r="W199" i="40"/>
  <c r="F209" i="40"/>
  <c r="E12" i="34"/>
  <c r="AB198" i="40"/>
  <c r="BQ27" i="28"/>
  <c r="CA27" i="28"/>
  <c r="BX27" i="28"/>
  <c r="CF27" i="28"/>
  <c r="AX27" i="28"/>
  <c r="H87" i="41"/>
  <c r="D91" i="41"/>
  <c r="J154" i="41"/>
  <c r="C141" i="39"/>
  <c r="K166" i="39"/>
  <c r="K181" i="39" s="1"/>
  <c r="H166" i="39"/>
  <c r="H181" i="39" s="1"/>
  <c r="F12" i="2"/>
  <c r="G127" i="39"/>
  <c r="BZ93" i="28"/>
  <c r="CC101" i="28"/>
  <c r="AI109" i="28"/>
  <c r="E86" i="41"/>
  <c r="O38" i="39"/>
  <c r="M163" i="39"/>
  <c r="M178" i="39" s="1"/>
  <c r="J159" i="39"/>
  <c r="J174" i="39" s="1"/>
  <c r="I163" i="39"/>
  <c r="CF93" i="28"/>
  <c r="AJ93" i="28"/>
  <c r="AM101" i="28"/>
  <c r="BV109" i="28"/>
  <c r="BN109" i="28"/>
  <c r="AP109" i="28"/>
  <c r="E167" i="39"/>
  <c r="E182" i="39" s="1"/>
  <c r="BU109" i="28"/>
  <c r="E165" i="39"/>
  <c r="E43" i="39"/>
  <c r="E11" i="2"/>
  <c r="E15" i="39"/>
  <c r="E161" i="39"/>
  <c r="BI27" i="28"/>
  <c r="BA27" i="28"/>
  <c r="E9" i="2"/>
  <c r="E163" i="39"/>
  <c r="E178" i="39" s="1"/>
  <c r="O37" i="39"/>
  <c r="AE27" i="28"/>
  <c r="O39" i="39"/>
  <c r="BB27" i="28"/>
  <c r="BN11" i="28"/>
  <c r="BX93" i="28"/>
  <c r="BP93" i="28"/>
  <c r="BH93" i="28"/>
  <c r="AZ93" i="28"/>
  <c r="AR93" i="28"/>
  <c r="AB93" i="28"/>
  <c r="CA101" i="28"/>
  <c r="BS101" i="28"/>
  <c r="BK101" i="28"/>
  <c r="BC101" i="28"/>
  <c r="AU101" i="28"/>
  <c r="AE101" i="28"/>
  <c r="O7" i="39"/>
  <c r="D12" i="2"/>
  <c r="J15" i="2"/>
  <c r="J12" i="2"/>
  <c r="C6" i="2"/>
  <c r="C15" i="10"/>
  <c r="C207" i="40"/>
  <c r="D12" i="32"/>
  <c r="J7" i="2"/>
  <c r="H10" i="2"/>
  <c r="K5" i="35"/>
  <c r="AQ197" i="40"/>
  <c r="BI204" i="40"/>
  <c r="M12" i="36"/>
  <c r="BE205" i="40"/>
  <c r="I13" i="36"/>
  <c r="E14" i="36"/>
  <c r="M14" i="36"/>
  <c r="BI206" i="40"/>
  <c r="BE207" i="40"/>
  <c r="E16" i="36"/>
  <c r="BA208" i="40"/>
  <c r="M16" i="36"/>
  <c r="D10" i="10"/>
  <c r="G17" i="33"/>
  <c r="X203" i="40"/>
  <c r="E17" i="30"/>
  <c r="F204" i="40"/>
  <c r="F12" i="10"/>
  <c r="J201" i="40"/>
  <c r="J9" i="10"/>
  <c r="G17" i="10"/>
  <c r="G209" i="40"/>
  <c r="H5" i="35"/>
  <c r="L203" i="40"/>
  <c r="L11" i="33"/>
  <c r="AZ197" i="40"/>
  <c r="K200" i="40"/>
  <c r="K8" i="10"/>
  <c r="G15" i="34"/>
  <c r="AA208" i="40"/>
  <c r="I9" i="30"/>
  <c r="AO201" i="40"/>
  <c r="AQ205" i="40"/>
  <c r="K13" i="30"/>
  <c r="K199" i="40"/>
  <c r="K7" i="10"/>
  <c r="E12" i="10"/>
  <c r="V200" i="40"/>
  <c r="C37" i="43"/>
  <c r="I7" i="29"/>
  <c r="Y199" i="40"/>
  <c r="AP198" i="40"/>
  <c r="F15" i="34"/>
  <c r="V207" i="40"/>
  <c r="J16" i="34"/>
  <c r="F17" i="34"/>
  <c r="X198" i="40"/>
  <c r="H6" i="29"/>
  <c r="E15" i="29"/>
  <c r="E7" i="35"/>
  <c r="BD207" i="40"/>
  <c r="H15" i="36"/>
  <c r="AO202" i="40"/>
  <c r="J13" i="31"/>
  <c r="J15" i="31"/>
  <c r="K7" i="34"/>
  <c r="L14" i="34"/>
  <c r="M10" i="29"/>
  <c r="AC202" i="40"/>
  <c r="AJ200" i="40"/>
  <c r="D8" i="30"/>
  <c r="D9" i="30"/>
  <c r="E13" i="30"/>
  <c r="AK205" i="40"/>
  <c r="G7" i="33"/>
  <c r="F10" i="33"/>
  <c r="L9" i="29"/>
  <c r="G12" i="36"/>
  <c r="BC204" i="40"/>
  <c r="E8" i="30"/>
  <c r="AM208" i="40"/>
  <c r="I14" i="33"/>
  <c r="K16" i="29"/>
  <c r="G15" i="35"/>
  <c r="AM207" i="40"/>
  <c r="J7" i="30"/>
  <c r="AP199" i="40"/>
  <c r="D12" i="30"/>
  <c r="D8" i="29"/>
  <c r="T200" i="40"/>
  <c r="F10" i="35"/>
  <c r="AL202" i="40"/>
  <c r="I11" i="35"/>
  <c r="M12" i="35"/>
  <c r="AK199" i="40"/>
  <c r="E7" i="30"/>
  <c r="K12" i="30"/>
  <c r="AQ204" i="40"/>
  <c r="AS207" i="40"/>
  <c r="M15" i="30"/>
  <c r="E11" i="34"/>
  <c r="T205" i="40"/>
  <c r="D13" i="34"/>
  <c r="K8" i="29"/>
  <c r="M11" i="29"/>
  <c r="AC203" i="40"/>
  <c r="H12" i="29"/>
  <c r="X204" i="40"/>
  <c r="J11" i="35"/>
  <c r="AP203" i="40"/>
  <c r="AP209" i="40"/>
  <c r="L205" i="40"/>
  <c r="C198" i="40"/>
  <c r="L6" i="29"/>
  <c r="AY199" i="40"/>
  <c r="E200" i="40"/>
  <c r="K11" i="29"/>
  <c r="G201" i="40"/>
  <c r="AA203" i="40"/>
  <c r="BB197" i="40"/>
  <c r="AL197" i="40"/>
  <c r="D14" i="34"/>
  <c r="BG27" i="28"/>
  <c r="AC27" i="28"/>
  <c r="Y19" i="28"/>
  <c r="AG19" i="28"/>
  <c r="AO19" i="28"/>
  <c r="AW19" i="28"/>
  <c r="BE19" i="28"/>
  <c r="BN19" i="28"/>
  <c r="BV19" i="28"/>
  <c r="CD19" i="28"/>
  <c r="Z27" i="28"/>
  <c r="AN27" i="28"/>
  <c r="BK27" i="28"/>
  <c r="N127" i="39"/>
  <c r="O78" i="35"/>
  <c r="O78" i="34"/>
  <c r="O78" i="36"/>
  <c r="AA78" i="10"/>
  <c r="M127" i="39"/>
  <c r="C160" i="39"/>
  <c r="C175" i="39" s="1"/>
  <c r="O110" i="39"/>
  <c r="M15" i="2"/>
  <c r="O41" i="39"/>
  <c r="J165" i="39"/>
  <c r="I167" i="39"/>
  <c r="I182" i="39" s="1"/>
  <c r="I159" i="39"/>
  <c r="I174" i="39" s="1"/>
  <c r="G159" i="39"/>
  <c r="O27" i="39"/>
  <c r="L168" i="39"/>
  <c r="L183" i="39" s="1"/>
  <c r="K141" i="39"/>
  <c r="O22" i="39"/>
  <c r="G158" i="39"/>
  <c r="G173" i="39" s="1"/>
  <c r="CG93" i="28"/>
  <c r="BY93" i="28"/>
  <c r="BQ93" i="28"/>
  <c r="BI93" i="28"/>
  <c r="AS93" i="28"/>
  <c r="AK93" i="28"/>
  <c r="AC93" i="28"/>
  <c r="CE93" i="28"/>
  <c r="BW93" i="28"/>
  <c r="BO93" i="28"/>
  <c r="BG93" i="28"/>
  <c r="AY93" i="28"/>
  <c r="AQ93" i="28"/>
  <c r="AI93" i="28"/>
  <c r="AA93" i="28"/>
  <c r="CD93" i="28"/>
  <c r="BV93" i="28"/>
  <c r="BN93" i="28"/>
  <c r="BF93" i="28"/>
  <c r="AX93" i="28"/>
  <c r="AH93" i="28"/>
  <c r="Z93" i="28"/>
  <c r="CB101" i="28"/>
  <c r="BT101" i="28"/>
  <c r="BL101" i="28"/>
  <c r="AV101" i="28"/>
  <c r="AF101" i="28"/>
  <c r="CH101" i="28"/>
  <c r="BZ101" i="28"/>
  <c r="BR101" i="28"/>
  <c r="BJ101" i="28"/>
  <c r="BB101" i="28"/>
  <c r="AT101" i="28"/>
  <c r="AL101" i="28"/>
  <c r="AD101" i="28"/>
  <c r="CE109" i="28"/>
  <c r="BW109" i="28"/>
  <c r="AQ109" i="28"/>
  <c r="CC109" i="28"/>
  <c r="BM109" i="28"/>
  <c r="BE109" i="28"/>
  <c r="AW109" i="28"/>
  <c r="AO109" i="28"/>
  <c r="BA171" i="40"/>
  <c r="O56" i="39"/>
  <c r="O95" i="39"/>
  <c r="O52" i="39"/>
  <c r="L162" i="39"/>
  <c r="L177" i="39" s="1"/>
  <c r="G162" i="39"/>
  <c r="G177" i="39" s="1"/>
  <c r="E47" i="28"/>
  <c r="DD50" i="28"/>
  <c r="E43" i="28"/>
  <c r="E42" i="28"/>
  <c r="DD42" i="28"/>
  <c r="BA97" i="40"/>
  <c r="E91" i="41"/>
  <c r="AA19" i="28"/>
  <c r="AI19" i="28"/>
  <c r="AQ19" i="28"/>
  <c r="AY19" i="28"/>
  <c r="Z11" i="28"/>
  <c r="AH11" i="28"/>
  <c r="AX11" i="28"/>
  <c r="BV11" i="28"/>
  <c r="CD11" i="28"/>
  <c r="BF19" i="28"/>
  <c r="CB19" i="28"/>
  <c r="AP11" i="28"/>
  <c r="BF11" i="28"/>
  <c r="CG101" i="28"/>
  <c r="BY101" i="28"/>
  <c r="BQ101" i="28"/>
  <c r="BI101" i="28"/>
  <c r="BA101" i="28"/>
  <c r="AS101" i="28"/>
  <c r="AK101" i="28"/>
  <c r="AC101" i="28"/>
  <c r="BS109" i="28"/>
  <c r="BK109" i="28"/>
  <c r="AU109" i="28"/>
  <c r="AG109" i="28"/>
  <c r="Y109" i="28"/>
  <c r="BT109" i="28"/>
  <c r="BL109" i="28"/>
  <c r="AV109" i="28"/>
  <c r="AF109" i="28"/>
  <c r="BO11" i="28"/>
  <c r="AI27" i="28"/>
  <c r="AR27" i="28"/>
  <c r="BH27" i="28"/>
  <c r="BP27" i="28"/>
  <c r="BY27" i="28"/>
  <c r="CG27" i="28"/>
  <c r="AD27" i="28"/>
  <c r="Y27" i="28"/>
  <c r="AH27" i="28"/>
  <c r="BU27" i="28"/>
  <c r="CC27" i="28"/>
  <c r="BZ27" i="28"/>
  <c r="CH27" i="28"/>
  <c r="BI19" i="28"/>
  <c r="BQ19" i="28"/>
  <c r="BY19" i="28"/>
  <c r="CG19" i="28"/>
  <c r="AA27" i="28"/>
  <c r="BO27" i="28"/>
  <c r="AK109" i="28"/>
  <c r="AC109" i="28"/>
  <c r="AY27" i="28"/>
  <c r="E97" i="40"/>
  <c r="E94" i="41"/>
  <c r="BA19" i="28"/>
  <c r="CC93" i="28"/>
  <c r="BU93" i="28"/>
  <c r="BM93" i="28"/>
  <c r="BE93" i="28"/>
  <c r="AW93" i="28"/>
  <c r="AG93" i="28"/>
  <c r="Y93" i="28"/>
  <c r="CF101" i="28"/>
  <c r="BX101" i="28"/>
  <c r="BP101" i="28"/>
  <c r="BH101" i="28"/>
  <c r="AZ101" i="28"/>
  <c r="AJ101" i="28"/>
  <c r="E174" i="40"/>
  <c r="E166" i="40"/>
  <c r="AN19" i="28"/>
  <c r="BM19" i="28"/>
  <c r="BU19" i="28"/>
  <c r="CC19" i="28"/>
  <c r="E16" i="10"/>
  <c r="AA11" i="28"/>
  <c r="AI11" i="28"/>
  <c r="AQ11" i="28"/>
  <c r="AY11" i="28"/>
  <c r="BG11" i="28"/>
  <c r="BW11" i="28"/>
  <c r="CE11" i="28"/>
  <c r="E14" i="29"/>
  <c r="E13" i="29"/>
  <c r="U97" i="40"/>
  <c r="U169" i="40"/>
  <c r="E89" i="41"/>
  <c r="Z19" i="28"/>
  <c r="AP19" i="28"/>
  <c r="AX19" i="28"/>
  <c r="BM11" i="28"/>
  <c r="BU11" i="28"/>
  <c r="AG11" i="28"/>
  <c r="BE11" i="28"/>
  <c r="AC19" i="28"/>
  <c r="AK19" i="28"/>
  <c r="AS19" i="28"/>
  <c r="BZ19" i="28"/>
  <c r="BS19" i="28"/>
  <c r="CA19" i="28"/>
  <c r="AE19" i="28"/>
  <c r="AM19" i="28"/>
  <c r="AU19" i="28"/>
  <c r="BC19" i="28"/>
  <c r="AB11" i="28"/>
  <c r="AJ11" i="28"/>
  <c r="AR11" i="28"/>
  <c r="AZ11" i="28"/>
  <c r="BH11" i="28"/>
  <c r="BP11" i="28"/>
  <c r="BX11" i="28"/>
  <c r="CF11" i="28"/>
  <c r="AF19" i="28"/>
  <c r="AV19" i="28"/>
  <c r="BD19" i="28"/>
  <c r="AF11" i="28"/>
  <c r="AN11" i="28"/>
  <c r="AV11" i="28"/>
  <c r="BD11" i="28"/>
  <c r="BL11" i="28"/>
  <c r="BT11" i="28"/>
  <c r="CB11" i="28"/>
  <c r="AK11" i="28"/>
  <c r="AT11" i="28"/>
  <c r="BS11" i="28"/>
  <c r="BH19" i="28"/>
  <c r="BP19" i="28"/>
  <c r="BX19" i="28"/>
  <c r="CF19" i="28"/>
  <c r="AN109" i="28"/>
  <c r="AG27" i="28"/>
  <c r="AP27" i="28"/>
  <c r="CJ80" i="35"/>
  <c r="BA93" i="28"/>
  <c r="BD101" i="28"/>
  <c r="AN101" i="28"/>
  <c r="CF109" i="28"/>
  <c r="BX109" i="28"/>
  <c r="BP109" i="28"/>
  <c r="BH109" i="28"/>
  <c r="AZ109" i="28"/>
  <c r="AR109" i="28"/>
  <c r="E204" i="40"/>
  <c r="G55" i="10"/>
  <c r="H55" i="10"/>
  <c r="E208" i="40"/>
  <c r="I55" i="10"/>
  <c r="Y11" i="28"/>
  <c r="BR19" i="28"/>
  <c r="BJ27" i="28"/>
  <c r="BR27" i="28"/>
  <c r="AV27" i="28"/>
  <c r="BE27" i="28"/>
  <c r="BM27" i="28"/>
  <c r="BV27" i="28"/>
  <c r="CD27" i="28"/>
  <c r="AJ27" i="28"/>
  <c r="AO27" i="28"/>
  <c r="AW27" i="28"/>
  <c r="CE27" i="28"/>
  <c r="AB27" i="28"/>
  <c r="BD27" i="28"/>
  <c r="BL27" i="28"/>
  <c r="BT27" i="28"/>
  <c r="CB27" i="28"/>
  <c r="BD93" i="28"/>
  <c r="AV93" i="28"/>
  <c r="CA93" i="28"/>
  <c r="BS93" i="28"/>
  <c r="BK93" i="28"/>
  <c r="BC93" i="28"/>
  <c r="AU93" i="28"/>
  <c r="AM93" i="28"/>
  <c r="AE93" i="28"/>
  <c r="BG101" i="28"/>
  <c r="CD101" i="28"/>
  <c r="BV101" i="28"/>
  <c r="BN101" i="28"/>
  <c r="BF101" i="28"/>
  <c r="AX101" i="28"/>
  <c r="AP101" i="28"/>
  <c r="AH101" i="28"/>
  <c r="CA109" i="28"/>
  <c r="AE109" i="28"/>
  <c r="AW11" i="28"/>
  <c r="AL27" i="28"/>
  <c r="AU27" i="28"/>
  <c r="AB109" i="28"/>
  <c r="BO109" i="28"/>
  <c r="BG109" i="28"/>
  <c r="AY109" i="28"/>
  <c r="AS109" i="28"/>
  <c r="AL19" i="28"/>
  <c r="BK19" i="28"/>
  <c r="AH19" i="28"/>
  <c r="BO19" i="28"/>
  <c r="BW19" i="28"/>
  <c r="CE19" i="28"/>
  <c r="AZ27" i="28"/>
  <c r="AM27" i="28"/>
  <c r="AC11" i="28"/>
  <c r="AS11" i="28"/>
  <c r="BA11" i="28"/>
  <c r="BI11" i="28"/>
  <c r="BQ11" i="28"/>
  <c r="BY11" i="28"/>
  <c r="CG11" i="28"/>
  <c r="AD11" i="28"/>
  <c r="AL11" i="28"/>
  <c r="BB11" i="28"/>
  <c r="BJ11" i="28"/>
  <c r="BR11" i="28"/>
  <c r="AT27" i="28"/>
  <c r="CJ78" i="29"/>
  <c r="CJ79" i="29"/>
  <c r="CJ80" i="29"/>
  <c r="CJ78" i="30"/>
  <c r="CJ79" i="30"/>
  <c r="CJ80" i="30"/>
  <c r="CJ78" i="31"/>
  <c r="CJ79" i="31"/>
  <c r="CJ80" i="31"/>
  <c r="CJ78" i="33"/>
  <c r="CJ79" i="33"/>
  <c r="CJ80" i="33"/>
  <c r="CJ78" i="34"/>
  <c r="CJ79" i="34"/>
  <c r="CJ80" i="34"/>
  <c r="CJ78" i="35"/>
  <c r="CJ79" i="35"/>
  <c r="CJ78" i="36"/>
  <c r="CJ79" i="36"/>
  <c r="CJ80" i="36"/>
  <c r="BJ19" i="28"/>
  <c r="AO93" i="28"/>
  <c r="CH93" i="28"/>
  <c r="BR93" i="28"/>
  <c r="BJ93" i="28"/>
  <c r="BB93" i="28"/>
  <c r="AT93" i="28"/>
  <c r="AL93" i="28"/>
  <c r="AD93" i="28"/>
  <c r="AR101" i="28"/>
  <c r="BU101" i="28"/>
  <c r="BM101" i="28"/>
  <c r="BE101" i="28"/>
  <c r="AW101" i="28"/>
  <c r="AO101" i="28"/>
  <c r="AG101" i="28"/>
  <c r="Y101" i="28"/>
  <c r="CH19" i="28"/>
  <c r="BZ11" i="28"/>
  <c r="CH11" i="28"/>
  <c r="AB19" i="28"/>
  <c r="AJ19" i="28"/>
  <c r="AR19" i="28"/>
  <c r="AZ19" i="28"/>
  <c r="BL19" i="28"/>
  <c r="BT19" i="28"/>
  <c r="AE11" i="28"/>
  <c r="AM11" i="28"/>
  <c r="AU11" i="28"/>
  <c r="BC11" i="28"/>
  <c r="BK11" i="28"/>
  <c r="CA11" i="28"/>
  <c r="BZ109" i="28"/>
  <c r="BJ109" i="28"/>
  <c r="AL109" i="28"/>
  <c r="E20" i="41"/>
  <c r="E164" i="40"/>
  <c r="E33" i="40"/>
  <c r="E172" i="40"/>
  <c r="E28" i="41"/>
  <c r="BG19" i="28"/>
  <c r="BS27" i="28"/>
  <c r="AO11" i="28"/>
  <c r="CC11" i="28"/>
  <c r="AA109" i="28"/>
  <c r="CD109" i="28"/>
  <c r="BF109" i="28"/>
  <c r="AH109" i="28"/>
  <c r="Z109" i="28"/>
  <c r="BW27" i="28"/>
  <c r="AF27" i="28"/>
  <c r="AD19" i="28"/>
  <c r="AS27" i="28"/>
  <c r="AT19" i="28"/>
  <c r="BB19" i="28"/>
  <c r="BC27" i="28"/>
  <c r="L199" i="40"/>
  <c r="L7" i="10"/>
  <c r="K6" i="33"/>
  <c r="K198" i="40"/>
  <c r="K13" i="33"/>
  <c r="K205" i="40"/>
  <c r="I5" i="30"/>
  <c r="AO197" i="40"/>
  <c r="H14" i="10"/>
  <c r="H208" i="40"/>
  <c r="H16" i="10"/>
  <c r="AN199" i="40"/>
  <c r="E16" i="35"/>
  <c r="AK208" i="40"/>
  <c r="M16" i="35"/>
  <c r="I17" i="35"/>
  <c r="AO209" i="40"/>
  <c r="E6" i="36"/>
  <c r="M16" i="30"/>
  <c r="AS208" i="40"/>
  <c r="C23" i="10"/>
  <c r="D59" i="10" s="1"/>
  <c r="I5" i="36"/>
  <c r="G198" i="40"/>
  <c r="F12" i="33"/>
  <c r="H7" i="33"/>
  <c r="C7" i="29"/>
  <c r="C61" i="29" s="1"/>
  <c r="C143" i="31"/>
  <c r="J5" i="34"/>
  <c r="J6" i="33"/>
  <c r="E6" i="35"/>
  <c r="AK198" i="40"/>
  <c r="AP207" i="40"/>
  <c r="J15" i="35"/>
  <c r="J5" i="29"/>
  <c r="Z197" i="40"/>
  <c r="K9" i="10"/>
  <c r="C175" i="41"/>
  <c r="BF214" i="40"/>
  <c r="D207" i="40"/>
  <c r="D15" i="10"/>
  <c r="C15" i="30"/>
  <c r="AI203" i="40"/>
  <c r="C8" i="30"/>
  <c r="C62" i="30" s="1"/>
  <c r="AI200" i="40"/>
  <c r="C11" i="35"/>
  <c r="C65" i="35" s="1"/>
  <c r="D15" i="34"/>
  <c r="K15" i="34"/>
  <c r="D15" i="29"/>
  <c r="T207" i="40"/>
  <c r="D17" i="29"/>
  <c r="Y209" i="40"/>
  <c r="I17" i="29"/>
  <c r="G12" i="33"/>
  <c r="M17" i="33"/>
  <c r="E5" i="34"/>
  <c r="AY198" i="40"/>
  <c r="Z206" i="40"/>
  <c r="AB207" i="40"/>
  <c r="K17" i="34"/>
  <c r="AA209" i="40"/>
  <c r="J13" i="29"/>
  <c r="Z205" i="40"/>
  <c r="T206" i="40"/>
  <c r="D14" i="29"/>
  <c r="I14" i="29"/>
  <c r="Y206" i="40"/>
  <c r="D15" i="33"/>
  <c r="S208" i="40"/>
  <c r="C16" i="34"/>
  <c r="C70" i="34" s="1"/>
  <c r="E12" i="29"/>
  <c r="U204" i="40"/>
  <c r="G6" i="33"/>
  <c r="L5" i="33"/>
  <c r="L197" i="40"/>
  <c r="C16" i="31"/>
  <c r="C70" i="31" s="1"/>
  <c r="AY208" i="40"/>
  <c r="AS214" i="40"/>
  <c r="AN197" i="40"/>
  <c r="L8" i="29"/>
  <c r="AB200" i="40"/>
  <c r="G6" i="31"/>
  <c r="M203" i="40"/>
  <c r="M15" i="34"/>
  <c r="I16" i="34"/>
  <c r="G8" i="29"/>
  <c r="H9" i="34"/>
  <c r="W204" i="40"/>
  <c r="L13" i="35"/>
  <c r="M208" i="40"/>
  <c r="F8" i="34"/>
  <c r="M11" i="34"/>
  <c r="H12" i="34"/>
  <c r="M10" i="35"/>
  <c r="D7" i="34"/>
  <c r="E7" i="34"/>
  <c r="G10" i="35"/>
  <c r="G9" i="36"/>
  <c r="J13" i="36"/>
  <c r="F14" i="36"/>
  <c r="I15" i="36"/>
  <c r="J6" i="34"/>
  <c r="F7" i="34"/>
  <c r="L6" i="36"/>
  <c r="D59" i="29" l="1"/>
  <c r="I10" i="32"/>
  <c r="I178" i="39"/>
  <c r="J9" i="32"/>
  <c r="J177" i="39"/>
  <c r="H8" i="32"/>
  <c r="H176" i="39"/>
  <c r="G6" i="32"/>
  <c r="G174" i="39"/>
  <c r="E12" i="32"/>
  <c r="E180" i="39"/>
  <c r="J7" i="32"/>
  <c r="J175" i="39"/>
  <c r="C10" i="32"/>
  <c r="C25" i="32" s="1"/>
  <c r="C178" i="39"/>
  <c r="F6" i="32"/>
  <c r="F174" i="39"/>
  <c r="G14" i="32"/>
  <c r="G182" i="39"/>
  <c r="L10" i="32"/>
  <c r="L178" i="39"/>
  <c r="L12" i="32"/>
  <c r="L180" i="39"/>
  <c r="C9" i="32"/>
  <c r="C54" i="32" s="1"/>
  <c r="C177" i="39"/>
  <c r="G13" i="32"/>
  <c r="G181" i="39"/>
  <c r="H6" i="32"/>
  <c r="H174" i="39"/>
  <c r="C14" i="32"/>
  <c r="C29" i="32" s="1"/>
  <c r="C182" i="39"/>
  <c r="F10" i="32"/>
  <c r="F178" i="39"/>
  <c r="H10" i="32"/>
  <c r="H178" i="39"/>
  <c r="K8" i="32"/>
  <c r="K176" i="39"/>
  <c r="L14" i="32"/>
  <c r="L182" i="39"/>
  <c r="F8" i="32"/>
  <c r="F176" i="39"/>
  <c r="J12" i="32"/>
  <c r="J180" i="39"/>
  <c r="F12" i="32"/>
  <c r="F180" i="39"/>
  <c r="H12" i="32"/>
  <c r="H180" i="39"/>
  <c r="K10" i="32"/>
  <c r="K178" i="39"/>
  <c r="M8" i="32"/>
  <c r="M176" i="39"/>
  <c r="K6" i="32"/>
  <c r="K174" i="39"/>
  <c r="D10" i="32"/>
  <c r="D178" i="39"/>
  <c r="F14" i="32"/>
  <c r="F182" i="39"/>
  <c r="H14" i="32"/>
  <c r="H182" i="39"/>
  <c r="K12" i="32"/>
  <c r="K180" i="39"/>
  <c r="M14" i="32"/>
  <c r="M182" i="39"/>
  <c r="G8" i="32"/>
  <c r="G176" i="39"/>
  <c r="I8" i="32"/>
  <c r="I176" i="39"/>
  <c r="K14" i="32"/>
  <c r="K182" i="39"/>
  <c r="E8" i="32"/>
  <c r="E176" i="39"/>
  <c r="M12" i="32"/>
  <c r="M180" i="39"/>
  <c r="J5" i="32"/>
  <c r="J173" i="39"/>
  <c r="C50" i="32"/>
  <c r="M6" i="32"/>
  <c r="M174" i="39"/>
  <c r="D14" i="32"/>
  <c r="D182" i="39"/>
  <c r="G10" i="32"/>
  <c r="G178" i="39"/>
  <c r="I12" i="32"/>
  <c r="I180" i="39"/>
  <c r="L6" i="32"/>
  <c r="L174" i="39"/>
  <c r="C12" i="32"/>
  <c r="C27" i="32" s="1"/>
  <c r="C180" i="39"/>
  <c r="C6" i="32"/>
  <c r="C21" i="32" s="1"/>
  <c r="C174" i="39"/>
  <c r="C8" i="32"/>
  <c r="C23" i="32" s="1"/>
  <c r="D53" i="32" s="1"/>
  <c r="C176" i="39"/>
  <c r="E6" i="32"/>
  <c r="E174" i="39"/>
  <c r="G12" i="32"/>
  <c r="G180" i="39"/>
  <c r="J10" i="32"/>
  <c r="J178" i="39"/>
  <c r="L8" i="32"/>
  <c r="L176" i="39"/>
  <c r="F188" i="41"/>
  <c r="E4" i="48"/>
  <c r="E4" i="43"/>
  <c r="E4" i="35"/>
  <c r="E4" i="33"/>
  <c r="E4" i="34"/>
  <c r="E4" i="31"/>
  <c r="E4" i="29"/>
  <c r="E4" i="10"/>
  <c r="E4" i="32"/>
  <c r="E4" i="30"/>
  <c r="E4" i="36"/>
  <c r="E65" i="2"/>
  <c r="E34" i="2"/>
  <c r="E77" i="2"/>
  <c r="E49" i="2"/>
  <c r="E19" i="2"/>
  <c r="P65" i="28"/>
  <c r="C54" i="28"/>
  <c r="G5" i="28"/>
  <c r="F4" i="2"/>
  <c r="F21" i="28"/>
  <c r="F13" i="28"/>
  <c r="C15" i="2"/>
  <c r="C30" i="2" s="1"/>
  <c r="J5" i="36"/>
  <c r="BK91" i="40"/>
  <c r="N42" i="28"/>
  <c r="V204" i="40"/>
  <c r="F10" i="36"/>
  <c r="F19" i="36" s="1"/>
  <c r="F80" i="28" s="1"/>
  <c r="P39" i="2"/>
  <c r="O46" i="2"/>
  <c r="AO206" i="40"/>
  <c r="AN201" i="40"/>
  <c r="N38" i="28"/>
  <c r="C146" i="31"/>
  <c r="S205" i="40"/>
  <c r="D17" i="34"/>
  <c r="D71" i="34" s="1"/>
  <c r="U198" i="40"/>
  <c r="C190" i="41"/>
  <c r="BB201" i="40"/>
  <c r="BA198" i="40"/>
  <c r="C168" i="41"/>
  <c r="C202" i="41" s="1"/>
  <c r="AP197" i="40"/>
  <c r="I16" i="30"/>
  <c r="C173" i="29"/>
  <c r="J16" i="29"/>
  <c r="K203" i="40"/>
  <c r="L52" i="28"/>
  <c r="AB5" i="47"/>
  <c r="C173" i="35"/>
  <c r="C171" i="30"/>
  <c r="C145" i="36"/>
  <c r="C150" i="36"/>
  <c r="L55" i="35"/>
  <c r="I209" i="40"/>
  <c r="BG215" i="40"/>
  <c r="AP215" i="40"/>
  <c r="G5" i="29"/>
  <c r="Z215" i="40"/>
  <c r="AI215" i="40"/>
  <c r="AJ207" i="40"/>
  <c r="D69" i="31"/>
  <c r="AB215" i="40"/>
  <c r="C204" i="40"/>
  <c r="G9" i="31"/>
  <c r="C153" i="36"/>
  <c r="C177" i="40"/>
  <c r="D190" i="41"/>
  <c r="O84" i="40"/>
  <c r="L190" i="41"/>
  <c r="C53" i="2"/>
  <c r="F190" i="41"/>
  <c r="F177" i="40"/>
  <c r="G184" i="41"/>
  <c r="BE201" i="40"/>
  <c r="C201" i="41"/>
  <c r="C155" i="31"/>
  <c r="O86" i="40"/>
  <c r="M201" i="40"/>
  <c r="O30" i="40"/>
  <c r="C154" i="29"/>
  <c r="AM206" i="40"/>
  <c r="E182" i="41"/>
  <c r="I202" i="40"/>
  <c r="E198" i="40"/>
  <c r="AM198" i="40"/>
  <c r="AK201" i="40"/>
  <c r="BE200" i="40"/>
  <c r="AJ215" i="40"/>
  <c r="AP193" i="40"/>
  <c r="W200" i="40"/>
  <c r="F193" i="40"/>
  <c r="V203" i="40"/>
  <c r="U200" i="40"/>
  <c r="C149" i="36"/>
  <c r="J5" i="35"/>
  <c r="C168" i="36"/>
  <c r="D206" i="40"/>
  <c r="J192" i="41"/>
  <c r="F200" i="40"/>
  <c r="M182" i="41"/>
  <c r="K204" i="40"/>
  <c r="D65" i="34"/>
  <c r="H37" i="43"/>
  <c r="H78" i="43" s="1"/>
  <c r="AR199" i="40"/>
  <c r="AJ204" i="40"/>
  <c r="W208" i="40"/>
  <c r="O64" i="40"/>
  <c r="K15" i="35"/>
  <c r="K19" i="35" s="1"/>
  <c r="K79" i="28" s="1"/>
  <c r="D71" i="29"/>
  <c r="L182" i="41"/>
  <c r="L201" i="40"/>
  <c r="C152" i="31"/>
  <c r="C155" i="29"/>
  <c r="C172" i="36"/>
  <c r="AC209" i="40"/>
  <c r="AS201" i="40"/>
  <c r="T215" i="40"/>
  <c r="D69" i="33"/>
  <c r="G189" i="41"/>
  <c r="D201" i="40"/>
  <c r="C172" i="31"/>
  <c r="AS204" i="40"/>
  <c r="BF198" i="40"/>
  <c r="L7" i="30"/>
  <c r="C148" i="34"/>
  <c r="C59" i="32"/>
  <c r="L19" i="43"/>
  <c r="L77" i="43" s="1"/>
  <c r="V5" i="47"/>
  <c r="F51" i="28"/>
  <c r="F54" i="28" s="1"/>
  <c r="N13" i="32"/>
  <c r="K55" i="43"/>
  <c r="K79" i="43" s="1"/>
  <c r="AC199" i="40"/>
  <c r="AM215" i="40"/>
  <c r="F37" i="43"/>
  <c r="F78" i="43" s="1"/>
  <c r="K12" i="10"/>
  <c r="D185" i="41"/>
  <c r="D183" i="41"/>
  <c r="M198" i="40"/>
  <c r="L215" i="40"/>
  <c r="BF206" i="40"/>
  <c r="G7" i="31"/>
  <c r="D70" i="35"/>
  <c r="AU89" i="40"/>
  <c r="AI199" i="40"/>
  <c r="C180" i="41"/>
  <c r="H17" i="35"/>
  <c r="H19" i="35" s="1"/>
  <c r="H79" i="28" s="1"/>
  <c r="X208" i="40"/>
  <c r="U207" i="40"/>
  <c r="AJ205" i="40"/>
  <c r="BK95" i="40"/>
  <c r="O122" i="40"/>
  <c r="W215" i="40"/>
  <c r="L9" i="33"/>
  <c r="L19" i="33" s="1"/>
  <c r="L77" i="28" s="1"/>
  <c r="D10" i="36"/>
  <c r="D19" i="36" s="1"/>
  <c r="D80" i="28" s="1"/>
  <c r="E188" i="41"/>
  <c r="H73" i="43"/>
  <c r="H80" i="43" s="1"/>
  <c r="AY177" i="40"/>
  <c r="Y203" i="40"/>
  <c r="E187" i="41"/>
  <c r="M215" i="40"/>
  <c r="J215" i="40"/>
  <c r="H55" i="43"/>
  <c r="H79" i="43" s="1"/>
  <c r="L37" i="43"/>
  <c r="L78" i="43" s="1"/>
  <c r="G208" i="40"/>
  <c r="D184" i="41"/>
  <c r="AY215" i="40"/>
  <c r="E19" i="43"/>
  <c r="E77" i="43" s="1"/>
  <c r="C151" i="34"/>
  <c r="C170" i="34"/>
  <c r="C165" i="31"/>
  <c r="D6" i="32"/>
  <c r="C143" i="34"/>
  <c r="M55" i="35"/>
  <c r="K55" i="35"/>
  <c r="J191" i="41"/>
  <c r="N9" i="32"/>
  <c r="O55" i="35"/>
  <c r="N186" i="40"/>
  <c r="O186" i="40" s="1"/>
  <c r="BD215" i="40"/>
  <c r="D59" i="31"/>
  <c r="BE193" i="40"/>
  <c r="N10" i="32"/>
  <c r="D64" i="34"/>
  <c r="J186" i="41"/>
  <c r="N55" i="35"/>
  <c r="V213" i="40"/>
  <c r="C67" i="34"/>
  <c r="D67" i="34"/>
  <c r="I55" i="35"/>
  <c r="AB177" i="40"/>
  <c r="J19" i="43"/>
  <c r="J77" i="43" s="1"/>
  <c r="D174" i="41"/>
  <c r="BB204" i="40"/>
  <c r="D55" i="32"/>
  <c r="C163" i="36"/>
  <c r="C143" i="29"/>
  <c r="G8" i="2"/>
  <c r="J55" i="35"/>
  <c r="O60" i="40"/>
  <c r="C57" i="2"/>
  <c r="E190" i="41"/>
  <c r="O26" i="40"/>
  <c r="J37" i="43"/>
  <c r="J78" i="43" s="1"/>
  <c r="C174" i="36"/>
  <c r="L8" i="36"/>
  <c r="H204" i="40"/>
  <c r="X206" i="40"/>
  <c r="F187" i="41"/>
  <c r="D200" i="40"/>
  <c r="Z202" i="40"/>
  <c r="AQ200" i="40"/>
  <c r="BF177" i="40"/>
  <c r="O154" i="39"/>
  <c r="AA199" i="40"/>
  <c r="F12" i="31"/>
  <c r="BI193" i="40"/>
  <c r="AA207" i="40"/>
  <c r="V198" i="40"/>
  <c r="AO200" i="40"/>
  <c r="AC207" i="40"/>
  <c r="T202" i="40"/>
  <c r="D60" i="33"/>
  <c r="C173" i="30"/>
  <c r="AO193" i="40"/>
  <c r="AS215" i="40"/>
  <c r="AQ202" i="40"/>
  <c r="AS202" i="40"/>
  <c r="I11" i="36"/>
  <c r="I19" i="36" s="1"/>
  <c r="I80" i="28" s="1"/>
  <c r="D70" i="30"/>
  <c r="AQ215" i="40"/>
  <c r="S215" i="40"/>
  <c r="BH202" i="40"/>
  <c r="N14" i="2"/>
  <c r="Z199" i="40"/>
  <c r="L183" i="41"/>
  <c r="BA205" i="40"/>
  <c r="BB177" i="40"/>
  <c r="BC215" i="40"/>
  <c r="H15" i="33"/>
  <c r="H19" i="33" s="1"/>
  <c r="H77" i="28" s="1"/>
  <c r="D169" i="39"/>
  <c r="D184" i="39" s="1"/>
  <c r="AL199" i="40"/>
  <c r="I189" i="41"/>
  <c r="BI205" i="40"/>
  <c r="AL201" i="40"/>
  <c r="G19" i="43"/>
  <c r="G77" i="43" s="1"/>
  <c r="H19" i="43"/>
  <c r="H77" i="43" s="1"/>
  <c r="M161" i="41"/>
  <c r="X215" i="40"/>
  <c r="H113" i="41"/>
  <c r="H217" i="41" s="1"/>
  <c r="J183" i="41"/>
  <c r="D19" i="43"/>
  <c r="D77" i="43" s="1"/>
  <c r="D82" i="43" s="1"/>
  <c r="J73" i="43"/>
  <c r="J80" i="43" s="1"/>
  <c r="AM205" i="40"/>
  <c r="Y204" i="40"/>
  <c r="U193" i="40"/>
  <c r="K37" i="43"/>
  <c r="K78" i="43" s="1"/>
  <c r="Y215" i="40"/>
  <c r="L213" i="40"/>
  <c r="V215" i="40"/>
  <c r="AA215" i="40"/>
  <c r="L174" i="41"/>
  <c r="BI199" i="40"/>
  <c r="J14" i="32"/>
  <c r="AU28" i="40"/>
  <c r="AM197" i="40"/>
  <c r="G5" i="35"/>
  <c r="G19" i="35" s="1"/>
  <c r="G79" i="28" s="1"/>
  <c r="I17" i="31"/>
  <c r="BE209" i="40"/>
  <c r="K13" i="34"/>
  <c r="K19" i="34" s="1"/>
  <c r="K78" i="28" s="1"/>
  <c r="AA193" i="40"/>
  <c r="Z209" i="40"/>
  <c r="AO203" i="40"/>
  <c r="I11" i="30"/>
  <c r="U201" i="40"/>
  <c r="E9" i="29"/>
  <c r="G200" i="40"/>
  <c r="G8" i="33"/>
  <c r="C152" i="36"/>
  <c r="C171" i="36"/>
  <c r="C163" i="35"/>
  <c r="C144" i="35"/>
  <c r="C164" i="31"/>
  <c r="C145" i="31"/>
  <c r="C148" i="29"/>
  <c r="C167" i="29"/>
  <c r="C165" i="29"/>
  <c r="C146" i="29"/>
  <c r="H186" i="41"/>
  <c r="K10" i="36"/>
  <c r="K19" i="36" s="1"/>
  <c r="K80" i="28" s="1"/>
  <c r="BG202" i="40"/>
  <c r="F6" i="35"/>
  <c r="AL198" i="40"/>
  <c r="J15" i="34"/>
  <c r="J19" i="34" s="1"/>
  <c r="J78" i="28" s="1"/>
  <c r="Z207" i="40"/>
  <c r="K17" i="33"/>
  <c r="K209" i="40"/>
  <c r="G205" i="40"/>
  <c r="G13" i="33"/>
  <c r="E11" i="33"/>
  <c r="E203" i="40"/>
  <c r="G5" i="33"/>
  <c r="G193" i="40"/>
  <c r="L6" i="30"/>
  <c r="AR198" i="40"/>
  <c r="J8" i="29"/>
  <c r="Z200" i="40"/>
  <c r="G9" i="34"/>
  <c r="W201" i="40"/>
  <c r="W193" i="40"/>
  <c r="AJ206" i="40"/>
  <c r="M12" i="29"/>
  <c r="AC204" i="40"/>
  <c r="AA205" i="40"/>
  <c r="O52" i="40"/>
  <c r="D213" i="40"/>
  <c r="E14" i="31"/>
  <c r="BA206" i="40"/>
  <c r="BA177" i="40"/>
  <c r="K11" i="31"/>
  <c r="BG203" i="40"/>
  <c r="L16" i="36"/>
  <c r="BH208" i="40"/>
  <c r="U177" i="40"/>
  <c r="O12" i="40"/>
  <c r="E193" i="40"/>
  <c r="BD205" i="40"/>
  <c r="BA193" i="40"/>
  <c r="K9" i="33"/>
  <c r="W207" i="40"/>
  <c r="AK209" i="40"/>
  <c r="D64" i="10"/>
  <c r="E166" i="41"/>
  <c r="D67" i="30"/>
  <c r="I186" i="41"/>
  <c r="D55" i="43"/>
  <c r="D79" i="43" s="1"/>
  <c r="H169" i="39"/>
  <c r="AZ193" i="40"/>
  <c r="I10" i="33"/>
  <c r="AY205" i="40"/>
  <c r="J199" i="40"/>
  <c r="L188" i="41"/>
  <c r="L209" i="40"/>
  <c r="C188" i="41"/>
  <c r="C65" i="41"/>
  <c r="L10" i="34"/>
  <c r="O161" i="39"/>
  <c r="AC201" i="40"/>
  <c r="I73" i="43"/>
  <c r="I80" i="43" s="1"/>
  <c r="D68" i="31"/>
  <c r="BF215" i="40"/>
  <c r="BA215" i="40"/>
  <c r="D177" i="40"/>
  <c r="M14" i="10"/>
  <c r="M19" i="10" s="1"/>
  <c r="W202" i="40"/>
  <c r="D66" i="36"/>
  <c r="AZ200" i="40"/>
  <c r="AI207" i="40"/>
  <c r="AZ215" i="40"/>
  <c r="J55" i="43"/>
  <c r="J79" i="43" s="1"/>
  <c r="N47" i="41"/>
  <c r="AS177" i="40"/>
  <c r="D62" i="29"/>
  <c r="D57" i="32"/>
  <c r="AM203" i="40"/>
  <c r="D187" i="41"/>
  <c r="L189" i="41"/>
  <c r="F192" i="41"/>
  <c r="C170" i="30"/>
  <c r="G37" i="43"/>
  <c r="G78" i="43" s="1"/>
  <c r="C19" i="10"/>
  <c r="C69" i="28" s="1"/>
  <c r="H187" i="41"/>
  <c r="D61" i="31"/>
  <c r="E14" i="32"/>
  <c r="AO207" i="40"/>
  <c r="I215" i="40"/>
  <c r="AL213" i="40"/>
  <c r="T213" i="40"/>
  <c r="C149" i="31"/>
  <c r="U209" i="40"/>
  <c r="C215" i="40"/>
  <c r="L164" i="41"/>
  <c r="C170" i="41"/>
  <c r="C204" i="41" s="1"/>
  <c r="E37" i="43"/>
  <c r="E78" i="43" s="1"/>
  <c r="AN177" i="40"/>
  <c r="D191" i="41"/>
  <c r="K180" i="41"/>
  <c r="D65" i="31"/>
  <c r="M37" i="43"/>
  <c r="M78" i="43" s="1"/>
  <c r="N151" i="41"/>
  <c r="O151" i="41" s="1"/>
  <c r="K12" i="31"/>
  <c r="AO215" i="40"/>
  <c r="C187" i="41"/>
  <c r="D37" i="43"/>
  <c r="D78" i="43" s="1"/>
  <c r="AK203" i="40"/>
  <c r="C163" i="31"/>
  <c r="AR177" i="40"/>
  <c r="N39" i="41"/>
  <c r="D59" i="34"/>
  <c r="O119" i="40"/>
  <c r="BF200" i="40"/>
  <c r="BK87" i="40"/>
  <c r="N36" i="41"/>
  <c r="F176" i="41"/>
  <c r="AC215" i="40"/>
  <c r="G73" i="43"/>
  <c r="G80" i="43" s="1"/>
  <c r="J81" i="41"/>
  <c r="J164" i="41"/>
  <c r="C169" i="41"/>
  <c r="H215" i="40"/>
  <c r="Y213" i="40"/>
  <c r="M73" i="43"/>
  <c r="M80" i="43" s="1"/>
  <c r="C172" i="41"/>
  <c r="Y205" i="40"/>
  <c r="N141" i="39"/>
  <c r="O141" i="39" s="1"/>
  <c r="AY213" i="40"/>
  <c r="F55" i="43"/>
  <c r="F79" i="43" s="1"/>
  <c r="BC198" i="40"/>
  <c r="L206" i="40"/>
  <c r="D60" i="36"/>
  <c r="L172" i="41"/>
  <c r="AK204" i="40"/>
  <c r="Y177" i="40"/>
  <c r="F213" i="40"/>
  <c r="T177" i="40"/>
  <c r="C144" i="31"/>
  <c r="G186" i="41"/>
  <c r="AL209" i="40"/>
  <c r="M19" i="43"/>
  <c r="M77" i="43" s="1"/>
  <c r="N104" i="41"/>
  <c r="J170" i="41"/>
  <c r="N152" i="41"/>
  <c r="N24" i="41"/>
  <c r="W203" i="40"/>
  <c r="AK193" i="40"/>
  <c r="AK177" i="40"/>
  <c r="S177" i="40"/>
  <c r="AN215" i="40"/>
  <c r="I9" i="33"/>
  <c r="BG197" i="40"/>
  <c r="BH215" i="40"/>
  <c r="C150" i="29"/>
  <c r="F169" i="39"/>
  <c r="N149" i="41"/>
  <c r="K193" i="40"/>
  <c r="D182" i="41"/>
  <c r="O48" i="40"/>
  <c r="O90" i="40"/>
  <c r="K202" i="40"/>
  <c r="I55" i="43"/>
  <c r="I79" i="43" s="1"/>
  <c r="I13" i="29"/>
  <c r="BA213" i="40"/>
  <c r="I5" i="29"/>
  <c r="AY193" i="40"/>
  <c r="M187" i="41"/>
  <c r="M166" i="41"/>
  <c r="D164" i="41"/>
  <c r="C174" i="34"/>
  <c r="D9" i="31"/>
  <c r="AJ193" i="40"/>
  <c r="K12" i="29"/>
  <c r="K19" i="29" s="1"/>
  <c r="I208" i="40"/>
  <c r="V177" i="40"/>
  <c r="V206" i="40"/>
  <c r="BF193" i="40"/>
  <c r="I181" i="41"/>
  <c r="G177" i="40"/>
  <c r="BG193" i="40"/>
  <c r="W209" i="40"/>
  <c r="AJ177" i="40"/>
  <c r="D49" i="41"/>
  <c r="N28" i="41"/>
  <c r="E176" i="41"/>
  <c r="BI215" i="40"/>
  <c r="D66" i="29"/>
  <c r="H202" i="40"/>
  <c r="G207" i="40"/>
  <c r="D15" i="30"/>
  <c r="D19" i="30" s="1"/>
  <c r="AB204" i="40"/>
  <c r="D209" i="40"/>
  <c r="K185" i="41"/>
  <c r="BG177" i="40"/>
  <c r="J207" i="40"/>
  <c r="AN193" i="40"/>
  <c r="F73" i="43"/>
  <c r="F80" i="43" s="1"/>
  <c r="BI177" i="40"/>
  <c r="C169" i="35"/>
  <c r="E55" i="43"/>
  <c r="E79" i="43" s="1"/>
  <c r="K73" i="43"/>
  <c r="K80" i="43" s="1"/>
  <c r="M55" i="43"/>
  <c r="M79" i="43" s="1"/>
  <c r="S199" i="40"/>
  <c r="N72" i="41"/>
  <c r="D54" i="28"/>
  <c r="C55" i="32"/>
  <c r="C59" i="2"/>
  <c r="N15" i="39"/>
  <c r="O15" i="39" s="1"/>
  <c r="N11" i="32"/>
  <c r="N7" i="32"/>
  <c r="C53" i="32"/>
  <c r="N54" i="28"/>
  <c r="H52" i="28"/>
  <c r="X5" i="47"/>
  <c r="BI213" i="40"/>
  <c r="C129" i="41"/>
  <c r="T203" i="40"/>
  <c r="AC177" i="40"/>
  <c r="O22" i="40"/>
  <c r="L73" i="43"/>
  <c r="L80" i="43" s="1"/>
  <c r="D61" i="36"/>
  <c r="AB193" i="40"/>
  <c r="K213" i="40"/>
  <c r="C166" i="41"/>
  <c r="C200" i="41" s="1"/>
  <c r="C81" i="41"/>
  <c r="M177" i="40"/>
  <c r="M210" i="40" s="1"/>
  <c r="F14" i="35"/>
  <c r="K145" i="41"/>
  <c r="G182" i="41"/>
  <c r="K183" i="41"/>
  <c r="K175" i="41"/>
  <c r="AO198" i="40"/>
  <c r="D171" i="41"/>
  <c r="K188" i="41"/>
  <c r="I37" i="43"/>
  <c r="I78" i="43" s="1"/>
  <c r="E73" i="43"/>
  <c r="E80" i="43" s="1"/>
  <c r="AQ201" i="40"/>
  <c r="AA198" i="40"/>
  <c r="L175" i="41"/>
  <c r="L161" i="41"/>
  <c r="G113" i="41"/>
  <c r="I165" i="41"/>
  <c r="L167" i="41"/>
  <c r="D68" i="30"/>
  <c r="C161" i="41"/>
  <c r="J188" i="41"/>
  <c r="D68" i="36"/>
  <c r="G181" i="41"/>
  <c r="U215" i="40"/>
  <c r="L55" i="43"/>
  <c r="L79" i="43" s="1"/>
  <c r="D169" i="41"/>
  <c r="M190" i="41"/>
  <c r="Q41" i="35"/>
  <c r="P55" i="35"/>
  <c r="E167" i="41"/>
  <c r="E168" i="41"/>
  <c r="O28" i="40"/>
  <c r="O94" i="40"/>
  <c r="AQ177" i="40"/>
  <c r="AP177" i="40"/>
  <c r="AL193" i="40"/>
  <c r="V193" i="40"/>
  <c r="AK202" i="40"/>
  <c r="G17" i="34"/>
  <c r="D71" i="10"/>
  <c r="L177" i="40"/>
  <c r="U199" i="40"/>
  <c r="F167" i="41"/>
  <c r="AQ209" i="40"/>
  <c r="I81" i="41"/>
  <c r="D166" i="41"/>
  <c r="D175" i="41"/>
  <c r="D167" i="41"/>
  <c r="F184" i="41"/>
  <c r="L166" i="41"/>
  <c r="AC200" i="40"/>
  <c r="AR213" i="40"/>
  <c r="BG213" i="40"/>
  <c r="AQ213" i="40"/>
  <c r="F15" i="35"/>
  <c r="G168" i="41"/>
  <c r="C145" i="41"/>
  <c r="C174" i="41"/>
  <c r="AE28" i="40"/>
  <c r="L129" i="41"/>
  <c r="L97" i="41"/>
  <c r="J198" i="40"/>
  <c r="N192" i="40"/>
  <c r="N17" i="33" s="1"/>
  <c r="AK213" i="40"/>
  <c r="C171" i="41"/>
  <c r="C213" i="40"/>
  <c r="AQ208" i="40"/>
  <c r="M174" i="41"/>
  <c r="K215" i="40"/>
  <c r="C113" i="41"/>
  <c r="D71" i="33"/>
  <c r="I213" i="40"/>
  <c r="AK215" i="40"/>
  <c r="AM193" i="40"/>
  <c r="F113" i="41"/>
  <c r="E65" i="41"/>
  <c r="I182" i="41"/>
  <c r="K189" i="41"/>
  <c r="D73" i="43"/>
  <c r="D80" i="43" s="1"/>
  <c r="D85" i="43" s="1"/>
  <c r="AL207" i="40"/>
  <c r="C97" i="41"/>
  <c r="D53" i="2"/>
  <c r="N50" i="28"/>
  <c r="AC5" i="47"/>
  <c r="M52" i="28"/>
  <c r="M54" i="28" s="1"/>
  <c r="M50" i="28"/>
  <c r="M171" i="41"/>
  <c r="M164" i="41"/>
  <c r="M213" i="40"/>
  <c r="C29" i="33"/>
  <c r="D65" i="33" s="1"/>
  <c r="C65" i="33"/>
  <c r="C28" i="31"/>
  <c r="C64" i="31"/>
  <c r="C29" i="10"/>
  <c r="D65" i="10" s="1"/>
  <c r="C65" i="10"/>
  <c r="C28" i="30"/>
  <c r="C64" i="30"/>
  <c r="C28" i="36"/>
  <c r="C64" i="36"/>
  <c r="C33" i="29"/>
  <c r="D69" i="29" s="1"/>
  <c r="C69" i="29"/>
  <c r="D16" i="2"/>
  <c r="D68" i="28" s="1"/>
  <c r="D57" i="2"/>
  <c r="AR193" i="40"/>
  <c r="D66" i="35"/>
  <c r="L208" i="40"/>
  <c r="C154" i="36"/>
  <c r="D61" i="30"/>
  <c r="AR206" i="40"/>
  <c r="C24" i="30"/>
  <c r="C144" i="30" s="1"/>
  <c r="C60" i="30"/>
  <c r="F182" i="41"/>
  <c r="H181" i="41"/>
  <c r="D65" i="30"/>
  <c r="BG205" i="40"/>
  <c r="C32" i="29"/>
  <c r="D68" i="29" s="1"/>
  <c r="C68" i="29"/>
  <c r="C185" i="41"/>
  <c r="C27" i="33"/>
  <c r="C63" i="33"/>
  <c r="C33" i="34"/>
  <c r="D69" i="34" s="1"/>
  <c r="C69" i="34"/>
  <c r="D70" i="36"/>
  <c r="L193" i="40"/>
  <c r="Z193" i="40"/>
  <c r="D81" i="41"/>
  <c r="AA206" i="40"/>
  <c r="L198" i="40"/>
  <c r="AQ193" i="40"/>
  <c r="C33" i="10"/>
  <c r="D69" i="10" s="1"/>
  <c r="C69" i="10"/>
  <c r="C21" i="2"/>
  <c r="D51" i="2" s="1"/>
  <c r="C51" i="2"/>
  <c r="C24" i="2"/>
  <c r="D54" i="2" s="1"/>
  <c r="C54" i="2"/>
  <c r="AA177" i="40"/>
  <c r="AJ198" i="40"/>
  <c r="Y197" i="40"/>
  <c r="AN203" i="40"/>
  <c r="I192" i="41"/>
  <c r="J172" i="41"/>
  <c r="T204" i="40"/>
  <c r="AI202" i="40"/>
  <c r="K13" i="31"/>
  <c r="C35" i="35"/>
  <c r="C71" i="35"/>
  <c r="BA207" i="40"/>
  <c r="C25" i="34"/>
  <c r="D61" i="34" s="1"/>
  <c r="C61" i="34"/>
  <c r="C30" i="10"/>
  <c r="D66" i="10" s="1"/>
  <c r="C66" i="10"/>
  <c r="D71" i="36"/>
  <c r="K192" i="41"/>
  <c r="F168" i="41"/>
  <c r="Z177" i="40"/>
  <c r="D58" i="32"/>
  <c r="C25" i="33"/>
  <c r="D61" i="33" s="1"/>
  <c r="C61" i="33"/>
  <c r="D6" i="35"/>
  <c r="D60" i="35" s="1"/>
  <c r="C27" i="29"/>
  <c r="D63" i="29" s="1"/>
  <c r="C63" i="29"/>
  <c r="H182" i="41"/>
  <c r="J177" i="40"/>
  <c r="M185" i="41"/>
  <c r="J180" i="41"/>
  <c r="I167" i="41"/>
  <c r="C26" i="33"/>
  <c r="D62" i="33" s="1"/>
  <c r="C62" i="33"/>
  <c r="C28" i="35"/>
  <c r="C148" i="35" s="1"/>
  <c r="C64" i="35"/>
  <c r="BA199" i="40"/>
  <c r="E7" i="31"/>
  <c r="C164" i="41"/>
  <c r="N156" i="41"/>
  <c r="O159" i="39"/>
  <c r="C164" i="30"/>
  <c r="D176" i="41"/>
  <c r="N38" i="41"/>
  <c r="AB203" i="40"/>
  <c r="G191" i="41"/>
  <c r="I177" i="40"/>
  <c r="X199" i="40"/>
  <c r="H173" i="41"/>
  <c r="H189" i="41"/>
  <c r="I184" i="41"/>
  <c r="K169" i="41"/>
  <c r="Y193" i="40"/>
  <c r="C31" i="33"/>
  <c r="D67" i="33" s="1"/>
  <c r="C67" i="33"/>
  <c r="C26" i="34"/>
  <c r="C62" i="34"/>
  <c r="C162" i="35"/>
  <c r="C27" i="10"/>
  <c r="D63" i="10" s="1"/>
  <c r="C63" i="10"/>
  <c r="C166" i="34"/>
  <c r="BB215" i="40"/>
  <c r="C146" i="35"/>
  <c r="C165" i="35"/>
  <c r="S207" i="40"/>
  <c r="D64" i="29"/>
  <c r="BI207" i="40"/>
  <c r="M15" i="31"/>
  <c r="G17" i="31"/>
  <c r="BC209" i="40"/>
  <c r="N37" i="41"/>
  <c r="J19" i="36"/>
  <c r="J80" i="28" s="1"/>
  <c r="U208" i="40"/>
  <c r="O20" i="40"/>
  <c r="U206" i="40"/>
  <c r="N5" i="32"/>
  <c r="N71" i="39"/>
  <c r="O71" i="39" s="1"/>
  <c r="C26" i="2"/>
  <c r="D56" i="2" s="1"/>
  <c r="C56" i="2"/>
  <c r="AL177" i="40"/>
  <c r="L11" i="29"/>
  <c r="L19" i="29" s="1"/>
  <c r="Z201" i="40"/>
  <c r="C34" i="10"/>
  <c r="D70" i="10" s="1"/>
  <c r="C70" i="10"/>
  <c r="C29" i="29"/>
  <c r="C65" i="29"/>
  <c r="C27" i="31"/>
  <c r="C166" i="31" s="1"/>
  <c r="C63" i="31"/>
  <c r="AS193" i="40"/>
  <c r="C31" i="29"/>
  <c r="C67" i="29"/>
  <c r="J181" i="41"/>
  <c r="C26" i="36"/>
  <c r="C62" i="36"/>
  <c r="C143" i="35"/>
  <c r="AJ199" i="40"/>
  <c r="C32" i="33"/>
  <c r="D68" i="33" s="1"/>
  <c r="C68" i="33"/>
  <c r="D193" i="40"/>
  <c r="C23" i="30"/>
  <c r="C59" i="30"/>
  <c r="AR207" i="40"/>
  <c r="C31" i="36"/>
  <c r="C67" i="36"/>
  <c r="C31" i="31"/>
  <c r="C67" i="31"/>
  <c r="J16" i="31"/>
  <c r="BF208" i="40"/>
  <c r="C31" i="35"/>
  <c r="C67" i="35"/>
  <c r="I19" i="34"/>
  <c r="I78" i="28" s="1"/>
  <c r="C33" i="30"/>
  <c r="C69" i="30"/>
  <c r="AL208" i="40"/>
  <c r="I207" i="40"/>
  <c r="AN202" i="40"/>
  <c r="F186" i="41"/>
  <c r="G183" i="41"/>
  <c r="C32" i="35"/>
  <c r="C68" i="35"/>
  <c r="C30" i="30"/>
  <c r="D66" i="30" s="1"/>
  <c r="C66" i="30"/>
  <c r="O4" i="40"/>
  <c r="J189" i="41"/>
  <c r="AY202" i="40"/>
  <c r="C25" i="35"/>
  <c r="C145" i="35" s="1"/>
  <c r="C61" i="35"/>
  <c r="AI213" i="40"/>
  <c r="C32" i="34"/>
  <c r="D68" i="34" s="1"/>
  <c r="C68" i="34"/>
  <c r="AP205" i="40"/>
  <c r="C33" i="35"/>
  <c r="C69" i="35"/>
  <c r="F203" i="40"/>
  <c r="C168" i="34"/>
  <c r="C149" i="34"/>
  <c r="AA78" i="36"/>
  <c r="N188" i="40"/>
  <c r="C49" i="41"/>
  <c r="BB213" i="40"/>
  <c r="AS213" i="40"/>
  <c r="C173" i="41"/>
  <c r="C207" i="41" s="1"/>
  <c r="L54" i="28"/>
  <c r="N154" i="41"/>
  <c r="I170" i="41"/>
  <c r="F171" i="41"/>
  <c r="G173" i="41"/>
  <c r="O132" i="40"/>
  <c r="AL215" i="40"/>
  <c r="BH201" i="40"/>
  <c r="AS203" i="40"/>
  <c r="AB209" i="40"/>
  <c r="C19" i="33"/>
  <c r="C77" i="28" s="1"/>
  <c r="E165" i="41"/>
  <c r="O92" i="40"/>
  <c r="M180" i="41"/>
  <c r="L180" i="41"/>
  <c r="E185" i="41"/>
  <c r="BH177" i="40"/>
  <c r="AR215" i="40"/>
  <c r="Z213" i="40"/>
  <c r="L191" i="41"/>
  <c r="BH213" i="40"/>
  <c r="AZ177" i="40"/>
  <c r="J41" i="33"/>
  <c r="I55" i="33"/>
  <c r="N27" i="41"/>
  <c r="N8" i="41"/>
  <c r="O8" i="41" s="1"/>
  <c r="G213" i="40"/>
  <c r="S213" i="40"/>
  <c r="AJ213" i="40"/>
  <c r="AB213" i="40"/>
  <c r="K168" i="41"/>
  <c r="F165" i="41"/>
  <c r="M183" i="41"/>
  <c r="G176" i="41"/>
  <c r="J167" i="41"/>
  <c r="AZ213" i="40"/>
  <c r="N41" i="30"/>
  <c r="M55" i="30"/>
  <c r="N74" i="41"/>
  <c r="AP213" i="40"/>
  <c r="J213" i="40"/>
  <c r="M173" i="41"/>
  <c r="T193" i="40"/>
  <c r="BD197" i="40"/>
  <c r="W213" i="40"/>
  <c r="K38" i="28"/>
  <c r="AA213" i="40"/>
  <c r="N6" i="41"/>
  <c r="N182" i="40"/>
  <c r="J11" i="32"/>
  <c r="BE202" i="40"/>
  <c r="I10" i="31"/>
  <c r="BC213" i="40"/>
  <c r="C9" i="35"/>
  <c r="C19" i="35" s="1"/>
  <c r="AI193" i="40"/>
  <c r="N158" i="41"/>
  <c r="G14" i="2"/>
  <c r="D208" i="40"/>
  <c r="C23" i="36"/>
  <c r="C19" i="36"/>
  <c r="C80" i="28" s="1"/>
  <c r="C181" i="41"/>
  <c r="C17" i="41"/>
  <c r="E197" i="40"/>
  <c r="E5" i="33"/>
  <c r="AB201" i="40"/>
  <c r="L9" i="34"/>
  <c r="E19" i="35"/>
  <c r="E79" i="28" s="1"/>
  <c r="BD193" i="40"/>
  <c r="AE122" i="40"/>
  <c r="O6" i="40"/>
  <c r="O136" i="40"/>
  <c r="H5" i="36"/>
  <c r="H19" i="36" s="1"/>
  <c r="AR204" i="40"/>
  <c r="L12" i="35"/>
  <c r="L19" i="35" s="1"/>
  <c r="L79" i="28" s="1"/>
  <c r="C12" i="34"/>
  <c r="S204" i="40"/>
  <c r="AC198" i="40"/>
  <c r="M6" i="34"/>
  <c r="M19" i="34" s="1"/>
  <c r="M78" i="28" s="1"/>
  <c r="J12" i="33"/>
  <c r="J204" i="40"/>
  <c r="D198" i="40"/>
  <c r="AN213" i="40"/>
  <c r="S206" i="40"/>
  <c r="K167" i="41"/>
  <c r="BE177" i="40"/>
  <c r="BF213" i="40"/>
  <c r="O78" i="40"/>
  <c r="H176" i="41"/>
  <c r="BC193" i="40"/>
  <c r="AC213" i="40"/>
  <c r="C201" i="40"/>
  <c r="N119" i="41"/>
  <c r="N112" i="41"/>
  <c r="N109" i="41"/>
  <c r="N108" i="41"/>
  <c r="N93" i="41"/>
  <c r="O93" i="41" s="1"/>
  <c r="N78" i="41"/>
  <c r="N75" i="41"/>
  <c r="N70" i="41"/>
  <c r="N68" i="41"/>
  <c r="N58" i="41"/>
  <c r="X193" i="40"/>
  <c r="I175" i="41"/>
  <c r="O16" i="40"/>
  <c r="D9" i="34"/>
  <c r="D63" i="34" s="1"/>
  <c r="BF207" i="40"/>
  <c r="O106" i="40"/>
  <c r="N11" i="43"/>
  <c r="I198" i="40"/>
  <c r="AC193" i="40"/>
  <c r="AM213" i="40"/>
  <c r="N155" i="41"/>
  <c r="M175" i="41"/>
  <c r="N128" i="41"/>
  <c r="N69" i="41"/>
  <c r="D188" i="41"/>
  <c r="H170" i="41"/>
  <c r="E180" i="41"/>
  <c r="BE213" i="40"/>
  <c r="T201" i="40"/>
  <c r="AP204" i="40"/>
  <c r="AU94" i="40"/>
  <c r="L7" i="36"/>
  <c r="BH193" i="40"/>
  <c r="I7" i="33"/>
  <c r="K184" i="41"/>
  <c r="I187" i="41"/>
  <c r="N48" i="41"/>
  <c r="N44" i="41"/>
  <c r="O44" i="41" s="1"/>
  <c r="N40" i="41"/>
  <c r="O40" i="41" s="1"/>
  <c r="N25" i="41"/>
  <c r="O25" i="41" s="1"/>
  <c r="N10" i="41"/>
  <c r="O10" i="41" s="1"/>
  <c r="C203" i="40"/>
  <c r="X207" i="40"/>
  <c r="I191" i="41"/>
  <c r="H184" i="41"/>
  <c r="C193" i="40"/>
  <c r="F19" i="10"/>
  <c r="F69" i="28" s="1"/>
  <c r="F19" i="30"/>
  <c r="AN208" i="40"/>
  <c r="BB193" i="40"/>
  <c r="H192" i="41"/>
  <c r="O142" i="40"/>
  <c r="AP202" i="40"/>
  <c r="J10" i="35"/>
  <c r="J190" i="41"/>
  <c r="J129" i="41"/>
  <c r="G185" i="41"/>
  <c r="BJ172" i="40"/>
  <c r="BK172" i="40" s="1"/>
  <c r="BK141" i="40"/>
  <c r="O134" i="40"/>
  <c r="O68" i="40"/>
  <c r="E8" i="34"/>
  <c r="E19" i="34" s="1"/>
  <c r="E78" i="28" s="1"/>
  <c r="D165" i="41"/>
  <c r="N17" i="43"/>
  <c r="O112" i="40"/>
  <c r="O76" i="40"/>
  <c r="AY204" i="40"/>
  <c r="C12" i="31"/>
  <c r="C19" i="31" s="1"/>
  <c r="BI198" i="40"/>
  <c r="M6" i="31"/>
  <c r="D16" i="33"/>
  <c r="N43" i="41"/>
  <c r="J175" i="41"/>
  <c r="G190" i="41"/>
  <c r="K191" i="41"/>
  <c r="G187" i="41"/>
  <c r="M169" i="41"/>
  <c r="I168" i="41"/>
  <c r="H171" i="41"/>
  <c r="K170" i="41"/>
  <c r="O140" i="40"/>
  <c r="O110" i="40"/>
  <c r="N15" i="43"/>
  <c r="O74" i="40"/>
  <c r="O36" i="40"/>
  <c r="L17" i="31"/>
  <c r="BH209" i="40"/>
  <c r="M16" i="29"/>
  <c r="AC208" i="40"/>
  <c r="F13" i="29"/>
  <c r="F19" i="29" s="1"/>
  <c r="V205" i="40"/>
  <c r="K11" i="10"/>
  <c r="K177" i="40"/>
  <c r="L8" i="10"/>
  <c r="L19" i="10" s="1"/>
  <c r="L200" i="40"/>
  <c r="BJ170" i="40"/>
  <c r="N11" i="31" s="1"/>
  <c r="N23" i="41"/>
  <c r="BJ165" i="40"/>
  <c r="N6" i="31" s="1"/>
  <c r="K33" i="41"/>
  <c r="M167" i="41"/>
  <c r="N5" i="41"/>
  <c r="F191" i="41"/>
  <c r="H185" i="41"/>
  <c r="L181" i="41"/>
  <c r="F17" i="41"/>
  <c r="J17" i="41"/>
  <c r="K181" i="41"/>
  <c r="D65" i="41"/>
  <c r="O38" i="40"/>
  <c r="BB203" i="40"/>
  <c r="F11" i="31"/>
  <c r="C176" i="41"/>
  <c r="C210" i="41" s="1"/>
  <c r="C9" i="30"/>
  <c r="AI177" i="40"/>
  <c r="AI201" i="40"/>
  <c r="C6" i="29"/>
  <c r="C19" i="29" s="1"/>
  <c r="S198" i="40"/>
  <c r="F8" i="35"/>
  <c r="AL200" i="40"/>
  <c r="F5" i="34"/>
  <c r="F19" i="34" s="1"/>
  <c r="F78" i="28" s="1"/>
  <c r="V197" i="40"/>
  <c r="J14" i="33"/>
  <c r="J193" i="40"/>
  <c r="N26" i="41"/>
  <c r="N15" i="41"/>
  <c r="O15" i="41" s="1"/>
  <c r="J182" i="41"/>
  <c r="L169" i="41"/>
  <c r="O108" i="40"/>
  <c r="N13" i="43"/>
  <c r="O72" i="40"/>
  <c r="AZ209" i="40"/>
  <c r="D17" i="31"/>
  <c r="C33" i="41"/>
  <c r="C165" i="41"/>
  <c r="O10" i="40"/>
  <c r="F166" i="41"/>
  <c r="O144" i="40"/>
  <c r="O104" i="40"/>
  <c r="N9" i="43"/>
  <c r="AU61" i="40"/>
  <c r="C17" i="30"/>
  <c r="AI209" i="40"/>
  <c r="J206" i="40"/>
  <c r="J14" i="10"/>
  <c r="M13" i="33"/>
  <c r="M205" i="40"/>
  <c r="J19" i="30"/>
  <c r="N16" i="41"/>
  <c r="O16" i="41" s="1"/>
  <c r="BD177" i="40"/>
  <c r="J173" i="41"/>
  <c r="O102" i="40"/>
  <c r="N7" i="43"/>
  <c r="O44" i="40"/>
  <c r="I7" i="30"/>
  <c r="AO199" i="40"/>
  <c r="G7" i="10"/>
  <c r="G19" i="10" s="1"/>
  <c r="G199" i="40"/>
  <c r="O80" i="40"/>
  <c r="O56" i="40"/>
  <c r="N5" i="43"/>
  <c r="O100" i="40"/>
  <c r="BF199" i="40"/>
  <c r="J7" i="31"/>
  <c r="C6" i="34"/>
  <c r="S193" i="40"/>
  <c r="DD54" i="28"/>
  <c r="J51" i="28"/>
  <c r="J52" i="28"/>
  <c r="N31" i="41"/>
  <c r="BL177" i="40"/>
  <c r="N14" i="41"/>
  <c r="O14" i="41" s="1"/>
  <c r="D97" i="41"/>
  <c r="F172" i="41"/>
  <c r="F206" i="41" s="1"/>
  <c r="K166" i="41"/>
  <c r="E173" i="41"/>
  <c r="I169" i="41"/>
  <c r="M191" i="41"/>
  <c r="H13" i="10"/>
  <c r="H205" i="40"/>
  <c r="L185" i="41"/>
  <c r="K172" i="41"/>
  <c r="BK31" i="40"/>
  <c r="D172" i="41"/>
  <c r="D19" i="10"/>
  <c r="AN200" i="40"/>
  <c r="H8" i="30"/>
  <c r="X177" i="40"/>
  <c r="X202" i="40"/>
  <c r="H10" i="29"/>
  <c r="I188" i="41"/>
  <c r="G188" i="41"/>
  <c r="AE96" i="40"/>
  <c r="AE92" i="40"/>
  <c r="BK89" i="40"/>
  <c r="AE86" i="40"/>
  <c r="N86" i="41"/>
  <c r="BK80" i="40"/>
  <c r="AE70" i="40"/>
  <c r="N105" i="41"/>
  <c r="AU42" i="40"/>
  <c r="N42" i="41"/>
  <c r="J97" i="41"/>
  <c r="M65" i="41"/>
  <c r="BK22" i="40"/>
  <c r="E171" i="41"/>
  <c r="AU142" i="40"/>
  <c r="N142" i="41"/>
  <c r="AU124" i="40"/>
  <c r="N124" i="41"/>
  <c r="F65" i="41"/>
  <c r="G65" i="41"/>
  <c r="L65" i="41"/>
  <c r="O126" i="40"/>
  <c r="M33" i="41"/>
  <c r="N9" i="41"/>
  <c r="O9" i="41" s="1"/>
  <c r="D33" i="41"/>
  <c r="G10" i="2"/>
  <c r="J166" i="41"/>
  <c r="G11" i="32"/>
  <c r="N180" i="40"/>
  <c r="N5" i="33" s="1"/>
  <c r="N4" i="41"/>
  <c r="O70" i="40"/>
  <c r="I176" i="41"/>
  <c r="O120" i="39"/>
  <c r="N79" i="41"/>
  <c r="N64" i="41"/>
  <c r="O64" i="41" s="1"/>
  <c r="K49" i="41"/>
  <c r="F185" i="41"/>
  <c r="J161" i="41"/>
  <c r="M184" i="41"/>
  <c r="J184" i="41"/>
  <c r="AO213" i="40"/>
  <c r="N45" i="41"/>
  <c r="O45" i="41" s="1"/>
  <c r="N21" i="41"/>
  <c r="N12" i="41"/>
  <c r="F169" i="41"/>
  <c r="G171" i="41"/>
  <c r="H168" i="41"/>
  <c r="G166" i="41"/>
  <c r="K17" i="41"/>
  <c r="I161" i="41"/>
  <c r="M192" i="41"/>
  <c r="E175" i="41"/>
  <c r="M172" i="41"/>
  <c r="J165" i="41"/>
  <c r="I129" i="41"/>
  <c r="I200" i="40"/>
  <c r="I193" i="40"/>
  <c r="I145" i="41"/>
  <c r="O24" i="40"/>
  <c r="O8" i="40"/>
  <c r="N184" i="40"/>
  <c r="O120" i="40"/>
  <c r="O118" i="40"/>
  <c r="BD213" i="40"/>
  <c r="AE150" i="40"/>
  <c r="L41" i="10"/>
  <c r="K55" i="10"/>
  <c r="E49" i="41"/>
  <c r="H165" i="41"/>
  <c r="O96" i="40"/>
  <c r="AE117" i="40"/>
  <c r="G169" i="41"/>
  <c r="K161" i="41"/>
  <c r="K176" i="41"/>
  <c r="D161" i="41"/>
  <c r="N143" i="41"/>
  <c r="N140" i="41"/>
  <c r="N137" i="41"/>
  <c r="N136" i="41"/>
  <c r="N135" i="41"/>
  <c r="H145" i="41"/>
  <c r="G145" i="41"/>
  <c r="D173" i="41"/>
  <c r="E170" i="41"/>
  <c r="I166" i="41"/>
  <c r="N127" i="41"/>
  <c r="O127" i="41" s="1"/>
  <c r="K129" i="41"/>
  <c r="E129" i="41"/>
  <c r="H129" i="41"/>
  <c r="N107" i="41"/>
  <c r="N106" i="41"/>
  <c r="O106" i="41" s="1"/>
  <c r="N103" i="41"/>
  <c r="N102" i="41"/>
  <c r="N101" i="41"/>
  <c r="N100" i="41"/>
  <c r="O100" i="41" s="1"/>
  <c r="N95" i="41"/>
  <c r="O95" i="41" s="1"/>
  <c r="N92" i="41"/>
  <c r="N90" i="41"/>
  <c r="N88" i="41"/>
  <c r="O88" i="41" s="1"/>
  <c r="N87" i="41"/>
  <c r="M97" i="41"/>
  <c r="F97" i="41"/>
  <c r="K173" i="41"/>
  <c r="N77" i="41"/>
  <c r="BJ166" i="40"/>
  <c r="BK166" i="40" s="1"/>
  <c r="G170" i="41"/>
  <c r="N62" i="41"/>
  <c r="N61" i="41"/>
  <c r="O61" i="41" s="1"/>
  <c r="N59" i="41"/>
  <c r="N55" i="41"/>
  <c r="O55" i="41" s="1"/>
  <c r="N53" i="41"/>
  <c r="O138" i="40"/>
  <c r="O124" i="40"/>
  <c r="O116" i="40"/>
  <c r="AE160" i="40"/>
  <c r="O42" i="40"/>
  <c r="O32" i="40"/>
  <c r="F49" i="41"/>
  <c r="F175" i="41"/>
  <c r="N7" i="41"/>
  <c r="AE152" i="40"/>
  <c r="I54" i="28"/>
  <c r="I172" i="41"/>
  <c r="BE203" i="40"/>
  <c r="I11" i="31"/>
  <c r="I8" i="30"/>
  <c r="AO177" i="40"/>
  <c r="I33" i="41"/>
  <c r="I19" i="10"/>
  <c r="I69" i="28" s="1"/>
  <c r="I164" i="41"/>
  <c r="O153" i="40"/>
  <c r="J174" i="41"/>
  <c r="F145" i="41"/>
  <c r="I65" i="41"/>
  <c r="I174" i="41"/>
  <c r="AU118" i="40"/>
  <c r="N118" i="41"/>
  <c r="O118" i="41" s="1"/>
  <c r="M129" i="41"/>
  <c r="F180" i="41"/>
  <c r="N110" i="41"/>
  <c r="E113" i="41"/>
  <c r="BJ176" i="40"/>
  <c r="BK176" i="40" s="1"/>
  <c r="N96" i="41"/>
  <c r="N94" i="41"/>
  <c r="AE94" i="40"/>
  <c r="N89" i="41"/>
  <c r="AE89" i="40"/>
  <c r="K97" i="41"/>
  <c r="BK76" i="40"/>
  <c r="N76" i="41"/>
  <c r="BJ167" i="40"/>
  <c r="N71" i="41"/>
  <c r="M176" i="41"/>
  <c r="F170" i="41"/>
  <c r="G167" i="41"/>
  <c r="H81" i="41"/>
  <c r="M170" i="41"/>
  <c r="M81" i="41"/>
  <c r="G81" i="41"/>
  <c r="L170" i="41"/>
  <c r="L81" i="41"/>
  <c r="F81" i="41"/>
  <c r="BK63" i="40"/>
  <c r="N63" i="41"/>
  <c r="BJ175" i="40"/>
  <c r="N16" i="31" s="1"/>
  <c r="BJ168" i="40"/>
  <c r="N52" i="41"/>
  <c r="J65" i="41"/>
  <c r="J171" i="41"/>
  <c r="AM177" i="40"/>
  <c r="G10" i="30"/>
  <c r="F174" i="41"/>
  <c r="H213" i="40"/>
  <c r="E17" i="41"/>
  <c r="L171" i="41"/>
  <c r="M168" i="41"/>
  <c r="M49" i="41"/>
  <c r="H49" i="41"/>
  <c r="L49" i="41"/>
  <c r="J49" i="41"/>
  <c r="J168" i="41"/>
  <c r="BJ174" i="40"/>
  <c r="N15" i="31" s="1"/>
  <c r="N30" i="41"/>
  <c r="N29" i="41"/>
  <c r="O29" i="41" s="1"/>
  <c r="BJ173" i="40"/>
  <c r="BK173" i="40" s="1"/>
  <c r="P177" i="40"/>
  <c r="AF177" i="40"/>
  <c r="F33" i="41"/>
  <c r="G175" i="41"/>
  <c r="L168" i="41"/>
  <c r="L33" i="41"/>
  <c r="N13" i="41"/>
  <c r="O213" i="41"/>
  <c r="L184" i="41"/>
  <c r="L17" i="41"/>
  <c r="C11" i="32"/>
  <c r="N153" i="41"/>
  <c r="G192" i="41"/>
  <c r="G17" i="41"/>
  <c r="O54" i="40"/>
  <c r="N54" i="41"/>
  <c r="G49" i="41"/>
  <c r="G165" i="41"/>
  <c r="D180" i="41"/>
  <c r="D17" i="41"/>
  <c r="G19" i="36"/>
  <c r="G80" i="28" s="1"/>
  <c r="M17" i="41"/>
  <c r="E161" i="41"/>
  <c r="E191" i="41"/>
  <c r="O58" i="40"/>
  <c r="I173" i="41"/>
  <c r="I19" i="35"/>
  <c r="I79" i="28" s="1"/>
  <c r="L173" i="41"/>
  <c r="G172" i="41"/>
  <c r="I17" i="41"/>
  <c r="K186" i="41"/>
  <c r="O147" i="39"/>
  <c r="O176" i="39" s="1"/>
  <c r="H183" i="41"/>
  <c r="N190" i="40"/>
  <c r="N15" i="33" s="1"/>
  <c r="K164" i="41"/>
  <c r="E174" i="41"/>
  <c r="J33" i="41"/>
  <c r="K174" i="41"/>
  <c r="K65" i="41"/>
  <c r="O62" i="40"/>
  <c r="M189" i="41"/>
  <c r="M188" i="41"/>
  <c r="N14" i="32"/>
  <c r="AV177" i="40"/>
  <c r="L165" i="41"/>
  <c r="N125" i="41"/>
  <c r="O125" i="41" s="1"/>
  <c r="O125" i="40"/>
  <c r="N32" i="43"/>
  <c r="AE109" i="40"/>
  <c r="BK46" i="40"/>
  <c r="H169" i="41"/>
  <c r="BK107" i="40"/>
  <c r="N66" i="43"/>
  <c r="AU45" i="40"/>
  <c r="M19" i="35"/>
  <c r="M79" i="28" s="1"/>
  <c r="O121" i="40"/>
  <c r="AE105" i="40"/>
  <c r="N28" i="43"/>
  <c r="BK73" i="40"/>
  <c r="BK43" i="40"/>
  <c r="K171" i="41"/>
  <c r="AU119" i="40"/>
  <c r="N62" i="43"/>
  <c r="BK103" i="40"/>
  <c r="AU93" i="40"/>
  <c r="AU38" i="40"/>
  <c r="F19" i="33"/>
  <c r="F77" i="28" s="1"/>
  <c r="M19" i="36"/>
  <c r="M80" i="28" s="1"/>
  <c r="BK86" i="40"/>
  <c r="AE154" i="40"/>
  <c r="AE148" i="40"/>
  <c r="N12" i="32"/>
  <c r="O152" i="39"/>
  <c r="F14" i="2"/>
  <c r="W177" i="40"/>
  <c r="H188" i="41"/>
  <c r="H8" i="31"/>
  <c r="AE126" i="40"/>
  <c r="N51" i="43"/>
  <c r="AU110" i="40"/>
  <c r="AU85" i="40"/>
  <c r="I41" i="34"/>
  <c r="H55" i="34"/>
  <c r="H54" i="28"/>
  <c r="BD208" i="40"/>
  <c r="H177" i="40"/>
  <c r="H199" i="40"/>
  <c r="H65" i="41"/>
  <c r="H193" i="40"/>
  <c r="H17" i="41"/>
  <c r="H13" i="29"/>
  <c r="H197" i="40"/>
  <c r="BD206" i="40"/>
  <c r="H6" i="31"/>
  <c r="BD198" i="40"/>
  <c r="H167" i="41"/>
  <c r="H164" i="41"/>
  <c r="H166" i="41"/>
  <c r="H16" i="30"/>
  <c r="H33" i="41"/>
  <c r="H8" i="29"/>
  <c r="X200" i="40"/>
  <c r="H97" i="41"/>
  <c r="H175" i="41"/>
  <c r="X213" i="40"/>
  <c r="H172" i="41"/>
  <c r="H191" i="41"/>
  <c r="M145" i="41"/>
  <c r="N157" i="41"/>
  <c r="O157" i="40"/>
  <c r="BK152" i="40"/>
  <c r="O150" i="40"/>
  <c r="N166" i="40"/>
  <c r="O166" i="40" s="1"/>
  <c r="N150" i="41"/>
  <c r="BK133" i="40"/>
  <c r="AU126" i="40"/>
  <c r="N126" i="41"/>
  <c r="BK124" i="40"/>
  <c r="AU123" i="40"/>
  <c r="AU122" i="40"/>
  <c r="AE121" i="40"/>
  <c r="N121" i="41"/>
  <c r="BK119" i="40"/>
  <c r="AE118" i="40"/>
  <c r="N14" i="43"/>
  <c r="O109" i="40"/>
  <c r="AU80" i="40"/>
  <c r="AE79" i="40"/>
  <c r="AE78" i="40"/>
  <c r="BK75" i="40"/>
  <c r="AE73" i="40"/>
  <c r="O71" i="40"/>
  <c r="AD81" i="40"/>
  <c r="AE81" i="40" s="1"/>
  <c r="AE68" i="40"/>
  <c r="E81" i="41"/>
  <c r="K81" i="41"/>
  <c r="AE64" i="40"/>
  <c r="O63" i="40"/>
  <c r="BK61" i="40"/>
  <c r="AU60" i="40"/>
  <c r="AE59" i="40"/>
  <c r="AE58" i="40"/>
  <c r="O57" i="40"/>
  <c r="N57" i="41"/>
  <c r="BK55" i="40"/>
  <c r="BK54" i="40"/>
  <c r="AU53" i="40"/>
  <c r="BK48" i="40"/>
  <c r="AE47" i="40"/>
  <c r="BK45" i="40"/>
  <c r="AT172" i="40"/>
  <c r="AU44" i="40"/>
  <c r="AU41" i="40"/>
  <c r="AU40" i="40"/>
  <c r="O39" i="40"/>
  <c r="AD171" i="40"/>
  <c r="AE27" i="40"/>
  <c r="AT169" i="40"/>
  <c r="AU25" i="40"/>
  <c r="BK23" i="40"/>
  <c r="AD165" i="40"/>
  <c r="AE21" i="40"/>
  <c r="AT192" i="40"/>
  <c r="AU16" i="40"/>
  <c r="AT189" i="40"/>
  <c r="AU13" i="40"/>
  <c r="AD183" i="40"/>
  <c r="AE7" i="40"/>
  <c r="AT181" i="40"/>
  <c r="AU5" i="40"/>
  <c r="L192" i="41"/>
  <c r="BC177" i="40"/>
  <c r="AU158" i="40"/>
  <c r="N172" i="40"/>
  <c r="O172" i="40" s="1"/>
  <c r="O156" i="40"/>
  <c r="O155" i="40"/>
  <c r="BK151" i="40"/>
  <c r="BK144" i="40"/>
  <c r="AU143" i="40"/>
  <c r="N141" i="41"/>
  <c r="O141" i="40"/>
  <c r="BK139" i="40"/>
  <c r="AU138" i="40"/>
  <c r="BK134" i="40"/>
  <c r="N145" i="40"/>
  <c r="O145" i="40" s="1"/>
  <c r="O133" i="40"/>
  <c r="N133" i="41"/>
  <c r="D145" i="41"/>
  <c r="AU128" i="40"/>
  <c r="AE127" i="40"/>
  <c r="BK116" i="40"/>
  <c r="BJ129" i="40"/>
  <c r="E189" i="41"/>
  <c r="N71" i="43"/>
  <c r="BK112" i="40"/>
  <c r="N52" i="43"/>
  <c r="AU111" i="40"/>
  <c r="N33" i="43"/>
  <c r="AE110" i="40"/>
  <c r="N67" i="43"/>
  <c r="BK108" i="40"/>
  <c r="N30" i="43"/>
  <c r="AE107" i="40"/>
  <c r="N29" i="43"/>
  <c r="AE106" i="40"/>
  <c r="N44" i="43"/>
  <c r="AU103" i="40"/>
  <c r="N43" i="43"/>
  <c r="AU102" i="40"/>
  <c r="N42" i="43"/>
  <c r="AU101" i="40"/>
  <c r="BL113" i="40"/>
  <c r="BK100" i="40"/>
  <c r="N59" i="43"/>
  <c r="BJ113" i="40"/>
  <c r="J113" i="41"/>
  <c r="BK96" i="40"/>
  <c r="AU95" i="40"/>
  <c r="BK92" i="40"/>
  <c r="AU91" i="40"/>
  <c r="AU90" i="40"/>
  <c r="AE88" i="40"/>
  <c r="O87" i="40"/>
  <c r="AE85" i="40"/>
  <c r="AU84" i="40"/>
  <c r="AT97" i="40"/>
  <c r="AU97" i="40" s="1"/>
  <c r="BJ49" i="40"/>
  <c r="BK49" i="40" s="1"/>
  <c r="BK36" i="40"/>
  <c r="AE29" i="40"/>
  <c r="AD173" i="40"/>
  <c r="AD172" i="40"/>
  <c r="L176" i="41"/>
  <c r="K165" i="41"/>
  <c r="AD191" i="40"/>
  <c r="AE15" i="40"/>
  <c r="AT190" i="40"/>
  <c r="AU14" i="40"/>
  <c r="BJ188" i="40"/>
  <c r="BK12" i="40"/>
  <c r="BK11" i="40"/>
  <c r="BJ187" i="40"/>
  <c r="N187" i="40"/>
  <c r="O11" i="40"/>
  <c r="N11" i="41"/>
  <c r="BJ185" i="40"/>
  <c r="BK9" i="40"/>
  <c r="AD184" i="40"/>
  <c r="AE8" i="40"/>
  <c r="AD182" i="40"/>
  <c r="AE6" i="40"/>
  <c r="AF193" i="40"/>
  <c r="AD180" i="40"/>
  <c r="AD17" i="40"/>
  <c r="AE4" i="40"/>
  <c r="F189" i="41"/>
  <c r="I190" i="41"/>
  <c r="J187" i="41"/>
  <c r="N160" i="41"/>
  <c r="O160" i="40"/>
  <c r="N176" i="40"/>
  <c r="AE159" i="40"/>
  <c r="AU157" i="40"/>
  <c r="O154" i="40"/>
  <c r="N170" i="40"/>
  <c r="AE153" i="40"/>
  <c r="BK150" i="40"/>
  <c r="N148" i="41"/>
  <c r="O148" i="40"/>
  <c r="N161" i="40"/>
  <c r="O161" i="40" s="1"/>
  <c r="N164" i="40"/>
  <c r="O164" i="40" s="1"/>
  <c r="BK125" i="40"/>
  <c r="AE123" i="40"/>
  <c r="N122" i="41"/>
  <c r="O122" i="41" s="1"/>
  <c r="BK120" i="40"/>
  <c r="AE119" i="40"/>
  <c r="BK117" i="40"/>
  <c r="O105" i="40"/>
  <c r="N10" i="43"/>
  <c r="AE80" i="40"/>
  <c r="N80" i="41"/>
  <c r="O80" i="41" s="1"/>
  <c r="BK77" i="40"/>
  <c r="AU75" i="40"/>
  <c r="AU74" i="40"/>
  <c r="BK71" i="40"/>
  <c r="BK70" i="40"/>
  <c r="BK62" i="40"/>
  <c r="AE61" i="40"/>
  <c r="AE60" i="40"/>
  <c r="N60" i="4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AT164" i="40"/>
  <c r="AT33" i="40"/>
  <c r="AU33" i="40" s="1"/>
  <c r="AU20" i="40"/>
  <c r="AD192" i="40"/>
  <c r="AE16" i="40"/>
  <c r="J185" i="41"/>
  <c r="D192" i="41"/>
  <c r="O159" i="40"/>
  <c r="N159" i="41"/>
  <c r="O158" i="40"/>
  <c r="N174" i="40"/>
  <c r="O174" i="40" s="1"/>
  <c r="BK156" i="40"/>
  <c r="BK155" i="40"/>
  <c r="AU152" i="40"/>
  <c r="AU151" i="40"/>
  <c r="BK149" i="40"/>
  <c r="AD161" i="40"/>
  <c r="AE161" i="40" s="1"/>
  <c r="AE149" i="40"/>
  <c r="BJ161" i="40"/>
  <c r="BK161" i="40" s="1"/>
  <c r="BK148" i="40"/>
  <c r="AU144" i="40"/>
  <c r="BK140" i="40"/>
  <c r="AU139" i="40"/>
  <c r="N138" i="41"/>
  <c r="AU134" i="40"/>
  <c r="AU133" i="40"/>
  <c r="BJ145" i="40"/>
  <c r="BK145" i="40" s="1"/>
  <c r="BK132" i="40"/>
  <c r="AE128" i="40"/>
  <c r="O127"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L113" i="41"/>
  <c r="AU96" i="40"/>
  <c r="AE95" i="40"/>
  <c r="BK93" i="40"/>
  <c r="AU92" i="40"/>
  <c r="AE91" i="40"/>
  <c r="AE90" i="40"/>
  <c r="O89" i="40"/>
  <c r="AU86" i="40"/>
  <c r="N85" i="41"/>
  <c r="O85" i="41" s="1"/>
  <c r="N97" i="40"/>
  <c r="O97" i="40" s="1"/>
  <c r="O85" i="40"/>
  <c r="O79" i="40"/>
  <c r="O73" i="40"/>
  <c r="N73" i="41"/>
  <c r="O69" i="40"/>
  <c r="N81" i="40"/>
  <c r="O81" i="40" s="1"/>
  <c r="J176" i="41"/>
  <c r="O27" i="40"/>
  <c r="N171" i="40"/>
  <c r="AD170" i="40"/>
  <c r="AE26" i="40"/>
  <c r="N33" i="40"/>
  <c r="O33" i="40" s="1"/>
  <c r="N165" i="40"/>
  <c r="O21" i="40"/>
  <c r="AD164" i="40"/>
  <c r="AE164" i="40" s="1"/>
  <c r="N20" i="41"/>
  <c r="AD33" i="40"/>
  <c r="AE33" i="40" s="1"/>
  <c r="I171" i="41"/>
  <c r="AD190" i="40"/>
  <c r="AE14" i="40"/>
  <c r="AD189" i="40"/>
  <c r="AE13" i="40"/>
  <c r="AT188" i="40"/>
  <c r="AU12" i="40"/>
  <c r="AT187" i="40"/>
  <c r="AU11" i="40"/>
  <c r="BJ186" i="40"/>
  <c r="BK10" i="40"/>
  <c r="N185" i="40"/>
  <c r="O9" i="40"/>
  <c r="AD181" i="40"/>
  <c r="AE5" i="40"/>
  <c r="BK4" i="40"/>
  <c r="BJ17" i="40"/>
  <c r="BK17" i="40" s="1"/>
  <c r="BJ180" i="40"/>
  <c r="BL193" i="40"/>
  <c r="K187" i="41"/>
  <c r="H180" i="41"/>
  <c r="M186" i="41"/>
  <c r="F183" i="41"/>
  <c r="H190" i="41"/>
  <c r="L186" i="41"/>
  <c r="F11" i="2"/>
  <c r="N183" i="40"/>
  <c r="O7" i="40"/>
  <c r="BK160" i="40"/>
  <c r="BK154" i="40"/>
  <c r="BK153" i="40"/>
  <c r="AU125" i="40"/>
  <c r="AE124" i="40"/>
  <c r="N123" i="41"/>
  <c r="O123" i="40"/>
  <c r="N129" i="40"/>
  <c r="BK121" i="40"/>
  <c r="AU120" i="40"/>
  <c r="BK118" i="40"/>
  <c r="AU117" i="40"/>
  <c r="AU116" i="40"/>
  <c r="AT129" i="40"/>
  <c r="N24" i="43"/>
  <c r="AE101" i="40"/>
  <c r="N84" i="4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N191" i="40"/>
  <c r="O15" i="40"/>
  <c r="BJ183" i="40"/>
  <c r="BK7" i="40"/>
  <c r="F181" i="41"/>
  <c r="E183" i="41"/>
  <c r="BK159" i="40"/>
  <c r="AE157" i="40"/>
  <c r="AU150" i="40"/>
  <c r="G161" i="41"/>
  <c r="H161" i="41"/>
  <c r="AE144" i="40"/>
  <c r="N144" i="41"/>
  <c r="O143" i="40"/>
  <c r="AU141" i="40"/>
  <c r="AU140" i="40"/>
  <c r="O139" i="40"/>
  <c r="N139" i="41"/>
  <c r="BK137" i="40"/>
  <c r="BK136" i="40"/>
  <c r="AU135" i="40"/>
  <c r="N134" i="41"/>
  <c r="AU132" i="40"/>
  <c r="AT145" i="40"/>
  <c r="AU145" i="40" s="1"/>
  <c r="BK127" i="40"/>
  <c r="BK126" i="40"/>
  <c r="E181" i="41"/>
  <c r="D181" i="41"/>
  <c r="D129" i="41"/>
  <c r="N35" i="43"/>
  <c r="AE112" i="40"/>
  <c r="O111" i="40"/>
  <c r="N111" i="41"/>
  <c r="N16" i="43"/>
  <c r="N50" i="43"/>
  <c r="AU109" i="40"/>
  <c r="N31" i="43"/>
  <c r="AE108" i="40"/>
  <c r="N65" i="43"/>
  <c r="BK106" i="40"/>
  <c r="N46" i="43"/>
  <c r="AU105" i="40"/>
  <c r="N45" i="43"/>
  <c r="AU104" i="40"/>
  <c r="O103" i="40"/>
  <c r="N8" i="43"/>
  <c r="N23" i="43"/>
  <c r="AE100" i="40"/>
  <c r="AD113" i="40"/>
  <c r="AF113" i="40"/>
  <c r="I113" i="41"/>
  <c r="D113" i="41"/>
  <c r="K113" i="41"/>
  <c r="O95" i="40"/>
  <c r="AE93" i="40"/>
  <c r="O91" i="40"/>
  <c r="N91" i="41"/>
  <c r="BK88" i="40"/>
  <c r="AU87" i="40"/>
  <c r="BK79" i="40"/>
  <c r="AD65" i="40"/>
  <c r="AE65" i="40" s="1"/>
  <c r="AE52" i="40"/>
  <c r="O45" i="40"/>
  <c r="O41" i="40"/>
  <c r="N41" i="41"/>
  <c r="BK30" i="40"/>
  <c r="BK29" i="40"/>
  <c r="O25" i="40"/>
  <c r="N169" i="40"/>
  <c r="AD168" i="40"/>
  <c r="AE24" i="40"/>
  <c r="AT165" i="40"/>
  <c r="AU21" i="40"/>
  <c r="F173" i="41"/>
  <c r="J169" i="41"/>
  <c r="H174" i="41"/>
  <c r="BJ191" i="40"/>
  <c r="BK15" i="40"/>
  <c r="AD187" i="40"/>
  <c r="AE11" i="40"/>
  <c r="AT186" i="40"/>
  <c r="AU10" i="40"/>
  <c r="AT185" i="40"/>
  <c r="AU9" i="40"/>
  <c r="BJ184" i="40"/>
  <c r="BK8" i="40"/>
  <c r="BJ182" i="40"/>
  <c r="BK6" i="40"/>
  <c r="BJ181" i="40"/>
  <c r="BK5" i="40"/>
  <c r="E192" i="41"/>
  <c r="L187" i="41"/>
  <c r="D189" i="41"/>
  <c r="E186" i="41"/>
  <c r="D186" i="41"/>
  <c r="BK158" i="40"/>
  <c r="AU156" i="40"/>
  <c r="AU155" i="40"/>
  <c r="O152" i="40"/>
  <c r="N168" i="40"/>
  <c r="AE125" i="40"/>
  <c r="BK123" i="40"/>
  <c r="BK122" i="40"/>
  <c r="AU121" i="40"/>
  <c r="AE120" i="40"/>
  <c r="N120" i="41"/>
  <c r="N117" i="4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AE43" i="40"/>
  <c r="BK41" i="40"/>
  <c r="AE39" i="40"/>
  <c r="O37" i="40"/>
  <c r="N49" i="40"/>
  <c r="O49" i="40" s="1"/>
  <c r="N32" i="41"/>
  <c r="AD176" i="40"/>
  <c r="AE32" i="40"/>
  <c r="AU27" i="40"/>
  <c r="AT171" i="40"/>
  <c r="BK26" i="40"/>
  <c r="BK25" i="40"/>
  <c r="BJ169" i="40"/>
  <c r="BJ192" i="40"/>
  <c r="BK16" i="40"/>
  <c r="BJ189" i="40"/>
  <c r="BK13" i="40"/>
  <c r="O13" i="40"/>
  <c r="N189" i="40"/>
  <c r="AD188" i="40"/>
  <c r="AE12" i="40"/>
  <c r="AT183" i="40"/>
  <c r="AU7" i="40"/>
  <c r="AT180" i="40"/>
  <c r="AU4" i="40"/>
  <c r="AT17" i="40"/>
  <c r="AV193" i="40"/>
  <c r="E184" i="41"/>
  <c r="I180" i="41"/>
  <c r="AU160" i="40"/>
  <c r="AU159" i="40"/>
  <c r="AU154" i="40"/>
  <c r="AU153" i="40"/>
  <c r="O151" i="40"/>
  <c r="AU149" i="40"/>
  <c r="O149" i="40"/>
  <c r="AU148" i="40"/>
  <c r="AT161" i="40"/>
  <c r="AU161" i="40" s="1"/>
  <c r="BK143" i="40"/>
  <c r="BK142" i="40"/>
  <c r="BK138" i="40"/>
  <c r="AU137" i="40"/>
  <c r="O135" i="40"/>
  <c r="N132" i="41"/>
  <c r="O132" i="41" s="1"/>
  <c r="AD145" i="40"/>
  <c r="AE145" i="40" s="1"/>
  <c r="J145" i="41"/>
  <c r="L145" i="41"/>
  <c r="BK128" i="40"/>
  <c r="AU127" i="40"/>
  <c r="AD129" i="40"/>
  <c r="AE116" i="40"/>
  <c r="N116" i="41"/>
  <c r="K190" i="41"/>
  <c r="G180"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J33" i="40"/>
  <c r="BK33" i="40" s="1"/>
  <c r="BJ164" i="40"/>
  <c r="BK164" i="40" s="1"/>
  <c r="BK20" i="40"/>
  <c r="D168" i="41"/>
  <c r="D170" i="41"/>
  <c r="AT191" i="40"/>
  <c r="AU15" i="40"/>
  <c r="BJ190" i="40"/>
  <c r="BK14" i="40"/>
  <c r="AD186" i="40"/>
  <c r="AE10" i="40"/>
  <c r="AD185" i="40"/>
  <c r="AE9" i="40"/>
  <c r="AT184" i="40"/>
  <c r="AU8" i="40"/>
  <c r="AT182" i="40"/>
  <c r="AU6" i="40"/>
  <c r="P193" i="40"/>
  <c r="N181" i="40"/>
  <c r="N17" i="40"/>
  <c r="O5" i="40"/>
  <c r="I185" i="41"/>
  <c r="I183" i="41"/>
  <c r="AA78" i="35"/>
  <c r="M165" i="41"/>
  <c r="F161" i="41"/>
  <c r="M19" i="30"/>
  <c r="E145" i="41"/>
  <c r="G13" i="29"/>
  <c r="G52" i="28"/>
  <c r="W5" i="47"/>
  <c r="G51" i="28"/>
  <c r="G97" i="41"/>
  <c r="G33" i="41"/>
  <c r="G13" i="31"/>
  <c r="BC205" i="40"/>
  <c r="G16" i="31"/>
  <c r="BC208" i="40"/>
  <c r="G5" i="31"/>
  <c r="BC197" i="40"/>
  <c r="G8" i="31"/>
  <c r="BC200" i="40"/>
  <c r="G174" i="41"/>
  <c r="O127" i="39"/>
  <c r="F164" i="41"/>
  <c r="G164" i="41"/>
  <c r="F7" i="2"/>
  <c r="AA78" i="31"/>
  <c r="K19" i="30"/>
  <c r="AA78" i="29"/>
  <c r="AA78" i="33"/>
  <c r="C13" i="2"/>
  <c r="O77" i="39"/>
  <c r="N85" i="39"/>
  <c r="O85" i="39" s="1"/>
  <c r="O186" i="39"/>
  <c r="K13" i="2"/>
  <c r="L13" i="2"/>
  <c r="N11" i="2"/>
  <c r="E19" i="36"/>
  <c r="E80" i="28" s="1"/>
  <c r="H13" i="32"/>
  <c r="E19" i="30"/>
  <c r="K13" i="32"/>
  <c r="K169" i="39"/>
  <c r="C166" i="36"/>
  <c r="C147" i="36"/>
  <c r="N113" i="39"/>
  <c r="O113" i="39" s="1"/>
  <c r="J6" i="32"/>
  <c r="L169" i="39"/>
  <c r="M10" i="32"/>
  <c r="M169" i="39"/>
  <c r="M12" i="2"/>
  <c r="H11" i="2"/>
  <c r="E169" i="39"/>
  <c r="E13" i="2"/>
  <c r="E10" i="32"/>
  <c r="E5" i="2"/>
  <c r="E12" i="2"/>
  <c r="U213" i="40"/>
  <c r="I11" i="2"/>
  <c r="O148" i="39"/>
  <c r="G6" i="2"/>
  <c r="G155" i="39"/>
  <c r="M7" i="2"/>
  <c r="M155" i="39"/>
  <c r="C7" i="32"/>
  <c r="C52" i="32" s="1"/>
  <c r="C169" i="39"/>
  <c r="J8" i="2"/>
  <c r="E12" i="31"/>
  <c r="G12" i="2"/>
  <c r="E7" i="2"/>
  <c r="E155" i="39"/>
  <c r="E184" i="39" s="1"/>
  <c r="O48" i="39"/>
  <c r="N57" i="39"/>
  <c r="O57" i="39" s="1"/>
  <c r="AM78" i="10"/>
  <c r="AA78" i="30"/>
  <c r="AA78" i="34"/>
  <c r="N99" i="39"/>
  <c r="O99" i="39" s="1"/>
  <c r="H19" i="34"/>
  <c r="H78" i="28" s="1"/>
  <c r="D19" i="29"/>
  <c r="E15" i="2"/>
  <c r="F8" i="2"/>
  <c r="C78" i="43"/>
  <c r="C83" i="43" s="1"/>
  <c r="F155" i="39"/>
  <c r="F184" i="39" s="1"/>
  <c r="BA204" i="40"/>
  <c r="L155" i="39"/>
  <c r="L7" i="2"/>
  <c r="I6" i="32"/>
  <c r="I169" i="39"/>
  <c r="C5" i="2"/>
  <c r="C50" i="2" s="1"/>
  <c r="C155" i="39"/>
  <c r="C184" i="39" s="1"/>
  <c r="J13" i="2"/>
  <c r="H14" i="2"/>
  <c r="K5" i="2"/>
  <c r="K155" i="39"/>
  <c r="C10" i="2"/>
  <c r="L9" i="32"/>
  <c r="H5" i="2"/>
  <c r="H155" i="39"/>
  <c r="H184" i="39" s="1"/>
  <c r="G9" i="2"/>
  <c r="I6" i="2"/>
  <c r="I155" i="39"/>
  <c r="I8" i="2"/>
  <c r="J155" i="39"/>
  <c r="G9" i="32"/>
  <c r="G169" i="39"/>
  <c r="G5" i="32"/>
  <c r="I14" i="32"/>
  <c r="K10" i="2"/>
  <c r="F9" i="2"/>
  <c r="F15" i="2"/>
  <c r="O33" i="39"/>
  <c r="N43" i="39"/>
  <c r="O43" i="39" s="1"/>
  <c r="P169" i="39"/>
  <c r="K7" i="2"/>
  <c r="C7" i="2"/>
  <c r="L10" i="2"/>
  <c r="O19" i="39"/>
  <c r="N29" i="39"/>
  <c r="O29" i="39" s="1"/>
  <c r="H6" i="2"/>
  <c r="J169" i="39"/>
  <c r="E50" i="28"/>
  <c r="E46" i="28"/>
  <c r="E97" i="41"/>
  <c r="E199" i="40"/>
  <c r="E7" i="10"/>
  <c r="E207" i="40"/>
  <c r="E15" i="10"/>
  <c r="E169" i="41"/>
  <c r="E10" i="29"/>
  <c r="U202" i="40"/>
  <c r="E205" i="40"/>
  <c r="E13" i="10"/>
  <c r="E172" i="41"/>
  <c r="E213" i="40"/>
  <c r="E177" i="40"/>
  <c r="E5" i="10"/>
  <c r="E164" i="41"/>
  <c r="E33" i="41"/>
  <c r="C26" i="30"/>
  <c r="D62" i="30" s="1"/>
  <c r="C209" i="41"/>
  <c r="C79" i="43"/>
  <c r="C84" i="43" s="1"/>
  <c r="D84" i="43" s="1"/>
  <c r="C34" i="34"/>
  <c r="D70" i="34" s="1"/>
  <c r="C25" i="29"/>
  <c r="D61" i="29" s="1"/>
  <c r="C34" i="31"/>
  <c r="D70" i="31" s="1"/>
  <c r="C29" i="35"/>
  <c r="D65" i="35" s="1"/>
  <c r="D59" i="32" l="1"/>
  <c r="M184" i="39"/>
  <c r="C51" i="32"/>
  <c r="L184" i="39"/>
  <c r="K184" i="39"/>
  <c r="F16" i="32"/>
  <c r="F76" i="28" s="1"/>
  <c r="C24" i="32"/>
  <c r="D54" i="32" s="1"/>
  <c r="I184" i="39"/>
  <c r="C57" i="32"/>
  <c r="G184" i="39"/>
  <c r="D16" i="32"/>
  <c r="D76" i="28" s="1"/>
  <c r="J184" i="39"/>
  <c r="E65" i="32"/>
  <c r="E19" i="32"/>
  <c r="E49" i="32"/>
  <c r="E34" i="32"/>
  <c r="E77" i="32"/>
  <c r="E27" i="48"/>
  <c r="E20" i="48"/>
  <c r="E188" i="29"/>
  <c r="E142" i="29"/>
  <c r="E126" i="29"/>
  <c r="E109" i="29"/>
  <c r="E58" i="29"/>
  <c r="E161" i="29"/>
  <c r="E22" i="29"/>
  <c r="E77" i="29"/>
  <c r="E181" i="29"/>
  <c r="E92" i="29"/>
  <c r="E40" i="29"/>
  <c r="E58" i="10"/>
  <c r="E92" i="10"/>
  <c r="E77" i="10"/>
  <c r="E40" i="10"/>
  <c r="E22" i="10"/>
  <c r="E181" i="31"/>
  <c r="E142" i="31"/>
  <c r="E109" i="31"/>
  <c r="E77" i="31"/>
  <c r="E92" i="31"/>
  <c r="E40" i="31"/>
  <c r="E22" i="31"/>
  <c r="E126" i="31"/>
  <c r="E161" i="31"/>
  <c r="E58" i="31"/>
  <c r="E188" i="31"/>
  <c r="E188" i="34"/>
  <c r="E109" i="34"/>
  <c r="E181" i="34"/>
  <c r="E142" i="34"/>
  <c r="E22" i="34"/>
  <c r="E58" i="34"/>
  <c r="E92" i="34"/>
  <c r="E126" i="34"/>
  <c r="E161" i="34"/>
  <c r="E77" i="34"/>
  <c r="E40" i="34"/>
  <c r="F4" i="48"/>
  <c r="F4" i="43"/>
  <c r="F4" i="35"/>
  <c r="F4" i="33"/>
  <c r="F4" i="36"/>
  <c r="F4" i="34"/>
  <c r="F4" i="32"/>
  <c r="F4" i="10"/>
  <c r="F4" i="30"/>
  <c r="F4" i="31"/>
  <c r="F4" i="29"/>
  <c r="F65" i="2"/>
  <c r="F34" i="2"/>
  <c r="F77" i="2"/>
  <c r="F49" i="2"/>
  <c r="F19" i="2"/>
  <c r="E77" i="33"/>
  <c r="E40" i="33"/>
  <c r="E92" i="33"/>
  <c r="E58" i="33"/>
  <c r="E22" i="33"/>
  <c r="E77" i="36"/>
  <c r="E22" i="36"/>
  <c r="E142" i="36"/>
  <c r="E126" i="36"/>
  <c r="E58" i="36"/>
  <c r="E161" i="36"/>
  <c r="E188" i="36"/>
  <c r="E40" i="36"/>
  <c r="E109" i="36"/>
  <c r="E181" i="36"/>
  <c r="E92" i="36"/>
  <c r="E77" i="35"/>
  <c r="E188" i="35"/>
  <c r="E109" i="35"/>
  <c r="E161" i="35"/>
  <c r="E40" i="35"/>
  <c r="E126" i="35"/>
  <c r="E181" i="35"/>
  <c r="E22" i="35"/>
  <c r="E142" i="35"/>
  <c r="E58" i="35"/>
  <c r="E92" i="35"/>
  <c r="E126" i="30"/>
  <c r="E161" i="30"/>
  <c r="E77" i="30"/>
  <c r="E109" i="30"/>
  <c r="E142" i="30"/>
  <c r="E22" i="30"/>
  <c r="E181" i="30"/>
  <c r="E92" i="30"/>
  <c r="E188" i="30"/>
  <c r="E58" i="30"/>
  <c r="E40" i="30"/>
  <c r="E89" i="43"/>
  <c r="E76" i="43"/>
  <c r="E58" i="43"/>
  <c r="E40" i="43"/>
  <c r="E22" i="43"/>
  <c r="F34" i="28"/>
  <c r="H5" i="28"/>
  <c r="G4" i="2"/>
  <c r="G21" i="28"/>
  <c r="G13" i="28"/>
  <c r="J210" i="41"/>
  <c r="K70" i="28"/>
  <c r="K62" i="28" s="1"/>
  <c r="C208" i="41"/>
  <c r="H204" i="41"/>
  <c r="E201" i="41"/>
  <c r="O162" i="39"/>
  <c r="O177" i="39" s="1"/>
  <c r="C166" i="29"/>
  <c r="P46" i="2"/>
  <c r="Q39" i="2"/>
  <c r="L198" i="41"/>
  <c r="J204" i="41"/>
  <c r="L200" i="41"/>
  <c r="L19" i="30"/>
  <c r="L71" i="28" s="1"/>
  <c r="L63" i="28" s="1"/>
  <c r="G202" i="41"/>
  <c r="M200" i="41"/>
  <c r="J19" i="29"/>
  <c r="J70" i="28" s="1"/>
  <c r="J62" i="28" s="1"/>
  <c r="F208" i="41"/>
  <c r="L208" i="41"/>
  <c r="H205" i="41"/>
  <c r="O69" i="41"/>
  <c r="L204" i="41"/>
  <c r="G69" i="28"/>
  <c r="L207" i="41"/>
  <c r="Y210" i="40"/>
  <c r="BK170" i="40"/>
  <c r="D208" i="41"/>
  <c r="E203" i="41"/>
  <c r="D205" i="41"/>
  <c r="L217" i="41"/>
  <c r="D217" i="41"/>
  <c r="M217" i="41"/>
  <c r="I217" i="41"/>
  <c r="J217" i="41"/>
  <c r="F217" i="41"/>
  <c r="E217" i="41"/>
  <c r="C217" i="41"/>
  <c r="G217" i="41"/>
  <c r="Z210" i="40"/>
  <c r="V210" i="40"/>
  <c r="D198" i="41"/>
  <c r="N11" i="33"/>
  <c r="N8" i="32"/>
  <c r="N6" i="32"/>
  <c r="K71" i="28"/>
  <c r="K63" i="28" s="1"/>
  <c r="K208" i="41"/>
  <c r="D51" i="32"/>
  <c r="C198" i="41"/>
  <c r="K210" i="40"/>
  <c r="E200" i="41"/>
  <c r="F210" i="40"/>
  <c r="J71" i="28"/>
  <c r="E205" i="41"/>
  <c r="AA210" i="40"/>
  <c r="AO210" i="40"/>
  <c r="C210" i="40"/>
  <c r="D201" i="41"/>
  <c r="O153" i="39"/>
  <c r="F70" i="28"/>
  <c r="F62" i="28" s="1"/>
  <c r="G209" i="41"/>
  <c r="N14" i="31"/>
  <c r="O149" i="41"/>
  <c r="O5" i="41"/>
  <c r="D69" i="28"/>
  <c r="G207" i="41"/>
  <c r="O20" i="41"/>
  <c r="J201" i="41"/>
  <c r="BF210" i="40"/>
  <c r="O140" i="41"/>
  <c r="I207" i="41"/>
  <c r="O24" i="41"/>
  <c r="F19" i="31"/>
  <c r="F72" i="28" s="1"/>
  <c r="F64" i="28" s="1"/>
  <c r="AY210" i="40"/>
  <c r="O39" i="41"/>
  <c r="K203" i="41"/>
  <c r="F205" i="41"/>
  <c r="AP210" i="40"/>
  <c r="E84" i="43"/>
  <c r="F84" i="43" s="1"/>
  <c r="G84" i="43" s="1"/>
  <c r="H84" i="43" s="1"/>
  <c r="I84" i="43" s="1"/>
  <c r="J84" i="43" s="1"/>
  <c r="K84" i="43" s="1"/>
  <c r="L84" i="43" s="1"/>
  <c r="M84" i="43" s="1"/>
  <c r="D69" i="30"/>
  <c r="AJ210" i="40"/>
  <c r="C147" i="29"/>
  <c r="J19" i="31"/>
  <c r="J72" i="28" s="1"/>
  <c r="J64" i="28" s="1"/>
  <c r="O166" i="39"/>
  <c r="O181" i="39" s="1"/>
  <c r="F198" i="41"/>
  <c r="M19" i="29"/>
  <c r="M70" i="28" s="1"/>
  <c r="M62" i="28" s="1"/>
  <c r="BI210" i="40"/>
  <c r="L69" i="28"/>
  <c r="L61" i="28" s="1"/>
  <c r="AC210" i="40"/>
  <c r="G54" i="28"/>
  <c r="O94" i="41"/>
  <c r="E82" i="43"/>
  <c r="F82" i="43" s="1"/>
  <c r="G82" i="43" s="1"/>
  <c r="H82" i="43" s="1"/>
  <c r="I82" i="43" s="1"/>
  <c r="J82" i="43" s="1"/>
  <c r="K82" i="43" s="1"/>
  <c r="L82" i="43" s="1"/>
  <c r="M82" i="43" s="1"/>
  <c r="G205" i="41"/>
  <c r="O158" i="39"/>
  <c r="O52" i="41"/>
  <c r="E218" i="41"/>
  <c r="C152" i="29"/>
  <c r="C171" i="29"/>
  <c r="M198" i="41"/>
  <c r="E206" i="41"/>
  <c r="J209" i="41"/>
  <c r="I19" i="29"/>
  <c r="I70" i="28" s="1"/>
  <c r="I62" i="28" s="1"/>
  <c r="AN210" i="40"/>
  <c r="M208" i="41"/>
  <c r="N15" i="2"/>
  <c r="O13" i="41"/>
  <c r="O160" i="39"/>
  <c r="E210" i="41"/>
  <c r="BE210" i="40"/>
  <c r="L70" i="28"/>
  <c r="O163" i="39"/>
  <c r="E208" i="41"/>
  <c r="J206" i="41"/>
  <c r="J198" i="41"/>
  <c r="O157" i="41"/>
  <c r="D64" i="36"/>
  <c r="AB210" i="40"/>
  <c r="O164" i="39"/>
  <c r="O119" i="41"/>
  <c r="S210" i="40"/>
  <c r="D203" i="41"/>
  <c r="O96" i="41"/>
  <c r="D202" i="41"/>
  <c r="O105" i="41"/>
  <c r="O74" i="41"/>
  <c r="BJ206" i="40"/>
  <c r="BB210" i="40"/>
  <c r="L206" i="41"/>
  <c r="G206" i="41"/>
  <c r="L201" i="41"/>
  <c r="F209" i="41"/>
  <c r="BD210" i="40"/>
  <c r="AM210" i="40"/>
  <c r="G203" i="41"/>
  <c r="AS210" i="40"/>
  <c r="AQ210" i="40"/>
  <c r="L199" i="41"/>
  <c r="O153" i="41"/>
  <c r="E19" i="33"/>
  <c r="E77" i="28" s="1"/>
  <c r="M69" i="28"/>
  <c r="K19" i="31"/>
  <c r="K72" i="28" s="1"/>
  <c r="K64" i="28" s="1"/>
  <c r="U210" i="40"/>
  <c r="M216" i="41"/>
  <c r="O79" i="41"/>
  <c r="E71" i="28"/>
  <c r="E63" i="28" s="1"/>
  <c r="BK165" i="40"/>
  <c r="M201" i="41"/>
  <c r="I204" i="41"/>
  <c r="O47" i="41"/>
  <c r="BG210" i="40"/>
  <c r="T210" i="40"/>
  <c r="D210" i="40"/>
  <c r="O72" i="41"/>
  <c r="F210" i="41"/>
  <c r="D60" i="28"/>
  <c r="D209" i="41"/>
  <c r="H201" i="41"/>
  <c r="K206" i="41"/>
  <c r="I209" i="41"/>
  <c r="F202" i="41"/>
  <c r="AZ210" i="40"/>
  <c r="C218" i="41"/>
  <c r="J202" i="41"/>
  <c r="BJ200" i="40"/>
  <c r="K207" i="41"/>
  <c r="N161" i="41"/>
  <c r="O148" i="41"/>
  <c r="K198" i="41"/>
  <c r="I210" i="41"/>
  <c r="C153" i="30"/>
  <c r="D83" i="43"/>
  <c r="E83" i="43" s="1"/>
  <c r="F83" i="43" s="1"/>
  <c r="G83" i="43" s="1"/>
  <c r="H83" i="43" s="1"/>
  <c r="I83" i="43" s="1"/>
  <c r="J83" i="43" s="1"/>
  <c r="K83" i="43" s="1"/>
  <c r="L83" i="43" s="1"/>
  <c r="M83" i="43" s="1"/>
  <c r="C147" i="31"/>
  <c r="C206" i="41"/>
  <c r="O167" i="39"/>
  <c r="O87" i="41"/>
  <c r="M19" i="31"/>
  <c r="M72" i="28" s="1"/>
  <c r="M64" i="28" s="1"/>
  <c r="C203" i="41"/>
  <c r="G210" i="40"/>
  <c r="K19" i="33"/>
  <c r="K77" i="28" s="1"/>
  <c r="O103" i="41"/>
  <c r="F204" i="41"/>
  <c r="C172" i="30"/>
  <c r="O21" i="41"/>
  <c r="F61" i="28"/>
  <c r="I19" i="30"/>
  <c r="I71" i="28" s="1"/>
  <c r="I63" i="28" s="1"/>
  <c r="C211" i="41"/>
  <c r="C205" i="41"/>
  <c r="G19" i="34"/>
  <c r="G78" i="28" s="1"/>
  <c r="D70" i="28"/>
  <c r="O143" i="41"/>
  <c r="L218" i="41"/>
  <c r="E204" i="41"/>
  <c r="K199" i="41"/>
  <c r="J208" i="41"/>
  <c r="K218" i="41"/>
  <c r="M205" i="41"/>
  <c r="D200" i="41"/>
  <c r="BA210" i="40"/>
  <c r="G19" i="33"/>
  <c r="G77" i="28" s="1"/>
  <c r="N190" i="41"/>
  <c r="O190" i="41" s="1"/>
  <c r="O90" i="41"/>
  <c r="BK168" i="40"/>
  <c r="N9" i="31"/>
  <c r="F193" i="41"/>
  <c r="BC210" i="40"/>
  <c r="O124" i="41"/>
  <c r="O36" i="41"/>
  <c r="O108" i="41"/>
  <c r="O107" i="41"/>
  <c r="O38" i="41"/>
  <c r="O6" i="41"/>
  <c r="O28" i="41"/>
  <c r="AK210" i="40"/>
  <c r="G204" i="41"/>
  <c r="O109" i="41"/>
  <c r="BH210" i="40"/>
  <c r="AR210" i="40"/>
  <c r="E85" i="43"/>
  <c r="F85" i="43" s="1"/>
  <c r="G85" i="43" s="1"/>
  <c r="H85" i="43" s="1"/>
  <c r="I85" i="43" s="1"/>
  <c r="J85" i="43" s="1"/>
  <c r="K85" i="43" s="1"/>
  <c r="L85" i="43" s="1"/>
  <c r="M85" i="43" s="1"/>
  <c r="BK167" i="40"/>
  <c r="N13" i="31"/>
  <c r="O155" i="41"/>
  <c r="G218" i="41"/>
  <c r="K200" i="41"/>
  <c r="J205" i="41"/>
  <c r="N191" i="41"/>
  <c r="O191" i="41" s="1"/>
  <c r="C193" i="41"/>
  <c r="I199" i="41"/>
  <c r="O168" i="39"/>
  <c r="O183" i="39" s="1"/>
  <c r="L209" i="41"/>
  <c r="C216" i="41"/>
  <c r="L19" i="34"/>
  <c r="L78" i="28" s="1"/>
  <c r="M71" i="28"/>
  <c r="M63" i="28" s="1"/>
  <c r="N8" i="31"/>
  <c r="D71" i="28"/>
  <c r="I203" i="41"/>
  <c r="BJ201" i="40"/>
  <c r="W210" i="40"/>
  <c r="I200" i="41"/>
  <c r="X210" i="40"/>
  <c r="J210" i="40"/>
  <c r="K209" i="41"/>
  <c r="BJ205" i="40"/>
  <c r="I210" i="40"/>
  <c r="F71" i="28"/>
  <c r="BK175" i="40"/>
  <c r="O158" i="41"/>
  <c r="O135" i="41"/>
  <c r="O128" i="41"/>
  <c r="O53" i="41"/>
  <c r="N192" i="41"/>
  <c r="O192" i="41" s="1"/>
  <c r="M209" i="41"/>
  <c r="C73" i="33"/>
  <c r="C74" i="33" s="1"/>
  <c r="C23" i="28" s="1"/>
  <c r="G199" i="41"/>
  <c r="H210" i="41"/>
  <c r="O7" i="41"/>
  <c r="O152" i="41"/>
  <c r="E210" i="40"/>
  <c r="O136" i="41"/>
  <c r="O77" i="41"/>
  <c r="M199" i="41"/>
  <c r="I201" i="41"/>
  <c r="BJ198" i="40"/>
  <c r="H207" i="41"/>
  <c r="N182" i="41"/>
  <c r="O182" i="41" s="1"/>
  <c r="C37" i="33"/>
  <c r="BJ208" i="40"/>
  <c r="D60" i="30"/>
  <c r="E202" i="41"/>
  <c r="O75" i="41"/>
  <c r="D210" i="41"/>
  <c r="C163" i="30"/>
  <c r="O104" i="41"/>
  <c r="N180" i="41"/>
  <c r="O180" i="41" s="1"/>
  <c r="O12" i="41"/>
  <c r="N7" i="31"/>
  <c r="K202" i="41"/>
  <c r="AL210" i="40"/>
  <c r="O137" i="41"/>
  <c r="H206" i="41"/>
  <c r="I218" i="41"/>
  <c r="C177" i="41"/>
  <c r="K201" i="41"/>
  <c r="F201" i="41"/>
  <c r="I208" i="41"/>
  <c r="H200" i="41"/>
  <c r="H199" i="41"/>
  <c r="O37" i="41"/>
  <c r="L210" i="40"/>
  <c r="O70" i="41"/>
  <c r="O110" i="41"/>
  <c r="D63" i="33"/>
  <c r="M207" i="41"/>
  <c r="O142" i="41"/>
  <c r="O102" i="41"/>
  <c r="I206" i="41"/>
  <c r="G200" i="41"/>
  <c r="O91" i="41"/>
  <c r="K210" i="41"/>
  <c r="D63" i="31"/>
  <c r="C164" i="35"/>
  <c r="J207" i="41"/>
  <c r="I202" i="41"/>
  <c r="M203" i="41"/>
  <c r="N185" i="41"/>
  <c r="O185" i="41" s="1"/>
  <c r="O133" i="41"/>
  <c r="O59" i="41"/>
  <c r="O86" i="41"/>
  <c r="E209" i="41"/>
  <c r="G210" i="41"/>
  <c r="G201" i="41"/>
  <c r="H202" i="41"/>
  <c r="O192" i="40"/>
  <c r="N8" i="2"/>
  <c r="AE169" i="40"/>
  <c r="O27" i="41"/>
  <c r="F199" i="41"/>
  <c r="L216" i="41"/>
  <c r="D177" i="41"/>
  <c r="C73" i="10"/>
  <c r="C97" i="28" s="1"/>
  <c r="D216" i="41"/>
  <c r="N171" i="41"/>
  <c r="O171" i="41" s="1"/>
  <c r="R41" i="35"/>
  <c r="Q55" i="35"/>
  <c r="M206" i="41"/>
  <c r="D19" i="31"/>
  <c r="D72" i="28" s="1"/>
  <c r="D71" i="31"/>
  <c r="C146" i="36"/>
  <c r="C165" i="36"/>
  <c r="C37" i="10"/>
  <c r="K177" i="41"/>
  <c r="N169" i="39"/>
  <c r="O169" i="39" s="1"/>
  <c r="D10" i="47" s="1"/>
  <c r="O43" i="41"/>
  <c r="C24" i="34"/>
  <c r="D60" i="34" s="1"/>
  <c r="C60" i="34"/>
  <c r="J19" i="10"/>
  <c r="J69" i="28" s="1"/>
  <c r="C170" i="29"/>
  <c r="D67" i="29"/>
  <c r="C151" i="29"/>
  <c r="C174" i="35"/>
  <c r="C155" i="35"/>
  <c r="D71" i="35"/>
  <c r="D207" i="41"/>
  <c r="C24" i="29"/>
  <c r="D60" i="29" s="1"/>
  <c r="C60" i="29"/>
  <c r="C30" i="31"/>
  <c r="D66" i="31" s="1"/>
  <c r="C66" i="31"/>
  <c r="C151" i="35"/>
  <c r="D67" i="35"/>
  <c r="C170" i="35"/>
  <c r="C170" i="31"/>
  <c r="D67" i="31"/>
  <c r="C151" i="31"/>
  <c r="D59" i="30"/>
  <c r="C143" i="30"/>
  <c r="C162" i="30"/>
  <c r="C168" i="29"/>
  <c r="C149" i="29"/>
  <c r="D19" i="35"/>
  <c r="D79" i="28" s="1"/>
  <c r="C167" i="30"/>
  <c r="D64" i="30"/>
  <c r="C148" i="30"/>
  <c r="D64" i="31"/>
  <c r="C167" i="31"/>
  <c r="C148" i="31"/>
  <c r="C30" i="34"/>
  <c r="D66" i="34" s="1"/>
  <c r="C66" i="34"/>
  <c r="L16" i="32"/>
  <c r="L76" i="28" s="1"/>
  <c r="D19" i="34"/>
  <c r="D78" i="28" s="1"/>
  <c r="J16" i="32"/>
  <c r="J76" i="28" s="1"/>
  <c r="O112" i="41"/>
  <c r="O58" i="41"/>
  <c r="F207" i="41"/>
  <c r="D199" i="41"/>
  <c r="G19" i="30"/>
  <c r="G71" i="28" s="1"/>
  <c r="G63" i="28" s="1"/>
  <c r="M19" i="33"/>
  <c r="M77" i="28" s="1"/>
  <c r="F19" i="35"/>
  <c r="F79" i="28" s="1"/>
  <c r="F81" i="28" s="1"/>
  <c r="L19" i="31"/>
  <c r="L72" i="28" s="1"/>
  <c r="I19" i="33"/>
  <c r="I77" i="28" s="1"/>
  <c r="I61" i="28" s="1"/>
  <c r="C152" i="34"/>
  <c r="C171" i="34"/>
  <c r="C165" i="34"/>
  <c r="C146" i="34"/>
  <c r="D62" i="34"/>
  <c r="D61" i="35"/>
  <c r="C25" i="2"/>
  <c r="D55" i="2" s="1"/>
  <c r="C55" i="2"/>
  <c r="E19" i="31"/>
  <c r="E72" i="28" s="1"/>
  <c r="E64" i="28" s="1"/>
  <c r="N13" i="2"/>
  <c r="O154" i="41"/>
  <c r="G19" i="29"/>
  <c r="G70" i="28" s="1"/>
  <c r="H19" i="10"/>
  <c r="H69" i="28" s="1"/>
  <c r="H61" i="28" s="1"/>
  <c r="I19" i="31"/>
  <c r="I72" i="28" s="1"/>
  <c r="I64" i="28" s="1"/>
  <c r="C150" i="30"/>
  <c r="C35" i="30"/>
  <c r="D71" i="30" s="1"/>
  <c r="C71" i="30"/>
  <c r="D19" i="33"/>
  <c r="D77" i="28" s="1"/>
  <c r="D70" i="33"/>
  <c r="C172" i="35"/>
  <c r="C153" i="35"/>
  <c r="D69" i="35"/>
  <c r="D62" i="36"/>
  <c r="C164" i="34"/>
  <c r="C145" i="34"/>
  <c r="C148" i="36"/>
  <c r="C167" i="36"/>
  <c r="N168" i="41"/>
  <c r="N172" i="41"/>
  <c r="O172" i="41" s="1"/>
  <c r="C22" i="2"/>
  <c r="D52" i="2" s="1"/>
  <c r="C52" i="2"/>
  <c r="M16" i="32"/>
  <c r="M76" i="28" s="1"/>
  <c r="O76" i="41"/>
  <c r="G198" i="41"/>
  <c r="C169" i="30"/>
  <c r="J19" i="33"/>
  <c r="J77" i="28" s="1"/>
  <c r="C171" i="35"/>
  <c r="C152" i="35"/>
  <c r="C167" i="35"/>
  <c r="D64" i="35"/>
  <c r="D65" i="29"/>
  <c r="N97" i="41"/>
  <c r="H16" i="32"/>
  <c r="H76" i="28" s="1"/>
  <c r="C28" i="2"/>
  <c r="D58" i="2" s="1"/>
  <c r="C58" i="2"/>
  <c r="O89" i="41"/>
  <c r="C26" i="32"/>
  <c r="D56" i="32" s="1"/>
  <c r="C56" i="32"/>
  <c r="J19" i="35"/>
  <c r="J79" i="28" s="1"/>
  <c r="C37" i="36"/>
  <c r="D59" i="36"/>
  <c r="C170" i="36"/>
  <c r="C151" i="36"/>
  <c r="D67" i="36"/>
  <c r="D68" i="35"/>
  <c r="C172" i="34"/>
  <c r="C153" i="34"/>
  <c r="O156" i="41"/>
  <c r="E19" i="29"/>
  <c r="E70" i="28" s="1"/>
  <c r="E62" i="28" s="1"/>
  <c r="E16" i="32"/>
  <c r="E76" i="28" s="1"/>
  <c r="K16" i="32"/>
  <c r="K76" i="28" s="1"/>
  <c r="H19" i="30"/>
  <c r="H71" i="28" s="1"/>
  <c r="H63" i="28" s="1"/>
  <c r="J199" i="41"/>
  <c r="C27" i="30"/>
  <c r="D63" i="30" s="1"/>
  <c r="C63" i="30"/>
  <c r="K19" i="10"/>
  <c r="K69" i="28" s="1"/>
  <c r="L19" i="36"/>
  <c r="L80" i="28" s="1"/>
  <c r="C27" i="35"/>
  <c r="C63" i="35"/>
  <c r="C73" i="35" s="1"/>
  <c r="C172" i="29"/>
  <c r="C153" i="29"/>
  <c r="F216" i="41"/>
  <c r="L177" i="41"/>
  <c r="P177" i="41"/>
  <c r="O160" i="41"/>
  <c r="N173" i="41"/>
  <c r="O173" i="41" s="1"/>
  <c r="J216" i="41"/>
  <c r="N13" i="33"/>
  <c r="O188" i="40"/>
  <c r="O205" i="40" s="1"/>
  <c r="N17" i="41"/>
  <c r="O63" i="41"/>
  <c r="O101" i="41"/>
  <c r="G193" i="41"/>
  <c r="C19" i="30"/>
  <c r="C71" i="28" s="1"/>
  <c r="C19" i="34"/>
  <c r="C78" i="28" s="1"/>
  <c r="O68" i="41"/>
  <c r="O73" i="41"/>
  <c r="G216" i="41"/>
  <c r="O180" i="40"/>
  <c r="O197" i="40" s="1"/>
  <c r="O26" i="41"/>
  <c r="O48" i="41"/>
  <c r="N183" i="41"/>
  <c r="O183" i="41" s="1"/>
  <c r="C199" i="41"/>
  <c r="K41" i="33"/>
  <c r="J55" i="33"/>
  <c r="N176" i="41"/>
  <c r="P113" i="41"/>
  <c r="N113" i="41"/>
  <c r="O113" i="41" s="1"/>
  <c r="J177" i="41"/>
  <c r="M211" i="41"/>
  <c r="K204" i="41"/>
  <c r="M210" i="41"/>
  <c r="D206" i="41"/>
  <c r="G208" i="41"/>
  <c r="O150" i="41"/>
  <c r="L211" i="41"/>
  <c r="E207" i="41"/>
  <c r="F177" i="41"/>
  <c r="N174" i="41"/>
  <c r="O174" i="41" s="1"/>
  <c r="F211" i="41"/>
  <c r="M193" i="41"/>
  <c r="M218" i="41"/>
  <c r="M177" i="41"/>
  <c r="N170" i="41"/>
  <c r="O170" i="41" s="1"/>
  <c r="J200" i="41"/>
  <c r="BJ207" i="40"/>
  <c r="D211" i="41"/>
  <c r="O41" i="30"/>
  <c r="N55" i="30"/>
  <c r="K205" i="41"/>
  <c r="K216" i="41"/>
  <c r="K217" i="41"/>
  <c r="O31" i="41"/>
  <c r="N33" i="41"/>
  <c r="O33" i="41" s="1"/>
  <c r="K211" i="41"/>
  <c r="N189" i="41"/>
  <c r="O189" i="41" s="1"/>
  <c r="BK174" i="40"/>
  <c r="O92" i="41"/>
  <c r="O78" i="41"/>
  <c r="F200" i="41"/>
  <c r="N81" i="41"/>
  <c r="O165" i="39"/>
  <c r="O151" i="39"/>
  <c r="O150" i="39"/>
  <c r="O179" i="39" s="1"/>
  <c r="N12" i="2"/>
  <c r="N186" i="41"/>
  <c r="O186" i="41" s="1"/>
  <c r="O4" i="41"/>
  <c r="O62" i="41"/>
  <c r="M204" i="41"/>
  <c r="N165" i="41"/>
  <c r="O165" i="41" s="1"/>
  <c r="O42" i="41"/>
  <c r="I205" i="41"/>
  <c r="L203" i="41"/>
  <c r="N7" i="33"/>
  <c r="O182" i="40"/>
  <c r="O199" i="40" s="1"/>
  <c r="N175" i="41"/>
  <c r="BJ209" i="40"/>
  <c r="O71" i="41"/>
  <c r="O23" i="41"/>
  <c r="J218" i="41"/>
  <c r="H203" i="41"/>
  <c r="N167" i="41"/>
  <c r="N17" i="31"/>
  <c r="F218" i="41"/>
  <c r="L205" i="41"/>
  <c r="BJ199" i="40"/>
  <c r="H19" i="31"/>
  <c r="H72" i="28" s="1"/>
  <c r="AI210" i="40"/>
  <c r="BJ177" i="40"/>
  <c r="BK177" i="40" s="1"/>
  <c r="D24" i="47" s="1"/>
  <c r="N49" i="41"/>
  <c r="N188" i="41"/>
  <c r="O188" i="41" s="1"/>
  <c r="N164" i="41"/>
  <c r="O164" i="41" s="1"/>
  <c r="BJ203" i="40"/>
  <c r="M202" i="41"/>
  <c r="C162" i="36"/>
  <c r="C73" i="36"/>
  <c r="C74" i="36" s="1"/>
  <c r="C143" i="36"/>
  <c r="J193" i="41"/>
  <c r="G19" i="31"/>
  <c r="G72" i="28" s="1"/>
  <c r="G64" i="28" s="1"/>
  <c r="N184" i="41"/>
  <c r="O184" i="41" s="1"/>
  <c r="O60" i="41"/>
  <c r="H210" i="40"/>
  <c r="O121" i="41"/>
  <c r="O126" i="41"/>
  <c r="F203" i="41"/>
  <c r="J211" i="41"/>
  <c r="J54" i="28"/>
  <c r="H19" i="29"/>
  <c r="H70" i="28" s="1"/>
  <c r="H62" i="28" s="1"/>
  <c r="O30" i="41"/>
  <c r="L210" i="41"/>
  <c r="O116" i="41"/>
  <c r="D193" i="41"/>
  <c r="BL194" i="40"/>
  <c r="P194" i="40"/>
  <c r="I198" i="41"/>
  <c r="I193" i="41"/>
  <c r="N129" i="41"/>
  <c r="O129" i="41" s="1"/>
  <c r="N65" i="41"/>
  <c r="N9" i="33"/>
  <c r="O184" i="40"/>
  <c r="N169" i="41"/>
  <c r="P193" i="41"/>
  <c r="G211" i="41"/>
  <c r="O46" i="41"/>
  <c r="O141" i="41"/>
  <c r="O159" i="41"/>
  <c r="O84" i="41"/>
  <c r="H218" i="41"/>
  <c r="L193" i="41"/>
  <c r="O57" i="41"/>
  <c r="J203" i="41"/>
  <c r="D218" i="41"/>
  <c r="N181" i="41"/>
  <c r="O181" i="41" s="1"/>
  <c r="D204" i="41"/>
  <c r="M41" i="10"/>
  <c r="L55" i="10"/>
  <c r="AV194" i="40"/>
  <c r="I177" i="41"/>
  <c r="I216" i="41"/>
  <c r="O190" i="40"/>
  <c r="O207" i="40" s="1"/>
  <c r="O139" i="41"/>
  <c r="I211" i="41"/>
  <c r="O54" i="41"/>
  <c r="O117" i="41"/>
  <c r="N145" i="41"/>
  <c r="O145" i="41" s="1"/>
  <c r="N166" i="41"/>
  <c r="O166" i="41" s="1"/>
  <c r="L202" i="41"/>
  <c r="E193" i="41"/>
  <c r="AF194" i="40"/>
  <c r="K193" i="41"/>
  <c r="J41" i="34"/>
  <c r="I55" i="34"/>
  <c r="O111" i="41"/>
  <c r="H211" i="41"/>
  <c r="H216" i="41"/>
  <c r="H177" i="41"/>
  <c r="H209" i="41"/>
  <c r="H208" i="41"/>
  <c r="H193" i="41"/>
  <c r="AU191" i="40"/>
  <c r="N16" i="35"/>
  <c r="N14" i="36"/>
  <c r="BK189" i="40"/>
  <c r="BK206" i="40" s="1"/>
  <c r="N12" i="30"/>
  <c r="AT204" i="40"/>
  <c r="AU171" i="40"/>
  <c r="N6" i="36"/>
  <c r="BK181" i="40"/>
  <c r="N16" i="33"/>
  <c r="O191" i="40"/>
  <c r="N14" i="10"/>
  <c r="N206" i="40"/>
  <c r="O173" i="40"/>
  <c r="N12" i="35"/>
  <c r="AU187" i="40"/>
  <c r="N6" i="10"/>
  <c r="O165" i="40"/>
  <c r="N198" i="40"/>
  <c r="O138" i="41"/>
  <c r="N17" i="34"/>
  <c r="AE192" i="40"/>
  <c r="AD213" i="40"/>
  <c r="AE17" i="40"/>
  <c r="N9" i="34"/>
  <c r="AE184" i="40"/>
  <c r="N15" i="35"/>
  <c r="AU190" i="40"/>
  <c r="O134" i="41"/>
  <c r="AT199" i="40"/>
  <c r="N7" i="35"/>
  <c r="AU182" i="40"/>
  <c r="O22" i="41"/>
  <c r="O168" i="40"/>
  <c r="N9" i="10"/>
  <c r="N201" i="40"/>
  <c r="AU185" i="40"/>
  <c r="N10" i="35"/>
  <c r="AU165" i="40"/>
  <c r="AT198" i="40"/>
  <c r="N6" i="30"/>
  <c r="O144" i="41"/>
  <c r="AE190" i="40"/>
  <c r="N15" i="34"/>
  <c r="O41" i="41"/>
  <c r="AD193" i="40"/>
  <c r="N5" i="34"/>
  <c r="AE180" i="40"/>
  <c r="AE197" i="40" s="1"/>
  <c r="N12" i="36"/>
  <c r="BK187" i="40"/>
  <c r="BK204" i="40" s="1"/>
  <c r="N14" i="35"/>
  <c r="AU189" i="40"/>
  <c r="AD204" i="40"/>
  <c r="AE171" i="40"/>
  <c r="N12" i="29"/>
  <c r="AE186" i="40"/>
  <c r="N11" i="34"/>
  <c r="AU17" i="40"/>
  <c r="AT213" i="40"/>
  <c r="AE188" i="40"/>
  <c r="N13" i="34"/>
  <c r="N17" i="36"/>
  <c r="BK192" i="40"/>
  <c r="BK209" i="40" s="1"/>
  <c r="N16" i="36"/>
  <c r="BK191" i="40"/>
  <c r="N8" i="29"/>
  <c r="AD200" i="40"/>
  <c r="AE167" i="40"/>
  <c r="N16" i="30"/>
  <c r="AT208" i="40"/>
  <c r="AU175" i="40"/>
  <c r="N5" i="36"/>
  <c r="BJ193" i="40"/>
  <c r="BK193" i="40" s="1"/>
  <c r="D25" i="47" s="1"/>
  <c r="BK180" i="40"/>
  <c r="BK197" i="40" s="1"/>
  <c r="AD205" i="40"/>
  <c r="AE172" i="40"/>
  <c r="N13" i="29"/>
  <c r="N6" i="29"/>
  <c r="AE165" i="40"/>
  <c r="AD198" i="40"/>
  <c r="N213" i="40"/>
  <c r="O17" i="40"/>
  <c r="N7" i="29"/>
  <c r="AE166" i="40"/>
  <c r="AD199" i="40"/>
  <c r="N11" i="30"/>
  <c r="AT203" i="40"/>
  <c r="AU170" i="40"/>
  <c r="N16" i="29"/>
  <c r="AD208" i="40"/>
  <c r="AE175" i="40"/>
  <c r="N214" i="40"/>
  <c r="O113" i="40"/>
  <c r="AD215" i="40"/>
  <c r="AE129" i="40"/>
  <c r="N10" i="31"/>
  <c r="BK169" i="40"/>
  <c r="BJ202" i="40"/>
  <c r="N7" i="36"/>
  <c r="BK182" i="40"/>
  <c r="BK199" i="40" s="1"/>
  <c r="N8" i="33"/>
  <c r="O183" i="40"/>
  <c r="N10" i="33"/>
  <c r="O185" i="40"/>
  <c r="N13" i="35"/>
  <c r="AU188" i="40"/>
  <c r="H198" i="41"/>
  <c r="N8" i="30"/>
  <c r="AT200" i="40"/>
  <c r="AU167" i="40"/>
  <c r="N15" i="29"/>
  <c r="AE174" i="40"/>
  <c r="AD207" i="40"/>
  <c r="N177" i="40"/>
  <c r="N5" i="10"/>
  <c r="N197" i="40"/>
  <c r="N209" i="40"/>
  <c r="N17" i="10"/>
  <c r="O176" i="40"/>
  <c r="N10" i="36"/>
  <c r="BK185" i="40"/>
  <c r="AE191" i="40"/>
  <c r="N16" i="34"/>
  <c r="N14" i="29"/>
  <c r="AD206" i="40"/>
  <c r="AE173" i="40"/>
  <c r="N205" i="40"/>
  <c r="N13" i="10"/>
  <c r="E199" i="41"/>
  <c r="N6" i="35"/>
  <c r="AU181" i="40"/>
  <c r="N7" i="10"/>
  <c r="N199" i="40"/>
  <c r="O123" i="41"/>
  <c r="N6" i="33"/>
  <c r="N193" i="40"/>
  <c r="O193" i="40" s="1"/>
  <c r="D13" i="47" s="1"/>
  <c r="O181" i="40"/>
  <c r="N9" i="35"/>
  <c r="AU184" i="40"/>
  <c r="N5" i="35"/>
  <c r="AT193" i="40"/>
  <c r="AU193" i="40" s="1"/>
  <c r="D21" i="47" s="1"/>
  <c r="AU180" i="40"/>
  <c r="N14" i="33"/>
  <c r="O189" i="40"/>
  <c r="AD209" i="40"/>
  <c r="N17" i="29"/>
  <c r="AE176" i="40"/>
  <c r="N11" i="35"/>
  <c r="AU186" i="40"/>
  <c r="AD201" i="40"/>
  <c r="N9" i="29"/>
  <c r="AE168" i="40"/>
  <c r="O120" i="41"/>
  <c r="N12" i="31"/>
  <c r="BJ204" i="40"/>
  <c r="N17" i="30"/>
  <c r="AU176" i="40"/>
  <c r="AT209" i="40"/>
  <c r="AT215" i="40"/>
  <c r="AU129" i="40"/>
  <c r="N11" i="29"/>
  <c r="AD203" i="40"/>
  <c r="AE170" i="40"/>
  <c r="N11" i="10"/>
  <c r="N203" i="40"/>
  <c r="O170" i="40"/>
  <c r="O203" i="40" s="1"/>
  <c r="BJ214" i="40"/>
  <c r="BK113" i="40"/>
  <c r="N17" i="35"/>
  <c r="AU192" i="40"/>
  <c r="N15" i="36"/>
  <c r="BK190" i="40"/>
  <c r="N5" i="31"/>
  <c r="BJ197" i="40"/>
  <c r="N8" i="10"/>
  <c r="N200" i="40"/>
  <c r="O167" i="40"/>
  <c r="AT206" i="40"/>
  <c r="N14" i="30"/>
  <c r="AU173" i="40"/>
  <c r="BJ213" i="40"/>
  <c r="BK65" i="40"/>
  <c r="N19" i="43"/>
  <c r="N8" i="36"/>
  <c r="BK183" i="40"/>
  <c r="N11" i="36"/>
  <c r="BK186" i="40"/>
  <c r="N5" i="29"/>
  <c r="AD197" i="40"/>
  <c r="AD177" i="40"/>
  <c r="AE177" i="40" s="1"/>
  <c r="D16" i="47" s="1"/>
  <c r="N15" i="10"/>
  <c r="N207" i="40"/>
  <c r="N5" i="30"/>
  <c r="AT197" i="40"/>
  <c r="AU164" i="40"/>
  <c r="AT177" i="40"/>
  <c r="N7" i="34"/>
  <c r="AE182" i="40"/>
  <c r="O11" i="41"/>
  <c r="N187" i="41"/>
  <c r="O187" i="41" s="1"/>
  <c r="N13" i="36"/>
  <c r="BK188" i="40"/>
  <c r="BK205" i="40" s="1"/>
  <c r="N73" i="43"/>
  <c r="N13" i="30"/>
  <c r="AT205" i="40"/>
  <c r="AU172" i="40"/>
  <c r="N9" i="36"/>
  <c r="BK184" i="40"/>
  <c r="N10" i="10"/>
  <c r="O169" i="40"/>
  <c r="N202" i="40"/>
  <c r="AD214" i="40"/>
  <c r="AE113" i="40"/>
  <c r="N14" i="34"/>
  <c r="AE189" i="40"/>
  <c r="N204" i="40"/>
  <c r="N12" i="10"/>
  <c r="O171" i="40"/>
  <c r="AT214" i="40"/>
  <c r="AU113" i="40"/>
  <c r="N9" i="30"/>
  <c r="AT201" i="40"/>
  <c r="AU168" i="40"/>
  <c r="N208" i="40"/>
  <c r="N16" i="10"/>
  <c r="O175" i="40"/>
  <c r="AE183" i="40"/>
  <c r="N8" i="34"/>
  <c r="N10" i="30"/>
  <c r="AT202" i="40"/>
  <c r="AU169" i="40"/>
  <c r="AD202" i="40"/>
  <c r="N10" i="34"/>
  <c r="AE185" i="40"/>
  <c r="AT207" i="40"/>
  <c r="N15" i="30"/>
  <c r="AU174" i="40"/>
  <c r="N8" i="35"/>
  <c r="AU183" i="40"/>
  <c r="O56" i="41"/>
  <c r="AE187" i="40"/>
  <c r="N12" i="34"/>
  <c r="N7" i="30"/>
  <c r="AU166" i="40"/>
  <c r="N215" i="40"/>
  <c r="O129" i="40"/>
  <c r="AE181" i="40"/>
  <c r="N6" i="34"/>
  <c r="N55" i="43"/>
  <c r="N37" i="43"/>
  <c r="N12" i="33"/>
  <c r="O187" i="40"/>
  <c r="BK129" i="40"/>
  <c r="BJ215" i="40"/>
  <c r="O32" i="41"/>
  <c r="G177" i="41"/>
  <c r="J16" i="2"/>
  <c r="J68" i="28" s="1"/>
  <c r="M16" i="2"/>
  <c r="M68" i="28" s="1"/>
  <c r="G16" i="2"/>
  <c r="G68" i="28" s="1"/>
  <c r="K16" i="2"/>
  <c r="K68" i="28" s="1"/>
  <c r="G16" i="32"/>
  <c r="G76" i="28" s="1"/>
  <c r="H16" i="2"/>
  <c r="H68" i="28" s="1"/>
  <c r="E16" i="2"/>
  <c r="E68" i="28" s="1"/>
  <c r="C22" i="32"/>
  <c r="D52" i="32" s="1"/>
  <c r="C16" i="32"/>
  <c r="C76" i="28" s="1"/>
  <c r="F16" i="2"/>
  <c r="F68" i="28" s="1"/>
  <c r="H80" i="28"/>
  <c r="C20" i="2"/>
  <c r="D50" i="2" s="1"/>
  <c r="C16" i="2"/>
  <c r="C68" i="28" s="1"/>
  <c r="N9" i="2"/>
  <c r="N10" i="2"/>
  <c r="O146" i="39"/>
  <c r="O175" i="39" s="1"/>
  <c r="N7" i="2"/>
  <c r="I16" i="32"/>
  <c r="I76" i="28" s="1"/>
  <c r="N6" i="2"/>
  <c r="AM78" i="36"/>
  <c r="AM78" i="35"/>
  <c r="AM78" i="31"/>
  <c r="AY78" i="10"/>
  <c r="AM78" i="34"/>
  <c r="AM78" i="30"/>
  <c r="AM78" i="29"/>
  <c r="AM78" i="33"/>
  <c r="I16" i="2"/>
  <c r="I68" i="28" s="1"/>
  <c r="O149" i="39"/>
  <c r="O178" i="39" s="1"/>
  <c r="N5" i="2"/>
  <c r="N155" i="39"/>
  <c r="N184" i="39" s="1"/>
  <c r="L16" i="2"/>
  <c r="L68" i="28" s="1"/>
  <c r="O145" i="39"/>
  <c r="O174" i="39" s="1"/>
  <c r="O144" i="39"/>
  <c r="O173" i="39" s="1"/>
  <c r="E211" i="41"/>
  <c r="E19" i="10"/>
  <c r="E216" i="41"/>
  <c r="E177" i="41"/>
  <c r="E198" i="41"/>
  <c r="C145" i="29"/>
  <c r="C164" i="29"/>
  <c r="C61" i="28"/>
  <c r="C72" i="28"/>
  <c r="C64" i="28" s="1"/>
  <c r="C70" i="28"/>
  <c r="C173" i="34"/>
  <c r="C154" i="34"/>
  <c r="C173" i="31"/>
  <c r="C154" i="31"/>
  <c r="C165" i="30"/>
  <c r="C146" i="30"/>
  <c r="C79" i="28"/>
  <c r="C168" i="35"/>
  <c r="C149" i="35"/>
  <c r="O180" i="39" l="1"/>
  <c r="O182" i="39"/>
  <c r="F181" i="36"/>
  <c r="F58" i="36"/>
  <c r="F22" i="36"/>
  <c r="F142" i="36"/>
  <c r="F77" i="36"/>
  <c r="F126" i="36"/>
  <c r="F109" i="36"/>
  <c r="F188" i="36"/>
  <c r="F161" i="36"/>
  <c r="F40" i="36"/>
  <c r="F92" i="36"/>
  <c r="F92" i="31"/>
  <c r="F40" i="31"/>
  <c r="F22" i="31"/>
  <c r="F126" i="31"/>
  <c r="F161" i="31"/>
  <c r="F77" i="31"/>
  <c r="F188" i="31"/>
  <c r="F109" i="31"/>
  <c r="F58" i="31"/>
  <c r="F181" i="31"/>
  <c r="F142" i="31"/>
  <c r="F89" i="43"/>
  <c r="F76" i="43"/>
  <c r="F58" i="43"/>
  <c r="F40" i="43"/>
  <c r="F22" i="43"/>
  <c r="F77" i="33"/>
  <c r="F40" i="33"/>
  <c r="F92" i="33"/>
  <c r="F58" i="33"/>
  <c r="F22" i="33"/>
  <c r="F22" i="30"/>
  <c r="F188" i="30"/>
  <c r="F161" i="30"/>
  <c r="F77" i="30"/>
  <c r="F109" i="30"/>
  <c r="F142" i="30"/>
  <c r="F181" i="30"/>
  <c r="F126" i="30"/>
  <c r="F40" i="30"/>
  <c r="F92" i="30"/>
  <c r="F58" i="30"/>
  <c r="F20" i="48"/>
  <c r="F27" i="48"/>
  <c r="F77" i="10"/>
  <c r="F92" i="10"/>
  <c r="F40" i="10"/>
  <c r="F22" i="10"/>
  <c r="F58" i="10"/>
  <c r="F188" i="35"/>
  <c r="F181" i="35"/>
  <c r="F161" i="35"/>
  <c r="F58" i="35"/>
  <c r="F126" i="35"/>
  <c r="F142" i="35"/>
  <c r="F92" i="35"/>
  <c r="F40" i="35"/>
  <c r="F22" i="35"/>
  <c r="F109" i="35"/>
  <c r="F77" i="35"/>
  <c r="F19" i="32"/>
  <c r="F49" i="32"/>
  <c r="F77" i="32"/>
  <c r="F65" i="32"/>
  <c r="F34" i="32"/>
  <c r="G4" i="48"/>
  <c r="G4" i="43"/>
  <c r="G4" i="35"/>
  <c r="G4" i="33"/>
  <c r="G4" i="36"/>
  <c r="G4" i="34"/>
  <c r="G4" i="32"/>
  <c r="G4" i="30"/>
  <c r="G4" i="10"/>
  <c r="G4" i="31"/>
  <c r="G4" i="29"/>
  <c r="G77" i="2"/>
  <c r="G49" i="2"/>
  <c r="G19" i="2"/>
  <c r="G65" i="2"/>
  <c r="G34" i="2"/>
  <c r="F181" i="29"/>
  <c r="F142" i="29"/>
  <c r="F109" i="29"/>
  <c r="F77" i="29"/>
  <c r="F40" i="29"/>
  <c r="F126" i="29"/>
  <c r="F92" i="29"/>
  <c r="F58" i="29"/>
  <c r="F161" i="29"/>
  <c r="F22" i="29"/>
  <c r="F188" i="29"/>
  <c r="F188" i="34"/>
  <c r="F181" i="34"/>
  <c r="F142" i="34"/>
  <c r="F22" i="34"/>
  <c r="F58" i="34"/>
  <c r="F92" i="34"/>
  <c r="F126" i="34"/>
  <c r="F161" i="34"/>
  <c r="F40" i="34"/>
  <c r="F109" i="34"/>
  <c r="F77" i="34"/>
  <c r="G34" i="28"/>
  <c r="I5" i="28"/>
  <c r="H4" i="2"/>
  <c r="H21" i="28"/>
  <c r="H13" i="28"/>
  <c r="CM34" i="28"/>
  <c r="F59" i="28"/>
  <c r="D61" i="28"/>
  <c r="R39" i="2"/>
  <c r="Q46" i="2"/>
  <c r="E81" i="28"/>
  <c r="O32" i="32"/>
  <c r="G81" i="28"/>
  <c r="J63" i="28"/>
  <c r="G61" i="28"/>
  <c r="M219" i="41"/>
  <c r="I219" i="41"/>
  <c r="O161" i="41"/>
  <c r="BK200" i="40"/>
  <c r="BK198" i="40"/>
  <c r="BK203" i="40"/>
  <c r="O49" i="41"/>
  <c r="N16" i="32"/>
  <c r="N76" i="28" s="1"/>
  <c r="D219" i="41"/>
  <c r="BK208" i="40"/>
  <c r="N205" i="41"/>
  <c r="E219" i="41"/>
  <c r="M61" i="28"/>
  <c r="L62" i="28"/>
  <c r="C166" i="30"/>
  <c r="E60" i="28"/>
  <c r="C105" i="28"/>
  <c r="C89" i="28" s="1"/>
  <c r="O97" i="41"/>
  <c r="N210" i="41"/>
  <c r="N209" i="41"/>
  <c r="L64" i="28"/>
  <c r="J73" i="28"/>
  <c r="G62" i="28"/>
  <c r="O201" i="40"/>
  <c r="D62" i="28"/>
  <c r="C219" i="41"/>
  <c r="D73" i="28"/>
  <c r="AE202" i="40"/>
  <c r="BK201" i="40"/>
  <c r="J61" i="28"/>
  <c r="L219" i="41"/>
  <c r="D63" i="28"/>
  <c r="G219" i="41"/>
  <c r="C37" i="35"/>
  <c r="O207" i="41"/>
  <c r="H60" i="28"/>
  <c r="O209" i="40"/>
  <c r="C144" i="34"/>
  <c r="C37" i="34"/>
  <c r="C163" i="34"/>
  <c r="F63" i="28"/>
  <c r="L81" i="28"/>
  <c r="C150" i="34"/>
  <c r="C169" i="34"/>
  <c r="N217" i="41"/>
  <c r="C37" i="29"/>
  <c r="O175" i="41"/>
  <c r="C37" i="30"/>
  <c r="J219" i="41"/>
  <c r="C155" i="30"/>
  <c r="C174" i="30"/>
  <c r="F219" i="41"/>
  <c r="H64" i="28"/>
  <c r="K60" i="28"/>
  <c r="AU206" i="40"/>
  <c r="C147" i="30"/>
  <c r="C144" i="29"/>
  <c r="C157" i="29" s="1"/>
  <c r="C158" i="29" s="1"/>
  <c r="N203" i="41"/>
  <c r="C163" i="29"/>
  <c r="C176" i="29" s="1"/>
  <c r="C183" i="29" s="1"/>
  <c r="N199" i="41"/>
  <c r="AE199" i="40"/>
  <c r="K81" i="28"/>
  <c r="O17" i="41"/>
  <c r="C157" i="36"/>
  <c r="C158" i="36" s="1"/>
  <c r="C74" i="10"/>
  <c r="C15" i="28" s="1"/>
  <c r="C7" i="28" s="1"/>
  <c r="C108" i="28"/>
  <c r="N206" i="41"/>
  <c r="N202" i="41"/>
  <c r="S41" i="35"/>
  <c r="R55" i="35"/>
  <c r="J81" i="28"/>
  <c r="M81" i="28"/>
  <c r="C37" i="31"/>
  <c r="C169" i="31"/>
  <c r="C176" i="31" s="1"/>
  <c r="C176" i="36"/>
  <c r="C183" i="36" s="1"/>
  <c r="C185" i="36" s="1"/>
  <c r="D63" i="35"/>
  <c r="C147" i="35"/>
  <c r="C157" i="35" s="1"/>
  <c r="C166" i="35"/>
  <c r="C176" i="35" s="1"/>
  <c r="C183" i="35" s="1"/>
  <c r="C185" i="35" s="1"/>
  <c r="I81" i="28"/>
  <c r="D81" i="28"/>
  <c r="O199" i="41"/>
  <c r="D64" i="28"/>
  <c r="O81" i="41"/>
  <c r="N19" i="31"/>
  <c r="D29" i="31" s="1"/>
  <c r="O168" i="41"/>
  <c r="N216" i="41"/>
  <c r="G73" i="28"/>
  <c r="O176" i="41"/>
  <c r="C150" i="31"/>
  <c r="C157" i="31" s="1"/>
  <c r="O208" i="40"/>
  <c r="O200" i="41"/>
  <c r="P194" i="41"/>
  <c r="N198" i="41"/>
  <c r="N208" i="41"/>
  <c r="AU207" i="40"/>
  <c r="O38" i="31"/>
  <c r="K219" i="41"/>
  <c r="C73" i="30"/>
  <c r="C99" i="28" s="1"/>
  <c r="O203" i="41"/>
  <c r="L41" i="33"/>
  <c r="K55" i="33"/>
  <c r="O210" i="41"/>
  <c r="O209" i="41"/>
  <c r="N211" i="41"/>
  <c r="N177" i="41"/>
  <c r="O177" i="41" s="1"/>
  <c r="O208" i="41"/>
  <c r="O206" i="41"/>
  <c r="O169" i="41"/>
  <c r="C73" i="31"/>
  <c r="C74" i="31" s="1"/>
  <c r="P41" i="30"/>
  <c r="O55" i="30"/>
  <c r="BK207" i="40"/>
  <c r="N200" i="41"/>
  <c r="N204" i="41"/>
  <c r="O201" i="41"/>
  <c r="C73" i="29"/>
  <c r="C98" i="28" s="1"/>
  <c r="O204" i="41"/>
  <c r="C73" i="34"/>
  <c r="C106" i="28" s="1"/>
  <c r="N207" i="41"/>
  <c r="AU205" i="40"/>
  <c r="N193" i="41"/>
  <c r="O193" i="41" s="1"/>
  <c r="N201" i="41"/>
  <c r="O167" i="41"/>
  <c r="O218" i="41"/>
  <c r="O202" i="41"/>
  <c r="O198" i="41"/>
  <c r="K61" i="28"/>
  <c r="AU197" i="40"/>
  <c r="AU203" i="40"/>
  <c r="AU208" i="40"/>
  <c r="AU209" i="40"/>
  <c r="H219" i="41"/>
  <c r="O38" i="10"/>
  <c r="AU201" i="40"/>
  <c r="BK213" i="40"/>
  <c r="N41" i="10"/>
  <c r="M55" i="10"/>
  <c r="O65" i="41"/>
  <c r="N218" i="41"/>
  <c r="O38" i="29"/>
  <c r="O204" i="40"/>
  <c r="K41" i="34"/>
  <c r="J55" i="34"/>
  <c r="K73" i="28"/>
  <c r="AU204" i="40"/>
  <c r="J60" i="28"/>
  <c r="O205" i="41"/>
  <c r="O200" i="40"/>
  <c r="AE201" i="40"/>
  <c r="AE209" i="40"/>
  <c r="AE204" i="40"/>
  <c r="AE206" i="40"/>
  <c r="AE203" i="40"/>
  <c r="O213" i="40"/>
  <c r="O215" i="40"/>
  <c r="P56" i="43"/>
  <c r="AU214" i="40"/>
  <c r="D22" i="47"/>
  <c r="AE214" i="40"/>
  <c r="D18" i="47"/>
  <c r="P38" i="43"/>
  <c r="N19" i="30"/>
  <c r="O38" i="30"/>
  <c r="AU215" i="40"/>
  <c r="AE215" i="40"/>
  <c r="O38" i="36"/>
  <c r="AE205" i="40"/>
  <c r="AU198" i="40"/>
  <c r="AE213" i="40"/>
  <c r="BK202" i="40"/>
  <c r="N19" i="35"/>
  <c r="N79" i="43"/>
  <c r="N84" i="43" s="1"/>
  <c r="O84" i="43" s="1"/>
  <c r="N56" i="43"/>
  <c r="AU202" i="40"/>
  <c r="BK215" i="40"/>
  <c r="O38" i="35"/>
  <c r="O202" i="40"/>
  <c r="AE208" i="40"/>
  <c r="AE198" i="40"/>
  <c r="AE200" i="40"/>
  <c r="AU213" i="40"/>
  <c r="O198" i="40"/>
  <c r="N19" i="36"/>
  <c r="N78" i="43"/>
  <c r="N83" i="43" s="1"/>
  <c r="O83" i="43" s="1"/>
  <c r="N38" i="43"/>
  <c r="N19" i="34"/>
  <c r="D14" i="47"/>
  <c r="O214" i="40"/>
  <c r="P20" i="43"/>
  <c r="AU199" i="40"/>
  <c r="BJ210" i="40"/>
  <c r="N80" i="43"/>
  <c r="N85" i="43" s="1"/>
  <c r="O85" i="43" s="1"/>
  <c r="N74" i="43"/>
  <c r="AT210" i="40"/>
  <c r="AU177" i="40"/>
  <c r="N77" i="43"/>
  <c r="N82" i="43" s="1"/>
  <c r="O82" i="43" s="1"/>
  <c r="N20" i="43"/>
  <c r="N19" i="29"/>
  <c r="N19" i="10"/>
  <c r="N69" i="28" s="1"/>
  <c r="O38" i="34"/>
  <c r="AE207" i="40"/>
  <c r="BK214" i="40"/>
  <c r="D26" i="47"/>
  <c r="P74" i="43"/>
  <c r="O38" i="33"/>
  <c r="N19" i="33"/>
  <c r="N210" i="40"/>
  <c r="O177" i="40"/>
  <c r="AU200" i="40"/>
  <c r="AD210" i="40"/>
  <c r="AE193" i="40"/>
  <c r="O206" i="40"/>
  <c r="BK210" i="40"/>
  <c r="BK194" i="40"/>
  <c r="D27" i="47" s="1"/>
  <c r="M60" i="28"/>
  <c r="M73" i="28"/>
  <c r="C62" i="28"/>
  <c r="H73" i="28"/>
  <c r="H81" i="28"/>
  <c r="G60" i="28"/>
  <c r="L60" i="28"/>
  <c r="L73" i="28"/>
  <c r="C61" i="2"/>
  <c r="C96" i="28" s="1"/>
  <c r="C31" i="2"/>
  <c r="O155" i="39"/>
  <c r="O184" i="39" s="1"/>
  <c r="O191" i="39" s="1"/>
  <c r="AY78" i="33"/>
  <c r="BK78" i="10"/>
  <c r="AY78" i="36"/>
  <c r="AY78" i="29"/>
  <c r="AY78" i="31"/>
  <c r="AY78" i="34"/>
  <c r="AY78" i="30"/>
  <c r="AY78" i="35"/>
  <c r="I60" i="28"/>
  <c r="I65" i="28" s="1"/>
  <c r="I73" i="28"/>
  <c r="F73" i="28"/>
  <c r="F60" i="28"/>
  <c r="N16" i="2"/>
  <c r="O32" i="2"/>
  <c r="C60" i="28"/>
  <c r="C61" i="32"/>
  <c r="C31" i="32"/>
  <c r="E69" i="28"/>
  <c r="C26" i="28"/>
  <c r="C74" i="35"/>
  <c r="C107" i="28"/>
  <c r="O217" i="41"/>
  <c r="E30" i="47"/>
  <c r="D30" i="47"/>
  <c r="C81" i="28"/>
  <c r="C63" i="28"/>
  <c r="O170" i="39" l="1"/>
  <c r="D20" i="2"/>
  <c r="N68" i="28"/>
  <c r="G40" i="10"/>
  <c r="G92" i="10"/>
  <c r="G22" i="10"/>
  <c r="G77" i="10"/>
  <c r="G58" i="10"/>
  <c r="G27" i="48"/>
  <c r="G20" i="48"/>
  <c r="G188" i="30"/>
  <c r="G22" i="30"/>
  <c r="G77" i="30"/>
  <c r="G109" i="30"/>
  <c r="G142" i="30"/>
  <c r="G181" i="30"/>
  <c r="G58" i="30"/>
  <c r="G92" i="30"/>
  <c r="G161" i="30"/>
  <c r="G126" i="30"/>
  <c r="G40" i="30"/>
  <c r="G19" i="32"/>
  <c r="G49" i="32"/>
  <c r="G77" i="32"/>
  <c r="G34" i="32"/>
  <c r="G65" i="32"/>
  <c r="G181" i="34"/>
  <c r="G58" i="34"/>
  <c r="G188" i="34"/>
  <c r="G92" i="34"/>
  <c r="G126" i="34"/>
  <c r="G161" i="34"/>
  <c r="G40" i="34"/>
  <c r="G77" i="34"/>
  <c r="G142" i="34"/>
  <c r="G22" i="34"/>
  <c r="G109" i="34"/>
  <c r="G181" i="36"/>
  <c r="G58" i="36"/>
  <c r="G161" i="36"/>
  <c r="G77" i="36"/>
  <c r="G188" i="36"/>
  <c r="G40" i="36"/>
  <c r="G109" i="36"/>
  <c r="G142" i="36"/>
  <c r="G126" i="36"/>
  <c r="G22" i="36"/>
  <c r="G92" i="36"/>
  <c r="G92" i="33"/>
  <c r="G58" i="33"/>
  <c r="G22" i="33"/>
  <c r="G77" i="33"/>
  <c r="G40" i="33"/>
  <c r="H4" i="48"/>
  <c r="H4" i="36"/>
  <c r="H4" i="34"/>
  <c r="H4" i="32"/>
  <c r="H4" i="43"/>
  <c r="H4" i="35"/>
  <c r="H4" i="33"/>
  <c r="H4" i="30"/>
  <c r="H4" i="10"/>
  <c r="H4" i="31"/>
  <c r="H4" i="29"/>
  <c r="H77" i="2"/>
  <c r="H49" i="2"/>
  <c r="H19" i="2"/>
  <c r="H65" i="2"/>
  <c r="H34" i="2"/>
  <c r="G188" i="29"/>
  <c r="G161" i="29"/>
  <c r="G126" i="29"/>
  <c r="G92" i="29"/>
  <c r="G58" i="29"/>
  <c r="G22" i="29"/>
  <c r="G109" i="29"/>
  <c r="G77" i="29"/>
  <c r="G181" i="29"/>
  <c r="G40" i="29"/>
  <c r="G142" i="29"/>
  <c r="G188" i="35"/>
  <c r="G181" i="35"/>
  <c r="G161" i="35"/>
  <c r="G142" i="35"/>
  <c r="G126" i="35"/>
  <c r="G92" i="35"/>
  <c r="G77" i="35"/>
  <c r="G22" i="35"/>
  <c r="G109" i="35"/>
  <c r="G58" i="35"/>
  <c r="G40" i="35"/>
  <c r="G188" i="31"/>
  <c r="G161" i="31"/>
  <c r="G126" i="31"/>
  <c r="G92" i="31"/>
  <c r="G58" i="31"/>
  <c r="G22" i="31"/>
  <c r="G77" i="31"/>
  <c r="G109" i="31"/>
  <c r="G142" i="31"/>
  <c r="G40" i="31"/>
  <c r="G181" i="31"/>
  <c r="G76" i="43"/>
  <c r="G58" i="43"/>
  <c r="G40" i="43"/>
  <c r="G89" i="43"/>
  <c r="G22" i="43"/>
  <c r="H34" i="28"/>
  <c r="J5" i="28"/>
  <c r="I4" i="2"/>
  <c r="I21" i="28"/>
  <c r="I13" i="28"/>
  <c r="F67" i="28"/>
  <c r="F75" i="28" s="1"/>
  <c r="F87" i="28"/>
  <c r="F95" i="28" s="1"/>
  <c r="F103" i="28" s="1"/>
  <c r="G59" i="28"/>
  <c r="CN34" i="28"/>
  <c r="S39" i="2"/>
  <c r="R46" i="2"/>
  <c r="P83" i="43"/>
  <c r="Q83" i="43" s="1"/>
  <c r="R83" i="43" s="1"/>
  <c r="S83" i="43" s="1"/>
  <c r="T83" i="43" s="1"/>
  <c r="U83" i="43" s="1"/>
  <c r="V83" i="43" s="1"/>
  <c r="W83" i="43" s="1"/>
  <c r="X83" i="43" s="1"/>
  <c r="Y83" i="43" s="1"/>
  <c r="Z83" i="43" s="1"/>
  <c r="AA83" i="43" s="1"/>
  <c r="AB83" i="43" s="1"/>
  <c r="AC83" i="43" s="1"/>
  <c r="AD83" i="43" s="1"/>
  <c r="AE83" i="43" s="1"/>
  <c r="AF83" i="43" s="1"/>
  <c r="AG83" i="43" s="1"/>
  <c r="AH83" i="43" s="1"/>
  <c r="AI83" i="43" s="1"/>
  <c r="AJ83" i="43" s="1"/>
  <c r="AK83" i="43" s="1"/>
  <c r="AL83" i="43" s="1"/>
  <c r="AM83" i="43" s="1"/>
  <c r="AN83" i="43" s="1"/>
  <c r="AO83" i="43" s="1"/>
  <c r="AP83" i="43" s="1"/>
  <c r="AQ83" i="43" s="1"/>
  <c r="AR83" i="43" s="1"/>
  <c r="AS83" i="43" s="1"/>
  <c r="AT83" i="43" s="1"/>
  <c r="AU83" i="43" s="1"/>
  <c r="AV83" i="43" s="1"/>
  <c r="AW83" i="43" s="1"/>
  <c r="AX83" i="43" s="1"/>
  <c r="AY83" i="43" s="1"/>
  <c r="AZ83" i="43" s="1"/>
  <c r="BA83" i="43" s="1"/>
  <c r="BB83" i="43" s="1"/>
  <c r="BC83" i="43" s="1"/>
  <c r="BD83" i="43" s="1"/>
  <c r="BE83" i="43" s="1"/>
  <c r="BF83" i="43" s="1"/>
  <c r="BG83" i="43" s="1"/>
  <c r="BH83" i="43" s="1"/>
  <c r="BI83" i="43" s="1"/>
  <c r="BJ83" i="43" s="1"/>
  <c r="BK83" i="43" s="1"/>
  <c r="BL83" i="43" s="1"/>
  <c r="BM83" i="43" s="1"/>
  <c r="BN83" i="43" s="1"/>
  <c r="BO83" i="43" s="1"/>
  <c r="BP83" i="43" s="1"/>
  <c r="BQ83" i="43" s="1"/>
  <c r="BR83" i="43" s="1"/>
  <c r="BS83" i="43" s="1"/>
  <c r="BT83" i="43" s="1"/>
  <c r="BU83" i="43" s="1"/>
  <c r="BV83" i="43" s="1"/>
  <c r="BW83" i="43" s="1"/>
  <c r="BX83" i="43" s="1"/>
  <c r="BY83" i="43" s="1"/>
  <c r="BZ83" i="43" s="1"/>
  <c r="CA83" i="43" s="1"/>
  <c r="CB83" i="43" s="1"/>
  <c r="CC83" i="43" s="1"/>
  <c r="CD83" i="43" s="1"/>
  <c r="CE83" i="43" s="1"/>
  <c r="CF83" i="43" s="1"/>
  <c r="CG83" i="43" s="1"/>
  <c r="CH83" i="43" s="1"/>
  <c r="P85" i="43"/>
  <c r="Q85" i="43" s="1"/>
  <c r="R85" i="43" s="1"/>
  <c r="S85" i="43" s="1"/>
  <c r="T85" i="43" s="1"/>
  <c r="U85" i="43" s="1"/>
  <c r="V85" i="43" s="1"/>
  <c r="W85" i="43" s="1"/>
  <c r="X85" i="43" s="1"/>
  <c r="Y85" i="43" s="1"/>
  <c r="Z85" i="43" s="1"/>
  <c r="AA85" i="43" s="1"/>
  <c r="AB85" i="43" s="1"/>
  <c r="AC85" i="43" s="1"/>
  <c r="AD85" i="43" s="1"/>
  <c r="AE85" i="43" s="1"/>
  <c r="AF85" i="43" s="1"/>
  <c r="AG85" i="43" s="1"/>
  <c r="AH85" i="43" s="1"/>
  <c r="AI85" i="43" s="1"/>
  <c r="AJ85" i="43" s="1"/>
  <c r="AK85" i="43" s="1"/>
  <c r="AL85" i="43" s="1"/>
  <c r="AM85" i="43" s="1"/>
  <c r="AN85" i="43" s="1"/>
  <c r="AO85" i="43" s="1"/>
  <c r="AP85" i="43" s="1"/>
  <c r="AQ85" i="43" s="1"/>
  <c r="AR85" i="43" s="1"/>
  <c r="AS85" i="43" s="1"/>
  <c r="AT85" i="43" s="1"/>
  <c r="AU85" i="43" s="1"/>
  <c r="AV85" i="43" s="1"/>
  <c r="AW85" i="43" s="1"/>
  <c r="AX85" i="43" s="1"/>
  <c r="AY85" i="43" s="1"/>
  <c r="AZ85" i="43" s="1"/>
  <c r="BA85" i="43" s="1"/>
  <c r="BB85" i="43" s="1"/>
  <c r="BC85" i="43" s="1"/>
  <c r="BD85" i="43" s="1"/>
  <c r="BE85" i="43" s="1"/>
  <c r="BF85" i="43" s="1"/>
  <c r="BG85" i="43" s="1"/>
  <c r="BH85" i="43" s="1"/>
  <c r="BI85" i="43" s="1"/>
  <c r="BJ85" i="43" s="1"/>
  <c r="BK85" i="43" s="1"/>
  <c r="BL85" i="43" s="1"/>
  <c r="BM85" i="43" s="1"/>
  <c r="BN85" i="43" s="1"/>
  <c r="BO85" i="43" s="1"/>
  <c r="BP85" i="43" s="1"/>
  <c r="BQ85" i="43" s="1"/>
  <c r="BR85" i="43" s="1"/>
  <c r="BS85" i="43" s="1"/>
  <c r="BT85" i="43" s="1"/>
  <c r="BU85" i="43" s="1"/>
  <c r="BV85" i="43" s="1"/>
  <c r="BW85" i="43" s="1"/>
  <c r="BX85" i="43" s="1"/>
  <c r="BY85" i="43" s="1"/>
  <c r="BZ85" i="43" s="1"/>
  <c r="CA85" i="43" s="1"/>
  <c r="CB85" i="43" s="1"/>
  <c r="CC85" i="43" s="1"/>
  <c r="CD85" i="43" s="1"/>
  <c r="CE85" i="43" s="1"/>
  <c r="CF85" i="43" s="1"/>
  <c r="CG85" i="43" s="1"/>
  <c r="CH85" i="43" s="1"/>
  <c r="P84" i="43"/>
  <c r="Q84" i="43" s="1"/>
  <c r="R84" i="43" s="1"/>
  <c r="S84" i="43" s="1"/>
  <c r="T84" i="43" s="1"/>
  <c r="U84" i="43" s="1"/>
  <c r="V84" i="43" s="1"/>
  <c r="W84" i="43" s="1"/>
  <c r="X84" i="43" s="1"/>
  <c r="Y84" i="43" s="1"/>
  <c r="Z84" i="43" s="1"/>
  <c r="AA84" i="43" s="1"/>
  <c r="AB84" i="43" s="1"/>
  <c r="AC84" i="43" s="1"/>
  <c r="AD84" i="43" s="1"/>
  <c r="AE84" i="43" s="1"/>
  <c r="AF84" i="43" s="1"/>
  <c r="AG84" i="43" s="1"/>
  <c r="AH84" i="43" s="1"/>
  <c r="AI84" i="43" s="1"/>
  <c r="AJ84" i="43" s="1"/>
  <c r="AK84" i="43" s="1"/>
  <c r="AL84" i="43" s="1"/>
  <c r="AM84" i="43" s="1"/>
  <c r="AN84" i="43" s="1"/>
  <c r="AO84" i="43" s="1"/>
  <c r="AP84" i="43" s="1"/>
  <c r="AQ84" i="43" s="1"/>
  <c r="AR84" i="43" s="1"/>
  <c r="AS84" i="43" s="1"/>
  <c r="AT84" i="43" s="1"/>
  <c r="AU84" i="43" s="1"/>
  <c r="AV84" i="43" s="1"/>
  <c r="AW84" i="43" s="1"/>
  <c r="AX84" i="43" s="1"/>
  <c r="AY84" i="43" s="1"/>
  <c r="AZ84" i="43" s="1"/>
  <c r="BA84" i="43" s="1"/>
  <c r="BB84" i="43" s="1"/>
  <c r="BC84" i="43" s="1"/>
  <c r="BD84" i="43" s="1"/>
  <c r="BE84" i="43" s="1"/>
  <c r="BF84" i="43" s="1"/>
  <c r="BG84" i="43" s="1"/>
  <c r="BH84" i="43" s="1"/>
  <c r="BI84" i="43" s="1"/>
  <c r="BJ84" i="43" s="1"/>
  <c r="BK84" i="43" s="1"/>
  <c r="BL84" i="43" s="1"/>
  <c r="BM84" i="43" s="1"/>
  <c r="BN84" i="43" s="1"/>
  <c r="BO84" i="43" s="1"/>
  <c r="BP84" i="43" s="1"/>
  <c r="BQ84" i="43" s="1"/>
  <c r="BR84" i="43" s="1"/>
  <c r="BS84" i="43" s="1"/>
  <c r="BT84" i="43" s="1"/>
  <c r="BU84" i="43" s="1"/>
  <c r="BV84" i="43" s="1"/>
  <c r="BW84" i="43" s="1"/>
  <c r="BX84" i="43" s="1"/>
  <c r="BY84" i="43" s="1"/>
  <c r="BZ84" i="43" s="1"/>
  <c r="CA84" i="43" s="1"/>
  <c r="CB84" i="43" s="1"/>
  <c r="CC84" i="43" s="1"/>
  <c r="CD84" i="43" s="1"/>
  <c r="CE84" i="43" s="1"/>
  <c r="CF84" i="43" s="1"/>
  <c r="CG84" i="43" s="1"/>
  <c r="CH84" i="43" s="1"/>
  <c r="P82" i="43"/>
  <c r="Q82" i="43" s="1"/>
  <c r="R82" i="43" s="1"/>
  <c r="S82" i="43" s="1"/>
  <c r="T82" i="43" s="1"/>
  <c r="U82" i="43" s="1"/>
  <c r="V82" i="43" s="1"/>
  <c r="W82" i="43" s="1"/>
  <c r="X82" i="43" s="1"/>
  <c r="Y82" i="43" s="1"/>
  <c r="Z82" i="43" s="1"/>
  <c r="AA82" i="43" s="1"/>
  <c r="AB82" i="43" s="1"/>
  <c r="AC82" i="43" s="1"/>
  <c r="AD82" i="43" s="1"/>
  <c r="AE82" i="43" s="1"/>
  <c r="AF82" i="43" s="1"/>
  <c r="AG82" i="43" s="1"/>
  <c r="AH82" i="43" s="1"/>
  <c r="AI82" i="43" s="1"/>
  <c r="AJ82" i="43" s="1"/>
  <c r="AK82" i="43" s="1"/>
  <c r="AL82" i="43" s="1"/>
  <c r="AM82" i="43" s="1"/>
  <c r="AN82" i="43" s="1"/>
  <c r="AO82" i="43" s="1"/>
  <c r="AP82" i="43" s="1"/>
  <c r="AQ82" i="43" s="1"/>
  <c r="AR82" i="43" s="1"/>
  <c r="AS82" i="43" s="1"/>
  <c r="AT82" i="43" s="1"/>
  <c r="AU82" i="43" s="1"/>
  <c r="AV82" i="43" s="1"/>
  <c r="AW82" i="43" s="1"/>
  <c r="AX82" i="43" s="1"/>
  <c r="AY82" i="43" s="1"/>
  <c r="AZ82" i="43" s="1"/>
  <c r="BA82" i="43" s="1"/>
  <c r="BB82" i="43" s="1"/>
  <c r="BC82" i="43" s="1"/>
  <c r="BD82" i="43" s="1"/>
  <c r="BE82" i="43" s="1"/>
  <c r="BF82" i="43" s="1"/>
  <c r="BG82" i="43" s="1"/>
  <c r="BH82" i="43" s="1"/>
  <c r="BI82" i="43" s="1"/>
  <c r="BJ82" i="43" s="1"/>
  <c r="BK82" i="43" s="1"/>
  <c r="BL82" i="43" s="1"/>
  <c r="BM82" i="43" s="1"/>
  <c r="BN82" i="43" s="1"/>
  <c r="BO82" i="43" s="1"/>
  <c r="BP82" i="43" s="1"/>
  <c r="BQ82" i="43" s="1"/>
  <c r="BR82" i="43" s="1"/>
  <c r="BS82" i="43" s="1"/>
  <c r="BT82" i="43" s="1"/>
  <c r="BU82" i="43" s="1"/>
  <c r="BV82" i="43" s="1"/>
  <c r="BW82" i="43" s="1"/>
  <c r="BX82" i="43" s="1"/>
  <c r="BY82" i="43" s="1"/>
  <c r="BZ82" i="43" s="1"/>
  <c r="CA82" i="43" s="1"/>
  <c r="CB82" i="43" s="1"/>
  <c r="CC82" i="43" s="1"/>
  <c r="CD82" i="43" s="1"/>
  <c r="CE82" i="43" s="1"/>
  <c r="CF82" i="43" s="1"/>
  <c r="CG82" i="43" s="1"/>
  <c r="CH82" i="43" s="1"/>
  <c r="M65" i="28"/>
  <c r="D21" i="32"/>
  <c r="E51" i="32" s="1"/>
  <c r="F65" i="28"/>
  <c r="L65" i="28"/>
  <c r="D28" i="32"/>
  <c r="E58" i="32" s="1"/>
  <c r="D26" i="32"/>
  <c r="E56" i="32" s="1"/>
  <c r="D24" i="32"/>
  <c r="E54" i="32" s="1"/>
  <c r="D27" i="32"/>
  <c r="E57" i="32" s="1"/>
  <c r="D22" i="32"/>
  <c r="D29" i="32"/>
  <c r="E59" i="32" s="1"/>
  <c r="G65" i="28"/>
  <c r="J65" i="28"/>
  <c r="D23" i="32"/>
  <c r="E53" i="32" s="1"/>
  <c r="D20" i="32"/>
  <c r="E20" i="32" s="1"/>
  <c r="F50" i="32" s="1"/>
  <c r="D25" i="32"/>
  <c r="E55" i="32" s="1"/>
  <c r="D24" i="31"/>
  <c r="E24" i="31" s="1"/>
  <c r="D30" i="31"/>
  <c r="E30" i="31" s="1"/>
  <c r="E150" i="31" s="1"/>
  <c r="D31" i="31"/>
  <c r="D151" i="31" s="1"/>
  <c r="D26" i="31"/>
  <c r="E26" i="31" s="1"/>
  <c r="E146" i="31" s="1"/>
  <c r="K65" i="28"/>
  <c r="C176" i="30"/>
  <c r="C183" i="30" s="1"/>
  <c r="C185" i="30" s="1"/>
  <c r="D24" i="10"/>
  <c r="E60" i="10" s="1"/>
  <c r="C189" i="36"/>
  <c r="C191" i="36" s="1"/>
  <c r="C176" i="34"/>
  <c r="C177" i="34" s="1"/>
  <c r="C157" i="34"/>
  <c r="C182" i="34" s="1"/>
  <c r="H65" i="28"/>
  <c r="C157" i="30"/>
  <c r="C189" i="30" s="1"/>
  <c r="C191" i="30" s="1"/>
  <c r="D65" i="28"/>
  <c r="C182" i="29"/>
  <c r="C196" i="29" s="1"/>
  <c r="C189" i="29"/>
  <c r="C191" i="29" s="1"/>
  <c r="O216" i="41"/>
  <c r="O219" i="41" s="1"/>
  <c r="C182" i="36"/>
  <c r="C184" i="36" s="1"/>
  <c r="C186" i="36" s="1"/>
  <c r="D33" i="10"/>
  <c r="E69" i="10" s="1"/>
  <c r="C100" i="28"/>
  <c r="C92" i="28" s="1"/>
  <c r="D28" i="47"/>
  <c r="D33" i="31"/>
  <c r="E69" i="31" s="1"/>
  <c r="D23" i="31"/>
  <c r="E59" i="31" s="1"/>
  <c r="N72" i="28"/>
  <c r="D28" i="31"/>
  <c r="D167" i="31" s="1"/>
  <c r="D32" i="31"/>
  <c r="E68" i="31" s="1"/>
  <c r="D27" i="31"/>
  <c r="E63" i="31" s="1"/>
  <c r="D25" i="31"/>
  <c r="E61" i="31" s="1"/>
  <c r="D34" i="31"/>
  <c r="D154" i="31" s="1"/>
  <c r="D35" i="31"/>
  <c r="E71" i="31"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BL30" i="2" s="1"/>
  <c r="BM30" i="2" s="1"/>
  <c r="BN30" i="2" s="1"/>
  <c r="BO30" i="2" s="1"/>
  <c r="BP30" i="2" s="1"/>
  <c r="BQ30" i="2" s="1"/>
  <c r="BR30" i="2" s="1"/>
  <c r="BS30" i="2" s="1"/>
  <c r="BT30" i="2" s="1"/>
  <c r="BU30" i="2" s="1"/>
  <c r="BV30" i="2" s="1"/>
  <c r="BW30" i="2" s="1"/>
  <c r="BX30" i="2" s="1"/>
  <c r="BY30" i="2" s="1"/>
  <c r="BZ30" i="2" s="1"/>
  <c r="CA30" i="2" s="1"/>
  <c r="CB30" i="2" s="1"/>
  <c r="CC30" i="2" s="1"/>
  <c r="CD30" i="2" s="1"/>
  <c r="CE30" i="2" s="1"/>
  <c r="CF30" i="2" s="1"/>
  <c r="CG30" i="2" s="1"/>
  <c r="CH30" i="2" s="1"/>
  <c r="N219" i="41"/>
  <c r="C74" i="30"/>
  <c r="C17" i="28" s="1"/>
  <c r="D28" i="10"/>
  <c r="E64" i="10" s="1"/>
  <c r="D32" i="10"/>
  <c r="E68" i="10" s="1"/>
  <c r="D25" i="10"/>
  <c r="E61" i="10" s="1"/>
  <c r="C190" i="35"/>
  <c r="C192" i="35" s="1"/>
  <c r="D26" i="10"/>
  <c r="E62" i="10" s="1"/>
  <c r="C177" i="35"/>
  <c r="D30" i="10"/>
  <c r="E66" i="10" s="1"/>
  <c r="D29" i="10"/>
  <c r="E65" i="10" s="1"/>
  <c r="T41" i="35"/>
  <c r="S55" i="35"/>
  <c r="C189" i="31"/>
  <c r="C191" i="31" s="1"/>
  <c r="C158" i="31"/>
  <c r="C178" i="31"/>
  <c r="C179" i="31" s="1"/>
  <c r="C182" i="31"/>
  <c r="C184" i="31" s="1"/>
  <c r="C177" i="31"/>
  <c r="C190" i="31"/>
  <c r="C192" i="31" s="1"/>
  <c r="C183" i="31"/>
  <c r="C185" i="31" s="1"/>
  <c r="C182" i="35"/>
  <c r="C184" i="35" s="1"/>
  <c r="C186" i="35" s="1"/>
  <c r="C158" i="35"/>
  <c r="C189" i="35"/>
  <c r="C178" i="35"/>
  <c r="C179" i="35" s="1"/>
  <c r="C178" i="36"/>
  <c r="C179" i="36" s="1"/>
  <c r="C190" i="36"/>
  <c r="C192" i="36" s="1"/>
  <c r="E29" i="31"/>
  <c r="E168" i="31" s="1"/>
  <c r="E65" i="31"/>
  <c r="E20" i="2"/>
  <c r="F50" i="2" s="1"/>
  <c r="E50" i="2"/>
  <c r="C177" i="36"/>
  <c r="C185" i="29"/>
  <c r="M41" i="33"/>
  <c r="L55" i="33"/>
  <c r="O211" i="41"/>
  <c r="C73" i="28"/>
  <c r="Q41" i="30"/>
  <c r="P55" i="30"/>
  <c r="C74" i="29"/>
  <c r="C16" i="28" s="1"/>
  <c r="C74" i="34"/>
  <c r="C24" i="28" s="1"/>
  <c r="C178" i="29"/>
  <c r="C179" i="29" s="1"/>
  <c r="C190" i="29"/>
  <c r="C192" i="29" s="1"/>
  <c r="D61" i="32"/>
  <c r="D104" i="28" s="1"/>
  <c r="C177" i="29"/>
  <c r="D29" i="47"/>
  <c r="O41" i="10"/>
  <c r="N55" i="10"/>
  <c r="O194" i="41"/>
  <c r="O214" i="41" s="1"/>
  <c r="D44" i="47"/>
  <c r="D23" i="2"/>
  <c r="E53" i="2" s="1"/>
  <c r="D42" i="47"/>
  <c r="D27" i="10"/>
  <c r="E63" i="10" s="1"/>
  <c r="D34" i="10"/>
  <c r="E70" i="10" s="1"/>
  <c r="D26" i="2"/>
  <c r="E56" i="2" s="1"/>
  <c r="D43" i="47"/>
  <c r="D23" i="10"/>
  <c r="D35" i="10"/>
  <c r="D31" i="10"/>
  <c r="E67" i="10" s="1"/>
  <c r="L41" i="34"/>
  <c r="K55" i="34"/>
  <c r="P75" i="43"/>
  <c r="CI66" i="28" s="1"/>
  <c r="N78" i="28"/>
  <c r="D35" i="34"/>
  <c r="D26" i="34"/>
  <c r="D24" i="34"/>
  <c r="D23" i="34"/>
  <c r="D33" i="34"/>
  <c r="D31" i="34"/>
  <c r="D34" i="34"/>
  <c r="D29" i="34"/>
  <c r="D25" i="34"/>
  <c r="D27" i="34"/>
  <c r="D30" i="34"/>
  <c r="D28" i="34"/>
  <c r="D32" i="34"/>
  <c r="D17" i="47"/>
  <c r="AE194" i="40"/>
  <c r="D19" i="47" s="1"/>
  <c r="AE210" i="40"/>
  <c r="D12" i="47"/>
  <c r="O194" i="40"/>
  <c r="D15" i="47" s="1"/>
  <c r="O210" i="40"/>
  <c r="D45" i="47"/>
  <c r="N77" i="28"/>
  <c r="N61" i="28" s="1"/>
  <c r="D29" i="33"/>
  <c r="E65" i="33" s="1"/>
  <c r="D31" i="33"/>
  <c r="E67" i="33" s="1"/>
  <c r="D26" i="33"/>
  <c r="E62" i="33" s="1"/>
  <c r="D28" i="33"/>
  <c r="E64" i="33" s="1"/>
  <c r="D35" i="33"/>
  <c r="E71" i="33" s="1"/>
  <c r="D30" i="33"/>
  <c r="E66" i="33" s="1"/>
  <c r="D25" i="33"/>
  <c r="E61" i="33" s="1"/>
  <c r="D32" i="33"/>
  <c r="E68" i="33" s="1"/>
  <c r="D27" i="33"/>
  <c r="E63" i="33" s="1"/>
  <c r="D23" i="33"/>
  <c r="E59" i="33" s="1"/>
  <c r="D34" i="33"/>
  <c r="E70" i="33" s="1"/>
  <c r="D33" i="33"/>
  <c r="E69" i="33" s="1"/>
  <c r="D24" i="33"/>
  <c r="E60" i="33" s="1"/>
  <c r="AU210" i="40"/>
  <c r="AU194" i="40"/>
  <c r="N79" i="28"/>
  <c r="E35" i="35"/>
  <c r="F71" i="35" s="1"/>
  <c r="D34" i="35"/>
  <c r="F35" i="35"/>
  <c r="G71" i="35" s="1"/>
  <c r="D27" i="35"/>
  <c r="D35" i="35"/>
  <c r="E71" i="35" s="1"/>
  <c r="D24" i="35"/>
  <c r="E60" i="35" s="1"/>
  <c r="G27" i="35"/>
  <c r="H63" i="35" s="1"/>
  <c r="D25" i="35"/>
  <c r="H35" i="35"/>
  <c r="I71" i="35" s="1"/>
  <c r="I25" i="35"/>
  <c r="D28" i="35"/>
  <c r="G35" i="35"/>
  <c r="H71" i="35" s="1"/>
  <c r="D31" i="35"/>
  <c r="D26" i="35"/>
  <c r="E62" i="35" s="1"/>
  <c r="D29" i="35"/>
  <c r="D32" i="35"/>
  <c r="D23" i="35"/>
  <c r="G32" i="35"/>
  <c r="H68" i="35" s="1"/>
  <c r="F28" i="35"/>
  <c r="H26" i="35"/>
  <c r="J26" i="35"/>
  <c r="K62" i="35" s="1"/>
  <c r="H27" i="35"/>
  <c r="H28" i="35"/>
  <c r="I35" i="35"/>
  <c r="E26" i="35"/>
  <c r="E24" i="35"/>
  <c r="F60" i="35" s="1"/>
  <c r="K26" i="35"/>
  <c r="L62" i="35" s="1"/>
  <c r="H32" i="35"/>
  <c r="F24" i="35"/>
  <c r="I29" i="35"/>
  <c r="D30" i="35"/>
  <c r="D33" i="35"/>
  <c r="L26" i="35"/>
  <c r="I33" i="35"/>
  <c r="I30" i="35"/>
  <c r="N70" i="28"/>
  <c r="D28" i="29"/>
  <c r="E64" i="29" s="1"/>
  <c r="D29" i="29"/>
  <c r="E65" i="29" s="1"/>
  <c r="D31" i="29"/>
  <c r="E67" i="29" s="1"/>
  <c r="D30" i="29"/>
  <c r="E66" i="29" s="1"/>
  <c r="D26" i="29"/>
  <c r="E62" i="29" s="1"/>
  <c r="D34" i="29"/>
  <c r="E70" i="29" s="1"/>
  <c r="D33" i="29"/>
  <c r="E69" i="29" s="1"/>
  <c r="D32" i="29"/>
  <c r="E68" i="29" s="1"/>
  <c r="D24" i="29"/>
  <c r="E60" i="29" s="1"/>
  <c r="D25" i="29"/>
  <c r="E61" i="29" s="1"/>
  <c r="D23" i="29"/>
  <c r="E59" i="29" s="1"/>
  <c r="D27" i="29"/>
  <c r="E63" i="29" s="1"/>
  <c r="D35" i="29"/>
  <c r="E71" i="29" s="1"/>
  <c r="N80" i="28"/>
  <c r="D34" i="36"/>
  <c r="D25" i="36"/>
  <c r="D26" i="36"/>
  <c r="D33" i="36"/>
  <c r="D23" i="36"/>
  <c r="E59" i="36" s="1"/>
  <c r="D30" i="36"/>
  <c r="D32" i="36"/>
  <c r="D29" i="36"/>
  <c r="D35" i="36"/>
  <c r="D31" i="36"/>
  <c r="G29" i="36"/>
  <c r="D27" i="36"/>
  <c r="E23" i="36"/>
  <c r="D24" i="36"/>
  <c r="D28" i="36"/>
  <c r="N71" i="28"/>
  <c r="D30" i="30"/>
  <c r="E66" i="30" s="1"/>
  <c r="D31" i="30"/>
  <c r="E67" i="30" s="1"/>
  <c r="D29" i="30"/>
  <c r="E65" i="30" s="1"/>
  <c r="D26" i="30"/>
  <c r="E62" i="30" s="1"/>
  <c r="D27" i="30"/>
  <c r="E63" i="30" s="1"/>
  <c r="D23" i="30"/>
  <c r="E59" i="30" s="1"/>
  <c r="D35" i="30"/>
  <c r="E71" i="30" s="1"/>
  <c r="D32" i="30"/>
  <c r="E68" i="30" s="1"/>
  <c r="D24" i="30"/>
  <c r="E60" i="30" s="1"/>
  <c r="D33" i="30"/>
  <c r="E69" i="30" s="1"/>
  <c r="D34" i="30"/>
  <c r="E70" i="30" s="1"/>
  <c r="D25" i="30"/>
  <c r="E61" i="30" s="1"/>
  <c r="D28" i="30"/>
  <c r="E64" i="30" s="1"/>
  <c r="C91" i="28"/>
  <c r="D22" i="2"/>
  <c r="E52" i="2" s="1"/>
  <c r="D25" i="2"/>
  <c r="E55" i="2" s="1"/>
  <c r="D27" i="2"/>
  <c r="E57" i="2" s="1"/>
  <c r="D21" i="2"/>
  <c r="E51" i="2" s="1"/>
  <c r="D24" i="2"/>
  <c r="E54" i="2" s="1"/>
  <c r="C65" i="28"/>
  <c r="C104" i="28"/>
  <c r="C109" i="28" s="1"/>
  <c r="C62" i="32"/>
  <c r="C22" i="28" s="1"/>
  <c r="D28" i="2"/>
  <c r="E58" i="2" s="1"/>
  <c r="BK78" i="29"/>
  <c r="BK78" i="33"/>
  <c r="BK78" i="30"/>
  <c r="BK78" i="35"/>
  <c r="BK78" i="34"/>
  <c r="BK78" i="31"/>
  <c r="BW78" i="10"/>
  <c r="BK78" i="36"/>
  <c r="C62" i="2"/>
  <c r="D29" i="2"/>
  <c r="E59" i="2" s="1"/>
  <c r="E73" i="28"/>
  <c r="E61" i="28"/>
  <c r="E65" i="28" s="1"/>
  <c r="D168" i="31"/>
  <c r="D149" i="31"/>
  <c r="C25" i="28"/>
  <c r="D165" i="31"/>
  <c r="D146" i="31"/>
  <c r="C90" i="28"/>
  <c r="C18" i="28"/>
  <c r="C10" i="28" s="1"/>
  <c r="CI67" i="28" l="1"/>
  <c r="C14" i="28"/>
  <c r="C12" i="28"/>
  <c r="H188" i="31"/>
  <c r="H161" i="31"/>
  <c r="H126" i="31"/>
  <c r="H92" i="31"/>
  <c r="H58" i="31"/>
  <c r="H22" i="31"/>
  <c r="H181" i="31"/>
  <c r="H142" i="31"/>
  <c r="H109" i="31"/>
  <c r="H77" i="31"/>
  <c r="H40" i="31"/>
  <c r="H181" i="29"/>
  <c r="H142" i="29"/>
  <c r="H109" i="29"/>
  <c r="H77" i="29"/>
  <c r="H40" i="29"/>
  <c r="H58" i="29"/>
  <c r="H188" i="29"/>
  <c r="H161" i="29"/>
  <c r="H22" i="29"/>
  <c r="H92" i="29"/>
  <c r="H126" i="29"/>
  <c r="H181" i="34"/>
  <c r="H188" i="34"/>
  <c r="H92" i="34"/>
  <c r="H126" i="34"/>
  <c r="H161" i="34"/>
  <c r="H40" i="34"/>
  <c r="H77" i="34"/>
  <c r="H109" i="34"/>
  <c r="H58" i="34"/>
  <c r="H22" i="34"/>
  <c r="H142" i="34"/>
  <c r="H22" i="10"/>
  <c r="H77" i="10"/>
  <c r="H40" i="10"/>
  <c r="H92" i="10"/>
  <c r="H58" i="10"/>
  <c r="H27" i="48"/>
  <c r="H20" i="48"/>
  <c r="H109" i="30"/>
  <c r="H142" i="30"/>
  <c r="H181" i="30"/>
  <c r="H58" i="30"/>
  <c r="H92" i="30"/>
  <c r="H188" i="30"/>
  <c r="H126" i="30"/>
  <c r="H77" i="30"/>
  <c r="H40" i="30"/>
  <c r="H22" i="30"/>
  <c r="H161" i="30"/>
  <c r="H58" i="36"/>
  <c r="H40" i="36"/>
  <c r="H161" i="36"/>
  <c r="H77" i="36"/>
  <c r="H126" i="36"/>
  <c r="H142" i="36"/>
  <c r="H188" i="36"/>
  <c r="H22" i="36"/>
  <c r="H109" i="36"/>
  <c r="H92" i="36"/>
  <c r="H181" i="36"/>
  <c r="H92" i="33"/>
  <c r="H58" i="33"/>
  <c r="H22" i="33"/>
  <c r="H77" i="33"/>
  <c r="H40" i="33"/>
  <c r="H188" i="35"/>
  <c r="H142" i="35"/>
  <c r="H126" i="35"/>
  <c r="H92" i="35"/>
  <c r="H109" i="35"/>
  <c r="H22" i="35"/>
  <c r="H77" i="35"/>
  <c r="H181" i="35"/>
  <c r="H58" i="35"/>
  <c r="H40" i="35"/>
  <c r="H161" i="35"/>
  <c r="H76" i="43"/>
  <c r="H58" i="43"/>
  <c r="H40" i="43"/>
  <c r="H22" i="43"/>
  <c r="H89" i="43"/>
  <c r="I4" i="48"/>
  <c r="I4" i="36"/>
  <c r="I4" i="34"/>
  <c r="I4" i="32"/>
  <c r="I4" i="30"/>
  <c r="I4" i="43"/>
  <c r="I4" i="35"/>
  <c r="I4" i="33"/>
  <c r="I4" i="31"/>
  <c r="I4" i="29"/>
  <c r="I4" i="10"/>
  <c r="I77" i="2"/>
  <c r="I49" i="2"/>
  <c r="I19" i="2"/>
  <c r="I65" i="2"/>
  <c r="I34" i="2"/>
  <c r="H49" i="32"/>
  <c r="H77" i="32"/>
  <c r="H34" i="32"/>
  <c r="H19" i="32"/>
  <c r="H65" i="32"/>
  <c r="I34" i="28"/>
  <c r="K5" i="28"/>
  <c r="J4" i="2"/>
  <c r="J13" i="28"/>
  <c r="J21" i="28"/>
  <c r="G87" i="28"/>
  <c r="G95" i="28" s="1"/>
  <c r="G103" i="28" s="1"/>
  <c r="G67" i="28"/>
  <c r="G75" i="28" s="1"/>
  <c r="CO34" i="28"/>
  <c r="H59" i="28"/>
  <c r="E28" i="32"/>
  <c r="F58" i="32" s="1"/>
  <c r="D11" i="47"/>
  <c r="E27" i="32"/>
  <c r="F57" i="32" s="1"/>
  <c r="E50" i="32"/>
  <c r="D169" i="31"/>
  <c r="E21" i="32"/>
  <c r="F51" i="32" s="1"/>
  <c r="D164" i="31"/>
  <c r="D144" i="31"/>
  <c r="D163" i="31"/>
  <c r="T39" i="2"/>
  <c r="S46" i="2"/>
  <c r="C101" i="28"/>
  <c r="E25" i="32"/>
  <c r="F55" i="32" s="1"/>
  <c r="E163" i="31"/>
  <c r="E144" i="31"/>
  <c r="E26" i="32"/>
  <c r="F56" i="32" s="1"/>
  <c r="D145" i="31"/>
  <c r="E60" i="31"/>
  <c r="E25" i="31"/>
  <c r="E145" i="31" s="1"/>
  <c r="E29" i="32"/>
  <c r="F59" i="32" s="1"/>
  <c r="O187" i="39"/>
  <c r="E35" i="31"/>
  <c r="E155" i="31" s="1"/>
  <c r="D150" i="31"/>
  <c r="D31" i="32"/>
  <c r="C193" i="36"/>
  <c r="C194" i="36" s="1"/>
  <c r="E24" i="10"/>
  <c r="F60" i="10" s="1"/>
  <c r="E24" i="32"/>
  <c r="F24" i="32" s="1"/>
  <c r="G54" i="32" s="1"/>
  <c r="D153" i="31"/>
  <c r="D172" i="31"/>
  <c r="E23" i="32"/>
  <c r="F53" i="32" s="1"/>
  <c r="E52" i="32"/>
  <c r="E22" i="32"/>
  <c r="C183" i="34"/>
  <c r="C185" i="34" s="1"/>
  <c r="E33" i="31"/>
  <c r="E172" i="31" s="1"/>
  <c r="E66" i="31"/>
  <c r="E28" i="10"/>
  <c r="F64" i="10" s="1"/>
  <c r="E67" i="31"/>
  <c r="C190" i="30"/>
  <c r="C192" i="30" s="1"/>
  <c r="C193" i="30" s="1"/>
  <c r="E31" i="31"/>
  <c r="F31" i="31" s="1"/>
  <c r="G31" i="31" s="1"/>
  <c r="D170" i="31"/>
  <c r="E62" i="31"/>
  <c r="E165" i="31"/>
  <c r="C158" i="34"/>
  <c r="C189" i="34"/>
  <c r="C191" i="34" s="1"/>
  <c r="D174" i="31"/>
  <c r="C177" i="30"/>
  <c r="C178" i="30"/>
  <c r="E34" i="31"/>
  <c r="E173" i="31" s="1"/>
  <c r="E23" i="31"/>
  <c r="E162" i="31" s="1"/>
  <c r="E32" i="31"/>
  <c r="F32" i="31" s="1"/>
  <c r="D171" i="31"/>
  <c r="E64" i="31"/>
  <c r="C158" i="30"/>
  <c r="C182" i="30"/>
  <c r="C196" i="30" s="1"/>
  <c r="E29" i="10"/>
  <c r="F65" i="10" s="1"/>
  <c r="E28" i="31"/>
  <c r="E167" i="31" s="1"/>
  <c r="C190" i="34"/>
  <c r="C192" i="34" s="1"/>
  <c r="E25" i="10"/>
  <c r="F61" i="10" s="1"/>
  <c r="C178" i="34"/>
  <c r="C179" i="34" s="1"/>
  <c r="E27" i="31"/>
  <c r="D162" i="31"/>
  <c r="D173" i="31"/>
  <c r="N64" i="28"/>
  <c r="C196" i="36"/>
  <c r="C184" i="29"/>
  <c r="C186" i="29" s="1"/>
  <c r="E33" i="10"/>
  <c r="F69" i="10" s="1"/>
  <c r="D148" i="31"/>
  <c r="E70" i="31"/>
  <c r="E149" i="31"/>
  <c r="D152" i="31"/>
  <c r="D155" i="31"/>
  <c r="D143" i="31"/>
  <c r="D147" i="31"/>
  <c r="D166" i="31"/>
  <c r="D37" i="31"/>
  <c r="C197" i="35"/>
  <c r="E169" i="31"/>
  <c r="E174" i="31"/>
  <c r="F20" i="32"/>
  <c r="G50" i="32" s="1"/>
  <c r="C191" i="35"/>
  <c r="C193" i="35" s="1"/>
  <c r="C194" i="35" s="1"/>
  <c r="E30" i="10"/>
  <c r="F66" i="10" s="1"/>
  <c r="C186" i="31"/>
  <c r="C196" i="31"/>
  <c r="E32" i="10"/>
  <c r="F68" i="10" s="1"/>
  <c r="E26" i="10"/>
  <c r="F62" i="10" s="1"/>
  <c r="U41" i="35"/>
  <c r="T55" i="35"/>
  <c r="F20" i="2"/>
  <c r="G50" i="2" s="1"/>
  <c r="C193" i="31"/>
  <c r="C197" i="31"/>
  <c r="C197" i="36"/>
  <c r="H29" i="36"/>
  <c r="H149" i="36" s="1"/>
  <c r="H65" i="36"/>
  <c r="E26" i="36"/>
  <c r="E146" i="36" s="1"/>
  <c r="E62" i="36"/>
  <c r="E30" i="35"/>
  <c r="E150" i="35" s="1"/>
  <c r="E66" i="35"/>
  <c r="I28" i="35"/>
  <c r="I167" i="35" s="1"/>
  <c r="I64" i="35"/>
  <c r="E29" i="35"/>
  <c r="E168" i="35" s="1"/>
  <c r="E65" i="35"/>
  <c r="E31" i="34"/>
  <c r="E170" i="34" s="1"/>
  <c r="E67" i="34"/>
  <c r="E33" i="35"/>
  <c r="E153" i="35" s="1"/>
  <c r="E69" i="35"/>
  <c r="E25" i="35"/>
  <c r="E145" i="35" s="1"/>
  <c r="E61" i="35"/>
  <c r="E34" i="34"/>
  <c r="E173" i="34" s="1"/>
  <c r="E70" i="34"/>
  <c r="C196" i="35"/>
  <c r="E31" i="36"/>
  <c r="E67" i="36"/>
  <c r="E25" i="36"/>
  <c r="E164" i="36" s="1"/>
  <c r="E61" i="36"/>
  <c r="J29" i="35"/>
  <c r="J168" i="35" s="1"/>
  <c r="J65" i="35"/>
  <c r="I27" i="35"/>
  <c r="I147" i="35" s="1"/>
  <c r="I63" i="35"/>
  <c r="E32" i="34"/>
  <c r="E152" i="34" s="1"/>
  <c r="E68" i="34"/>
  <c r="E33" i="34"/>
  <c r="E172" i="34" s="1"/>
  <c r="E69" i="34"/>
  <c r="F23" i="32"/>
  <c r="G53" i="32" s="1"/>
  <c r="F24" i="31"/>
  <c r="F60" i="31"/>
  <c r="E35" i="36"/>
  <c r="E155" i="36" s="1"/>
  <c r="E71" i="36"/>
  <c r="E34" i="36"/>
  <c r="E173" i="36" s="1"/>
  <c r="E70" i="36"/>
  <c r="G24" i="35"/>
  <c r="G163" i="35" s="1"/>
  <c r="G60" i="35"/>
  <c r="E31" i="35"/>
  <c r="E170" i="35" s="1"/>
  <c r="E67" i="35"/>
  <c r="E28" i="34"/>
  <c r="E167" i="34" s="1"/>
  <c r="E64" i="34"/>
  <c r="E23" i="34"/>
  <c r="E143" i="34" s="1"/>
  <c r="E59" i="34"/>
  <c r="F29" i="31"/>
  <c r="F65" i="31"/>
  <c r="E32" i="35"/>
  <c r="E152" i="35" s="1"/>
  <c r="E68" i="35"/>
  <c r="E29" i="36"/>
  <c r="E168" i="36" s="1"/>
  <c r="E65" i="36"/>
  <c r="I32" i="35"/>
  <c r="I152" i="35" s="1"/>
  <c r="I68" i="35"/>
  <c r="I26" i="35"/>
  <c r="J62" i="35" s="1"/>
  <c r="I62" i="35"/>
  <c r="E27" i="35"/>
  <c r="E166" i="35" s="1"/>
  <c r="E63" i="35"/>
  <c r="E30" i="34"/>
  <c r="E169" i="34" s="1"/>
  <c r="E66" i="34"/>
  <c r="E24" i="34"/>
  <c r="E163" i="34" s="1"/>
  <c r="E60" i="34"/>
  <c r="E23" i="10"/>
  <c r="F59" i="10" s="1"/>
  <c r="E59" i="10"/>
  <c r="F30" i="31"/>
  <c r="F66" i="31"/>
  <c r="J35" i="35"/>
  <c r="J174" i="35" s="1"/>
  <c r="J71" i="35"/>
  <c r="E28" i="36"/>
  <c r="E167" i="36" s="1"/>
  <c r="E64" i="36"/>
  <c r="E32" i="36"/>
  <c r="E152" i="36" s="1"/>
  <c r="E68" i="36"/>
  <c r="J30" i="35"/>
  <c r="J169" i="35" s="1"/>
  <c r="J66" i="35"/>
  <c r="G28" i="35"/>
  <c r="H64" i="35" s="1"/>
  <c r="G64" i="35"/>
  <c r="E28" i="35"/>
  <c r="F64" i="35" s="1"/>
  <c r="E64" i="35"/>
  <c r="E27" i="34"/>
  <c r="E166" i="34" s="1"/>
  <c r="E63" i="34"/>
  <c r="E26" i="34"/>
  <c r="E146" i="34" s="1"/>
  <c r="E62" i="34"/>
  <c r="E33" i="36"/>
  <c r="E172" i="36" s="1"/>
  <c r="E69" i="36"/>
  <c r="E24" i="36"/>
  <c r="E144" i="36" s="1"/>
  <c r="E60" i="36"/>
  <c r="E30" i="36"/>
  <c r="E66" i="36"/>
  <c r="J33" i="35"/>
  <c r="J153" i="35" s="1"/>
  <c r="J69" i="35"/>
  <c r="J25" i="35"/>
  <c r="J145" i="35" s="1"/>
  <c r="J61" i="35"/>
  <c r="E34" i="35"/>
  <c r="E173" i="35" s="1"/>
  <c r="E70" i="35"/>
  <c r="E25" i="34"/>
  <c r="E164" i="34" s="1"/>
  <c r="E61" i="34"/>
  <c r="E35" i="34"/>
  <c r="E174" i="34" s="1"/>
  <c r="E71" i="34"/>
  <c r="F26" i="31"/>
  <c r="F62" i="31"/>
  <c r="E27" i="36"/>
  <c r="E166" i="36" s="1"/>
  <c r="E63" i="36"/>
  <c r="F23" i="36"/>
  <c r="F162" i="36" s="1"/>
  <c r="F59" i="36"/>
  <c r="M26" i="35"/>
  <c r="M146" i="35" s="1"/>
  <c r="M62" i="35"/>
  <c r="F26" i="35"/>
  <c r="F146" i="35" s="1"/>
  <c r="F62" i="35"/>
  <c r="E23" i="35"/>
  <c r="E59" i="35"/>
  <c r="E29" i="34"/>
  <c r="E149" i="34" s="1"/>
  <c r="E65" i="34"/>
  <c r="E35" i="10"/>
  <c r="F71" i="10" s="1"/>
  <c r="E71" i="10"/>
  <c r="N41" i="33"/>
  <c r="M55" i="33"/>
  <c r="R41" i="30"/>
  <c r="Q55" i="30"/>
  <c r="C197" i="29"/>
  <c r="C198" i="29" s="1"/>
  <c r="C200" i="29" s="1"/>
  <c r="C193" i="29"/>
  <c r="C184" i="34"/>
  <c r="N62" i="28"/>
  <c r="E26" i="2"/>
  <c r="F56" i="2" s="1"/>
  <c r="E23" i="2"/>
  <c r="F53" i="2" s="1"/>
  <c r="P41" i="10"/>
  <c r="O55" i="10"/>
  <c r="E31" i="10"/>
  <c r="F67" i="10" s="1"/>
  <c r="E27" i="10"/>
  <c r="F63" i="10" s="1"/>
  <c r="D37" i="10"/>
  <c r="E34" i="10"/>
  <c r="F70" i="10" s="1"/>
  <c r="C8" i="28"/>
  <c r="M41" i="34"/>
  <c r="L55" i="34"/>
  <c r="N63" i="28"/>
  <c r="D62" i="32"/>
  <c r="D22" i="28" s="1"/>
  <c r="E25" i="33"/>
  <c r="F61" i="33" s="1"/>
  <c r="E34" i="30"/>
  <c r="F70" i="30" s="1"/>
  <c r="D173" i="30"/>
  <c r="D154" i="30"/>
  <c r="D149" i="30"/>
  <c r="D168" i="30"/>
  <c r="E29" i="30"/>
  <c r="F65" i="30" s="1"/>
  <c r="D167" i="36"/>
  <c r="D148" i="36"/>
  <c r="E143" i="36"/>
  <c r="E162" i="36"/>
  <c r="D147" i="36"/>
  <c r="D166" i="36"/>
  <c r="D146" i="36"/>
  <c r="D165" i="36"/>
  <c r="E27" i="29"/>
  <c r="F63" i="29" s="1"/>
  <c r="D166" i="29"/>
  <c r="D147" i="29"/>
  <c r="E30" i="29"/>
  <c r="F66" i="29" s="1"/>
  <c r="D169" i="29"/>
  <c r="D150" i="29"/>
  <c r="I172" i="35"/>
  <c r="I153" i="35"/>
  <c r="D172" i="35"/>
  <c r="D153" i="35"/>
  <c r="I155" i="35"/>
  <c r="I174" i="35"/>
  <c r="D167" i="35"/>
  <c r="D148" i="35"/>
  <c r="G166" i="35"/>
  <c r="G147" i="35"/>
  <c r="F174" i="35"/>
  <c r="F155" i="35"/>
  <c r="D173" i="35"/>
  <c r="D154" i="35"/>
  <c r="E174" i="35"/>
  <c r="E155" i="35"/>
  <c r="E23" i="33"/>
  <c r="F59" i="33" s="1"/>
  <c r="D37" i="33"/>
  <c r="E26" i="33"/>
  <c r="F62" i="33" s="1"/>
  <c r="D171" i="34"/>
  <c r="D152" i="34"/>
  <c r="D167" i="34"/>
  <c r="D148" i="34"/>
  <c r="D169" i="34"/>
  <c r="D150" i="34"/>
  <c r="D163" i="34"/>
  <c r="D144" i="34"/>
  <c r="E33" i="30"/>
  <c r="F69" i="30" s="1"/>
  <c r="D153" i="30"/>
  <c r="D172" i="30"/>
  <c r="E31" i="30"/>
  <c r="F67" i="30" s="1"/>
  <c r="D170" i="30"/>
  <c r="D151" i="30"/>
  <c r="D173" i="36"/>
  <c r="D154" i="36"/>
  <c r="E23" i="29"/>
  <c r="F59" i="29" s="1"/>
  <c r="D37" i="29"/>
  <c r="D162" i="29"/>
  <c r="D143" i="29"/>
  <c r="E31" i="29"/>
  <c r="F67" i="29" s="1"/>
  <c r="D170" i="29"/>
  <c r="D151" i="29"/>
  <c r="I168" i="35"/>
  <c r="I149" i="35"/>
  <c r="H152" i="35"/>
  <c r="H171" i="35"/>
  <c r="K165" i="35"/>
  <c r="K146" i="35"/>
  <c r="H148" i="35"/>
  <c r="H167" i="35"/>
  <c r="H174" i="35"/>
  <c r="H155" i="35"/>
  <c r="E27" i="33"/>
  <c r="F63" i="33" s="1"/>
  <c r="E31" i="33"/>
  <c r="F67" i="33" s="1"/>
  <c r="D153" i="34"/>
  <c r="D172" i="34"/>
  <c r="D165" i="34"/>
  <c r="D146" i="34"/>
  <c r="E24" i="30"/>
  <c r="F60" i="30" s="1"/>
  <c r="D163" i="30"/>
  <c r="D144" i="30"/>
  <c r="E30" i="30"/>
  <c r="F66" i="30" s="1"/>
  <c r="D150" i="30"/>
  <c r="D169" i="30"/>
  <c r="D145" i="36"/>
  <c r="D164" i="36"/>
  <c r="E25" i="29"/>
  <c r="F61" i="29" s="1"/>
  <c r="D164" i="29"/>
  <c r="D145" i="29"/>
  <c r="E29" i="29"/>
  <c r="F65" i="29" s="1"/>
  <c r="D168" i="29"/>
  <c r="D149" i="29"/>
  <c r="I164" i="35"/>
  <c r="I145" i="35"/>
  <c r="E32" i="33"/>
  <c r="F68" i="33" s="1"/>
  <c r="E29" i="33"/>
  <c r="F65" i="33" s="1"/>
  <c r="D149" i="34"/>
  <c r="D168" i="34"/>
  <c r="D173" i="34"/>
  <c r="D154" i="34"/>
  <c r="E32" i="30"/>
  <c r="F68" i="30" s="1"/>
  <c r="D171" i="30"/>
  <c r="D152" i="30"/>
  <c r="E24" i="29"/>
  <c r="F60" i="29" s="1"/>
  <c r="D163" i="29"/>
  <c r="D144" i="29"/>
  <c r="E28" i="29"/>
  <c r="F64" i="29" s="1"/>
  <c r="D167" i="29"/>
  <c r="D148" i="29"/>
  <c r="I150" i="35"/>
  <c r="I169" i="35"/>
  <c r="L146" i="35"/>
  <c r="L165" i="35"/>
  <c r="E144" i="35"/>
  <c r="E163" i="35"/>
  <c r="J146" i="35"/>
  <c r="J165" i="35"/>
  <c r="H165" i="35"/>
  <c r="H146" i="35"/>
  <c r="F167" i="35"/>
  <c r="F148" i="35"/>
  <c r="G152" i="35"/>
  <c r="G171" i="35"/>
  <c r="D143" i="35"/>
  <c r="D162" i="35"/>
  <c r="D37" i="35"/>
  <c r="D165" i="35"/>
  <c r="D146" i="35"/>
  <c r="D163" i="35"/>
  <c r="D144" i="35"/>
  <c r="N81" i="28"/>
  <c r="E35" i="30"/>
  <c r="F71" i="30" s="1"/>
  <c r="D155" i="30"/>
  <c r="D174" i="30"/>
  <c r="D155" i="36"/>
  <c r="D174" i="36"/>
  <c r="D150" i="36"/>
  <c r="D169" i="36"/>
  <c r="D162" i="36"/>
  <c r="D143" i="36"/>
  <c r="D37" i="36"/>
  <c r="E32" i="29"/>
  <c r="F68" i="29" s="1"/>
  <c r="D171" i="29"/>
  <c r="D152" i="29"/>
  <c r="D169" i="35"/>
  <c r="D150" i="35"/>
  <c r="H147" i="35"/>
  <c r="H166" i="35"/>
  <c r="D170" i="35"/>
  <c r="D151" i="35"/>
  <c r="E24" i="33"/>
  <c r="F60" i="33" s="1"/>
  <c r="D166" i="34"/>
  <c r="D147" i="34"/>
  <c r="D162" i="34"/>
  <c r="D143" i="34"/>
  <c r="D37" i="34"/>
  <c r="D174" i="34"/>
  <c r="D155" i="34"/>
  <c r="E23" i="30"/>
  <c r="F59" i="30" s="1"/>
  <c r="D162" i="30"/>
  <c r="D143" i="30"/>
  <c r="D37" i="30"/>
  <c r="D170" i="36"/>
  <c r="D151" i="36"/>
  <c r="E33" i="29"/>
  <c r="F69" i="29" s="1"/>
  <c r="D153" i="29"/>
  <c r="D172" i="29"/>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D173" i="29"/>
  <c r="D154" i="29"/>
  <c r="E34" i="29"/>
  <c r="F70" i="29" s="1"/>
  <c r="F163" i="35"/>
  <c r="F144" i="35"/>
  <c r="G174" i="35"/>
  <c r="G155" i="35"/>
  <c r="E35" i="33"/>
  <c r="F71" i="33" s="1"/>
  <c r="D164" i="34"/>
  <c r="D145" i="34"/>
  <c r="E25" i="30"/>
  <c r="F61" i="30" s="1"/>
  <c r="D164" i="30"/>
  <c r="D145" i="30"/>
  <c r="E26" i="30"/>
  <c r="F62" i="30" s="1"/>
  <c r="D165" i="30"/>
  <c r="D146" i="30"/>
  <c r="D163" i="36"/>
  <c r="D144" i="36"/>
  <c r="D168" i="36"/>
  <c r="D149" i="36"/>
  <c r="E35" i="29"/>
  <c r="F71" i="29" s="1"/>
  <c r="D174" i="29"/>
  <c r="D155" i="29"/>
  <c r="E26" i="29"/>
  <c r="F62" i="29" s="1"/>
  <c r="D165" i="29"/>
  <c r="D146" i="29"/>
  <c r="E165" i="35"/>
  <c r="E146" i="35"/>
  <c r="D152" i="35"/>
  <c r="D171" i="35"/>
  <c r="D174" i="35"/>
  <c r="D155" i="35"/>
  <c r="D166" i="35"/>
  <c r="D147" i="35"/>
  <c r="E34" i="33"/>
  <c r="F70" i="33" s="1"/>
  <c r="E28" i="33"/>
  <c r="F64" i="33" s="1"/>
  <c r="C9" i="28"/>
  <c r="E25" i="2"/>
  <c r="F55" i="2" s="1"/>
  <c r="E21" i="2"/>
  <c r="F51" i="2" s="1"/>
  <c r="E27" i="2"/>
  <c r="F57" i="2" s="1"/>
  <c r="E22" i="2"/>
  <c r="F52" i="2" s="1"/>
  <c r="E24" i="2"/>
  <c r="E61" i="32"/>
  <c r="E104" i="28" s="1"/>
  <c r="E28" i="2"/>
  <c r="F58" i="2" s="1"/>
  <c r="BW78" i="35"/>
  <c r="BW78" i="33"/>
  <c r="BW78" i="29"/>
  <c r="BW78" i="31"/>
  <c r="BW78" i="30"/>
  <c r="BW78" i="36"/>
  <c r="BW78" i="34"/>
  <c r="N73" i="28"/>
  <c r="N60" i="28"/>
  <c r="C88" i="28"/>
  <c r="C93" i="28" s="1"/>
  <c r="C6" i="28"/>
  <c r="D61" i="2"/>
  <c r="D96" i="28" s="1"/>
  <c r="E29" i="2"/>
  <c r="F59" i="2" s="1"/>
  <c r="D31" i="2"/>
  <c r="C27" i="28"/>
  <c r="D73" i="31"/>
  <c r="F25" i="10" l="1"/>
  <c r="G61" i="10" s="1"/>
  <c r="F28" i="32"/>
  <c r="G58" i="32" s="1"/>
  <c r="F27" i="32"/>
  <c r="G57" i="32" s="1"/>
  <c r="I188" i="31"/>
  <c r="I161" i="31"/>
  <c r="I126" i="31"/>
  <c r="I92" i="31"/>
  <c r="I58" i="31"/>
  <c r="I77" i="31"/>
  <c r="I109" i="31"/>
  <c r="I142" i="31"/>
  <c r="I181" i="31"/>
  <c r="I40" i="31"/>
  <c r="I22" i="31"/>
  <c r="I27" i="48"/>
  <c r="I20" i="48"/>
  <c r="I92" i="33"/>
  <c r="I58" i="33"/>
  <c r="I22" i="33"/>
  <c r="I77" i="33"/>
  <c r="I40" i="33"/>
  <c r="I188" i="35"/>
  <c r="I161" i="35"/>
  <c r="I58" i="35"/>
  <c r="I22" i="35"/>
  <c r="I92" i="35"/>
  <c r="I40" i="35"/>
  <c r="I126" i="35"/>
  <c r="I142" i="35"/>
  <c r="I109" i="35"/>
  <c r="I77" i="35"/>
  <c r="I181" i="35"/>
  <c r="I58" i="43"/>
  <c r="I22" i="43"/>
  <c r="I40" i="43"/>
  <c r="I76" i="43"/>
  <c r="I89" i="43"/>
  <c r="I142" i="30"/>
  <c r="I181" i="30"/>
  <c r="I92" i="30"/>
  <c r="I188" i="30"/>
  <c r="I126" i="30"/>
  <c r="I161" i="30"/>
  <c r="I22" i="30"/>
  <c r="I109" i="30"/>
  <c r="I77" i="30"/>
  <c r="I58" i="30"/>
  <c r="I40" i="30"/>
  <c r="J4" i="48"/>
  <c r="J4" i="36"/>
  <c r="J4" i="34"/>
  <c r="J4" i="32"/>
  <c r="J4" i="43"/>
  <c r="J4" i="35"/>
  <c r="J4" i="33"/>
  <c r="J4" i="31"/>
  <c r="J4" i="29"/>
  <c r="J4" i="30"/>
  <c r="J4" i="10"/>
  <c r="J77" i="2"/>
  <c r="J49" i="2"/>
  <c r="J19" i="2"/>
  <c r="J65" i="2"/>
  <c r="J34" i="2"/>
  <c r="I77" i="32"/>
  <c r="I34" i="32"/>
  <c r="I65" i="32"/>
  <c r="I49" i="32"/>
  <c r="I19" i="32"/>
  <c r="I58" i="10"/>
  <c r="I92" i="10"/>
  <c r="I22" i="10"/>
  <c r="I77" i="10"/>
  <c r="I40" i="10"/>
  <c r="I181" i="34"/>
  <c r="I188" i="34"/>
  <c r="I126" i="34"/>
  <c r="I161" i="34"/>
  <c r="I40" i="34"/>
  <c r="I77" i="34"/>
  <c r="I109" i="34"/>
  <c r="I142" i="34"/>
  <c r="I22" i="34"/>
  <c r="I92" i="34"/>
  <c r="I58" i="34"/>
  <c r="I161" i="29"/>
  <c r="I22" i="29"/>
  <c r="I77" i="29"/>
  <c r="I181" i="29"/>
  <c r="I142" i="29"/>
  <c r="I92" i="29"/>
  <c r="I126" i="29"/>
  <c r="I188" i="29"/>
  <c r="I40" i="29"/>
  <c r="I109" i="29"/>
  <c r="I58" i="29"/>
  <c r="I181" i="36"/>
  <c r="I58" i="36"/>
  <c r="I22" i="36"/>
  <c r="I161" i="36"/>
  <c r="I142" i="36"/>
  <c r="I40" i="36"/>
  <c r="I126" i="36"/>
  <c r="I188" i="36"/>
  <c r="I77" i="36"/>
  <c r="I109" i="36"/>
  <c r="I92" i="36"/>
  <c r="J34" i="28"/>
  <c r="H67" i="28"/>
  <c r="H75" i="28" s="1"/>
  <c r="H87" i="28"/>
  <c r="H95" i="28" s="1"/>
  <c r="H103" i="28" s="1"/>
  <c r="L5" i="28"/>
  <c r="K4" i="2"/>
  <c r="K13" i="28"/>
  <c r="K21" i="28"/>
  <c r="CP34" i="28"/>
  <c r="I59" i="28"/>
  <c r="F21" i="32"/>
  <c r="G51" i="32" s="1"/>
  <c r="F25" i="32"/>
  <c r="G55" i="32" s="1"/>
  <c r="M165" i="35"/>
  <c r="F24" i="10"/>
  <c r="G60" i="10" s="1"/>
  <c r="F26" i="32"/>
  <c r="G56" i="32" s="1"/>
  <c r="F29" i="32"/>
  <c r="G59" i="32" s="1"/>
  <c r="U39" i="2"/>
  <c r="T46" i="2"/>
  <c r="C197" i="30"/>
  <c r="C198" i="30" s="1"/>
  <c r="C200" i="30" s="1"/>
  <c r="E143" i="31"/>
  <c r="F23" i="31"/>
  <c r="G59" i="31" s="1"/>
  <c r="F68" i="31"/>
  <c r="F71" i="31"/>
  <c r="F61" i="31"/>
  <c r="F35" i="31"/>
  <c r="G35" i="31" s="1"/>
  <c r="F25" i="31"/>
  <c r="G61" i="31" s="1"/>
  <c r="E164" i="31"/>
  <c r="F69" i="31"/>
  <c r="F33" i="31"/>
  <c r="G33" i="31" s="1"/>
  <c r="F54" i="32"/>
  <c r="E31" i="32"/>
  <c r="F28" i="10"/>
  <c r="G64" i="10" s="1"/>
  <c r="E153" i="31"/>
  <c r="C186" i="34"/>
  <c r="J164" i="35"/>
  <c r="E167" i="35"/>
  <c r="C196" i="34"/>
  <c r="E148" i="35"/>
  <c r="F52" i="32"/>
  <c r="F22" i="32"/>
  <c r="E170" i="31"/>
  <c r="F151" i="31"/>
  <c r="F67" i="31"/>
  <c r="F170" i="31"/>
  <c r="E151" i="31"/>
  <c r="G67" i="31"/>
  <c r="E162" i="34"/>
  <c r="F29" i="10"/>
  <c r="G65" i="10" s="1"/>
  <c r="E154" i="36"/>
  <c r="F28" i="31"/>
  <c r="G28" i="31" s="1"/>
  <c r="F64" i="31"/>
  <c r="J149" i="35"/>
  <c r="C197" i="34"/>
  <c r="C193" i="34"/>
  <c r="C184" i="30"/>
  <c r="C186" i="30" s="1"/>
  <c r="C194" i="30" s="1"/>
  <c r="E148" i="36"/>
  <c r="F59" i="31"/>
  <c r="F70" i="31"/>
  <c r="E37" i="31"/>
  <c r="F34" i="31"/>
  <c r="G34" i="31" s="1"/>
  <c r="E154" i="31"/>
  <c r="E147" i="36"/>
  <c r="F33" i="10"/>
  <c r="G69" i="10" s="1"/>
  <c r="E73" i="31"/>
  <c r="E100" i="28" s="1"/>
  <c r="F63" i="31"/>
  <c r="F27" i="31"/>
  <c r="F147" i="31" s="1"/>
  <c r="E165" i="36"/>
  <c r="E152" i="31"/>
  <c r="E171" i="31"/>
  <c r="E171" i="34"/>
  <c r="E151" i="35"/>
  <c r="E148" i="31"/>
  <c r="G167" i="35"/>
  <c r="E147" i="31"/>
  <c r="E166" i="31"/>
  <c r="F143" i="36"/>
  <c r="J172" i="35"/>
  <c r="F32" i="10"/>
  <c r="G68" i="10" s="1"/>
  <c r="F26" i="2"/>
  <c r="G56" i="2" s="1"/>
  <c r="E153" i="34"/>
  <c r="E155" i="34"/>
  <c r="E174" i="36"/>
  <c r="D176" i="31"/>
  <c r="D183" i="31" s="1"/>
  <c r="D185" i="31" s="1"/>
  <c r="E145" i="36"/>
  <c r="E148" i="34"/>
  <c r="E153" i="36"/>
  <c r="E168" i="34"/>
  <c r="G148" i="35"/>
  <c r="E165" i="34"/>
  <c r="D157" i="31"/>
  <c r="D182" i="31" s="1"/>
  <c r="C198" i="35"/>
  <c r="C200" i="35" s="1"/>
  <c r="C198" i="36"/>
  <c r="C200" i="36" s="1"/>
  <c r="I148" i="35"/>
  <c r="H168" i="36"/>
  <c r="E144" i="34"/>
  <c r="I171" i="35"/>
  <c r="E164" i="35"/>
  <c r="E149" i="35"/>
  <c r="C194" i="31"/>
  <c r="E169" i="35"/>
  <c r="E147" i="35"/>
  <c r="G144" i="35"/>
  <c r="E163" i="36"/>
  <c r="E154" i="35"/>
  <c r="I166" i="35"/>
  <c r="F165" i="35"/>
  <c r="E147" i="34"/>
  <c r="E149" i="36"/>
  <c r="E172" i="35"/>
  <c r="E150" i="34"/>
  <c r="E171" i="36"/>
  <c r="E37" i="35"/>
  <c r="G28" i="32"/>
  <c r="H58" i="32" s="1"/>
  <c r="G20" i="32"/>
  <c r="H50" i="32" s="1"/>
  <c r="F27" i="10"/>
  <c r="G63" i="10" s="1"/>
  <c r="F30" i="10"/>
  <c r="G66" i="10" s="1"/>
  <c r="F26" i="10"/>
  <c r="G62" i="10" s="1"/>
  <c r="C198" i="31"/>
  <c r="C200" i="31" s="1"/>
  <c r="F35" i="10"/>
  <c r="G71" i="10" s="1"/>
  <c r="I146" i="35"/>
  <c r="E162" i="35"/>
  <c r="I165" i="35"/>
  <c r="E171" i="35"/>
  <c r="E145" i="34"/>
  <c r="E151" i="34"/>
  <c r="J155" i="35"/>
  <c r="C194" i="29"/>
  <c r="E143" i="35"/>
  <c r="V41" i="35"/>
  <c r="U55" i="35"/>
  <c r="F25" i="33"/>
  <c r="G61" i="33" s="1"/>
  <c r="G24" i="32"/>
  <c r="H54" i="32" s="1"/>
  <c r="G23" i="32"/>
  <c r="H53" i="32" s="1"/>
  <c r="G20" i="2"/>
  <c r="H50" i="2" s="1"/>
  <c r="G27" i="32"/>
  <c r="H57" i="32" s="1"/>
  <c r="E37" i="34"/>
  <c r="E154" i="34"/>
  <c r="F23" i="10"/>
  <c r="F24" i="2"/>
  <c r="G54" i="2" s="1"/>
  <c r="F54" i="2"/>
  <c r="E37" i="36"/>
  <c r="F23" i="35"/>
  <c r="F59" i="35"/>
  <c r="F25" i="34"/>
  <c r="F61" i="34"/>
  <c r="F30" i="36"/>
  <c r="F66" i="36"/>
  <c r="E169" i="36"/>
  <c r="E150" i="36"/>
  <c r="F62" i="34"/>
  <c r="F26" i="34"/>
  <c r="K30" i="35"/>
  <c r="K66" i="35"/>
  <c r="J150" i="35"/>
  <c r="F32" i="35"/>
  <c r="F68" i="35"/>
  <c r="K35" i="35"/>
  <c r="K71" i="35"/>
  <c r="F31" i="35"/>
  <c r="F67" i="35"/>
  <c r="F32" i="34"/>
  <c r="F68" i="34"/>
  <c r="F31" i="36"/>
  <c r="F67" i="36"/>
  <c r="F34" i="34"/>
  <c r="F70" i="34"/>
  <c r="F31" i="34"/>
  <c r="F67" i="34"/>
  <c r="F26" i="36"/>
  <c r="F62" i="36"/>
  <c r="F24" i="34"/>
  <c r="F60" i="34"/>
  <c r="J32" i="35"/>
  <c r="J68" i="35"/>
  <c r="E170" i="36"/>
  <c r="G26" i="35"/>
  <c r="G62" i="35"/>
  <c r="F34" i="35"/>
  <c r="F70" i="35"/>
  <c r="F24" i="36"/>
  <c r="F60" i="36"/>
  <c r="F27" i="34"/>
  <c r="F63" i="34"/>
  <c r="F32" i="36"/>
  <c r="F68" i="36"/>
  <c r="G29" i="31"/>
  <c r="G65" i="31"/>
  <c r="F168" i="31"/>
  <c r="F149" i="31"/>
  <c r="H24" i="35"/>
  <c r="H60" i="35"/>
  <c r="G24" i="31"/>
  <c r="G60" i="31"/>
  <c r="F163" i="31"/>
  <c r="F144" i="31"/>
  <c r="J27" i="35"/>
  <c r="J63" i="35"/>
  <c r="F25" i="35"/>
  <c r="F61" i="35"/>
  <c r="F29" i="35"/>
  <c r="F65" i="35"/>
  <c r="I29" i="36"/>
  <c r="I65" i="36"/>
  <c r="E151" i="36"/>
  <c r="G30" i="31"/>
  <c r="G66" i="31"/>
  <c r="F169" i="31"/>
  <c r="F150" i="31"/>
  <c r="F30" i="34"/>
  <c r="F66" i="34"/>
  <c r="F29" i="36"/>
  <c r="F65" i="36"/>
  <c r="N26" i="35"/>
  <c r="N62" i="35"/>
  <c r="F27" i="36"/>
  <c r="F63" i="36"/>
  <c r="G26" i="31"/>
  <c r="G62" i="31"/>
  <c r="F146" i="31"/>
  <c r="F165" i="31"/>
  <c r="K25" i="35"/>
  <c r="K61" i="35"/>
  <c r="F28" i="36"/>
  <c r="F64" i="36"/>
  <c r="F23" i="34"/>
  <c r="F59" i="34"/>
  <c r="F34" i="36"/>
  <c r="F70" i="36"/>
  <c r="K29" i="35"/>
  <c r="K65" i="35"/>
  <c r="F33" i="35"/>
  <c r="F69" i="35"/>
  <c r="J28" i="35"/>
  <c r="J64" i="35"/>
  <c r="F27" i="35"/>
  <c r="F63" i="35"/>
  <c r="F29" i="34"/>
  <c r="F65" i="34"/>
  <c r="G23" i="36"/>
  <c r="G59" i="36"/>
  <c r="F35" i="34"/>
  <c r="F71" i="34"/>
  <c r="K33" i="35"/>
  <c r="K69" i="35"/>
  <c r="F33" i="36"/>
  <c r="F69" i="36"/>
  <c r="F28" i="34"/>
  <c r="F64" i="34"/>
  <c r="F35" i="36"/>
  <c r="F71" i="36"/>
  <c r="F33" i="34"/>
  <c r="F69" i="34"/>
  <c r="F25" i="36"/>
  <c r="F61" i="36"/>
  <c r="G32" i="31"/>
  <c r="G68" i="31"/>
  <c r="F171" i="31"/>
  <c r="F152" i="31"/>
  <c r="F30" i="35"/>
  <c r="F66" i="35"/>
  <c r="H31" i="31"/>
  <c r="H67" i="31"/>
  <c r="G151" i="31"/>
  <c r="G170" i="31"/>
  <c r="O41" i="33"/>
  <c r="N55" i="33"/>
  <c r="S41" i="30"/>
  <c r="R55" i="30"/>
  <c r="D73" i="10"/>
  <c r="D74" i="10" s="1"/>
  <c r="C19" i="28"/>
  <c r="F34" i="10"/>
  <c r="E37" i="10"/>
  <c r="F31" i="10"/>
  <c r="G67" i="10" s="1"/>
  <c r="F23" i="2"/>
  <c r="G53" i="2" s="1"/>
  <c r="Q41" i="10"/>
  <c r="P55" i="10"/>
  <c r="N65" i="28"/>
  <c r="CI65" i="28" s="1"/>
  <c r="N41" i="34"/>
  <c r="M55" i="34"/>
  <c r="E73" i="34"/>
  <c r="E106" i="28" s="1"/>
  <c r="F30" i="33"/>
  <c r="G66" i="33" s="1"/>
  <c r="E73" i="35"/>
  <c r="E107" i="28" s="1"/>
  <c r="D157" i="34"/>
  <c r="F32" i="29"/>
  <c r="G68" i="29" s="1"/>
  <c r="E171" i="29"/>
  <c r="E152" i="29"/>
  <c r="D73" i="36"/>
  <c r="D73" i="35"/>
  <c r="F32" i="33"/>
  <c r="G68" i="33" s="1"/>
  <c r="E168" i="29"/>
  <c r="E149" i="29"/>
  <c r="F29" i="29"/>
  <c r="G65" i="29" s="1"/>
  <c r="F31" i="30"/>
  <c r="G67" i="30" s="1"/>
  <c r="E170" i="30"/>
  <c r="E151" i="30"/>
  <c r="E150" i="29"/>
  <c r="E169" i="29"/>
  <c r="F30" i="29"/>
  <c r="G66" i="29" s="1"/>
  <c r="F28" i="33"/>
  <c r="G64" i="33" s="1"/>
  <c r="F33" i="33"/>
  <c r="G69" i="33" s="1"/>
  <c r="E143" i="30"/>
  <c r="E162" i="30"/>
  <c r="E37" i="30"/>
  <c r="F23" i="30"/>
  <c r="G59" i="30" s="1"/>
  <c r="D176" i="34"/>
  <c r="D157" i="35"/>
  <c r="F24" i="30"/>
  <c r="G60" i="30" s="1"/>
  <c r="E163" i="30"/>
  <c r="E144" i="30"/>
  <c r="F27" i="33"/>
  <c r="G63" i="33" s="1"/>
  <c r="E170" i="29"/>
  <c r="F31" i="29"/>
  <c r="G67" i="29" s="1"/>
  <c r="E151" i="29"/>
  <c r="F26" i="33"/>
  <c r="G62" i="33" s="1"/>
  <c r="E174" i="29"/>
  <c r="E155" i="29"/>
  <c r="F35" i="29"/>
  <c r="G71" i="29" s="1"/>
  <c r="D73" i="34"/>
  <c r="F24" i="33"/>
  <c r="G60" i="33" s="1"/>
  <c r="F24" i="29"/>
  <c r="G60" i="29" s="1"/>
  <c r="E163" i="29"/>
  <c r="E144" i="29"/>
  <c r="D157" i="29"/>
  <c r="F34" i="33"/>
  <c r="G70" i="33" s="1"/>
  <c r="E146" i="30"/>
  <c r="E165" i="30"/>
  <c r="F26" i="30"/>
  <c r="G62" i="30" s="1"/>
  <c r="F35" i="33"/>
  <c r="G71" i="33" s="1"/>
  <c r="D73" i="29"/>
  <c r="D73" i="33"/>
  <c r="E73" i="36"/>
  <c r="E108" i="28" s="1"/>
  <c r="E166" i="30"/>
  <c r="E147" i="30"/>
  <c r="F27" i="30"/>
  <c r="G63" i="30" s="1"/>
  <c r="F25" i="29"/>
  <c r="G61" i="29" s="1"/>
  <c r="E145" i="29"/>
  <c r="E164" i="29"/>
  <c r="D176" i="29"/>
  <c r="E172" i="30"/>
  <c r="E153" i="30"/>
  <c r="F33" i="30"/>
  <c r="G69" i="30" s="1"/>
  <c r="E147" i="29"/>
  <c r="E166" i="29"/>
  <c r="F27" i="29"/>
  <c r="G63" i="29" s="1"/>
  <c r="E173" i="29"/>
  <c r="E154" i="29"/>
  <c r="F34" i="29"/>
  <c r="G70" i="29" s="1"/>
  <c r="E148" i="30"/>
  <c r="F28" i="30"/>
  <c r="G64" i="30" s="1"/>
  <c r="E167" i="30"/>
  <c r="D157" i="30"/>
  <c r="F35" i="30"/>
  <c r="G71" i="30" s="1"/>
  <c r="E174" i="30"/>
  <c r="E155" i="30"/>
  <c r="E150" i="30"/>
  <c r="E169" i="30"/>
  <c r="F30" i="30"/>
  <c r="G66" i="30" s="1"/>
  <c r="F23" i="33"/>
  <c r="G59" i="33" s="1"/>
  <c r="E37" i="33"/>
  <c r="E173" i="30"/>
  <c r="E154" i="30"/>
  <c r="F34" i="30"/>
  <c r="G70" i="30" s="1"/>
  <c r="E165" i="29"/>
  <c r="E146" i="29"/>
  <c r="F26" i="29"/>
  <c r="G62" i="29" s="1"/>
  <c r="D73" i="30"/>
  <c r="D157" i="36"/>
  <c r="F28" i="29"/>
  <c r="G64" i="29" s="1"/>
  <c r="E148" i="29"/>
  <c r="E167" i="29"/>
  <c r="F29" i="33"/>
  <c r="G65" i="33" s="1"/>
  <c r="F29" i="30"/>
  <c r="G65" i="30" s="1"/>
  <c r="E168" i="30"/>
  <c r="E149" i="30"/>
  <c r="F25" i="30"/>
  <c r="G61" i="30" s="1"/>
  <c r="E145" i="30"/>
  <c r="E164" i="30"/>
  <c r="E172" i="29"/>
  <c r="E153" i="29"/>
  <c r="F33" i="29"/>
  <c r="G69" i="29" s="1"/>
  <c r="D176" i="30"/>
  <c r="D176" i="36"/>
  <c r="D176" i="35"/>
  <c r="F32" i="30"/>
  <c r="G68" i="30" s="1"/>
  <c r="E152" i="30"/>
  <c r="E171" i="30"/>
  <c r="F31" i="33"/>
  <c r="G67" i="33" s="1"/>
  <c r="E143" i="29"/>
  <c r="E162" i="29"/>
  <c r="F23" i="29"/>
  <c r="G59" i="29" s="1"/>
  <c r="E37" i="29"/>
  <c r="C11" i="28"/>
  <c r="D5" i="47" s="1"/>
  <c r="F27" i="2"/>
  <c r="G57" i="2" s="1"/>
  <c r="F21" i="2"/>
  <c r="G51" i="2" s="1"/>
  <c r="F25" i="2"/>
  <c r="G55" i="2" s="1"/>
  <c r="F22" i="2"/>
  <c r="G52" i="2" s="1"/>
  <c r="G23" i="31"/>
  <c r="F162" i="31"/>
  <c r="E62" i="32"/>
  <c r="E22" i="28" s="1"/>
  <c r="E31" i="2"/>
  <c r="F28" i="2"/>
  <c r="D88" i="28"/>
  <c r="D62" i="2"/>
  <c r="E73" i="10"/>
  <c r="E97" i="28" s="1"/>
  <c r="F29" i="2"/>
  <c r="G59" i="2" s="1"/>
  <c r="G25" i="10"/>
  <c r="H61" i="10" s="1"/>
  <c r="D100" i="28"/>
  <c r="D74" i="31"/>
  <c r="G25" i="32" l="1"/>
  <c r="H55" i="32" s="1"/>
  <c r="G24" i="10"/>
  <c r="H60" i="10" s="1"/>
  <c r="D14" i="28"/>
  <c r="D6" i="28" s="1"/>
  <c r="J92" i="33"/>
  <c r="J58" i="33"/>
  <c r="J22" i="33"/>
  <c r="J77" i="33"/>
  <c r="J40" i="33"/>
  <c r="J77" i="32"/>
  <c r="J34" i="32"/>
  <c r="J65" i="32"/>
  <c r="J49" i="32"/>
  <c r="J19" i="32"/>
  <c r="J92" i="10"/>
  <c r="J22" i="10"/>
  <c r="J77" i="10"/>
  <c r="J40" i="10"/>
  <c r="J58" i="10"/>
  <c r="J161" i="34"/>
  <c r="J40" i="34"/>
  <c r="J77" i="34"/>
  <c r="J109" i="34"/>
  <c r="J142" i="34"/>
  <c r="J22" i="34"/>
  <c r="J58" i="34"/>
  <c r="J188" i="34"/>
  <c r="J181" i="34"/>
  <c r="J126" i="34"/>
  <c r="J92" i="34"/>
  <c r="J181" i="35"/>
  <c r="J126" i="35"/>
  <c r="J92" i="35"/>
  <c r="J109" i="35"/>
  <c r="J58" i="35"/>
  <c r="J188" i="35"/>
  <c r="J77" i="35"/>
  <c r="J142" i="35"/>
  <c r="J22" i="35"/>
  <c r="J161" i="35"/>
  <c r="J40" i="35"/>
  <c r="J40" i="43"/>
  <c r="J89" i="43"/>
  <c r="J76" i="43"/>
  <c r="J58" i="43"/>
  <c r="J22" i="43"/>
  <c r="J22" i="30"/>
  <c r="J181" i="30"/>
  <c r="J92" i="30"/>
  <c r="J188" i="30"/>
  <c r="J126" i="30"/>
  <c r="J161" i="30"/>
  <c r="J142" i="30"/>
  <c r="J58" i="30"/>
  <c r="J109" i="30"/>
  <c r="J77" i="30"/>
  <c r="J40" i="30"/>
  <c r="J22" i="36"/>
  <c r="J161" i="36"/>
  <c r="J142" i="36"/>
  <c r="J40" i="36"/>
  <c r="J126" i="36"/>
  <c r="J188" i="36"/>
  <c r="J109" i="36"/>
  <c r="J92" i="36"/>
  <c r="J77" i="36"/>
  <c r="J181" i="36"/>
  <c r="J58" i="36"/>
  <c r="J188" i="29"/>
  <c r="J161" i="29"/>
  <c r="J126" i="29"/>
  <c r="J92" i="29"/>
  <c r="J58" i="29"/>
  <c r="J22" i="29"/>
  <c r="J109" i="29"/>
  <c r="J77" i="29"/>
  <c r="J181" i="29"/>
  <c r="J40" i="29"/>
  <c r="J142" i="29"/>
  <c r="J27" i="48"/>
  <c r="J20" i="48"/>
  <c r="K4" i="48"/>
  <c r="K4" i="36"/>
  <c r="K4" i="34"/>
  <c r="K4" i="32"/>
  <c r="K4" i="43"/>
  <c r="K4" i="35"/>
  <c r="K4" i="33"/>
  <c r="K4" i="31"/>
  <c r="K4" i="29"/>
  <c r="K4" i="10"/>
  <c r="K4" i="30"/>
  <c r="K65" i="2"/>
  <c r="K34" i="2"/>
  <c r="K77" i="2"/>
  <c r="K49" i="2"/>
  <c r="K19" i="2"/>
  <c r="J188" i="31"/>
  <c r="J126" i="31"/>
  <c r="J161" i="31"/>
  <c r="J77" i="31"/>
  <c r="J109" i="31"/>
  <c r="J142" i="31"/>
  <c r="J181" i="31"/>
  <c r="J58" i="31"/>
  <c r="J40" i="31"/>
  <c r="J92" i="31"/>
  <c r="J22" i="31"/>
  <c r="I67" i="28"/>
  <c r="I75" i="28" s="1"/>
  <c r="I87" i="28"/>
  <c r="I95" i="28" s="1"/>
  <c r="I103" i="28" s="1"/>
  <c r="CQ34" i="28"/>
  <c r="J59" i="28"/>
  <c r="M5" i="28"/>
  <c r="L4" i="2"/>
  <c r="L13" i="28"/>
  <c r="L21" i="28"/>
  <c r="K34" i="28"/>
  <c r="G21" i="32"/>
  <c r="H51" i="32" s="1"/>
  <c r="G26" i="32"/>
  <c r="H56" i="32" s="1"/>
  <c r="G29" i="32"/>
  <c r="H59" i="32" s="1"/>
  <c r="F143" i="31"/>
  <c r="G28" i="10"/>
  <c r="H64" i="10" s="1"/>
  <c r="F31" i="32"/>
  <c r="F174" i="31"/>
  <c r="F155" i="31"/>
  <c r="G29" i="10"/>
  <c r="H65" i="10" s="1"/>
  <c r="V39" i="2"/>
  <c r="U46" i="2"/>
  <c r="C194" i="34"/>
  <c r="F61" i="32"/>
  <c r="F104" i="28" s="1"/>
  <c r="G71" i="31"/>
  <c r="F172" i="31"/>
  <c r="F153" i="31"/>
  <c r="G25" i="31"/>
  <c r="F164" i="31"/>
  <c r="F145" i="31"/>
  <c r="G69" i="31"/>
  <c r="C198" i="34"/>
  <c r="C200" i="34" s="1"/>
  <c r="F148" i="31"/>
  <c r="F167" i="31"/>
  <c r="G52" i="32"/>
  <c r="G61" i="32" s="1"/>
  <c r="G104" i="28" s="1"/>
  <c r="G22" i="32"/>
  <c r="G64" i="31"/>
  <c r="F173" i="31"/>
  <c r="G63" i="31"/>
  <c r="F73" i="31"/>
  <c r="F100" i="28" s="1"/>
  <c r="D190" i="31"/>
  <c r="D192" i="31" s="1"/>
  <c r="D177" i="31"/>
  <c r="G25" i="33"/>
  <c r="H61" i="33" s="1"/>
  <c r="F166" i="31"/>
  <c r="F154" i="31"/>
  <c r="G27" i="31"/>
  <c r="G147" i="31" s="1"/>
  <c r="G70" i="31"/>
  <c r="F37" i="31"/>
  <c r="D97" i="28"/>
  <c r="D178" i="31"/>
  <c r="D179" i="31" s="1"/>
  <c r="E176" i="31"/>
  <c r="E190" i="31" s="1"/>
  <c r="E192" i="31" s="1"/>
  <c r="G30" i="10"/>
  <c r="H66" i="10" s="1"/>
  <c r="G33" i="10"/>
  <c r="H69" i="10" s="1"/>
  <c r="G32" i="10"/>
  <c r="H68" i="10" s="1"/>
  <c r="E92" i="28"/>
  <c r="E176" i="34"/>
  <c r="E183" i="34" s="1"/>
  <c r="E185" i="34" s="1"/>
  <c r="E157" i="31"/>
  <c r="E189" i="31" s="1"/>
  <c r="G26" i="2"/>
  <c r="H56" i="2" s="1"/>
  <c r="H28" i="32"/>
  <c r="I58" i="32" s="1"/>
  <c r="D158" i="31"/>
  <c r="D189" i="31"/>
  <c r="H20" i="32"/>
  <c r="I50" i="32" s="1"/>
  <c r="E157" i="35"/>
  <c r="E182" i="35" s="1"/>
  <c r="G27" i="10"/>
  <c r="H63" i="10" s="1"/>
  <c r="E157" i="36"/>
  <c r="E189" i="36" s="1"/>
  <c r="E176" i="36"/>
  <c r="E183" i="36" s="1"/>
  <c r="E185" i="36" s="1"/>
  <c r="E176" i="35"/>
  <c r="E183" i="35" s="1"/>
  <c r="E185" i="35" s="1"/>
  <c r="E157" i="34"/>
  <c r="E182" i="34" s="1"/>
  <c r="G26" i="10"/>
  <c r="H62" i="10" s="1"/>
  <c r="G35" i="10"/>
  <c r="H71" i="10" s="1"/>
  <c r="F73" i="34"/>
  <c r="F106" i="28" s="1"/>
  <c r="F73" i="36"/>
  <c r="F108" i="28" s="1"/>
  <c r="F73" i="35"/>
  <c r="F107" i="28" s="1"/>
  <c r="W41" i="35"/>
  <c r="V55" i="35"/>
  <c r="H24" i="10"/>
  <c r="I60" i="10" s="1"/>
  <c r="H24" i="32"/>
  <c r="I54" i="32" s="1"/>
  <c r="H23" i="32"/>
  <c r="I53" i="32" s="1"/>
  <c r="H27" i="32"/>
  <c r="I57" i="32" s="1"/>
  <c r="H25" i="32"/>
  <c r="I55" i="32" s="1"/>
  <c r="H20" i="2"/>
  <c r="I50" i="2" s="1"/>
  <c r="G24" i="2"/>
  <c r="H54" i="2" s="1"/>
  <c r="G59" i="10"/>
  <c r="G23" i="10"/>
  <c r="H68" i="31"/>
  <c r="H32" i="31"/>
  <c r="G171" i="31"/>
  <c r="G152" i="31"/>
  <c r="G28" i="34"/>
  <c r="G64" i="34"/>
  <c r="F148" i="34"/>
  <c r="F167" i="34"/>
  <c r="G35" i="34"/>
  <c r="G71" i="34"/>
  <c r="F174" i="34"/>
  <c r="F155" i="34"/>
  <c r="G29" i="34"/>
  <c r="G65" i="34"/>
  <c r="F149" i="34"/>
  <c r="F168" i="34"/>
  <c r="K27" i="35"/>
  <c r="K63" i="35"/>
  <c r="J166" i="35"/>
  <c r="J147" i="35"/>
  <c r="G24" i="36"/>
  <c r="G60" i="36"/>
  <c r="F37" i="36"/>
  <c r="F144" i="36"/>
  <c r="F163" i="36"/>
  <c r="H62" i="35"/>
  <c r="G165" i="35"/>
  <c r="G146" i="35"/>
  <c r="L30" i="35"/>
  <c r="L66" i="35"/>
  <c r="K169" i="35"/>
  <c r="K150" i="35"/>
  <c r="G25" i="34"/>
  <c r="G61" i="34"/>
  <c r="F145" i="34"/>
  <c r="F164" i="34"/>
  <c r="L29" i="35"/>
  <c r="L65" i="35"/>
  <c r="K168" i="35"/>
  <c r="K149" i="35"/>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G34" i="36"/>
  <c r="G70" i="36"/>
  <c r="F173" i="36"/>
  <c r="F154" i="36"/>
  <c r="H33" i="31"/>
  <c r="H69" i="31"/>
  <c r="G172" i="31"/>
  <c r="G153" i="31"/>
  <c r="G27" i="36"/>
  <c r="G63" i="36"/>
  <c r="F166" i="36"/>
  <c r="F147" i="36"/>
  <c r="K32" i="35"/>
  <c r="K68" i="35"/>
  <c r="J152" i="35"/>
  <c r="J171" i="35"/>
  <c r="G26" i="36"/>
  <c r="G62" i="36"/>
  <c r="F146" i="36"/>
  <c r="F165" i="36"/>
  <c r="G32" i="34"/>
  <c r="G68" i="34"/>
  <c r="F171" i="34"/>
  <c r="F152" i="34"/>
  <c r="L35" i="35"/>
  <c r="L71" i="35"/>
  <c r="K174" i="35"/>
  <c r="K155" i="35"/>
  <c r="G28" i="2"/>
  <c r="H58" i="2" s="1"/>
  <c r="G58" i="2"/>
  <c r="H59" i="31"/>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K28" i="35"/>
  <c r="K64" i="35"/>
  <c r="J167" i="35"/>
  <c r="J148" i="35"/>
  <c r="G23" i="34"/>
  <c r="G59" i="34"/>
  <c r="F37" i="34"/>
  <c r="F162" i="34"/>
  <c r="F143" i="34"/>
  <c r="L25" i="35"/>
  <c r="L61" i="35"/>
  <c r="K164" i="35"/>
  <c r="K145" i="35"/>
  <c r="O26" i="35"/>
  <c r="O62" i="35"/>
  <c r="N165" i="35"/>
  <c r="N146" i="35"/>
  <c r="H30" i="31"/>
  <c r="H66" i="31"/>
  <c r="G150" i="31"/>
  <c r="G169" i="31"/>
  <c r="G24" i="34"/>
  <c r="G60" i="34"/>
  <c r="F163" i="34"/>
  <c r="F144" i="34"/>
  <c r="G31" i="34"/>
  <c r="G67" i="34"/>
  <c r="F170" i="34"/>
  <c r="F151" i="34"/>
  <c r="G68" i="35"/>
  <c r="F152" i="35"/>
  <c r="F171" i="35"/>
  <c r="G35" i="36"/>
  <c r="G71" i="36"/>
  <c r="F174" i="36"/>
  <c r="F155" i="36"/>
  <c r="L33" i="35"/>
  <c r="L69" i="35"/>
  <c r="K172" i="35"/>
  <c r="K153" i="35"/>
  <c r="H23" i="36"/>
  <c r="H59" i="36"/>
  <c r="G143" i="36"/>
  <c r="G162" i="36"/>
  <c r="G25" i="35"/>
  <c r="G61" i="35"/>
  <c r="F145" i="35"/>
  <c r="F164" i="35"/>
  <c r="I24" i="35"/>
  <c r="I60" i="35"/>
  <c r="H163" i="35"/>
  <c r="H144" i="35"/>
  <c r="G27" i="34"/>
  <c r="G63" i="34"/>
  <c r="F147" i="34"/>
  <c r="F166" i="34"/>
  <c r="G30" i="36"/>
  <c r="G66" i="36"/>
  <c r="F150" i="36"/>
  <c r="F169" i="36"/>
  <c r="G33" i="35"/>
  <c r="G69" i="35"/>
  <c r="F153" i="35"/>
  <c r="F172" i="35"/>
  <c r="G28" i="36"/>
  <c r="G64" i="36"/>
  <c r="F167" i="36"/>
  <c r="F148" i="36"/>
  <c r="G65" i="36"/>
  <c r="F168" i="36"/>
  <c r="F149" i="36"/>
  <c r="G34" i="34"/>
  <c r="G70" i="34"/>
  <c r="F173" i="34"/>
  <c r="F154" i="34"/>
  <c r="H34" i="31"/>
  <c r="H70" i="31"/>
  <c r="G154" i="31"/>
  <c r="G173" i="31"/>
  <c r="P41" i="33"/>
  <c r="O55" i="33"/>
  <c r="T41" i="30"/>
  <c r="S55" i="30"/>
  <c r="G31" i="10"/>
  <c r="H67" i="10" s="1"/>
  <c r="F37" i="10"/>
  <c r="H29" i="32"/>
  <c r="I59" i="32" s="1"/>
  <c r="G23" i="2"/>
  <c r="H53" i="2" s="1"/>
  <c r="R41" i="10"/>
  <c r="Q55" i="10"/>
  <c r="O41" i="34"/>
  <c r="N55" i="34"/>
  <c r="F168" i="30"/>
  <c r="F149" i="30"/>
  <c r="G29" i="30"/>
  <c r="H65" i="30" s="1"/>
  <c r="E157" i="30"/>
  <c r="F146" i="30"/>
  <c r="F165" i="30"/>
  <c r="G26" i="30"/>
  <c r="H62" i="30" s="1"/>
  <c r="F174" i="29"/>
  <c r="F155" i="29"/>
  <c r="G35" i="29"/>
  <c r="H71" i="29" s="1"/>
  <c r="D189" i="35"/>
  <c r="D182" i="35"/>
  <c r="D158" i="35"/>
  <c r="D178" i="35"/>
  <c r="D179" i="35" s="1"/>
  <c r="G23" i="30"/>
  <c r="H59" i="30" s="1"/>
  <c r="F143" i="30"/>
  <c r="F162" i="30"/>
  <c r="G33" i="33"/>
  <c r="H69" i="33" s="1"/>
  <c r="G29" i="33"/>
  <c r="H65" i="33" s="1"/>
  <c r="D189" i="36"/>
  <c r="D182" i="36"/>
  <c r="D178" i="36"/>
  <c r="D179" i="36" s="1"/>
  <c r="D158" i="36"/>
  <c r="F155" i="30"/>
  <c r="F174" i="30"/>
  <c r="G35" i="30"/>
  <c r="H71" i="30" s="1"/>
  <c r="H25" i="33"/>
  <c r="I61" i="33" s="1"/>
  <c r="F166" i="30"/>
  <c r="F147" i="30"/>
  <c r="G27" i="30"/>
  <c r="H63" i="30" s="1"/>
  <c r="D158" i="29"/>
  <c r="D189" i="29"/>
  <c r="D182" i="29"/>
  <c r="D178" i="29"/>
  <c r="D179" i="29" s="1"/>
  <c r="G31" i="30"/>
  <c r="H67" i="30" s="1"/>
  <c r="F170" i="30"/>
  <c r="F151" i="30"/>
  <c r="F153" i="29"/>
  <c r="G33" i="29"/>
  <c r="H69" i="29" s="1"/>
  <c r="F172" i="29"/>
  <c r="G25" i="29"/>
  <c r="H61" i="29" s="1"/>
  <c r="F145" i="29"/>
  <c r="F164" i="29"/>
  <c r="D74" i="34"/>
  <c r="D179" i="34"/>
  <c r="D106" i="28"/>
  <c r="D177" i="35"/>
  <c r="D190" i="35"/>
  <c r="D192" i="35" s="1"/>
  <c r="D183" i="35"/>
  <c r="D185" i="35" s="1"/>
  <c r="F173" i="30"/>
  <c r="F154" i="30"/>
  <c r="G34" i="30"/>
  <c r="H70" i="30" s="1"/>
  <c r="F150" i="30"/>
  <c r="F169" i="30"/>
  <c r="G30" i="30"/>
  <c r="H66" i="30" s="1"/>
  <c r="F173" i="29"/>
  <c r="G34" i="29"/>
  <c r="H70" i="29" s="1"/>
  <c r="F154" i="29"/>
  <c r="F147" i="29"/>
  <c r="G27" i="29"/>
  <c r="H63" i="29" s="1"/>
  <c r="F166" i="29"/>
  <c r="D98" i="28"/>
  <c r="D74" i="29"/>
  <c r="G35" i="33"/>
  <c r="H71" i="33" s="1"/>
  <c r="G34" i="33"/>
  <c r="H70" i="33" s="1"/>
  <c r="G26" i="33"/>
  <c r="H62" i="33" s="1"/>
  <c r="G27" i="33"/>
  <c r="H63" i="33" s="1"/>
  <c r="F168" i="29"/>
  <c r="F149" i="29"/>
  <c r="G29" i="29"/>
  <c r="H65" i="29" s="1"/>
  <c r="G32" i="33"/>
  <c r="H68" i="33" s="1"/>
  <c r="G32" i="29"/>
  <c r="H68" i="29" s="1"/>
  <c r="F171" i="29"/>
  <c r="F152" i="29"/>
  <c r="D158" i="34"/>
  <c r="D189" i="34"/>
  <c r="D182" i="34"/>
  <c r="D99" i="28"/>
  <c r="D74" i="30"/>
  <c r="E73" i="29"/>
  <c r="E98" i="28" s="1"/>
  <c r="E90" i="28" s="1"/>
  <c r="G28" i="33"/>
  <c r="H64" i="33" s="1"/>
  <c r="G30" i="33"/>
  <c r="H66" i="33" s="1"/>
  <c r="G23" i="29"/>
  <c r="H59" i="29" s="1"/>
  <c r="F37" i="29"/>
  <c r="F143" i="29"/>
  <c r="F162" i="29"/>
  <c r="G31" i="33"/>
  <c r="H67" i="33" s="1"/>
  <c r="G32" i="30"/>
  <c r="H68" i="30" s="1"/>
  <c r="F152" i="30"/>
  <c r="F171" i="30"/>
  <c r="D183" i="36"/>
  <c r="D185" i="36" s="1"/>
  <c r="D190" i="36"/>
  <c r="D192" i="36" s="1"/>
  <c r="D177" i="36"/>
  <c r="G25" i="30"/>
  <c r="H61" i="30" s="1"/>
  <c r="F164" i="30"/>
  <c r="F145" i="30"/>
  <c r="F165" i="29"/>
  <c r="F146" i="29"/>
  <c r="G26" i="29"/>
  <c r="H62" i="29" s="1"/>
  <c r="D158" i="30"/>
  <c r="D178" i="30"/>
  <c r="D179" i="30" s="1"/>
  <c r="D189" i="30"/>
  <c r="D182" i="30"/>
  <c r="E176" i="30"/>
  <c r="E157" i="29"/>
  <c r="D105" i="28"/>
  <c r="D74" i="33"/>
  <c r="G24" i="29"/>
  <c r="H60" i="29" s="1"/>
  <c r="F163" i="29"/>
  <c r="F144" i="29"/>
  <c r="D177" i="34"/>
  <c r="D190" i="34"/>
  <c r="D192" i="34" s="1"/>
  <c r="D183" i="34"/>
  <c r="D185" i="34" s="1"/>
  <c r="F150" i="29"/>
  <c r="G30" i="29"/>
  <c r="H66" i="29" s="1"/>
  <c r="F169" i="29"/>
  <c r="D107" i="28"/>
  <c r="D74" i="35"/>
  <c r="E73" i="33"/>
  <c r="E105" i="28" s="1"/>
  <c r="E109" i="28" s="1"/>
  <c r="E73" i="30"/>
  <c r="E99" i="28" s="1"/>
  <c r="E91" i="28" s="1"/>
  <c r="E176" i="29"/>
  <c r="G24" i="33"/>
  <c r="H60" i="33" s="1"/>
  <c r="D190" i="30"/>
  <c r="D192" i="30" s="1"/>
  <c r="D183" i="30"/>
  <c r="D185" i="30" s="1"/>
  <c r="D177" i="30"/>
  <c r="F167" i="29"/>
  <c r="F148" i="29"/>
  <c r="G28" i="29"/>
  <c r="H64" i="29" s="1"/>
  <c r="G23" i="33"/>
  <c r="H59" i="33" s="1"/>
  <c r="F37" i="33"/>
  <c r="F37" i="30"/>
  <c r="F148" i="30"/>
  <c r="F167" i="30"/>
  <c r="G28" i="30"/>
  <c r="H64" i="30" s="1"/>
  <c r="F153" i="30"/>
  <c r="F172" i="30"/>
  <c r="G33" i="30"/>
  <c r="H69" i="30" s="1"/>
  <c r="D183" i="29"/>
  <c r="D185" i="29" s="1"/>
  <c r="D177" i="29"/>
  <c r="D190" i="29"/>
  <c r="D192" i="29" s="1"/>
  <c r="F170" i="29"/>
  <c r="F151" i="29"/>
  <c r="G31" i="29"/>
  <c r="H67" i="29" s="1"/>
  <c r="F163" i="30"/>
  <c r="F144" i="30"/>
  <c r="G24" i="30"/>
  <c r="H60" i="30" s="1"/>
  <c r="D108" i="28"/>
  <c r="D92" i="28" s="1"/>
  <c r="D74" i="36"/>
  <c r="G22" i="2"/>
  <c r="H52" i="2" s="1"/>
  <c r="G21" i="2"/>
  <c r="H51" i="2" s="1"/>
  <c r="G27" i="2"/>
  <c r="H57" i="2" s="1"/>
  <c r="E61" i="2"/>
  <c r="E96" i="28" s="1"/>
  <c r="G25" i="2"/>
  <c r="H55" i="2" s="1"/>
  <c r="G143" i="31"/>
  <c r="G162" i="31"/>
  <c r="H23" i="31"/>
  <c r="G29" i="2"/>
  <c r="H59" i="2" s="1"/>
  <c r="F31" i="2"/>
  <c r="F73" i="10"/>
  <c r="F97" i="28" s="1"/>
  <c r="H25" i="10"/>
  <c r="I61" i="10" s="1"/>
  <c r="H29" i="10"/>
  <c r="I65" i="10" s="1"/>
  <c r="D15" i="28"/>
  <c r="E74" i="10"/>
  <c r="H28" i="10"/>
  <c r="I64" i="10" s="1"/>
  <c r="D184" i="31"/>
  <c r="D186" i="31" s="1"/>
  <c r="D196" i="31"/>
  <c r="D18" i="28"/>
  <c r="E74" i="31"/>
  <c r="E197" i="31" l="1"/>
  <c r="E191" i="31"/>
  <c r="E193" i="31" s="1"/>
  <c r="D12" i="28"/>
  <c r="K188" i="31"/>
  <c r="K181" i="31"/>
  <c r="K142" i="31"/>
  <c r="K109" i="31"/>
  <c r="K77" i="31"/>
  <c r="K40" i="31"/>
  <c r="K161" i="31"/>
  <c r="K58" i="31"/>
  <c r="K22" i="31"/>
  <c r="K126" i="31"/>
  <c r="K92" i="31"/>
  <c r="K77" i="35"/>
  <c r="K40" i="35"/>
  <c r="K58" i="35"/>
  <c r="K126" i="35"/>
  <c r="K22" i="35"/>
  <c r="K109" i="35"/>
  <c r="K188" i="35"/>
  <c r="K161" i="35"/>
  <c r="K142" i="35"/>
  <c r="K92" i="35"/>
  <c r="K181" i="35"/>
  <c r="K40" i="43"/>
  <c r="K89" i="43"/>
  <c r="K76" i="43"/>
  <c r="K58" i="43"/>
  <c r="K22" i="43"/>
  <c r="K77" i="32"/>
  <c r="K34" i="32"/>
  <c r="K65" i="32"/>
  <c r="K19" i="32"/>
  <c r="K49" i="32"/>
  <c r="K77" i="33"/>
  <c r="K40" i="33"/>
  <c r="K92" i="33"/>
  <c r="K58" i="33"/>
  <c r="K22" i="33"/>
  <c r="K58" i="30"/>
  <c r="K22" i="30"/>
  <c r="K92" i="30"/>
  <c r="K188" i="30"/>
  <c r="K126" i="30"/>
  <c r="K161" i="30"/>
  <c r="K77" i="30"/>
  <c r="K109" i="30"/>
  <c r="K181" i="30"/>
  <c r="K142" i="30"/>
  <c r="K40" i="30"/>
  <c r="K161" i="34"/>
  <c r="K188" i="34"/>
  <c r="K40" i="34"/>
  <c r="K77" i="34"/>
  <c r="K109" i="34"/>
  <c r="K142" i="34"/>
  <c r="K22" i="34"/>
  <c r="K58" i="34"/>
  <c r="K92" i="34"/>
  <c r="K126" i="34"/>
  <c r="K181" i="34"/>
  <c r="K22" i="36"/>
  <c r="K161" i="36"/>
  <c r="K142" i="36"/>
  <c r="K40" i="36"/>
  <c r="K126" i="36"/>
  <c r="K188" i="36"/>
  <c r="K109" i="36"/>
  <c r="K92" i="36"/>
  <c r="K77" i="36"/>
  <c r="K181" i="36"/>
  <c r="K58" i="36"/>
  <c r="K40" i="10"/>
  <c r="K58" i="10"/>
  <c r="K92" i="10"/>
  <c r="K77" i="10"/>
  <c r="K22" i="10"/>
  <c r="L4" i="48"/>
  <c r="L4" i="43"/>
  <c r="L4" i="35"/>
  <c r="L4" i="33"/>
  <c r="L4" i="36"/>
  <c r="L4" i="34"/>
  <c r="L4" i="10"/>
  <c r="L4" i="31"/>
  <c r="L4" i="29"/>
  <c r="L4" i="32"/>
  <c r="L4" i="30"/>
  <c r="L49" i="2"/>
  <c r="L65" i="2"/>
  <c r="L34" i="2"/>
  <c r="L77" i="2"/>
  <c r="L19" i="2"/>
  <c r="K181" i="29"/>
  <c r="K142" i="29"/>
  <c r="K109" i="29"/>
  <c r="K77" i="29"/>
  <c r="K40" i="29"/>
  <c r="K92" i="29"/>
  <c r="K58" i="29"/>
  <c r="K188" i="29"/>
  <c r="K126" i="29"/>
  <c r="K161" i="29"/>
  <c r="K22" i="29"/>
  <c r="K27" i="48"/>
  <c r="K20" i="48"/>
  <c r="N5" i="28"/>
  <c r="M4" i="2"/>
  <c r="M21" i="28"/>
  <c r="M13" i="28"/>
  <c r="J67" i="28"/>
  <c r="J75" i="28" s="1"/>
  <c r="J87" i="28"/>
  <c r="J95" i="28" s="1"/>
  <c r="J103" i="28" s="1"/>
  <c r="CR34" i="28"/>
  <c r="K59" i="28"/>
  <c r="L34" i="28"/>
  <c r="H26" i="10"/>
  <c r="I62" i="10" s="1"/>
  <c r="G31" i="32"/>
  <c r="H21" i="32"/>
  <c r="I51" i="32" s="1"/>
  <c r="H26" i="32"/>
  <c r="I56" i="32" s="1"/>
  <c r="F62" i="32"/>
  <c r="F22" i="28" s="1"/>
  <c r="W39" i="2"/>
  <c r="V46" i="2"/>
  <c r="H26" i="2"/>
  <c r="I56" i="2" s="1"/>
  <c r="F176" i="31"/>
  <c r="F190" i="31" s="1"/>
  <c r="F192" i="31" s="1"/>
  <c r="D89" i="28"/>
  <c r="F157" i="31"/>
  <c r="F182" i="31" s="1"/>
  <c r="F184" i="31" s="1"/>
  <c r="H25" i="31"/>
  <c r="G145" i="31"/>
  <c r="G157" i="31" s="1"/>
  <c r="G189" i="31" s="1"/>
  <c r="H61" i="31"/>
  <c r="G164" i="31"/>
  <c r="G73" i="31"/>
  <c r="G100" i="28" s="1"/>
  <c r="F92" i="28"/>
  <c r="H52" i="32"/>
  <c r="H61" i="32" s="1"/>
  <c r="H104" i="28" s="1"/>
  <c r="H22" i="32"/>
  <c r="H30" i="10"/>
  <c r="I66" i="10" s="1"/>
  <c r="I28" i="32"/>
  <c r="J58" i="32" s="1"/>
  <c r="H63" i="31"/>
  <c r="H27" i="31"/>
  <c r="H166" i="31" s="1"/>
  <c r="E177" i="31"/>
  <c r="E183" i="31"/>
  <c r="E185" i="31" s="1"/>
  <c r="G166" i="31"/>
  <c r="G37" i="31"/>
  <c r="D197" i="31"/>
  <c r="D198" i="31" s="1"/>
  <c r="D200" i="31" s="1"/>
  <c r="E190" i="36"/>
  <c r="E192" i="36" s="1"/>
  <c r="E178" i="34"/>
  <c r="E179" i="34" s="1"/>
  <c r="E190" i="34"/>
  <c r="E192" i="34" s="1"/>
  <c r="E177" i="34"/>
  <c r="H33" i="10"/>
  <c r="I69" i="10" s="1"/>
  <c r="E178" i="36"/>
  <c r="E179" i="36" s="1"/>
  <c r="E177" i="36"/>
  <c r="H32" i="10"/>
  <c r="I68" i="10" s="1"/>
  <c r="E178" i="31"/>
  <c r="E179" i="31" s="1"/>
  <c r="E190" i="35"/>
  <c r="E192" i="35" s="1"/>
  <c r="D191" i="31"/>
  <c r="D193" i="31" s="1"/>
  <c r="D194" i="31" s="1"/>
  <c r="E158" i="31"/>
  <c r="E182" i="31"/>
  <c r="E184" i="31" s="1"/>
  <c r="H27" i="10"/>
  <c r="I63" i="10" s="1"/>
  <c r="E189" i="35"/>
  <c r="E158" i="35"/>
  <c r="I20" i="32"/>
  <c r="J50" i="32" s="1"/>
  <c r="E182" i="36"/>
  <c r="E196" i="36" s="1"/>
  <c r="E158" i="36"/>
  <c r="E177" i="35"/>
  <c r="E178" i="35"/>
  <c r="E179" i="35" s="1"/>
  <c r="I24" i="10"/>
  <c r="J60" i="10" s="1"/>
  <c r="E189" i="34"/>
  <c r="E158" i="34"/>
  <c r="I27" i="32"/>
  <c r="J57" i="32" s="1"/>
  <c r="H35" i="10"/>
  <c r="I71" i="10" s="1"/>
  <c r="H31" i="10"/>
  <c r="I67" i="10" s="1"/>
  <c r="G37" i="10"/>
  <c r="H34" i="10"/>
  <c r="I70" i="10" s="1"/>
  <c r="X41" i="35"/>
  <c r="W55" i="35"/>
  <c r="I23" i="32"/>
  <c r="J53" i="32" s="1"/>
  <c r="I25" i="32"/>
  <c r="J55" i="32" s="1"/>
  <c r="I24" i="32"/>
  <c r="J54" i="32" s="1"/>
  <c r="H24" i="2"/>
  <c r="I54" i="2" s="1"/>
  <c r="H23" i="2"/>
  <c r="I53" i="2" s="1"/>
  <c r="I20" i="2"/>
  <c r="J50" i="2" s="1"/>
  <c r="H28" i="2"/>
  <c r="I58" i="2" s="1"/>
  <c r="H59" i="10"/>
  <c r="H23" i="10"/>
  <c r="H33" i="35"/>
  <c r="H69" i="35"/>
  <c r="G172" i="35"/>
  <c r="G153" i="35"/>
  <c r="G37" i="36"/>
  <c r="H23" i="34"/>
  <c r="H59" i="34"/>
  <c r="G37" i="34"/>
  <c r="G143" i="34"/>
  <c r="G162" i="34"/>
  <c r="H32" i="36"/>
  <c r="H68" i="36"/>
  <c r="G171" i="36"/>
  <c r="G152" i="36"/>
  <c r="H29" i="35"/>
  <c r="H65" i="35"/>
  <c r="G168" i="35"/>
  <c r="G149" i="35"/>
  <c r="H33" i="36"/>
  <c r="H69" i="36"/>
  <c r="G153" i="36"/>
  <c r="G172" i="36"/>
  <c r="H30" i="35"/>
  <c r="H66" i="35"/>
  <c r="G169" i="35"/>
  <c r="G150" i="35"/>
  <c r="M35" i="35"/>
  <c r="M71" i="35"/>
  <c r="L155" i="35"/>
  <c r="L174" i="35"/>
  <c r="H26" i="36"/>
  <c r="H62" i="36"/>
  <c r="G146" i="36"/>
  <c r="G165" i="36"/>
  <c r="H27" i="36"/>
  <c r="H63" i="36"/>
  <c r="G166" i="36"/>
  <c r="G147" i="36"/>
  <c r="H34" i="36"/>
  <c r="H70" i="36"/>
  <c r="G173" i="36"/>
  <c r="G154" i="36"/>
  <c r="F157" i="36"/>
  <c r="J24" i="35"/>
  <c r="J60" i="35"/>
  <c r="I163" i="35"/>
  <c r="I144" i="35"/>
  <c r="H34" i="35"/>
  <c r="H70" i="35"/>
  <c r="G154" i="35"/>
  <c r="G173" i="35"/>
  <c r="K29" i="36"/>
  <c r="K65" i="36"/>
  <c r="J149" i="36"/>
  <c r="J168" i="36"/>
  <c r="G73" i="36"/>
  <c r="G108" i="28" s="1"/>
  <c r="I34" i="31"/>
  <c r="I70" i="31"/>
  <c r="H173" i="31"/>
  <c r="H154" i="31"/>
  <c r="I23" i="36"/>
  <c r="I59" i="36"/>
  <c r="H143" i="36"/>
  <c r="H162" i="36"/>
  <c r="H35" i="36"/>
  <c r="H71" i="36"/>
  <c r="G174" i="36"/>
  <c r="G155" i="36"/>
  <c r="H31" i="34"/>
  <c r="H67" i="34"/>
  <c r="G170" i="34"/>
  <c r="G151" i="34"/>
  <c r="I30" i="31"/>
  <c r="I66" i="31"/>
  <c r="H150" i="31"/>
  <c r="H169" i="31"/>
  <c r="M25" i="35"/>
  <c r="M61" i="35"/>
  <c r="L145" i="35"/>
  <c r="L164" i="35"/>
  <c r="I28" i="31"/>
  <c r="I64" i="31"/>
  <c r="H148" i="31"/>
  <c r="H167" i="31"/>
  <c r="F157" i="35"/>
  <c r="H26" i="34"/>
  <c r="H62" i="34"/>
  <c r="G165" i="34"/>
  <c r="G146" i="34"/>
  <c r="H31" i="36"/>
  <c r="H67" i="36"/>
  <c r="G151" i="36"/>
  <c r="G170" i="36"/>
  <c r="H30" i="34"/>
  <c r="H66" i="34"/>
  <c r="G150" i="34"/>
  <c r="G169" i="34"/>
  <c r="M29" i="35"/>
  <c r="M65" i="35"/>
  <c r="L168" i="35"/>
  <c r="L149" i="35"/>
  <c r="M30" i="35"/>
  <c r="M66" i="35"/>
  <c r="L169" i="35"/>
  <c r="L150" i="35"/>
  <c r="H24" i="36"/>
  <c r="H60" i="36"/>
  <c r="G144" i="36"/>
  <c r="G163" i="36"/>
  <c r="H29" i="34"/>
  <c r="H65" i="34"/>
  <c r="G149" i="34"/>
  <c r="G168" i="34"/>
  <c r="H28" i="34"/>
  <c r="H64" i="34"/>
  <c r="G167" i="34"/>
  <c r="G148" i="34"/>
  <c r="H28" i="36"/>
  <c r="H64" i="36"/>
  <c r="G167" i="36"/>
  <c r="G148" i="36"/>
  <c r="F157" i="34"/>
  <c r="L28" i="35"/>
  <c r="L64" i="35"/>
  <c r="K167" i="35"/>
  <c r="K148" i="35"/>
  <c r="H33" i="34"/>
  <c r="H69" i="34"/>
  <c r="G153" i="34"/>
  <c r="G172" i="34"/>
  <c r="H32" i="34"/>
  <c r="H68" i="34"/>
  <c r="G171" i="34"/>
  <c r="G152" i="34"/>
  <c r="L32" i="35"/>
  <c r="L68" i="35"/>
  <c r="K171" i="35"/>
  <c r="K152" i="35"/>
  <c r="I33" i="31"/>
  <c r="I69" i="31"/>
  <c r="H172" i="31"/>
  <c r="H153" i="31"/>
  <c r="F176" i="35"/>
  <c r="I59" i="31"/>
  <c r="H34" i="34"/>
  <c r="H70" i="34"/>
  <c r="G154" i="34"/>
  <c r="G173" i="34"/>
  <c r="F176" i="34"/>
  <c r="G73" i="35"/>
  <c r="G107" i="28" s="1"/>
  <c r="I29" i="31"/>
  <c r="I65" i="31"/>
  <c r="H149" i="31"/>
  <c r="H168" i="31"/>
  <c r="J31" i="31"/>
  <c r="J67" i="31"/>
  <c r="I170" i="31"/>
  <c r="I151" i="31"/>
  <c r="I60" i="31"/>
  <c r="H144" i="31"/>
  <c r="H163" i="31"/>
  <c r="I24" i="31"/>
  <c r="H25" i="36"/>
  <c r="H61" i="36"/>
  <c r="G145" i="36"/>
  <c r="G164" i="36"/>
  <c r="H30" i="36"/>
  <c r="H66" i="36"/>
  <c r="G169" i="36"/>
  <c r="G150" i="36"/>
  <c r="H27" i="34"/>
  <c r="H63" i="34"/>
  <c r="G147" i="34"/>
  <c r="G166" i="34"/>
  <c r="H25" i="35"/>
  <c r="H61" i="35"/>
  <c r="G164" i="35"/>
  <c r="G145" i="35"/>
  <c r="H23" i="35"/>
  <c r="H59" i="35"/>
  <c r="G162" i="35"/>
  <c r="G143" i="35"/>
  <c r="G37" i="35"/>
  <c r="I32" i="31"/>
  <c r="I68" i="31"/>
  <c r="H152" i="31"/>
  <c r="H171" i="31"/>
  <c r="M33" i="35"/>
  <c r="M69" i="35"/>
  <c r="L153" i="35"/>
  <c r="L172" i="35"/>
  <c r="H24" i="34"/>
  <c r="H60" i="34"/>
  <c r="G163" i="34"/>
  <c r="G144" i="34"/>
  <c r="P26" i="35"/>
  <c r="P62" i="35"/>
  <c r="O165" i="35"/>
  <c r="O146" i="35"/>
  <c r="G73" i="34"/>
  <c r="G106" i="28" s="1"/>
  <c r="H31" i="35"/>
  <c r="H67" i="35"/>
  <c r="G170" i="35"/>
  <c r="G151" i="35"/>
  <c r="I35" i="31"/>
  <c r="I71" i="31"/>
  <c r="H155" i="31"/>
  <c r="H174" i="31"/>
  <c r="I26" i="31"/>
  <c r="I62" i="31"/>
  <c r="H146" i="31"/>
  <c r="H165" i="31"/>
  <c r="H25" i="34"/>
  <c r="H61" i="34"/>
  <c r="G164" i="34"/>
  <c r="G145" i="34"/>
  <c r="F176" i="36"/>
  <c r="L27" i="35"/>
  <c r="L63" i="35"/>
  <c r="K166" i="35"/>
  <c r="K147" i="35"/>
  <c r="H35" i="34"/>
  <c r="H71" i="34"/>
  <c r="G174" i="34"/>
  <c r="G155" i="34"/>
  <c r="Q41" i="33"/>
  <c r="P55" i="33"/>
  <c r="U41" i="30"/>
  <c r="T55" i="30"/>
  <c r="I29" i="32"/>
  <c r="J59" i="32" s="1"/>
  <c r="S41" i="10"/>
  <c r="R55" i="10"/>
  <c r="D101" i="28"/>
  <c r="E158" i="30"/>
  <c r="P41" i="34"/>
  <c r="O55" i="34"/>
  <c r="F73" i="33"/>
  <c r="F105" i="28" s="1"/>
  <c r="F109" i="28" s="1"/>
  <c r="D91" i="28"/>
  <c r="E177" i="29"/>
  <c r="E177" i="30"/>
  <c r="E182" i="29"/>
  <c r="E178" i="29"/>
  <c r="E179" i="29" s="1"/>
  <c r="E189" i="29"/>
  <c r="H25" i="30"/>
  <c r="I61" i="30" s="1"/>
  <c r="G164" i="30"/>
  <c r="G145" i="30"/>
  <c r="E74" i="30"/>
  <c r="D17" i="28"/>
  <c r="D191" i="29"/>
  <c r="D193" i="29" s="1"/>
  <c r="D197" i="29"/>
  <c r="D197" i="36"/>
  <c r="D191" i="36"/>
  <c r="D193" i="36" s="1"/>
  <c r="E89" i="28"/>
  <c r="G174" i="29"/>
  <c r="G155" i="29"/>
  <c r="H35" i="29"/>
  <c r="I71" i="29" s="1"/>
  <c r="G172" i="30"/>
  <c r="G153" i="30"/>
  <c r="H33" i="30"/>
  <c r="I69" i="30" s="1"/>
  <c r="H24" i="33"/>
  <c r="I60" i="33" s="1"/>
  <c r="E183" i="30"/>
  <c r="E185" i="30" s="1"/>
  <c r="E190" i="30"/>
  <c r="E192" i="30" s="1"/>
  <c r="G165" i="29"/>
  <c r="G146" i="29"/>
  <c r="H26" i="29"/>
  <c r="I62" i="29" s="1"/>
  <c r="H23" i="29"/>
  <c r="I59" i="29" s="1"/>
  <c r="G143" i="29"/>
  <c r="G162" i="29"/>
  <c r="G168" i="29"/>
  <c r="H29" i="29"/>
  <c r="I65" i="29" s="1"/>
  <c r="G149" i="29"/>
  <c r="H26" i="33"/>
  <c r="I62" i="33" s="1"/>
  <c r="D16" i="28"/>
  <c r="E74" i="29"/>
  <c r="G166" i="29"/>
  <c r="G147" i="29"/>
  <c r="H27" i="29"/>
  <c r="I63" i="29" s="1"/>
  <c r="F176" i="29"/>
  <c r="D24" i="28"/>
  <c r="E74" i="34"/>
  <c r="E158" i="29"/>
  <c r="H23" i="33"/>
  <c r="I59" i="33" s="1"/>
  <c r="G37" i="33"/>
  <c r="E190" i="29"/>
  <c r="E192" i="29" s="1"/>
  <c r="E183" i="29"/>
  <c r="E185" i="29" s="1"/>
  <c r="E74" i="33"/>
  <c r="D23" i="28"/>
  <c r="D7" i="28" s="1"/>
  <c r="D184" i="30"/>
  <c r="D186" i="30" s="1"/>
  <c r="D196" i="30"/>
  <c r="G152" i="29"/>
  <c r="G171" i="29"/>
  <c r="H32" i="29"/>
  <c r="I68" i="29" s="1"/>
  <c r="H34" i="33"/>
  <c r="I70" i="33" s="1"/>
  <c r="D90" i="28"/>
  <c r="D197" i="30"/>
  <c r="D191" i="30"/>
  <c r="D193" i="30" s="1"/>
  <c r="H31" i="33"/>
  <c r="I67" i="33" s="1"/>
  <c r="H30" i="33"/>
  <c r="I66" i="33" s="1"/>
  <c r="G150" i="30"/>
  <c r="G169" i="30"/>
  <c r="H30" i="30"/>
  <c r="I66" i="30" s="1"/>
  <c r="I25" i="33"/>
  <c r="J61" i="33" s="1"/>
  <c r="G170" i="29"/>
  <c r="G151" i="29"/>
  <c r="H31" i="29"/>
  <c r="I67" i="29" s="1"/>
  <c r="E196" i="35"/>
  <c r="E184" i="35"/>
  <c r="E186" i="35" s="1"/>
  <c r="H35" i="33"/>
  <c r="I71" i="33" s="1"/>
  <c r="G173" i="30"/>
  <c r="H34" i="30"/>
  <c r="I70" i="30" s="1"/>
  <c r="G154" i="30"/>
  <c r="G153" i="29"/>
  <c r="H33" i="29"/>
  <c r="I69" i="29" s="1"/>
  <c r="G172" i="29"/>
  <c r="G155" i="30"/>
  <c r="G174" i="30"/>
  <c r="H35" i="30"/>
  <c r="I71" i="30" s="1"/>
  <c r="H29" i="33"/>
  <c r="I65" i="33" s="1"/>
  <c r="E191" i="36"/>
  <c r="F176" i="30"/>
  <c r="D184" i="35"/>
  <c r="D186" i="35" s="1"/>
  <c r="D196" i="35"/>
  <c r="G146" i="30"/>
  <c r="H26" i="30"/>
  <c r="I62" i="30" s="1"/>
  <c r="G165" i="30"/>
  <c r="G144" i="30"/>
  <c r="H24" i="30"/>
  <c r="I60" i="30" s="1"/>
  <c r="G163" i="30"/>
  <c r="H28" i="30"/>
  <c r="I64" i="30" s="1"/>
  <c r="G167" i="30"/>
  <c r="G148" i="30"/>
  <c r="H30" i="29"/>
  <c r="I66" i="29" s="1"/>
  <c r="G169" i="29"/>
  <c r="G150" i="29"/>
  <c r="G144" i="29"/>
  <c r="G163" i="29"/>
  <c r="H24" i="29"/>
  <c r="I60" i="29" s="1"/>
  <c r="G171" i="30"/>
  <c r="G152" i="30"/>
  <c r="H32" i="30"/>
  <c r="I68" i="30" s="1"/>
  <c r="F73" i="29"/>
  <c r="F98" i="28" s="1"/>
  <c r="F90" i="28" s="1"/>
  <c r="H28" i="33"/>
  <c r="I64" i="33" s="1"/>
  <c r="D184" i="34"/>
  <c r="D186" i="34" s="1"/>
  <c r="D196" i="34"/>
  <c r="F157" i="30"/>
  <c r="D191" i="35"/>
  <c r="D193" i="35" s="1"/>
  <c r="D197" i="35"/>
  <c r="G149" i="30"/>
  <c r="G168" i="30"/>
  <c r="H29" i="30"/>
  <c r="I65" i="30" s="1"/>
  <c r="E74" i="36"/>
  <c r="D26" i="28"/>
  <c r="D10" i="28" s="1"/>
  <c r="D191" i="34"/>
  <c r="D193" i="34" s="1"/>
  <c r="D197" i="34"/>
  <c r="G151" i="30"/>
  <c r="H31" i="30"/>
  <c r="I67" i="30" s="1"/>
  <c r="G170" i="30"/>
  <c r="G166" i="30"/>
  <c r="G147" i="30"/>
  <c r="H27" i="30"/>
  <c r="I63" i="30" s="1"/>
  <c r="H33" i="33"/>
  <c r="I69" i="33" s="1"/>
  <c r="G162" i="30"/>
  <c r="H23" i="30"/>
  <c r="I59" i="30" s="1"/>
  <c r="G143" i="30"/>
  <c r="G37" i="30"/>
  <c r="E182" i="30"/>
  <c r="E178" i="30"/>
  <c r="E179" i="30" s="1"/>
  <c r="E189" i="30"/>
  <c r="G148" i="29"/>
  <c r="G167" i="29"/>
  <c r="H28" i="29"/>
  <c r="I64" i="29" s="1"/>
  <c r="E184" i="34"/>
  <c r="E186" i="34" s="1"/>
  <c r="E196" i="34"/>
  <c r="D25" i="28"/>
  <c r="E74" i="35"/>
  <c r="F157" i="29"/>
  <c r="H32" i="33"/>
  <c r="I68" i="33" s="1"/>
  <c r="H27" i="33"/>
  <c r="I63" i="33" s="1"/>
  <c r="G37" i="29"/>
  <c r="G173" i="29"/>
  <c r="H34" i="29"/>
  <c r="I70" i="29" s="1"/>
  <c r="G154" i="29"/>
  <c r="D109" i="28"/>
  <c r="G145" i="29"/>
  <c r="G164" i="29"/>
  <c r="H25" i="29"/>
  <c r="I61" i="29" s="1"/>
  <c r="D196" i="29"/>
  <c r="D184" i="29"/>
  <c r="D186" i="29" s="1"/>
  <c r="D196" i="36"/>
  <c r="D184" i="36"/>
  <c r="D186" i="36" s="1"/>
  <c r="F73" i="30"/>
  <c r="F99" i="28" s="1"/>
  <c r="F91" i="28" s="1"/>
  <c r="H22" i="2"/>
  <c r="I52" i="2" s="1"/>
  <c r="H21" i="2"/>
  <c r="I51" i="2" s="1"/>
  <c r="H25" i="2"/>
  <c r="I55" i="2" s="1"/>
  <c r="E62" i="2"/>
  <c r="H27" i="2"/>
  <c r="I57" i="2" s="1"/>
  <c r="I23" i="31"/>
  <c r="H143" i="31"/>
  <c r="H162" i="31"/>
  <c r="F61" i="2"/>
  <c r="F96" i="28" s="1"/>
  <c r="F74" i="31"/>
  <c r="E18" i="28"/>
  <c r="H29" i="2"/>
  <c r="I59" i="2" s="1"/>
  <c r="F74" i="10"/>
  <c r="F15" i="28" s="1"/>
  <c r="E15" i="28"/>
  <c r="E88" i="28"/>
  <c r="E101" i="28"/>
  <c r="G31" i="2"/>
  <c r="I26" i="10"/>
  <c r="J62" i="10" s="1"/>
  <c r="G73" i="10"/>
  <c r="G97" i="28" s="1"/>
  <c r="I28" i="10"/>
  <c r="J64" i="10" s="1"/>
  <c r="I25" i="10"/>
  <c r="J61" i="10" s="1"/>
  <c r="I29" i="10"/>
  <c r="J65" i="10" s="1"/>
  <c r="I26" i="32" l="1"/>
  <c r="J56" i="32" s="1"/>
  <c r="E12" i="28"/>
  <c r="E14" i="28"/>
  <c r="L77" i="33"/>
  <c r="L40" i="33"/>
  <c r="L92" i="33"/>
  <c r="L58" i="33"/>
  <c r="L22" i="33"/>
  <c r="L92" i="30"/>
  <c r="L188" i="30"/>
  <c r="L126" i="30"/>
  <c r="L22" i="30"/>
  <c r="L161" i="30"/>
  <c r="L77" i="30"/>
  <c r="L109" i="30"/>
  <c r="L142" i="30"/>
  <c r="L181" i="30"/>
  <c r="L40" i="30"/>
  <c r="L58" i="30"/>
  <c r="L77" i="32"/>
  <c r="L34" i="32"/>
  <c r="L65" i="32"/>
  <c r="L19" i="32"/>
  <c r="L49" i="32"/>
  <c r="L22" i="43"/>
  <c r="L89" i="43"/>
  <c r="L40" i="43"/>
  <c r="L76" i="43"/>
  <c r="L58" i="43"/>
  <c r="M4" i="48"/>
  <c r="M4" i="43"/>
  <c r="M4" i="35"/>
  <c r="M4" i="33"/>
  <c r="M4" i="31"/>
  <c r="M4" i="29"/>
  <c r="M4" i="32"/>
  <c r="M4" i="10"/>
  <c r="M4" i="30"/>
  <c r="M4" i="34"/>
  <c r="M4" i="36"/>
  <c r="M65" i="2"/>
  <c r="M34" i="2"/>
  <c r="M77" i="2"/>
  <c r="M49" i="2"/>
  <c r="M19" i="2"/>
  <c r="L58" i="35"/>
  <c r="L77" i="35"/>
  <c r="L161" i="35"/>
  <c r="L40" i="35"/>
  <c r="L22" i="35"/>
  <c r="L188" i="35"/>
  <c r="L142" i="35"/>
  <c r="L92" i="35"/>
  <c r="L181" i="35"/>
  <c r="L126" i="35"/>
  <c r="L109" i="35"/>
  <c r="L188" i="29"/>
  <c r="L161" i="29"/>
  <c r="L126" i="29"/>
  <c r="L92" i="29"/>
  <c r="L58" i="29"/>
  <c r="L77" i="29"/>
  <c r="L181" i="29"/>
  <c r="L40" i="29"/>
  <c r="L22" i="29"/>
  <c r="L142" i="29"/>
  <c r="L109" i="29"/>
  <c r="L20" i="48"/>
  <c r="L27" i="48"/>
  <c r="L181" i="31"/>
  <c r="L142" i="31"/>
  <c r="L109" i="31"/>
  <c r="L77" i="31"/>
  <c r="L40" i="31"/>
  <c r="L188" i="31"/>
  <c r="L161" i="31"/>
  <c r="L126" i="31"/>
  <c r="L92" i="31"/>
  <c r="L58" i="31"/>
  <c r="L22" i="31"/>
  <c r="L77" i="10"/>
  <c r="L22" i="10"/>
  <c r="L92" i="10"/>
  <c r="L58" i="10"/>
  <c r="L40" i="10"/>
  <c r="L161" i="34"/>
  <c r="L188" i="34"/>
  <c r="L77" i="34"/>
  <c r="L109" i="34"/>
  <c r="L142" i="34"/>
  <c r="L22" i="34"/>
  <c r="L58" i="34"/>
  <c r="L92" i="34"/>
  <c r="L181" i="34"/>
  <c r="L126" i="34"/>
  <c r="L40" i="34"/>
  <c r="L161" i="36"/>
  <c r="L142" i="36"/>
  <c r="L40" i="36"/>
  <c r="L126" i="36"/>
  <c r="L188" i="36"/>
  <c r="L109" i="36"/>
  <c r="L92" i="36"/>
  <c r="L77" i="36"/>
  <c r="L22" i="36"/>
  <c r="L181" i="36"/>
  <c r="L58" i="36"/>
  <c r="CS34" i="28"/>
  <c r="L59" i="28"/>
  <c r="M34" i="28"/>
  <c r="K67" i="28"/>
  <c r="K75" i="28" s="1"/>
  <c r="K87" i="28"/>
  <c r="K95" i="28" s="1"/>
  <c r="K103" i="28" s="1"/>
  <c r="O5" i="28"/>
  <c r="N4" i="2"/>
  <c r="N21" i="28"/>
  <c r="N13" i="28"/>
  <c r="H31" i="32"/>
  <c r="I21" i="32"/>
  <c r="J51" i="32" s="1"/>
  <c r="I27" i="31"/>
  <c r="J63" i="31" s="1"/>
  <c r="G62" i="32"/>
  <c r="G22" i="28" s="1"/>
  <c r="F158" i="31"/>
  <c r="G158" i="31" s="1"/>
  <c r="F189" i="31"/>
  <c r="F191" i="31" s="1"/>
  <c r="F193" i="31" s="1"/>
  <c r="I26" i="2"/>
  <c r="J56" i="2" s="1"/>
  <c r="E193" i="36"/>
  <c r="F178" i="31"/>
  <c r="F179" i="31" s="1"/>
  <c r="F183" i="31"/>
  <c r="F185" i="31" s="1"/>
  <c r="F186" i="31" s="1"/>
  <c r="H37" i="31"/>
  <c r="G92" i="28"/>
  <c r="F177" i="31"/>
  <c r="X39" i="2"/>
  <c r="W46" i="2"/>
  <c r="H73" i="31"/>
  <c r="H100" i="28" s="1"/>
  <c r="E184" i="36"/>
  <c r="E186" i="36" s="1"/>
  <c r="E186" i="31"/>
  <c r="E194" i="31" s="1"/>
  <c r="E197" i="35"/>
  <c r="E198" i="35" s="1"/>
  <c r="E200" i="35" s="1"/>
  <c r="I32" i="10"/>
  <c r="J68" i="10" s="1"/>
  <c r="I61" i="31"/>
  <c r="I25" i="31"/>
  <c r="H164" i="31"/>
  <c r="H176" i="31" s="1"/>
  <c r="H190" i="31" s="1"/>
  <c r="H145" i="31"/>
  <c r="G176" i="31"/>
  <c r="G190" i="31" s="1"/>
  <c r="G192" i="31" s="1"/>
  <c r="E191" i="35"/>
  <c r="E193" i="35" s="1"/>
  <c r="E194" i="35" s="1"/>
  <c r="E197" i="36"/>
  <c r="E198" i="36" s="1"/>
  <c r="E200" i="36" s="1"/>
  <c r="I30" i="10"/>
  <c r="J66" i="10" s="1"/>
  <c r="J28" i="32"/>
  <c r="K58" i="32" s="1"/>
  <c r="J24" i="10"/>
  <c r="K60" i="10" s="1"/>
  <c r="F158" i="36"/>
  <c r="I63" i="31"/>
  <c r="H147" i="31"/>
  <c r="I52" i="32"/>
  <c r="I22" i="32"/>
  <c r="I27" i="10"/>
  <c r="J63" i="10" s="1"/>
  <c r="F158" i="35"/>
  <c r="I33" i="10"/>
  <c r="J69" i="10" s="1"/>
  <c r="E197" i="34"/>
  <c r="E198" i="34" s="1"/>
  <c r="E200" i="34" s="1"/>
  <c r="F177" i="35"/>
  <c r="F177" i="36"/>
  <c r="E196" i="31"/>
  <c r="E198" i="31" s="1"/>
  <c r="E200" i="31" s="1"/>
  <c r="J26" i="32"/>
  <c r="K56" i="32" s="1"/>
  <c r="J20" i="32"/>
  <c r="K50" i="32" s="1"/>
  <c r="J27" i="32"/>
  <c r="K57" i="32" s="1"/>
  <c r="F158" i="34"/>
  <c r="J25" i="32"/>
  <c r="K55" i="32" s="1"/>
  <c r="I35" i="10"/>
  <c r="J71" i="10" s="1"/>
  <c r="E191" i="34"/>
  <c r="E193" i="34" s="1"/>
  <c r="E194" i="34" s="1"/>
  <c r="I24" i="2"/>
  <c r="J54" i="2" s="1"/>
  <c r="I34" i="10"/>
  <c r="J70" i="10" s="1"/>
  <c r="I31" i="10"/>
  <c r="J67" i="10" s="1"/>
  <c r="H37" i="10"/>
  <c r="Y41" i="35"/>
  <c r="X55" i="35"/>
  <c r="G176" i="35"/>
  <c r="J23" i="32"/>
  <c r="K53" i="32" s="1"/>
  <c r="J24" i="32"/>
  <c r="K54" i="32" s="1"/>
  <c r="I23" i="2"/>
  <c r="J53" i="2" s="1"/>
  <c r="J20" i="2"/>
  <c r="K50" i="2" s="1"/>
  <c r="I28" i="2"/>
  <c r="J58" i="2" s="1"/>
  <c r="G182" i="31"/>
  <c r="G184" i="31" s="1"/>
  <c r="I59" i="10"/>
  <c r="I23" i="10"/>
  <c r="H73" i="36"/>
  <c r="H108" i="28" s="1"/>
  <c r="H73" i="35"/>
  <c r="H107" i="28" s="1"/>
  <c r="G157" i="36"/>
  <c r="G182" i="36" s="1"/>
  <c r="G176" i="36"/>
  <c r="M27" i="35"/>
  <c r="M63" i="35"/>
  <c r="L147" i="35"/>
  <c r="L166" i="35"/>
  <c r="J29" i="31"/>
  <c r="J65" i="31"/>
  <c r="I149" i="31"/>
  <c r="I168" i="31"/>
  <c r="J70" i="31"/>
  <c r="I173" i="31"/>
  <c r="I154" i="31"/>
  <c r="J34" i="31"/>
  <c r="I23" i="34"/>
  <c r="I59" i="34"/>
  <c r="H143" i="34"/>
  <c r="H37" i="34"/>
  <c r="H162" i="34"/>
  <c r="I28" i="34"/>
  <c r="I64" i="34"/>
  <c r="H167" i="34"/>
  <c r="H148" i="34"/>
  <c r="I24" i="34"/>
  <c r="I60" i="34"/>
  <c r="H163" i="34"/>
  <c r="H144" i="34"/>
  <c r="I23" i="35"/>
  <c r="I59" i="35"/>
  <c r="H37" i="35"/>
  <c r="H162" i="35"/>
  <c r="H143" i="35"/>
  <c r="I27" i="34"/>
  <c r="I63" i="34"/>
  <c r="H147" i="34"/>
  <c r="H166" i="34"/>
  <c r="F190" i="34"/>
  <c r="F192" i="34" s="1"/>
  <c r="F183" i="34"/>
  <c r="F185" i="34" s="1"/>
  <c r="F183" i="35"/>
  <c r="F185" i="35" s="1"/>
  <c r="F190" i="35"/>
  <c r="F192" i="35" s="1"/>
  <c r="M32" i="35"/>
  <c r="M68" i="35"/>
  <c r="L171" i="35"/>
  <c r="L152" i="35"/>
  <c r="I33" i="34"/>
  <c r="I69" i="34"/>
  <c r="H172" i="34"/>
  <c r="H153" i="34"/>
  <c r="J64" i="31"/>
  <c r="I167" i="31"/>
  <c r="I148" i="31"/>
  <c r="J28" i="31"/>
  <c r="J30" i="31"/>
  <c r="J66" i="31"/>
  <c r="I169" i="31"/>
  <c r="I150" i="31"/>
  <c r="I35" i="36"/>
  <c r="I71" i="36"/>
  <c r="H155" i="36"/>
  <c r="H174" i="36"/>
  <c r="F177" i="34"/>
  <c r="I24" i="36"/>
  <c r="I60" i="36"/>
  <c r="H163" i="36"/>
  <c r="H144" i="36"/>
  <c r="I31" i="36"/>
  <c r="I67" i="36"/>
  <c r="H170" i="36"/>
  <c r="H151" i="36"/>
  <c r="I34" i="35"/>
  <c r="I70" i="35"/>
  <c r="H173" i="35"/>
  <c r="H154" i="35"/>
  <c r="I28" i="36"/>
  <c r="I64" i="36"/>
  <c r="H148" i="36"/>
  <c r="H167" i="36"/>
  <c r="H37" i="36"/>
  <c r="F189" i="36"/>
  <c r="F178" i="36"/>
  <c r="F179" i="36" s="1"/>
  <c r="F182" i="36"/>
  <c r="I27" i="36"/>
  <c r="I63" i="36"/>
  <c r="H166" i="36"/>
  <c r="H147" i="36"/>
  <c r="N35" i="35"/>
  <c r="N71" i="35"/>
  <c r="M155" i="35"/>
  <c r="M174" i="35"/>
  <c r="I33" i="36"/>
  <c r="I69" i="36"/>
  <c r="H172" i="36"/>
  <c r="H153" i="36"/>
  <c r="I32" i="36"/>
  <c r="I68" i="36"/>
  <c r="H171" i="36"/>
  <c r="H152" i="36"/>
  <c r="J26" i="31"/>
  <c r="J62" i="31"/>
  <c r="I165" i="31"/>
  <c r="I146" i="31"/>
  <c r="I31" i="35"/>
  <c r="I67" i="35"/>
  <c r="H151" i="35"/>
  <c r="H170" i="35"/>
  <c r="N29" i="35"/>
  <c r="N65" i="35"/>
  <c r="M168" i="35"/>
  <c r="M149"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N30" i="35"/>
  <c r="N66" i="35"/>
  <c r="M150" i="35"/>
  <c r="M169" i="35"/>
  <c r="I30" i="34"/>
  <c r="I66" i="34"/>
  <c r="H169" i="34"/>
  <c r="H150" i="34"/>
  <c r="I26" i="34"/>
  <c r="I62" i="34"/>
  <c r="H146" i="34"/>
  <c r="H165" i="34"/>
  <c r="L29" i="36"/>
  <c r="L65" i="36"/>
  <c r="K149" i="36"/>
  <c r="K168" i="36"/>
  <c r="G157" i="34"/>
  <c r="I69" i="35"/>
  <c r="H153" i="35"/>
  <c r="H172" i="35"/>
  <c r="F190" i="36"/>
  <c r="F192" i="36" s="1"/>
  <c r="F183" i="36"/>
  <c r="F185" i="36" s="1"/>
  <c r="J59" i="31"/>
  <c r="Q26" i="35"/>
  <c r="Q62" i="35"/>
  <c r="P165" i="35"/>
  <c r="P146" i="35"/>
  <c r="N33" i="35"/>
  <c r="N69" i="35"/>
  <c r="M172" i="35"/>
  <c r="M153" i="35"/>
  <c r="I61" i="35"/>
  <c r="H164" i="35"/>
  <c r="H145" i="35"/>
  <c r="I30" i="36"/>
  <c r="I66" i="36"/>
  <c r="H150" i="36"/>
  <c r="H169" i="36"/>
  <c r="I34" i="34"/>
  <c r="I70" i="34"/>
  <c r="H173" i="34"/>
  <c r="H154" i="34"/>
  <c r="J69" i="31"/>
  <c r="J33" i="31"/>
  <c r="I153" i="31"/>
  <c r="I172" i="31"/>
  <c r="I32" i="34"/>
  <c r="I68" i="34"/>
  <c r="H171" i="34"/>
  <c r="H152" i="34"/>
  <c r="M28" i="35"/>
  <c r="M64" i="35"/>
  <c r="L148" i="35"/>
  <c r="L167" i="35"/>
  <c r="F189" i="35"/>
  <c r="F178" i="35"/>
  <c r="F179" i="35" s="1"/>
  <c r="F182" i="35"/>
  <c r="N25" i="35"/>
  <c r="N61" i="35"/>
  <c r="M164" i="35"/>
  <c r="M145" i="35"/>
  <c r="I31" i="34"/>
  <c r="I67" i="34"/>
  <c r="H170" i="34"/>
  <c r="H151" i="34"/>
  <c r="K24" i="35"/>
  <c r="K60" i="35"/>
  <c r="J163" i="35"/>
  <c r="J144" i="35"/>
  <c r="G157" i="35"/>
  <c r="F178" i="34"/>
  <c r="F179" i="34" s="1"/>
  <c r="F189" i="34"/>
  <c r="F182" i="34"/>
  <c r="J23" i="36"/>
  <c r="J59" i="36"/>
  <c r="I143" i="36"/>
  <c r="I162" i="36"/>
  <c r="I34" i="36"/>
  <c r="I70" i="36"/>
  <c r="H173" i="36"/>
  <c r="H154" i="36"/>
  <c r="I26" i="36"/>
  <c r="I62" i="36"/>
  <c r="H165" i="36"/>
  <c r="H146" i="36"/>
  <c r="I66" i="35"/>
  <c r="H169" i="35"/>
  <c r="H150" i="35"/>
  <c r="I65" i="35"/>
  <c r="H168" i="35"/>
  <c r="H149" i="35"/>
  <c r="H73" i="34"/>
  <c r="H106" i="28" s="1"/>
  <c r="F89" i="28"/>
  <c r="D194" i="36"/>
  <c r="R41" i="33"/>
  <c r="Q55" i="33"/>
  <c r="V41" i="30"/>
  <c r="U55" i="30"/>
  <c r="E93" i="28"/>
  <c r="G61" i="2"/>
  <c r="J29" i="32"/>
  <c r="K59" i="32" s="1"/>
  <c r="D93" i="28"/>
  <c r="T41" i="10"/>
  <c r="S55" i="10"/>
  <c r="D19" i="28"/>
  <c r="D198" i="29"/>
  <c r="D200" i="29" s="1"/>
  <c r="Q41" i="34"/>
  <c r="P55" i="34"/>
  <c r="G157" i="30"/>
  <c r="G189" i="30" s="1"/>
  <c r="G73" i="30"/>
  <c r="G99" i="28" s="1"/>
  <c r="G91" i="28" s="1"/>
  <c r="G73" i="29"/>
  <c r="G98" i="28" s="1"/>
  <c r="G90" i="28" s="1"/>
  <c r="D198" i="34"/>
  <c r="D200" i="34" s="1"/>
  <c r="F177" i="29"/>
  <c r="D27" i="28"/>
  <c r="D198" i="36"/>
  <c r="D200" i="36" s="1"/>
  <c r="D194" i="30"/>
  <c r="D194" i="29"/>
  <c r="E191" i="30"/>
  <c r="E193" i="30" s="1"/>
  <c r="E197" i="30"/>
  <c r="I33" i="33"/>
  <c r="J69" i="33" s="1"/>
  <c r="H149" i="30"/>
  <c r="H168" i="30"/>
  <c r="I29" i="30"/>
  <c r="J65" i="30" s="1"/>
  <c r="D198" i="35"/>
  <c r="D200" i="35" s="1"/>
  <c r="H172" i="29"/>
  <c r="H153" i="29"/>
  <c r="I33" i="29"/>
  <c r="J69" i="29" s="1"/>
  <c r="I32" i="29"/>
  <c r="J68" i="29" s="1"/>
  <c r="H171" i="29"/>
  <c r="H152" i="29"/>
  <c r="F158" i="29"/>
  <c r="F74" i="34"/>
  <c r="E24" i="28"/>
  <c r="E16" i="28"/>
  <c r="F74" i="29"/>
  <c r="E191" i="29"/>
  <c r="E193" i="29" s="1"/>
  <c r="E197" i="29"/>
  <c r="H165" i="30"/>
  <c r="H146" i="30"/>
  <c r="I26" i="30"/>
  <c r="J62" i="30" s="1"/>
  <c r="D194" i="35"/>
  <c r="J25" i="33"/>
  <c r="K61" i="33" s="1"/>
  <c r="F190" i="29"/>
  <c r="F192" i="29" s="1"/>
  <c r="F183" i="29"/>
  <c r="F185" i="29" s="1"/>
  <c r="D8" i="28"/>
  <c r="I26" i="33"/>
  <c r="J62" i="33" s="1"/>
  <c r="H162" i="29"/>
  <c r="H143" i="29"/>
  <c r="I23" i="29"/>
  <c r="J59" i="29" s="1"/>
  <c r="H37" i="29"/>
  <c r="I22" i="2"/>
  <c r="J52" i="2" s="1"/>
  <c r="I27" i="33"/>
  <c r="J63" i="33" s="1"/>
  <c r="F178" i="29"/>
  <c r="F179" i="29" s="1"/>
  <c r="F182" i="29"/>
  <c r="F189" i="29"/>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7" i="29"/>
  <c r="J63" i="29" s="1"/>
  <c r="H147" i="29"/>
  <c r="H166" i="29"/>
  <c r="I24" i="33"/>
  <c r="J60" i="33" s="1"/>
  <c r="E196" i="29"/>
  <c r="E184" i="29"/>
  <c r="E186" i="29" s="1"/>
  <c r="G157" i="29"/>
  <c r="F74" i="35"/>
  <c r="E25" i="28"/>
  <c r="I28" i="33"/>
  <c r="J64" i="33" s="1"/>
  <c r="H148" i="30"/>
  <c r="H167" i="30"/>
  <c r="I28" i="30"/>
  <c r="J64" i="30" s="1"/>
  <c r="I31" i="33"/>
  <c r="J67" i="33" s="1"/>
  <c r="I34" i="33"/>
  <c r="J70" i="33" s="1"/>
  <c r="G73" i="33"/>
  <c r="G105" i="28" s="1"/>
  <c r="G109" i="28" s="1"/>
  <c r="H164" i="30"/>
  <c r="H145" i="30"/>
  <c r="I25" i="30"/>
  <c r="J61" i="30" s="1"/>
  <c r="H173" i="29"/>
  <c r="H154" i="29"/>
  <c r="I34" i="29"/>
  <c r="J70" i="29" s="1"/>
  <c r="H166" i="30"/>
  <c r="I27" i="30"/>
  <c r="J63" i="30" s="1"/>
  <c r="H147" i="30"/>
  <c r="F74" i="36"/>
  <c r="E26" i="28"/>
  <c r="E10" i="28" s="1"/>
  <c r="H170" i="29"/>
  <c r="H151" i="29"/>
  <c r="I31" i="29"/>
  <c r="J67" i="29" s="1"/>
  <c r="I30" i="30"/>
  <c r="J66" i="30" s="1"/>
  <c r="H169" i="30"/>
  <c r="H150" i="30"/>
  <c r="I23" i="33"/>
  <c r="J59" i="33" s="1"/>
  <c r="H37" i="33"/>
  <c r="H165" i="29"/>
  <c r="H146" i="29"/>
  <c r="I26" i="29"/>
  <c r="J62" i="29" s="1"/>
  <c r="H172" i="30"/>
  <c r="H153" i="30"/>
  <c r="I33" i="30"/>
  <c r="J69" i="30" s="1"/>
  <c r="H167" i="29"/>
  <c r="H148" i="29"/>
  <c r="I28" i="29"/>
  <c r="J64" i="29" s="1"/>
  <c r="I35" i="33"/>
  <c r="J71" i="33" s="1"/>
  <c r="E23" i="28"/>
  <c r="E7" i="28" s="1"/>
  <c r="F74" i="33"/>
  <c r="H149" i="29"/>
  <c r="I29" i="29"/>
  <c r="J65" i="29" s="1"/>
  <c r="H168" i="29"/>
  <c r="I25" i="29"/>
  <c r="J61" i="29" s="1"/>
  <c r="H145" i="29"/>
  <c r="H164" i="29"/>
  <c r="I32" i="33"/>
  <c r="J68" i="33" s="1"/>
  <c r="H37" i="30"/>
  <c r="H143" i="30"/>
  <c r="H162" i="30"/>
  <c r="I23" i="30"/>
  <c r="J59" i="30" s="1"/>
  <c r="H163" i="29"/>
  <c r="I24" i="29"/>
  <c r="J60" i="29" s="1"/>
  <c r="H144" i="29"/>
  <c r="H173" i="30"/>
  <c r="H154" i="30"/>
  <c r="I34" i="30"/>
  <c r="J70" i="30" s="1"/>
  <c r="I30" i="33"/>
  <c r="J66" i="33" s="1"/>
  <c r="D198" i="30"/>
  <c r="D200" i="30" s="1"/>
  <c r="H174" i="29"/>
  <c r="H155" i="29"/>
  <c r="I35" i="29"/>
  <c r="J71" i="29" s="1"/>
  <c r="D9" i="28"/>
  <c r="H169" i="29"/>
  <c r="H150" i="29"/>
  <c r="I30" i="29"/>
  <c r="J66" i="29" s="1"/>
  <c r="H163" i="30"/>
  <c r="H144" i="30"/>
  <c r="I24" i="30"/>
  <c r="J60" i="30" s="1"/>
  <c r="I29" i="33"/>
  <c r="J65" i="33" s="1"/>
  <c r="H155" i="30"/>
  <c r="I35" i="30"/>
  <c r="J71" i="30" s="1"/>
  <c r="H174" i="30"/>
  <c r="G176" i="29"/>
  <c r="E17" i="28"/>
  <c r="F74" i="30"/>
  <c r="I25" i="2"/>
  <c r="J55" i="2" s="1"/>
  <c r="I21" i="2"/>
  <c r="J51" i="2" s="1"/>
  <c r="I27" i="2"/>
  <c r="H31" i="2"/>
  <c r="J23" i="31"/>
  <c r="I143" i="31"/>
  <c r="I162" i="31"/>
  <c r="F62" i="2"/>
  <c r="G191" i="31"/>
  <c r="G74" i="31"/>
  <c r="F18" i="28"/>
  <c r="G74" i="10"/>
  <c r="G15" i="28" s="1"/>
  <c r="I29" i="2"/>
  <c r="J59" i="2" s="1"/>
  <c r="J29" i="10"/>
  <c r="K65" i="10" s="1"/>
  <c r="J25" i="10"/>
  <c r="K61" i="10" s="1"/>
  <c r="H73" i="10"/>
  <c r="H97" i="28" s="1"/>
  <c r="J32" i="10"/>
  <c r="K68" i="10" s="1"/>
  <c r="J26" i="10"/>
  <c r="K62" i="10" s="1"/>
  <c r="J28" i="10"/>
  <c r="K64" i="10" s="1"/>
  <c r="I166" i="31" l="1"/>
  <c r="J27" i="31"/>
  <c r="I147" i="31"/>
  <c r="I37" i="31"/>
  <c r="J21" i="32"/>
  <c r="K51" i="32" s="1"/>
  <c r="G96" i="28"/>
  <c r="G88" i="28" s="1"/>
  <c r="F14" i="28"/>
  <c r="F12" i="28"/>
  <c r="M181" i="31"/>
  <c r="M142" i="31"/>
  <c r="M109" i="31"/>
  <c r="M77" i="31"/>
  <c r="M58" i="31"/>
  <c r="M40" i="31"/>
  <c r="M22" i="31"/>
  <c r="M188" i="31"/>
  <c r="M92" i="31"/>
  <c r="M161" i="31"/>
  <c r="M126" i="31"/>
  <c r="M77" i="36"/>
  <c r="M142" i="36"/>
  <c r="M22" i="36"/>
  <c r="M126" i="36"/>
  <c r="M161" i="36"/>
  <c r="M188" i="36"/>
  <c r="M40" i="36"/>
  <c r="M109" i="36"/>
  <c r="M181" i="36"/>
  <c r="M58" i="36"/>
  <c r="M92" i="36"/>
  <c r="M142" i="35"/>
  <c r="M126" i="35"/>
  <c r="M77" i="35"/>
  <c r="M40" i="35"/>
  <c r="M188" i="35"/>
  <c r="M181" i="35"/>
  <c r="M109" i="35"/>
  <c r="M22" i="35"/>
  <c r="M161" i="35"/>
  <c r="M58" i="35"/>
  <c r="M92" i="35"/>
  <c r="M188" i="34"/>
  <c r="M109" i="34"/>
  <c r="M142" i="34"/>
  <c r="M22" i="34"/>
  <c r="M58" i="34"/>
  <c r="M92" i="34"/>
  <c r="M181" i="34"/>
  <c r="M126" i="34"/>
  <c r="M161" i="34"/>
  <c r="M77" i="34"/>
  <c r="M40" i="34"/>
  <c r="M40" i="43"/>
  <c r="M89" i="43"/>
  <c r="M22" i="43"/>
  <c r="M58" i="43"/>
  <c r="M76" i="43"/>
  <c r="N4" i="48"/>
  <c r="N4" i="43"/>
  <c r="N4" i="35"/>
  <c r="N4" i="33"/>
  <c r="N4" i="36"/>
  <c r="N4" i="34"/>
  <c r="N4" i="32"/>
  <c r="N4" i="10"/>
  <c r="N4" i="30"/>
  <c r="N4" i="31"/>
  <c r="N4" i="29"/>
  <c r="N65" i="2"/>
  <c r="N34" i="2"/>
  <c r="N77" i="2"/>
  <c r="N49" i="2"/>
  <c r="N19" i="2"/>
  <c r="M77" i="33"/>
  <c r="M40" i="33"/>
  <c r="M92" i="33"/>
  <c r="M58" i="33"/>
  <c r="M22" i="33"/>
  <c r="M188" i="30"/>
  <c r="M126" i="30"/>
  <c r="M161" i="30"/>
  <c r="M77" i="30"/>
  <c r="M22" i="30"/>
  <c r="M109" i="30"/>
  <c r="M142" i="30"/>
  <c r="M181" i="30"/>
  <c r="M92" i="30"/>
  <c r="M58" i="30"/>
  <c r="M40" i="30"/>
  <c r="M27" i="48"/>
  <c r="M20" i="48"/>
  <c r="M92" i="10"/>
  <c r="M22" i="10"/>
  <c r="M77" i="10"/>
  <c r="M58" i="10"/>
  <c r="M40" i="10"/>
  <c r="M65" i="32"/>
  <c r="M19" i="32"/>
  <c r="M49" i="32"/>
  <c r="M77" i="32"/>
  <c r="M34" i="32"/>
  <c r="M181" i="29"/>
  <c r="M92" i="29"/>
  <c r="M40" i="29"/>
  <c r="M188" i="29"/>
  <c r="M142" i="29"/>
  <c r="M161" i="29"/>
  <c r="M126" i="29"/>
  <c r="M109" i="29"/>
  <c r="M58" i="29"/>
  <c r="M22" i="29"/>
  <c r="M77" i="29"/>
  <c r="M59" i="28"/>
  <c r="CT34" i="28"/>
  <c r="P5" i="28"/>
  <c r="O4" i="2"/>
  <c r="O21" i="28"/>
  <c r="O13" i="28"/>
  <c r="N34" i="28"/>
  <c r="L67" i="28"/>
  <c r="L75" i="28" s="1"/>
  <c r="L87" i="28"/>
  <c r="L95" i="28" s="1"/>
  <c r="L103" i="28" s="1"/>
  <c r="J30" i="10"/>
  <c r="K66" i="10" s="1"/>
  <c r="J26" i="2"/>
  <c r="K56" i="2" s="1"/>
  <c r="F197" i="31"/>
  <c r="E194" i="36"/>
  <c r="H62" i="32"/>
  <c r="H22" i="28" s="1"/>
  <c r="F194" i="31"/>
  <c r="H192" i="31"/>
  <c r="H92" i="28"/>
  <c r="G193" i="31"/>
  <c r="G197" i="31"/>
  <c r="G183" i="31"/>
  <c r="G185" i="31" s="1"/>
  <c r="G186" i="31" s="1"/>
  <c r="G178" i="31"/>
  <c r="G179" i="31" s="1"/>
  <c r="F196" i="31"/>
  <c r="G177" i="31"/>
  <c r="H177" i="31" s="1"/>
  <c r="Y39" i="2"/>
  <c r="X46" i="2"/>
  <c r="I73" i="31"/>
  <c r="I100" i="28" s="1"/>
  <c r="K28" i="32"/>
  <c r="L58" i="32" s="1"/>
  <c r="H157" i="31"/>
  <c r="H182" i="31" s="1"/>
  <c r="H184" i="31" s="1"/>
  <c r="K24" i="10"/>
  <c r="L60" i="10" s="1"/>
  <c r="J61" i="31"/>
  <c r="J73" i="31" s="1"/>
  <c r="J100" i="28" s="1"/>
  <c r="J25" i="31"/>
  <c r="J37" i="31" s="1"/>
  <c r="I145" i="31"/>
  <c r="I157" i="31" s="1"/>
  <c r="I182" i="31" s="1"/>
  <c r="I164" i="31"/>
  <c r="I176" i="31" s="1"/>
  <c r="I190" i="31" s="1"/>
  <c r="K27" i="32"/>
  <c r="L57" i="32" s="1"/>
  <c r="J27" i="10"/>
  <c r="K63" i="10" s="1"/>
  <c r="G158" i="35"/>
  <c r="J52" i="32"/>
  <c r="J22" i="32"/>
  <c r="J31" i="32" s="1"/>
  <c r="I31" i="32"/>
  <c r="J31" i="10"/>
  <c r="K67" i="10" s="1"/>
  <c r="J33" i="10"/>
  <c r="K69" i="10" s="1"/>
  <c r="K20" i="32"/>
  <c r="L50" i="32" s="1"/>
  <c r="K26" i="32"/>
  <c r="L56" i="32" s="1"/>
  <c r="G177" i="35"/>
  <c r="J35" i="10"/>
  <c r="K71" i="10" s="1"/>
  <c r="G158" i="34"/>
  <c r="K25" i="32"/>
  <c r="L55" i="32" s="1"/>
  <c r="J24" i="2"/>
  <c r="K54" i="2" s="1"/>
  <c r="K23" i="32"/>
  <c r="L53" i="32" s="1"/>
  <c r="K24" i="32"/>
  <c r="L54" i="32" s="1"/>
  <c r="J34" i="10"/>
  <c r="K70" i="10" s="1"/>
  <c r="I37" i="10"/>
  <c r="G158" i="36"/>
  <c r="H183" i="31"/>
  <c r="H185" i="31" s="1"/>
  <c r="G183" i="35"/>
  <c r="G185" i="35" s="1"/>
  <c r="G190" i="35"/>
  <c r="G192" i="35" s="1"/>
  <c r="G189" i="36"/>
  <c r="G191" i="36" s="1"/>
  <c r="H157" i="36"/>
  <c r="H182" i="36" s="1"/>
  <c r="Z41" i="35"/>
  <c r="Y55" i="35"/>
  <c r="J23" i="2"/>
  <c r="K53" i="2" s="1"/>
  <c r="K20" i="2"/>
  <c r="L20" i="2" s="1"/>
  <c r="J28" i="2"/>
  <c r="K58" i="2" s="1"/>
  <c r="J59" i="10"/>
  <c r="J23" i="10"/>
  <c r="G178" i="36"/>
  <c r="G179" i="36" s="1"/>
  <c r="H176" i="36"/>
  <c r="H190" i="36" s="1"/>
  <c r="H192" i="36" s="1"/>
  <c r="I73" i="36"/>
  <c r="I108" i="28" s="1"/>
  <c r="G190" i="36"/>
  <c r="G192" i="36" s="1"/>
  <c r="G177" i="36"/>
  <c r="G177" i="34"/>
  <c r="G183" i="36"/>
  <c r="G185" i="36" s="1"/>
  <c r="J32" i="34"/>
  <c r="J68" i="34"/>
  <c r="I171" i="34"/>
  <c r="I152" i="34"/>
  <c r="J26" i="34"/>
  <c r="J62" i="34"/>
  <c r="I146" i="34"/>
  <c r="I165" i="34"/>
  <c r="K27" i="31"/>
  <c r="K63" i="31"/>
  <c r="J166" i="31"/>
  <c r="J147" i="31"/>
  <c r="N27" i="35"/>
  <c r="N63" i="35"/>
  <c r="M166" i="35"/>
  <c r="M147" i="35"/>
  <c r="J26" i="36"/>
  <c r="J62" i="36"/>
  <c r="I165" i="36"/>
  <c r="I146" i="36"/>
  <c r="J31" i="34"/>
  <c r="J67" i="34"/>
  <c r="I151" i="34"/>
  <c r="I170" i="34"/>
  <c r="K68" i="31"/>
  <c r="J152" i="31"/>
  <c r="K32" i="31"/>
  <c r="J171" i="31"/>
  <c r="K30" i="31"/>
  <c r="K66" i="31"/>
  <c r="J169" i="31"/>
  <c r="J150" i="31"/>
  <c r="J33" i="34"/>
  <c r="J69" i="34"/>
  <c r="I172" i="34"/>
  <c r="I153" i="34"/>
  <c r="I73" i="35"/>
  <c r="I107"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O30" i="35"/>
  <c r="O66" i="35"/>
  <c r="N169" i="35"/>
  <c r="N150" i="35"/>
  <c r="F196" i="34"/>
  <c r="F184" i="34"/>
  <c r="F186" i="34" s="1"/>
  <c r="K33" i="31"/>
  <c r="K69" i="31"/>
  <c r="J153" i="31"/>
  <c r="J172" i="31"/>
  <c r="O33" i="35"/>
  <c r="O69" i="35"/>
  <c r="N153" i="35"/>
  <c r="N172" i="35"/>
  <c r="M29" i="36"/>
  <c r="M65" i="36"/>
  <c r="L149" i="36"/>
  <c r="L168" i="36"/>
  <c r="J31" i="35"/>
  <c r="J67" i="35"/>
  <c r="I170" i="35"/>
  <c r="I151" i="35"/>
  <c r="J32" i="36"/>
  <c r="J68" i="36"/>
  <c r="I171" i="36"/>
  <c r="I152" i="36"/>
  <c r="O35" i="35"/>
  <c r="O71" i="35"/>
  <c r="N174" i="35"/>
  <c r="N155" i="35"/>
  <c r="K35" i="31"/>
  <c r="K71" i="31"/>
  <c r="J174" i="31"/>
  <c r="J155" i="31"/>
  <c r="F184" i="36"/>
  <c r="F186" i="36" s="1"/>
  <c r="F196" i="36"/>
  <c r="F191" i="34"/>
  <c r="F193" i="34" s="1"/>
  <c r="F197" i="34"/>
  <c r="L24" i="35"/>
  <c r="L60" i="35"/>
  <c r="K144" i="35"/>
  <c r="K163" i="35"/>
  <c r="N28" i="35"/>
  <c r="N64" i="35"/>
  <c r="M167" i="35"/>
  <c r="M148" i="35"/>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O25" i="35"/>
  <c r="O61" i="35"/>
  <c r="N164" i="35"/>
  <c r="N145" i="35"/>
  <c r="K60" i="31"/>
  <c r="J163" i="31"/>
  <c r="K24" i="31"/>
  <c r="J144" i="31"/>
  <c r="G183" i="34"/>
  <c r="G185" i="34" s="1"/>
  <c r="G190" i="34"/>
  <c r="G192" i="34" s="1"/>
  <c r="J35" i="36"/>
  <c r="J71" i="36"/>
  <c r="I174" i="36"/>
  <c r="I155" i="36"/>
  <c r="N32" i="35"/>
  <c r="N68" i="35"/>
  <c r="M152" i="35"/>
  <c r="M171" i="35"/>
  <c r="J27" i="34"/>
  <c r="J63" i="34"/>
  <c r="I166" i="34"/>
  <c r="I147" i="34"/>
  <c r="H176" i="34"/>
  <c r="K59" i="31"/>
  <c r="I37" i="36"/>
  <c r="F196" i="35"/>
  <c r="F184" i="35"/>
  <c r="F186" i="35" s="1"/>
  <c r="J25" i="36"/>
  <c r="J61" i="36"/>
  <c r="I164" i="36"/>
  <c r="I145" i="36"/>
  <c r="H157" i="35"/>
  <c r="J24" i="34"/>
  <c r="J60" i="34"/>
  <c r="I163" i="34"/>
  <c r="I144" i="34"/>
  <c r="I73" i="34"/>
  <c r="I106" i="28" s="1"/>
  <c r="G189" i="35"/>
  <c r="G178" i="35"/>
  <c r="G179" i="35" s="1"/>
  <c r="G182" i="35"/>
  <c r="R26" i="35"/>
  <c r="R62" i="35"/>
  <c r="Q165" i="35"/>
  <c r="Q146" i="35"/>
  <c r="G189" i="34"/>
  <c r="G182" i="34"/>
  <c r="G178" i="34"/>
  <c r="G179" i="34" s="1"/>
  <c r="O29" i="35"/>
  <c r="O65" i="35"/>
  <c r="N168" i="35"/>
  <c r="N149" i="35"/>
  <c r="K26" i="31"/>
  <c r="K62" i="31"/>
  <c r="J165" i="31"/>
  <c r="J146" i="31"/>
  <c r="J33" i="36"/>
  <c r="J69" i="36"/>
  <c r="I172" i="36"/>
  <c r="I153" i="36"/>
  <c r="J27" i="36"/>
  <c r="J63" i="36"/>
  <c r="I166" i="36"/>
  <c r="I147" i="36"/>
  <c r="J28" i="36"/>
  <c r="J64" i="36"/>
  <c r="I148" i="36"/>
  <c r="I167" i="36"/>
  <c r="H176" i="35"/>
  <c r="H157" i="34"/>
  <c r="G184" i="36"/>
  <c r="S41" i="33"/>
  <c r="R55" i="33"/>
  <c r="I61" i="32"/>
  <c r="I104" i="28" s="1"/>
  <c r="W41" i="30"/>
  <c r="V55" i="30"/>
  <c r="G62" i="2"/>
  <c r="H61" i="2"/>
  <c r="K29" i="32"/>
  <c r="L59" i="32" s="1"/>
  <c r="K21" i="32"/>
  <c r="L51" i="32" s="1"/>
  <c r="U41" i="10"/>
  <c r="T55" i="10"/>
  <c r="D11" i="28"/>
  <c r="E5" i="47" s="1"/>
  <c r="G191" i="30"/>
  <c r="G158" i="30"/>
  <c r="G182" i="30"/>
  <c r="G184" i="30" s="1"/>
  <c r="R41" i="34"/>
  <c r="Q55" i="34"/>
  <c r="J22" i="2"/>
  <c r="K52" i="2" s="1"/>
  <c r="E198" i="30"/>
  <c r="E200" i="30" s="1"/>
  <c r="E19" i="28"/>
  <c r="E194" i="30"/>
  <c r="E8" i="28"/>
  <c r="E194" i="29"/>
  <c r="G158" i="29"/>
  <c r="E27" i="28"/>
  <c r="G74" i="30"/>
  <c r="F17" i="28"/>
  <c r="I144" i="30"/>
  <c r="I163" i="30"/>
  <c r="J24" i="30"/>
  <c r="K60" i="30" s="1"/>
  <c r="H176" i="30"/>
  <c r="J28" i="29"/>
  <c r="K64" i="29" s="1"/>
  <c r="I148" i="29"/>
  <c r="I167" i="29"/>
  <c r="I170" i="30"/>
  <c r="J31" i="30"/>
  <c r="K67" i="30" s="1"/>
  <c r="I151" i="30"/>
  <c r="J29" i="30"/>
  <c r="K65" i="30" s="1"/>
  <c r="I168" i="30"/>
  <c r="I149" i="30"/>
  <c r="E9" i="28"/>
  <c r="I154" i="30"/>
  <c r="I173" i="30"/>
  <c r="J34" i="30"/>
  <c r="K70" i="30" s="1"/>
  <c r="H157" i="30"/>
  <c r="I145" i="29"/>
  <c r="J25" i="29"/>
  <c r="K61" i="29" s="1"/>
  <c r="I164" i="29"/>
  <c r="I168" i="29"/>
  <c r="J29" i="29"/>
  <c r="K65" i="29" s="1"/>
  <c r="I149" i="29"/>
  <c r="J35" i="33"/>
  <c r="K71" i="33" s="1"/>
  <c r="I147" i="30"/>
  <c r="J27" i="30"/>
  <c r="K63" i="30" s="1"/>
  <c r="I166" i="30"/>
  <c r="J25" i="30"/>
  <c r="K61" i="30" s="1"/>
  <c r="I145" i="30"/>
  <c r="I164" i="30"/>
  <c r="I167" i="30"/>
  <c r="I148" i="30"/>
  <c r="J28" i="30"/>
  <c r="K64" i="30" s="1"/>
  <c r="J24" i="33"/>
  <c r="K60" i="33" s="1"/>
  <c r="I147" i="29"/>
  <c r="I166" i="29"/>
  <c r="J27" i="29"/>
  <c r="K63" i="29" s="1"/>
  <c r="G177" i="30"/>
  <c r="J26" i="33"/>
  <c r="K62" i="33" s="1"/>
  <c r="F16" i="28"/>
  <c r="G74" i="29"/>
  <c r="G16" i="28" s="1"/>
  <c r="G178" i="29"/>
  <c r="G179" i="29" s="1"/>
  <c r="G183" i="29"/>
  <c r="G185" i="29" s="1"/>
  <c r="G190" i="29"/>
  <c r="G192" i="29" s="1"/>
  <c r="G177" i="29"/>
  <c r="I144" i="29"/>
  <c r="I163" i="29"/>
  <c r="J24" i="29"/>
  <c r="K60" i="29" s="1"/>
  <c r="I146" i="29"/>
  <c r="J26" i="29"/>
  <c r="K62" i="29" s="1"/>
  <c r="I165" i="29"/>
  <c r="J23" i="33"/>
  <c r="K59" i="33" s="1"/>
  <c r="I37" i="33"/>
  <c r="J31" i="33"/>
  <c r="K67" i="33" s="1"/>
  <c r="F197" i="29"/>
  <c r="F191" i="29"/>
  <c r="F193" i="29" s="1"/>
  <c r="J33" i="29"/>
  <c r="K69" i="29" s="1"/>
  <c r="I153" i="29"/>
  <c r="I172" i="29"/>
  <c r="I155" i="30"/>
  <c r="I174" i="30"/>
  <c r="J35" i="30"/>
  <c r="K71" i="30" s="1"/>
  <c r="J30" i="33"/>
  <c r="K66" i="33" s="1"/>
  <c r="H73" i="30"/>
  <c r="H99" i="28" s="1"/>
  <c r="H91" i="28" s="1"/>
  <c r="H73" i="33"/>
  <c r="H105" i="28" s="1"/>
  <c r="H109" i="28" s="1"/>
  <c r="G74" i="36"/>
  <c r="F26" i="28"/>
  <c r="F10" i="28" s="1"/>
  <c r="G183" i="30"/>
  <c r="G190" i="30"/>
  <c r="G178" i="30"/>
  <c r="G179" i="30" s="1"/>
  <c r="F196" i="29"/>
  <c r="F184" i="29"/>
  <c r="F186" i="29" s="1"/>
  <c r="I150" i="29"/>
  <c r="I169" i="29"/>
  <c r="J30" i="29"/>
  <c r="K66" i="29" s="1"/>
  <c r="I174" i="29"/>
  <c r="I155" i="29"/>
  <c r="J35" i="29"/>
  <c r="K71" i="29" s="1"/>
  <c r="J32" i="33"/>
  <c r="K68" i="33" s="1"/>
  <c r="I153" i="30"/>
  <c r="I172" i="30"/>
  <c r="J33" i="30"/>
  <c r="K69" i="30" s="1"/>
  <c r="I150" i="30"/>
  <c r="I169" i="30"/>
  <c r="J30" i="30"/>
  <c r="K66" i="30" s="1"/>
  <c r="I154" i="29"/>
  <c r="J34" i="29"/>
  <c r="K70" i="29" s="1"/>
  <c r="I173" i="29"/>
  <c r="I143" i="29"/>
  <c r="J23" i="29"/>
  <c r="K59" i="29" s="1"/>
  <c r="I162" i="29"/>
  <c r="I37" i="29"/>
  <c r="J26" i="30"/>
  <c r="K62" i="30" s="1"/>
  <c r="I146" i="30"/>
  <c r="I165" i="30"/>
  <c r="G74" i="34"/>
  <c r="F24" i="28"/>
  <c r="J29" i="33"/>
  <c r="K65" i="33" s="1"/>
  <c r="J34" i="33"/>
  <c r="K70" i="33" s="1"/>
  <c r="G74" i="35"/>
  <c r="F25" i="28"/>
  <c r="F196" i="30"/>
  <c r="F184" i="30"/>
  <c r="F186" i="30" s="1"/>
  <c r="H157" i="29"/>
  <c r="I171" i="29"/>
  <c r="I152" i="29"/>
  <c r="J32" i="29"/>
  <c r="K68" i="29" s="1"/>
  <c r="F23" i="28"/>
  <c r="F7" i="28" s="1"/>
  <c r="G74" i="33"/>
  <c r="J28" i="33"/>
  <c r="K64" i="33" s="1"/>
  <c r="E198" i="29"/>
  <c r="E200" i="29" s="1"/>
  <c r="J32" i="30"/>
  <c r="K68" i="30" s="1"/>
  <c r="I152" i="30"/>
  <c r="I171" i="30"/>
  <c r="F191" i="30"/>
  <c r="F193" i="30" s="1"/>
  <c r="F197" i="30"/>
  <c r="H73" i="29"/>
  <c r="G89" i="28"/>
  <c r="I143" i="30"/>
  <c r="I37" i="30"/>
  <c r="I162" i="30"/>
  <c r="J23" i="30"/>
  <c r="I170" i="29"/>
  <c r="J31" i="29"/>
  <c r="K67" i="29" s="1"/>
  <c r="I151" i="29"/>
  <c r="H176" i="29"/>
  <c r="G182" i="29"/>
  <c r="G189" i="29"/>
  <c r="J27" i="33"/>
  <c r="K63" i="33" s="1"/>
  <c r="K25" i="33"/>
  <c r="L61" i="33" s="1"/>
  <c r="J33" i="33"/>
  <c r="K69" i="33" s="1"/>
  <c r="J21" i="2"/>
  <c r="K51" i="2" s="1"/>
  <c r="J25" i="2"/>
  <c r="E6" i="28"/>
  <c r="H74" i="31"/>
  <c r="G18" i="28"/>
  <c r="H74" i="10"/>
  <c r="H15" i="28" s="1"/>
  <c r="K23" i="31"/>
  <c r="J162" i="31"/>
  <c r="J143" i="31"/>
  <c r="F88" i="28"/>
  <c r="F93" i="28" s="1"/>
  <c r="F101" i="28"/>
  <c r="J29" i="2"/>
  <c r="K59" i="2" s="1"/>
  <c r="I31" i="2"/>
  <c r="K28" i="10"/>
  <c r="L64" i="10" s="1"/>
  <c r="K29" i="10"/>
  <c r="L65" i="10" s="1"/>
  <c r="K26" i="10"/>
  <c r="L62" i="10" s="1"/>
  <c r="K32" i="10"/>
  <c r="L68" i="10" s="1"/>
  <c r="K25" i="10"/>
  <c r="L61" i="10" s="1"/>
  <c r="I73" i="10"/>
  <c r="I97" i="28" s="1"/>
  <c r="L28" i="32"/>
  <c r="M58" i="32" s="1"/>
  <c r="G101" i="28" l="1"/>
  <c r="I192" i="31"/>
  <c r="F198" i="31"/>
  <c r="F200" i="31" s="1"/>
  <c r="K30" i="10"/>
  <c r="L66" i="10" s="1"/>
  <c r="K26" i="2"/>
  <c r="L56" i="2" s="1"/>
  <c r="G93" i="28"/>
  <c r="H96" i="28"/>
  <c r="H88" i="28" s="1"/>
  <c r="G12" i="28"/>
  <c r="G14" i="28"/>
  <c r="G6" i="28" s="1"/>
  <c r="N126" i="36"/>
  <c r="N77" i="36"/>
  <c r="N188" i="36"/>
  <c r="N109" i="36"/>
  <c r="N92" i="36"/>
  <c r="N181" i="36"/>
  <c r="N58" i="36"/>
  <c r="N161" i="36"/>
  <c r="N40" i="36"/>
  <c r="N22" i="36"/>
  <c r="N142" i="36"/>
  <c r="N77" i="33"/>
  <c r="N40" i="33"/>
  <c r="N92" i="33"/>
  <c r="N58" i="33"/>
  <c r="N22" i="33"/>
  <c r="N181" i="29"/>
  <c r="N142" i="29"/>
  <c r="N109" i="29"/>
  <c r="N77" i="29"/>
  <c r="N40" i="29"/>
  <c r="N92" i="29"/>
  <c r="N188" i="29"/>
  <c r="N126" i="29"/>
  <c r="N58" i="29"/>
  <c r="N22" i="29"/>
  <c r="N161" i="29"/>
  <c r="N109" i="35"/>
  <c r="N77" i="35"/>
  <c r="N181" i="35"/>
  <c r="N92" i="35"/>
  <c r="N58" i="35"/>
  <c r="N188" i="35"/>
  <c r="N142" i="35"/>
  <c r="N161" i="35"/>
  <c r="N126" i="35"/>
  <c r="N40" i="35"/>
  <c r="N22" i="35"/>
  <c r="N181" i="31"/>
  <c r="N77" i="31"/>
  <c r="N58" i="31"/>
  <c r="N109" i="31"/>
  <c r="N142" i="31"/>
  <c r="N40" i="31"/>
  <c r="N22" i="31"/>
  <c r="N188" i="31"/>
  <c r="N92" i="31"/>
  <c r="N126" i="31"/>
  <c r="N161" i="31"/>
  <c r="N89" i="43"/>
  <c r="N76" i="43"/>
  <c r="N58" i="43"/>
  <c r="N40" i="43"/>
  <c r="N22" i="43"/>
  <c r="N22" i="30"/>
  <c r="N188" i="30"/>
  <c r="N161" i="30"/>
  <c r="N77" i="30"/>
  <c r="N109" i="30"/>
  <c r="N142" i="30"/>
  <c r="N181" i="30"/>
  <c r="N126" i="30"/>
  <c r="N40" i="30"/>
  <c r="N92" i="30"/>
  <c r="N58" i="30"/>
  <c r="N20" i="48"/>
  <c r="N27" i="48"/>
  <c r="O4" i="48"/>
  <c r="O4" i="43"/>
  <c r="O4" i="35"/>
  <c r="O4" i="33"/>
  <c r="O4" i="36"/>
  <c r="O4" i="34"/>
  <c r="O4" i="32"/>
  <c r="O4" i="30"/>
  <c r="O4" i="10"/>
  <c r="O4" i="31"/>
  <c r="O4" i="29"/>
  <c r="O77" i="2"/>
  <c r="O49" i="2"/>
  <c r="O19" i="2"/>
  <c r="O65" i="2"/>
  <c r="O34" i="2"/>
  <c r="N58" i="10"/>
  <c r="N92" i="10"/>
  <c r="N77" i="10"/>
  <c r="N40" i="10"/>
  <c r="N22" i="10"/>
  <c r="N19" i="32"/>
  <c r="N49" i="32"/>
  <c r="N65" i="32"/>
  <c r="N34" i="32"/>
  <c r="N77" i="32"/>
  <c r="N188" i="34"/>
  <c r="N142" i="34"/>
  <c r="N22" i="34"/>
  <c r="N58" i="34"/>
  <c r="N92" i="34"/>
  <c r="N181" i="34"/>
  <c r="N126" i="34"/>
  <c r="N40" i="34"/>
  <c r="N109" i="34"/>
  <c r="N161" i="34"/>
  <c r="N77" i="34"/>
  <c r="CU34" i="28"/>
  <c r="N59" i="28"/>
  <c r="O34" i="28"/>
  <c r="Q5" i="28"/>
  <c r="P4" i="2"/>
  <c r="P21" i="28"/>
  <c r="P13" i="28"/>
  <c r="M67" i="28"/>
  <c r="M75" i="28" s="1"/>
  <c r="M87" i="28"/>
  <c r="M95" i="28" s="1"/>
  <c r="M103" i="28" s="1"/>
  <c r="L24" i="10"/>
  <c r="M60" i="10" s="1"/>
  <c r="K27" i="10"/>
  <c r="L63" i="10" s="1"/>
  <c r="G196" i="31"/>
  <c r="G198" i="31" s="1"/>
  <c r="G200" i="31" s="1"/>
  <c r="G194" i="31"/>
  <c r="L27" i="32"/>
  <c r="M57" i="32" s="1"/>
  <c r="L30" i="10"/>
  <c r="M66" i="10" s="1"/>
  <c r="L26" i="32"/>
  <c r="M56" i="32" s="1"/>
  <c r="I92" i="28"/>
  <c r="H189" i="31"/>
  <c r="H191" i="31" s="1"/>
  <c r="H193" i="31" s="1"/>
  <c r="H178" i="31"/>
  <c r="H179" i="31" s="1"/>
  <c r="H158" i="31"/>
  <c r="I158" i="31" s="1"/>
  <c r="Z39" i="2"/>
  <c r="Y46" i="2"/>
  <c r="H158" i="35"/>
  <c r="K31" i="10"/>
  <c r="L67" i="10" s="1"/>
  <c r="K61" i="31"/>
  <c r="K73" i="31" s="1"/>
  <c r="K100" i="28" s="1"/>
  <c r="K25" i="31"/>
  <c r="K37" i="31" s="1"/>
  <c r="J164" i="31"/>
  <c r="J176" i="31" s="1"/>
  <c r="J190" i="31" s="1"/>
  <c r="J192" i="31" s="1"/>
  <c r="J145" i="31"/>
  <c r="J157" i="31" s="1"/>
  <c r="J182" i="31" s="1"/>
  <c r="L20" i="32"/>
  <c r="M50" i="32" s="1"/>
  <c r="K52" i="32"/>
  <c r="K22" i="32"/>
  <c r="K31" i="32" s="1"/>
  <c r="K33" i="10"/>
  <c r="L69" i="10" s="1"/>
  <c r="K35" i="10"/>
  <c r="L71" i="10" s="1"/>
  <c r="L25" i="32"/>
  <c r="M55" i="32" s="1"/>
  <c r="H158" i="34"/>
  <c r="L24" i="32"/>
  <c r="M54" i="32" s="1"/>
  <c r="K34" i="10"/>
  <c r="L70" i="10" s="1"/>
  <c r="L23" i="32"/>
  <c r="M53" i="32" s="1"/>
  <c r="J37" i="10"/>
  <c r="G186" i="36"/>
  <c r="K24" i="2"/>
  <c r="L54" i="2" s="1"/>
  <c r="H196" i="31"/>
  <c r="H186" i="31"/>
  <c r="I177" i="31"/>
  <c r="I183" i="31"/>
  <c r="I185" i="31" s="1"/>
  <c r="G196" i="36"/>
  <c r="H189" i="36"/>
  <c r="H191" i="36" s="1"/>
  <c r="H193" i="36" s="1"/>
  <c r="I178" i="31"/>
  <c r="I179" i="31" s="1"/>
  <c r="I189" i="31"/>
  <c r="I191" i="31" s="1"/>
  <c r="I193" i="31" s="1"/>
  <c r="H158" i="36"/>
  <c r="H178" i="36"/>
  <c r="H179" i="36" s="1"/>
  <c r="H177" i="36"/>
  <c r="AA41" i="35"/>
  <c r="Z55" i="35"/>
  <c r="K23" i="2"/>
  <c r="L53" i="2" s="1"/>
  <c r="K28" i="2"/>
  <c r="L58" i="2" s="1"/>
  <c r="L50" i="2"/>
  <c r="K27" i="2"/>
  <c r="L57" i="2" s="1"/>
  <c r="M50" i="2"/>
  <c r="H177" i="34"/>
  <c r="G193" i="36"/>
  <c r="I176" i="36"/>
  <c r="I190" i="36" s="1"/>
  <c r="I192" i="36" s="1"/>
  <c r="G197" i="36"/>
  <c r="H183" i="36"/>
  <c r="H185" i="36" s="1"/>
  <c r="K59" i="10"/>
  <c r="K23" i="10"/>
  <c r="F198" i="36"/>
  <c r="F200" i="36" s="1"/>
  <c r="F198" i="35"/>
  <c r="F200" i="35" s="1"/>
  <c r="F194" i="36"/>
  <c r="F194" i="35"/>
  <c r="I157" i="36"/>
  <c r="J73" i="36"/>
  <c r="J108" i="28" s="1"/>
  <c r="J92" i="28" s="1"/>
  <c r="L26" i="31"/>
  <c r="L62" i="31"/>
  <c r="K146" i="31"/>
  <c r="K165" i="31"/>
  <c r="P25" i="35"/>
  <c r="P61" i="35"/>
  <c r="O164" i="35"/>
  <c r="O145" i="35"/>
  <c r="K24" i="36"/>
  <c r="K60" i="36"/>
  <c r="J163" i="36"/>
  <c r="J144" i="36"/>
  <c r="K25" i="34"/>
  <c r="K61" i="34"/>
  <c r="J164" i="34"/>
  <c r="J145" i="34"/>
  <c r="O28" i="35"/>
  <c r="O64" i="35"/>
  <c r="N148" i="35"/>
  <c r="N167" i="35"/>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O32" i="35"/>
  <c r="O68" i="35"/>
  <c r="N171" i="35"/>
  <c r="N152" i="35"/>
  <c r="L60" i="31"/>
  <c r="L24" i="31"/>
  <c r="K163" i="31"/>
  <c r="K144" i="31"/>
  <c r="F194" i="34"/>
  <c r="I176" i="35"/>
  <c r="L29" i="31"/>
  <c r="L65" i="31"/>
  <c r="K149" i="31"/>
  <c r="K168" i="31"/>
  <c r="K31" i="34"/>
  <c r="K67" i="34"/>
  <c r="J170" i="34"/>
  <c r="J151" i="34"/>
  <c r="L23" i="36"/>
  <c r="L59" i="36"/>
  <c r="K162" i="36"/>
  <c r="K143" i="36"/>
  <c r="S26" i="35"/>
  <c r="S62" i="35"/>
  <c r="R165" i="35"/>
  <c r="R146" i="35"/>
  <c r="F198" i="34"/>
  <c r="F200" i="34" s="1"/>
  <c r="K34" i="34"/>
  <c r="K70" i="34"/>
  <c r="J173" i="34"/>
  <c r="J154" i="34"/>
  <c r="I157" i="35"/>
  <c r="M67" i="31"/>
  <c r="M31" i="31"/>
  <c r="L151" i="31"/>
  <c r="L170" i="31"/>
  <c r="L68" i="31"/>
  <c r="L32" i="31"/>
  <c r="K152" i="31"/>
  <c r="K171" i="31"/>
  <c r="H183" i="35"/>
  <c r="H185" i="35" s="1"/>
  <c r="H190" i="35"/>
  <c r="H192" i="35" s="1"/>
  <c r="H177" i="35"/>
  <c r="K28" i="36"/>
  <c r="K64" i="36"/>
  <c r="J167" i="36"/>
  <c r="J148" i="36"/>
  <c r="K33" i="36"/>
  <c r="K69" i="36"/>
  <c r="J153" i="36"/>
  <c r="J172" i="36"/>
  <c r="P29" i="35"/>
  <c r="P65" i="35"/>
  <c r="O168" i="35"/>
  <c r="O149" i="35"/>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M24" i="35"/>
  <c r="M60" i="35"/>
  <c r="L144" i="35"/>
  <c r="L163" i="35"/>
  <c r="J73" i="35"/>
  <c r="J107" i="28" s="1"/>
  <c r="K31" i="36"/>
  <c r="K67" i="36"/>
  <c r="J170" i="36"/>
  <c r="J151" i="36"/>
  <c r="I157" i="34"/>
  <c r="K33" i="34"/>
  <c r="K69" i="34"/>
  <c r="J172" i="34"/>
  <c r="J153" i="34"/>
  <c r="O27" i="35"/>
  <c r="O63" i="35"/>
  <c r="N166" i="35"/>
  <c r="N147" i="35"/>
  <c r="K26" i="34"/>
  <c r="K62" i="34"/>
  <c r="J165" i="34"/>
  <c r="J146" i="34"/>
  <c r="H189" i="35"/>
  <c r="H182" i="35"/>
  <c r="H178" i="35"/>
  <c r="H179" i="35" s="1"/>
  <c r="P35" i="35"/>
  <c r="P71" i="35"/>
  <c r="O155" i="35"/>
  <c r="O174" i="35"/>
  <c r="K31" i="35"/>
  <c r="K67" i="35"/>
  <c r="J151" i="35"/>
  <c r="J170" i="35"/>
  <c r="P33" i="35"/>
  <c r="P69" i="35"/>
  <c r="O153" i="35"/>
  <c r="O172" i="35"/>
  <c r="K23" i="35"/>
  <c r="K59" i="35"/>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6" i="28" s="1"/>
  <c r="H184" i="36"/>
  <c r="L64" i="31"/>
  <c r="K167" i="31"/>
  <c r="L28" i="31"/>
  <c r="K148" i="31"/>
  <c r="H178" i="34"/>
  <c r="H179" i="34" s="1"/>
  <c r="H189" i="34"/>
  <c r="H182" i="34"/>
  <c r="G197" i="34"/>
  <c r="G191" i="34"/>
  <c r="G193" i="34" s="1"/>
  <c r="P30" i="35"/>
  <c r="P66" i="35"/>
  <c r="O169" i="35"/>
  <c r="O150" i="35"/>
  <c r="K35" i="34"/>
  <c r="K71" i="34"/>
  <c r="J174" i="34"/>
  <c r="J155" i="34"/>
  <c r="K23" i="34"/>
  <c r="K59" i="34"/>
  <c r="J37" i="34"/>
  <c r="J143" i="34"/>
  <c r="J162" i="34"/>
  <c r="K26" i="36"/>
  <c r="K62" i="36"/>
  <c r="J146" i="36"/>
  <c r="J165" i="36"/>
  <c r="F8" i="28"/>
  <c r="I62" i="32"/>
  <c r="I22" i="28" s="1"/>
  <c r="T41" i="33"/>
  <c r="S55" i="33"/>
  <c r="X41" i="30"/>
  <c r="W55" i="30"/>
  <c r="J61" i="32"/>
  <c r="J104" i="28" s="1"/>
  <c r="H62" i="2"/>
  <c r="L21" i="32"/>
  <c r="M51" i="32" s="1"/>
  <c r="L29" i="32"/>
  <c r="M59" i="32" s="1"/>
  <c r="K22" i="2"/>
  <c r="L52" i="2" s="1"/>
  <c r="V41" i="10"/>
  <c r="U55" i="10"/>
  <c r="H89" i="28"/>
  <c r="I74" i="31"/>
  <c r="I18" i="28" s="1"/>
  <c r="H18" i="28"/>
  <c r="S41" i="34"/>
  <c r="R55" i="34"/>
  <c r="H74" i="29"/>
  <c r="H16" i="28" s="1"/>
  <c r="H98" i="28"/>
  <c r="E11" i="28"/>
  <c r="F5" i="47" s="1"/>
  <c r="I73" i="30"/>
  <c r="I99" i="28" s="1"/>
  <c r="I91" i="28" s="1"/>
  <c r="H177" i="30"/>
  <c r="H158" i="29"/>
  <c r="I157" i="30"/>
  <c r="I176" i="30"/>
  <c r="F198" i="30"/>
  <c r="F200" i="30" s="1"/>
  <c r="F194" i="29"/>
  <c r="F198" i="29"/>
  <c r="F200" i="29" s="1"/>
  <c r="L25" i="33"/>
  <c r="M61" i="33" s="1"/>
  <c r="J151" i="29"/>
  <c r="K31" i="29"/>
  <c r="L67" i="29" s="1"/>
  <c r="J170" i="29"/>
  <c r="J165" i="30"/>
  <c r="J146" i="30"/>
  <c r="K26" i="30"/>
  <c r="L62" i="30" s="1"/>
  <c r="I73" i="29"/>
  <c r="I98" i="28" s="1"/>
  <c r="I90" i="28" s="1"/>
  <c r="J150" i="29"/>
  <c r="J169" i="29"/>
  <c r="K30" i="29"/>
  <c r="L66" i="29"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J165" i="29"/>
  <c r="K26" i="29"/>
  <c r="L62" i="29" s="1"/>
  <c r="J146" i="29"/>
  <c r="K27" i="29"/>
  <c r="L63" i="29" s="1"/>
  <c r="J147" i="29"/>
  <c r="J166" i="29"/>
  <c r="K31" i="30"/>
  <c r="L67" i="30" s="1"/>
  <c r="J151" i="30"/>
  <c r="J170" i="30"/>
  <c r="K27" i="33"/>
  <c r="L63" i="33" s="1"/>
  <c r="H189" i="29"/>
  <c r="H182" i="29"/>
  <c r="H178" i="29"/>
  <c r="H179" i="29" s="1"/>
  <c r="I176" i="29"/>
  <c r="K30" i="30"/>
  <c r="L66" i="30" s="1"/>
  <c r="J150" i="30"/>
  <c r="J169" i="30"/>
  <c r="K31" i="33"/>
  <c r="L67" i="33" s="1"/>
  <c r="J164" i="29"/>
  <c r="J145" i="29"/>
  <c r="K25" i="29"/>
  <c r="L61" i="29" s="1"/>
  <c r="J143" i="30"/>
  <c r="J162" i="30"/>
  <c r="K23" i="30"/>
  <c r="J37" i="30"/>
  <c r="G23" i="28"/>
  <c r="G7" i="28" s="1"/>
  <c r="H74" i="33"/>
  <c r="H23" i="28" s="1"/>
  <c r="H7" i="28" s="1"/>
  <c r="F194" i="30"/>
  <c r="K32" i="33"/>
  <c r="L68" i="33" s="1"/>
  <c r="H74" i="36"/>
  <c r="G26" i="28"/>
  <c r="G10" i="28" s="1"/>
  <c r="K24" i="29"/>
  <c r="L60" i="29" s="1"/>
  <c r="J144" i="29"/>
  <c r="J163" i="29"/>
  <c r="K35" i="33"/>
  <c r="L71" i="33" s="1"/>
  <c r="G197" i="29"/>
  <c r="G191" i="29"/>
  <c r="G193" i="29" s="1"/>
  <c r="H74" i="34"/>
  <c r="G24" i="28"/>
  <c r="G8" i="28" s="1"/>
  <c r="K23" i="29"/>
  <c r="J162" i="29"/>
  <c r="J37" i="29"/>
  <c r="J143" i="29"/>
  <c r="K35" i="29"/>
  <c r="L71" i="29" s="1"/>
  <c r="J174" i="29"/>
  <c r="J155" i="29"/>
  <c r="F9" i="28"/>
  <c r="G196" i="29"/>
  <c r="G184" i="29"/>
  <c r="G186" i="29" s="1"/>
  <c r="J152" i="29"/>
  <c r="K32" i="29"/>
  <c r="L68" i="29" s="1"/>
  <c r="J171" i="29"/>
  <c r="F27" i="28"/>
  <c r="I157" i="29"/>
  <c r="I73" i="33"/>
  <c r="I105" i="28" s="1"/>
  <c r="I109" i="28" s="1"/>
  <c r="K24" i="33"/>
  <c r="L60" i="33" s="1"/>
  <c r="H189" i="30"/>
  <c r="H182" i="30"/>
  <c r="H178" i="30"/>
  <c r="H179" i="30" s="1"/>
  <c r="J168" i="30"/>
  <c r="J149" i="30"/>
  <c r="K29" i="30"/>
  <c r="L65" i="30" s="1"/>
  <c r="G17" i="28"/>
  <c r="G19" i="28" s="1"/>
  <c r="H74" i="30"/>
  <c r="H17" i="28" s="1"/>
  <c r="K33" i="33"/>
  <c r="L69" i="33" s="1"/>
  <c r="H190" i="29"/>
  <c r="H192" i="29" s="1"/>
  <c r="H183" i="29"/>
  <c r="H185" i="29" s="1"/>
  <c r="H74" i="35"/>
  <c r="G25" i="28"/>
  <c r="J153" i="30"/>
  <c r="K33" i="30"/>
  <c r="L69" i="30" s="1"/>
  <c r="J172" i="30"/>
  <c r="K30" i="33"/>
  <c r="L66" i="33" s="1"/>
  <c r="K23" i="33"/>
  <c r="J37" i="33"/>
  <c r="K26" i="33"/>
  <c r="L62" i="33" s="1"/>
  <c r="J164" i="30"/>
  <c r="J145" i="30"/>
  <c r="K25" i="30"/>
  <c r="L61" i="30" s="1"/>
  <c r="J168" i="29"/>
  <c r="J149" i="29"/>
  <c r="K29" i="29"/>
  <c r="L65" i="29" s="1"/>
  <c r="J154" i="30"/>
  <c r="K34" i="30"/>
  <c r="L70" i="30" s="1"/>
  <c r="J173" i="30"/>
  <c r="J167" i="29"/>
  <c r="J148" i="29"/>
  <c r="K28" i="29"/>
  <c r="L64" i="29" s="1"/>
  <c r="J171" i="30"/>
  <c r="K32" i="30"/>
  <c r="L68" i="30" s="1"/>
  <c r="J152" i="30"/>
  <c r="K34" i="33"/>
  <c r="L70" i="33" s="1"/>
  <c r="J154" i="29"/>
  <c r="K34" i="29"/>
  <c r="L70" i="29" s="1"/>
  <c r="J173" i="29"/>
  <c r="J153" i="29"/>
  <c r="K33" i="29"/>
  <c r="L69" i="29" s="1"/>
  <c r="J172" i="29"/>
  <c r="H177" i="29"/>
  <c r="J148" i="30"/>
  <c r="K28" i="30"/>
  <c r="L64" i="30" s="1"/>
  <c r="J167" i="30"/>
  <c r="H190" i="30"/>
  <c r="H192" i="30" s="1"/>
  <c r="H183" i="30"/>
  <c r="H185" i="30" s="1"/>
  <c r="H158" i="30"/>
  <c r="K21" i="2"/>
  <c r="J31" i="2"/>
  <c r="I74" i="10"/>
  <c r="I15" i="28" s="1"/>
  <c r="I61" i="2"/>
  <c r="I96" i="28" s="1"/>
  <c r="L23" i="31"/>
  <c r="K143" i="31"/>
  <c r="K162" i="31"/>
  <c r="I184" i="31"/>
  <c r="F6" i="28"/>
  <c r="F19" i="28"/>
  <c r="M20" i="2"/>
  <c r="N50" i="2" s="1"/>
  <c r="K29" i="2"/>
  <c r="L59" i="2" s="1"/>
  <c r="L26" i="2"/>
  <c r="M56" i="2" s="1"/>
  <c r="L25" i="10"/>
  <c r="M61" i="10" s="1"/>
  <c r="J73" i="10"/>
  <c r="J97" i="28" s="1"/>
  <c r="L27" i="10"/>
  <c r="M63" i="10" s="1"/>
  <c r="L29" i="10"/>
  <c r="M65" i="10" s="1"/>
  <c r="M24" i="10"/>
  <c r="N60" i="10" s="1"/>
  <c r="L32" i="10"/>
  <c r="M68" i="10" s="1"/>
  <c r="L28" i="10"/>
  <c r="M64" i="10" s="1"/>
  <c r="L26" i="10"/>
  <c r="M62" i="10" s="1"/>
  <c r="M28" i="32"/>
  <c r="N58" i="32" s="1"/>
  <c r="M27" i="32" l="1"/>
  <c r="N57" i="32" s="1"/>
  <c r="L31" i="10"/>
  <c r="M67" i="10" s="1"/>
  <c r="H14" i="28"/>
  <c r="H19" i="28" s="1"/>
  <c r="H12" i="28"/>
  <c r="O126" i="29"/>
  <c r="O188" i="29"/>
  <c r="O161" i="29"/>
  <c r="O92" i="29"/>
  <c r="O58" i="29"/>
  <c r="O22" i="29"/>
  <c r="O40" i="29"/>
  <c r="O142" i="29"/>
  <c r="O77" i="29"/>
  <c r="O181" i="29"/>
  <c r="O109" i="29"/>
  <c r="O188" i="35"/>
  <c r="O161" i="35"/>
  <c r="O142" i="35"/>
  <c r="O181" i="35"/>
  <c r="O92" i="35"/>
  <c r="O58" i="35"/>
  <c r="O22" i="35"/>
  <c r="O126" i="35"/>
  <c r="O77" i="35"/>
  <c r="O40" i="35"/>
  <c r="O109" i="35"/>
  <c r="O188" i="31"/>
  <c r="O161" i="31"/>
  <c r="O126" i="31"/>
  <c r="O92" i="31"/>
  <c r="O58" i="31"/>
  <c r="O22" i="31"/>
  <c r="O109" i="31"/>
  <c r="O142" i="31"/>
  <c r="O40" i="31"/>
  <c r="O181" i="31"/>
  <c r="O77" i="31"/>
  <c r="O89" i="43"/>
  <c r="O76" i="43"/>
  <c r="O58" i="43"/>
  <c r="O40" i="43"/>
  <c r="O22" i="43"/>
  <c r="O77" i="10"/>
  <c r="O92" i="10"/>
  <c r="O40" i="10"/>
  <c r="O22" i="10"/>
  <c r="O58" i="10"/>
  <c r="O27" i="48"/>
  <c r="O20" i="48"/>
  <c r="P4" i="48"/>
  <c r="P4" i="36"/>
  <c r="P4" i="34"/>
  <c r="P4" i="32"/>
  <c r="P4" i="43"/>
  <c r="P4" i="35"/>
  <c r="P4" i="33"/>
  <c r="P4" i="30"/>
  <c r="P4" i="10"/>
  <c r="P4" i="31"/>
  <c r="P4" i="29"/>
  <c r="P65" i="2"/>
  <c r="P34" i="2"/>
  <c r="P77" i="2"/>
  <c r="P49" i="2"/>
  <c r="P19" i="2"/>
  <c r="O188" i="30"/>
  <c r="O22" i="30"/>
  <c r="O77" i="30"/>
  <c r="O109" i="30"/>
  <c r="O142" i="30"/>
  <c r="O181" i="30"/>
  <c r="O58" i="30"/>
  <c r="O92" i="30"/>
  <c r="O161" i="30"/>
  <c r="O126" i="30"/>
  <c r="O40" i="30"/>
  <c r="O19" i="32"/>
  <c r="O49" i="32"/>
  <c r="O65" i="32"/>
  <c r="O77" i="32"/>
  <c r="O34" i="32"/>
  <c r="O181" i="34"/>
  <c r="O58" i="34"/>
  <c r="O92" i="34"/>
  <c r="O126" i="34"/>
  <c r="O40" i="34"/>
  <c r="O161" i="34"/>
  <c r="O77" i="34"/>
  <c r="O142" i="34"/>
  <c r="O22" i="34"/>
  <c r="O188" i="34"/>
  <c r="O109" i="34"/>
  <c r="O188" i="36"/>
  <c r="O181" i="36"/>
  <c r="O77" i="36"/>
  <c r="O161" i="36"/>
  <c r="O58" i="36"/>
  <c r="O142" i="36"/>
  <c r="O40" i="36"/>
  <c r="O22" i="36"/>
  <c r="O109" i="36"/>
  <c r="O126" i="36"/>
  <c r="O92" i="36"/>
  <c r="O92" i="33"/>
  <c r="O58" i="33"/>
  <c r="O22" i="33"/>
  <c r="O77" i="33"/>
  <c r="O40" i="33"/>
  <c r="P34" i="28"/>
  <c r="R5" i="28"/>
  <c r="Q4" i="2"/>
  <c r="Q21" i="28"/>
  <c r="Q13" i="28"/>
  <c r="O59" i="28"/>
  <c r="CV34" i="28"/>
  <c r="N67" i="28"/>
  <c r="N75" i="28" s="1"/>
  <c r="N87" i="28"/>
  <c r="N95" i="28" s="1"/>
  <c r="N103" i="28" s="1"/>
  <c r="M30" i="10"/>
  <c r="N66" i="10" s="1"/>
  <c r="I158" i="35"/>
  <c r="M26" i="32"/>
  <c r="N56" i="32" s="1"/>
  <c r="M20" i="32"/>
  <c r="N50" i="32" s="1"/>
  <c r="H194" i="31"/>
  <c r="H197" i="31"/>
  <c r="H198" i="31" s="1"/>
  <c r="H200" i="31" s="1"/>
  <c r="AA39" i="2"/>
  <c r="Z46" i="2"/>
  <c r="L61" i="31"/>
  <c r="L73" i="31" s="1"/>
  <c r="L100" i="28" s="1"/>
  <c r="K164" i="31"/>
  <c r="K176" i="31" s="1"/>
  <c r="L25" i="31"/>
  <c r="L37" i="31" s="1"/>
  <c r="K145" i="31"/>
  <c r="K157" i="31" s="1"/>
  <c r="L35" i="10"/>
  <c r="M71" i="10" s="1"/>
  <c r="L52" i="32"/>
  <c r="L22" i="32"/>
  <c r="L31" i="32" s="1"/>
  <c r="L33" i="10"/>
  <c r="M24" i="32"/>
  <c r="N54" i="32" s="1"/>
  <c r="I186" i="31"/>
  <c r="I194" i="31" s="1"/>
  <c r="M25" i="32"/>
  <c r="N55" i="32" s="1"/>
  <c r="K37" i="10"/>
  <c r="L34" i="10"/>
  <c r="M70" i="10" s="1"/>
  <c r="G194" i="36"/>
  <c r="G198" i="36"/>
  <c r="G200" i="36" s="1"/>
  <c r="M23" i="32"/>
  <c r="N53" i="32" s="1"/>
  <c r="K73" i="35"/>
  <c r="K107" i="28" s="1"/>
  <c r="K37" i="36"/>
  <c r="L24" i="2"/>
  <c r="M54" i="2" s="1"/>
  <c r="L25" i="2"/>
  <c r="M55" i="2" s="1"/>
  <c r="L23" i="2"/>
  <c r="M53" i="2" s="1"/>
  <c r="L28" i="2"/>
  <c r="M58" i="2" s="1"/>
  <c r="I196" i="31"/>
  <c r="H196" i="36"/>
  <c r="H186" i="36"/>
  <c r="H194" i="36" s="1"/>
  <c r="J177" i="31"/>
  <c r="H197" i="36"/>
  <c r="I197" i="31"/>
  <c r="I183" i="36"/>
  <c r="I185" i="36" s="1"/>
  <c r="I178" i="36"/>
  <c r="I179" i="36" s="1"/>
  <c r="J183" i="31"/>
  <c r="J185" i="31" s="1"/>
  <c r="I177" i="36"/>
  <c r="J158" i="31"/>
  <c r="J189" i="31"/>
  <c r="J191" i="31" s="1"/>
  <c r="J193" i="31" s="1"/>
  <c r="I158" i="36"/>
  <c r="J178" i="31"/>
  <c r="J179" i="31" s="1"/>
  <c r="AB41" i="35"/>
  <c r="AA55" i="35"/>
  <c r="K73" i="36"/>
  <c r="K108" i="28" s="1"/>
  <c r="K92" i="28" s="1"/>
  <c r="J157" i="36"/>
  <c r="J189" i="36" s="1"/>
  <c r="M59" i="31"/>
  <c r="L27" i="2"/>
  <c r="M57" i="2" s="1"/>
  <c r="L23" i="10"/>
  <c r="L59" i="10"/>
  <c r="I182" i="36"/>
  <c r="I189" i="36"/>
  <c r="I197" i="36" s="1"/>
  <c r="J176" i="36"/>
  <c r="J183" i="36" s="1"/>
  <c r="J185" i="36" s="1"/>
  <c r="G198" i="34"/>
  <c r="G200" i="34" s="1"/>
  <c r="M64" i="31"/>
  <c r="M28" i="31"/>
  <c r="L167" i="31"/>
  <c r="L148" i="31"/>
  <c r="M68" i="31"/>
  <c r="M32" i="31"/>
  <c r="L171" i="31"/>
  <c r="L152" i="31"/>
  <c r="L26" i="36"/>
  <c r="L62" i="36"/>
  <c r="K146" i="36"/>
  <c r="K165" i="36"/>
  <c r="Q30" i="35"/>
  <c r="Q66" i="35"/>
  <c r="P169" i="35"/>
  <c r="P150" i="35"/>
  <c r="I183" i="34"/>
  <c r="I185" i="34" s="1"/>
  <c r="I190" i="34"/>
  <c r="I192" i="34" s="1"/>
  <c r="L30" i="36"/>
  <c r="L66" i="36"/>
  <c r="K150" i="36"/>
  <c r="K169" i="36"/>
  <c r="L34" i="35"/>
  <c r="L70" i="35"/>
  <c r="K154" i="35"/>
  <c r="K173" i="35"/>
  <c r="L34" i="36"/>
  <c r="L70" i="36"/>
  <c r="K154" i="36"/>
  <c r="K173" i="36"/>
  <c r="T26" i="35"/>
  <c r="T62" i="35"/>
  <c r="S146" i="35"/>
  <c r="S165" i="35"/>
  <c r="L30" i="34"/>
  <c r="L66" i="34"/>
  <c r="K150" i="34"/>
  <c r="K169" i="34"/>
  <c r="Q33" i="35"/>
  <c r="Q69" i="35"/>
  <c r="P153" i="35"/>
  <c r="P172" i="35"/>
  <c r="L21" i="2"/>
  <c r="M21" i="2" s="1"/>
  <c r="N51" i="2" s="1"/>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Q25" i="35"/>
  <c r="Q61" i="35"/>
  <c r="P164" i="35"/>
  <c r="P145" i="35"/>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N24" i="35"/>
  <c r="N60" i="35"/>
  <c r="M144" i="35"/>
  <c r="M163" i="35"/>
  <c r="L29" i="34"/>
  <c r="L65" i="34"/>
  <c r="K168" i="34"/>
  <c r="K149" i="34"/>
  <c r="L28" i="34"/>
  <c r="L64" i="34"/>
  <c r="K148" i="34"/>
  <c r="K167" i="34"/>
  <c r="L24" i="34"/>
  <c r="L60" i="34"/>
  <c r="K144" i="34"/>
  <c r="K163" i="34"/>
  <c r="I177" i="35"/>
  <c r="I158" i="34"/>
  <c r="L26" i="34"/>
  <c r="L62" i="34"/>
  <c r="K146" i="34"/>
  <c r="K165" i="34"/>
  <c r="Q35" i="35"/>
  <c r="Q71" i="35"/>
  <c r="P155" i="35"/>
  <c r="P174" i="35"/>
  <c r="Q29" i="35"/>
  <c r="Q65" i="35"/>
  <c r="P168" i="35"/>
  <c r="P149" i="35"/>
  <c r="M60" i="31"/>
  <c r="L163" i="31"/>
  <c r="L144" i="31"/>
  <c r="M24" i="31"/>
  <c r="O29" i="36"/>
  <c r="O65" i="36"/>
  <c r="N149" i="36"/>
  <c r="N168" i="36"/>
  <c r="L59" i="29"/>
  <c r="L59" i="30"/>
  <c r="H191" i="34"/>
  <c r="H193" i="34" s="1"/>
  <c r="H197" i="34"/>
  <c r="H191" i="35"/>
  <c r="H193" i="35" s="1"/>
  <c r="H197" i="35"/>
  <c r="P27" i="35"/>
  <c r="P63" i="35"/>
  <c r="O166" i="35"/>
  <c r="O147" i="35"/>
  <c r="G198" i="35"/>
  <c r="G200" i="35" s="1"/>
  <c r="N31" i="31"/>
  <c r="N67" i="31"/>
  <c r="M151" i="31"/>
  <c r="M170" i="31"/>
  <c r="M23" i="36"/>
  <c r="M59" i="36"/>
  <c r="L143" i="36"/>
  <c r="L162" i="36"/>
  <c r="M29" i="31"/>
  <c r="M65" i="31"/>
  <c r="L149" i="31"/>
  <c r="L168" i="31"/>
  <c r="K73" i="34"/>
  <c r="K106"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L23" i="34"/>
  <c r="L59" i="34"/>
  <c r="K162" i="34"/>
  <c r="K37" i="34"/>
  <c r="K143" i="34"/>
  <c r="L27" i="34"/>
  <c r="L63" i="34"/>
  <c r="K166" i="34"/>
  <c r="K147" i="34"/>
  <c r="L27" i="36"/>
  <c r="L63" i="36"/>
  <c r="K147" i="36"/>
  <c r="K166" i="36"/>
  <c r="I182" i="35"/>
  <c r="I178" i="35"/>
  <c r="I179" i="35" s="1"/>
  <c r="I189" i="35"/>
  <c r="P32" i="35"/>
  <c r="P68" i="35"/>
  <c r="O171" i="35"/>
  <c r="O152" i="35"/>
  <c r="L32" i="34"/>
  <c r="L68" i="34"/>
  <c r="K171" i="34"/>
  <c r="K152" i="34"/>
  <c r="M30" i="31"/>
  <c r="M66" i="31"/>
  <c r="L169" i="31"/>
  <c r="L150" i="31"/>
  <c r="P28" i="35"/>
  <c r="P64" i="35"/>
  <c r="O167" i="35"/>
  <c r="O148" i="35"/>
  <c r="L24" i="36"/>
  <c r="L60" i="36"/>
  <c r="K144" i="36"/>
  <c r="K163" i="36"/>
  <c r="M26" i="31"/>
  <c r="M62" i="31"/>
  <c r="L165" i="31"/>
  <c r="L146" i="31"/>
  <c r="I177" i="34"/>
  <c r="U41" i="33"/>
  <c r="T55" i="33"/>
  <c r="Y41" i="30"/>
  <c r="X55" i="30"/>
  <c r="L22" i="2"/>
  <c r="J62" i="32"/>
  <c r="J22" i="28" s="1"/>
  <c r="K61" i="32"/>
  <c r="K104" i="28" s="1"/>
  <c r="M29" i="32"/>
  <c r="N59" i="32" s="1"/>
  <c r="M21" i="32"/>
  <c r="N51" i="32" s="1"/>
  <c r="I62" i="2"/>
  <c r="I89" i="28"/>
  <c r="J74" i="31"/>
  <c r="J18" i="28" s="1"/>
  <c r="W41" i="10"/>
  <c r="V55" i="10"/>
  <c r="I74" i="29"/>
  <c r="I16" i="28" s="1"/>
  <c r="I177" i="29"/>
  <c r="I74" i="36"/>
  <c r="H26" i="28"/>
  <c r="H10" i="28" s="1"/>
  <c r="I74" i="35"/>
  <c r="H25" i="28"/>
  <c r="H9" i="28" s="1"/>
  <c r="G198" i="29"/>
  <c r="G200" i="29" s="1"/>
  <c r="H90" i="28"/>
  <c r="H93" i="28" s="1"/>
  <c r="H101" i="28"/>
  <c r="I74" i="34"/>
  <c r="H24" i="28"/>
  <c r="H8" i="28" s="1"/>
  <c r="T41" i="34"/>
  <c r="S55" i="34"/>
  <c r="I158" i="30"/>
  <c r="I74" i="30"/>
  <c r="I17" i="28" s="1"/>
  <c r="G194" i="30"/>
  <c r="I190" i="30"/>
  <c r="I192" i="30" s="1"/>
  <c r="I183" i="30"/>
  <c r="I185" i="30" s="1"/>
  <c r="I189" i="30"/>
  <c r="I182" i="30"/>
  <c r="I178" i="30"/>
  <c r="I179" i="30" s="1"/>
  <c r="G194" i="29"/>
  <c r="G198" i="30"/>
  <c r="G200" i="30" s="1"/>
  <c r="I177" i="30"/>
  <c r="K145" i="30"/>
  <c r="L25" i="30"/>
  <c r="M61" i="30" s="1"/>
  <c r="K164" i="30"/>
  <c r="K148" i="29"/>
  <c r="K167" i="29"/>
  <c r="L28" i="29"/>
  <c r="M64" i="29" s="1"/>
  <c r="K168" i="29"/>
  <c r="K149" i="29"/>
  <c r="L29" i="29"/>
  <c r="M65" i="29" s="1"/>
  <c r="L26" i="33"/>
  <c r="M62" i="33" s="1"/>
  <c r="K172" i="30"/>
  <c r="K153" i="30"/>
  <c r="L33" i="30"/>
  <c r="M69" i="30" s="1"/>
  <c r="H184" i="30"/>
  <c r="H186" i="30" s="1"/>
  <c r="H196" i="30"/>
  <c r="I74" i="33"/>
  <c r="I23" i="28" s="1"/>
  <c r="L26" i="29"/>
  <c r="M62" i="29" s="1"/>
  <c r="K165" i="29"/>
  <c r="K146" i="29"/>
  <c r="L28" i="33"/>
  <c r="M64" i="33" s="1"/>
  <c r="K166" i="30"/>
  <c r="K147" i="30"/>
  <c r="L27" i="30"/>
  <c r="M63" i="30" s="1"/>
  <c r="K153" i="29"/>
  <c r="K172" i="29"/>
  <c r="L33" i="29"/>
  <c r="M69" i="29" s="1"/>
  <c r="H191" i="30"/>
  <c r="H193" i="30" s="1"/>
  <c r="H197" i="30"/>
  <c r="L32" i="29"/>
  <c r="M68" i="29" s="1"/>
  <c r="K171" i="29"/>
  <c r="K152" i="29"/>
  <c r="I183" i="29"/>
  <c r="I185" i="29" s="1"/>
  <c r="I190" i="29"/>
  <c r="I192" i="29" s="1"/>
  <c r="L31" i="30"/>
  <c r="M67" i="30" s="1"/>
  <c r="K170" i="30"/>
  <c r="K151" i="30"/>
  <c r="K150" i="29"/>
  <c r="K169" i="29"/>
  <c r="L30" i="29"/>
  <c r="M66" i="29" s="1"/>
  <c r="L34" i="33"/>
  <c r="M70" i="33" s="1"/>
  <c r="G9" i="28"/>
  <c r="G11" i="28" s="1"/>
  <c r="H5" i="47" s="1"/>
  <c r="L24" i="33"/>
  <c r="M60" i="33" s="1"/>
  <c r="K174" i="29"/>
  <c r="L35" i="29"/>
  <c r="M71" i="29" s="1"/>
  <c r="K155" i="29"/>
  <c r="K144" i="29"/>
  <c r="K163" i="29"/>
  <c r="L24" i="29"/>
  <c r="M60" i="29" s="1"/>
  <c r="F11" i="28"/>
  <c r="G5" i="47" s="1"/>
  <c r="J73" i="33"/>
  <c r="J105" i="28" s="1"/>
  <c r="J109" i="28" s="1"/>
  <c r="G27" i="28"/>
  <c r="K149" i="30"/>
  <c r="K168" i="30"/>
  <c r="L29" i="30"/>
  <c r="M65" i="30" s="1"/>
  <c r="J157" i="29"/>
  <c r="L23" i="30"/>
  <c r="K143" i="30"/>
  <c r="K162" i="30"/>
  <c r="K37" i="30"/>
  <c r="L31" i="33"/>
  <c r="M67" i="33" s="1"/>
  <c r="H196" i="29"/>
  <c r="H184" i="29"/>
  <c r="H186" i="29" s="1"/>
  <c r="K144" i="30"/>
  <c r="K163" i="30"/>
  <c r="L24" i="30"/>
  <c r="M60" i="30" s="1"/>
  <c r="L31" i="29"/>
  <c r="M67" i="29" s="1"/>
  <c r="K170" i="29"/>
  <c r="K151" i="29"/>
  <c r="J73" i="30"/>
  <c r="J99" i="28" s="1"/>
  <c r="J91" i="28" s="1"/>
  <c r="H191" i="29"/>
  <c r="H193" i="29" s="1"/>
  <c r="H197" i="29"/>
  <c r="L30" i="33"/>
  <c r="M66" i="33" s="1"/>
  <c r="I182" i="29"/>
  <c r="I189" i="29"/>
  <c r="I178" i="29"/>
  <c r="I179" i="29" s="1"/>
  <c r="J73" i="29"/>
  <c r="J98" i="28" s="1"/>
  <c r="J90" i="28" s="1"/>
  <c r="L35" i="33"/>
  <c r="M71" i="33" s="1"/>
  <c r="J176" i="30"/>
  <c r="L27" i="33"/>
  <c r="M63" i="33" s="1"/>
  <c r="L29" i="33"/>
  <c r="M65" i="33" s="1"/>
  <c r="L23" i="33"/>
  <c r="K37" i="33"/>
  <c r="K167" i="30"/>
  <c r="K148" i="30"/>
  <c r="L28" i="30"/>
  <c r="M64" i="30" s="1"/>
  <c r="K152" i="30"/>
  <c r="K171" i="30"/>
  <c r="L32" i="30"/>
  <c r="M68" i="30" s="1"/>
  <c r="L34" i="30"/>
  <c r="M70" i="30" s="1"/>
  <c r="K173" i="30"/>
  <c r="K154" i="30"/>
  <c r="J176" i="29"/>
  <c r="L32" i="33"/>
  <c r="M68" i="33" s="1"/>
  <c r="J157" i="30"/>
  <c r="L27" i="29"/>
  <c r="M63" i="29" s="1"/>
  <c r="K166" i="29"/>
  <c r="K147" i="29"/>
  <c r="K174" i="30"/>
  <c r="L35" i="30"/>
  <c r="M71" i="30" s="1"/>
  <c r="K155" i="30"/>
  <c r="K146" i="30"/>
  <c r="L26" i="30"/>
  <c r="M62" i="30" s="1"/>
  <c r="K165" i="30"/>
  <c r="M25" i="33"/>
  <c r="N61" i="33" s="1"/>
  <c r="K173" i="29"/>
  <c r="K154" i="29"/>
  <c r="L34" i="29"/>
  <c r="M70" i="29" s="1"/>
  <c r="L33" i="33"/>
  <c r="M69" i="33" s="1"/>
  <c r="K143" i="29"/>
  <c r="K37" i="29"/>
  <c r="L23" i="29"/>
  <c r="K162" i="29"/>
  <c r="K164" i="29"/>
  <c r="K145" i="29"/>
  <c r="L25" i="29"/>
  <c r="M61" i="29" s="1"/>
  <c r="L30" i="30"/>
  <c r="M66" i="30" s="1"/>
  <c r="K169" i="30"/>
  <c r="K150" i="30"/>
  <c r="I158" i="29"/>
  <c r="J61" i="2"/>
  <c r="J96" i="28" s="1"/>
  <c r="J74" i="10"/>
  <c r="J15" i="28" s="1"/>
  <c r="L143" i="31"/>
  <c r="L162" i="31"/>
  <c r="M23" i="31"/>
  <c r="J184" i="31"/>
  <c r="L29" i="2"/>
  <c r="M59" i="2" s="1"/>
  <c r="M26" i="2"/>
  <c r="N56" i="2" s="1"/>
  <c r="N20" i="2"/>
  <c r="K31" i="2"/>
  <c r="M25" i="10"/>
  <c r="N61" i="10" s="1"/>
  <c r="M27" i="10"/>
  <c r="N63" i="10" s="1"/>
  <c r="M29" i="10"/>
  <c r="N65" i="10" s="1"/>
  <c r="M28" i="10"/>
  <c r="N64" i="10" s="1"/>
  <c r="M32" i="10"/>
  <c r="N68" i="10" s="1"/>
  <c r="M31" i="10"/>
  <c r="N67" i="10" s="1"/>
  <c r="K73" i="10"/>
  <c r="K97" i="28" s="1"/>
  <c r="M26" i="10"/>
  <c r="N62" i="10" s="1"/>
  <c r="N24" i="10"/>
  <c r="O60" i="10" s="1"/>
  <c r="M34" i="10"/>
  <c r="N70" i="10" s="1"/>
  <c r="N28" i="32"/>
  <c r="O58" i="32" s="1"/>
  <c r="N27" i="32"/>
  <c r="O57" i="32" s="1"/>
  <c r="N30" i="10" l="1"/>
  <c r="O66" i="10" s="1"/>
  <c r="H6" i="28"/>
  <c r="I14" i="28"/>
  <c r="I12" i="28"/>
  <c r="P188" i="31"/>
  <c r="P161" i="31"/>
  <c r="P126" i="31"/>
  <c r="P92" i="31"/>
  <c r="P58" i="31"/>
  <c r="P22" i="31"/>
  <c r="P181" i="31"/>
  <c r="P142" i="31"/>
  <c r="P109" i="31"/>
  <c r="P77" i="31"/>
  <c r="P40" i="31"/>
  <c r="P181" i="36"/>
  <c r="P58" i="36"/>
  <c r="P161" i="36"/>
  <c r="P77" i="36"/>
  <c r="P142" i="36"/>
  <c r="P40" i="36"/>
  <c r="P22" i="36"/>
  <c r="P126" i="36"/>
  <c r="P92" i="36"/>
  <c r="P109" i="36"/>
  <c r="P188" i="36"/>
  <c r="P58" i="10"/>
  <c r="P40" i="10"/>
  <c r="P22" i="10"/>
  <c r="P77" i="10"/>
  <c r="P92" i="10"/>
  <c r="P27" i="48"/>
  <c r="P20" i="48"/>
  <c r="P109" i="30"/>
  <c r="P142" i="30"/>
  <c r="P181" i="30"/>
  <c r="P58" i="30"/>
  <c r="P22" i="30"/>
  <c r="P92" i="30"/>
  <c r="P126" i="30"/>
  <c r="P188" i="30"/>
  <c r="P77" i="30"/>
  <c r="P40" i="30"/>
  <c r="P161" i="30"/>
  <c r="P92" i="33"/>
  <c r="P58" i="33"/>
  <c r="P22" i="33"/>
  <c r="P40" i="33"/>
  <c r="P77" i="33"/>
  <c r="Q4" i="48"/>
  <c r="Q4" i="36"/>
  <c r="Q4" i="34"/>
  <c r="Q4" i="32"/>
  <c r="Q4" i="30"/>
  <c r="Q4" i="43"/>
  <c r="Q4" i="35"/>
  <c r="Q4" i="33"/>
  <c r="Q4" i="31"/>
  <c r="Q4" i="29"/>
  <c r="Q4" i="10"/>
  <c r="Q77" i="2"/>
  <c r="Q49" i="2"/>
  <c r="Q19" i="2"/>
  <c r="Q65" i="2"/>
  <c r="Q34" i="2"/>
  <c r="P188" i="35"/>
  <c r="P161" i="35"/>
  <c r="P126" i="35"/>
  <c r="P109" i="35"/>
  <c r="P77" i="35"/>
  <c r="P181" i="35"/>
  <c r="P142" i="35"/>
  <c r="P92" i="35"/>
  <c r="P58" i="35"/>
  <c r="P22" i="35"/>
  <c r="P40" i="35"/>
  <c r="P89" i="43"/>
  <c r="P76" i="43"/>
  <c r="P58" i="43"/>
  <c r="P40" i="43"/>
  <c r="P22" i="43"/>
  <c r="P49" i="32"/>
  <c r="P77" i="32"/>
  <c r="P34" i="32"/>
  <c r="P19" i="32"/>
  <c r="P65" i="32"/>
  <c r="P126" i="29"/>
  <c r="P181" i="29"/>
  <c r="P142" i="29"/>
  <c r="P77" i="29"/>
  <c r="P40" i="29"/>
  <c r="P92" i="29"/>
  <c r="P188" i="29"/>
  <c r="P58" i="29"/>
  <c r="P22" i="29"/>
  <c r="P161" i="29"/>
  <c r="P109" i="29"/>
  <c r="P181" i="34"/>
  <c r="P188" i="34"/>
  <c r="P92" i="34"/>
  <c r="P126" i="34"/>
  <c r="P40" i="34"/>
  <c r="P161" i="34"/>
  <c r="P77" i="34"/>
  <c r="P109" i="34"/>
  <c r="P58" i="34"/>
  <c r="P142" i="34"/>
  <c r="P22" i="34"/>
  <c r="O87" i="28"/>
  <c r="O95" i="28" s="1"/>
  <c r="O103" i="28" s="1"/>
  <c r="O67" i="28"/>
  <c r="O75" i="28" s="1"/>
  <c r="Q34" i="28"/>
  <c r="S5" i="28"/>
  <c r="R4" i="2"/>
  <c r="R13" i="28"/>
  <c r="R21" i="28"/>
  <c r="CW34" i="28"/>
  <c r="P59" i="28"/>
  <c r="N26" i="32"/>
  <c r="O56" i="32" s="1"/>
  <c r="N20" i="32"/>
  <c r="O50" i="32" s="1"/>
  <c r="O50" i="2"/>
  <c r="AB39" i="2"/>
  <c r="AA46" i="2"/>
  <c r="N59" i="31"/>
  <c r="M61" i="31"/>
  <c r="M73" i="31" s="1"/>
  <c r="M100" i="28" s="1"/>
  <c r="M25" i="31"/>
  <c r="M37" i="31" s="1"/>
  <c r="L164" i="31"/>
  <c r="L176" i="31" s="1"/>
  <c r="L190" i="31" s="1"/>
  <c r="L192" i="31" s="1"/>
  <c r="L145" i="31"/>
  <c r="L157" i="31" s="1"/>
  <c r="L182" i="31" s="1"/>
  <c r="M35" i="10"/>
  <c r="N71" i="10" s="1"/>
  <c r="M52" i="32"/>
  <c r="M22" i="32"/>
  <c r="M31" i="32" s="1"/>
  <c r="L37" i="10"/>
  <c r="N25" i="32"/>
  <c r="O55" i="32" s="1"/>
  <c r="M69" i="10"/>
  <c r="M33" i="10"/>
  <c r="N24" i="32"/>
  <c r="O54" i="32" s="1"/>
  <c r="M24" i="2"/>
  <c r="N54" i="2" s="1"/>
  <c r="N23" i="32"/>
  <c r="O53" i="32" s="1"/>
  <c r="K176" i="35"/>
  <c r="K183" i="35" s="1"/>
  <c r="K185" i="35" s="1"/>
  <c r="H198" i="36"/>
  <c r="H200" i="36" s="1"/>
  <c r="K157" i="36"/>
  <c r="K182" i="36" s="1"/>
  <c r="L37" i="36"/>
  <c r="M25" i="2"/>
  <c r="N55" i="2" s="1"/>
  <c r="M23" i="2"/>
  <c r="N53" i="2" s="1"/>
  <c r="M28" i="2"/>
  <c r="N58" i="2" s="1"/>
  <c r="J182" i="36"/>
  <c r="J184" i="36" s="1"/>
  <c r="J186" i="36" s="1"/>
  <c r="I198" i="31"/>
  <c r="I200" i="31" s="1"/>
  <c r="J197" i="31"/>
  <c r="K177" i="31"/>
  <c r="J177" i="36"/>
  <c r="J186" i="31"/>
  <c r="J194" i="31" s="1"/>
  <c r="J196" i="31"/>
  <c r="K183" i="31"/>
  <c r="K185" i="31" s="1"/>
  <c r="I196" i="36"/>
  <c r="I198" i="36" s="1"/>
  <c r="I200" i="36" s="1"/>
  <c r="K158" i="31"/>
  <c r="K190" i="31"/>
  <c r="K192" i="31" s="1"/>
  <c r="I184" i="36"/>
  <c r="I186" i="36" s="1"/>
  <c r="J158" i="36"/>
  <c r="J178" i="36"/>
  <c r="J179" i="36" s="1"/>
  <c r="J177" i="35"/>
  <c r="M59" i="30"/>
  <c r="M59" i="29"/>
  <c r="K157" i="35"/>
  <c r="K189" i="35" s="1"/>
  <c r="AC41" i="35"/>
  <c r="AB55" i="35"/>
  <c r="M59" i="33"/>
  <c r="M27" i="2"/>
  <c r="N57" i="2" s="1"/>
  <c r="M51" i="2"/>
  <c r="I191" i="36"/>
  <c r="I193" i="36" s="1"/>
  <c r="J158" i="34"/>
  <c r="J190" i="36"/>
  <c r="J192" i="36" s="1"/>
  <c r="M59" i="10"/>
  <c r="M23" i="10"/>
  <c r="L73" i="36"/>
  <c r="L108" i="28" s="1"/>
  <c r="L92" i="28" s="1"/>
  <c r="K182" i="31"/>
  <c r="K184" i="31" s="1"/>
  <c r="H198" i="35"/>
  <c r="H200" i="35" s="1"/>
  <c r="K178" i="31"/>
  <c r="K179" i="31" s="1"/>
  <c r="K189" i="31"/>
  <c r="K191" i="31" s="1"/>
  <c r="J177" i="34"/>
  <c r="H198" i="34"/>
  <c r="H200" i="34" s="1"/>
  <c r="K176" i="36"/>
  <c r="K183" i="36" s="1"/>
  <c r="K185" i="36" s="1"/>
  <c r="K157" i="34"/>
  <c r="K182" i="34" s="1"/>
  <c r="H194" i="34"/>
  <c r="N60" i="31"/>
  <c r="N24" i="31"/>
  <c r="M144" i="31"/>
  <c r="M163" i="31"/>
  <c r="M26" i="36"/>
  <c r="M62" i="36"/>
  <c r="L165" i="36"/>
  <c r="L146" i="36"/>
  <c r="H194" i="35"/>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07" i="28" s="1"/>
  <c r="Q27" i="35"/>
  <c r="Q63" i="35"/>
  <c r="P166" i="35"/>
  <c r="P147" i="35"/>
  <c r="M28" i="36"/>
  <c r="M64" i="36"/>
  <c r="L167" i="36"/>
  <c r="L148" i="36"/>
  <c r="N64" i="31"/>
  <c r="M148" i="31"/>
  <c r="N28" i="31"/>
  <c r="M167" i="31"/>
  <c r="R29" i="35"/>
  <c r="R65" i="35"/>
  <c r="Q168" i="35"/>
  <c r="Q149" i="35"/>
  <c r="M22" i="2"/>
  <c r="N52" i="2" s="1"/>
  <c r="M52" i="2"/>
  <c r="N26" i="31"/>
  <c r="N62" i="31"/>
  <c r="M146" i="31"/>
  <c r="M165" i="31"/>
  <c r="M31" i="34"/>
  <c r="M67" i="34"/>
  <c r="L151" i="34"/>
  <c r="L170" i="34"/>
  <c r="K176" i="34"/>
  <c r="M23" i="35"/>
  <c r="M59" i="35"/>
  <c r="L162" i="35"/>
  <c r="L37" i="35"/>
  <c r="L143" i="35"/>
  <c r="N29" i="31"/>
  <c r="N65" i="31"/>
  <c r="M168" i="31"/>
  <c r="M149" i="31"/>
  <c r="M28" i="34"/>
  <c r="M64" i="34"/>
  <c r="L148" i="34"/>
  <c r="L167" i="34"/>
  <c r="O24" i="35"/>
  <c r="O60" i="35"/>
  <c r="N144" i="35"/>
  <c r="N163" i="35"/>
  <c r="I197" i="34"/>
  <c r="I191" i="34"/>
  <c r="I193" i="34" s="1"/>
  <c r="R25" i="35"/>
  <c r="R61" i="35"/>
  <c r="Q164" i="35"/>
  <c r="Q145" i="35"/>
  <c r="N34" i="31"/>
  <c r="N70" i="31"/>
  <c r="M173" i="31"/>
  <c r="M154" i="31"/>
  <c r="M35" i="36"/>
  <c r="M71" i="36"/>
  <c r="L174" i="36"/>
  <c r="L155" i="36"/>
  <c r="R30" i="35"/>
  <c r="R66" i="35"/>
  <c r="Q169" i="35"/>
  <c r="Q150" i="35"/>
  <c r="N68" i="31"/>
  <c r="N32" i="31"/>
  <c r="M171" i="31"/>
  <c r="M152" i="31"/>
  <c r="I196" i="35"/>
  <c r="I184" i="35"/>
  <c r="I186" i="35" s="1"/>
  <c r="R33" i="35"/>
  <c r="R69" i="35"/>
  <c r="Q172" i="35"/>
  <c r="Q153" i="35"/>
  <c r="U26" i="35"/>
  <c r="U62" i="35"/>
  <c r="T165" i="35"/>
  <c r="T146" i="35"/>
  <c r="M27" i="36"/>
  <c r="M63" i="36"/>
  <c r="L166" i="36"/>
  <c r="L147" i="36"/>
  <c r="L73" i="34"/>
  <c r="L106" i="28" s="1"/>
  <c r="O31" i="31"/>
  <c r="O67" i="31"/>
  <c r="N170" i="31"/>
  <c r="N151" i="31"/>
  <c r="R35" i="35"/>
  <c r="R71" i="35"/>
  <c r="Q155" i="35"/>
  <c r="Q174" i="35"/>
  <c r="M34" i="34"/>
  <c r="M70" i="34"/>
  <c r="L173" i="34"/>
  <c r="L154" i="34"/>
  <c r="J190" i="34"/>
  <c r="J192" i="34" s="1"/>
  <c r="J183" i="34"/>
  <c r="J185" i="34" s="1"/>
  <c r="M30" i="34"/>
  <c r="M66" i="34"/>
  <c r="L150" i="34"/>
  <c r="L169" i="34"/>
  <c r="M24" i="36"/>
  <c r="M60" i="36"/>
  <c r="L163" i="36"/>
  <c r="L144" i="36"/>
  <c r="N30" i="31"/>
  <c r="N66" i="31"/>
  <c r="M169" i="31"/>
  <c r="M150" i="31"/>
  <c r="Q32" i="35"/>
  <c r="Q68" i="35"/>
  <c r="P171" i="35"/>
  <c r="P152" i="35"/>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Q28" i="35"/>
  <c r="Q64" i="35"/>
  <c r="P167" i="35"/>
  <c r="P148" i="35"/>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V41" i="33"/>
  <c r="U55" i="33"/>
  <c r="Z41" i="30"/>
  <c r="Y55" i="30"/>
  <c r="K74" i="31"/>
  <c r="L31" i="2"/>
  <c r="K62" i="32"/>
  <c r="K22" i="28" s="1"/>
  <c r="L61" i="32"/>
  <c r="L104" i="28" s="1"/>
  <c r="N21" i="32"/>
  <c r="O51" i="32" s="1"/>
  <c r="N29" i="32"/>
  <c r="O59" i="32" s="1"/>
  <c r="J62" i="2"/>
  <c r="J89" i="28"/>
  <c r="J74" i="34"/>
  <c r="I24" i="28"/>
  <c r="I8" i="28" s="1"/>
  <c r="X41" i="10"/>
  <c r="W55" i="10"/>
  <c r="J74" i="35"/>
  <c r="I25" i="28"/>
  <c r="I9" i="28" s="1"/>
  <c r="I7" i="28"/>
  <c r="J74" i="36"/>
  <c r="I26" i="28"/>
  <c r="I10" i="28" s="1"/>
  <c r="I88" i="28"/>
  <c r="I93" i="28" s="1"/>
  <c r="I101" i="28"/>
  <c r="J74" i="29"/>
  <c r="J16" i="28" s="1"/>
  <c r="H27" i="28"/>
  <c r="H11" i="28"/>
  <c r="I5" i="47" s="1"/>
  <c r="U41" i="34"/>
  <c r="T55" i="34"/>
  <c r="H198" i="30"/>
  <c r="H200" i="30" s="1"/>
  <c r="J74" i="30"/>
  <c r="J17" i="28" s="1"/>
  <c r="K74" i="10"/>
  <c r="K15" i="28" s="1"/>
  <c r="H194" i="30"/>
  <c r="I184" i="30"/>
  <c r="I186" i="30" s="1"/>
  <c r="I196" i="30"/>
  <c r="I191" i="30"/>
  <c r="I193" i="30" s="1"/>
  <c r="I197" i="30"/>
  <c r="L146" i="30"/>
  <c r="L165" i="30"/>
  <c r="M26" i="30"/>
  <c r="N62" i="30" s="1"/>
  <c r="M27" i="33"/>
  <c r="N63" i="33" s="1"/>
  <c r="I196" i="29"/>
  <c r="I184" i="29"/>
  <c r="I186" i="29" s="1"/>
  <c r="M31" i="33"/>
  <c r="N67" i="33" s="1"/>
  <c r="L149" i="30"/>
  <c r="M29" i="30"/>
  <c r="N65" i="30" s="1"/>
  <c r="L168" i="30"/>
  <c r="L144" i="29"/>
  <c r="L163" i="29"/>
  <c r="M24" i="29"/>
  <c r="N60" i="29" s="1"/>
  <c r="M24" i="33"/>
  <c r="N60" i="33" s="1"/>
  <c r="L167" i="29"/>
  <c r="L148" i="29"/>
  <c r="M28" i="29"/>
  <c r="N64" i="29" s="1"/>
  <c r="J158" i="29"/>
  <c r="K73" i="29"/>
  <c r="K98" i="28" s="1"/>
  <c r="K90" i="28" s="1"/>
  <c r="L154" i="30"/>
  <c r="L173" i="30"/>
  <c r="M34" i="30"/>
  <c r="N70" i="30" s="1"/>
  <c r="M30" i="33"/>
  <c r="N66" i="33" s="1"/>
  <c r="M31" i="29"/>
  <c r="N67" i="29" s="1"/>
  <c r="L170" i="29"/>
  <c r="L151" i="29"/>
  <c r="L171" i="29"/>
  <c r="L152" i="29"/>
  <c r="M32" i="29"/>
  <c r="N68" i="29" s="1"/>
  <c r="L146" i="29"/>
  <c r="L165" i="29"/>
  <c r="M26" i="29"/>
  <c r="N62" i="29" s="1"/>
  <c r="K176" i="29"/>
  <c r="L154" i="29"/>
  <c r="L173" i="29"/>
  <c r="M34" i="29"/>
  <c r="N70" i="29" s="1"/>
  <c r="L147" i="29"/>
  <c r="M27" i="29"/>
  <c r="N63" i="29" s="1"/>
  <c r="L166" i="29"/>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99" i="28" s="1"/>
  <c r="K91" i="28" s="1"/>
  <c r="M34" i="33"/>
  <c r="N70" i="33" s="1"/>
  <c r="J74" i="33"/>
  <c r="J23" i="28" s="1"/>
  <c r="L37" i="29"/>
  <c r="L162" i="29"/>
  <c r="M23" i="29"/>
  <c r="L143" i="29"/>
  <c r="M35" i="30"/>
  <c r="N71" i="30" s="1"/>
  <c r="L174" i="30"/>
  <c r="L155" i="30"/>
  <c r="M32" i="33"/>
  <c r="N68" i="33" s="1"/>
  <c r="M23" i="33"/>
  <c r="N59" i="33" s="1"/>
  <c r="L37" i="33"/>
  <c r="K176" i="30"/>
  <c r="M31" i="30"/>
  <c r="N67" i="30" s="1"/>
  <c r="L170" i="30"/>
  <c r="L151" i="30"/>
  <c r="L168" i="29"/>
  <c r="L149" i="29"/>
  <c r="M29" i="29"/>
  <c r="N65" i="29" s="1"/>
  <c r="L169" i="30"/>
  <c r="L150" i="30"/>
  <c r="M30" i="30"/>
  <c r="N66" i="30" s="1"/>
  <c r="N25" i="33"/>
  <c r="O61" i="33" s="1"/>
  <c r="K73" i="33"/>
  <c r="K105" i="28" s="1"/>
  <c r="K109" i="28" s="1"/>
  <c r="K157" i="30"/>
  <c r="M35" i="29"/>
  <c r="N71" i="29" s="1"/>
  <c r="L174" i="29"/>
  <c r="L155" i="29"/>
  <c r="M30" i="29"/>
  <c r="N66" i="29" s="1"/>
  <c r="L169" i="29"/>
  <c r="L150" i="29"/>
  <c r="L153" i="29"/>
  <c r="M33" i="29"/>
  <c r="N69" i="29" s="1"/>
  <c r="L172" i="29"/>
  <c r="M28" i="33"/>
  <c r="N64" i="33" s="1"/>
  <c r="L164" i="30"/>
  <c r="L145" i="30"/>
  <c r="M25" i="30"/>
  <c r="N61" i="30" s="1"/>
  <c r="L145" i="29"/>
  <c r="M25" i="29"/>
  <c r="N61" i="29" s="1"/>
  <c r="L164" i="29"/>
  <c r="K157" i="29"/>
  <c r="J177" i="29"/>
  <c r="J190" i="29"/>
  <c r="J192" i="29" s="1"/>
  <c r="J183" i="29"/>
  <c r="J185" i="29" s="1"/>
  <c r="H194" i="29"/>
  <c r="L143" i="30"/>
  <c r="M23" i="30"/>
  <c r="L162" i="30"/>
  <c r="L37" i="30"/>
  <c r="L172" i="30"/>
  <c r="L153" i="30"/>
  <c r="M33" i="30"/>
  <c r="N69" i="30" s="1"/>
  <c r="M33" i="33"/>
  <c r="N69" i="33" s="1"/>
  <c r="M28" i="30"/>
  <c r="N64" i="30" s="1"/>
  <c r="L148" i="30"/>
  <c r="L167" i="30"/>
  <c r="M29" i="33"/>
  <c r="N65" i="33" s="1"/>
  <c r="I191" i="29"/>
  <c r="I193" i="29" s="1"/>
  <c r="I197" i="29"/>
  <c r="H198" i="29"/>
  <c r="H200" i="29" s="1"/>
  <c r="J182" i="29"/>
  <c r="J189" i="29"/>
  <c r="J178" i="29"/>
  <c r="J179" i="29" s="1"/>
  <c r="K61" i="2"/>
  <c r="K96" i="28" s="1"/>
  <c r="N23" i="31"/>
  <c r="M162" i="31"/>
  <c r="M143" i="31"/>
  <c r="O20" i="2"/>
  <c r="M29" i="2"/>
  <c r="N59" i="2" s="1"/>
  <c r="N21" i="2"/>
  <c r="O51" i="2" s="1"/>
  <c r="N26" i="2"/>
  <c r="O56" i="2" s="1"/>
  <c r="N25" i="10"/>
  <c r="O61" i="10" s="1"/>
  <c r="N27" i="10"/>
  <c r="O63" i="10" s="1"/>
  <c r="N26" i="10"/>
  <c r="O62" i="10" s="1"/>
  <c r="N29" i="10"/>
  <c r="O65" i="10" s="1"/>
  <c r="N34" i="10"/>
  <c r="O70" i="10" s="1"/>
  <c r="L73" i="10"/>
  <c r="L97" i="28" s="1"/>
  <c r="N32" i="10"/>
  <c r="O68" i="10" s="1"/>
  <c r="O30" i="10"/>
  <c r="P66" i="10" s="1"/>
  <c r="O24" i="10"/>
  <c r="P60" i="10" s="1"/>
  <c r="N31" i="10"/>
  <c r="O67" i="10" s="1"/>
  <c r="N28" i="10"/>
  <c r="O64" i="10" s="1"/>
  <c r="O28" i="32"/>
  <c r="P58" i="32" s="1"/>
  <c r="O27" i="32"/>
  <c r="P57" i="32" s="1"/>
  <c r="N35" i="10" l="1"/>
  <c r="O71" i="10" s="1"/>
  <c r="O20" i="32"/>
  <c r="P50" i="32" s="1"/>
  <c r="J14" i="28"/>
  <c r="J12" i="28"/>
  <c r="Q40" i="10"/>
  <c r="Q92" i="10"/>
  <c r="Q22" i="10"/>
  <c r="Q77" i="10"/>
  <c r="Q58" i="10"/>
  <c r="Q126" i="29"/>
  <c r="Q188" i="29"/>
  <c r="Q40" i="29"/>
  <c r="Q142" i="29"/>
  <c r="Q58" i="29"/>
  <c r="Q22" i="29"/>
  <c r="Q161" i="29"/>
  <c r="Q181" i="29"/>
  <c r="Q77" i="29"/>
  <c r="Q92" i="29"/>
  <c r="Q109" i="29"/>
  <c r="Q109" i="36"/>
  <c r="Q92" i="36"/>
  <c r="Q181" i="36"/>
  <c r="Q58" i="36"/>
  <c r="Q161" i="36"/>
  <c r="Q22" i="36"/>
  <c r="Q188" i="36"/>
  <c r="Q126" i="36"/>
  <c r="Q142" i="36"/>
  <c r="Q77" i="36"/>
  <c r="Q40" i="36"/>
  <c r="Q181" i="34"/>
  <c r="Q188" i="34"/>
  <c r="Q126" i="34"/>
  <c r="Q40" i="34"/>
  <c r="Q161" i="34"/>
  <c r="Q77" i="34"/>
  <c r="Q109" i="34"/>
  <c r="Q142" i="34"/>
  <c r="Q22" i="34"/>
  <c r="Q92" i="34"/>
  <c r="Q58" i="34"/>
  <c r="Q188" i="31"/>
  <c r="Q161" i="31"/>
  <c r="Q126" i="31"/>
  <c r="Q92" i="31"/>
  <c r="Q58" i="31"/>
  <c r="Q142" i="31"/>
  <c r="Q22" i="31"/>
  <c r="Q181" i="31"/>
  <c r="Q109" i="31"/>
  <c r="Q40" i="31"/>
  <c r="Q77" i="31"/>
  <c r="Q20" i="48"/>
  <c r="Q27" i="48"/>
  <c r="R4" i="48"/>
  <c r="R4" i="36"/>
  <c r="R4" i="34"/>
  <c r="R4" i="32"/>
  <c r="R4" i="43"/>
  <c r="R4" i="35"/>
  <c r="R4" i="33"/>
  <c r="R4" i="31"/>
  <c r="R4" i="29"/>
  <c r="R4" i="30"/>
  <c r="R4" i="10"/>
  <c r="R77" i="2"/>
  <c r="R49" i="2"/>
  <c r="R19" i="2"/>
  <c r="R65" i="2"/>
  <c r="R34" i="2"/>
  <c r="Q92" i="33"/>
  <c r="Q58" i="33"/>
  <c r="Q22" i="33"/>
  <c r="Q77" i="33"/>
  <c r="Q40" i="33"/>
  <c r="Q77" i="32"/>
  <c r="Q34" i="32"/>
  <c r="Q65" i="32"/>
  <c r="Q49" i="32"/>
  <c r="Q19" i="32"/>
  <c r="Q188" i="35"/>
  <c r="Q126" i="35"/>
  <c r="Q92" i="35"/>
  <c r="Q58" i="35"/>
  <c r="Q22" i="35"/>
  <c r="Q161" i="35"/>
  <c r="Q40" i="35"/>
  <c r="Q181" i="35"/>
  <c r="Q77" i="35"/>
  <c r="Q142" i="35"/>
  <c r="Q109" i="35"/>
  <c r="Q22" i="43"/>
  <c r="Q76" i="43"/>
  <c r="Q40" i="43"/>
  <c r="Q89" i="43"/>
  <c r="Q58" i="43"/>
  <c r="Q142" i="30"/>
  <c r="Q181" i="30"/>
  <c r="Q58" i="30"/>
  <c r="Q92" i="30"/>
  <c r="Q126" i="30"/>
  <c r="Q22" i="30"/>
  <c r="Q161" i="30"/>
  <c r="Q109" i="30"/>
  <c r="Q188" i="30"/>
  <c r="Q77" i="30"/>
  <c r="Q40" i="30"/>
  <c r="T5" i="28"/>
  <c r="S4" i="2"/>
  <c r="S13" i="28"/>
  <c r="S21" i="28"/>
  <c r="CX34" i="28"/>
  <c r="Q59" i="28"/>
  <c r="P87" i="28"/>
  <c r="P95" i="28" s="1"/>
  <c r="P103" i="28" s="1"/>
  <c r="P67" i="28"/>
  <c r="P75" i="28" s="1"/>
  <c r="R34" i="28"/>
  <c r="O26" i="32"/>
  <c r="P56" i="32" s="1"/>
  <c r="P50" i="2"/>
  <c r="AC39" i="2"/>
  <c r="AB46" i="2"/>
  <c r="O59" i="31"/>
  <c r="N59" i="30"/>
  <c r="N59" i="29"/>
  <c r="N61" i="31"/>
  <c r="N73" i="31" s="1"/>
  <c r="N100" i="28" s="1"/>
  <c r="M164" i="31"/>
  <c r="M176" i="31" s="1"/>
  <c r="M190" i="31" s="1"/>
  <c r="M192" i="31" s="1"/>
  <c r="N25" i="31"/>
  <c r="M145" i="31"/>
  <c r="M157" i="31" s="1"/>
  <c r="M189" i="31" s="1"/>
  <c r="N52" i="32"/>
  <c r="N22" i="32"/>
  <c r="N31" i="32" s="1"/>
  <c r="O25" i="32"/>
  <c r="P55" i="32" s="1"/>
  <c r="O24" i="32"/>
  <c r="P54" i="32" s="1"/>
  <c r="J196" i="36"/>
  <c r="N69" i="10"/>
  <c r="N33" i="10"/>
  <c r="J198" i="31"/>
  <c r="J200" i="31" s="1"/>
  <c r="L189" i="31"/>
  <c r="L197" i="31" s="1"/>
  <c r="N25" i="2"/>
  <c r="O55" i="2" s="1"/>
  <c r="N24" i="2"/>
  <c r="O54" i="2" s="1"/>
  <c r="O23" i="32"/>
  <c r="P53" i="32" s="1"/>
  <c r="K190" i="35"/>
  <c r="K192" i="35" s="1"/>
  <c r="K177" i="35"/>
  <c r="N23" i="2"/>
  <c r="O53" i="2" s="1"/>
  <c r="L158" i="31"/>
  <c r="K158" i="36"/>
  <c r="N28" i="2"/>
  <c r="O58" i="2" s="1"/>
  <c r="K189" i="36"/>
  <c r="K191" i="36" s="1"/>
  <c r="K158" i="35"/>
  <c r="K193" i="31"/>
  <c r="K186" i="31"/>
  <c r="M37" i="10"/>
  <c r="K189" i="34"/>
  <c r="K191" i="34" s="1"/>
  <c r="K158" i="34"/>
  <c r="I194" i="36"/>
  <c r="K197" i="31"/>
  <c r="K177" i="34"/>
  <c r="K196" i="31"/>
  <c r="K178" i="35"/>
  <c r="K179" i="35" s="1"/>
  <c r="K182" i="35"/>
  <c r="K184" i="35" s="1"/>
  <c r="K186" i="35" s="1"/>
  <c r="J197" i="36"/>
  <c r="J193" i="36"/>
  <c r="J194" i="36" s="1"/>
  <c r="AD41" i="35"/>
  <c r="AC55" i="35"/>
  <c r="L176" i="36"/>
  <c r="L183" i="36" s="1"/>
  <c r="L185" i="36" s="1"/>
  <c r="M37" i="36"/>
  <c r="M73" i="35"/>
  <c r="M107" i="28" s="1"/>
  <c r="N27" i="2"/>
  <c r="O57" i="2" s="1"/>
  <c r="P20" i="32"/>
  <c r="Q50" i="32" s="1"/>
  <c r="L177" i="31"/>
  <c r="L183" i="31"/>
  <c r="L185" i="31" s="1"/>
  <c r="K190" i="36"/>
  <c r="K192" i="36" s="1"/>
  <c r="N59" i="10"/>
  <c r="N23" i="10"/>
  <c r="L178" i="31"/>
  <c r="L179" i="31" s="1"/>
  <c r="I198" i="34"/>
  <c r="I200" i="34" s="1"/>
  <c r="K178" i="36"/>
  <c r="K179" i="36" s="1"/>
  <c r="K177" i="36"/>
  <c r="L157" i="36"/>
  <c r="L182" i="36" s="1"/>
  <c r="I194" i="34"/>
  <c r="M73" i="36"/>
  <c r="M108" i="28" s="1"/>
  <c r="M92" i="28" s="1"/>
  <c r="N35" i="34"/>
  <c r="N71" i="34"/>
  <c r="M174" i="34"/>
  <c r="M155" i="34"/>
  <c r="L157" i="34"/>
  <c r="I194" i="35"/>
  <c r="N28" i="34"/>
  <c r="N64" i="34"/>
  <c r="M148" i="34"/>
  <c r="M167" i="34"/>
  <c r="L176" i="35"/>
  <c r="S29" i="35"/>
  <c r="S65" i="35"/>
  <c r="R168" i="35"/>
  <c r="R149" i="35"/>
  <c r="N25" i="34"/>
  <c r="N61" i="34"/>
  <c r="M164" i="34"/>
  <c r="M145" i="34"/>
  <c r="N24" i="34"/>
  <c r="N60" i="34"/>
  <c r="M144" i="34"/>
  <c r="M163" i="34"/>
  <c r="O60" i="31"/>
  <c r="O24" i="31"/>
  <c r="N163" i="31"/>
  <c r="N144" i="31"/>
  <c r="R28" i="35"/>
  <c r="R64" i="35"/>
  <c r="Q167" i="35"/>
  <c r="Q148" i="35"/>
  <c r="N34" i="36"/>
  <c r="N70" i="36"/>
  <c r="M154" i="36"/>
  <c r="M173" i="36"/>
  <c r="M73" i="34"/>
  <c r="M106"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V26" i="35"/>
  <c r="V62" i="35"/>
  <c r="U165" i="35"/>
  <c r="U146" i="35"/>
  <c r="K190" i="34"/>
  <c r="K192" i="34" s="1"/>
  <c r="K183" i="34"/>
  <c r="K185" i="34" s="1"/>
  <c r="K191" i="35"/>
  <c r="N27" i="34"/>
  <c r="N63" i="34"/>
  <c r="M166" i="34"/>
  <c r="M147" i="34"/>
  <c r="I198" i="35"/>
  <c r="I200" i="35" s="1"/>
  <c r="N30" i="34"/>
  <c r="N66" i="34"/>
  <c r="M169" i="34"/>
  <c r="M150" i="34"/>
  <c r="O68" i="31"/>
  <c r="O32" i="31"/>
  <c r="N152" i="31"/>
  <c r="N171" i="31"/>
  <c r="P24" i="35"/>
  <c r="P60" i="35"/>
  <c r="O163" i="35"/>
  <c r="O144" i="35"/>
  <c r="K178" i="34"/>
  <c r="K179" i="34" s="1"/>
  <c r="N22" i="2"/>
  <c r="O52" i="2" s="1"/>
  <c r="O27" i="31"/>
  <c r="O63" i="31"/>
  <c r="N166" i="31"/>
  <c r="N147" i="31"/>
  <c r="N29" i="34"/>
  <c r="N65" i="34"/>
  <c r="M168" i="34"/>
  <c r="M149" i="34"/>
  <c r="Q29" i="36"/>
  <c r="Q65" i="36"/>
  <c r="P168" i="36"/>
  <c r="P149" i="36"/>
  <c r="S30" i="35"/>
  <c r="S66" i="35"/>
  <c r="R150" i="35"/>
  <c r="R169" i="35"/>
  <c r="O29" i="31"/>
  <c r="O65" i="31"/>
  <c r="N149" i="31"/>
  <c r="N168" i="31"/>
  <c r="K184" i="34"/>
  <c r="R27" i="35"/>
  <c r="R63" i="35"/>
  <c r="Q147" i="35"/>
  <c r="Q166" i="35"/>
  <c r="N26" i="36"/>
  <c r="N62" i="36"/>
  <c r="M146" i="36"/>
  <c r="M165" i="36"/>
  <c r="J184" i="34"/>
  <c r="J186" i="34" s="1"/>
  <c r="J196" i="34"/>
  <c r="N34" i="35"/>
  <c r="N70" i="35"/>
  <c r="M173" i="35"/>
  <c r="M154" i="35"/>
  <c r="N30" i="36"/>
  <c r="N66" i="36"/>
  <c r="M169" i="36"/>
  <c r="M150" i="36"/>
  <c r="J197" i="35"/>
  <c r="J191" i="35"/>
  <c r="J193" i="35" s="1"/>
  <c r="N33" i="36"/>
  <c r="N69" i="36"/>
  <c r="M153" i="36"/>
  <c r="M172" i="36"/>
  <c r="S35" i="35"/>
  <c r="S71" i="35"/>
  <c r="R174" i="35"/>
  <c r="R155" i="35"/>
  <c r="N35" i="36"/>
  <c r="N71" i="36"/>
  <c r="M155" i="36"/>
  <c r="M174" i="36"/>
  <c r="S25" i="35"/>
  <c r="S61" i="35"/>
  <c r="R164" i="35"/>
  <c r="R145" i="35"/>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R32" i="35"/>
  <c r="R68" i="35"/>
  <c r="Q152" i="35"/>
  <c r="Q171" i="35"/>
  <c r="N24" i="36"/>
  <c r="N60" i="36"/>
  <c r="M163" i="36"/>
  <c r="M144" i="36"/>
  <c r="N27" i="36"/>
  <c r="N63" i="36"/>
  <c r="M147" i="36"/>
  <c r="M166" i="36"/>
  <c r="S33" i="35"/>
  <c r="S69" i="35"/>
  <c r="R172" i="35"/>
  <c r="R153" i="35"/>
  <c r="N31" i="34"/>
  <c r="N67" i="34"/>
  <c r="M151" i="34"/>
  <c r="M170" i="34"/>
  <c r="O23" i="36"/>
  <c r="O59" i="36"/>
  <c r="N162" i="36"/>
  <c r="N143" i="36"/>
  <c r="K196" i="36"/>
  <c r="K184" i="36"/>
  <c r="K186" i="36" s="1"/>
  <c r="K88" i="28"/>
  <c r="K101" i="28"/>
  <c r="K89" i="28"/>
  <c r="L74" i="31"/>
  <c r="L18" i="28" s="1"/>
  <c r="K18" i="28"/>
  <c r="W41" i="33"/>
  <c r="V55" i="33"/>
  <c r="AA41" i="30"/>
  <c r="Z55" i="30"/>
  <c r="L61" i="2"/>
  <c r="L96" i="28" s="1"/>
  <c r="L62" i="32"/>
  <c r="L22" i="28" s="1"/>
  <c r="M61" i="32"/>
  <c r="M104" i="28" s="1"/>
  <c r="O29" i="32"/>
  <c r="P59" i="32" s="1"/>
  <c r="O21" i="32"/>
  <c r="P51" i="32" s="1"/>
  <c r="K62" i="2"/>
  <c r="K74" i="34"/>
  <c r="J24" i="28"/>
  <c r="J8" i="28" s="1"/>
  <c r="K74" i="36"/>
  <c r="J26" i="28"/>
  <c r="J10" i="28" s="1"/>
  <c r="J88" i="28"/>
  <c r="J93" i="28" s="1"/>
  <c r="J101" i="28"/>
  <c r="K74" i="35"/>
  <c r="J25" i="28"/>
  <c r="J9" i="28" s="1"/>
  <c r="J7" i="28"/>
  <c r="I6" i="28"/>
  <c r="I11" i="28" s="1"/>
  <c r="J5" i="47" s="1"/>
  <c r="I19" i="28"/>
  <c r="I27" i="28"/>
  <c r="Y41" i="10"/>
  <c r="X55" i="10"/>
  <c r="K74" i="29"/>
  <c r="K16" i="28" s="1"/>
  <c r="L74" i="10"/>
  <c r="L15" i="28" s="1"/>
  <c r="V41" i="34"/>
  <c r="U55" i="34"/>
  <c r="L73" i="30"/>
  <c r="L99" i="28" s="1"/>
  <c r="L91" i="28" s="1"/>
  <c r="K74" i="30"/>
  <c r="K17" i="28" s="1"/>
  <c r="I198" i="30"/>
  <c r="I200" i="30" s="1"/>
  <c r="K158" i="30"/>
  <c r="K177" i="29"/>
  <c r="I198" i="29"/>
  <c r="I200" i="29" s="1"/>
  <c r="I194" i="30"/>
  <c r="K74" i="33"/>
  <c r="K23" i="28" s="1"/>
  <c r="K7" i="28" s="1"/>
  <c r="J184" i="29"/>
  <c r="J186" i="29" s="1"/>
  <c r="J196" i="29"/>
  <c r="M147" i="30"/>
  <c r="N27" i="30"/>
  <c r="O63" i="30" s="1"/>
  <c r="M166" i="30"/>
  <c r="N30" i="33"/>
  <c r="O66" i="33" s="1"/>
  <c r="M167" i="29"/>
  <c r="M148" i="29"/>
  <c r="N28" i="29"/>
  <c r="O64" i="29" s="1"/>
  <c r="I194" i="29"/>
  <c r="N28" i="30"/>
  <c r="O64" i="30" s="1"/>
  <c r="M167" i="30"/>
  <c r="M148" i="30"/>
  <c r="L176" i="30"/>
  <c r="K189" i="29"/>
  <c r="K182" i="29"/>
  <c r="K178" i="29"/>
  <c r="K179" i="29" s="1"/>
  <c r="K182" i="30"/>
  <c r="K178" i="30"/>
  <c r="K179" i="30" s="1"/>
  <c r="K189" i="30"/>
  <c r="M168" i="29"/>
  <c r="M149" i="29"/>
  <c r="N29" i="29"/>
  <c r="O65" i="29" s="1"/>
  <c r="K177" i="30"/>
  <c r="K183" i="30"/>
  <c r="K185" i="30" s="1"/>
  <c r="K190" i="30"/>
  <c r="K192" i="30" s="1"/>
  <c r="N34" i="33"/>
  <c r="O70" i="33" s="1"/>
  <c r="M152" i="29"/>
  <c r="N32" i="29"/>
  <c r="O68" i="29" s="1"/>
  <c r="M171" i="29"/>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5" i="28" s="1"/>
  <c r="L157" i="29"/>
  <c r="K183" i="29"/>
  <c r="K185" i="29" s="1"/>
  <c r="K190" i="29"/>
  <c r="K192" i="29" s="1"/>
  <c r="N27" i="33"/>
  <c r="O63" i="33" s="1"/>
  <c r="M172" i="30"/>
  <c r="M153" i="30"/>
  <c r="N33" i="30"/>
  <c r="O69" i="30" s="1"/>
  <c r="M164" i="29"/>
  <c r="M145" i="29"/>
  <c r="N25" i="29"/>
  <c r="O61" i="29" s="1"/>
  <c r="N30" i="29"/>
  <c r="O66" i="29" s="1"/>
  <c r="M169" i="29"/>
  <c r="M150" i="29"/>
  <c r="N23" i="33"/>
  <c r="O59" i="33" s="1"/>
  <c r="M37" i="33"/>
  <c r="M162" i="29"/>
  <c r="M143" i="29"/>
  <c r="M37" i="29"/>
  <c r="N23" i="29"/>
  <c r="J197" i="30"/>
  <c r="J191" i="30"/>
  <c r="J193" i="30" s="1"/>
  <c r="N24" i="30"/>
  <c r="O60" i="30" s="1"/>
  <c r="M144" i="30"/>
  <c r="M163" i="30"/>
  <c r="M166" i="29"/>
  <c r="N27" i="29"/>
  <c r="O63" i="29" s="1"/>
  <c r="M147" i="29"/>
  <c r="N26" i="29"/>
  <c r="O62" i="29" s="1"/>
  <c r="M165" i="29"/>
  <c r="M146" i="29"/>
  <c r="N24" i="33"/>
  <c r="O60" i="33" s="1"/>
  <c r="M149" i="30"/>
  <c r="N29" i="30"/>
  <c r="O65" i="30" s="1"/>
  <c r="M168" i="30"/>
  <c r="M165" i="30"/>
  <c r="N26" i="30"/>
  <c r="O62" i="30" s="1"/>
  <c r="M146" i="30"/>
  <c r="N29" i="33"/>
  <c r="O65" i="33" s="1"/>
  <c r="M169" i="30"/>
  <c r="N30" i="30"/>
  <c r="O66" i="30" s="1"/>
  <c r="M150" i="30"/>
  <c r="N32" i="33"/>
  <c r="O68" i="33" s="1"/>
  <c r="L176" i="29"/>
  <c r="N35" i="33"/>
  <c r="O71" i="33" s="1"/>
  <c r="M172" i="29"/>
  <c r="M153" i="29"/>
  <c r="N33" i="29"/>
  <c r="O69" i="29" s="1"/>
  <c r="M170" i="29"/>
  <c r="M151" i="29"/>
  <c r="N31" i="29"/>
  <c r="O67" i="29" s="1"/>
  <c r="M163" i="29"/>
  <c r="N24" i="29"/>
  <c r="O60" i="29" s="1"/>
  <c r="M144" i="29"/>
  <c r="N31" i="33"/>
  <c r="O67" i="33" s="1"/>
  <c r="J191" i="29"/>
  <c r="J193" i="29" s="1"/>
  <c r="J197" i="29"/>
  <c r="N25" i="30"/>
  <c r="O61" i="30" s="1"/>
  <c r="M164" i="30"/>
  <c r="M145" i="30"/>
  <c r="M174" i="29"/>
  <c r="M155" i="29"/>
  <c r="N35" i="29"/>
  <c r="O71" i="29" s="1"/>
  <c r="M170" i="30"/>
  <c r="M151" i="30"/>
  <c r="N31" i="30"/>
  <c r="O67" i="30" s="1"/>
  <c r="L73" i="29"/>
  <c r="L98" i="28" s="1"/>
  <c r="L90" i="28" s="1"/>
  <c r="M171" i="30"/>
  <c r="M152" i="30"/>
  <c r="N32" i="30"/>
  <c r="O68" i="30" s="1"/>
  <c r="N26" i="33"/>
  <c r="O62" i="33" s="1"/>
  <c r="N34" i="29"/>
  <c r="O70" i="29" s="1"/>
  <c r="M173" i="29"/>
  <c r="M154" i="29"/>
  <c r="K158" i="29"/>
  <c r="O23" i="31"/>
  <c r="N162" i="31"/>
  <c r="N143" i="31"/>
  <c r="N37" i="31"/>
  <c r="L184" i="31"/>
  <c r="O25" i="2"/>
  <c r="P55" i="2" s="1"/>
  <c r="M61" i="2"/>
  <c r="M96" i="28" s="1"/>
  <c r="N29" i="2"/>
  <c r="O59" i="2" s="1"/>
  <c r="O26" i="2"/>
  <c r="P56" i="2" s="1"/>
  <c r="M31" i="2"/>
  <c r="O21" i="2"/>
  <c r="P51" i="2" s="1"/>
  <c r="P20" i="2"/>
  <c r="O29" i="10"/>
  <c r="P65" i="10" s="1"/>
  <c r="O32" i="10"/>
  <c r="P68" i="10" s="1"/>
  <c r="O35" i="10"/>
  <c r="P71" i="10" s="1"/>
  <c r="P24" i="10"/>
  <c r="Q60" i="10" s="1"/>
  <c r="O27" i="10"/>
  <c r="P63" i="10" s="1"/>
  <c r="O26" i="10"/>
  <c r="P62" i="10" s="1"/>
  <c r="O25" i="10"/>
  <c r="P61" i="10" s="1"/>
  <c r="O28" i="10"/>
  <c r="P64" i="10" s="1"/>
  <c r="O34" i="10"/>
  <c r="P70" i="10" s="1"/>
  <c r="M73" i="10"/>
  <c r="M97" i="28" s="1"/>
  <c r="P30" i="10"/>
  <c r="Q66" i="10" s="1"/>
  <c r="O31" i="10"/>
  <c r="P67" i="10" s="1"/>
  <c r="P27" i="32"/>
  <c r="Q57" i="32" s="1"/>
  <c r="P26" i="32"/>
  <c r="Q56" i="32" s="1"/>
  <c r="P28" i="32"/>
  <c r="Q58" i="32" s="1"/>
  <c r="K14" i="28" l="1"/>
  <c r="K12" i="28"/>
  <c r="R126" i="29"/>
  <c r="R188" i="29"/>
  <c r="R161" i="29"/>
  <c r="R92" i="29"/>
  <c r="R58" i="29"/>
  <c r="R22" i="29"/>
  <c r="R142" i="29"/>
  <c r="R77" i="29"/>
  <c r="R181" i="29"/>
  <c r="R40" i="29"/>
  <c r="R109" i="29"/>
  <c r="R20" i="48"/>
  <c r="R27" i="48"/>
  <c r="R188" i="31"/>
  <c r="R22" i="31"/>
  <c r="R181" i="31"/>
  <c r="R92" i="31"/>
  <c r="R126" i="31"/>
  <c r="R161" i="31"/>
  <c r="R77" i="31"/>
  <c r="R142" i="31"/>
  <c r="R58" i="31"/>
  <c r="R109" i="31"/>
  <c r="R40" i="31"/>
  <c r="R92" i="33"/>
  <c r="R58" i="33"/>
  <c r="R22" i="33"/>
  <c r="R77" i="33"/>
  <c r="R40" i="33"/>
  <c r="R188" i="35"/>
  <c r="R161" i="35"/>
  <c r="R92" i="35"/>
  <c r="R58" i="35"/>
  <c r="R181" i="35"/>
  <c r="R142" i="35"/>
  <c r="R109" i="35"/>
  <c r="R126" i="35"/>
  <c r="R22" i="35"/>
  <c r="R40" i="35"/>
  <c r="R77" i="35"/>
  <c r="R76" i="43"/>
  <c r="R58" i="43"/>
  <c r="R40" i="43"/>
  <c r="R22" i="43"/>
  <c r="R89" i="43"/>
  <c r="R77" i="32"/>
  <c r="R34" i="32"/>
  <c r="R65" i="32"/>
  <c r="R49" i="32"/>
  <c r="R19" i="32"/>
  <c r="S4" i="48"/>
  <c r="S4" i="36"/>
  <c r="S4" i="34"/>
  <c r="S4" i="32"/>
  <c r="S4" i="43"/>
  <c r="S4" i="35"/>
  <c r="S4" i="33"/>
  <c r="S4" i="31"/>
  <c r="S4" i="29"/>
  <c r="S4" i="10"/>
  <c r="S4" i="30"/>
  <c r="S65" i="2"/>
  <c r="S34" i="2"/>
  <c r="S77" i="2"/>
  <c r="S49" i="2"/>
  <c r="S19" i="2"/>
  <c r="R58" i="10"/>
  <c r="R92" i="10"/>
  <c r="R22" i="10"/>
  <c r="R77" i="10"/>
  <c r="R40" i="10"/>
  <c r="R40" i="34"/>
  <c r="R181" i="34"/>
  <c r="R161" i="34"/>
  <c r="R77" i="34"/>
  <c r="R109" i="34"/>
  <c r="R142" i="34"/>
  <c r="R22" i="34"/>
  <c r="R188" i="34"/>
  <c r="R58" i="34"/>
  <c r="R126" i="34"/>
  <c r="R92" i="34"/>
  <c r="R181" i="30"/>
  <c r="R92" i="30"/>
  <c r="R126" i="30"/>
  <c r="R161" i="30"/>
  <c r="R188" i="30"/>
  <c r="R77" i="30"/>
  <c r="R142" i="30"/>
  <c r="R109" i="30"/>
  <c r="R58" i="30"/>
  <c r="R22" i="30"/>
  <c r="R40" i="30"/>
  <c r="R181" i="36"/>
  <c r="R58" i="36"/>
  <c r="R161" i="36"/>
  <c r="R22" i="36"/>
  <c r="R142" i="36"/>
  <c r="R109" i="36"/>
  <c r="R92" i="36"/>
  <c r="R77" i="36"/>
  <c r="R40" i="36"/>
  <c r="R188" i="36"/>
  <c r="R126" i="36"/>
  <c r="Q67" i="28"/>
  <c r="Q75" i="28" s="1"/>
  <c r="Q87" i="28"/>
  <c r="Q95" i="28" s="1"/>
  <c r="Q103" i="28" s="1"/>
  <c r="S34" i="28"/>
  <c r="CY34" i="28"/>
  <c r="R59" i="28"/>
  <c r="U5" i="28"/>
  <c r="T4" i="2"/>
  <c r="T13" i="28"/>
  <c r="T21" i="28"/>
  <c r="Q50" i="2"/>
  <c r="P59" i="31"/>
  <c r="O59" i="29"/>
  <c r="O59" i="30"/>
  <c r="AD39" i="2"/>
  <c r="AC46" i="2"/>
  <c r="P23" i="32"/>
  <c r="Q53" i="32" s="1"/>
  <c r="J198" i="36"/>
  <c r="J200" i="36" s="1"/>
  <c r="N37" i="10"/>
  <c r="O61" i="31"/>
  <c r="O73" i="31" s="1"/>
  <c r="O100" i="28" s="1"/>
  <c r="N164" i="31"/>
  <c r="N176" i="31" s="1"/>
  <c r="N183" i="31" s="1"/>
  <c r="N185" i="31" s="1"/>
  <c r="O25" i="31"/>
  <c r="O37" i="31" s="1"/>
  <c r="D36" i="47" s="1"/>
  <c r="N145" i="31"/>
  <c r="N157" i="31" s="1"/>
  <c r="N189" i="31" s="1"/>
  <c r="P24" i="32"/>
  <c r="Q54" i="32" s="1"/>
  <c r="P25" i="32"/>
  <c r="Q55" i="32" s="1"/>
  <c r="L191" i="31"/>
  <c r="L193" i="31" s="1"/>
  <c r="O52" i="32"/>
  <c r="O22" i="32"/>
  <c r="O31" i="32" s="1"/>
  <c r="D37" i="47" s="1"/>
  <c r="K193" i="35"/>
  <c r="K194" i="35" s="1"/>
  <c r="K197" i="35"/>
  <c r="O69" i="10"/>
  <c r="O33" i="10"/>
  <c r="M177" i="31"/>
  <c r="L177" i="35"/>
  <c r="O24" i="2"/>
  <c r="P54" i="2" s="1"/>
  <c r="O28" i="2"/>
  <c r="P58" i="2" s="1"/>
  <c r="O23" i="2"/>
  <c r="P53" i="2" s="1"/>
  <c r="K194" i="31"/>
  <c r="K196" i="35"/>
  <c r="M183" i="31"/>
  <c r="M185" i="31" s="1"/>
  <c r="N37" i="36"/>
  <c r="O27" i="2"/>
  <c r="P57" i="2" s="1"/>
  <c r="L190" i="36"/>
  <c r="L192" i="36" s="1"/>
  <c r="L177" i="36"/>
  <c r="L177" i="34"/>
  <c r="K198" i="31"/>
  <c r="K200" i="31" s="1"/>
  <c r="M178" i="31"/>
  <c r="M179" i="31" s="1"/>
  <c r="L178" i="36"/>
  <c r="L179" i="36" s="1"/>
  <c r="K193" i="36"/>
  <c r="K194" i="36" s="1"/>
  <c r="K197" i="36"/>
  <c r="K198" i="36" s="1"/>
  <c r="K200" i="36" s="1"/>
  <c r="K197" i="34"/>
  <c r="L186" i="31"/>
  <c r="L196" i="31"/>
  <c r="L198" i="31" s="1"/>
  <c r="L200" i="31" s="1"/>
  <c r="AE41" i="35"/>
  <c r="AD55" i="35"/>
  <c r="Q20" i="32"/>
  <c r="R50" i="32" s="1"/>
  <c r="M88" i="28"/>
  <c r="M158" i="31"/>
  <c r="M182" i="31"/>
  <c r="L189" i="36"/>
  <c r="L191" i="36" s="1"/>
  <c r="O59" i="10"/>
  <c r="O23" i="10"/>
  <c r="L158" i="36"/>
  <c r="J194" i="35"/>
  <c r="J198" i="35"/>
  <c r="J200" i="35" s="1"/>
  <c r="J198" i="34"/>
  <c r="J200" i="34" s="1"/>
  <c r="J194" i="34"/>
  <c r="M157" i="36"/>
  <c r="M182" i="36" s="1"/>
  <c r="M176" i="36"/>
  <c r="N73" i="36"/>
  <c r="N108" i="28" s="1"/>
  <c r="N92" i="28" s="1"/>
  <c r="O24" i="34"/>
  <c r="O60" i="34"/>
  <c r="N163" i="34"/>
  <c r="N144" i="34"/>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O31" i="35"/>
  <c r="O67" i="35"/>
  <c r="N151" i="35"/>
  <c r="N170" i="35"/>
  <c r="L189" i="35"/>
  <c r="L182" i="35"/>
  <c r="L178" i="35"/>
  <c r="L179" i="35" s="1"/>
  <c r="O33" i="36"/>
  <c r="O69" i="36"/>
  <c r="N153" i="36"/>
  <c r="N172" i="36"/>
  <c r="O22" i="2"/>
  <c r="P30" i="31"/>
  <c r="P66" i="31"/>
  <c r="O169" i="31"/>
  <c r="O150" i="31"/>
  <c r="L178" i="34"/>
  <c r="L179" i="34" s="1"/>
  <c r="L189" i="34"/>
  <c r="L182" i="34"/>
  <c r="P23" i="36"/>
  <c r="P59" i="36"/>
  <c r="O143" i="36"/>
  <c r="O162" i="36"/>
  <c r="T33" i="35"/>
  <c r="T69" i="35"/>
  <c r="S153" i="35"/>
  <c r="S172" i="35"/>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S27" i="35"/>
  <c r="S63" i="35"/>
  <c r="R166" i="35"/>
  <c r="R147" i="35"/>
  <c r="P68" i="31"/>
  <c r="P32" i="31"/>
  <c r="O152" i="31"/>
  <c r="O171" i="31"/>
  <c r="O34" i="36"/>
  <c r="O70" i="36"/>
  <c r="N173" i="36"/>
  <c r="N154" i="36"/>
  <c r="L158" i="34"/>
  <c r="O34" i="35"/>
  <c r="O70" i="35"/>
  <c r="N154" i="35"/>
  <c r="N173" i="35"/>
  <c r="K196" i="34"/>
  <c r="T30" i="35"/>
  <c r="T66" i="35"/>
  <c r="S150" i="35"/>
  <c r="S169" i="35"/>
  <c r="O29" i="34"/>
  <c r="O65" i="34"/>
  <c r="N149" i="34"/>
  <c r="N168" i="34"/>
  <c r="O28" i="36"/>
  <c r="O64" i="36"/>
  <c r="N167" i="36"/>
  <c r="N148" i="36"/>
  <c r="P35" i="31"/>
  <c r="P71" i="31"/>
  <c r="O155" i="31"/>
  <c r="O174" i="31"/>
  <c r="M176" i="35"/>
  <c r="M177" i="35" s="1"/>
  <c r="P60" i="31"/>
  <c r="P24" i="31"/>
  <c r="O163" i="31"/>
  <c r="O144" i="31"/>
  <c r="T29" i="35"/>
  <c r="T65" i="35"/>
  <c r="S149" i="35"/>
  <c r="S168" i="35"/>
  <c r="L158" i="35"/>
  <c r="O26" i="36"/>
  <c r="O62" i="36"/>
  <c r="N146" i="36"/>
  <c r="N165" i="36"/>
  <c r="O27" i="34"/>
  <c r="O63" i="34"/>
  <c r="N147" i="34"/>
  <c r="N166" i="34"/>
  <c r="M157" i="34"/>
  <c r="O25" i="34"/>
  <c r="O61" i="34"/>
  <c r="N164" i="34"/>
  <c r="N145" i="34"/>
  <c r="O25" i="36"/>
  <c r="O61" i="36"/>
  <c r="N145" i="36"/>
  <c r="N164" i="36"/>
  <c r="T25" i="35"/>
  <c r="T61" i="35"/>
  <c r="S164" i="35"/>
  <c r="S145" i="35"/>
  <c r="T35" i="35"/>
  <c r="T71" i="35"/>
  <c r="S174" i="35"/>
  <c r="S155" i="35"/>
  <c r="W26" i="35"/>
  <c r="W62" i="35"/>
  <c r="V146" i="35"/>
  <c r="V165" i="35"/>
  <c r="N73" i="34"/>
  <c r="N106" i="28" s="1"/>
  <c r="N73" i="35"/>
  <c r="N107" i="28" s="1"/>
  <c r="S28" i="35"/>
  <c r="S64" i="35"/>
  <c r="R167" i="35"/>
  <c r="R148" i="35"/>
  <c r="O31" i="34"/>
  <c r="O67" i="34"/>
  <c r="N170" i="34"/>
  <c r="N151" i="34"/>
  <c r="O27" i="36"/>
  <c r="O63" i="36"/>
  <c r="N166" i="36"/>
  <c r="N147" i="36"/>
  <c r="S32" i="35"/>
  <c r="S68" i="35"/>
  <c r="R171" i="35"/>
  <c r="R152" i="35"/>
  <c r="O32" i="36"/>
  <c r="O68" i="36"/>
  <c r="N171" i="36"/>
  <c r="N152" i="36"/>
  <c r="Q24" i="35"/>
  <c r="Q60" i="35"/>
  <c r="P163" i="35"/>
  <c r="P144" i="35"/>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89" i="28"/>
  <c r="L109" i="28"/>
  <c r="L88" i="28"/>
  <c r="L101" i="28"/>
  <c r="N61" i="32"/>
  <c r="N104" i="28" s="1"/>
  <c r="K93" i="28"/>
  <c r="L74" i="34"/>
  <c r="K24" i="28"/>
  <c r="X41" i="33"/>
  <c r="W55" i="33"/>
  <c r="L74" i="35"/>
  <c r="K25" i="28"/>
  <c r="K9" i="28" s="1"/>
  <c r="L74" i="36"/>
  <c r="K26" i="28"/>
  <c r="K10" i="28" s="1"/>
  <c r="AB41" i="30"/>
  <c r="AA55" i="30"/>
  <c r="M62" i="32"/>
  <c r="M74" i="10"/>
  <c r="M15" i="28" s="1"/>
  <c r="L62" i="2"/>
  <c r="P21" i="32"/>
  <c r="Q51" i="32" s="1"/>
  <c r="P29" i="32"/>
  <c r="Q59" i="32" s="1"/>
  <c r="J27" i="28"/>
  <c r="J6" i="28"/>
  <c r="J11" i="28" s="1"/>
  <c r="K5" i="47" s="1"/>
  <c r="J19" i="28"/>
  <c r="Z41" i="10"/>
  <c r="Y55" i="10"/>
  <c r="L74" i="29"/>
  <c r="L16" i="28" s="1"/>
  <c r="L74" i="30"/>
  <c r="L17" i="28" s="1"/>
  <c r="W41" i="34"/>
  <c r="V55" i="34"/>
  <c r="L177" i="30"/>
  <c r="L74" i="33"/>
  <c r="L23" i="28" s="1"/>
  <c r="L7" i="28" s="1"/>
  <c r="L177" i="29"/>
  <c r="L158" i="29"/>
  <c r="J198" i="29"/>
  <c r="J200" i="29" s="1"/>
  <c r="J194" i="29"/>
  <c r="J198" i="30"/>
  <c r="J200" i="30" s="1"/>
  <c r="J194" i="30"/>
  <c r="O31" i="33"/>
  <c r="P67" i="33" s="1"/>
  <c r="L183" i="29"/>
  <c r="L185" i="29" s="1"/>
  <c r="L190" i="29"/>
  <c r="L192" i="29" s="1"/>
  <c r="O27" i="29"/>
  <c r="P63" i="29" s="1"/>
  <c r="N147" i="29"/>
  <c r="N166" i="29"/>
  <c r="M73" i="33"/>
  <c r="M105" i="28" s="1"/>
  <c r="M89" i="28" s="1"/>
  <c r="O34" i="30"/>
  <c r="P70" i="30" s="1"/>
  <c r="N154" i="30"/>
  <c r="N173" i="30"/>
  <c r="O33" i="33"/>
  <c r="P69" i="33" s="1"/>
  <c r="K184" i="30"/>
  <c r="K186" i="30" s="1"/>
  <c r="K196" i="30"/>
  <c r="N173" i="29"/>
  <c r="O34" i="29"/>
  <c r="P70" i="29" s="1"/>
  <c r="N154" i="29"/>
  <c r="O24" i="33"/>
  <c r="P60" i="33" s="1"/>
  <c r="N162" i="29"/>
  <c r="O23" i="29"/>
  <c r="N37" i="29"/>
  <c r="N143" i="29"/>
  <c r="N172" i="30"/>
  <c r="N153" i="30"/>
  <c r="O33" i="30"/>
  <c r="P69" i="30" s="1"/>
  <c r="L182" i="29"/>
  <c r="L189" i="29"/>
  <c r="L178" i="29"/>
  <c r="L179" i="29" s="1"/>
  <c r="O27" i="30"/>
  <c r="P63" i="30" s="1"/>
  <c r="N166" i="30"/>
  <c r="N147" i="30"/>
  <c r="N151" i="30"/>
  <c r="O31" i="30"/>
  <c r="P67" i="30" s="1"/>
  <c r="N170" i="30"/>
  <c r="N153" i="29"/>
  <c r="N172" i="29"/>
  <c r="O33" i="29"/>
  <c r="P69" i="29" s="1"/>
  <c r="O32" i="33"/>
  <c r="P68" i="33" s="1"/>
  <c r="M176" i="30"/>
  <c r="N149" i="29"/>
  <c r="N168" i="29"/>
  <c r="O29" i="29"/>
  <c r="P65" i="29" s="1"/>
  <c r="K184" i="29"/>
  <c r="K186" i="29" s="1"/>
  <c r="K196" i="29"/>
  <c r="N148" i="29"/>
  <c r="O28" i="29"/>
  <c r="P64" i="29" s="1"/>
  <c r="N167" i="29"/>
  <c r="O26" i="33"/>
  <c r="P62" i="33" s="1"/>
  <c r="N163" i="29"/>
  <c r="O24" i="29"/>
  <c r="P60" i="29" s="1"/>
  <c r="N144" i="29"/>
  <c r="N146" i="30"/>
  <c r="N165" i="30"/>
  <c r="O26" i="30"/>
  <c r="P62" i="30" s="1"/>
  <c r="M73" i="29"/>
  <c r="M98" i="28" s="1"/>
  <c r="M90" i="28" s="1"/>
  <c r="P25" i="33"/>
  <c r="Q61" i="33" s="1"/>
  <c r="N171" i="29"/>
  <c r="N152" i="29"/>
  <c r="O32" i="29"/>
  <c r="P68" i="29" s="1"/>
  <c r="K191" i="29"/>
  <c r="K193" i="29" s="1"/>
  <c r="K197" i="29"/>
  <c r="N164" i="30"/>
  <c r="O25" i="30"/>
  <c r="P61" i="30" s="1"/>
  <c r="N145" i="30"/>
  <c r="N169" i="30"/>
  <c r="O30" i="30"/>
  <c r="P66" i="30" s="1"/>
  <c r="N150" i="30"/>
  <c r="M157" i="29"/>
  <c r="N169" i="29"/>
  <c r="O30" i="29"/>
  <c r="P66" i="29" s="1"/>
  <c r="N150" i="29"/>
  <c r="M73" i="30"/>
  <c r="M99" i="28" s="1"/>
  <c r="M91" i="28" s="1"/>
  <c r="L183" i="30"/>
  <c r="L185" i="30" s="1"/>
  <c r="L190" i="30"/>
  <c r="L192" i="30" s="1"/>
  <c r="N152" i="30"/>
  <c r="N171" i="30"/>
  <c r="O32" i="30"/>
  <c r="P68" i="30" s="1"/>
  <c r="M176" i="29"/>
  <c r="O25" i="29"/>
  <c r="P61" i="29" s="1"/>
  <c r="N164" i="29"/>
  <c r="N145" i="29"/>
  <c r="O28" i="33"/>
  <c r="P64" i="33" s="1"/>
  <c r="N143" i="30"/>
  <c r="N37" i="30"/>
  <c r="O23" i="30"/>
  <c r="N162" i="30"/>
  <c r="O34" i="33"/>
  <c r="P70" i="33" s="1"/>
  <c r="O35" i="29"/>
  <c r="P71" i="29" s="1"/>
  <c r="N174" i="29"/>
  <c r="N155" i="29"/>
  <c r="O31" i="29"/>
  <c r="P67" i="29" s="1"/>
  <c r="N170" i="29"/>
  <c r="N151" i="29"/>
  <c r="O35" i="33"/>
  <c r="P71" i="33" s="1"/>
  <c r="N149" i="30"/>
  <c r="O29" i="30"/>
  <c r="P65" i="30" s="1"/>
  <c r="N168" i="30"/>
  <c r="N165" i="29"/>
  <c r="N146" i="29"/>
  <c r="O26" i="29"/>
  <c r="P62" i="29" s="1"/>
  <c r="N144" i="30"/>
  <c r="N163" i="30"/>
  <c r="O24" i="30"/>
  <c r="P60" i="30" s="1"/>
  <c r="O27" i="33"/>
  <c r="P63" i="33" s="1"/>
  <c r="N155" i="30"/>
  <c r="N174" i="30"/>
  <c r="O35" i="30"/>
  <c r="P71" i="30" s="1"/>
  <c r="M157" i="30"/>
  <c r="K191" i="30"/>
  <c r="K193" i="30" s="1"/>
  <c r="K197" i="30"/>
  <c r="O29" i="33"/>
  <c r="P65" i="33" s="1"/>
  <c r="O23" i="33"/>
  <c r="P59" i="33" s="1"/>
  <c r="N37" i="33"/>
  <c r="L182" i="30"/>
  <c r="L178" i="30"/>
  <c r="L179" i="30" s="1"/>
  <c r="L189" i="30"/>
  <c r="N167" i="30"/>
  <c r="N148" i="30"/>
  <c r="O28" i="30"/>
  <c r="P64" i="30" s="1"/>
  <c r="O30" i="33"/>
  <c r="P66" i="33" s="1"/>
  <c r="L158" i="30"/>
  <c r="P23" i="31"/>
  <c r="O162" i="31"/>
  <c r="O143" i="31"/>
  <c r="M197" i="31"/>
  <c r="M191" i="31"/>
  <c r="M193" i="31" s="1"/>
  <c r="P25" i="2"/>
  <c r="Q55" i="2" s="1"/>
  <c r="N73" i="10"/>
  <c r="N97" i="28" s="1"/>
  <c r="P21" i="2"/>
  <c r="Q51" i="2" s="1"/>
  <c r="O29" i="2"/>
  <c r="P59" i="2" s="1"/>
  <c r="N61" i="2"/>
  <c r="N96" i="28" s="1"/>
  <c r="P26" i="2"/>
  <c r="Q56" i="2" s="1"/>
  <c r="Q20" i="2"/>
  <c r="N31" i="2"/>
  <c r="P29" i="10"/>
  <c r="Q65" i="10" s="1"/>
  <c r="P31" i="10"/>
  <c r="Q67" i="10" s="1"/>
  <c r="P28" i="10"/>
  <c r="Q64" i="10" s="1"/>
  <c r="Q24" i="10"/>
  <c r="R60" i="10" s="1"/>
  <c r="Q30" i="10"/>
  <c r="R66" i="10" s="1"/>
  <c r="P27" i="10"/>
  <c r="Q63" i="10" s="1"/>
  <c r="P35" i="10"/>
  <c r="Q71" i="10" s="1"/>
  <c r="P25" i="10"/>
  <c r="Q61" i="10" s="1"/>
  <c r="P32" i="10"/>
  <c r="Q68" i="10" s="1"/>
  <c r="P34" i="10"/>
  <c r="Q70" i="10" s="1"/>
  <c r="P26" i="10"/>
  <c r="Q62" i="10" s="1"/>
  <c r="Q28" i="32"/>
  <c r="R58" i="32" s="1"/>
  <c r="Q26" i="32"/>
  <c r="R56" i="32" s="1"/>
  <c r="Q27" i="32"/>
  <c r="R57" i="32" s="1"/>
  <c r="L12" i="28" l="1"/>
  <c r="L14" i="28"/>
  <c r="T4" i="48"/>
  <c r="T4" i="43"/>
  <c r="T4" i="35"/>
  <c r="T4" i="33"/>
  <c r="T4" i="36"/>
  <c r="T4" i="34"/>
  <c r="T4" i="32"/>
  <c r="T4" i="10"/>
  <c r="T4" i="31"/>
  <c r="T4" i="29"/>
  <c r="T4" i="30"/>
  <c r="T19" i="2"/>
  <c r="T65" i="2"/>
  <c r="T34" i="2"/>
  <c r="T77" i="2"/>
  <c r="T49" i="2"/>
  <c r="S92" i="10"/>
  <c r="S22" i="10"/>
  <c r="S77" i="10"/>
  <c r="S40" i="10"/>
  <c r="S58" i="10"/>
  <c r="S58" i="36"/>
  <c r="S161" i="36"/>
  <c r="S22" i="36"/>
  <c r="S142" i="36"/>
  <c r="S77" i="36"/>
  <c r="S40" i="36"/>
  <c r="S181" i="36"/>
  <c r="S92" i="36"/>
  <c r="S126" i="36"/>
  <c r="S188" i="36"/>
  <c r="S109" i="36"/>
  <c r="S126" i="29"/>
  <c r="S181" i="29"/>
  <c r="S142" i="29"/>
  <c r="S77" i="29"/>
  <c r="S40" i="29"/>
  <c r="S58" i="29"/>
  <c r="S22" i="29"/>
  <c r="S161" i="29"/>
  <c r="S92" i="29"/>
  <c r="S188" i="29"/>
  <c r="S109" i="29"/>
  <c r="S20" i="48"/>
  <c r="S27" i="48"/>
  <c r="S188" i="31"/>
  <c r="S181" i="31"/>
  <c r="S142" i="31"/>
  <c r="S109" i="31"/>
  <c r="S77" i="31"/>
  <c r="S40" i="31"/>
  <c r="S92" i="31"/>
  <c r="S126" i="31"/>
  <c r="S161" i="31"/>
  <c r="S22" i="31"/>
  <c r="S58" i="31"/>
  <c r="S77" i="33"/>
  <c r="S40" i="33"/>
  <c r="S92" i="33"/>
  <c r="S58" i="33"/>
  <c r="S22" i="33"/>
  <c r="S126" i="35"/>
  <c r="S181" i="35"/>
  <c r="S58" i="35"/>
  <c r="S40" i="35"/>
  <c r="S22" i="35"/>
  <c r="S109" i="35"/>
  <c r="S142" i="35"/>
  <c r="S92" i="35"/>
  <c r="S161" i="35"/>
  <c r="S77" i="35"/>
  <c r="S188" i="35"/>
  <c r="S40" i="43"/>
  <c r="S89" i="43"/>
  <c r="S22" i="43"/>
  <c r="S76" i="43"/>
  <c r="S58" i="43"/>
  <c r="S34" i="32"/>
  <c r="S77" i="32"/>
  <c r="S65" i="32"/>
  <c r="S19" i="32"/>
  <c r="S49" i="32"/>
  <c r="S58" i="30"/>
  <c r="S92" i="30"/>
  <c r="S126" i="30"/>
  <c r="S161" i="30"/>
  <c r="S188" i="30"/>
  <c r="S77" i="30"/>
  <c r="S109" i="30"/>
  <c r="S22" i="30"/>
  <c r="S181" i="30"/>
  <c r="S40" i="30"/>
  <c r="S142" i="30"/>
  <c r="S161" i="34"/>
  <c r="S188" i="34"/>
  <c r="S40" i="34"/>
  <c r="S181" i="34"/>
  <c r="S77" i="34"/>
  <c r="S109" i="34"/>
  <c r="S142" i="34"/>
  <c r="S22" i="34"/>
  <c r="S58" i="34"/>
  <c r="S92" i="34"/>
  <c r="S126" i="34"/>
  <c r="V5" i="28"/>
  <c r="U4" i="2"/>
  <c r="U21" i="28"/>
  <c r="U13" i="28"/>
  <c r="R67" i="28"/>
  <c r="R75" i="28" s="1"/>
  <c r="R87" i="28"/>
  <c r="R95" i="28" s="1"/>
  <c r="R103" i="28" s="1"/>
  <c r="CZ34" i="28"/>
  <c r="S59" i="28"/>
  <c r="T34" i="28"/>
  <c r="Q23" i="32"/>
  <c r="R53" i="32" s="1"/>
  <c r="Q59" i="31"/>
  <c r="R50" i="2"/>
  <c r="P52" i="2"/>
  <c r="P59" i="30"/>
  <c r="P59" i="29"/>
  <c r="O37" i="10"/>
  <c r="D33" i="47" s="1"/>
  <c r="AE39" i="2"/>
  <c r="AD46" i="2"/>
  <c r="Q25" i="32"/>
  <c r="R55" i="32" s="1"/>
  <c r="K198" i="35"/>
  <c r="K200" i="35" s="1"/>
  <c r="P61" i="31"/>
  <c r="P73" i="31" s="1"/>
  <c r="P100" i="28" s="1"/>
  <c r="O145" i="31"/>
  <c r="O157" i="31" s="1"/>
  <c r="O182" i="31" s="1"/>
  <c r="O164" i="31"/>
  <c r="O176" i="31" s="1"/>
  <c r="O190" i="31" s="1"/>
  <c r="O192" i="31" s="1"/>
  <c r="P25" i="31"/>
  <c r="P37" i="31" s="1"/>
  <c r="Q24" i="32"/>
  <c r="R54" i="32" s="1"/>
  <c r="M196" i="31"/>
  <c r="M198" i="31" s="1"/>
  <c r="M200" i="31" s="1"/>
  <c r="L194" i="31"/>
  <c r="P52" i="32"/>
  <c r="P22" i="32"/>
  <c r="P31" i="32" s="1"/>
  <c r="P24" i="2"/>
  <c r="Q54" i="2" s="1"/>
  <c r="P69" i="10"/>
  <c r="P33" i="10"/>
  <c r="P28" i="2"/>
  <c r="Q58" i="2" s="1"/>
  <c r="P23" i="2"/>
  <c r="Q53" i="2" s="1"/>
  <c r="N176" i="35"/>
  <c r="N183" i="35" s="1"/>
  <c r="N185" i="35" s="1"/>
  <c r="M177" i="36"/>
  <c r="M177" i="34"/>
  <c r="P27" i="2"/>
  <c r="Q57" i="2" s="1"/>
  <c r="L193" i="36"/>
  <c r="L194" i="36" s="1"/>
  <c r="N88" i="28"/>
  <c r="L197" i="36"/>
  <c r="L198" i="36" s="1"/>
  <c r="L200" i="36" s="1"/>
  <c r="K198" i="34"/>
  <c r="K200" i="34" s="1"/>
  <c r="M158" i="35"/>
  <c r="K194" i="34"/>
  <c r="N74" i="31"/>
  <c r="N18" i="28" s="1"/>
  <c r="M18" i="28"/>
  <c r="N157" i="36"/>
  <c r="N182" i="36" s="1"/>
  <c r="AF41" i="35"/>
  <c r="AE55" i="35"/>
  <c r="O37" i="36"/>
  <c r="D41" i="47" s="1"/>
  <c r="M158" i="36"/>
  <c r="M101" i="28"/>
  <c r="M93" i="28"/>
  <c r="M109" i="28"/>
  <c r="R20" i="32"/>
  <c r="S50" i="32" s="1"/>
  <c r="N62" i="32"/>
  <c r="N22" i="28" s="1"/>
  <c r="M22" i="28"/>
  <c r="M184" i="31"/>
  <c r="M186" i="31" s="1"/>
  <c r="M194" i="31" s="1"/>
  <c r="P59" i="10"/>
  <c r="P23" i="10"/>
  <c r="M189" i="36"/>
  <c r="O73" i="36"/>
  <c r="O108" i="28" s="1"/>
  <c r="O92" i="28" s="1"/>
  <c r="M190" i="36"/>
  <c r="M192" i="36" s="1"/>
  <c r="M183" i="36"/>
  <c r="M185" i="36" s="1"/>
  <c r="N176" i="36"/>
  <c r="M178" i="36"/>
  <c r="M179" i="36" s="1"/>
  <c r="N178" i="31"/>
  <c r="N179" i="31" s="1"/>
  <c r="P24" i="34"/>
  <c r="P60" i="34"/>
  <c r="O144" i="34"/>
  <c r="O163" i="34"/>
  <c r="O73" i="34"/>
  <c r="T28" i="35"/>
  <c r="T64" i="35"/>
  <c r="S148" i="35"/>
  <c r="S167" i="35"/>
  <c r="L197" i="34"/>
  <c r="L191" i="34"/>
  <c r="L193" i="34" s="1"/>
  <c r="N182" i="31"/>
  <c r="N196" i="31" s="1"/>
  <c r="N177" i="31"/>
  <c r="R31" i="31"/>
  <c r="R67" i="31"/>
  <c r="Q151" i="31"/>
  <c r="Q170" i="31"/>
  <c r="P27" i="34"/>
  <c r="P63" i="34"/>
  <c r="O166" i="34"/>
  <c r="O147" i="34"/>
  <c r="P34" i="36"/>
  <c r="P70" i="36"/>
  <c r="O173" i="36"/>
  <c r="O154" i="36"/>
  <c r="T27" i="35"/>
  <c r="T63" i="35"/>
  <c r="S166" i="35"/>
  <c r="S147" i="35"/>
  <c r="M190" i="34"/>
  <c r="M192" i="34" s="1"/>
  <c r="M183" i="34"/>
  <c r="M185" i="34" s="1"/>
  <c r="P33" i="36"/>
  <c r="P69" i="36"/>
  <c r="O153" i="36"/>
  <c r="O172" i="36"/>
  <c r="S29" i="36"/>
  <c r="S65" i="36"/>
  <c r="R168" i="36"/>
  <c r="R149" i="36"/>
  <c r="P30" i="36"/>
  <c r="P66" i="36"/>
  <c r="O169" i="36"/>
  <c r="O150" i="36"/>
  <c r="Q33" i="31"/>
  <c r="Q69" i="31"/>
  <c r="P153" i="31"/>
  <c r="P172" i="31"/>
  <c r="P29" i="34"/>
  <c r="P65" i="34"/>
  <c r="O149" i="34"/>
  <c r="O168" i="34"/>
  <c r="Q64" i="31"/>
  <c r="Q28" i="31"/>
  <c r="P148" i="31"/>
  <c r="P167" i="31"/>
  <c r="Q30" i="31"/>
  <c r="Q66" i="31"/>
  <c r="P150" i="31"/>
  <c r="P169" i="31"/>
  <c r="N157" i="35"/>
  <c r="N157" i="34"/>
  <c r="P32" i="36"/>
  <c r="P68" i="36"/>
  <c r="O171" i="36"/>
  <c r="O152" i="36"/>
  <c r="P27" i="36"/>
  <c r="P63" i="36"/>
  <c r="O147" i="36"/>
  <c r="O166" i="36"/>
  <c r="X26" i="35"/>
  <c r="X62" i="35"/>
  <c r="W146" i="35"/>
  <c r="W165" i="35"/>
  <c r="U25" i="35"/>
  <c r="U61" i="35"/>
  <c r="T164" i="35"/>
  <c r="T145" i="35"/>
  <c r="P25" i="34"/>
  <c r="P61" i="34"/>
  <c r="O145" i="34"/>
  <c r="O164" i="34"/>
  <c r="P34" i="35"/>
  <c r="P70" i="35"/>
  <c r="O154" i="35"/>
  <c r="O173" i="35"/>
  <c r="Q68" i="31"/>
  <c r="Q32" i="31"/>
  <c r="P171" i="31"/>
  <c r="P152" i="31"/>
  <c r="Q70" i="31"/>
  <c r="P173" i="31"/>
  <c r="P154" i="31"/>
  <c r="Q34" i="31"/>
  <c r="P22" i="2"/>
  <c r="L197" i="35"/>
  <c r="L191" i="35"/>
  <c r="L193" i="35" s="1"/>
  <c r="P31" i="36"/>
  <c r="P67" i="36"/>
  <c r="O151" i="36"/>
  <c r="O170" i="36"/>
  <c r="U29" i="35"/>
  <c r="U65" i="35"/>
  <c r="T168" i="35"/>
  <c r="T149" i="35"/>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07"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U33" i="35"/>
  <c r="U69" i="35"/>
  <c r="T172" i="35"/>
  <c r="T153" i="35"/>
  <c r="N190" i="31"/>
  <c r="N192" i="31" s="1"/>
  <c r="P35" i="34"/>
  <c r="P71" i="34"/>
  <c r="O174" i="34"/>
  <c r="O155" i="34"/>
  <c r="P23" i="34"/>
  <c r="P59" i="34"/>
  <c r="O143" i="34"/>
  <c r="O162" i="34"/>
  <c r="O37" i="34"/>
  <c r="D39" i="47" s="1"/>
  <c r="R24" i="35"/>
  <c r="R60" i="35"/>
  <c r="Q144" i="35"/>
  <c r="Q163" i="35"/>
  <c r="M190" i="35"/>
  <c r="M192" i="35" s="1"/>
  <c r="M183" i="35"/>
  <c r="M185" i="35" s="1"/>
  <c r="P28" i="36"/>
  <c r="P64" i="36"/>
  <c r="O167" i="36"/>
  <c r="O148" i="36"/>
  <c r="U30" i="35"/>
  <c r="U66" i="35"/>
  <c r="T150" i="35"/>
  <c r="T169" i="35"/>
  <c r="P24" i="36"/>
  <c r="P60" i="36"/>
  <c r="O144" i="36"/>
  <c r="O163" i="36"/>
  <c r="P23" i="35"/>
  <c r="P59" i="35"/>
  <c r="O162" i="35"/>
  <c r="O143" i="35"/>
  <c r="O37" i="35"/>
  <c r="D40" i="47" s="1"/>
  <c r="P32" i="34"/>
  <c r="P68" i="34"/>
  <c r="O171" i="34"/>
  <c r="O152" i="34"/>
  <c r="T32" i="35"/>
  <c r="T68" i="35"/>
  <c r="S171" i="35"/>
  <c r="S152" i="35"/>
  <c r="P31" i="34"/>
  <c r="P67" i="34"/>
  <c r="O151" i="34"/>
  <c r="O170" i="34"/>
  <c r="U35" i="35"/>
  <c r="U71" i="35"/>
  <c r="T155" i="35"/>
  <c r="T174" i="35"/>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L93" i="28"/>
  <c r="M74" i="34"/>
  <c r="L24" i="28"/>
  <c r="M74" i="36"/>
  <c r="L26" i="28"/>
  <c r="M74" i="35"/>
  <c r="L25" i="28"/>
  <c r="M62" i="2"/>
  <c r="O61" i="32"/>
  <c r="O104" i="28" s="1"/>
  <c r="K27" i="28"/>
  <c r="K8" i="28"/>
  <c r="K6" i="28"/>
  <c r="K19" i="28"/>
  <c r="Y41" i="33"/>
  <c r="X55" i="33"/>
  <c r="AC41" i="30"/>
  <c r="AB55" i="30"/>
  <c r="N74" i="10"/>
  <c r="N15" i="28" s="1"/>
  <c r="Q29" i="32"/>
  <c r="R59" i="32" s="1"/>
  <c r="Q21" i="32"/>
  <c r="R51" i="32" s="1"/>
  <c r="AA41" i="10"/>
  <c r="Z55" i="10"/>
  <c r="M74" i="30"/>
  <c r="M17" i="28" s="1"/>
  <c r="M74" i="29"/>
  <c r="M16" i="28" s="1"/>
  <c r="X41" i="34"/>
  <c r="W55" i="34"/>
  <c r="M74" i="33"/>
  <c r="M23" i="28" s="1"/>
  <c r="M7" i="28" s="1"/>
  <c r="M158" i="29"/>
  <c r="K194" i="29"/>
  <c r="P35" i="30"/>
  <c r="Q71" i="30" s="1"/>
  <c r="O155" i="30"/>
  <c r="O174" i="30"/>
  <c r="O162" i="30"/>
  <c r="O143" i="30"/>
  <c r="O37" i="30"/>
  <c r="D35" i="47" s="1"/>
  <c r="P23" i="30"/>
  <c r="O169" i="30"/>
  <c r="O150" i="30"/>
  <c r="P30" i="30"/>
  <c r="Q66" i="30" s="1"/>
  <c r="O165" i="30"/>
  <c r="O146" i="30"/>
  <c r="P26" i="30"/>
  <c r="Q62" i="30" s="1"/>
  <c r="P26" i="33"/>
  <c r="Q62" i="33" s="1"/>
  <c r="P28" i="30"/>
  <c r="Q64" i="30" s="1"/>
  <c r="O167" i="30"/>
  <c r="O148" i="30"/>
  <c r="N73" i="33"/>
  <c r="N105" i="28" s="1"/>
  <c r="N109" i="28" s="1"/>
  <c r="O145" i="29"/>
  <c r="O164" i="29"/>
  <c r="P25" i="29"/>
  <c r="Q61" i="29" s="1"/>
  <c r="P32" i="29"/>
  <c r="Q68" i="29" s="1"/>
  <c r="O152" i="29"/>
  <c r="O171" i="29"/>
  <c r="O149" i="29"/>
  <c r="O168" i="29"/>
  <c r="P29" i="29"/>
  <c r="Q65" i="29" s="1"/>
  <c r="P33" i="33"/>
  <c r="Q69" i="33" s="1"/>
  <c r="O147" i="29"/>
  <c r="P27" i="29"/>
  <c r="Q63" i="29" s="1"/>
  <c r="O166" i="29"/>
  <c r="P23" i="33"/>
  <c r="Q59" i="33" s="1"/>
  <c r="O37" i="33"/>
  <c r="D38" i="47" s="1"/>
  <c r="O165" i="29"/>
  <c r="P26" i="29"/>
  <c r="Q62" i="29" s="1"/>
  <c r="O146" i="29"/>
  <c r="O174" i="29"/>
  <c r="P35" i="29"/>
  <c r="Q71" i="29" s="1"/>
  <c r="O155" i="29"/>
  <c r="N73" i="30"/>
  <c r="N99" i="28" s="1"/>
  <c r="N91" i="28" s="1"/>
  <c r="M177" i="29"/>
  <c r="M183" i="29"/>
  <c r="M185" i="29" s="1"/>
  <c r="M190" i="29"/>
  <c r="M192" i="29" s="1"/>
  <c r="P27" i="30"/>
  <c r="Q63" i="30" s="1"/>
  <c r="O147" i="30"/>
  <c r="O166" i="30"/>
  <c r="N157" i="29"/>
  <c r="P29" i="33"/>
  <c r="Q65" i="33" s="1"/>
  <c r="P35" i="33"/>
  <c r="Q71" i="33" s="1"/>
  <c r="N157" i="30"/>
  <c r="O171" i="30"/>
  <c r="O152" i="30"/>
  <c r="P32" i="30"/>
  <c r="Q68" i="30" s="1"/>
  <c r="O169" i="29"/>
  <c r="P30" i="29"/>
  <c r="Q66" i="29" s="1"/>
  <c r="O150" i="29"/>
  <c r="O148" i="29"/>
  <c r="P28" i="29"/>
  <c r="Q64" i="29" s="1"/>
  <c r="O167" i="29"/>
  <c r="O154" i="29"/>
  <c r="P34" i="29"/>
  <c r="Q70" i="29" s="1"/>
  <c r="O173" i="29"/>
  <c r="P27" i="33"/>
  <c r="Q63" i="33" s="1"/>
  <c r="P28" i="33"/>
  <c r="Q64" i="33" s="1"/>
  <c r="P25" i="30"/>
  <c r="Q61" i="30" s="1"/>
  <c r="O164" i="30"/>
  <c r="O145" i="30"/>
  <c r="M183" i="30"/>
  <c r="M185" i="30" s="1"/>
  <c r="M190" i="30"/>
  <c r="M192" i="30" s="1"/>
  <c r="L191" i="29"/>
  <c r="L193" i="29" s="1"/>
  <c r="L197" i="29"/>
  <c r="O37" i="29"/>
  <c r="D34" i="47" s="1"/>
  <c r="O162" i="29"/>
  <c r="O143" i="29"/>
  <c r="P23" i="29"/>
  <c r="L191" i="30"/>
  <c r="L193" i="30" s="1"/>
  <c r="L197" i="30"/>
  <c r="P34" i="33"/>
  <c r="Q70" i="33" s="1"/>
  <c r="P24" i="29"/>
  <c r="Q60" i="29" s="1"/>
  <c r="O163" i="29"/>
  <c r="O144" i="29"/>
  <c r="P32" i="33"/>
  <c r="Q68" i="33" s="1"/>
  <c r="O151" i="30"/>
  <c r="P31" i="30"/>
  <c r="Q67" i="30" s="1"/>
  <c r="O170" i="30"/>
  <c r="L184" i="29"/>
  <c r="L186" i="29" s="1"/>
  <c r="L196" i="29"/>
  <c r="N176" i="29"/>
  <c r="P34" i="30"/>
  <c r="Q70" i="30" s="1"/>
  <c r="O173" i="30"/>
  <c r="O154" i="30"/>
  <c r="M158" i="30"/>
  <c r="O163" i="30"/>
  <c r="O144" i="30"/>
  <c r="P24" i="30"/>
  <c r="Q60" i="30" s="1"/>
  <c r="O170" i="29"/>
  <c r="O151" i="29"/>
  <c r="P31" i="29"/>
  <c r="Q67" i="29" s="1"/>
  <c r="M182" i="29"/>
  <c r="M189" i="29"/>
  <c r="M178" i="29"/>
  <c r="M179" i="29" s="1"/>
  <c r="Q25" i="33"/>
  <c r="R61" i="33" s="1"/>
  <c r="K198" i="29"/>
  <c r="K200" i="29" s="1"/>
  <c r="P33" i="30"/>
  <c r="Q69" i="30" s="1"/>
  <c r="O172" i="30"/>
  <c r="O153" i="30"/>
  <c r="N73" i="29"/>
  <c r="N98" i="28" s="1"/>
  <c r="N90" i="28" s="1"/>
  <c r="K198" i="30"/>
  <c r="K200" i="30" s="1"/>
  <c r="P31" i="33"/>
  <c r="Q67" i="33" s="1"/>
  <c r="P30" i="33"/>
  <c r="Q66" i="33" s="1"/>
  <c r="L184" i="30"/>
  <c r="L186" i="30" s="1"/>
  <c r="L196" i="30"/>
  <c r="M189" i="30"/>
  <c r="M182" i="30"/>
  <c r="M178" i="30"/>
  <c r="M179" i="30" s="1"/>
  <c r="P29" i="30"/>
  <c r="Q65" i="30" s="1"/>
  <c r="O168" i="30"/>
  <c r="O149" i="30"/>
  <c r="N176" i="30"/>
  <c r="O172" i="29"/>
  <c r="O153" i="29"/>
  <c r="P33" i="29"/>
  <c r="Q69" i="29" s="1"/>
  <c r="P24" i="33"/>
  <c r="Q60" i="33" s="1"/>
  <c r="K194" i="30"/>
  <c r="M177" i="30"/>
  <c r="Q23" i="31"/>
  <c r="P162" i="31"/>
  <c r="P143" i="31"/>
  <c r="N191" i="31"/>
  <c r="Q25" i="2"/>
  <c r="R55" i="2" s="1"/>
  <c r="O61" i="2"/>
  <c r="O96" i="28" s="1"/>
  <c r="P29" i="2"/>
  <c r="Q59" i="2" s="1"/>
  <c r="R20" i="2"/>
  <c r="Q26" i="2"/>
  <c r="R56" i="2" s="1"/>
  <c r="Q21" i="2"/>
  <c r="R51" i="2" s="1"/>
  <c r="O31" i="2"/>
  <c r="D32" i="47" s="1"/>
  <c r="Q35" i="10"/>
  <c r="R71" i="10" s="1"/>
  <c r="Q25" i="10"/>
  <c r="R61" i="10" s="1"/>
  <c r="Q27" i="10"/>
  <c r="R63" i="10" s="1"/>
  <c r="Q28" i="10"/>
  <c r="R64" i="10" s="1"/>
  <c r="O73" i="10"/>
  <c r="O97" i="28" s="1"/>
  <c r="Q32" i="10"/>
  <c r="R68" i="10" s="1"/>
  <c r="R30" i="10"/>
  <c r="S66" i="10" s="1"/>
  <c r="Q31" i="10"/>
  <c r="R67" i="10" s="1"/>
  <c r="Q34" i="10"/>
  <c r="R70" i="10" s="1"/>
  <c r="Q26" i="10"/>
  <c r="R62" i="10" s="1"/>
  <c r="R24" i="10"/>
  <c r="S60" i="10" s="1"/>
  <c r="Q29" i="10"/>
  <c r="R65" i="10" s="1"/>
  <c r="R26" i="32"/>
  <c r="S56" i="32" s="1"/>
  <c r="R28" i="32"/>
  <c r="S58" i="32" s="1"/>
  <c r="R27" i="32"/>
  <c r="S57" i="32" s="1"/>
  <c r="M12" i="28" l="1"/>
  <c r="M14" i="28"/>
  <c r="T40" i="10"/>
  <c r="T92" i="10"/>
  <c r="T77" i="10"/>
  <c r="T22" i="10"/>
  <c r="T58" i="10"/>
  <c r="T161" i="34"/>
  <c r="T188" i="34"/>
  <c r="T181" i="34"/>
  <c r="T77" i="34"/>
  <c r="T109" i="34"/>
  <c r="T142" i="34"/>
  <c r="T22" i="34"/>
  <c r="T58" i="34"/>
  <c r="T92" i="34"/>
  <c r="T126" i="34"/>
  <c r="T40" i="34"/>
  <c r="T161" i="36"/>
  <c r="T22" i="36"/>
  <c r="T142" i="36"/>
  <c r="T77" i="36"/>
  <c r="T40" i="36"/>
  <c r="T188" i="36"/>
  <c r="T126" i="36"/>
  <c r="T58" i="36"/>
  <c r="T92" i="36"/>
  <c r="T109" i="36"/>
  <c r="T181" i="36"/>
  <c r="T77" i="32"/>
  <c r="T34" i="32"/>
  <c r="T65" i="32"/>
  <c r="T19" i="32"/>
  <c r="T49" i="32"/>
  <c r="T77" i="33"/>
  <c r="T40" i="33"/>
  <c r="T92" i="33"/>
  <c r="T58" i="33"/>
  <c r="T22" i="33"/>
  <c r="T22" i="30"/>
  <c r="T92" i="30"/>
  <c r="T126" i="30"/>
  <c r="T161" i="30"/>
  <c r="T188" i="30"/>
  <c r="T77" i="30"/>
  <c r="T109" i="30"/>
  <c r="T142" i="30"/>
  <c r="T181" i="30"/>
  <c r="T40" i="30"/>
  <c r="T58" i="30"/>
  <c r="T58" i="35"/>
  <c r="T40" i="35"/>
  <c r="T161" i="35"/>
  <c r="T77" i="35"/>
  <c r="T22" i="35"/>
  <c r="T142" i="35"/>
  <c r="T92" i="35"/>
  <c r="T181" i="35"/>
  <c r="T126" i="35"/>
  <c r="T188" i="35"/>
  <c r="T109" i="35"/>
  <c r="U4" i="48"/>
  <c r="U4" i="43"/>
  <c r="U4" i="35"/>
  <c r="U4" i="33"/>
  <c r="U4" i="31"/>
  <c r="U4" i="29"/>
  <c r="U4" i="10"/>
  <c r="U4" i="30"/>
  <c r="U4" i="36"/>
  <c r="U4" i="32"/>
  <c r="U4" i="34"/>
  <c r="U65" i="2"/>
  <c r="U34" i="2"/>
  <c r="U77" i="2"/>
  <c r="U49" i="2"/>
  <c r="U19" i="2"/>
  <c r="T126" i="29"/>
  <c r="T188" i="29"/>
  <c r="T161" i="29"/>
  <c r="T92" i="29"/>
  <c r="T58" i="29"/>
  <c r="T22" i="29"/>
  <c r="T77" i="29"/>
  <c r="T181" i="29"/>
  <c r="T40" i="29"/>
  <c r="T142" i="29"/>
  <c r="T109" i="29"/>
  <c r="T40" i="43"/>
  <c r="T76" i="43"/>
  <c r="T58" i="43"/>
  <c r="T89" i="43"/>
  <c r="T22" i="43"/>
  <c r="T181" i="31"/>
  <c r="T142" i="31"/>
  <c r="T109" i="31"/>
  <c r="T77" i="31"/>
  <c r="T40" i="31"/>
  <c r="T188" i="31"/>
  <c r="T161" i="31"/>
  <c r="T126" i="31"/>
  <c r="T92" i="31"/>
  <c r="T58" i="31"/>
  <c r="T22" i="31"/>
  <c r="T27" i="48"/>
  <c r="T20" i="48"/>
  <c r="DA34" i="28"/>
  <c r="T59" i="28"/>
  <c r="U34" i="28"/>
  <c r="U59" i="28" s="1"/>
  <c r="S67" i="28"/>
  <c r="S75" i="28" s="1"/>
  <c r="S87" i="28"/>
  <c r="S95" i="28" s="1"/>
  <c r="S103" i="28" s="1"/>
  <c r="W5" i="28"/>
  <c r="V4" i="2"/>
  <c r="V21" i="28"/>
  <c r="V13" i="28"/>
  <c r="R23" i="32"/>
  <c r="S53" i="32" s="1"/>
  <c r="Q59" i="30"/>
  <c r="R59" i="31"/>
  <c r="Q59" i="29"/>
  <c r="S50" i="2"/>
  <c r="Q52" i="2"/>
  <c r="R25" i="32"/>
  <c r="S55" i="32" s="1"/>
  <c r="Q24" i="2"/>
  <c r="R54" i="2" s="1"/>
  <c r="AF39" i="2"/>
  <c r="AE46" i="2"/>
  <c r="O179" i="34"/>
  <c r="O106" i="28"/>
  <c r="O88" i="28"/>
  <c r="R24" i="32"/>
  <c r="S54" i="32" s="1"/>
  <c r="Q61" i="31"/>
  <c r="Q73" i="31" s="1"/>
  <c r="Q100" i="28" s="1"/>
  <c r="P164" i="31"/>
  <c r="P176" i="31" s="1"/>
  <c r="P190" i="31" s="1"/>
  <c r="P192" i="31" s="1"/>
  <c r="P145" i="31"/>
  <c r="P157" i="31" s="1"/>
  <c r="P182" i="31" s="1"/>
  <c r="Q25" i="31"/>
  <c r="Q37" i="31" s="1"/>
  <c r="P37" i="10"/>
  <c r="Q52" i="32"/>
  <c r="Q22" i="32"/>
  <c r="Q31" i="32" s="1"/>
  <c r="Q69" i="10"/>
  <c r="Q33" i="10"/>
  <c r="Q28" i="2"/>
  <c r="R58" i="2" s="1"/>
  <c r="Q23" i="2"/>
  <c r="R53" i="2" s="1"/>
  <c r="S20" i="32"/>
  <c r="T50" i="32" s="1"/>
  <c r="Q27" i="2"/>
  <c r="R57" i="2" s="1"/>
  <c r="N190" i="35"/>
  <c r="N192" i="35" s="1"/>
  <c r="N177" i="35"/>
  <c r="O74" i="31"/>
  <c r="O189" i="31"/>
  <c r="O191" i="31" s="1"/>
  <c r="O193" i="31" s="1"/>
  <c r="O158" i="31"/>
  <c r="N197" i="31"/>
  <c r="N198" i="31" s="1"/>
  <c r="N200" i="31" s="1"/>
  <c r="N101" i="28"/>
  <c r="N89" i="28"/>
  <c r="N93" i="28" s="1"/>
  <c r="O183" i="31"/>
  <c r="O185" i="31" s="1"/>
  <c r="N158" i="35"/>
  <c r="N189" i="36"/>
  <c r="N191" i="36" s="1"/>
  <c r="N193" i="31"/>
  <c r="N178" i="36"/>
  <c r="N179" i="36" s="1"/>
  <c r="N158" i="36"/>
  <c r="O176" i="36"/>
  <c r="O183" i="36" s="1"/>
  <c r="O185" i="36" s="1"/>
  <c r="O157" i="35"/>
  <c r="O182" i="35" s="1"/>
  <c r="N74" i="35"/>
  <c r="M25" i="28"/>
  <c r="M9" i="28" s="1"/>
  <c r="O176" i="35"/>
  <c r="N74" i="36"/>
  <c r="M26" i="28"/>
  <c r="M10" i="28" s="1"/>
  <c r="AG41" i="35"/>
  <c r="AF55" i="35"/>
  <c r="N74" i="34"/>
  <c r="M24" i="28"/>
  <c r="M8" i="28" s="1"/>
  <c r="O62" i="32"/>
  <c r="O22" i="28" s="1"/>
  <c r="N62" i="2"/>
  <c r="N184" i="31"/>
  <c r="N186" i="31" s="1"/>
  <c r="P73" i="36"/>
  <c r="P108" i="28" s="1"/>
  <c r="P92" i="28" s="1"/>
  <c r="Q59" i="10"/>
  <c r="Q23" i="10"/>
  <c r="N158" i="34"/>
  <c r="M186" i="36"/>
  <c r="M197" i="36"/>
  <c r="M196" i="36"/>
  <c r="N183" i="36"/>
  <c r="N185" i="36" s="1"/>
  <c r="N190" i="36"/>
  <c r="N192" i="36" s="1"/>
  <c r="O176" i="34"/>
  <c r="O183" i="34" s="1"/>
  <c r="O185" i="34" s="1"/>
  <c r="M191" i="36"/>
  <c r="M193" i="36" s="1"/>
  <c r="N177" i="36"/>
  <c r="O157" i="36"/>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V29" i="35"/>
  <c r="V65" i="35"/>
  <c r="U168" i="35"/>
  <c r="U149" i="35"/>
  <c r="V35" i="35"/>
  <c r="V71" i="35"/>
  <c r="U155" i="35"/>
  <c r="U174" i="35"/>
  <c r="P37" i="36"/>
  <c r="Q30" i="36"/>
  <c r="Q66" i="36"/>
  <c r="P150" i="36"/>
  <c r="P169" i="36"/>
  <c r="U27" i="35"/>
  <c r="U63" i="35"/>
  <c r="T147" i="35"/>
  <c r="T166" i="35"/>
  <c r="O157" i="34"/>
  <c r="L198" i="34"/>
  <c r="L200" i="34" s="1"/>
  <c r="M191" i="34"/>
  <c r="M193" i="34" s="1"/>
  <c r="M197" i="34"/>
  <c r="Q33" i="36"/>
  <c r="Q69" i="36"/>
  <c r="P172" i="36"/>
  <c r="P153" i="36"/>
  <c r="Q24" i="34"/>
  <c r="Q60" i="34"/>
  <c r="P163" i="34"/>
  <c r="P144" i="34"/>
  <c r="P73" i="35"/>
  <c r="P107" i="28" s="1"/>
  <c r="Q23" i="34"/>
  <c r="Q59" i="34"/>
  <c r="P162" i="34"/>
  <c r="P37" i="34"/>
  <c r="P143" i="34"/>
  <c r="R29" i="31"/>
  <c r="R65" i="31"/>
  <c r="Q168" i="31"/>
  <c r="Q149" i="31"/>
  <c r="R23" i="36"/>
  <c r="R59" i="36"/>
  <c r="Q143" i="36"/>
  <c r="Q162" i="36"/>
  <c r="R35" i="31"/>
  <c r="R71" i="31"/>
  <c r="Q174" i="31"/>
  <c r="Q155" i="31"/>
  <c r="Q28" i="34"/>
  <c r="Q64" i="34"/>
  <c r="P167" i="34"/>
  <c r="P148" i="34"/>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U28" i="35"/>
  <c r="U64" i="35"/>
  <c r="T148" i="35"/>
  <c r="T167" i="35"/>
  <c r="O177" i="31"/>
  <c r="Q26" i="34"/>
  <c r="Q62" i="34"/>
  <c r="P146" i="34"/>
  <c r="P165" i="34"/>
  <c r="U32" i="35"/>
  <c r="U68" i="35"/>
  <c r="T152" i="35"/>
  <c r="T171" i="35"/>
  <c r="V25" i="35"/>
  <c r="V61" i="35"/>
  <c r="U145" i="35"/>
  <c r="U164" i="35"/>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V30" i="35"/>
  <c r="V66" i="35"/>
  <c r="U169" i="35"/>
  <c r="U150" i="35"/>
  <c r="V33" i="35"/>
  <c r="V69" i="35"/>
  <c r="U153" i="35"/>
  <c r="U172" i="35"/>
  <c r="Y26" i="35"/>
  <c r="Y62" i="35"/>
  <c r="X165" i="35"/>
  <c r="X146" i="35"/>
  <c r="Q32" i="36"/>
  <c r="Q68" i="36"/>
  <c r="P152" i="36"/>
  <c r="P171" i="36"/>
  <c r="Q29" i="34"/>
  <c r="Q65" i="34"/>
  <c r="P149" i="34"/>
  <c r="P168" i="34"/>
  <c r="R33" i="31"/>
  <c r="R69" i="31"/>
  <c r="Q172" i="31"/>
  <c r="Q153" i="31"/>
  <c r="Q34" i="36"/>
  <c r="Q70" i="36"/>
  <c r="P154" i="36"/>
  <c r="P173" i="36"/>
  <c r="N184" i="36"/>
  <c r="Q32" i="34"/>
  <c r="Q68" i="34"/>
  <c r="P152" i="34"/>
  <c r="P171" i="34"/>
  <c r="S24" i="35"/>
  <c r="S60" i="35"/>
  <c r="R163" i="35"/>
  <c r="R144" i="35"/>
  <c r="Q26" i="36"/>
  <c r="Q62" i="36"/>
  <c r="P146" i="36"/>
  <c r="P165" i="36"/>
  <c r="L198" i="35"/>
  <c r="L200" i="35" s="1"/>
  <c r="N182" i="35"/>
  <c r="N178" i="35"/>
  <c r="N179" i="35" s="1"/>
  <c r="N189" i="35"/>
  <c r="N74" i="30"/>
  <c r="N17" i="28" s="1"/>
  <c r="L8" i="28"/>
  <c r="K11" i="28"/>
  <c r="L5" i="47" s="1"/>
  <c r="L27" i="28"/>
  <c r="L10" i="28"/>
  <c r="L9" i="28"/>
  <c r="L6" i="28"/>
  <c r="L19" i="28"/>
  <c r="P61" i="32"/>
  <c r="P104" i="28" s="1"/>
  <c r="Z41" i="33"/>
  <c r="Y55" i="33"/>
  <c r="AD41" i="30"/>
  <c r="AC55" i="30"/>
  <c r="O74" i="10"/>
  <c r="R21" i="32"/>
  <c r="S51" i="32" s="1"/>
  <c r="R29" i="32"/>
  <c r="S59" i="32" s="1"/>
  <c r="AB41" i="10"/>
  <c r="AA55" i="10"/>
  <c r="N74" i="29"/>
  <c r="N16" i="28" s="1"/>
  <c r="N74" i="33"/>
  <c r="N23" i="28" s="1"/>
  <c r="N7" i="28" s="1"/>
  <c r="N158" i="29"/>
  <c r="Y41" i="34"/>
  <c r="X55" i="34"/>
  <c r="N158" i="30"/>
  <c r="N177" i="30"/>
  <c r="L194" i="29"/>
  <c r="N177" i="29"/>
  <c r="M196" i="30"/>
  <c r="M184" i="30"/>
  <c r="M186" i="30" s="1"/>
  <c r="O73" i="30"/>
  <c r="O99" i="28" s="1"/>
  <c r="O91" i="28" s="1"/>
  <c r="M197" i="30"/>
  <c r="M191" i="30"/>
  <c r="M193" i="30" s="1"/>
  <c r="N183" i="29"/>
  <c r="N185" i="29" s="1"/>
  <c r="N190" i="29"/>
  <c r="N192" i="29" s="1"/>
  <c r="Q32" i="33"/>
  <c r="R68" i="33" s="1"/>
  <c r="L194" i="30"/>
  <c r="Q28" i="29"/>
  <c r="R64" i="29" s="1"/>
  <c r="P167" i="29"/>
  <c r="P148" i="29"/>
  <c r="N189" i="29"/>
  <c r="N178" i="29"/>
  <c r="N179" i="29" s="1"/>
  <c r="N182" i="29"/>
  <c r="Q33" i="33"/>
  <c r="R69" i="33" s="1"/>
  <c r="O157" i="30"/>
  <c r="N183" i="30"/>
  <c r="N185" i="30" s="1"/>
  <c r="N190" i="30"/>
  <c r="N192" i="30" s="1"/>
  <c r="L198" i="30"/>
  <c r="L200" i="30" s="1"/>
  <c r="M191" i="29"/>
  <c r="M193" i="29" s="1"/>
  <c r="M197" i="29"/>
  <c r="L198" i="29"/>
  <c r="L200" i="29" s="1"/>
  <c r="P143" i="29"/>
  <c r="Q23" i="29"/>
  <c r="P37" i="29"/>
  <c r="P162" i="29"/>
  <c r="Q27" i="33"/>
  <c r="R63" i="33" s="1"/>
  <c r="Q32" i="29"/>
  <c r="R68" i="29" s="1"/>
  <c r="P152" i="29"/>
  <c r="P171" i="29"/>
  <c r="P150" i="30"/>
  <c r="P169" i="30"/>
  <c r="Q30" i="30"/>
  <c r="R66" i="30" s="1"/>
  <c r="O176" i="30"/>
  <c r="M196" i="29"/>
  <c r="M184" i="29"/>
  <c r="M186" i="29" s="1"/>
  <c r="O157" i="29"/>
  <c r="O73" i="33"/>
  <c r="O105" i="28" s="1"/>
  <c r="P168" i="29"/>
  <c r="Q29" i="29"/>
  <c r="R65" i="29" s="1"/>
  <c r="P149" i="29"/>
  <c r="P145" i="29"/>
  <c r="P164" i="29"/>
  <c r="Q25" i="29"/>
  <c r="R61" i="29" s="1"/>
  <c r="P37" i="30"/>
  <c r="P148" i="30"/>
  <c r="Q28" i="30"/>
  <c r="R64" i="30" s="1"/>
  <c r="P167" i="30"/>
  <c r="Q24" i="33"/>
  <c r="R60" i="33" s="1"/>
  <c r="Q30" i="33"/>
  <c r="R66" i="33" s="1"/>
  <c r="P172" i="30"/>
  <c r="P153" i="30"/>
  <c r="Q33" i="30"/>
  <c r="R69" i="30" s="1"/>
  <c r="P151" i="29"/>
  <c r="P170" i="29"/>
  <c r="Q31" i="29"/>
  <c r="R67" i="29" s="1"/>
  <c r="O176" i="29"/>
  <c r="N182" i="30"/>
  <c r="N189" i="30"/>
  <c r="N178" i="30"/>
  <c r="N179" i="30" s="1"/>
  <c r="P166" i="30"/>
  <c r="Q27" i="30"/>
  <c r="R63" i="30" s="1"/>
  <c r="P147" i="30"/>
  <c r="P155" i="29"/>
  <c r="P174" i="29"/>
  <c r="Q35" i="29"/>
  <c r="R71" i="29" s="1"/>
  <c r="Q23" i="33"/>
  <c r="R59" i="33" s="1"/>
  <c r="P37" i="33"/>
  <c r="Q26" i="33"/>
  <c r="R62" i="33" s="1"/>
  <c r="Q32" i="30"/>
  <c r="R68" i="30" s="1"/>
  <c r="P171" i="30"/>
  <c r="P152" i="30"/>
  <c r="P149" i="30"/>
  <c r="Q29" i="30"/>
  <c r="R65" i="30" s="1"/>
  <c r="P168" i="30"/>
  <c r="P170" i="30"/>
  <c r="P151" i="30"/>
  <c r="Q31" i="30"/>
  <c r="R67" i="30" s="1"/>
  <c r="P163" i="29"/>
  <c r="P144" i="29"/>
  <c r="Q24" i="29"/>
  <c r="R60" i="29" s="1"/>
  <c r="P154" i="29"/>
  <c r="P173" i="29"/>
  <c r="Q34" i="29"/>
  <c r="R70" i="29" s="1"/>
  <c r="P150" i="29"/>
  <c r="Q30" i="29"/>
  <c r="R66" i="29" s="1"/>
  <c r="P169" i="29"/>
  <c r="Q35" i="33"/>
  <c r="R71" i="33" s="1"/>
  <c r="Q31" i="33"/>
  <c r="R67" i="33" s="1"/>
  <c r="Q34" i="33"/>
  <c r="R70" i="33" s="1"/>
  <c r="O73" i="29"/>
  <c r="O98" i="28" s="1"/>
  <c r="P145" i="30"/>
  <c r="Q25" i="30"/>
  <c r="R61" i="30" s="1"/>
  <c r="P164" i="30"/>
  <c r="P147" i="29"/>
  <c r="P166" i="29"/>
  <c r="Q27" i="29"/>
  <c r="R63" i="29" s="1"/>
  <c r="P143" i="30"/>
  <c r="Q23" i="30"/>
  <c r="P162" i="30"/>
  <c r="P174" i="30"/>
  <c r="P155" i="30"/>
  <c r="Q35" i="30"/>
  <c r="R71" i="30" s="1"/>
  <c r="P163" i="30"/>
  <c r="P144" i="30"/>
  <c r="Q24" i="30"/>
  <c r="R60" i="30" s="1"/>
  <c r="P172" i="29"/>
  <c r="P153" i="29"/>
  <c r="Q33" i="29"/>
  <c r="R69" i="29" s="1"/>
  <c r="R25" i="33"/>
  <c r="S61" i="33" s="1"/>
  <c r="P173" i="30"/>
  <c r="Q34" i="30"/>
  <c r="R70" i="30" s="1"/>
  <c r="P154" i="30"/>
  <c r="Q28" i="33"/>
  <c r="R64" i="33" s="1"/>
  <c r="Q29" i="33"/>
  <c r="R65" i="33" s="1"/>
  <c r="P165" i="29"/>
  <c r="P146" i="29"/>
  <c r="Q26" i="29"/>
  <c r="R62" i="29" s="1"/>
  <c r="Q26" i="30"/>
  <c r="R62" i="30" s="1"/>
  <c r="P146" i="30"/>
  <c r="P165" i="30"/>
  <c r="R23" i="31"/>
  <c r="Q162" i="31"/>
  <c r="Q143" i="31"/>
  <c r="O184" i="31"/>
  <c r="R25" i="2"/>
  <c r="S55" i="2" s="1"/>
  <c r="S20" i="2"/>
  <c r="R26" i="2"/>
  <c r="S56" i="2" s="1"/>
  <c r="P61" i="2"/>
  <c r="P96" i="28" s="1"/>
  <c r="Q29" i="2"/>
  <c r="R59" i="2" s="1"/>
  <c r="P31" i="2"/>
  <c r="R21" i="2"/>
  <c r="S51" i="2" s="1"/>
  <c r="R26" i="10"/>
  <c r="S62" i="10" s="1"/>
  <c r="P73" i="10"/>
  <c r="P97" i="28" s="1"/>
  <c r="R25" i="10"/>
  <c r="S61" i="10" s="1"/>
  <c r="R34" i="10"/>
  <c r="S70" i="10" s="1"/>
  <c r="S30" i="10"/>
  <c r="T66" i="10" s="1"/>
  <c r="R29" i="10"/>
  <c r="S65" i="10" s="1"/>
  <c r="R32" i="10"/>
  <c r="S68" i="10" s="1"/>
  <c r="R31" i="10"/>
  <c r="S67" i="10" s="1"/>
  <c r="R28" i="10"/>
  <c r="S64" i="10" s="1"/>
  <c r="R35" i="10"/>
  <c r="S71" i="10" s="1"/>
  <c r="S24" i="10"/>
  <c r="T60" i="10" s="1"/>
  <c r="R27" i="10"/>
  <c r="S63" i="10" s="1"/>
  <c r="S26" i="32"/>
  <c r="T56" i="32" s="1"/>
  <c r="S28" i="32"/>
  <c r="T58" i="32" s="1"/>
  <c r="S27" i="32"/>
  <c r="T57" i="32" s="1"/>
  <c r="S25" i="32" l="1"/>
  <c r="T55" i="32" s="1"/>
  <c r="N12" i="28"/>
  <c r="N14" i="28"/>
  <c r="U126" i="30"/>
  <c r="U22" i="30"/>
  <c r="U161" i="30"/>
  <c r="U188" i="30"/>
  <c r="U77" i="30"/>
  <c r="U109" i="30"/>
  <c r="U142" i="30"/>
  <c r="U181" i="30"/>
  <c r="U92" i="30"/>
  <c r="U40" i="30"/>
  <c r="U58" i="30"/>
  <c r="U126" i="29"/>
  <c r="U58" i="29"/>
  <c r="U142" i="29"/>
  <c r="U161" i="29"/>
  <c r="U77" i="29"/>
  <c r="U181" i="29"/>
  <c r="U188" i="29"/>
  <c r="U92" i="29"/>
  <c r="U40" i="29"/>
  <c r="U22" i="29"/>
  <c r="U109" i="29"/>
  <c r="U181" i="31"/>
  <c r="U142" i="31"/>
  <c r="U109" i="31"/>
  <c r="U77" i="31"/>
  <c r="U92" i="31"/>
  <c r="U188" i="31"/>
  <c r="U126" i="31"/>
  <c r="U161" i="31"/>
  <c r="U58" i="31"/>
  <c r="U40" i="31"/>
  <c r="U22" i="31"/>
  <c r="U77" i="33"/>
  <c r="U40" i="33"/>
  <c r="U92" i="33"/>
  <c r="U58" i="33"/>
  <c r="U22" i="33"/>
  <c r="U188" i="34"/>
  <c r="U109" i="34"/>
  <c r="U161" i="34"/>
  <c r="U142" i="34"/>
  <c r="U22" i="34"/>
  <c r="U58" i="34"/>
  <c r="U92" i="34"/>
  <c r="U126" i="34"/>
  <c r="U181" i="34"/>
  <c r="U77" i="34"/>
  <c r="U40" i="34"/>
  <c r="U188" i="35"/>
  <c r="U142" i="35"/>
  <c r="U77" i="35"/>
  <c r="U161" i="35"/>
  <c r="U92" i="35"/>
  <c r="U40" i="35"/>
  <c r="U109" i="35"/>
  <c r="U126" i="35"/>
  <c r="U22" i="35"/>
  <c r="U181" i="35"/>
  <c r="U58" i="35"/>
  <c r="U65" i="32"/>
  <c r="U77" i="32"/>
  <c r="U19" i="32"/>
  <c r="U49" i="32"/>
  <c r="U34" i="32"/>
  <c r="U76" i="43"/>
  <c r="U58" i="43"/>
  <c r="U40" i="43"/>
  <c r="U22" i="43"/>
  <c r="U89" i="43"/>
  <c r="V4" i="48"/>
  <c r="V4" i="43"/>
  <c r="V4" i="35"/>
  <c r="V4" i="33"/>
  <c r="V4" i="36"/>
  <c r="V4" i="34"/>
  <c r="V4" i="32"/>
  <c r="V4" i="10"/>
  <c r="V4" i="30"/>
  <c r="V4" i="31"/>
  <c r="V4" i="29"/>
  <c r="V65" i="2"/>
  <c r="V34" i="2"/>
  <c r="V77" i="2"/>
  <c r="V49" i="2"/>
  <c r="V19" i="2"/>
  <c r="U77" i="10"/>
  <c r="U92" i="10"/>
  <c r="U22" i="10"/>
  <c r="U58" i="10"/>
  <c r="U40" i="10"/>
  <c r="U22" i="36"/>
  <c r="U142" i="36"/>
  <c r="U77" i="36"/>
  <c r="U126" i="36"/>
  <c r="U161" i="36"/>
  <c r="U58" i="36"/>
  <c r="U188" i="36"/>
  <c r="U40" i="36"/>
  <c r="U109" i="36"/>
  <c r="U181" i="36"/>
  <c r="U92" i="36"/>
  <c r="U20" i="48"/>
  <c r="U27" i="48"/>
  <c r="X5" i="28"/>
  <c r="W4" i="2"/>
  <c r="W21" i="28"/>
  <c r="W13" i="28"/>
  <c r="U67" i="28"/>
  <c r="U75" i="28" s="1"/>
  <c r="U87" i="28"/>
  <c r="U95" i="28" s="1"/>
  <c r="U103" i="28" s="1"/>
  <c r="T67" i="28"/>
  <c r="T75" i="28" s="1"/>
  <c r="T87" i="28"/>
  <c r="T95" i="28" s="1"/>
  <c r="T103" i="28" s="1"/>
  <c r="V34" i="28"/>
  <c r="V59" i="28" s="1"/>
  <c r="S23" i="32"/>
  <c r="T53" i="32" s="1"/>
  <c r="O90" i="28"/>
  <c r="R59" i="30"/>
  <c r="R59" i="29"/>
  <c r="S59" i="31"/>
  <c r="T50" i="2"/>
  <c r="R24" i="2"/>
  <c r="S54" i="2" s="1"/>
  <c r="S24" i="32"/>
  <c r="T54" i="32" s="1"/>
  <c r="P88" i="28"/>
  <c r="P179" i="34"/>
  <c r="P106" i="28"/>
  <c r="O109" i="28"/>
  <c r="AF46" i="2"/>
  <c r="AG39" i="2"/>
  <c r="O15" i="28"/>
  <c r="O101" i="28"/>
  <c r="O89" i="28"/>
  <c r="P74" i="31"/>
  <c r="O18" i="28"/>
  <c r="R61" i="31"/>
  <c r="R73" i="31" s="1"/>
  <c r="R100" i="28" s="1"/>
  <c r="R25" i="31"/>
  <c r="R37" i="31" s="1"/>
  <c r="Q145" i="31"/>
  <c r="Q157" i="31" s="1"/>
  <c r="Q164" i="31"/>
  <c r="Q176" i="31" s="1"/>
  <c r="Q183" i="31" s="1"/>
  <c r="Q185" i="31" s="1"/>
  <c r="R52" i="32"/>
  <c r="R22" i="32"/>
  <c r="R31" i="32" s="1"/>
  <c r="Q37" i="10"/>
  <c r="R28" i="2"/>
  <c r="S58" i="2" s="1"/>
  <c r="R69" i="10"/>
  <c r="R33" i="10"/>
  <c r="O178" i="36"/>
  <c r="O179" i="36" s="1"/>
  <c r="O197" i="31"/>
  <c r="T20" i="32"/>
  <c r="U50" i="32" s="1"/>
  <c r="R23" i="2"/>
  <c r="S53" i="2" s="1"/>
  <c r="R27" i="2"/>
  <c r="S57" i="2" s="1"/>
  <c r="O177" i="35"/>
  <c r="N196" i="36"/>
  <c r="P183" i="31"/>
  <c r="P185" i="31" s="1"/>
  <c r="P62" i="32"/>
  <c r="P22" i="28" s="1"/>
  <c r="O196" i="31"/>
  <c r="O186" i="31"/>
  <c r="O194" i="31" s="1"/>
  <c r="O189" i="35"/>
  <c r="O191" i="35" s="1"/>
  <c r="Q73" i="35"/>
  <c r="Q107" i="28" s="1"/>
  <c r="N194" i="31"/>
  <c r="O158" i="35"/>
  <c r="O74" i="35"/>
  <c r="N25" i="28"/>
  <c r="N9" i="28" s="1"/>
  <c r="O74" i="34"/>
  <c r="N24" i="28"/>
  <c r="N8" i="28" s="1"/>
  <c r="O74" i="36"/>
  <c r="N26" i="28"/>
  <c r="N10" i="28" s="1"/>
  <c r="O62" i="2"/>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AH41" i="35"/>
  <c r="AG55" i="35"/>
  <c r="M6" i="28"/>
  <c r="M11" i="28" s="1"/>
  <c r="N5" i="47" s="1"/>
  <c r="M19" i="28"/>
  <c r="M194" i="36"/>
  <c r="N197" i="36"/>
  <c r="R59" i="10"/>
  <c r="R23" i="10"/>
  <c r="O189" i="36"/>
  <c r="O191" i="36" s="1"/>
  <c r="N186" i="36"/>
  <c r="O182" i="36"/>
  <c r="O184" i="36" s="1"/>
  <c r="O186" i="36" s="1"/>
  <c r="N193" i="36"/>
  <c r="O158" i="36"/>
  <c r="M198" i="36"/>
  <c r="M200" i="36" s="1"/>
  <c r="P176" i="36"/>
  <c r="P183" i="36" s="1"/>
  <c r="P185" i="36" s="1"/>
  <c r="M198" i="35"/>
  <c r="M200" i="35" s="1"/>
  <c r="M194" i="35"/>
  <c r="Q73" i="36"/>
  <c r="Q108" i="28" s="1"/>
  <c r="Q92" i="28" s="1"/>
  <c r="N196" i="35"/>
  <c r="N184" i="35"/>
  <c r="N186" i="35" s="1"/>
  <c r="S33" i="31"/>
  <c r="S69" i="31"/>
  <c r="R172" i="31"/>
  <c r="R153" i="31"/>
  <c r="R32" i="36"/>
  <c r="R68" i="36"/>
  <c r="Q171" i="36"/>
  <c r="Q152" i="36"/>
  <c r="W33" i="35"/>
  <c r="W69" i="35"/>
  <c r="V172" i="35"/>
  <c r="V153" i="35"/>
  <c r="R31" i="34"/>
  <c r="R67" i="34"/>
  <c r="Q170" i="34"/>
  <c r="Q151" i="34"/>
  <c r="R30" i="34"/>
  <c r="R66" i="34"/>
  <c r="Q150" i="34"/>
  <c r="Q169" i="34"/>
  <c r="P176" i="35"/>
  <c r="R52" i="2"/>
  <c r="R22" i="2"/>
  <c r="R30" i="36"/>
  <c r="R66" i="36"/>
  <c r="Q150" i="36"/>
  <c r="Q169" i="36"/>
  <c r="T24" i="35"/>
  <c r="T60" i="35"/>
  <c r="S163" i="35"/>
  <c r="S144" i="35"/>
  <c r="R28" i="36"/>
  <c r="R64" i="36"/>
  <c r="Q167" i="36"/>
  <c r="Q148" i="36"/>
  <c r="S27" i="31"/>
  <c r="S63" i="31"/>
  <c r="R147" i="31"/>
  <c r="R166" i="31"/>
  <c r="N184" i="34"/>
  <c r="N186" i="34" s="1"/>
  <c r="N196" i="34"/>
  <c r="R33" i="34"/>
  <c r="R69" i="34"/>
  <c r="Q172" i="34"/>
  <c r="Q153" i="34"/>
  <c r="S62" i="31"/>
  <c r="R146" i="31"/>
  <c r="R165" i="31"/>
  <c r="S26" i="31"/>
  <c r="P157" i="34"/>
  <c r="O189" i="34"/>
  <c r="O182" i="34"/>
  <c r="V28" i="35"/>
  <c r="V64" i="35"/>
  <c r="U167" i="35"/>
  <c r="U148" i="35"/>
  <c r="S35" i="31"/>
  <c r="S71" i="31"/>
  <c r="R155" i="31"/>
  <c r="R174" i="31"/>
  <c r="S29" i="31"/>
  <c r="S65" i="31"/>
  <c r="R149" i="31"/>
  <c r="R168" i="31"/>
  <c r="R34" i="36"/>
  <c r="R70" i="36"/>
  <c r="Q173" i="36"/>
  <c r="Q154" i="36"/>
  <c r="R29" i="34"/>
  <c r="R65" i="34"/>
  <c r="Q149" i="34"/>
  <c r="Q168" i="34"/>
  <c r="Z26" i="35"/>
  <c r="Z62" i="35"/>
  <c r="Y165" i="35"/>
  <c r="Y146" i="35"/>
  <c r="W30" i="35"/>
  <c r="W66" i="35"/>
  <c r="V150" i="35"/>
  <c r="V169" i="35"/>
  <c r="R31" i="36"/>
  <c r="R67" i="36"/>
  <c r="Q170" i="36"/>
  <c r="Q151" i="36"/>
  <c r="N191" i="34"/>
  <c r="N193" i="34" s="1"/>
  <c r="N197" i="34"/>
  <c r="S68" i="31"/>
  <c r="S32" i="31"/>
  <c r="R171" i="31"/>
  <c r="R152" i="31"/>
  <c r="V27" i="35"/>
  <c r="V63" i="35"/>
  <c r="U166" i="35"/>
  <c r="U147" i="35"/>
  <c r="R34" i="35"/>
  <c r="R70" i="35"/>
  <c r="Q173" i="35"/>
  <c r="Q154" i="35"/>
  <c r="R27" i="36"/>
  <c r="R63" i="36"/>
  <c r="Q147" i="36"/>
  <c r="Q166" i="36"/>
  <c r="R26" i="36"/>
  <c r="R62" i="36"/>
  <c r="Q165" i="36"/>
  <c r="Q146" i="36"/>
  <c r="R27" i="34"/>
  <c r="R63" i="34"/>
  <c r="Q166" i="34"/>
  <c r="Q147" i="34"/>
  <c r="V32" i="35"/>
  <c r="V68" i="35"/>
  <c r="U152" i="35"/>
  <c r="U171" i="35"/>
  <c r="U29" i="36"/>
  <c r="U65" i="36"/>
  <c r="T149" i="36"/>
  <c r="T168" i="36"/>
  <c r="R25" i="34"/>
  <c r="R61" i="34"/>
  <c r="Q145" i="34"/>
  <c r="Q164" i="34"/>
  <c r="R28" i="34"/>
  <c r="R64" i="34"/>
  <c r="Q148" i="34"/>
  <c r="Q167" i="34"/>
  <c r="P176" i="34"/>
  <c r="O184" i="35"/>
  <c r="W35" i="35"/>
  <c r="W71" i="35"/>
  <c r="V174" i="35"/>
  <c r="V155" i="35"/>
  <c r="M194" i="34"/>
  <c r="S60" i="31"/>
  <c r="S24" i="31"/>
  <c r="R144" i="31"/>
  <c r="R163" i="31"/>
  <c r="R23" i="35"/>
  <c r="R59" i="35"/>
  <c r="Q37" i="35"/>
  <c r="Q143" i="35"/>
  <c r="Q162" i="35"/>
  <c r="R24" i="34"/>
  <c r="R60" i="34"/>
  <c r="Q163" i="34"/>
  <c r="Q144" i="34"/>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W29" i="35"/>
  <c r="W65" i="35"/>
  <c r="V149" i="35"/>
  <c r="V168" i="35"/>
  <c r="R35" i="34"/>
  <c r="R71" i="34"/>
  <c r="Q174" i="34"/>
  <c r="Q155" i="34"/>
  <c r="R24" i="36"/>
  <c r="R60" i="36"/>
  <c r="Q163" i="36"/>
  <c r="Q144" i="36"/>
  <c r="S64" i="31"/>
  <c r="R167" i="31"/>
  <c r="R148" i="31"/>
  <c r="S28" i="31"/>
  <c r="T31" i="31"/>
  <c r="T67" i="31"/>
  <c r="S151" i="31"/>
  <c r="S170" i="31"/>
  <c r="W25" i="35"/>
  <c r="W61" i="35"/>
  <c r="V145" i="35"/>
  <c r="V164" i="35"/>
  <c r="P157" i="35"/>
  <c r="R23" i="34"/>
  <c r="R59" i="34"/>
  <c r="Q37" i="34"/>
  <c r="Q162" i="34"/>
  <c r="Q143" i="34"/>
  <c r="O74" i="33"/>
  <c r="O23" i="28" s="1"/>
  <c r="O74" i="30"/>
  <c r="O17" i="28" s="1"/>
  <c r="L11" i="28"/>
  <c r="AA41" i="33"/>
  <c r="Z55" i="33"/>
  <c r="AE41" i="30"/>
  <c r="AD55" i="30"/>
  <c r="P74" i="10"/>
  <c r="P15" i="28" s="1"/>
  <c r="O177" i="29"/>
  <c r="O74" i="29"/>
  <c r="O16" i="28" s="1"/>
  <c r="Q61" i="32"/>
  <c r="Q104" i="28" s="1"/>
  <c r="S29" i="32"/>
  <c r="T59" i="32" s="1"/>
  <c r="S21" i="32"/>
  <c r="T51" i="32" s="1"/>
  <c r="AC41" i="10"/>
  <c r="AB55" i="10"/>
  <c r="Z41" i="34"/>
  <c r="Y55" i="34"/>
  <c r="M198" i="29"/>
  <c r="M200" i="29" s="1"/>
  <c r="M194" i="29"/>
  <c r="Q146" i="29"/>
  <c r="R26" i="29"/>
  <c r="S62" i="29" s="1"/>
  <c r="Q165" i="29"/>
  <c r="R23" i="33"/>
  <c r="S59" i="33" s="1"/>
  <c r="Q37" i="33"/>
  <c r="Q166" i="30"/>
  <c r="Q147" i="30"/>
  <c r="R27" i="30"/>
  <c r="S63" i="30" s="1"/>
  <c r="R24" i="33"/>
  <c r="S60" i="33" s="1"/>
  <c r="O182" i="29"/>
  <c r="O189" i="29"/>
  <c r="O178" i="29"/>
  <c r="O179" i="29" s="1"/>
  <c r="Q154" i="30"/>
  <c r="Q173" i="30"/>
  <c r="R34" i="30"/>
  <c r="S70" i="30" s="1"/>
  <c r="R31" i="33"/>
  <c r="S67" i="33" s="1"/>
  <c r="Q173" i="29"/>
  <c r="Q154" i="29"/>
  <c r="R34" i="29"/>
  <c r="S70" i="29" s="1"/>
  <c r="P73" i="33"/>
  <c r="P105" i="28" s="1"/>
  <c r="P73" i="29"/>
  <c r="P98" i="28" s="1"/>
  <c r="Q144" i="30"/>
  <c r="R24" i="30"/>
  <c r="S60" i="30" s="1"/>
  <c r="Q163" i="30"/>
  <c r="P73" i="30"/>
  <c r="P99" i="28" s="1"/>
  <c r="P91" i="28" s="1"/>
  <c r="R31" i="30"/>
  <c r="S67" i="30" s="1"/>
  <c r="Q170" i="30"/>
  <c r="Q151" i="30"/>
  <c r="Q174" i="29"/>
  <c r="Q155" i="29"/>
  <c r="R35" i="29"/>
  <c r="S71" i="29" s="1"/>
  <c r="R33" i="30"/>
  <c r="S69" i="30" s="1"/>
  <c r="Q172" i="30"/>
  <c r="Q153" i="30"/>
  <c r="Q162" i="29"/>
  <c r="R23" i="29"/>
  <c r="Q37" i="29"/>
  <c r="Q143" i="29"/>
  <c r="O189" i="30"/>
  <c r="O158" i="30"/>
  <c r="O182" i="30"/>
  <c r="O178" i="30"/>
  <c r="O179" i="30" s="1"/>
  <c r="P176" i="30"/>
  <c r="Q164" i="30"/>
  <c r="Q145" i="30"/>
  <c r="R25" i="30"/>
  <c r="S61" i="30" s="1"/>
  <c r="R35" i="33"/>
  <c r="S71" i="33" s="1"/>
  <c r="N191" i="30"/>
  <c r="N193" i="30" s="1"/>
  <c r="N197" i="30"/>
  <c r="Q167" i="30"/>
  <c r="R28" i="30"/>
  <c r="S64" i="30" s="1"/>
  <c r="Q148" i="30"/>
  <c r="P157" i="29"/>
  <c r="R33" i="33"/>
  <c r="S69" i="33" s="1"/>
  <c r="Q167" i="29"/>
  <c r="Q148" i="29"/>
  <c r="R28" i="29"/>
  <c r="S64" i="29" s="1"/>
  <c r="R29" i="33"/>
  <c r="S65" i="33" s="1"/>
  <c r="S25" i="33"/>
  <c r="T61" i="33" s="1"/>
  <c r="Q37" i="30"/>
  <c r="Q162" i="30"/>
  <c r="Q143" i="30"/>
  <c r="R23" i="30"/>
  <c r="R32" i="30"/>
  <c r="S68" i="30" s="1"/>
  <c r="Q152" i="30"/>
  <c r="Q171" i="30"/>
  <c r="N184" i="30"/>
  <c r="N186" i="30" s="1"/>
  <c r="N196" i="30"/>
  <c r="Q168" i="29"/>
  <c r="Q149" i="29"/>
  <c r="R29" i="29"/>
  <c r="S65" i="29" s="1"/>
  <c r="O177" i="30"/>
  <c r="O190" i="30"/>
  <c r="O192" i="30" s="1"/>
  <c r="O183" i="30"/>
  <c r="O185" i="30" s="1"/>
  <c r="Q171" i="29"/>
  <c r="R32" i="29"/>
  <c r="S68" i="29" s="1"/>
  <c r="Q152" i="29"/>
  <c r="O158" i="29"/>
  <c r="P157" i="30"/>
  <c r="R24" i="29"/>
  <c r="S60" i="29" s="1"/>
  <c r="Q163" i="29"/>
  <c r="Q144" i="29"/>
  <c r="R26" i="33"/>
  <c r="S62" i="33" s="1"/>
  <c r="O190" i="29"/>
  <c r="O192" i="29" s="1"/>
  <c r="O183" i="29"/>
  <c r="O185" i="29" s="1"/>
  <c r="Q150" i="30"/>
  <c r="Q169" i="30"/>
  <c r="R30" i="30"/>
  <c r="S66" i="30" s="1"/>
  <c r="R27" i="33"/>
  <c r="S63" i="33" s="1"/>
  <c r="N184" i="29"/>
  <c r="N186" i="29" s="1"/>
  <c r="N196" i="29"/>
  <c r="M194" i="30"/>
  <c r="R28" i="33"/>
  <c r="S64" i="33" s="1"/>
  <c r="Q153" i="29"/>
  <c r="R33" i="29"/>
  <c r="S69" i="29" s="1"/>
  <c r="Q172" i="29"/>
  <c r="Q174" i="30"/>
  <c r="Q155" i="30"/>
  <c r="R35" i="30"/>
  <c r="S71" i="30" s="1"/>
  <c r="R27" i="29"/>
  <c r="S63" i="29" s="1"/>
  <c r="Q166" i="29"/>
  <c r="Q147" i="29"/>
  <c r="R30" i="29"/>
  <c r="S66" i="29" s="1"/>
  <c r="Q169" i="29"/>
  <c r="Q150" i="29"/>
  <c r="Q168" i="30"/>
  <c r="Q149" i="30"/>
  <c r="R29" i="30"/>
  <c r="S65" i="30" s="1"/>
  <c r="Q151" i="29"/>
  <c r="Q170" i="29"/>
  <c r="R31" i="29"/>
  <c r="S67" i="29" s="1"/>
  <c r="R30" i="33"/>
  <c r="S66" i="33" s="1"/>
  <c r="R32" i="33"/>
  <c r="S68" i="33" s="1"/>
  <c r="M198" i="30"/>
  <c r="M200" i="30" s="1"/>
  <c r="Q146" i="30"/>
  <c r="Q165" i="30"/>
  <c r="R26" i="30"/>
  <c r="S62" i="30" s="1"/>
  <c r="R34" i="33"/>
  <c r="S70" i="33" s="1"/>
  <c r="Q145" i="29"/>
  <c r="R25" i="29"/>
  <c r="S61" i="29" s="1"/>
  <c r="Q164" i="29"/>
  <c r="P176" i="29"/>
  <c r="N191" i="29"/>
  <c r="N193" i="29" s="1"/>
  <c r="N197" i="29"/>
  <c r="P184" i="31"/>
  <c r="S23" i="31"/>
  <c r="R162" i="31"/>
  <c r="R143" i="31"/>
  <c r="T25" i="32"/>
  <c r="U55" i="32" s="1"/>
  <c r="S25" i="2"/>
  <c r="T55" i="2" s="1"/>
  <c r="Q61" i="2"/>
  <c r="Q96" i="28" s="1"/>
  <c r="R29" i="2"/>
  <c r="T20" i="2"/>
  <c r="S21" i="2"/>
  <c r="T51" i="2" s="1"/>
  <c r="Q31" i="2"/>
  <c r="S26" i="2"/>
  <c r="T56" i="2" s="1"/>
  <c r="S25" i="10"/>
  <c r="T61" i="10" s="1"/>
  <c r="S29" i="10"/>
  <c r="T65" i="10" s="1"/>
  <c r="S27" i="10"/>
  <c r="T63" i="10" s="1"/>
  <c r="S35" i="10"/>
  <c r="T71" i="10" s="1"/>
  <c r="S28" i="10"/>
  <c r="T64" i="10" s="1"/>
  <c r="T30" i="10"/>
  <c r="U66" i="10" s="1"/>
  <c r="S26" i="10"/>
  <c r="T62" i="10" s="1"/>
  <c r="T24" i="10"/>
  <c r="U60" i="10" s="1"/>
  <c r="S31" i="10"/>
  <c r="T67" i="10" s="1"/>
  <c r="S32" i="10"/>
  <c r="T68" i="10" s="1"/>
  <c r="Q73" i="10"/>
  <c r="Q97" i="28" s="1"/>
  <c r="S34" i="10"/>
  <c r="T70" i="10" s="1"/>
  <c r="T26" i="32"/>
  <c r="U56" i="32" s="1"/>
  <c r="T23" i="32"/>
  <c r="U53" i="32" s="1"/>
  <c r="T28" i="32"/>
  <c r="U58" i="32" s="1"/>
  <c r="T27" i="32"/>
  <c r="U57" i="32" s="1"/>
  <c r="O12" i="28" l="1"/>
  <c r="O14" i="28"/>
  <c r="O6" i="28" s="1"/>
  <c r="V77" i="32"/>
  <c r="V19" i="32"/>
  <c r="V49" i="32"/>
  <c r="V65" i="32"/>
  <c r="V34" i="32"/>
  <c r="V161" i="36"/>
  <c r="V142" i="36"/>
  <c r="V77" i="36"/>
  <c r="V40" i="36"/>
  <c r="V188" i="36"/>
  <c r="V126" i="36"/>
  <c r="V109" i="36"/>
  <c r="V92" i="36"/>
  <c r="V22" i="36"/>
  <c r="V58" i="36"/>
  <c r="V181" i="36"/>
  <c r="V77" i="33"/>
  <c r="V40" i="33"/>
  <c r="V92" i="33"/>
  <c r="V58" i="33"/>
  <c r="V22" i="33"/>
  <c r="V188" i="34"/>
  <c r="V161" i="34"/>
  <c r="V142" i="34"/>
  <c r="V22" i="34"/>
  <c r="V58" i="34"/>
  <c r="V92" i="34"/>
  <c r="V126" i="34"/>
  <c r="V40" i="34"/>
  <c r="V109" i="34"/>
  <c r="V181" i="34"/>
  <c r="V77" i="34"/>
  <c r="V126" i="29"/>
  <c r="V181" i="29"/>
  <c r="V142" i="29"/>
  <c r="V77" i="29"/>
  <c r="V40" i="29"/>
  <c r="V161" i="29"/>
  <c r="V22" i="29"/>
  <c r="V92" i="29"/>
  <c r="V188" i="29"/>
  <c r="V58" i="29"/>
  <c r="V109" i="29"/>
  <c r="V181" i="35"/>
  <c r="V92" i="35"/>
  <c r="V142" i="35"/>
  <c r="V77" i="35"/>
  <c r="V109" i="35"/>
  <c r="V188" i="35"/>
  <c r="V126" i="35"/>
  <c r="V58" i="35"/>
  <c r="V161" i="35"/>
  <c r="V40" i="35"/>
  <c r="V22" i="35"/>
  <c r="V181" i="31"/>
  <c r="V92" i="31"/>
  <c r="V188" i="31"/>
  <c r="V126" i="31"/>
  <c r="V161" i="31"/>
  <c r="V58" i="31"/>
  <c r="V77" i="31"/>
  <c r="V40" i="31"/>
  <c r="V22" i="31"/>
  <c r="V109" i="31"/>
  <c r="V142" i="31"/>
  <c r="V76" i="43"/>
  <c r="V58" i="43"/>
  <c r="V40" i="43"/>
  <c r="V89" i="43"/>
  <c r="V22" i="43"/>
  <c r="V22" i="30"/>
  <c r="V188" i="30"/>
  <c r="V161" i="30"/>
  <c r="V77" i="30"/>
  <c r="V109" i="30"/>
  <c r="V142" i="30"/>
  <c r="V181" i="30"/>
  <c r="V126" i="30"/>
  <c r="V40" i="30"/>
  <c r="V58" i="30"/>
  <c r="V92" i="30"/>
  <c r="V27" i="48"/>
  <c r="V20" i="48"/>
  <c r="W4" i="48"/>
  <c r="W4" i="43"/>
  <c r="W4" i="35"/>
  <c r="W4" i="33"/>
  <c r="W4" i="36"/>
  <c r="W4" i="34"/>
  <c r="W4" i="32"/>
  <c r="W4" i="30"/>
  <c r="W4" i="10"/>
  <c r="W4" i="31"/>
  <c r="W4" i="29"/>
  <c r="W77" i="2"/>
  <c r="W49" i="2"/>
  <c r="W19" i="2"/>
  <c r="W65" i="2"/>
  <c r="W34" i="2"/>
  <c r="V92" i="10"/>
  <c r="V22" i="10"/>
  <c r="V77" i="10"/>
  <c r="V58" i="10"/>
  <c r="V40" i="10"/>
  <c r="V87" i="28"/>
  <c r="V95" i="28" s="1"/>
  <c r="V103" i="28" s="1"/>
  <c r="V67" i="28"/>
  <c r="V75" i="28" s="1"/>
  <c r="W34" i="28"/>
  <c r="W59" i="28" s="1"/>
  <c r="Y5" i="28"/>
  <c r="X4" i="2"/>
  <c r="X21" i="28"/>
  <c r="X13" i="28"/>
  <c r="O93" i="28"/>
  <c r="P90" i="28"/>
  <c r="P109" i="28"/>
  <c r="T24" i="32"/>
  <c r="U54" i="32" s="1"/>
  <c r="S59" i="30"/>
  <c r="Q179" i="34"/>
  <c r="Q106" i="28"/>
  <c r="S59" i="29"/>
  <c r="T59" i="31"/>
  <c r="S24" i="2"/>
  <c r="T54" i="2" s="1"/>
  <c r="U50" i="2"/>
  <c r="Q88" i="28"/>
  <c r="P89" i="28"/>
  <c r="P101" i="28"/>
  <c r="Q74" i="31"/>
  <c r="Q18" i="28" s="1"/>
  <c r="P18" i="28"/>
  <c r="S28" i="2"/>
  <c r="T58" i="2" s="1"/>
  <c r="AG46" i="2"/>
  <c r="AH39" i="2"/>
  <c r="P62" i="2"/>
  <c r="P74" i="36"/>
  <c r="O26" i="28"/>
  <c r="O10" i="28" s="1"/>
  <c r="P74" i="34"/>
  <c r="O24" i="28"/>
  <c r="O7" i="28"/>
  <c r="P74" i="35"/>
  <c r="O25" i="28"/>
  <c r="O9" i="28" s="1"/>
  <c r="S61" i="31"/>
  <c r="S73" i="31" s="1"/>
  <c r="S100" i="28" s="1"/>
  <c r="R164" i="31"/>
  <c r="R176" i="31" s="1"/>
  <c r="R183" i="31" s="1"/>
  <c r="R185" i="31" s="1"/>
  <c r="S25" i="31"/>
  <c r="S37" i="31" s="1"/>
  <c r="R145" i="31"/>
  <c r="R157" i="31" s="1"/>
  <c r="R37" i="10"/>
  <c r="S52" i="32"/>
  <c r="S22" i="32"/>
  <c r="S31" i="32" s="1"/>
  <c r="U20" i="32"/>
  <c r="V50" i="32" s="1"/>
  <c r="S23" i="2"/>
  <c r="T53" i="2" s="1"/>
  <c r="O198" i="31"/>
  <c r="S69" i="10"/>
  <c r="S33" i="10"/>
  <c r="N198" i="36"/>
  <c r="N200" i="36" s="1"/>
  <c r="P196" i="31"/>
  <c r="P198" i="31" s="1"/>
  <c r="P186" i="31"/>
  <c r="S27" i="2"/>
  <c r="T57" i="2" s="1"/>
  <c r="Q62" i="32"/>
  <c r="Q22" i="28" s="1"/>
  <c r="O197" i="35"/>
  <c r="P177" i="34"/>
  <c r="O193" i="36"/>
  <c r="O194" i="36" s="1"/>
  <c r="R37" i="36"/>
  <c r="Q158" i="31"/>
  <c r="N27" i="28"/>
  <c r="N6" i="28"/>
  <c r="N11" i="28" s="1"/>
  <c r="O5" i="47" s="1"/>
  <c r="N19" i="28"/>
  <c r="O196" i="35"/>
  <c r="O193" i="35"/>
  <c r="Q190" i="31"/>
  <c r="Q192" i="31" s="1"/>
  <c r="P178" i="36"/>
  <c r="P179" i="36" s="1"/>
  <c r="Q177" i="31"/>
  <c r="P177" i="36"/>
  <c r="P191" i="31"/>
  <c r="P193" i="31" s="1"/>
  <c r="P190" i="36"/>
  <c r="P192" i="36" s="1"/>
  <c r="O196" i="36"/>
  <c r="P189" i="36"/>
  <c r="P158" i="36"/>
  <c r="O197" i="36"/>
  <c r="R73" i="36"/>
  <c r="R108" i="28" s="1"/>
  <c r="R92" i="28" s="1"/>
  <c r="P158" i="34"/>
  <c r="O186" i="35"/>
  <c r="AI41" i="35"/>
  <c r="AH55" i="35"/>
  <c r="N194" i="36"/>
  <c r="S59" i="10"/>
  <c r="S23" i="10"/>
  <c r="N198" i="34"/>
  <c r="N200" i="34" s="1"/>
  <c r="R73" i="34"/>
  <c r="Q157" i="36"/>
  <c r="Q176" i="36"/>
  <c r="Q183" i="36" s="1"/>
  <c r="Q185" i="36" s="1"/>
  <c r="N194" i="35"/>
  <c r="N198" i="35"/>
  <c r="N200" i="35" s="1"/>
  <c r="S34" i="35"/>
  <c r="S70" i="35"/>
  <c r="R154" i="35"/>
  <c r="R173" i="35"/>
  <c r="Q176" i="34"/>
  <c r="X25" i="35"/>
  <c r="X61" i="35"/>
  <c r="W164" i="35"/>
  <c r="W145" i="35"/>
  <c r="T70" i="31"/>
  <c r="S154" i="31"/>
  <c r="T34" i="31"/>
  <c r="S173" i="31"/>
  <c r="P183" i="34"/>
  <c r="P185" i="34" s="1"/>
  <c r="P190" i="34"/>
  <c r="P192" i="34" s="1"/>
  <c r="X30" i="35"/>
  <c r="X66" i="35"/>
  <c r="W169" i="35"/>
  <c r="W150" i="35"/>
  <c r="S29" i="34"/>
  <c r="S65" i="34"/>
  <c r="R149" i="34"/>
  <c r="R168" i="34"/>
  <c r="T29" i="31"/>
  <c r="T65" i="31"/>
  <c r="S149" i="31"/>
  <c r="S168" i="31"/>
  <c r="W28" i="35"/>
  <c r="W64" i="35"/>
  <c r="V167" i="35"/>
  <c r="V148" i="35"/>
  <c r="S30" i="36"/>
  <c r="S66" i="36"/>
  <c r="R169" i="36"/>
  <c r="R150" i="36"/>
  <c r="S30" i="34"/>
  <c r="S66" i="34"/>
  <c r="R169" i="34"/>
  <c r="R150" i="34"/>
  <c r="X33" i="35"/>
  <c r="X69" i="35"/>
  <c r="W172" i="35"/>
  <c r="W153" i="35"/>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U24" i="35"/>
  <c r="U60" i="35"/>
  <c r="T163" i="35"/>
  <c r="T144" i="35"/>
  <c r="W32" i="35"/>
  <c r="W68" i="35"/>
  <c r="V152" i="35"/>
  <c r="V171" i="35"/>
  <c r="O197" i="34"/>
  <c r="O191" i="34"/>
  <c r="O193" i="34" s="1"/>
  <c r="T27" i="31"/>
  <c r="T63" i="31"/>
  <c r="S166" i="31"/>
  <c r="S147" i="31"/>
  <c r="Q182" i="31"/>
  <c r="Q196" i="31" s="1"/>
  <c r="P189" i="35"/>
  <c r="P178" i="35"/>
  <c r="P179" i="35" s="1"/>
  <c r="P182" i="35"/>
  <c r="P158" i="35"/>
  <c r="U31" i="31"/>
  <c r="U67" i="31"/>
  <c r="T151" i="31"/>
  <c r="T170" i="31"/>
  <c r="S26" i="34"/>
  <c r="S62" i="34"/>
  <c r="R146" i="34"/>
  <c r="R165" i="34"/>
  <c r="S31" i="36"/>
  <c r="S67" i="36"/>
  <c r="R151" i="36"/>
  <c r="R170" i="36"/>
  <c r="AA26" i="35"/>
  <c r="AA62" i="35"/>
  <c r="Z165" i="35"/>
  <c r="Z146" i="35"/>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X35" i="35"/>
  <c r="X71" i="35"/>
  <c r="W174" i="35"/>
  <c r="W155" i="35"/>
  <c r="S28" i="34"/>
  <c r="S64" i="34"/>
  <c r="R148" i="34"/>
  <c r="R167" i="34"/>
  <c r="V29" i="36"/>
  <c r="V65" i="36"/>
  <c r="U149" i="36"/>
  <c r="U168" i="36"/>
  <c r="S27" i="34"/>
  <c r="S63" i="34"/>
  <c r="R166" i="34"/>
  <c r="R147" i="34"/>
  <c r="S27" i="36"/>
  <c r="S63" i="36"/>
  <c r="R147" i="36"/>
  <c r="R166" i="36"/>
  <c r="W27" i="35"/>
  <c r="W63" i="35"/>
  <c r="V166" i="35"/>
  <c r="V147" i="35"/>
  <c r="T68" i="31"/>
  <c r="S171" i="31"/>
  <c r="S152" i="31"/>
  <c r="T32" i="31"/>
  <c r="T26" i="31"/>
  <c r="T62" i="31"/>
  <c r="S146" i="31"/>
  <c r="S165" i="31"/>
  <c r="S34" i="34"/>
  <c r="S70" i="34"/>
  <c r="R173" i="34"/>
  <c r="R154" i="34"/>
  <c r="S25" i="34"/>
  <c r="S61" i="34"/>
  <c r="R145" i="34"/>
  <c r="R164" i="34"/>
  <c r="Q189" i="31"/>
  <c r="Q178" i="31"/>
  <c r="Q179" i="31" s="1"/>
  <c r="Q176" i="35"/>
  <c r="N194" i="34"/>
  <c r="S28" i="36"/>
  <c r="S64" i="36"/>
  <c r="R148" i="36"/>
  <c r="R167" i="36"/>
  <c r="R73" i="35"/>
  <c r="R107" i="28" s="1"/>
  <c r="S26" i="36"/>
  <c r="S62" i="36"/>
  <c r="R165" i="36"/>
  <c r="R146" i="36"/>
  <c r="Q157" i="34"/>
  <c r="T64" i="31"/>
  <c r="S167" i="31"/>
  <c r="T28" i="31"/>
  <c r="S148" i="31"/>
  <c r="S24" i="36"/>
  <c r="S60" i="36"/>
  <c r="R163" i="36"/>
  <c r="R144" i="36"/>
  <c r="X29" i="35"/>
  <c r="X65" i="35"/>
  <c r="W168" i="35"/>
  <c r="W149" i="35"/>
  <c r="S33" i="36"/>
  <c r="S69" i="36"/>
  <c r="R153" i="36"/>
  <c r="R172" i="36"/>
  <c r="Q157" i="35"/>
  <c r="P196" i="36"/>
  <c r="P184" i="36"/>
  <c r="P186" i="36" s="1"/>
  <c r="P74" i="33"/>
  <c r="P23" i="28" s="1"/>
  <c r="P7" i="28" s="1"/>
  <c r="P74" i="30"/>
  <c r="P17" i="28" s="1"/>
  <c r="M5" i="47"/>
  <c r="AB41" i="33"/>
  <c r="AA55" i="33"/>
  <c r="AF41" i="30"/>
  <c r="AE55" i="30"/>
  <c r="Q74" i="10"/>
  <c r="Q15" i="28" s="1"/>
  <c r="P74" i="29"/>
  <c r="P16" i="28" s="1"/>
  <c r="P177" i="29"/>
  <c r="R61" i="32"/>
  <c r="R104" i="28" s="1"/>
  <c r="T21" i="32"/>
  <c r="U51" i="32" s="1"/>
  <c r="T29" i="32"/>
  <c r="U59" i="32" s="1"/>
  <c r="AD41" i="10"/>
  <c r="AC55" i="10"/>
  <c r="AA41" i="34"/>
  <c r="Z55" i="34"/>
  <c r="N194" i="30"/>
  <c r="N198" i="29"/>
  <c r="N200" i="29" s="1"/>
  <c r="P177" i="30"/>
  <c r="N198" i="30"/>
  <c r="N200" i="30" s="1"/>
  <c r="R144" i="29"/>
  <c r="R163" i="29"/>
  <c r="S24" i="29"/>
  <c r="T60" i="29" s="1"/>
  <c r="Q73" i="30"/>
  <c r="Q99" i="28" s="1"/>
  <c r="Q91" i="28" s="1"/>
  <c r="Q73" i="29"/>
  <c r="Q98" i="28" s="1"/>
  <c r="R164" i="29"/>
  <c r="R145" i="29"/>
  <c r="S25" i="29"/>
  <c r="T61" i="29" s="1"/>
  <c r="R150" i="29"/>
  <c r="S30" i="29"/>
  <c r="T66" i="29" s="1"/>
  <c r="R169" i="29"/>
  <c r="P182" i="30"/>
  <c r="P178" i="30"/>
  <c r="P179" i="30" s="1"/>
  <c r="P189" i="30"/>
  <c r="S33" i="33"/>
  <c r="T69" i="33" s="1"/>
  <c r="P183" i="30"/>
  <c r="P185" i="30" s="1"/>
  <c r="P190" i="30"/>
  <c r="P192" i="30" s="1"/>
  <c r="S23" i="29"/>
  <c r="R37" i="29"/>
  <c r="R143" i="29"/>
  <c r="R162" i="29"/>
  <c r="O197" i="29"/>
  <c r="O191" i="29"/>
  <c r="O193" i="29" s="1"/>
  <c r="S32" i="33"/>
  <c r="T68" i="33" s="1"/>
  <c r="R149" i="30"/>
  <c r="R168" i="30"/>
  <c r="S29" i="30"/>
  <c r="T65" i="30" s="1"/>
  <c r="N194" i="29"/>
  <c r="R168" i="29"/>
  <c r="R149" i="29"/>
  <c r="S29" i="29"/>
  <c r="T65" i="29" s="1"/>
  <c r="R152" i="30"/>
  <c r="R171" i="30"/>
  <c r="S32" i="30"/>
  <c r="T68" i="30" s="1"/>
  <c r="T25" i="33"/>
  <c r="U61" i="33" s="1"/>
  <c r="Q176" i="29"/>
  <c r="R163" i="30"/>
  <c r="R144" i="30"/>
  <c r="S24" i="30"/>
  <c r="T60" i="30" s="1"/>
  <c r="S31" i="33"/>
  <c r="T67" i="33" s="1"/>
  <c r="O196" i="29"/>
  <c r="O184" i="29"/>
  <c r="O186" i="29" s="1"/>
  <c r="Q73" i="33"/>
  <c r="Q105" i="28" s="1"/>
  <c r="Q89" i="28" s="1"/>
  <c r="S34" i="33"/>
  <c r="T70" i="33" s="1"/>
  <c r="R153" i="29"/>
  <c r="R172" i="29"/>
  <c r="S33" i="29"/>
  <c r="T69" i="29" s="1"/>
  <c r="S27" i="33"/>
  <c r="T63" i="33" s="1"/>
  <c r="P158" i="29"/>
  <c r="P182" i="29"/>
  <c r="P189" i="29"/>
  <c r="P178" i="29"/>
  <c r="P179" i="29" s="1"/>
  <c r="S35" i="33"/>
  <c r="T71" i="33" s="1"/>
  <c r="O184" i="30"/>
  <c r="O186" i="30" s="1"/>
  <c r="O196" i="30"/>
  <c r="S24" i="33"/>
  <c r="T60" i="33" s="1"/>
  <c r="S23" i="33"/>
  <c r="T59" i="33" s="1"/>
  <c r="R37" i="33"/>
  <c r="S30" i="33"/>
  <c r="T66" i="33" s="1"/>
  <c r="S27" i="29"/>
  <c r="T63" i="29" s="1"/>
  <c r="R166" i="29"/>
  <c r="R147" i="29"/>
  <c r="S26" i="33"/>
  <c r="T62" i="33" s="1"/>
  <c r="R171" i="29"/>
  <c r="R152" i="29"/>
  <c r="S32" i="29"/>
  <c r="T68" i="29" s="1"/>
  <c r="R162" i="30"/>
  <c r="S23" i="30"/>
  <c r="R143" i="30"/>
  <c r="R37" i="30"/>
  <c r="S29" i="33"/>
  <c r="T65" i="33" s="1"/>
  <c r="P158" i="30"/>
  <c r="S34" i="30"/>
  <c r="T70" i="30" s="1"/>
  <c r="R173" i="30"/>
  <c r="R154" i="30"/>
  <c r="R165" i="30"/>
  <c r="R146" i="30"/>
  <c r="S26" i="30"/>
  <c r="T62" i="30" s="1"/>
  <c r="R169" i="30"/>
  <c r="S30" i="30"/>
  <c r="T66" i="30" s="1"/>
  <c r="R150" i="30"/>
  <c r="Q157" i="30"/>
  <c r="R148" i="29"/>
  <c r="R167" i="29"/>
  <c r="S28" i="29"/>
  <c r="T64" i="29" s="1"/>
  <c r="R164" i="30"/>
  <c r="R145" i="30"/>
  <c r="S25" i="30"/>
  <c r="T61" i="30" s="1"/>
  <c r="O191" i="30"/>
  <c r="O193" i="30" s="1"/>
  <c r="O197" i="30"/>
  <c r="R170" i="30"/>
  <c r="R151" i="30"/>
  <c r="S31" i="30"/>
  <c r="T67" i="30" s="1"/>
  <c r="R147" i="30"/>
  <c r="R166" i="30"/>
  <c r="S27" i="30"/>
  <c r="T63" i="30" s="1"/>
  <c r="R165" i="29"/>
  <c r="R146" i="29"/>
  <c r="S26" i="29"/>
  <c r="T62" i="29" s="1"/>
  <c r="P190" i="29"/>
  <c r="P192" i="29" s="1"/>
  <c r="P183" i="29"/>
  <c r="P185" i="29" s="1"/>
  <c r="S28" i="33"/>
  <c r="T64" i="33" s="1"/>
  <c r="Q176" i="30"/>
  <c r="Q157" i="29"/>
  <c r="R172" i="30"/>
  <c r="R153" i="30"/>
  <c r="S33" i="30"/>
  <c r="T69" i="30" s="1"/>
  <c r="S34" i="29"/>
  <c r="T70" i="29" s="1"/>
  <c r="R173" i="29"/>
  <c r="R154" i="29"/>
  <c r="S31" i="29"/>
  <c r="T67" i="29" s="1"/>
  <c r="R170" i="29"/>
  <c r="R151" i="29"/>
  <c r="S35" i="30"/>
  <c r="T71" i="30" s="1"/>
  <c r="R155" i="30"/>
  <c r="R174" i="30"/>
  <c r="R167" i="30"/>
  <c r="R148" i="30"/>
  <c r="S28" i="30"/>
  <c r="T64" i="30" s="1"/>
  <c r="R174" i="29"/>
  <c r="R155" i="29"/>
  <c r="S35" i="29"/>
  <c r="T71" i="29" s="1"/>
  <c r="T23" i="31"/>
  <c r="S143" i="31"/>
  <c r="S162" i="31"/>
  <c r="U25" i="32"/>
  <c r="V55" i="32" s="1"/>
  <c r="T25" i="2"/>
  <c r="U55" i="2" s="1"/>
  <c r="T21" i="2"/>
  <c r="U51" i="2" s="1"/>
  <c r="U20" i="2"/>
  <c r="R73" i="10"/>
  <c r="R97" i="28" s="1"/>
  <c r="T26" i="2"/>
  <c r="U56" i="2" s="1"/>
  <c r="T28" i="2"/>
  <c r="U58" i="2" s="1"/>
  <c r="S29" i="2"/>
  <c r="T59" i="2" s="1"/>
  <c r="R61" i="2"/>
  <c r="R96" i="28" s="1"/>
  <c r="T28" i="10"/>
  <c r="U64" i="10" s="1"/>
  <c r="T27" i="10"/>
  <c r="U63" i="10" s="1"/>
  <c r="T32" i="10"/>
  <c r="U68" i="10" s="1"/>
  <c r="T26" i="10"/>
  <c r="U62" i="10" s="1"/>
  <c r="U30" i="10"/>
  <c r="V66" i="10" s="1"/>
  <c r="T34" i="10"/>
  <c r="U70" i="10" s="1"/>
  <c r="T31" i="10"/>
  <c r="U67" i="10" s="1"/>
  <c r="T29" i="10"/>
  <c r="U65" i="10" s="1"/>
  <c r="U24" i="10"/>
  <c r="V60" i="10" s="1"/>
  <c r="T25" i="10"/>
  <c r="U61" i="10" s="1"/>
  <c r="T35" i="10"/>
  <c r="U71" i="10" s="1"/>
  <c r="U27" i="32"/>
  <c r="V57" i="32" s="1"/>
  <c r="U28" i="32"/>
  <c r="V58" i="32" s="1"/>
  <c r="U23" i="32"/>
  <c r="V53" i="32" s="1"/>
  <c r="U26" i="32"/>
  <c r="V56" i="32" s="1"/>
  <c r="U24" i="32" l="1"/>
  <c r="V54" i="32" s="1"/>
  <c r="Q62" i="2"/>
  <c r="P12" i="28"/>
  <c r="P14" i="28"/>
  <c r="W181" i="34"/>
  <c r="W58" i="34"/>
  <c r="W92" i="34"/>
  <c r="W126" i="34"/>
  <c r="W188" i="34"/>
  <c r="W40" i="34"/>
  <c r="W77" i="34"/>
  <c r="W161" i="34"/>
  <c r="W142" i="34"/>
  <c r="W22" i="34"/>
  <c r="W109" i="34"/>
  <c r="W77" i="36"/>
  <c r="W188" i="36"/>
  <c r="W181" i="36"/>
  <c r="W142" i="36"/>
  <c r="W161" i="36"/>
  <c r="W109" i="36"/>
  <c r="W58" i="36"/>
  <c r="W40" i="36"/>
  <c r="W22" i="36"/>
  <c r="W126" i="36"/>
  <c r="W92" i="36"/>
  <c r="W92" i="33"/>
  <c r="W58" i="33"/>
  <c r="W22" i="33"/>
  <c r="W77" i="33"/>
  <c r="W40" i="33"/>
  <c r="X4" i="48"/>
  <c r="X4" i="36"/>
  <c r="X4" i="34"/>
  <c r="X4" i="32"/>
  <c r="X4" i="43"/>
  <c r="X4" i="35"/>
  <c r="X4" i="33"/>
  <c r="X4" i="30"/>
  <c r="X4" i="10"/>
  <c r="X4" i="31"/>
  <c r="X4" i="29"/>
  <c r="X77" i="2"/>
  <c r="X49" i="2"/>
  <c r="X19" i="2"/>
  <c r="X65" i="2"/>
  <c r="X34" i="2"/>
  <c r="W126" i="29"/>
  <c r="W188" i="29"/>
  <c r="W161" i="29"/>
  <c r="W92" i="29"/>
  <c r="W58" i="29"/>
  <c r="W22" i="29"/>
  <c r="W77" i="29"/>
  <c r="W181" i="29"/>
  <c r="W40" i="29"/>
  <c r="W142" i="29"/>
  <c r="W109" i="29"/>
  <c r="W109" i="35"/>
  <c r="W161" i="35"/>
  <c r="W126" i="35"/>
  <c r="W22" i="35"/>
  <c r="W77" i="35"/>
  <c r="W188" i="35"/>
  <c r="W142" i="35"/>
  <c r="W92" i="35"/>
  <c r="W181" i="35"/>
  <c r="W58" i="35"/>
  <c r="W40" i="35"/>
  <c r="W181" i="31"/>
  <c r="W188" i="31"/>
  <c r="W161" i="31"/>
  <c r="W126" i="31"/>
  <c r="W92" i="31"/>
  <c r="W58" i="31"/>
  <c r="W22" i="31"/>
  <c r="W77" i="31"/>
  <c r="W40" i="31"/>
  <c r="W109" i="31"/>
  <c r="W142" i="31"/>
  <c r="W22" i="43"/>
  <c r="W89" i="43"/>
  <c r="W76" i="43"/>
  <c r="W58" i="43"/>
  <c r="W40" i="43"/>
  <c r="W58" i="10"/>
  <c r="W92" i="10"/>
  <c r="W77" i="10"/>
  <c r="W40" i="10"/>
  <c r="W22" i="10"/>
  <c r="W27" i="48"/>
  <c r="W20" i="48"/>
  <c r="W188" i="30"/>
  <c r="W22" i="30"/>
  <c r="W77" i="30"/>
  <c r="W109" i="30"/>
  <c r="W142" i="30"/>
  <c r="W181" i="30"/>
  <c r="W58" i="30"/>
  <c r="W92" i="30"/>
  <c r="W161" i="30"/>
  <c r="W126" i="30"/>
  <c r="W40" i="30"/>
  <c r="W19" i="32"/>
  <c r="W49" i="32"/>
  <c r="W77" i="32"/>
  <c r="W65" i="32"/>
  <c r="W34" i="32"/>
  <c r="Z5" i="28"/>
  <c r="Y4" i="2"/>
  <c r="Y21" i="28"/>
  <c r="Y13" i="28"/>
  <c r="W67" i="28"/>
  <c r="W75" i="28" s="1"/>
  <c r="W87" i="28"/>
  <c r="W95" i="28" s="1"/>
  <c r="W103" i="28" s="1"/>
  <c r="X34" i="28"/>
  <c r="X59" i="28" s="1"/>
  <c r="P93" i="28"/>
  <c r="Q101" i="28"/>
  <c r="T24" i="2"/>
  <c r="U54" i="2" s="1"/>
  <c r="R74" i="31"/>
  <c r="R18" i="28" s="1"/>
  <c r="U59" i="31"/>
  <c r="Q90" i="28"/>
  <c r="Q93" i="28" s="1"/>
  <c r="R179" i="34"/>
  <c r="R106" i="28"/>
  <c r="T59" i="30"/>
  <c r="Q109" i="28"/>
  <c r="T59" i="29"/>
  <c r="R88" i="28"/>
  <c r="V50" i="2"/>
  <c r="Q74" i="34"/>
  <c r="Q24" i="28" s="1"/>
  <c r="P24" i="28"/>
  <c r="O198" i="35"/>
  <c r="Q74" i="36"/>
  <c r="Q26" i="28" s="1"/>
  <c r="Q10" i="28" s="1"/>
  <c r="P26" i="28"/>
  <c r="P10" i="28" s="1"/>
  <c r="Q74" i="35"/>
  <c r="Q25" i="28" s="1"/>
  <c r="P25" i="28"/>
  <c r="P9" i="28" s="1"/>
  <c r="O27" i="28"/>
  <c r="AI39" i="2"/>
  <c r="AH46" i="2"/>
  <c r="O8" i="28"/>
  <c r="O11" i="28" s="1"/>
  <c r="O19" i="28"/>
  <c r="R62" i="32"/>
  <c r="R22" i="28" s="1"/>
  <c r="V20" i="32"/>
  <c r="W50" i="32" s="1"/>
  <c r="S37" i="10"/>
  <c r="T61" i="31"/>
  <c r="T73" i="31" s="1"/>
  <c r="T100" i="28" s="1"/>
  <c r="S164" i="31"/>
  <c r="S176" i="31" s="1"/>
  <c r="S183" i="31" s="1"/>
  <c r="S185" i="31" s="1"/>
  <c r="T25" i="31"/>
  <c r="T37" i="31" s="1"/>
  <c r="S145" i="31"/>
  <c r="S157" i="31" s="1"/>
  <c r="S189" i="31" s="1"/>
  <c r="T52" i="32"/>
  <c r="T22" i="32"/>
  <c r="T31" i="32" s="1"/>
  <c r="T23" i="2"/>
  <c r="U53" i="2" s="1"/>
  <c r="P194" i="31"/>
  <c r="T69" i="10"/>
  <c r="T33" i="10"/>
  <c r="T27" i="2"/>
  <c r="U57" i="2" s="1"/>
  <c r="Q177" i="34"/>
  <c r="Q184" i="31"/>
  <c r="Q186" i="31" s="1"/>
  <c r="P197" i="36"/>
  <c r="P198" i="36" s="1"/>
  <c r="R158" i="31"/>
  <c r="P191" i="36"/>
  <c r="P193" i="36" s="1"/>
  <c r="P194" i="36" s="1"/>
  <c r="Q158" i="34"/>
  <c r="Q197" i="31"/>
  <c r="Q198" i="31" s="1"/>
  <c r="O194" i="35"/>
  <c r="Q158" i="36"/>
  <c r="Q191" i="31"/>
  <c r="Q193" i="31" s="1"/>
  <c r="O198" i="36"/>
  <c r="R157" i="35"/>
  <c r="R189" i="35" s="1"/>
  <c r="AJ41" i="35"/>
  <c r="AI55" i="35"/>
  <c r="Q177" i="36"/>
  <c r="T59" i="10"/>
  <c r="T23" i="10"/>
  <c r="R176" i="36"/>
  <c r="R190" i="36" s="1"/>
  <c r="R192" i="36" s="1"/>
  <c r="Q190" i="36"/>
  <c r="Q192" i="36" s="1"/>
  <c r="R157" i="36"/>
  <c r="R189" i="36" s="1"/>
  <c r="Q178" i="36"/>
  <c r="Q179" i="36" s="1"/>
  <c r="S73" i="36"/>
  <c r="S108" i="28" s="1"/>
  <c r="S92" i="28" s="1"/>
  <c r="Q182" i="36"/>
  <c r="Q196" i="36" s="1"/>
  <c r="Q189" i="36"/>
  <c r="Q191" i="36" s="1"/>
  <c r="O198" i="34"/>
  <c r="R177" i="31"/>
  <c r="T33" i="36"/>
  <c r="T69" i="36"/>
  <c r="S172" i="36"/>
  <c r="S153" i="36"/>
  <c r="T24" i="36"/>
  <c r="T60" i="36"/>
  <c r="S163" i="36"/>
  <c r="S144" i="36"/>
  <c r="T34" i="34"/>
  <c r="T70" i="34"/>
  <c r="S173" i="34"/>
  <c r="S154" i="34"/>
  <c r="T27" i="36"/>
  <c r="T63" i="36"/>
  <c r="S166" i="36"/>
  <c r="S147" i="36"/>
  <c r="W29" i="36"/>
  <c r="W65" i="36"/>
  <c r="V168" i="36"/>
  <c r="V149" i="36"/>
  <c r="Y35" i="35"/>
  <c r="Y71" i="35"/>
  <c r="X155" i="35"/>
  <c r="X174" i="35"/>
  <c r="T24" i="34"/>
  <c r="T60" i="34"/>
  <c r="S163" i="34"/>
  <c r="S144" i="34"/>
  <c r="T35" i="36"/>
  <c r="T71" i="36"/>
  <c r="S155" i="36"/>
  <c r="S174" i="36"/>
  <c r="V24" i="35"/>
  <c r="V60" i="35"/>
  <c r="U163" i="35"/>
  <c r="U144" i="35"/>
  <c r="U23" i="36"/>
  <c r="U59" i="36"/>
  <c r="T162" i="36"/>
  <c r="T143" i="36"/>
  <c r="R157" i="34"/>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X28" i="35"/>
  <c r="X64" i="35"/>
  <c r="W148" i="35"/>
  <c r="W167" i="35"/>
  <c r="T29" i="34"/>
  <c r="T65" i="34"/>
  <c r="S168" i="34"/>
  <c r="S149" i="34"/>
  <c r="T28" i="36"/>
  <c r="T64" i="36"/>
  <c r="S167" i="36"/>
  <c r="S148" i="36"/>
  <c r="U64" i="31"/>
  <c r="T148" i="31"/>
  <c r="U28" i="31"/>
  <c r="T167" i="31"/>
  <c r="U60" i="31"/>
  <c r="U24" i="31"/>
  <c r="T144" i="31"/>
  <c r="T163" i="31"/>
  <c r="T33" i="34"/>
  <c r="T69" i="34"/>
  <c r="S172" i="34"/>
  <c r="S153" i="34"/>
  <c r="R176" i="34"/>
  <c r="R190" i="31"/>
  <c r="R192" i="31" s="1"/>
  <c r="R178" i="31"/>
  <c r="R179" i="31" s="1"/>
  <c r="Q74" i="33"/>
  <c r="Q23" i="28" s="1"/>
  <c r="Q182" i="35"/>
  <c r="Q178" i="35"/>
  <c r="Q179" i="35" s="1"/>
  <c r="Q189" i="35"/>
  <c r="Y29" i="35"/>
  <c r="Y65" i="35"/>
  <c r="X168" i="35"/>
  <c r="X149" i="35"/>
  <c r="T25" i="34"/>
  <c r="T61" i="34"/>
  <c r="S145" i="34"/>
  <c r="S164" i="34"/>
  <c r="U26" i="31"/>
  <c r="U62" i="31"/>
  <c r="T146" i="31"/>
  <c r="T165" i="31"/>
  <c r="X27" i="35"/>
  <c r="X63" i="35"/>
  <c r="W166" i="35"/>
  <c r="W147" i="35"/>
  <c r="T27" i="34"/>
  <c r="T63" i="34"/>
  <c r="S166" i="34"/>
  <c r="S147" i="34"/>
  <c r="T28" i="34"/>
  <c r="T64" i="34"/>
  <c r="S167" i="34"/>
  <c r="S148" i="34"/>
  <c r="T32" i="34"/>
  <c r="T68" i="34"/>
  <c r="S152" i="34"/>
  <c r="S171" i="34"/>
  <c r="T25" i="36"/>
  <c r="T61" i="36"/>
  <c r="S164" i="36"/>
  <c r="S145" i="36"/>
  <c r="Q158" i="35"/>
  <c r="X32" i="35"/>
  <c r="X68" i="35"/>
  <c r="W171" i="35"/>
  <c r="W152" i="35"/>
  <c r="T23" i="34"/>
  <c r="T59" i="34"/>
  <c r="S143" i="34"/>
  <c r="S162" i="34"/>
  <c r="S37" i="34"/>
  <c r="S73" i="35"/>
  <c r="S107" i="28" s="1"/>
  <c r="T31" i="35"/>
  <c r="T67" i="35"/>
  <c r="S151" i="35"/>
  <c r="S170" i="35"/>
  <c r="R182" i="31"/>
  <c r="R196" i="31" s="1"/>
  <c r="Q182" i="34"/>
  <c r="Q189" i="34"/>
  <c r="U68" i="31"/>
  <c r="U32" i="31"/>
  <c r="T171" i="31"/>
  <c r="T152" i="31"/>
  <c r="U35" i="31"/>
  <c r="U71" i="31"/>
  <c r="T174" i="31"/>
  <c r="T155" i="31"/>
  <c r="P184" i="35"/>
  <c r="P186" i="35" s="1"/>
  <c r="P196" i="35"/>
  <c r="U27" i="31"/>
  <c r="U63" i="31"/>
  <c r="T166" i="31"/>
  <c r="T147" i="31"/>
  <c r="T23" i="35"/>
  <c r="T59" i="35"/>
  <c r="S37" i="35"/>
  <c r="S143" i="35"/>
  <c r="S162" i="35"/>
  <c r="Y25" i="35"/>
  <c r="Y61" i="35"/>
  <c r="X164" i="35"/>
  <c r="X145" i="35"/>
  <c r="P184" i="34"/>
  <c r="P186" i="34" s="1"/>
  <c r="P196" i="34"/>
  <c r="S37" i="36"/>
  <c r="T32" i="36"/>
  <c r="T68" i="36"/>
  <c r="S152" i="36"/>
  <c r="S171" i="36"/>
  <c r="AB26" i="35"/>
  <c r="AB62" i="35"/>
  <c r="AA165" i="35"/>
  <c r="AA146" i="35"/>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Y33" i="35"/>
  <c r="Y69" i="35"/>
  <c r="X172" i="35"/>
  <c r="X153" i="35"/>
  <c r="T30" i="36"/>
  <c r="T66" i="36"/>
  <c r="S150" i="36"/>
  <c r="S169" i="36"/>
  <c r="T149" i="31"/>
  <c r="U65" i="31"/>
  <c r="T168" i="31"/>
  <c r="U29" i="31"/>
  <c r="Y30" i="35"/>
  <c r="Y66" i="35"/>
  <c r="X169" i="35"/>
  <c r="X150" i="35"/>
  <c r="Q74" i="30"/>
  <c r="Q17" i="28" s="1"/>
  <c r="AC41" i="33"/>
  <c r="AB55" i="33"/>
  <c r="AG41" i="30"/>
  <c r="AF55" i="30"/>
  <c r="R74" i="10"/>
  <c r="R15" i="28" s="1"/>
  <c r="Q74" i="29"/>
  <c r="Q16" i="28" s="1"/>
  <c r="S61" i="32"/>
  <c r="S104" i="28" s="1"/>
  <c r="U29" i="32"/>
  <c r="V59" i="32" s="1"/>
  <c r="U21" i="32"/>
  <c r="V51" i="32" s="1"/>
  <c r="AE41" i="10"/>
  <c r="AD55" i="10"/>
  <c r="O198" i="29"/>
  <c r="R62" i="2"/>
  <c r="AB41" i="34"/>
  <c r="AA55" i="34"/>
  <c r="Q158" i="29"/>
  <c r="O194" i="30"/>
  <c r="O194" i="29"/>
  <c r="S174" i="30"/>
  <c r="T35" i="30"/>
  <c r="U71" i="30" s="1"/>
  <c r="S155" i="30"/>
  <c r="T34" i="29"/>
  <c r="U70" i="29" s="1"/>
  <c r="S173" i="29"/>
  <c r="S154" i="29"/>
  <c r="T29" i="33"/>
  <c r="U65" i="33" s="1"/>
  <c r="S166" i="29"/>
  <c r="S147" i="29"/>
  <c r="T27" i="29"/>
  <c r="U63" i="29" s="1"/>
  <c r="O198" i="30"/>
  <c r="T27" i="33"/>
  <c r="U63" i="33" s="1"/>
  <c r="S168" i="29"/>
  <c r="S149" i="29"/>
  <c r="T29" i="29"/>
  <c r="U65" i="29" s="1"/>
  <c r="P184" i="30"/>
  <c r="P186" i="30" s="1"/>
  <c r="P196" i="30"/>
  <c r="S167" i="30"/>
  <c r="T28" i="30"/>
  <c r="U64" i="30" s="1"/>
  <c r="S148" i="30"/>
  <c r="S153" i="30"/>
  <c r="S172" i="30"/>
  <c r="T33" i="30"/>
  <c r="U69" i="30" s="1"/>
  <c r="T25" i="30"/>
  <c r="U61" i="30" s="1"/>
  <c r="S145" i="30"/>
  <c r="S164" i="30"/>
  <c r="Q189" i="30"/>
  <c r="Q182" i="30"/>
  <c r="Q178" i="30"/>
  <c r="Q179" i="30" s="1"/>
  <c r="T30" i="33"/>
  <c r="U66" i="33" s="1"/>
  <c r="Q190" i="29"/>
  <c r="Q192" i="29" s="1"/>
  <c r="Q183" i="29"/>
  <c r="Q185" i="29" s="1"/>
  <c r="T32" i="33"/>
  <c r="U68" i="33" s="1"/>
  <c r="T23" i="29"/>
  <c r="S162" i="29"/>
  <c r="S143" i="29"/>
  <c r="S37" i="29"/>
  <c r="T35" i="33"/>
  <c r="U71" i="33" s="1"/>
  <c r="S153" i="29"/>
  <c r="S172" i="29"/>
  <c r="T33" i="29"/>
  <c r="U69" i="29" s="1"/>
  <c r="S150" i="29"/>
  <c r="T30" i="29"/>
  <c r="U66" i="29" s="1"/>
  <c r="S169" i="29"/>
  <c r="T31" i="29"/>
  <c r="U67" i="29" s="1"/>
  <c r="S170" i="29"/>
  <c r="S151" i="29"/>
  <c r="S165" i="29"/>
  <c r="S146" i="29"/>
  <c r="T26" i="29"/>
  <c r="U62" i="29" s="1"/>
  <c r="S169" i="30"/>
  <c r="S150" i="30"/>
  <c r="T30" i="30"/>
  <c r="U66" i="30" s="1"/>
  <c r="R157" i="30"/>
  <c r="T26" i="33"/>
  <c r="U62" i="33" s="1"/>
  <c r="T31" i="33"/>
  <c r="U67" i="33" s="1"/>
  <c r="U25" i="33"/>
  <c r="V61" i="33" s="1"/>
  <c r="S144" i="29"/>
  <c r="S163" i="29"/>
  <c r="T24" i="29"/>
  <c r="U60" i="29" s="1"/>
  <c r="S151" i="30"/>
  <c r="S170" i="30"/>
  <c r="T31" i="30"/>
  <c r="U67" i="30" s="1"/>
  <c r="S143" i="30"/>
  <c r="S37" i="30"/>
  <c r="S162" i="30"/>
  <c r="T23" i="30"/>
  <c r="T23" i="33"/>
  <c r="U59" i="33" s="1"/>
  <c r="S37" i="33"/>
  <c r="S152" i="30"/>
  <c r="S171" i="30"/>
  <c r="T32" i="30"/>
  <c r="U68" i="30" s="1"/>
  <c r="S174" i="29"/>
  <c r="S155" i="29"/>
  <c r="T35" i="29"/>
  <c r="U71" i="29" s="1"/>
  <c r="R73" i="29"/>
  <c r="R98" i="28" s="1"/>
  <c r="Q182" i="29"/>
  <c r="Q189" i="29"/>
  <c r="Q178" i="29"/>
  <c r="Q179" i="29" s="1"/>
  <c r="T28" i="29"/>
  <c r="U64" i="29" s="1"/>
  <c r="S167" i="29"/>
  <c r="S148" i="29"/>
  <c r="T34" i="30"/>
  <c r="U70" i="30" s="1"/>
  <c r="S173" i="30"/>
  <c r="S154" i="30"/>
  <c r="R73" i="30"/>
  <c r="R99" i="28" s="1"/>
  <c r="R91" i="28" s="1"/>
  <c r="R73" i="33"/>
  <c r="R105" i="28" s="1"/>
  <c r="R89" i="28" s="1"/>
  <c r="P197" i="29"/>
  <c r="P191" i="29"/>
  <c r="P193" i="29" s="1"/>
  <c r="R176" i="29"/>
  <c r="T33" i="33"/>
  <c r="U69" i="33" s="1"/>
  <c r="S145" i="29"/>
  <c r="T25" i="29"/>
  <c r="U61" i="29" s="1"/>
  <c r="S164" i="29"/>
  <c r="R157" i="29"/>
  <c r="Q183" i="30"/>
  <c r="Q185" i="30" s="1"/>
  <c r="Q190" i="30"/>
  <c r="Q192" i="30" s="1"/>
  <c r="Q177" i="30"/>
  <c r="S165" i="30"/>
  <c r="S146" i="30"/>
  <c r="T26" i="30"/>
  <c r="U62" i="30" s="1"/>
  <c r="R176" i="30"/>
  <c r="T24" i="33"/>
  <c r="U60" i="33" s="1"/>
  <c r="P196" i="29"/>
  <c r="P184" i="29"/>
  <c r="P186" i="29" s="1"/>
  <c r="T34" i="33"/>
  <c r="U70" i="33" s="1"/>
  <c r="T24" i="30"/>
  <c r="U60" i="30" s="1"/>
  <c r="S163" i="30"/>
  <c r="S144" i="30"/>
  <c r="S168" i="30"/>
  <c r="S149" i="30"/>
  <c r="T29" i="30"/>
  <c r="U65" i="30" s="1"/>
  <c r="P197" i="30"/>
  <c r="P191" i="30"/>
  <c r="P193" i="30" s="1"/>
  <c r="T28" i="33"/>
  <c r="U64" i="33" s="1"/>
  <c r="S147" i="30"/>
  <c r="S166" i="30"/>
  <c r="T27" i="30"/>
  <c r="U63" i="30" s="1"/>
  <c r="Q158" i="30"/>
  <c r="T32" i="29"/>
  <c r="U68" i="29" s="1"/>
  <c r="S152" i="29"/>
  <c r="S171" i="29"/>
  <c r="Q177" i="29"/>
  <c r="T162" i="31"/>
  <c r="U23" i="31"/>
  <c r="T143" i="31"/>
  <c r="V25" i="32"/>
  <c r="W55" i="32" s="1"/>
  <c r="U25" i="2"/>
  <c r="V55" i="2" s="1"/>
  <c r="S61" i="2"/>
  <c r="S96" i="28" s="1"/>
  <c r="T29" i="2"/>
  <c r="U28" i="2"/>
  <c r="V58" i="2" s="1"/>
  <c r="U21" i="2"/>
  <c r="V51" i="2" s="1"/>
  <c r="S73" i="10"/>
  <c r="S97" i="28" s="1"/>
  <c r="U26" i="2"/>
  <c r="V56" i="2" s="1"/>
  <c r="S31" i="2"/>
  <c r="V20" i="2"/>
  <c r="U35" i="10"/>
  <c r="V71" i="10" s="1"/>
  <c r="U25" i="10"/>
  <c r="V61" i="10" s="1"/>
  <c r="V24" i="10"/>
  <c r="W60" i="10" s="1"/>
  <c r="U31" i="10"/>
  <c r="V67" i="10" s="1"/>
  <c r="U28" i="10"/>
  <c r="V64" i="10" s="1"/>
  <c r="U34" i="10"/>
  <c r="V70" i="10" s="1"/>
  <c r="U26" i="10"/>
  <c r="V62" i="10" s="1"/>
  <c r="U29" i="10"/>
  <c r="V65" i="10" s="1"/>
  <c r="U32" i="10"/>
  <c r="V68" i="10" s="1"/>
  <c r="V30" i="10"/>
  <c r="W66" i="10" s="1"/>
  <c r="U27" i="10"/>
  <c r="V63" i="10" s="1"/>
  <c r="V23" i="32"/>
  <c r="W53" i="32" s="1"/>
  <c r="V28" i="32"/>
  <c r="W58" i="32" s="1"/>
  <c r="V27" i="32"/>
  <c r="W57" i="32" s="1"/>
  <c r="V24" i="32"/>
  <c r="W54" i="32" s="1"/>
  <c r="V26" i="32"/>
  <c r="W56" i="32" s="1"/>
  <c r="S74" i="31" l="1"/>
  <c r="S18" i="28" s="1"/>
  <c r="Q8" i="28"/>
  <c r="R74" i="34"/>
  <c r="R24" i="28" s="1"/>
  <c r="R14" i="28"/>
  <c r="Q14" i="28"/>
  <c r="Q6" i="28" s="1"/>
  <c r="Q12" i="28"/>
  <c r="X49" i="32"/>
  <c r="X34" i="32"/>
  <c r="X19" i="32"/>
  <c r="X65" i="32"/>
  <c r="X77" i="32"/>
  <c r="X126" i="29"/>
  <c r="X181" i="29"/>
  <c r="X142" i="29"/>
  <c r="X77" i="29"/>
  <c r="X40" i="29"/>
  <c r="X58" i="29"/>
  <c r="X92" i="29"/>
  <c r="X188" i="29"/>
  <c r="X22" i="29"/>
  <c r="X161" i="29"/>
  <c r="X109" i="29"/>
  <c r="X181" i="34"/>
  <c r="X188" i="34"/>
  <c r="X92" i="34"/>
  <c r="X126" i="34"/>
  <c r="X40" i="34"/>
  <c r="X77" i="34"/>
  <c r="X109" i="34"/>
  <c r="X58" i="34"/>
  <c r="X161" i="34"/>
  <c r="X142" i="34"/>
  <c r="X22" i="34"/>
  <c r="X89" i="43"/>
  <c r="X40" i="43"/>
  <c r="X58" i="43"/>
  <c r="X22" i="43"/>
  <c r="X76" i="43"/>
  <c r="X188" i="31"/>
  <c r="X161" i="31"/>
  <c r="X126" i="31"/>
  <c r="X92" i="31"/>
  <c r="X58" i="31"/>
  <c r="X22" i="31"/>
  <c r="X181" i="31"/>
  <c r="X142" i="31"/>
  <c r="X109" i="31"/>
  <c r="X77" i="31"/>
  <c r="X40" i="31"/>
  <c r="X188" i="36"/>
  <c r="X181" i="36"/>
  <c r="X161" i="36"/>
  <c r="X77" i="36"/>
  <c r="X142" i="36"/>
  <c r="X58" i="36"/>
  <c r="X40" i="36"/>
  <c r="X109" i="36"/>
  <c r="X22" i="36"/>
  <c r="X126" i="36"/>
  <c r="X92" i="36"/>
  <c r="X77" i="10"/>
  <c r="X40" i="10"/>
  <c r="X92" i="10"/>
  <c r="X58" i="10"/>
  <c r="X22" i="10"/>
  <c r="X27" i="48"/>
  <c r="X20" i="48"/>
  <c r="X109" i="30"/>
  <c r="X188" i="30"/>
  <c r="X142" i="30"/>
  <c r="X22" i="30"/>
  <c r="X181" i="30"/>
  <c r="X58" i="30"/>
  <c r="X92" i="30"/>
  <c r="X126" i="30"/>
  <c r="X77" i="30"/>
  <c r="X40" i="30"/>
  <c r="X161" i="30"/>
  <c r="X92" i="33"/>
  <c r="X58" i="33"/>
  <c r="X22" i="33"/>
  <c r="X77" i="33"/>
  <c r="X40" i="33"/>
  <c r="Y4" i="48"/>
  <c r="Y4" i="36"/>
  <c r="Y4" i="34"/>
  <c r="Y4" i="32"/>
  <c r="Y4" i="43"/>
  <c r="Y4" i="30"/>
  <c r="Y4" i="35"/>
  <c r="Y4" i="33"/>
  <c r="Y4" i="31"/>
  <c r="Y4" i="29"/>
  <c r="Y4" i="10"/>
  <c r="Y77" i="2"/>
  <c r="Y49" i="2"/>
  <c r="Y19" i="2"/>
  <c r="Y65" i="2"/>
  <c r="Y34" i="2"/>
  <c r="X142" i="35"/>
  <c r="X77" i="35"/>
  <c r="X161" i="35"/>
  <c r="X181" i="35"/>
  <c r="X92" i="35"/>
  <c r="X126" i="35"/>
  <c r="X109" i="35"/>
  <c r="X22" i="35"/>
  <c r="X58" i="35"/>
  <c r="X40" i="35"/>
  <c r="X188" i="35"/>
  <c r="Y34" i="28"/>
  <c r="Y59" i="28" s="1"/>
  <c r="X87" i="28"/>
  <c r="X95" i="28" s="1"/>
  <c r="X103" i="28" s="1"/>
  <c r="X67" i="28"/>
  <c r="X75" i="28" s="1"/>
  <c r="AA5" i="28"/>
  <c r="Z4" i="2"/>
  <c r="Z13" i="28"/>
  <c r="Z21" i="28"/>
  <c r="R74" i="36"/>
  <c r="R26" i="28" s="1"/>
  <c r="R10" i="28" s="1"/>
  <c r="U24" i="2"/>
  <c r="V54" i="2" s="1"/>
  <c r="R101" i="28"/>
  <c r="Q27" i="28"/>
  <c r="Q9" i="28"/>
  <c r="R74" i="35"/>
  <c r="R25" i="28" s="1"/>
  <c r="R90" i="28"/>
  <c r="R93" i="28" s="1"/>
  <c r="R109" i="28"/>
  <c r="U59" i="30"/>
  <c r="U59" i="29"/>
  <c r="V59" i="31"/>
  <c r="S179" i="34"/>
  <c r="S106" i="28"/>
  <c r="Q7" i="28"/>
  <c r="S88" i="28"/>
  <c r="W50" i="2"/>
  <c r="P6" i="28"/>
  <c r="P19" i="28"/>
  <c r="P27" i="28"/>
  <c r="P8" i="28"/>
  <c r="S62" i="32"/>
  <c r="S22" i="28" s="1"/>
  <c r="W20" i="32"/>
  <c r="X50" i="32" s="1"/>
  <c r="AJ39" i="2"/>
  <c r="AI46" i="2"/>
  <c r="U27" i="2"/>
  <c r="V57" i="2" s="1"/>
  <c r="U61" i="31"/>
  <c r="U73" i="31" s="1"/>
  <c r="U100" i="28" s="1"/>
  <c r="U25" i="31"/>
  <c r="U37" i="31" s="1"/>
  <c r="T164" i="31"/>
  <c r="T176" i="31" s="1"/>
  <c r="T145" i="31"/>
  <c r="T157" i="31" s="1"/>
  <c r="U23" i="2"/>
  <c r="V53" i="2" s="1"/>
  <c r="T37" i="10"/>
  <c r="U52" i="32"/>
  <c r="U22" i="32"/>
  <c r="U31" i="32" s="1"/>
  <c r="R177" i="34"/>
  <c r="U69" i="10"/>
  <c r="U33" i="10"/>
  <c r="S190" i="31"/>
  <c r="S192" i="31" s="1"/>
  <c r="Q194" i="31"/>
  <c r="R158" i="34"/>
  <c r="R178" i="35"/>
  <c r="R179" i="35"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AK41" i="35"/>
  <c r="AJ55" i="35"/>
  <c r="R178" i="36"/>
  <c r="R179" i="36" s="1"/>
  <c r="P194" i="34"/>
  <c r="U59" i="10"/>
  <c r="U23" i="10"/>
  <c r="S74" i="10"/>
  <c r="S15" i="28" s="1"/>
  <c r="R184" i="31"/>
  <c r="R186" i="31" s="1"/>
  <c r="R191" i="31"/>
  <c r="R193" i="31" s="1"/>
  <c r="P198" i="35"/>
  <c r="P194" i="35"/>
  <c r="S176" i="36"/>
  <c r="S177" i="31"/>
  <c r="T73" i="36"/>
  <c r="T108" i="28" s="1"/>
  <c r="T92" i="28" s="1"/>
  <c r="S157" i="36"/>
  <c r="S182" i="36" s="1"/>
  <c r="R177" i="35"/>
  <c r="U23" i="34"/>
  <c r="U59" i="34"/>
  <c r="T37" i="34"/>
  <c r="T143" i="34"/>
  <c r="T162" i="34"/>
  <c r="U28" i="34"/>
  <c r="U64" i="34"/>
  <c r="T148" i="34"/>
  <c r="T167" i="34"/>
  <c r="V65" i="31"/>
  <c r="V29" i="31"/>
  <c r="U149" i="31"/>
  <c r="U168" i="31"/>
  <c r="U52" i="2"/>
  <c r="U22" i="2"/>
  <c r="AC26" i="35"/>
  <c r="AC62" i="35"/>
  <c r="AB165" i="35"/>
  <c r="AB146" i="35"/>
  <c r="P198" i="34"/>
  <c r="V27" i="31"/>
  <c r="V63" i="31"/>
  <c r="U166" i="31"/>
  <c r="U147" i="31"/>
  <c r="T73" i="34"/>
  <c r="V64" i="31"/>
  <c r="U148" i="31"/>
  <c r="U167" i="31"/>
  <c r="V28" i="31"/>
  <c r="U33" i="34"/>
  <c r="U69" i="34"/>
  <c r="T172" i="34"/>
  <c r="T153" i="34"/>
  <c r="U34" i="35"/>
  <c r="U70" i="35"/>
  <c r="T173" i="35"/>
  <c r="T154" i="35"/>
  <c r="U25" i="34"/>
  <c r="U61" i="34"/>
  <c r="T164" i="34"/>
  <c r="T145" i="34"/>
  <c r="Y28" i="35"/>
  <c r="Y64" i="35"/>
  <c r="X167" i="35"/>
  <c r="X148" i="35"/>
  <c r="V69" i="31"/>
  <c r="V33" i="31"/>
  <c r="U172" i="31"/>
  <c r="U153" i="31"/>
  <c r="T31" i="2"/>
  <c r="U59" i="2"/>
  <c r="Z33" i="35"/>
  <c r="Z69" i="35"/>
  <c r="Y153" i="35"/>
  <c r="Y172" i="35"/>
  <c r="U26" i="34"/>
  <c r="U62" i="34"/>
  <c r="T146" i="34"/>
  <c r="T165" i="34"/>
  <c r="V70" i="31"/>
  <c r="V34" i="31"/>
  <c r="U173" i="31"/>
  <c r="U154" i="31"/>
  <c r="T73" i="35"/>
  <c r="T107" i="28" s="1"/>
  <c r="U31" i="35"/>
  <c r="U67" i="35"/>
  <c r="T170" i="35"/>
  <c r="T151" i="35"/>
  <c r="S74" i="34"/>
  <c r="S24" i="28" s="1"/>
  <c r="U34" i="36"/>
  <c r="U70" i="36"/>
  <c r="T154" i="36"/>
  <c r="T173" i="36"/>
  <c r="U26" i="36"/>
  <c r="U62" i="36"/>
  <c r="T165" i="36"/>
  <c r="T146" i="36"/>
  <c r="U35" i="36"/>
  <c r="U71" i="36"/>
  <c r="T155" i="36"/>
  <c r="T174" i="36"/>
  <c r="Z35" i="35"/>
  <c r="Z71" i="35"/>
  <c r="Y174" i="35"/>
  <c r="Y155" i="35"/>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Y32" i="35"/>
  <c r="Y68" i="35"/>
  <c r="X171" i="35"/>
  <c r="X152" i="35"/>
  <c r="R183" i="34"/>
  <c r="R185" i="34" s="1"/>
  <c r="R190" i="34"/>
  <c r="R192" i="34" s="1"/>
  <c r="V60" i="31"/>
  <c r="U144" i="31"/>
  <c r="V24" i="31"/>
  <c r="U163" i="31"/>
  <c r="R189" i="34"/>
  <c r="R182" i="34"/>
  <c r="V35" i="31"/>
  <c r="V71" i="31"/>
  <c r="U155" i="31"/>
  <c r="U174" i="31"/>
  <c r="Q184" i="34"/>
  <c r="Q186" i="34" s="1"/>
  <c r="Q196" i="34"/>
  <c r="S176" i="34"/>
  <c r="U32" i="34"/>
  <c r="U68" i="34"/>
  <c r="T171" i="34"/>
  <c r="T152" i="34"/>
  <c r="U27" i="34"/>
  <c r="U63" i="34"/>
  <c r="T166" i="34"/>
  <c r="T147" i="34"/>
  <c r="V26" i="31"/>
  <c r="V62" i="31"/>
  <c r="U146" i="31"/>
  <c r="U165" i="31"/>
  <c r="Z29" i="35"/>
  <c r="Z65" i="35"/>
  <c r="Y168" i="35"/>
  <c r="Y149" i="35"/>
  <c r="R191" i="35"/>
  <c r="U29" i="34"/>
  <c r="U65" i="34"/>
  <c r="T149" i="34"/>
  <c r="T168" i="34"/>
  <c r="U30" i="34"/>
  <c r="U66" i="34"/>
  <c r="T169" i="34"/>
  <c r="T150" i="34"/>
  <c r="W24" i="35"/>
  <c r="W60" i="35"/>
  <c r="V163" i="35"/>
  <c r="V144" i="35"/>
  <c r="Y27" i="35"/>
  <c r="Y63" i="35"/>
  <c r="X166" i="35"/>
  <c r="X147" i="35"/>
  <c r="R74" i="33"/>
  <c r="R23" i="28" s="1"/>
  <c r="R7" i="28" s="1"/>
  <c r="Z30" i="35"/>
  <c r="Z66" i="35"/>
  <c r="Y169" i="35"/>
  <c r="Y150" i="35"/>
  <c r="U30" i="36"/>
  <c r="U66" i="36"/>
  <c r="T150" i="36"/>
  <c r="T169" i="36"/>
  <c r="V30" i="31"/>
  <c r="V66" i="31"/>
  <c r="U169" i="31"/>
  <c r="U150" i="31"/>
  <c r="Z25" i="35"/>
  <c r="Z61" i="35"/>
  <c r="Y164" i="35"/>
  <c r="Y145" i="35"/>
  <c r="S157" i="34"/>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R17" i="28" s="1"/>
  <c r="AD41" i="33"/>
  <c r="AC55" i="33"/>
  <c r="AH41" i="30"/>
  <c r="AG55" i="30"/>
  <c r="R74" i="29"/>
  <c r="R16" i="28" s="1"/>
  <c r="T61" i="32"/>
  <c r="V21" i="32"/>
  <c r="W51" i="32" s="1"/>
  <c r="V29" i="32"/>
  <c r="W59" i="32" s="1"/>
  <c r="T74" i="31"/>
  <c r="T18" i="28" s="1"/>
  <c r="AF41" i="10"/>
  <c r="AE55" i="10"/>
  <c r="S62" i="2"/>
  <c r="AC41" i="34"/>
  <c r="AB55" i="34"/>
  <c r="R158" i="30"/>
  <c r="R158" i="29"/>
  <c r="P198" i="29"/>
  <c r="P198" i="30"/>
  <c r="T173" i="30"/>
  <c r="T154" i="30"/>
  <c r="U34" i="30"/>
  <c r="V70" i="30" s="1"/>
  <c r="Q184" i="29"/>
  <c r="Q186" i="29" s="1"/>
  <c r="Q196" i="29"/>
  <c r="S73" i="30"/>
  <c r="S99" i="28" s="1"/>
  <c r="S91" i="28" s="1"/>
  <c r="R182" i="30"/>
  <c r="R189" i="30"/>
  <c r="R178" i="30"/>
  <c r="R179" i="30" s="1"/>
  <c r="S73" i="29"/>
  <c r="S98" i="28" s="1"/>
  <c r="U30" i="33"/>
  <c r="V66" i="33" s="1"/>
  <c r="T164" i="30"/>
  <c r="T145" i="30"/>
  <c r="U25" i="30"/>
  <c r="V61" i="30" s="1"/>
  <c r="U32" i="29"/>
  <c r="V68" i="29" s="1"/>
  <c r="T171" i="29"/>
  <c r="T152" i="29"/>
  <c r="R190" i="30"/>
  <c r="R192" i="30" s="1"/>
  <c r="R183" i="30"/>
  <c r="R185" i="30" s="1"/>
  <c r="R190" i="29"/>
  <c r="R192" i="29" s="1"/>
  <c r="R183" i="29"/>
  <c r="R185" i="29" s="1"/>
  <c r="S157" i="30"/>
  <c r="T169" i="30"/>
  <c r="U30" i="30"/>
  <c r="V66" i="30" s="1"/>
  <c r="T150" i="30"/>
  <c r="S157" i="29"/>
  <c r="T172" i="30"/>
  <c r="T153" i="30"/>
  <c r="U33" i="30"/>
  <c r="V69" i="30" s="1"/>
  <c r="T163" i="30"/>
  <c r="T144" i="30"/>
  <c r="U24" i="30"/>
  <c r="V60" i="30" s="1"/>
  <c r="R178" i="29"/>
  <c r="R179" i="29" s="1"/>
  <c r="R189" i="29"/>
  <c r="R182" i="29"/>
  <c r="T174" i="29"/>
  <c r="T155" i="29"/>
  <c r="U35" i="29"/>
  <c r="V71" i="29" s="1"/>
  <c r="U31" i="30"/>
  <c r="V67" i="30" s="1"/>
  <c r="T151" i="30"/>
  <c r="T170" i="30"/>
  <c r="V25" i="33"/>
  <c r="W61" i="33" s="1"/>
  <c r="T153" i="29"/>
  <c r="T172" i="29"/>
  <c r="U33" i="29"/>
  <c r="V69" i="29" s="1"/>
  <c r="S176" i="29"/>
  <c r="P194" i="30"/>
  <c r="T166" i="29"/>
  <c r="T147" i="29"/>
  <c r="U27" i="29"/>
  <c r="V63" i="29" s="1"/>
  <c r="T37" i="29"/>
  <c r="T173" i="29"/>
  <c r="T154" i="29"/>
  <c r="U34" i="29"/>
  <c r="V70" i="29" s="1"/>
  <c r="T166" i="30"/>
  <c r="U27" i="30"/>
  <c r="V63" i="30" s="1"/>
  <c r="T147" i="30"/>
  <c r="T168" i="30"/>
  <c r="T149" i="30"/>
  <c r="U29" i="30"/>
  <c r="V65" i="30" s="1"/>
  <c r="T165" i="30"/>
  <c r="T146" i="30"/>
  <c r="U26" i="30"/>
  <c r="V62" i="30" s="1"/>
  <c r="U23" i="33"/>
  <c r="V59" i="33" s="1"/>
  <c r="T37" i="33"/>
  <c r="T151" i="29"/>
  <c r="T170" i="29"/>
  <c r="U31" i="29"/>
  <c r="V67" i="29" s="1"/>
  <c r="T162" i="29"/>
  <c r="T143" i="29"/>
  <c r="U23" i="29"/>
  <c r="Q184" i="30"/>
  <c r="Q186" i="30" s="1"/>
  <c r="Q196" i="30"/>
  <c r="T149" i="29"/>
  <c r="U29" i="29"/>
  <c r="V65" i="29" s="1"/>
  <c r="T168" i="29"/>
  <c r="R177" i="29"/>
  <c r="U34" i="33"/>
  <c r="V70" i="33" s="1"/>
  <c r="S73" i="33"/>
  <c r="S105" i="28" s="1"/>
  <c r="S89" i="28" s="1"/>
  <c r="U31" i="33"/>
  <c r="V67" i="33" s="1"/>
  <c r="U32" i="33"/>
  <c r="V68" i="33" s="1"/>
  <c r="Q191" i="30"/>
  <c r="Q193" i="30" s="1"/>
  <c r="Q197" i="30"/>
  <c r="P194" i="29"/>
  <c r="T164" i="29"/>
  <c r="T145" i="29"/>
  <c r="U25" i="29"/>
  <c r="V61" i="29" s="1"/>
  <c r="T167" i="29"/>
  <c r="T148" i="29"/>
  <c r="U28" i="29"/>
  <c r="V64" i="29" s="1"/>
  <c r="T162" i="30"/>
  <c r="T37" i="30"/>
  <c r="T143" i="30"/>
  <c r="U23" i="30"/>
  <c r="T165" i="29"/>
  <c r="T146" i="29"/>
  <c r="U26" i="29"/>
  <c r="V62" i="29" s="1"/>
  <c r="U32" i="30"/>
  <c r="V68" i="30" s="1"/>
  <c r="T152" i="30"/>
  <c r="T171" i="30"/>
  <c r="S176" i="30"/>
  <c r="T144" i="29"/>
  <c r="T163" i="29"/>
  <c r="U24" i="29"/>
  <c r="V60" i="29" s="1"/>
  <c r="U35" i="33"/>
  <c r="V71" i="33" s="1"/>
  <c r="U29" i="33"/>
  <c r="V65" i="33" s="1"/>
  <c r="T155" i="30"/>
  <c r="T174" i="30"/>
  <c r="U35" i="30"/>
  <c r="V71" i="30" s="1"/>
  <c r="U28" i="33"/>
  <c r="V64" i="33" s="1"/>
  <c r="U24" i="33"/>
  <c r="V60" i="33" s="1"/>
  <c r="R177" i="30"/>
  <c r="U33" i="33"/>
  <c r="V69" i="33" s="1"/>
  <c r="Q197" i="29"/>
  <c r="Q191" i="29"/>
  <c r="Q193" i="29" s="1"/>
  <c r="U26" i="33"/>
  <c r="V62" i="33" s="1"/>
  <c r="T169" i="29"/>
  <c r="T150" i="29"/>
  <c r="U30" i="29"/>
  <c r="V66" i="29" s="1"/>
  <c r="T167" i="30"/>
  <c r="U28" i="30"/>
  <c r="V64" i="30" s="1"/>
  <c r="T148" i="30"/>
  <c r="U27" i="33"/>
  <c r="V63" i="33" s="1"/>
  <c r="S191" i="31"/>
  <c r="V23" i="31"/>
  <c r="U143" i="31"/>
  <c r="U162" i="31"/>
  <c r="W25" i="32"/>
  <c r="X55" i="32" s="1"/>
  <c r="V25" i="2"/>
  <c r="W55" i="2" s="1"/>
  <c r="W20" i="2"/>
  <c r="T61" i="2"/>
  <c r="T96" i="28" s="1"/>
  <c r="U29" i="2"/>
  <c r="V59" i="2" s="1"/>
  <c r="V28" i="2"/>
  <c r="W58" i="2" s="1"/>
  <c r="V26" i="2"/>
  <c r="W56" i="2" s="1"/>
  <c r="V21" i="2"/>
  <c r="W51" i="2" s="1"/>
  <c r="W30" i="10"/>
  <c r="X66" i="10" s="1"/>
  <c r="V32" i="10"/>
  <c r="W68" i="10" s="1"/>
  <c r="V35" i="10"/>
  <c r="W71" i="10" s="1"/>
  <c r="V26" i="10"/>
  <c r="W62" i="10" s="1"/>
  <c r="V34" i="10"/>
  <c r="W70" i="10" s="1"/>
  <c r="W24" i="10"/>
  <c r="X60" i="10" s="1"/>
  <c r="V27" i="10"/>
  <c r="W63" i="10" s="1"/>
  <c r="V29" i="10"/>
  <c r="W65" i="10" s="1"/>
  <c r="V28" i="10"/>
  <c r="W64" i="10" s="1"/>
  <c r="V31" i="10"/>
  <c r="W67" i="10" s="1"/>
  <c r="V25" i="10"/>
  <c r="W61" i="10" s="1"/>
  <c r="T73" i="10"/>
  <c r="T97" i="28" s="1"/>
  <c r="W24" i="32"/>
  <c r="X54" i="32" s="1"/>
  <c r="W27" i="32"/>
  <c r="X57" i="32" s="1"/>
  <c r="W28" i="32"/>
  <c r="X58" i="32" s="1"/>
  <c r="W23" i="32"/>
  <c r="X53" i="32" s="1"/>
  <c r="W26" i="32"/>
  <c r="X56" i="32" s="1"/>
  <c r="Q19" i="28" l="1"/>
  <c r="R8" i="28"/>
  <c r="R12" i="28"/>
  <c r="S14" i="28"/>
  <c r="Z4" i="48"/>
  <c r="Z4" i="36"/>
  <c r="Z4" i="34"/>
  <c r="Z4" i="32"/>
  <c r="Z4" i="43"/>
  <c r="Z4" i="35"/>
  <c r="Z4" i="33"/>
  <c r="Z4" i="31"/>
  <c r="Z4" i="29"/>
  <c r="Z4" i="30"/>
  <c r="Z4" i="10"/>
  <c r="Z77" i="2"/>
  <c r="Z49" i="2"/>
  <c r="Z19" i="2"/>
  <c r="Z65" i="2"/>
  <c r="Z34" i="2"/>
  <c r="Y40" i="43"/>
  <c r="Y89" i="43"/>
  <c r="Y58" i="43"/>
  <c r="Y22" i="43"/>
  <c r="Y76" i="43"/>
  <c r="Y188" i="30"/>
  <c r="Y142" i="30"/>
  <c r="Y181" i="30"/>
  <c r="Y58" i="30"/>
  <c r="Y22" i="30"/>
  <c r="Y92" i="30"/>
  <c r="Y126" i="30"/>
  <c r="Y161" i="30"/>
  <c r="Y109" i="30"/>
  <c r="Y77" i="30"/>
  <c r="Y40" i="30"/>
  <c r="Y34" i="32"/>
  <c r="Y65" i="32"/>
  <c r="Y49" i="32"/>
  <c r="Y19" i="32"/>
  <c r="Y77" i="32"/>
  <c r="Y161" i="35"/>
  <c r="Y188" i="35"/>
  <c r="Y126" i="35"/>
  <c r="Y58" i="35"/>
  <c r="Y22" i="35"/>
  <c r="Y40" i="35"/>
  <c r="Y92" i="35"/>
  <c r="Y142" i="35"/>
  <c r="Y109" i="35"/>
  <c r="Y77" i="35"/>
  <c r="Y181" i="35"/>
  <c r="Y77" i="10"/>
  <c r="Y40" i="10"/>
  <c r="Y92" i="10"/>
  <c r="Y22" i="10"/>
  <c r="Y58" i="10"/>
  <c r="Y181" i="34"/>
  <c r="Y188" i="34"/>
  <c r="Y126" i="34"/>
  <c r="Y40" i="34"/>
  <c r="Y77" i="34"/>
  <c r="Y109" i="34"/>
  <c r="Y161" i="34"/>
  <c r="Y142" i="34"/>
  <c r="Y22" i="34"/>
  <c r="Y92" i="34"/>
  <c r="Y58" i="34"/>
  <c r="Y109" i="29"/>
  <c r="Y77" i="29"/>
  <c r="Y161" i="29"/>
  <c r="Y181" i="29"/>
  <c r="Y92" i="29"/>
  <c r="Y188" i="29"/>
  <c r="Y40" i="29"/>
  <c r="Y142" i="29"/>
  <c r="Y22" i="29"/>
  <c r="Y58" i="29"/>
  <c r="Y126" i="29"/>
  <c r="Y188" i="36"/>
  <c r="Y40" i="36"/>
  <c r="Y126" i="36"/>
  <c r="Y181" i="36"/>
  <c r="Y109" i="36"/>
  <c r="Y92" i="36"/>
  <c r="Y142" i="36"/>
  <c r="Y77" i="36"/>
  <c r="Y58" i="36"/>
  <c r="Y22" i="36"/>
  <c r="Y161" i="36"/>
  <c r="Y92" i="33"/>
  <c r="Y58" i="33"/>
  <c r="Y22" i="33"/>
  <c r="Y77" i="33"/>
  <c r="Y40" i="33"/>
  <c r="Y188" i="31"/>
  <c r="Y161" i="31"/>
  <c r="Y126" i="31"/>
  <c r="Y92" i="31"/>
  <c r="Y58" i="31"/>
  <c r="Y181" i="31"/>
  <c r="Y40" i="31"/>
  <c r="Y77" i="31"/>
  <c r="Y109" i="31"/>
  <c r="Y22" i="31"/>
  <c r="Y142" i="31"/>
  <c r="Y20" i="48"/>
  <c r="Y27" i="48"/>
  <c r="AB5" i="28"/>
  <c r="AA4" i="2"/>
  <c r="AA13" i="28"/>
  <c r="AA21" i="28"/>
  <c r="Z34" i="28"/>
  <c r="Z59" i="28" s="1"/>
  <c r="Y67" i="28"/>
  <c r="Y75" i="28" s="1"/>
  <c r="Y87" i="28"/>
  <c r="Y95" i="28" s="1"/>
  <c r="Y103" i="28" s="1"/>
  <c r="S74" i="36"/>
  <c r="S26" i="28" s="1"/>
  <c r="S10" i="28" s="1"/>
  <c r="V24" i="2"/>
  <c r="W54" i="2" s="1"/>
  <c r="S74" i="35"/>
  <c r="S25" i="28" s="1"/>
  <c r="S101" i="28"/>
  <c r="R9" i="28"/>
  <c r="S90" i="28"/>
  <c r="S93" i="28" s="1"/>
  <c r="Q11" i="28"/>
  <c r="S109" i="28"/>
  <c r="R27" i="28"/>
  <c r="W59" i="31"/>
  <c r="S193" i="31"/>
  <c r="T179" i="34"/>
  <c r="T106" i="28"/>
  <c r="V59" i="29"/>
  <c r="V59" i="30"/>
  <c r="T62" i="32"/>
  <c r="T22" i="28" s="1"/>
  <c r="T104" i="28"/>
  <c r="X50" i="2"/>
  <c r="R6" i="28"/>
  <c r="R19" i="28"/>
  <c r="X20" i="32"/>
  <c r="Y50" i="32" s="1"/>
  <c r="P11" i="28"/>
  <c r="AK39" i="2"/>
  <c r="AJ46" i="2"/>
  <c r="V27" i="2"/>
  <c r="W57" i="2" s="1"/>
  <c r="V23" i="2"/>
  <c r="W53" i="2" s="1"/>
  <c r="T190" i="31"/>
  <c r="T192" i="31" s="1"/>
  <c r="T183" i="31"/>
  <c r="T185" i="31" s="1"/>
  <c r="S197" i="31"/>
  <c r="S198" i="31" s="1"/>
  <c r="V61" i="31"/>
  <c r="V73" i="31" s="1"/>
  <c r="V100" i="28" s="1"/>
  <c r="V25" i="31"/>
  <c r="U164" i="31"/>
  <c r="U176" i="31" s="1"/>
  <c r="U190" i="31" s="1"/>
  <c r="U192" i="31" s="1"/>
  <c r="U145" i="31"/>
  <c r="U157" i="31" s="1"/>
  <c r="U182" i="31" s="1"/>
  <c r="S177" i="34"/>
  <c r="U37" i="10"/>
  <c r="V52" i="32"/>
  <c r="V22" i="32"/>
  <c r="V31" i="32" s="1"/>
  <c r="V69" i="10"/>
  <c r="V33" i="10"/>
  <c r="S184" i="31"/>
  <c r="S186" i="31" s="1"/>
  <c r="Q194" i="36"/>
  <c r="S158" i="34"/>
  <c r="S158" i="36"/>
  <c r="T158" i="31"/>
  <c r="S158" i="35"/>
  <c r="T74" i="10"/>
  <c r="T15" i="28" s="1"/>
  <c r="S183" i="35"/>
  <c r="S185" i="35" s="1"/>
  <c r="S177" i="36"/>
  <c r="S177" i="35"/>
  <c r="R186" i="36"/>
  <c r="R194" i="36" s="1"/>
  <c r="R196" i="36"/>
  <c r="R198" i="36" s="1"/>
  <c r="S178" i="35"/>
  <c r="S179" i="35" s="1"/>
  <c r="S182" i="35"/>
  <c r="AL41" i="35"/>
  <c r="AK55" i="35"/>
  <c r="T177" i="31"/>
  <c r="R194" i="31"/>
  <c r="S74" i="30"/>
  <c r="S17" i="28" s="1"/>
  <c r="S189" i="36"/>
  <c r="S191" i="36" s="1"/>
  <c r="V59" i="10"/>
  <c r="V23" i="10"/>
  <c r="S74" i="33"/>
  <c r="S23" i="28" s="1"/>
  <c r="S7" i="28" s="1"/>
  <c r="S190" i="36"/>
  <c r="S192" i="36" s="1"/>
  <c r="S183" i="36"/>
  <c r="S185" i="36" s="1"/>
  <c r="Q198" i="34"/>
  <c r="Q194" i="34"/>
  <c r="T74" i="34"/>
  <c r="T24" i="28" s="1"/>
  <c r="T176" i="36"/>
  <c r="T190" i="36" s="1"/>
  <c r="T192" i="36" s="1"/>
  <c r="S178" i="36"/>
  <c r="S179" i="36" s="1"/>
  <c r="U73" i="36"/>
  <c r="U108" i="28" s="1"/>
  <c r="U92" i="28" s="1"/>
  <c r="T157" i="36"/>
  <c r="V31" i="34"/>
  <c r="V67" i="34"/>
  <c r="U170" i="34"/>
  <c r="U151" i="34"/>
  <c r="W30" i="31"/>
  <c r="W66" i="31"/>
  <c r="V169" i="31"/>
  <c r="V150" i="31"/>
  <c r="AA30" i="35"/>
  <c r="AA66" i="35"/>
  <c r="Z150" i="35"/>
  <c r="Z169" i="35"/>
  <c r="V23" i="35"/>
  <c r="V59" i="35"/>
  <c r="U143" i="35"/>
  <c r="U37" i="35"/>
  <c r="U162" i="35"/>
  <c r="W68" i="31"/>
  <c r="V152" i="31"/>
  <c r="V171" i="31"/>
  <c r="W32" i="31"/>
  <c r="AA33" i="35"/>
  <c r="AA69" i="35"/>
  <c r="Z153" i="35"/>
  <c r="Z172" i="35"/>
  <c r="V25" i="34"/>
  <c r="V61" i="34"/>
  <c r="U164" i="34"/>
  <c r="U145" i="34"/>
  <c r="V33" i="34"/>
  <c r="V69" i="34"/>
  <c r="U153" i="34"/>
  <c r="U172" i="34"/>
  <c r="AD26" i="35"/>
  <c r="AD62" i="35"/>
  <c r="AC165" i="35"/>
  <c r="AC146" i="35"/>
  <c r="AA29" i="35"/>
  <c r="AA65" i="35"/>
  <c r="Z168" i="35"/>
  <c r="Z149" i="35"/>
  <c r="W27" i="31"/>
  <c r="W63" i="31"/>
  <c r="V147" i="31"/>
  <c r="V166" i="31"/>
  <c r="T178" i="31"/>
  <c r="T179" i="31" s="1"/>
  <c r="R196" i="34"/>
  <c r="R184" i="34"/>
  <c r="R186" i="34" s="1"/>
  <c r="T182" i="31"/>
  <c r="S177" i="29"/>
  <c r="V34" i="34"/>
  <c r="V70" i="34"/>
  <c r="U173" i="34"/>
  <c r="U154" i="34"/>
  <c r="V24" i="34"/>
  <c r="V60" i="34"/>
  <c r="U144" i="34"/>
  <c r="U163" i="34"/>
  <c r="AA25" i="35"/>
  <c r="AA61" i="35"/>
  <c r="Z145" i="35"/>
  <c r="Z164" i="35"/>
  <c r="V29" i="34"/>
  <c r="V65" i="34"/>
  <c r="U168" i="34"/>
  <c r="U149" i="34"/>
  <c r="R197" i="34"/>
  <c r="R191" i="34"/>
  <c r="R193" i="34" s="1"/>
  <c r="V28" i="36"/>
  <c r="V64" i="36"/>
  <c r="U167" i="36"/>
  <c r="U148" i="36"/>
  <c r="Z28" i="35"/>
  <c r="Z64" i="35"/>
  <c r="Y148" i="35"/>
  <c r="Y167" i="35"/>
  <c r="T176" i="34"/>
  <c r="V24" i="36"/>
  <c r="V60" i="36"/>
  <c r="U163" i="36"/>
  <c r="U144" i="36"/>
  <c r="V26" i="36"/>
  <c r="V62" i="36"/>
  <c r="U165" i="36"/>
  <c r="U146" i="36"/>
  <c r="V52" i="2"/>
  <c r="V22" i="2"/>
  <c r="X24" i="35"/>
  <c r="X60" i="35"/>
  <c r="W163" i="35"/>
  <c r="W144" i="35"/>
  <c r="U37" i="36"/>
  <c r="V31" i="35"/>
  <c r="V67" i="35"/>
  <c r="U170" i="35"/>
  <c r="U151" i="35"/>
  <c r="V28" i="34"/>
  <c r="V64" i="34"/>
  <c r="U167" i="34"/>
  <c r="U148" i="34"/>
  <c r="T189" i="31"/>
  <c r="V31" i="36"/>
  <c r="V67" i="36"/>
  <c r="U170" i="36"/>
  <c r="U151" i="36"/>
  <c r="V30" i="36"/>
  <c r="V66" i="36"/>
  <c r="U169" i="36"/>
  <c r="U150" i="36"/>
  <c r="R197" i="35"/>
  <c r="R196" i="35"/>
  <c r="V26" i="34"/>
  <c r="V62" i="34"/>
  <c r="U165" i="34"/>
  <c r="U146" i="34"/>
  <c r="V34" i="35"/>
  <c r="V70" i="35"/>
  <c r="U173" i="35"/>
  <c r="U154" i="35"/>
  <c r="T157" i="34"/>
  <c r="S184" i="36"/>
  <c r="Z27" i="35"/>
  <c r="Z63" i="35"/>
  <c r="Y166" i="35"/>
  <c r="Y147" i="35"/>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V27" i="34"/>
  <c r="V63" i="34"/>
  <c r="U147" i="34"/>
  <c r="U166" i="34"/>
  <c r="V35" i="34"/>
  <c r="V71" i="34"/>
  <c r="U155" i="34"/>
  <c r="U174" i="34"/>
  <c r="AA35" i="35"/>
  <c r="AA71" i="35"/>
  <c r="Z174" i="35"/>
  <c r="Z155" i="35"/>
  <c r="S197" i="35"/>
  <c r="S191" i="35"/>
  <c r="S193" i="35" s="1"/>
  <c r="V33" i="36"/>
  <c r="V69" i="36"/>
  <c r="U172" i="36"/>
  <c r="U153" i="36"/>
  <c r="Y29" i="36"/>
  <c r="Y65" i="36"/>
  <c r="X149" i="36"/>
  <c r="X168" i="36"/>
  <c r="S189" i="34"/>
  <c r="S182" i="34"/>
  <c r="V30" i="34"/>
  <c r="V66" i="34"/>
  <c r="U169" i="34"/>
  <c r="U150" i="34"/>
  <c r="S190" i="34"/>
  <c r="S192" i="34" s="1"/>
  <c r="S183" i="34"/>
  <c r="S185" i="34" s="1"/>
  <c r="W60" i="31"/>
  <c r="V144" i="31"/>
  <c r="W24" i="31"/>
  <c r="V163" i="31"/>
  <c r="Z32" i="35"/>
  <c r="Z68" i="35"/>
  <c r="Y171" i="35"/>
  <c r="Y152" i="35"/>
  <c r="Q198" i="35"/>
  <c r="U73" i="35"/>
  <c r="V25" i="36"/>
  <c r="V61" i="36"/>
  <c r="U164" i="36"/>
  <c r="U145" i="36"/>
  <c r="W70" i="31"/>
  <c r="W34" i="31"/>
  <c r="V173" i="31"/>
  <c r="V154" i="31"/>
  <c r="V23" i="34"/>
  <c r="V59" i="34"/>
  <c r="U37" i="34"/>
  <c r="U143" i="34"/>
  <c r="U162" i="34"/>
  <c r="AE41" i="33"/>
  <c r="AD55" i="33"/>
  <c r="AI41" i="30"/>
  <c r="AH55" i="30"/>
  <c r="S74" i="29"/>
  <c r="S16" i="28" s="1"/>
  <c r="S8" i="28" s="1"/>
  <c r="U74" i="31"/>
  <c r="U18" i="28" s="1"/>
  <c r="U61" i="32"/>
  <c r="W29" i="32"/>
  <c r="X59" i="32" s="1"/>
  <c r="W21" i="32"/>
  <c r="X51" i="32" s="1"/>
  <c r="T62" i="2"/>
  <c r="AG41" i="10"/>
  <c r="AF55" i="10"/>
  <c r="AD41" i="34"/>
  <c r="AC55" i="34"/>
  <c r="V28" i="33"/>
  <c r="W64" i="33" s="1"/>
  <c r="V35" i="33"/>
  <c r="W71" i="33" s="1"/>
  <c r="T73" i="30"/>
  <c r="T99" i="28" s="1"/>
  <c r="T91" i="28" s="1"/>
  <c r="V32" i="33"/>
  <c r="W68" i="33" s="1"/>
  <c r="T176" i="29"/>
  <c r="V23" i="33"/>
  <c r="W59" i="33" s="1"/>
  <c r="U37" i="33"/>
  <c r="U172" i="29"/>
  <c r="U153" i="29"/>
  <c r="V33" i="29"/>
  <c r="W69" i="29" s="1"/>
  <c r="R184" i="30"/>
  <c r="R186" i="30" s="1"/>
  <c r="R196" i="30"/>
  <c r="U167" i="30"/>
  <c r="U148" i="30"/>
  <c r="V28" i="30"/>
  <c r="W64" i="30" s="1"/>
  <c r="T157" i="30"/>
  <c r="U145" i="29"/>
  <c r="V25" i="29"/>
  <c r="W61" i="29" s="1"/>
  <c r="U164" i="29"/>
  <c r="T73" i="29"/>
  <c r="T98" i="28" s="1"/>
  <c r="V26" i="30"/>
  <c r="W62" i="30" s="1"/>
  <c r="U165" i="30"/>
  <c r="U146" i="30"/>
  <c r="U170" i="30"/>
  <c r="U151" i="30"/>
  <c r="V31" i="30"/>
  <c r="W67" i="30" s="1"/>
  <c r="U144" i="30"/>
  <c r="V24" i="30"/>
  <c r="W60" i="30" s="1"/>
  <c r="U163" i="30"/>
  <c r="S158" i="29"/>
  <c r="S178" i="29"/>
  <c r="S179" i="29" s="1"/>
  <c r="S189" i="29"/>
  <c r="S182" i="29"/>
  <c r="U155" i="30"/>
  <c r="U174" i="30"/>
  <c r="V35" i="30"/>
  <c r="W71" i="30" s="1"/>
  <c r="U144" i="29"/>
  <c r="V24" i="29"/>
  <c r="W60" i="29" s="1"/>
  <c r="U163" i="29"/>
  <c r="U171" i="30"/>
  <c r="U152" i="30"/>
  <c r="V32" i="30"/>
  <c r="W68" i="30" s="1"/>
  <c r="V31" i="33"/>
  <c r="W67" i="33" s="1"/>
  <c r="U168" i="29"/>
  <c r="U149" i="29"/>
  <c r="V29" i="29"/>
  <c r="W65" i="29" s="1"/>
  <c r="U151" i="29"/>
  <c r="V31" i="29"/>
  <c r="W67" i="29" s="1"/>
  <c r="U170" i="29"/>
  <c r="U147" i="30"/>
  <c r="U166" i="30"/>
  <c r="V27" i="30"/>
  <c r="W63" i="30" s="1"/>
  <c r="U147" i="29"/>
  <c r="U166" i="29"/>
  <c r="V27" i="29"/>
  <c r="W63" i="29" s="1"/>
  <c r="Q198" i="29"/>
  <c r="U150" i="29"/>
  <c r="V30" i="29"/>
  <c r="W66" i="29" s="1"/>
  <c r="U169" i="29"/>
  <c r="V33" i="33"/>
  <c r="W69" i="33" s="1"/>
  <c r="U165" i="29"/>
  <c r="V26" i="29"/>
  <c r="W62" i="29" s="1"/>
  <c r="U146" i="29"/>
  <c r="T176" i="30"/>
  <c r="U174" i="29"/>
  <c r="U155" i="29"/>
  <c r="V35" i="29"/>
  <c r="W71" i="29" s="1"/>
  <c r="V30" i="33"/>
  <c r="W66" i="33" s="1"/>
  <c r="Q194" i="29"/>
  <c r="V28" i="29"/>
  <c r="W64" i="29" s="1"/>
  <c r="U148" i="29"/>
  <c r="U167" i="29"/>
  <c r="Q198" i="30"/>
  <c r="W25" i="33"/>
  <c r="X61" i="33" s="1"/>
  <c r="V30" i="30"/>
  <c r="W66" i="30" s="1"/>
  <c r="U150" i="30"/>
  <c r="U169" i="30"/>
  <c r="U173" i="30"/>
  <c r="U154" i="30"/>
  <c r="V34" i="30"/>
  <c r="W70" i="30" s="1"/>
  <c r="V27" i="33"/>
  <c r="W63" i="33" s="1"/>
  <c r="S177" i="30"/>
  <c r="V34" i="33"/>
  <c r="W70" i="33" s="1"/>
  <c r="Q194" i="30"/>
  <c r="V29" i="30"/>
  <c r="W65" i="30" s="1"/>
  <c r="U168" i="30"/>
  <c r="U149" i="30"/>
  <c r="V34" i="29"/>
  <c r="W70" i="29" s="1"/>
  <c r="U173" i="29"/>
  <c r="U154" i="29"/>
  <c r="U172" i="30"/>
  <c r="U153" i="30"/>
  <c r="V33" i="30"/>
  <c r="W69" i="30" s="1"/>
  <c r="V24" i="33"/>
  <c r="W60" i="33" s="1"/>
  <c r="V29" i="33"/>
  <c r="W65" i="33" s="1"/>
  <c r="S183" i="30"/>
  <c r="S185" i="30" s="1"/>
  <c r="S190" i="30"/>
  <c r="S192" i="30" s="1"/>
  <c r="U162" i="29"/>
  <c r="U143" i="29"/>
  <c r="V23" i="29"/>
  <c r="U37" i="29"/>
  <c r="R196" i="29"/>
  <c r="R184" i="29"/>
  <c r="R186" i="29" s="1"/>
  <c r="S189" i="30"/>
  <c r="S158" i="30"/>
  <c r="S182" i="30"/>
  <c r="S178" i="30"/>
  <c r="S179" i="30" s="1"/>
  <c r="U152" i="29"/>
  <c r="U171" i="29"/>
  <c r="V32" i="29"/>
  <c r="W68" i="29" s="1"/>
  <c r="V26" i="33"/>
  <c r="W62" i="33" s="1"/>
  <c r="U37" i="30"/>
  <c r="V23" i="30"/>
  <c r="U162" i="30"/>
  <c r="U143" i="30"/>
  <c r="T73" i="33"/>
  <c r="T105" i="28" s="1"/>
  <c r="T89" i="28" s="1"/>
  <c r="T157" i="29"/>
  <c r="S183" i="29"/>
  <c r="S185" i="29" s="1"/>
  <c r="S190" i="29"/>
  <c r="S192" i="29" s="1"/>
  <c r="R191" i="29"/>
  <c r="R193" i="29" s="1"/>
  <c r="R197" i="29"/>
  <c r="U164" i="30"/>
  <c r="V25" i="30"/>
  <c r="W61" i="30" s="1"/>
  <c r="U145" i="30"/>
  <c r="R197" i="30"/>
  <c r="R191" i="30"/>
  <c r="R193" i="30" s="1"/>
  <c r="V162" i="31"/>
  <c r="V143" i="31"/>
  <c r="W23" i="31"/>
  <c r="V37" i="31"/>
  <c r="X25" i="32"/>
  <c r="Y55" i="32" s="1"/>
  <c r="W25" i="2"/>
  <c r="X55" i="2" s="1"/>
  <c r="W21" i="2"/>
  <c r="X51" i="2" s="1"/>
  <c r="X20" i="2"/>
  <c r="Y50" i="2" s="1"/>
  <c r="W28" i="2"/>
  <c r="X58" i="2" s="1"/>
  <c r="U73" i="10"/>
  <c r="U97" i="28" s="1"/>
  <c r="U61" i="2"/>
  <c r="U96" i="28" s="1"/>
  <c r="V29" i="2"/>
  <c r="W59" i="2" s="1"/>
  <c r="U31" i="2"/>
  <c r="W26" i="2"/>
  <c r="X56" i="2" s="1"/>
  <c r="W24" i="2"/>
  <c r="X54" i="2" s="1"/>
  <c r="W29" i="10"/>
  <c r="X65" i="10" s="1"/>
  <c r="X24" i="10"/>
  <c r="Y60" i="10" s="1"/>
  <c r="W31" i="10"/>
  <c r="X67" i="10" s="1"/>
  <c r="W35" i="10"/>
  <c r="X71" i="10" s="1"/>
  <c r="W32" i="10"/>
  <c r="X68" i="10" s="1"/>
  <c r="W28" i="10"/>
  <c r="X64" i="10" s="1"/>
  <c r="W27" i="10"/>
  <c r="X63" i="10" s="1"/>
  <c r="W34" i="10"/>
  <c r="X70" i="10" s="1"/>
  <c r="W26" i="10"/>
  <c r="X62" i="10" s="1"/>
  <c r="X30" i="10"/>
  <c r="Y66" i="10" s="1"/>
  <c r="W25" i="10"/>
  <c r="X61" i="10" s="1"/>
  <c r="X27" i="32"/>
  <c r="Y57" i="32" s="1"/>
  <c r="X26" i="32"/>
  <c r="Y56" i="32" s="1"/>
  <c r="Y20" i="32"/>
  <c r="Z50" i="32" s="1"/>
  <c r="X23" i="32"/>
  <c r="Y53" i="32" s="1"/>
  <c r="X24" i="32"/>
  <c r="Y54" i="32" s="1"/>
  <c r="X28" i="32"/>
  <c r="Y58" i="32" s="1"/>
  <c r="T74" i="35" l="1"/>
  <c r="T25" i="28" s="1"/>
  <c r="S9" i="28"/>
  <c r="S12" i="28"/>
  <c r="T14" i="28"/>
  <c r="Z188" i="31"/>
  <c r="Z126" i="31"/>
  <c r="Z40" i="31"/>
  <c r="Z161" i="31"/>
  <c r="Z77" i="31"/>
  <c r="Z109" i="31"/>
  <c r="Z58" i="31"/>
  <c r="Z22" i="31"/>
  <c r="Z142" i="31"/>
  <c r="Z181" i="31"/>
  <c r="Z92" i="31"/>
  <c r="Z22" i="43"/>
  <c r="Z89" i="43"/>
  <c r="Z76" i="43"/>
  <c r="Z58" i="43"/>
  <c r="Z40" i="43"/>
  <c r="Z77" i="32"/>
  <c r="Z34" i="32"/>
  <c r="Z65" i="32"/>
  <c r="Z19" i="32"/>
  <c r="Z49" i="32"/>
  <c r="Z92" i="33"/>
  <c r="Z58" i="33"/>
  <c r="Z22" i="33"/>
  <c r="Z77" i="33"/>
  <c r="Z40" i="33"/>
  <c r="Z109" i="35"/>
  <c r="Z188" i="35"/>
  <c r="Z126" i="35"/>
  <c r="Z58" i="35"/>
  <c r="Z181" i="35"/>
  <c r="Z92" i="35"/>
  <c r="Z161" i="35"/>
  <c r="Z22" i="35"/>
  <c r="Z142" i="35"/>
  <c r="Z77" i="35"/>
  <c r="Z40" i="35"/>
  <c r="Z40" i="10"/>
  <c r="Z58" i="10"/>
  <c r="Z77" i="10"/>
  <c r="Z92" i="10"/>
  <c r="Z22" i="10"/>
  <c r="Z40" i="34"/>
  <c r="Z77" i="34"/>
  <c r="Z188" i="34"/>
  <c r="Z109" i="34"/>
  <c r="Z161" i="34"/>
  <c r="Z142" i="34"/>
  <c r="Z22" i="34"/>
  <c r="Z181" i="34"/>
  <c r="Z58" i="34"/>
  <c r="Z126" i="34"/>
  <c r="Z92" i="34"/>
  <c r="Z181" i="30"/>
  <c r="Z58" i="30"/>
  <c r="Z92" i="30"/>
  <c r="Z126" i="30"/>
  <c r="Z22" i="30"/>
  <c r="Z161" i="30"/>
  <c r="Z77" i="30"/>
  <c r="Z188" i="30"/>
  <c r="Z142" i="30"/>
  <c r="Z109" i="30"/>
  <c r="Z40" i="30"/>
  <c r="Z40" i="36"/>
  <c r="Z126" i="36"/>
  <c r="Z181" i="36"/>
  <c r="Z109" i="36"/>
  <c r="Z92" i="36"/>
  <c r="Z58" i="36"/>
  <c r="Z188" i="36"/>
  <c r="Z161" i="36"/>
  <c r="Z142" i="36"/>
  <c r="Z77" i="36"/>
  <c r="Z22" i="36"/>
  <c r="AA4" i="48"/>
  <c r="AA4" i="36"/>
  <c r="AA4" i="34"/>
  <c r="AA4" i="32"/>
  <c r="AA4" i="43"/>
  <c r="AA4" i="35"/>
  <c r="AA4" i="33"/>
  <c r="AA4" i="31"/>
  <c r="AA4" i="29"/>
  <c r="AA4" i="10"/>
  <c r="AA4" i="30"/>
  <c r="AA65" i="2"/>
  <c r="AA34" i="2"/>
  <c r="AA77" i="2"/>
  <c r="AA49" i="2"/>
  <c r="AA19" i="2"/>
  <c r="Z126" i="29"/>
  <c r="Z188" i="29"/>
  <c r="Z161" i="29"/>
  <c r="Z92" i="29"/>
  <c r="Z58" i="29"/>
  <c r="Z22" i="29"/>
  <c r="Z181" i="29"/>
  <c r="Z40" i="29"/>
  <c r="Z142" i="29"/>
  <c r="Z77" i="29"/>
  <c r="Z109" i="29"/>
  <c r="Z27" i="48"/>
  <c r="Z20" i="48"/>
  <c r="Z67" i="28"/>
  <c r="Z75" i="28" s="1"/>
  <c r="Z87" i="28"/>
  <c r="Z95" i="28" s="1"/>
  <c r="Z103" i="28" s="1"/>
  <c r="AA34" i="28"/>
  <c r="AA59" i="28" s="1"/>
  <c r="AC5" i="28"/>
  <c r="AB4" i="2"/>
  <c r="AB13" i="28"/>
  <c r="AB21" i="28"/>
  <c r="T90" i="28"/>
  <c r="T74" i="36"/>
  <c r="T26" i="28" s="1"/>
  <c r="T10" i="28" s="1"/>
  <c r="T197" i="31"/>
  <c r="R11" i="28"/>
  <c r="T196" i="31"/>
  <c r="T101" i="28"/>
  <c r="S194" i="31"/>
  <c r="S27" i="28"/>
  <c r="X59" i="31"/>
  <c r="W59" i="29"/>
  <c r="U74" i="35"/>
  <c r="U25" i="28" s="1"/>
  <c r="U107" i="28"/>
  <c r="U179" i="34"/>
  <c r="U106" i="28"/>
  <c r="V37" i="10"/>
  <c r="W59" i="30"/>
  <c r="T109" i="28"/>
  <c r="T88" i="28"/>
  <c r="U62" i="32"/>
  <c r="U22" i="28" s="1"/>
  <c r="U104" i="28"/>
  <c r="S6" i="28"/>
  <c r="S19" i="28"/>
  <c r="W27" i="2"/>
  <c r="X57" i="2" s="1"/>
  <c r="T177" i="34"/>
  <c r="W23" i="2"/>
  <c r="X53" i="2" s="1"/>
  <c r="AL39" i="2"/>
  <c r="AK46" i="2"/>
  <c r="W61" i="31"/>
  <c r="W73" i="31" s="1"/>
  <c r="W100" i="28" s="1"/>
  <c r="V145" i="31"/>
  <c r="V157" i="31" s="1"/>
  <c r="V189" i="31" s="1"/>
  <c r="V164" i="31"/>
  <c r="V176" i="31" s="1"/>
  <c r="V190" i="31" s="1"/>
  <c r="V192" i="31" s="1"/>
  <c r="W25" i="31"/>
  <c r="W37" i="31" s="1"/>
  <c r="W52" i="32"/>
  <c r="W22" i="32"/>
  <c r="W31" i="32" s="1"/>
  <c r="W69" i="10"/>
  <c r="W33" i="10"/>
  <c r="U74" i="10"/>
  <c r="U15" i="28" s="1"/>
  <c r="T158" i="34"/>
  <c r="S196" i="35"/>
  <c r="S198" i="35" s="1"/>
  <c r="T158" i="35"/>
  <c r="T158" i="36"/>
  <c r="S193" i="36"/>
  <c r="S184" i="35"/>
  <c r="S186" i="35" s="1"/>
  <c r="S194" i="35" s="1"/>
  <c r="S196" i="36"/>
  <c r="S186" i="36"/>
  <c r="T184" i="31"/>
  <c r="T186" i="31" s="1"/>
  <c r="T74" i="30"/>
  <c r="T17" i="28" s="1"/>
  <c r="T9" i="28" s="1"/>
  <c r="U177" i="31"/>
  <c r="S197" i="36"/>
  <c r="AM41" i="35"/>
  <c r="AL55" i="35"/>
  <c r="U74" i="34"/>
  <c r="U24" i="28" s="1"/>
  <c r="W59" i="10"/>
  <c r="W23" i="10"/>
  <c r="U183" i="31"/>
  <c r="U185" i="31" s="1"/>
  <c r="V73" i="34"/>
  <c r="V73" i="36"/>
  <c r="V108" i="28" s="1"/>
  <c r="V92" i="28" s="1"/>
  <c r="T74" i="33"/>
  <c r="T23" i="28" s="1"/>
  <c r="T7" i="28" s="1"/>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AA28" i="35"/>
  <c r="AA64" i="35"/>
  <c r="Z148" i="35"/>
  <c r="Z167" i="35"/>
  <c r="U157" i="34"/>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AB29" i="35"/>
  <c r="AB65" i="35"/>
  <c r="AA168" i="35"/>
  <c r="AA149" i="35"/>
  <c r="W33" i="34"/>
  <c r="W69" i="34"/>
  <c r="V172" i="34"/>
  <c r="V153" i="34"/>
  <c r="AB33" i="35"/>
  <c r="AB69" i="35"/>
  <c r="AA172" i="35"/>
  <c r="AA153" i="35"/>
  <c r="V73" i="35"/>
  <c r="Z29" i="36"/>
  <c r="Z65" i="36"/>
  <c r="Y168" i="36"/>
  <c r="Y149" i="36"/>
  <c r="W34" i="36"/>
  <c r="W70" i="36"/>
  <c r="V173" i="36"/>
  <c r="V154" i="36"/>
  <c r="X68" i="31"/>
  <c r="W171" i="31"/>
  <c r="X32" i="31"/>
  <c r="W152" i="31"/>
  <c r="X65" i="31"/>
  <c r="X29" i="31"/>
  <c r="W149" i="31"/>
  <c r="W168" i="31"/>
  <c r="Y24" i="35"/>
  <c r="Y60" i="35"/>
  <c r="X163" i="35"/>
  <c r="X144" i="35"/>
  <c r="T177" i="29"/>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AA32" i="35"/>
  <c r="AA68" i="35"/>
  <c r="Z152" i="35"/>
  <c r="Z171" i="35"/>
  <c r="W28" i="34"/>
  <c r="W64" i="34"/>
  <c r="V167" i="34"/>
  <c r="V148" i="34"/>
  <c r="W34" i="34"/>
  <c r="W70" i="34"/>
  <c r="V173" i="34"/>
  <c r="V154" i="34"/>
  <c r="W23" i="35"/>
  <c r="W59" i="35"/>
  <c r="V143" i="35"/>
  <c r="V37" i="35"/>
  <c r="V162" i="35"/>
  <c r="X30" i="31"/>
  <c r="X66" i="31"/>
  <c r="W169" i="31"/>
  <c r="W150" i="31"/>
  <c r="S184" i="34"/>
  <c r="S186" i="34" s="1"/>
  <c r="S196" i="34"/>
  <c r="AB35" i="35"/>
  <c r="AB71" i="35"/>
  <c r="AA155" i="35"/>
  <c r="AA174" i="35"/>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AE26" i="35"/>
  <c r="AE62" i="35"/>
  <c r="AD165" i="35"/>
  <c r="AD146" i="35"/>
  <c r="W25" i="34"/>
  <c r="W61" i="34"/>
  <c r="V164" i="34"/>
  <c r="V145" i="34"/>
  <c r="S191" i="34"/>
  <c r="S193" i="34" s="1"/>
  <c r="S197" i="34"/>
  <c r="W33" i="36"/>
  <c r="W69" i="36"/>
  <c r="V172" i="36"/>
  <c r="V153" i="36"/>
  <c r="W35" i="36"/>
  <c r="W71" i="36"/>
  <c r="V174" i="36"/>
  <c r="V155" i="36"/>
  <c r="AA27" i="35"/>
  <c r="AA63" i="35"/>
  <c r="Z166" i="35"/>
  <c r="Z147" i="35"/>
  <c r="W31" i="35"/>
  <c r="W67" i="35"/>
  <c r="V151" i="35"/>
  <c r="V170" i="35"/>
  <c r="T190" i="34"/>
  <c r="T192" i="34" s="1"/>
  <c r="T183" i="34"/>
  <c r="T185" i="34" s="1"/>
  <c r="W28" i="36"/>
  <c r="W64" i="36"/>
  <c r="V167" i="36"/>
  <c r="V148" i="36"/>
  <c r="W29" i="34"/>
  <c r="W65" i="34"/>
  <c r="V168" i="34"/>
  <c r="V149" i="34"/>
  <c r="W24" i="34"/>
  <c r="W60" i="34"/>
  <c r="V163" i="34"/>
  <c r="V144" i="34"/>
  <c r="U176" i="35"/>
  <c r="X70" i="31"/>
  <c r="W173" i="31"/>
  <c r="X34" i="31"/>
  <c r="W154" i="31"/>
  <c r="X64" i="31"/>
  <c r="W148" i="31"/>
  <c r="W167" i="31"/>
  <c r="X28" i="31"/>
  <c r="R194" i="34"/>
  <c r="AB30" i="35"/>
  <c r="AB66" i="35"/>
  <c r="AA150" i="35"/>
  <c r="AA169" i="35"/>
  <c r="W31" i="34"/>
  <c r="W67" i="34"/>
  <c r="V170" i="34"/>
  <c r="V151" i="34"/>
  <c r="W27" i="36"/>
  <c r="W63" i="36"/>
  <c r="V147" i="36"/>
  <c r="V166" i="36"/>
  <c r="AB25" i="35"/>
  <c r="AB61" i="35"/>
  <c r="AA164" i="35"/>
  <c r="AA145" i="35"/>
  <c r="U176" i="34"/>
  <c r="X23" i="36"/>
  <c r="X59" i="36"/>
  <c r="W162" i="36"/>
  <c r="W143" i="36"/>
  <c r="Y67" i="31"/>
  <c r="Y31" i="31"/>
  <c r="X170" i="31"/>
  <c r="X151" i="31"/>
  <c r="W30" i="36"/>
  <c r="W66" i="36"/>
  <c r="V150" i="36"/>
  <c r="V169" i="36"/>
  <c r="R198" i="34"/>
  <c r="U157" i="35"/>
  <c r="AF41" i="33"/>
  <c r="AE55" i="33"/>
  <c r="AJ41" i="30"/>
  <c r="AI55" i="30"/>
  <c r="V74" i="31"/>
  <c r="V18" i="28" s="1"/>
  <c r="T74" i="29"/>
  <c r="T16" i="28" s="1"/>
  <c r="T8" i="28" s="1"/>
  <c r="V61" i="32"/>
  <c r="X21" i="32"/>
  <c r="Y51" i="32" s="1"/>
  <c r="X29" i="32"/>
  <c r="Y59" i="32" s="1"/>
  <c r="U62" i="2"/>
  <c r="AH41" i="10"/>
  <c r="AG55" i="10"/>
  <c r="AE41" i="34"/>
  <c r="AD55" i="34"/>
  <c r="T177" i="30"/>
  <c r="T158" i="30"/>
  <c r="U176" i="30"/>
  <c r="W34" i="33"/>
  <c r="X70" i="33" s="1"/>
  <c r="W33" i="33"/>
  <c r="X69" i="33" s="1"/>
  <c r="V170" i="29"/>
  <c r="V151" i="29"/>
  <c r="W31" i="29"/>
  <c r="X67" i="29" s="1"/>
  <c r="T158" i="29"/>
  <c r="R194" i="30"/>
  <c r="T190" i="29"/>
  <c r="T192" i="29" s="1"/>
  <c r="T183" i="29"/>
  <c r="T185" i="29" s="1"/>
  <c r="V37" i="30"/>
  <c r="V162" i="30"/>
  <c r="V143" i="30"/>
  <c r="W23" i="30"/>
  <c r="V143" i="29"/>
  <c r="V37" i="29"/>
  <c r="W23" i="29"/>
  <c r="V162" i="29"/>
  <c r="W24" i="33"/>
  <c r="X60" i="33" s="1"/>
  <c r="V154" i="29"/>
  <c r="V173" i="29"/>
  <c r="W34" i="29"/>
  <c r="X70" i="29" s="1"/>
  <c r="V152" i="30"/>
  <c r="V171" i="30"/>
  <c r="W32" i="30"/>
  <c r="X68" i="30" s="1"/>
  <c r="V155" i="30"/>
  <c r="V174" i="30"/>
  <c r="W35" i="30"/>
  <c r="X71" i="30" s="1"/>
  <c r="W33" i="29"/>
  <c r="X69" i="29" s="1"/>
  <c r="V172" i="29"/>
  <c r="V153" i="29"/>
  <c r="W32" i="33"/>
  <c r="X68" i="33" s="1"/>
  <c r="U73" i="29"/>
  <c r="U98" i="28" s="1"/>
  <c r="U90" i="28" s="1"/>
  <c r="V144" i="30"/>
  <c r="W24" i="30"/>
  <c r="X60" i="30" s="1"/>
  <c r="V163" i="30"/>
  <c r="T189" i="30"/>
  <c r="T182" i="30"/>
  <c r="T178" i="30"/>
  <c r="T179" i="30" s="1"/>
  <c r="U73" i="30"/>
  <c r="U99" i="28" s="1"/>
  <c r="S184" i="30"/>
  <c r="S186" i="30" s="1"/>
  <c r="S196" i="30"/>
  <c r="U157" i="29"/>
  <c r="W33" i="30"/>
  <c r="X69" i="30" s="1"/>
  <c r="V172" i="30"/>
  <c r="V153" i="30"/>
  <c r="W27" i="33"/>
  <c r="X63" i="33" s="1"/>
  <c r="V167" i="29"/>
  <c r="V148" i="29"/>
  <c r="W28" i="29"/>
  <c r="X64" i="29" s="1"/>
  <c r="T190" i="30"/>
  <c r="T192" i="30" s="1"/>
  <c r="T183" i="30"/>
  <c r="T185" i="30" s="1"/>
  <c r="V168" i="29"/>
  <c r="V149" i="29"/>
  <c r="W29" i="29"/>
  <c r="X65" i="29" s="1"/>
  <c r="V146" i="30"/>
  <c r="W26" i="30"/>
  <c r="X62" i="30" s="1"/>
  <c r="V165" i="30"/>
  <c r="W28" i="30"/>
  <c r="X64" i="30" s="1"/>
  <c r="V167" i="30"/>
  <c r="V148" i="30"/>
  <c r="T189" i="29"/>
  <c r="T182" i="29"/>
  <c r="T178" i="29"/>
  <c r="T179" i="29" s="1"/>
  <c r="W26" i="33"/>
  <c r="X62" i="33" s="1"/>
  <c r="U176" i="29"/>
  <c r="V150" i="30"/>
  <c r="W30" i="30"/>
  <c r="X66" i="30" s="1"/>
  <c r="V169" i="30"/>
  <c r="V169" i="29"/>
  <c r="V150" i="29"/>
  <c r="W30" i="29"/>
  <c r="X66" i="29" s="1"/>
  <c r="V166" i="30"/>
  <c r="V147" i="30"/>
  <c r="W27" i="30"/>
  <c r="X63" i="30" s="1"/>
  <c r="W35" i="33"/>
  <c r="X71" i="33" s="1"/>
  <c r="V145" i="30"/>
  <c r="W25" i="30"/>
  <c r="X61" i="30" s="1"/>
  <c r="V164" i="30"/>
  <c r="S191" i="30"/>
  <c r="S193" i="30" s="1"/>
  <c r="S197" i="30"/>
  <c r="V173" i="30"/>
  <c r="V154" i="30"/>
  <c r="W34" i="30"/>
  <c r="X70" i="30" s="1"/>
  <c r="X25" i="33"/>
  <c r="Y61" i="33" s="1"/>
  <c r="S196" i="29"/>
  <c r="S184" i="29"/>
  <c r="S186" i="29" s="1"/>
  <c r="V151" i="30"/>
  <c r="V170" i="30"/>
  <c r="W31" i="30"/>
  <c r="X67" i="30" s="1"/>
  <c r="V152" i="29"/>
  <c r="V171" i="29"/>
  <c r="W32" i="29"/>
  <c r="X68" i="29" s="1"/>
  <c r="R194" i="29"/>
  <c r="V149" i="30"/>
  <c r="V168" i="30"/>
  <c r="W29" i="30"/>
  <c r="X65" i="30" s="1"/>
  <c r="W30" i="33"/>
  <c r="X66" i="33" s="1"/>
  <c r="V165" i="29"/>
  <c r="V146" i="29"/>
  <c r="W26" i="29"/>
  <c r="X62" i="29" s="1"/>
  <c r="S197" i="29"/>
  <c r="S191" i="29"/>
  <c r="S193" i="29" s="1"/>
  <c r="W23" i="33"/>
  <c r="X59" i="33" s="1"/>
  <c r="V37" i="33"/>
  <c r="W28" i="33"/>
  <c r="X64" i="33" s="1"/>
  <c r="U157" i="30"/>
  <c r="R198" i="29"/>
  <c r="W29" i="33"/>
  <c r="X65" i="33" s="1"/>
  <c r="V155" i="29"/>
  <c r="V174" i="29"/>
  <c r="W35" i="29"/>
  <c r="X71" i="29" s="1"/>
  <c r="W27" i="29"/>
  <c r="X63" i="29" s="1"/>
  <c r="V166" i="29"/>
  <c r="V147" i="29"/>
  <c r="W31" i="33"/>
  <c r="X67" i="33" s="1"/>
  <c r="V163" i="29"/>
  <c r="V144" i="29"/>
  <c r="W24" i="29"/>
  <c r="X60" i="29" s="1"/>
  <c r="V164" i="29"/>
  <c r="V145" i="29"/>
  <c r="W25" i="29"/>
  <c r="X61" i="29" s="1"/>
  <c r="R198" i="30"/>
  <c r="U73" i="33"/>
  <c r="U105" i="28" s="1"/>
  <c r="U89" i="28" s="1"/>
  <c r="W143" i="31"/>
  <c r="W162" i="31"/>
  <c r="X23" i="31"/>
  <c r="Y59" i="31" s="1"/>
  <c r="U184" i="31"/>
  <c r="V73" i="10"/>
  <c r="V97" i="28" s="1"/>
  <c r="Y25" i="32"/>
  <c r="Z55" i="32" s="1"/>
  <c r="X25" i="2"/>
  <c r="Y55" i="2" s="1"/>
  <c r="X28" i="2"/>
  <c r="Y58" i="2" s="1"/>
  <c r="Y20" i="2"/>
  <c r="Z50" i="2" s="1"/>
  <c r="W29" i="2"/>
  <c r="X59" i="2" s="1"/>
  <c r="V61" i="2"/>
  <c r="V96" i="28" s="1"/>
  <c r="X21" i="2"/>
  <c r="Y51" i="2" s="1"/>
  <c r="X24" i="2"/>
  <c r="Y54" i="2" s="1"/>
  <c r="V31" i="2"/>
  <c r="X26" i="2"/>
  <c r="Y56" i="2" s="1"/>
  <c r="Y24" i="10"/>
  <c r="Z60" i="10" s="1"/>
  <c r="X25" i="10"/>
  <c r="Y61" i="10" s="1"/>
  <c r="X29" i="10"/>
  <c r="Y65" i="10" s="1"/>
  <c r="X34" i="10"/>
  <c r="Y70" i="10" s="1"/>
  <c r="Y30" i="10"/>
  <c r="Z66" i="10" s="1"/>
  <c r="X32" i="10"/>
  <c r="Y68" i="10" s="1"/>
  <c r="X27" i="10"/>
  <c r="Y63" i="10" s="1"/>
  <c r="X31" i="10"/>
  <c r="Y67" i="10" s="1"/>
  <c r="X26" i="10"/>
  <c r="Y62" i="10" s="1"/>
  <c r="X35" i="10"/>
  <c r="Y71" i="10" s="1"/>
  <c r="X28" i="10"/>
  <c r="Y64" i="10" s="1"/>
  <c r="Y28" i="32"/>
  <c r="Z58" i="32" s="1"/>
  <c r="Y26" i="32"/>
  <c r="Z56" i="32" s="1"/>
  <c r="Y24" i="32"/>
  <c r="Z54" i="32" s="1"/>
  <c r="Y23" i="32"/>
  <c r="Z53" i="32" s="1"/>
  <c r="Z20" i="32"/>
  <c r="AA50" i="32" s="1"/>
  <c r="Y27" i="32"/>
  <c r="Z57" i="32" s="1"/>
  <c r="S11" i="28" l="1"/>
  <c r="U177" i="34"/>
  <c r="U74" i="36"/>
  <c r="U26" i="28" s="1"/>
  <c r="U10" i="28" s="1"/>
  <c r="T198" i="31"/>
  <c r="T12" i="28"/>
  <c r="U14" i="28"/>
  <c r="AA126" i="29"/>
  <c r="AA181" i="29"/>
  <c r="AA142" i="29"/>
  <c r="AA77" i="29"/>
  <c r="AA40" i="29"/>
  <c r="AA92" i="29"/>
  <c r="AA188" i="29"/>
  <c r="AA22" i="29"/>
  <c r="AA58" i="29"/>
  <c r="AA161" i="29"/>
  <c r="AA109" i="29"/>
  <c r="AA58" i="10"/>
  <c r="AA92" i="10"/>
  <c r="AA22" i="10"/>
  <c r="AA77" i="10"/>
  <c r="AA40" i="10"/>
  <c r="AA126" i="36"/>
  <c r="AA181" i="36"/>
  <c r="AA109" i="36"/>
  <c r="AA92" i="36"/>
  <c r="AA58" i="36"/>
  <c r="AA161" i="36"/>
  <c r="AA22" i="36"/>
  <c r="AA40" i="36"/>
  <c r="AA188" i="36"/>
  <c r="AA77" i="36"/>
  <c r="AA142" i="36"/>
  <c r="AA188" i="31"/>
  <c r="AA181" i="31"/>
  <c r="AA142" i="31"/>
  <c r="AA109" i="31"/>
  <c r="AA77" i="31"/>
  <c r="AA40" i="31"/>
  <c r="AA161" i="31"/>
  <c r="AA58" i="31"/>
  <c r="AA22" i="31"/>
  <c r="AA126" i="31"/>
  <c r="AA92" i="31"/>
  <c r="AB4" i="48"/>
  <c r="AB4" i="43"/>
  <c r="AB4" i="35"/>
  <c r="AB4" i="33"/>
  <c r="AB4" i="36"/>
  <c r="AB4" i="34"/>
  <c r="AB4" i="32"/>
  <c r="AB4" i="10"/>
  <c r="AB4" i="31"/>
  <c r="AB4" i="29"/>
  <c r="AB4" i="30"/>
  <c r="AB65" i="2"/>
  <c r="AB34" i="2"/>
  <c r="AB77" i="2"/>
  <c r="AB49" i="2"/>
  <c r="AB19" i="2"/>
  <c r="AA77" i="33"/>
  <c r="AA40" i="33"/>
  <c r="AA92" i="33"/>
  <c r="AA58" i="33"/>
  <c r="AA22" i="33"/>
  <c r="AA20" i="48"/>
  <c r="AA27" i="48"/>
  <c r="AA40" i="35"/>
  <c r="AA181" i="35"/>
  <c r="AA58" i="35"/>
  <c r="AA126" i="35"/>
  <c r="AA22" i="35"/>
  <c r="AA92" i="35"/>
  <c r="AA142" i="35"/>
  <c r="AA161" i="35"/>
  <c r="AA188" i="35"/>
  <c r="AA77" i="35"/>
  <c r="AA109" i="35"/>
  <c r="AA58" i="43"/>
  <c r="AA89" i="43"/>
  <c r="AA76" i="43"/>
  <c r="AA22" i="43"/>
  <c r="AA40" i="43"/>
  <c r="AA34" i="32"/>
  <c r="AA65" i="32"/>
  <c r="AA77" i="32"/>
  <c r="AA19" i="32"/>
  <c r="AA49" i="32"/>
  <c r="AA58" i="30"/>
  <c r="AA92" i="30"/>
  <c r="AA126" i="30"/>
  <c r="AA161" i="30"/>
  <c r="AA77" i="30"/>
  <c r="AA22" i="30"/>
  <c r="AA109" i="30"/>
  <c r="AA181" i="30"/>
  <c r="AA142" i="30"/>
  <c r="AA40" i="30"/>
  <c r="AA188" i="30"/>
  <c r="AA161" i="34"/>
  <c r="AA188" i="34"/>
  <c r="AA40" i="34"/>
  <c r="AA77" i="34"/>
  <c r="AA109" i="34"/>
  <c r="AA142" i="34"/>
  <c r="AA22" i="34"/>
  <c r="AA181" i="34"/>
  <c r="AA58" i="34"/>
  <c r="AA92" i="34"/>
  <c r="AA126" i="34"/>
  <c r="AB34" i="28"/>
  <c r="AB59" i="28" s="1"/>
  <c r="AD5" i="28"/>
  <c r="AC4" i="2"/>
  <c r="AC21" i="28"/>
  <c r="AC13" i="28"/>
  <c r="AA67" i="28"/>
  <c r="AA75" i="28" s="1"/>
  <c r="AA87" i="28"/>
  <c r="AA95" i="28" s="1"/>
  <c r="AA103" i="28" s="1"/>
  <c r="T93" i="28"/>
  <c r="X27" i="2"/>
  <c r="Y57" i="2" s="1"/>
  <c r="X23" i="2"/>
  <c r="Y53" i="2" s="1"/>
  <c r="U101" i="28"/>
  <c r="U91" i="28"/>
  <c r="T27" i="28"/>
  <c r="U109" i="28"/>
  <c r="V179" i="34"/>
  <c r="V106" i="28"/>
  <c r="V74" i="35"/>
  <c r="V25" i="28" s="1"/>
  <c r="V107" i="28"/>
  <c r="X59" i="30"/>
  <c r="X59" i="29"/>
  <c r="U88" i="28"/>
  <c r="V62" i="32"/>
  <c r="V22" i="28" s="1"/>
  <c r="V104" i="28"/>
  <c r="T6" i="28"/>
  <c r="T11" i="28" s="1"/>
  <c r="T19" i="28"/>
  <c r="V74" i="10"/>
  <c r="V15" i="28" s="1"/>
  <c r="AM39" i="2"/>
  <c r="AL46" i="2"/>
  <c r="W37" i="10"/>
  <c r="X61" i="31"/>
  <c r="W164" i="31"/>
  <c r="W176" i="31" s="1"/>
  <c r="W145" i="31"/>
  <c r="W157" i="31" s="1"/>
  <c r="W182" i="31" s="1"/>
  <c r="X25" i="31"/>
  <c r="X37" i="31" s="1"/>
  <c r="X52" i="32"/>
  <c r="X22" i="32"/>
  <c r="X31" i="32" s="1"/>
  <c r="X69" i="10"/>
  <c r="X33" i="10"/>
  <c r="V74" i="36"/>
  <c r="V26" i="28" s="1"/>
  <c r="V10" i="28" s="1"/>
  <c r="U158" i="34"/>
  <c r="U196" i="31"/>
  <c r="U198" i="31" s="1"/>
  <c r="U186" i="31"/>
  <c r="S198" i="36"/>
  <c r="S194" i="36"/>
  <c r="T194" i="31"/>
  <c r="U74" i="30"/>
  <c r="U17" i="28" s="1"/>
  <c r="U9" i="28" s="1"/>
  <c r="U191" i="31"/>
  <c r="U193" i="31" s="1"/>
  <c r="U74" i="33"/>
  <c r="U23" i="28" s="1"/>
  <c r="U27" i="28" s="1"/>
  <c r="U158" i="36"/>
  <c r="V177" i="31"/>
  <c r="V157" i="36"/>
  <c r="V189" i="36" s="1"/>
  <c r="V176" i="36"/>
  <c r="V183" i="36" s="1"/>
  <c r="V185" i="36" s="1"/>
  <c r="T191" i="36"/>
  <c r="T193" i="36" s="1"/>
  <c r="AN41" i="35"/>
  <c r="AM55" i="35"/>
  <c r="V157" i="35"/>
  <c r="V189" i="35" s="1"/>
  <c r="U177" i="36"/>
  <c r="U183" i="36"/>
  <c r="U185" i="36" s="1"/>
  <c r="T196" i="36"/>
  <c r="T198" i="36" s="1"/>
  <c r="V74" i="34"/>
  <c r="V24" i="28" s="1"/>
  <c r="X59" i="10"/>
  <c r="X23" i="10"/>
  <c r="U178" i="36"/>
  <c r="U179" i="36" s="1"/>
  <c r="V183" i="31"/>
  <c r="V185" i="31" s="1"/>
  <c r="W73" i="36"/>
  <c r="W108" i="28" s="1"/>
  <c r="W92" i="28" s="1"/>
  <c r="T184" i="36"/>
  <c r="T186" i="36" s="1"/>
  <c r="V158" i="31"/>
  <c r="U177" i="35"/>
  <c r="V182" i="3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Z24" i="35"/>
  <c r="Z60" i="35"/>
  <c r="Y163" i="35"/>
  <c r="Y144" i="35"/>
  <c r="T184" i="34"/>
  <c r="T186" i="34" s="1"/>
  <c r="T196" i="34"/>
  <c r="U178" i="35"/>
  <c r="U179" i="35" s="1"/>
  <c r="U182" i="35"/>
  <c r="U189" i="35"/>
  <c r="Y30" i="31"/>
  <c r="Y66" i="31"/>
  <c r="X169" i="31"/>
  <c r="X150" i="31"/>
  <c r="AA29" i="36"/>
  <c r="AA65" i="36"/>
  <c r="Z168" i="36"/>
  <c r="Z149" i="36"/>
  <c r="AB28" i="35"/>
  <c r="AB64" i="35"/>
  <c r="AA167" i="35"/>
  <c r="AA148" i="35"/>
  <c r="Z67" i="31"/>
  <c r="Z31" i="31"/>
  <c r="Y151" i="31"/>
  <c r="Y170" i="31"/>
  <c r="X27" i="36"/>
  <c r="X63" i="36"/>
  <c r="W166" i="36"/>
  <c r="W147" i="36"/>
  <c r="U158" i="35"/>
  <c r="X26" i="36"/>
  <c r="X62" i="36"/>
  <c r="W146" i="36"/>
  <c r="W165" i="36"/>
  <c r="V178" i="31"/>
  <c r="V179" i="31" s="1"/>
  <c r="Y70" i="31"/>
  <c r="Y34" i="31"/>
  <c r="X154" i="31"/>
  <c r="X173" i="31"/>
  <c r="AF26" i="35"/>
  <c r="AF62" i="35"/>
  <c r="AE146" i="35"/>
  <c r="AE165" i="35"/>
  <c r="S198" i="34"/>
  <c r="V176" i="35"/>
  <c r="X34" i="34"/>
  <c r="X70" i="34"/>
  <c r="W173" i="34"/>
  <c r="W154" i="34"/>
  <c r="AB32" i="35"/>
  <c r="AB68" i="35"/>
  <c r="AA171" i="35"/>
  <c r="AA152" i="35"/>
  <c r="X32" i="36"/>
  <c r="X68" i="36"/>
  <c r="W152" i="36"/>
  <c r="W171" i="36"/>
  <c r="Y65" i="31"/>
  <c r="X168" i="31"/>
  <c r="Y29" i="31"/>
  <c r="X149" i="31"/>
  <c r="U183" i="34"/>
  <c r="U185" i="34" s="1"/>
  <c r="U190" i="34"/>
  <c r="U192" i="34" s="1"/>
  <c r="AC30" i="35"/>
  <c r="AC66" i="35"/>
  <c r="AB169" i="35"/>
  <c r="AB150" i="35"/>
  <c r="X31" i="35"/>
  <c r="X67" i="35"/>
  <c r="W170" i="35"/>
  <c r="W151" i="35"/>
  <c r="X35" i="36"/>
  <c r="X71" i="36"/>
  <c r="W174" i="36"/>
  <c r="W155" i="36"/>
  <c r="AC35" i="35"/>
  <c r="AC71" i="35"/>
  <c r="AB155" i="35"/>
  <c r="AB174" i="35"/>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AC25" i="35"/>
  <c r="AC61" i="35"/>
  <c r="AB164" i="35"/>
  <c r="AB145" i="35"/>
  <c r="X31" i="34"/>
  <c r="X67" i="34"/>
  <c r="W170" i="34"/>
  <c r="W151" i="34"/>
  <c r="AB27" i="35"/>
  <c r="AB63" i="35"/>
  <c r="AA147" i="35"/>
  <c r="AA166" i="35"/>
  <c r="X27" i="34"/>
  <c r="X63" i="34"/>
  <c r="W147" i="34"/>
  <c r="W166" i="34"/>
  <c r="W73" i="35"/>
  <c r="X52" i="2"/>
  <c r="X22" i="2"/>
  <c r="T197" i="35"/>
  <c r="T191" i="35"/>
  <c r="T193" i="35" s="1"/>
  <c r="V176" i="34"/>
  <c r="V177" i="34" s="1"/>
  <c r="AC33" i="35"/>
  <c r="AC69" i="35"/>
  <c r="AB153" i="35"/>
  <c r="AB172" i="35"/>
  <c r="AC29" i="35"/>
  <c r="AC65" i="35"/>
  <c r="AB168" i="35"/>
  <c r="AB149" i="35"/>
  <c r="X23" i="34"/>
  <c r="X59" i="34"/>
  <c r="W37" i="34"/>
  <c r="W143" i="34"/>
  <c r="W162" i="34"/>
  <c r="T191" i="34"/>
  <c r="T193" i="34" s="1"/>
  <c r="T197" i="34"/>
  <c r="Y64" i="31"/>
  <c r="X148" i="31"/>
  <c r="Y28" i="31"/>
  <c r="X167" i="31"/>
  <c r="V157" i="34"/>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AG41" i="33"/>
  <c r="AF55" i="33"/>
  <c r="AK41" i="30"/>
  <c r="AJ55" i="30"/>
  <c r="W74" i="31"/>
  <c r="W18" i="28" s="1"/>
  <c r="U74" i="29"/>
  <c r="U16" i="28" s="1"/>
  <c r="U8" i="28" s="1"/>
  <c r="W61" i="32"/>
  <c r="Y29" i="32"/>
  <c r="Z59" i="32" s="1"/>
  <c r="Y21" i="32"/>
  <c r="Z51" i="32" s="1"/>
  <c r="V62" i="2"/>
  <c r="AI41" i="10"/>
  <c r="AH55" i="10"/>
  <c r="S198" i="29"/>
  <c r="AF41" i="34"/>
  <c r="AE55" i="34"/>
  <c r="V73" i="33"/>
  <c r="V105" i="28" s="1"/>
  <c r="V89" i="28" s="1"/>
  <c r="S198" i="30"/>
  <c r="X30" i="33"/>
  <c r="Y66" i="33" s="1"/>
  <c r="W172" i="30"/>
  <c r="W153" i="30"/>
  <c r="X33" i="30"/>
  <c r="Y69" i="30" s="1"/>
  <c r="X29" i="33"/>
  <c r="Y65" i="33" s="1"/>
  <c r="X23" i="33"/>
  <c r="Y59" i="33" s="1"/>
  <c r="W37" i="33"/>
  <c r="Y25" i="33"/>
  <c r="Z61" i="33" s="1"/>
  <c r="W169" i="30"/>
  <c r="W150" i="30"/>
  <c r="X30" i="30"/>
  <c r="Y66" i="30" s="1"/>
  <c r="U189" i="29"/>
  <c r="U182" i="29"/>
  <c r="U178" i="29"/>
  <c r="U179" i="29" s="1"/>
  <c r="V176" i="29"/>
  <c r="V176" i="30"/>
  <c r="W149" i="30"/>
  <c r="X29" i="30"/>
  <c r="Y65" i="30" s="1"/>
  <c r="W168" i="30"/>
  <c r="X25" i="30"/>
  <c r="Y61" i="30" s="1"/>
  <c r="W164" i="30"/>
  <c r="W145" i="30"/>
  <c r="W168" i="29"/>
  <c r="X29" i="29"/>
  <c r="Y65" i="29" s="1"/>
  <c r="W149" i="29"/>
  <c r="W163" i="30"/>
  <c r="W144" i="30"/>
  <c r="X24" i="30"/>
  <c r="Y60" i="30" s="1"/>
  <c r="W153" i="29"/>
  <c r="W172" i="29"/>
  <c r="X33" i="29"/>
  <c r="Y69" i="29" s="1"/>
  <c r="T191" i="29"/>
  <c r="T193" i="29" s="1"/>
  <c r="T197" i="29"/>
  <c r="W144" i="29"/>
  <c r="X24" i="29"/>
  <c r="Y60" i="29" s="1"/>
  <c r="W163" i="29"/>
  <c r="W166" i="29"/>
  <c r="W147" i="29"/>
  <c r="X27" i="29"/>
  <c r="Y63" i="29" s="1"/>
  <c r="W173" i="30"/>
  <c r="W154" i="30"/>
  <c r="X34" i="30"/>
  <c r="Y70" i="30" s="1"/>
  <c r="W169" i="29"/>
  <c r="W150" i="29"/>
  <c r="X30" i="29"/>
  <c r="Y66" i="29" s="1"/>
  <c r="U177" i="29"/>
  <c r="U183" i="29"/>
  <c r="U185" i="29" s="1"/>
  <c r="U190" i="29"/>
  <c r="U192" i="29" s="1"/>
  <c r="X27" i="33"/>
  <c r="Y63" i="33" s="1"/>
  <c r="S194" i="30"/>
  <c r="X35" i="30"/>
  <c r="Y71" i="30" s="1"/>
  <c r="W174" i="30"/>
  <c r="W155" i="30"/>
  <c r="W173" i="29"/>
  <c r="W154" i="29"/>
  <c r="X34" i="29"/>
  <c r="Y70" i="29" s="1"/>
  <c r="X23" i="29"/>
  <c r="Y59" i="29" s="1"/>
  <c r="W37" i="29"/>
  <c r="W162" i="29"/>
  <c r="W143" i="29"/>
  <c r="X33" i="33"/>
  <c r="Y69" i="33" s="1"/>
  <c r="U182" i="30"/>
  <c r="U178" i="30"/>
  <c r="U179" i="30" s="1"/>
  <c r="U158" i="30"/>
  <c r="U189" i="30"/>
  <c r="W165" i="29"/>
  <c r="W146" i="29"/>
  <c r="X26" i="29"/>
  <c r="Y62" i="29" s="1"/>
  <c r="W170" i="30"/>
  <c r="W151" i="30"/>
  <c r="X31" i="30"/>
  <c r="Y67" i="30" s="1"/>
  <c r="X26" i="33"/>
  <c r="Y62" i="33" s="1"/>
  <c r="X28" i="30"/>
  <c r="Y64" i="30" s="1"/>
  <c r="W167" i="30"/>
  <c r="W148" i="30"/>
  <c r="V73" i="29"/>
  <c r="V98" i="28" s="1"/>
  <c r="V73" i="30"/>
  <c r="V99" i="28" s="1"/>
  <c r="X35" i="29"/>
  <c r="Y71" i="29" s="1"/>
  <c r="W174" i="29"/>
  <c r="W155" i="29"/>
  <c r="X28" i="33"/>
  <c r="Y64" i="33" s="1"/>
  <c r="X35" i="33"/>
  <c r="Y71" i="33" s="1"/>
  <c r="X32" i="33"/>
  <c r="Y68" i="33" s="1"/>
  <c r="X34" i="33"/>
  <c r="Y70" i="33" s="1"/>
  <c r="T196" i="30"/>
  <c r="T184" i="30"/>
  <c r="T186" i="30" s="1"/>
  <c r="V157" i="29"/>
  <c r="W143" i="30"/>
  <c r="W37" i="30"/>
  <c r="X23" i="30"/>
  <c r="Y59" i="30" s="1"/>
  <c r="W162" i="30"/>
  <c r="U158" i="29"/>
  <c r="X25" i="29"/>
  <c r="Y61" i="29" s="1"/>
  <c r="W164" i="29"/>
  <c r="W145" i="29"/>
  <c r="X31" i="33"/>
  <c r="Y67" i="33" s="1"/>
  <c r="W152" i="29"/>
  <c r="W171" i="29"/>
  <c r="X32" i="29"/>
  <c r="Y68" i="29" s="1"/>
  <c r="S194" i="29"/>
  <c r="W166" i="30"/>
  <c r="W147" i="30"/>
  <c r="X27" i="30"/>
  <c r="Y63" i="30" s="1"/>
  <c r="T196" i="29"/>
  <c r="T184" i="29"/>
  <c r="T186" i="29" s="1"/>
  <c r="W165" i="30"/>
  <c r="W146" i="30"/>
  <c r="X26" i="30"/>
  <c r="Y62" i="30" s="1"/>
  <c r="W167" i="29"/>
  <c r="W148" i="29"/>
  <c r="X28" i="29"/>
  <c r="Y64" i="29" s="1"/>
  <c r="T191" i="30"/>
  <c r="T193" i="30" s="1"/>
  <c r="T197" i="30"/>
  <c r="W171" i="30"/>
  <c r="W152" i="30"/>
  <c r="X32" i="30"/>
  <c r="Y68" i="30" s="1"/>
  <c r="X24" i="33"/>
  <c r="Y60" i="33" s="1"/>
  <c r="V157" i="30"/>
  <c r="W170" i="29"/>
  <c r="W151" i="29"/>
  <c r="X31" i="29"/>
  <c r="Y67" i="29" s="1"/>
  <c r="U183" i="30"/>
  <c r="U185" i="30" s="1"/>
  <c r="U177" i="30"/>
  <c r="U190" i="30"/>
  <c r="U192" i="30" s="1"/>
  <c r="X162" i="31"/>
  <c r="X143" i="31"/>
  <c r="X73" i="31"/>
  <c r="X100" i="28" s="1"/>
  <c r="Y23" i="31"/>
  <c r="Z59" i="31" s="1"/>
  <c r="V191" i="31"/>
  <c r="V193" i="31" s="1"/>
  <c r="V197" i="31"/>
  <c r="W73" i="10"/>
  <c r="Z25" i="32"/>
  <c r="AA55" i="32" s="1"/>
  <c r="Y25" i="2"/>
  <c r="Z55" i="2" s="1"/>
  <c r="W61" i="2"/>
  <c r="W96" i="28" s="1"/>
  <c r="X29" i="2"/>
  <c r="Z20" i="2"/>
  <c r="AA50" i="2" s="1"/>
  <c r="Y24" i="2"/>
  <c r="Z54" i="2" s="1"/>
  <c r="Y28" i="2"/>
  <c r="Z58" i="2" s="1"/>
  <c r="Y27" i="2"/>
  <c r="Z57" i="2" s="1"/>
  <c r="Y26" i="2"/>
  <c r="Z56" i="2" s="1"/>
  <c r="Y21" i="2"/>
  <c r="Z51" i="2" s="1"/>
  <c r="W31" i="2"/>
  <c r="Z24" i="10"/>
  <c r="AA60" i="10" s="1"/>
  <c r="Y34" i="10"/>
  <c r="Z70" i="10" s="1"/>
  <c r="Y31" i="10"/>
  <c r="Z67" i="10" s="1"/>
  <c r="Y32" i="10"/>
  <c r="Z68" i="10" s="1"/>
  <c r="Y29" i="10"/>
  <c r="Z65" i="10" s="1"/>
  <c r="Y28" i="10"/>
  <c r="Z64" i="10" s="1"/>
  <c r="Y35" i="10"/>
  <c r="Z71" i="10" s="1"/>
  <c r="Y27" i="10"/>
  <c r="Z63" i="10" s="1"/>
  <c r="Z30" i="10"/>
  <c r="AA66" i="10" s="1"/>
  <c r="Y25" i="10"/>
  <c r="Z61" i="10" s="1"/>
  <c r="Y26" i="10"/>
  <c r="Z62" i="10" s="1"/>
  <c r="Z23" i="32"/>
  <c r="AA53" i="32" s="1"/>
  <c r="Z28" i="32"/>
  <c r="AA58" i="32" s="1"/>
  <c r="Z27" i="32"/>
  <c r="AA57" i="32" s="1"/>
  <c r="Z26" i="32"/>
  <c r="AA56" i="32" s="1"/>
  <c r="AA20" i="32"/>
  <c r="AB50" i="32" s="1"/>
  <c r="Z24" i="32"/>
  <c r="AA54" i="32" s="1"/>
  <c r="U12" i="28" l="1"/>
  <c r="V14" i="28"/>
  <c r="AB161" i="34"/>
  <c r="AB188" i="34"/>
  <c r="AB77" i="34"/>
  <c r="AB109" i="34"/>
  <c r="AB142" i="34"/>
  <c r="AB22" i="34"/>
  <c r="AB181" i="34"/>
  <c r="AB58" i="34"/>
  <c r="AB92" i="34"/>
  <c r="AB126" i="34"/>
  <c r="AB40" i="34"/>
  <c r="AB181" i="36"/>
  <c r="AB109" i="36"/>
  <c r="AB92" i="36"/>
  <c r="AB58" i="36"/>
  <c r="AB161" i="36"/>
  <c r="AB22" i="36"/>
  <c r="AB142" i="36"/>
  <c r="AB77" i="36"/>
  <c r="AB126" i="36"/>
  <c r="AB188" i="36"/>
  <c r="AB40" i="36"/>
  <c r="AB92" i="30"/>
  <c r="AB126" i="30"/>
  <c r="AB161" i="30"/>
  <c r="AB77" i="30"/>
  <c r="AB109" i="30"/>
  <c r="AB188" i="30"/>
  <c r="AB142" i="30"/>
  <c r="AB58" i="30"/>
  <c r="AB22" i="30"/>
  <c r="AB40" i="30"/>
  <c r="AB181" i="30"/>
  <c r="AB161" i="35"/>
  <c r="AB58" i="35"/>
  <c r="AB181" i="35"/>
  <c r="AB40" i="35"/>
  <c r="AB22" i="35"/>
  <c r="AB126" i="35"/>
  <c r="AB92" i="35"/>
  <c r="AB77" i="35"/>
  <c r="AB188" i="35"/>
  <c r="AB109" i="35"/>
  <c r="AB142" i="35"/>
  <c r="AB126" i="29"/>
  <c r="AB188" i="29"/>
  <c r="AB161" i="29"/>
  <c r="AB92" i="29"/>
  <c r="AB58" i="29"/>
  <c r="AB40" i="29"/>
  <c r="AB142" i="29"/>
  <c r="AB22" i="29"/>
  <c r="AB77" i="29"/>
  <c r="AB181" i="29"/>
  <c r="AB109" i="29"/>
  <c r="AB40" i="43"/>
  <c r="AB58" i="43"/>
  <c r="AB22" i="43"/>
  <c r="AB89" i="43"/>
  <c r="AB76" i="43"/>
  <c r="AB77" i="33"/>
  <c r="AB40" i="33"/>
  <c r="AB92" i="33"/>
  <c r="AB58" i="33"/>
  <c r="AB22" i="33"/>
  <c r="AC4" i="48"/>
  <c r="AC4" i="43"/>
  <c r="AC4" i="35"/>
  <c r="AC4" i="33"/>
  <c r="AC4" i="31"/>
  <c r="AC4" i="29"/>
  <c r="AC4" i="10"/>
  <c r="AC4" i="36"/>
  <c r="AC4" i="30"/>
  <c r="AC4" i="34"/>
  <c r="AC4" i="32"/>
  <c r="AC65" i="2"/>
  <c r="AC34" i="2"/>
  <c r="AC77" i="2"/>
  <c r="AC49" i="2"/>
  <c r="AC19" i="2"/>
  <c r="AB181" i="31"/>
  <c r="AB142" i="31"/>
  <c r="AB109" i="31"/>
  <c r="AB77" i="31"/>
  <c r="AB40" i="31"/>
  <c r="AB188" i="31"/>
  <c r="AB161" i="31"/>
  <c r="AB126" i="31"/>
  <c r="AB92" i="31"/>
  <c r="AB58" i="31"/>
  <c r="AB22" i="31"/>
  <c r="AB27" i="48"/>
  <c r="AB20" i="48"/>
  <c r="AB92" i="10"/>
  <c r="AB22" i="10"/>
  <c r="AB77" i="10"/>
  <c r="AB40" i="10"/>
  <c r="AB58" i="10"/>
  <c r="AB77" i="32"/>
  <c r="AB34" i="32"/>
  <c r="AB65" i="32"/>
  <c r="AB19" i="32"/>
  <c r="AB49" i="32"/>
  <c r="AC34" i="28"/>
  <c r="AC59" i="28" s="1"/>
  <c r="AE5" i="28"/>
  <c r="AD4" i="2"/>
  <c r="AD21" i="28"/>
  <c r="AD13" i="28"/>
  <c r="V90" i="28"/>
  <c r="AB87" i="28"/>
  <c r="AB95" i="28" s="1"/>
  <c r="AB103" i="28" s="1"/>
  <c r="AB67" i="28"/>
  <c r="AB75" i="28" s="1"/>
  <c r="U93" i="28"/>
  <c r="Y23" i="2"/>
  <c r="Z53" i="2" s="1"/>
  <c r="V101" i="28"/>
  <c r="V91" i="28"/>
  <c r="W74" i="10"/>
  <c r="W15" i="28" s="1"/>
  <c r="W97" i="28"/>
  <c r="W179" i="34"/>
  <c r="W106" i="28"/>
  <c r="U7" i="28"/>
  <c r="V109" i="28"/>
  <c r="W74" i="35"/>
  <c r="W25" i="28" s="1"/>
  <c r="W107" i="28"/>
  <c r="V88" i="28"/>
  <c r="W62" i="32"/>
  <c r="W22" i="28" s="1"/>
  <c r="W104" i="28"/>
  <c r="U6" i="28"/>
  <c r="U19" i="28"/>
  <c r="V158" i="34"/>
  <c r="AN39" i="2"/>
  <c r="AM46" i="2"/>
  <c r="W74" i="36"/>
  <c r="W26" i="28" s="1"/>
  <c r="W10" i="28" s="1"/>
  <c r="Y61" i="31"/>
  <c r="Y25" i="31"/>
  <c r="Y37" i="31" s="1"/>
  <c r="X145" i="31"/>
  <c r="X157" i="31" s="1"/>
  <c r="X189" i="31" s="1"/>
  <c r="X164" i="31"/>
  <c r="X176" i="31" s="1"/>
  <c r="X190" i="31" s="1"/>
  <c r="X192" i="31" s="1"/>
  <c r="Y52" i="32"/>
  <c r="Y22" i="32"/>
  <c r="Y31" i="32" s="1"/>
  <c r="X37" i="10"/>
  <c r="Y69" i="10"/>
  <c r="Y33" i="10"/>
  <c r="V74" i="30"/>
  <c r="V17" i="28" s="1"/>
  <c r="V9" i="28" s="1"/>
  <c r="T194" i="36"/>
  <c r="U194" i="31"/>
  <c r="V158" i="36"/>
  <c r="V182" i="36"/>
  <c r="V196" i="36" s="1"/>
  <c r="V196" i="31"/>
  <c r="V198" i="31" s="1"/>
  <c r="V74" i="33"/>
  <c r="V23" i="28" s="1"/>
  <c r="V7" i="28" s="1"/>
  <c r="W176" i="35"/>
  <c r="W183" i="35" s="1"/>
  <c r="W185" i="35" s="1"/>
  <c r="V184" i="31"/>
  <c r="V186" i="31" s="1"/>
  <c r="V194" i="31" s="1"/>
  <c r="X73" i="35"/>
  <c r="V182" i="35"/>
  <c r="V184" i="35" s="1"/>
  <c r="V178" i="36"/>
  <c r="V179" i="36" s="1"/>
  <c r="W189" i="31"/>
  <c r="V190" i="36"/>
  <c r="V192" i="36" s="1"/>
  <c r="V177" i="36"/>
  <c r="W177" i="31"/>
  <c r="W158" i="31"/>
  <c r="V158" i="35"/>
  <c r="W178" i="31"/>
  <c r="W179" i="31" s="1"/>
  <c r="V178" i="35"/>
  <c r="V179" i="35" s="1"/>
  <c r="W190" i="31"/>
  <c r="W192" i="31" s="1"/>
  <c r="W183" i="31"/>
  <c r="W185" i="31" s="1"/>
  <c r="X37" i="36"/>
  <c r="AO41" i="35"/>
  <c r="AN55" i="35"/>
  <c r="U186" i="36"/>
  <c r="U194" i="36" s="1"/>
  <c r="Y59" i="10"/>
  <c r="Y23" i="10"/>
  <c r="T194" i="29"/>
  <c r="U196" i="36"/>
  <c r="U198" i="36" s="1"/>
  <c r="V177" i="35"/>
  <c r="T198" i="35"/>
  <c r="W74" i="34"/>
  <c r="W24" i="28" s="1"/>
  <c r="W157" i="36"/>
  <c r="W182" i="36" s="1"/>
  <c r="W176" i="36"/>
  <c r="W183" i="36" s="1"/>
  <c r="W185" i="36" s="1"/>
  <c r="X73" i="36"/>
  <c r="W157" i="34"/>
  <c r="W182" i="34" s="1"/>
  <c r="W157" i="35"/>
  <c r="V191" i="35"/>
  <c r="W176" i="34"/>
  <c r="W177" i="34" s="1"/>
  <c r="AD29" i="35"/>
  <c r="AD65" i="35"/>
  <c r="AC168" i="35"/>
  <c r="AC149" i="35"/>
  <c r="Y52" i="2"/>
  <c r="Y22" i="2"/>
  <c r="Y33" i="34"/>
  <c r="Y69" i="34"/>
  <c r="X172" i="34"/>
  <c r="X153" i="34"/>
  <c r="Y32" i="34"/>
  <c r="Y68" i="34"/>
  <c r="X152" i="34"/>
  <c r="X171" i="34"/>
  <c r="Y29" i="34"/>
  <c r="Y65" i="34"/>
  <c r="X168" i="34"/>
  <c r="X149" i="34"/>
  <c r="Z62" i="31"/>
  <c r="Y146" i="31"/>
  <c r="Z26" i="31"/>
  <c r="Y165" i="31"/>
  <c r="Z35" i="31"/>
  <c r="Z71" i="31"/>
  <c r="Y155" i="31"/>
  <c r="Y174" i="31"/>
  <c r="X31" i="2"/>
  <c r="Y59" i="2"/>
  <c r="AC32" i="35"/>
  <c r="AC68" i="35"/>
  <c r="AB171" i="35"/>
  <c r="AB152" i="35"/>
  <c r="Z68" i="31"/>
  <c r="Y152" i="31"/>
  <c r="Z32" i="31"/>
  <c r="Y171" i="31"/>
  <c r="AC27" i="35"/>
  <c r="AC63" i="35"/>
  <c r="AB147" i="35"/>
  <c r="AB166" i="35"/>
  <c r="AD25" i="35"/>
  <c r="AD61" i="35"/>
  <c r="AC164" i="35"/>
  <c r="AC145" i="35"/>
  <c r="Y30" i="34"/>
  <c r="Y66" i="34"/>
  <c r="X169" i="34"/>
  <c r="X150" i="34"/>
  <c r="Y23" i="35"/>
  <c r="Y59" i="35"/>
  <c r="X143" i="35"/>
  <c r="X162" i="35"/>
  <c r="X37" i="35"/>
  <c r="Y25" i="34"/>
  <c r="Y61" i="34"/>
  <c r="X145" i="34"/>
  <c r="X164" i="34"/>
  <c r="U184" i="34"/>
  <c r="U186" i="34" s="1"/>
  <c r="U196" i="34"/>
  <c r="Z64" i="31"/>
  <c r="Y148" i="31"/>
  <c r="Z28" i="31"/>
  <c r="Y167" i="31"/>
  <c r="X73" i="34"/>
  <c r="Y34" i="36"/>
  <c r="Y70" i="36"/>
  <c r="X154" i="36"/>
  <c r="X173" i="36"/>
  <c r="Y24" i="36"/>
  <c r="Y60" i="36"/>
  <c r="X144" i="36"/>
  <c r="X163" i="36"/>
  <c r="Y24" i="34"/>
  <c r="Y60" i="34"/>
  <c r="X163" i="34"/>
  <c r="X144" i="34"/>
  <c r="AG26" i="35"/>
  <c r="AG62" i="35"/>
  <c r="AF165" i="35"/>
  <c r="AF146" i="35"/>
  <c r="U197" i="35"/>
  <c r="U191" i="35"/>
  <c r="U193" i="35" s="1"/>
  <c r="AA24" i="35"/>
  <c r="AA60" i="35"/>
  <c r="Z163" i="35"/>
  <c r="Z144" i="35"/>
  <c r="AD30" i="35"/>
  <c r="AD66" i="35"/>
  <c r="AC169" i="35"/>
  <c r="AC150" i="35"/>
  <c r="AC28" i="35"/>
  <c r="AC64" i="35"/>
  <c r="AB167" i="35"/>
  <c r="AB148" i="35"/>
  <c r="U197" i="34"/>
  <c r="U191" i="34"/>
  <c r="U193" i="34" s="1"/>
  <c r="Y23" i="34"/>
  <c r="Y59" i="34"/>
  <c r="X37" i="34"/>
  <c r="X143" i="34"/>
  <c r="X162" i="34"/>
  <c r="AD33" i="35"/>
  <c r="AD69" i="35"/>
  <c r="AC153" i="35"/>
  <c r="AC172" i="35"/>
  <c r="T194" i="35"/>
  <c r="AD35" i="35"/>
  <c r="AD71" i="35"/>
  <c r="AC155" i="35"/>
  <c r="AC174" i="35"/>
  <c r="U196" i="35"/>
  <c r="U184" i="35"/>
  <c r="U186" i="35" s="1"/>
  <c r="Y31" i="36"/>
  <c r="Y67" i="36"/>
  <c r="X170" i="36"/>
  <c r="X151" i="36"/>
  <c r="V191" i="36"/>
  <c r="Y35" i="34"/>
  <c r="Y71" i="34"/>
  <c r="X155" i="34"/>
  <c r="X174" i="34"/>
  <c r="Y35" i="36"/>
  <c r="Y71" i="36"/>
  <c r="X174" i="36"/>
  <c r="X155" i="36"/>
  <c r="Z69" i="31"/>
  <c r="Y172" i="31"/>
  <c r="Y153" i="31"/>
  <c r="Z33" i="31"/>
  <c r="Y27" i="36"/>
  <c r="Y63" i="36"/>
  <c r="X147" i="36"/>
  <c r="X166" i="36"/>
  <c r="Z30" i="3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Z59" i="36"/>
  <c r="Y143" i="36"/>
  <c r="Y162" i="36"/>
  <c r="Z60" i="31"/>
  <c r="Y144" i="31"/>
  <c r="Z24" i="31"/>
  <c r="Y163" i="31"/>
  <c r="Y28" i="34"/>
  <c r="Y64" i="34"/>
  <c r="X167" i="34"/>
  <c r="X148" i="34"/>
  <c r="Z27" i="31"/>
  <c r="Z63" i="31"/>
  <c r="Y147" i="31"/>
  <c r="Y166" i="31"/>
  <c r="V189" i="34"/>
  <c r="V182" i="34"/>
  <c r="Y27" i="34"/>
  <c r="Y63" i="34"/>
  <c r="X147" i="34"/>
  <c r="X166" i="34"/>
  <c r="Y31" i="34"/>
  <c r="Y67" i="34"/>
  <c r="X170" i="34"/>
  <c r="X151" i="34"/>
  <c r="Y25" i="36"/>
  <c r="Y61" i="36"/>
  <c r="X164" i="36"/>
  <c r="X145" i="36"/>
  <c r="V190" i="35"/>
  <c r="V192" i="35" s="1"/>
  <c r="V183" i="35"/>
  <c r="V185" i="35" s="1"/>
  <c r="Z70" i="31"/>
  <c r="Z34" i="31"/>
  <c r="Y154" i="31"/>
  <c r="Y173" i="31"/>
  <c r="AB29" i="36"/>
  <c r="AB65" i="36"/>
  <c r="AA149" i="36"/>
  <c r="AA168" i="36"/>
  <c r="T198" i="34"/>
  <c r="Y26" i="34"/>
  <c r="Y62" i="34"/>
  <c r="X165" i="34"/>
  <c r="X146" i="34"/>
  <c r="Y33" i="36"/>
  <c r="Y69" i="36"/>
  <c r="X172" i="36"/>
  <c r="X153" i="36"/>
  <c r="Y30" i="36"/>
  <c r="Y66" i="36"/>
  <c r="X169" i="36"/>
  <c r="X150" i="36"/>
  <c r="Y34" i="35"/>
  <c r="Y70" i="35"/>
  <c r="X173" i="35"/>
  <c r="X154" i="35"/>
  <c r="Y28" i="36"/>
  <c r="Y64" i="36"/>
  <c r="X167" i="36"/>
  <c r="X148" i="36"/>
  <c r="Z65" i="31"/>
  <c r="Y168" i="31"/>
  <c r="Y149" i="31"/>
  <c r="Z29" i="31"/>
  <c r="T194" i="34"/>
  <c r="AH41" i="33"/>
  <c r="AG55" i="33"/>
  <c r="AL41" i="30"/>
  <c r="AK55" i="30"/>
  <c r="X74" i="31"/>
  <c r="X18" i="28" s="1"/>
  <c r="V74" i="29"/>
  <c r="V16" i="28" s="1"/>
  <c r="V8" i="28" s="1"/>
  <c r="X61" i="32"/>
  <c r="W62" i="2"/>
  <c r="Z21" i="32"/>
  <c r="AA51" i="32" s="1"/>
  <c r="Z29" i="32"/>
  <c r="AA59" i="32" s="1"/>
  <c r="V177" i="29"/>
  <c r="AJ41" i="10"/>
  <c r="AI55" i="10"/>
  <c r="T198" i="29"/>
  <c r="AG41" i="34"/>
  <c r="AF55" i="34"/>
  <c r="V177" i="30"/>
  <c r="W176" i="30"/>
  <c r="W183" i="30" s="1"/>
  <c r="X168" i="30"/>
  <c r="X149" i="30"/>
  <c r="Y29" i="30"/>
  <c r="Z65" i="30" s="1"/>
  <c r="X143" i="30"/>
  <c r="X37" i="30"/>
  <c r="X162" i="30"/>
  <c r="Y23" i="30"/>
  <c r="Z59" i="30" s="1"/>
  <c r="Y32" i="33"/>
  <c r="Z68" i="33" s="1"/>
  <c r="Y26" i="33"/>
  <c r="Z62" i="33" s="1"/>
  <c r="W157" i="29"/>
  <c r="X173" i="30"/>
  <c r="X154" i="30"/>
  <c r="Y34" i="30"/>
  <c r="Z70" i="30" s="1"/>
  <c r="Y29" i="33"/>
  <c r="Z65" i="33" s="1"/>
  <c r="X165" i="30"/>
  <c r="X146" i="30"/>
  <c r="Y26" i="30"/>
  <c r="Z62" i="30" s="1"/>
  <c r="X155" i="29"/>
  <c r="Y35" i="29"/>
  <c r="Z71" i="29" s="1"/>
  <c r="X174" i="29"/>
  <c r="W176" i="29"/>
  <c r="Y24" i="29"/>
  <c r="Z60" i="29" s="1"/>
  <c r="X163" i="29"/>
  <c r="X144" i="29"/>
  <c r="X144" i="30"/>
  <c r="X163" i="30"/>
  <c r="Y24" i="30"/>
  <c r="Z60" i="30" s="1"/>
  <c r="V183" i="30"/>
  <c r="V190" i="30"/>
  <c r="W157" i="30"/>
  <c r="Y35" i="33"/>
  <c r="Z71" i="33" s="1"/>
  <c r="X170" i="30"/>
  <c r="X151" i="30"/>
  <c r="Y31" i="30"/>
  <c r="Z67" i="30" s="1"/>
  <c r="U197" i="30"/>
  <c r="U191" i="30"/>
  <c r="U193" i="30" s="1"/>
  <c r="W73" i="29"/>
  <c r="W98" i="28" s="1"/>
  <c r="W90" i="28" s="1"/>
  <c r="V190" i="29"/>
  <c r="V192" i="29" s="1"/>
  <c r="V183" i="29"/>
  <c r="V185" i="29" s="1"/>
  <c r="Z25" i="33"/>
  <c r="AA61" i="33" s="1"/>
  <c r="X172" i="30"/>
  <c r="X153" i="30"/>
  <c r="Y33" i="30"/>
  <c r="Z69" i="30" s="1"/>
  <c r="V189" i="30"/>
  <c r="V191" i="30" s="1"/>
  <c r="V182" i="30"/>
  <c r="V184" i="30" s="1"/>
  <c r="V178" i="30"/>
  <c r="V179" i="30" s="1"/>
  <c r="X171" i="29"/>
  <c r="Y32" i="29"/>
  <c r="Z68" i="29" s="1"/>
  <c r="X152" i="29"/>
  <c r="V189" i="29"/>
  <c r="V182" i="29"/>
  <c r="V178" i="29"/>
  <c r="V179" i="29" s="1"/>
  <c r="V158" i="30"/>
  <c r="X150" i="29"/>
  <c r="Y30" i="29"/>
  <c r="Z66" i="29" s="1"/>
  <c r="X169" i="29"/>
  <c r="X166" i="29"/>
  <c r="X147" i="29"/>
  <c r="Y27" i="29"/>
  <c r="Z63" i="29" s="1"/>
  <c r="X168" i="29"/>
  <c r="X149" i="29"/>
  <c r="Y29" i="29"/>
  <c r="Z65" i="29" s="1"/>
  <c r="Y24" i="33"/>
  <c r="Z60" i="33" s="1"/>
  <c r="X167" i="29"/>
  <c r="X148" i="29"/>
  <c r="Y28" i="29"/>
  <c r="Z64" i="29" s="1"/>
  <c r="X164" i="29"/>
  <c r="X145" i="29"/>
  <c r="Y25" i="29"/>
  <c r="Z61" i="29" s="1"/>
  <c r="T194" i="30"/>
  <c r="Y28" i="33"/>
  <c r="Z64" i="33" s="1"/>
  <c r="X37" i="29"/>
  <c r="X143" i="29"/>
  <c r="X162" i="29"/>
  <c r="Y23" i="29"/>
  <c r="Z59" i="29" s="1"/>
  <c r="X155" i="30"/>
  <c r="Y35" i="30"/>
  <c r="Z71" i="30" s="1"/>
  <c r="X174" i="30"/>
  <c r="Y25" i="30"/>
  <c r="Z61" i="30" s="1"/>
  <c r="X164" i="30"/>
  <c r="X145" i="30"/>
  <c r="U196" i="29"/>
  <c r="U184" i="29"/>
  <c r="U186" i="29" s="1"/>
  <c r="V158" i="29"/>
  <c r="T198" i="30"/>
  <c r="U196" i="30"/>
  <c r="U184" i="30"/>
  <c r="U186" i="30" s="1"/>
  <c r="X173" i="29"/>
  <c r="X154" i="29"/>
  <c r="Y34" i="29"/>
  <c r="Z70" i="29" s="1"/>
  <c r="X172" i="29"/>
  <c r="X153" i="29"/>
  <c r="Y33" i="29"/>
  <c r="Z69" i="29" s="1"/>
  <c r="U197" i="29"/>
  <c r="U191" i="29"/>
  <c r="U193" i="29" s="1"/>
  <c r="W73" i="33"/>
  <c r="W105" i="28" s="1"/>
  <c r="Y30" i="33"/>
  <c r="Z66" i="33" s="1"/>
  <c r="X151" i="29"/>
  <c r="X170" i="29"/>
  <c r="Y31" i="29"/>
  <c r="Z67" i="29" s="1"/>
  <c r="Y31" i="33"/>
  <c r="Z67" i="33" s="1"/>
  <c r="Y28" i="30"/>
  <c r="Z64" i="30" s="1"/>
  <c r="X148" i="30"/>
  <c r="X167" i="30"/>
  <c r="X152" i="30"/>
  <c r="X171" i="30"/>
  <c r="Y32" i="30"/>
  <c r="Z68" i="30" s="1"/>
  <c r="X166" i="30"/>
  <c r="X147" i="30"/>
  <c r="Y27" i="30"/>
  <c r="Z63" i="30" s="1"/>
  <c r="W73" i="30"/>
  <c r="W99" i="28" s="1"/>
  <c r="Y34" i="33"/>
  <c r="Z70" i="33" s="1"/>
  <c r="Y26" i="29"/>
  <c r="Z62" i="29" s="1"/>
  <c r="X146" i="29"/>
  <c r="X165" i="29"/>
  <c r="Y33" i="33"/>
  <c r="Z69" i="33" s="1"/>
  <c r="Y27" i="33"/>
  <c r="Z63" i="33" s="1"/>
  <c r="Y30" i="30"/>
  <c r="Z66" i="30" s="1"/>
  <c r="X169" i="30"/>
  <c r="X150" i="30"/>
  <c r="Y23" i="33"/>
  <c r="Z59" i="33" s="1"/>
  <c r="X37" i="33"/>
  <c r="W184" i="31"/>
  <c r="Z23" i="31"/>
  <c r="AA59" i="31" s="1"/>
  <c r="Y73" i="31"/>
  <c r="Y162" i="31"/>
  <c r="Y143" i="31"/>
  <c r="AA25" i="32"/>
  <c r="AB55" i="32" s="1"/>
  <c r="Z25" i="2"/>
  <c r="AA55" i="2" s="1"/>
  <c r="AA20" i="2"/>
  <c r="AB50" i="2" s="1"/>
  <c r="Z26" i="2"/>
  <c r="AA56" i="2" s="1"/>
  <c r="Z28" i="2"/>
  <c r="AA58" i="2" s="1"/>
  <c r="Y29" i="2"/>
  <c r="Z59" i="2" s="1"/>
  <c r="X61" i="2"/>
  <c r="X96" i="28" s="1"/>
  <c r="Z23" i="2"/>
  <c r="AA53" i="2" s="1"/>
  <c r="Z27" i="2"/>
  <c r="AA57" i="2" s="1"/>
  <c r="Z24" i="2"/>
  <c r="AA54" i="2" s="1"/>
  <c r="Z21" i="2"/>
  <c r="AA51" i="2" s="1"/>
  <c r="Z28" i="10"/>
  <c r="AA64" i="10" s="1"/>
  <c r="Z31" i="10"/>
  <c r="AA67" i="10" s="1"/>
  <c r="Z34" i="10"/>
  <c r="AA70" i="10" s="1"/>
  <c r="AA24" i="10"/>
  <c r="AB60" i="10" s="1"/>
  <c r="AA30" i="10"/>
  <c r="AB66" i="10" s="1"/>
  <c r="Z27" i="10"/>
  <c r="AA63" i="10" s="1"/>
  <c r="Z29" i="10"/>
  <c r="AA65" i="10" s="1"/>
  <c r="Z25" i="10"/>
  <c r="AA61" i="10" s="1"/>
  <c r="Z35" i="10"/>
  <c r="AA71" i="10" s="1"/>
  <c r="Z32" i="10"/>
  <c r="AA68" i="10" s="1"/>
  <c r="Z26" i="10"/>
  <c r="AA62" i="10" s="1"/>
  <c r="X73" i="10"/>
  <c r="AA28" i="32"/>
  <c r="AB58" i="32" s="1"/>
  <c r="AA26" i="32"/>
  <c r="AB56" i="32" s="1"/>
  <c r="AA23" i="32"/>
  <c r="AB53" i="32" s="1"/>
  <c r="AA24" i="32"/>
  <c r="AB54" i="32" s="1"/>
  <c r="AA27" i="32"/>
  <c r="AB57" i="32" s="1"/>
  <c r="AB20" i="32"/>
  <c r="AC50" i="32" s="1"/>
  <c r="V12" i="28" l="1"/>
  <c r="W14" i="28"/>
  <c r="AC181" i="31"/>
  <c r="AC142" i="31"/>
  <c r="AC109" i="31"/>
  <c r="AC77" i="31"/>
  <c r="AC188" i="31"/>
  <c r="AC92" i="31"/>
  <c r="AC161" i="31"/>
  <c r="AC58" i="31"/>
  <c r="AC40" i="31"/>
  <c r="AC22" i="31"/>
  <c r="AC126" i="31"/>
  <c r="AC65" i="32"/>
  <c r="AC19" i="32"/>
  <c r="AC77" i="32"/>
  <c r="AC49" i="32"/>
  <c r="AC34" i="32"/>
  <c r="AC126" i="35"/>
  <c r="AC188" i="35"/>
  <c r="AC181" i="35"/>
  <c r="AC92" i="35"/>
  <c r="AC142" i="35"/>
  <c r="AC77" i="35"/>
  <c r="AC40" i="35"/>
  <c r="AC22" i="35"/>
  <c r="AC109" i="35"/>
  <c r="AC161" i="35"/>
  <c r="AC58" i="35"/>
  <c r="AC188" i="34"/>
  <c r="AC181" i="34"/>
  <c r="AC109" i="34"/>
  <c r="AC142" i="34"/>
  <c r="AC22" i="34"/>
  <c r="AC58" i="34"/>
  <c r="AC161" i="34"/>
  <c r="AC92" i="34"/>
  <c r="AC126" i="34"/>
  <c r="AC77" i="34"/>
  <c r="AC40" i="34"/>
  <c r="AC89" i="43"/>
  <c r="AC58" i="43"/>
  <c r="AC40" i="43"/>
  <c r="AC76" i="43"/>
  <c r="AC22" i="43"/>
  <c r="AC126" i="30"/>
  <c r="AC161" i="30"/>
  <c r="AC77" i="30"/>
  <c r="AC109" i="30"/>
  <c r="AC188" i="30"/>
  <c r="AC142" i="30"/>
  <c r="AC181" i="30"/>
  <c r="AC22" i="30"/>
  <c r="AC92" i="30"/>
  <c r="AC58" i="30"/>
  <c r="AC40" i="30"/>
  <c r="AC20" i="48"/>
  <c r="AC27" i="48"/>
  <c r="AD4" i="48"/>
  <c r="AD4" i="43"/>
  <c r="AD4" i="35"/>
  <c r="AD4" i="33"/>
  <c r="AD4" i="36"/>
  <c r="AD4" i="34"/>
  <c r="AD4" i="32"/>
  <c r="AD4" i="10"/>
  <c r="AD4" i="30"/>
  <c r="AD4" i="31"/>
  <c r="AD4" i="29"/>
  <c r="AD65" i="2"/>
  <c r="AD34" i="2"/>
  <c r="AD77" i="2"/>
  <c r="AD49" i="2"/>
  <c r="AD19" i="2"/>
  <c r="AC22" i="36"/>
  <c r="AC142" i="36"/>
  <c r="AC77" i="36"/>
  <c r="AC126" i="36"/>
  <c r="AC161" i="36"/>
  <c r="AC188" i="36"/>
  <c r="AC40" i="36"/>
  <c r="AC58" i="36"/>
  <c r="AC109" i="36"/>
  <c r="AC181" i="36"/>
  <c r="AC92" i="36"/>
  <c r="AC77" i="33"/>
  <c r="AC40" i="33"/>
  <c r="AC92" i="33"/>
  <c r="AC58" i="33"/>
  <c r="AC22" i="33"/>
  <c r="AC40" i="10"/>
  <c r="AC92" i="10"/>
  <c r="AC77" i="10"/>
  <c r="AC22" i="10"/>
  <c r="AC58" i="10"/>
  <c r="AC126" i="29"/>
  <c r="AC92" i="29"/>
  <c r="AC40" i="29"/>
  <c r="AC181" i="29"/>
  <c r="AC188" i="29"/>
  <c r="AC142" i="29"/>
  <c r="AC22" i="29"/>
  <c r="AC58" i="29"/>
  <c r="AC161" i="29"/>
  <c r="AC77" i="29"/>
  <c r="AC109" i="29"/>
  <c r="AD34" i="28"/>
  <c r="AD59" i="28" s="1"/>
  <c r="AF5" i="28"/>
  <c r="AE4" i="2"/>
  <c r="AE21" i="28"/>
  <c r="AE13" i="28"/>
  <c r="AC87" i="28"/>
  <c r="AC95" i="28" s="1"/>
  <c r="AC103" i="28" s="1"/>
  <c r="AC67" i="28"/>
  <c r="AC75" i="28" s="1"/>
  <c r="V93" i="28"/>
  <c r="W91" i="28"/>
  <c r="W101" i="28"/>
  <c r="U11" i="28"/>
  <c r="X74" i="35"/>
  <c r="X25" i="28" s="1"/>
  <c r="X107" i="28"/>
  <c r="V27" i="28"/>
  <c r="X74" i="36"/>
  <c r="X26" i="28" s="1"/>
  <c r="X10" i="28" s="1"/>
  <c r="X108" i="28"/>
  <c r="X92" i="28" s="1"/>
  <c r="X74" i="10"/>
  <c r="X15" i="28" s="1"/>
  <c r="X97" i="28"/>
  <c r="W109" i="28"/>
  <c r="X179" i="34"/>
  <c r="X106" i="28"/>
  <c r="W89" i="28"/>
  <c r="W88" i="28"/>
  <c r="X62" i="32"/>
  <c r="X22" i="28" s="1"/>
  <c r="X104" i="28"/>
  <c r="V6" i="28"/>
  <c r="V11" i="28" s="1"/>
  <c r="V19" i="28"/>
  <c r="Y37" i="10"/>
  <c r="AO39" i="2"/>
  <c r="AN46" i="2"/>
  <c r="Z61" i="31"/>
  <c r="Z73" i="31" s="1"/>
  <c r="Y145" i="31"/>
  <c r="Y157" i="31" s="1"/>
  <c r="Y182" i="31" s="1"/>
  <c r="Z25" i="31"/>
  <c r="Z37" i="31" s="1"/>
  <c r="Y164" i="31"/>
  <c r="Y176" i="31" s="1"/>
  <c r="W74" i="30"/>
  <c r="W17" i="28" s="1"/>
  <c r="W9" i="28" s="1"/>
  <c r="Z52" i="32"/>
  <c r="Z22" i="32"/>
  <c r="Z31" i="32" s="1"/>
  <c r="V184" i="36"/>
  <c r="V186" i="36" s="1"/>
  <c r="W158" i="36"/>
  <c r="Z69" i="10"/>
  <c r="Z33" i="10"/>
  <c r="W190" i="35"/>
  <c r="W192" i="35" s="1"/>
  <c r="W186" i="31"/>
  <c r="W74" i="33"/>
  <c r="W23" i="28" s="1"/>
  <c r="W7" i="28" s="1"/>
  <c r="W177" i="35"/>
  <c r="W197" i="31"/>
  <c r="V193" i="36"/>
  <c r="W191" i="31"/>
  <c r="W193" i="31" s="1"/>
  <c r="X177" i="31"/>
  <c r="W196" i="31"/>
  <c r="X183" i="31"/>
  <c r="X185" i="31" s="1"/>
  <c r="V197" i="36"/>
  <c r="V198" i="36" s="1"/>
  <c r="X182" i="31"/>
  <c r="AP41" i="35"/>
  <c r="AO55" i="35"/>
  <c r="X176" i="35"/>
  <c r="X158" i="31"/>
  <c r="X178" i="31"/>
  <c r="X179" i="31" s="1"/>
  <c r="X74" i="34"/>
  <c r="X24" i="28" s="1"/>
  <c r="Z59" i="10"/>
  <c r="Z23" i="10"/>
  <c r="Y73" i="36"/>
  <c r="U198" i="30"/>
  <c r="U198" i="35"/>
  <c r="W189" i="36"/>
  <c r="W191" i="36" s="1"/>
  <c r="W177" i="36"/>
  <c r="W158" i="34"/>
  <c r="W189" i="34"/>
  <c r="W191" i="34" s="1"/>
  <c r="X157" i="36"/>
  <c r="X182" i="36" s="1"/>
  <c r="X176" i="36"/>
  <c r="X183" i="36" s="1"/>
  <c r="X185" i="36" s="1"/>
  <c r="W190" i="36"/>
  <c r="W192" i="36" s="1"/>
  <c r="W178" i="36"/>
  <c r="W179" i="36" s="1"/>
  <c r="X157" i="34"/>
  <c r="AA23" i="36"/>
  <c r="AA59" i="36"/>
  <c r="Z162" i="36"/>
  <c r="Z143" i="36"/>
  <c r="AD28" i="35"/>
  <c r="AD64" i="35"/>
  <c r="AC167" i="35"/>
  <c r="AC148" i="35"/>
  <c r="V197" i="34"/>
  <c r="V191" i="34"/>
  <c r="V193" i="34" s="1"/>
  <c r="Z28" i="34"/>
  <c r="Z64" i="34"/>
  <c r="Y148" i="34"/>
  <c r="Y167" i="34"/>
  <c r="X176" i="34"/>
  <c r="X177" i="34" s="1"/>
  <c r="AA64" i="31"/>
  <c r="Z167" i="31"/>
  <c r="Z148" i="31"/>
  <c r="AA28" i="31"/>
  <c r="Z25" i="34"/>
  <c r="Z61" i="34"/>
  <c r="Y164" i="34"/>
  <c r="Y145" i="34"/>
  <c r="Z52" i="2"/>
  <c r="Z22" i="2"/>
  <c r="V197" i="35"/>
  <c r="AH26" i="35"/>
  <c r="AH62" i="35"/>
  <c r="AG146" i="35"/>
  <c r="AG165" i="35"/>
  <c r="W189" i="35"/>
  <c r="W178" i="35"/>
  <c r="W179" i="35" s="1"/>
  <c r="W182" i="35"/>
  <c r="Z31" i="34"/>
  <c r="Z67" i="34"/>
  <c r="Y170" i="34"/>
  <c r="Y151" i="34"/>
  <c r="AA60" i="31"/>
  <c r="Z163" i="31"/>
  <c r="Z144" i="31"/>
  <c r="AA24" i="31"/>
  <c r="Z32" i="36"/>
  <c r="Z68" i="36"/>
  <c r="Y152" i="36"/>
  <c r="Y171" i="36"/>
  <c r="AE35" i="35"/>
  <c r="AE71" i="35"/>
  <c r="AD155" i="35"/>
  <c r="AD174" i="35"/>
  <c r="Z33" i="36"/>
  <c r="Z69" i="36"/>
  <c r="Y172" i="36"/>
  <c r="Y153" i="36"/>
  <c r="Z26" i="34"/>
  <c r="Z62" i="34"/>
  <c r="Y165" i="34"/>
  <c r="Y146" i="34"/>
  <c r="AC29" i="36"/>
  <c r="AC65" i="36"/>
  <c r="AB149" i="36"/>
  <c r="AB168" i="36"/>
  <c r="Z27" i="36"/>
  <c r="Z63" i="36"/>
  <c r="Y147" i="36"/>
  <c r="Y166" i="36"/>
  <c r="Z35" i="34"/>
  <c r="Z71" i="34"/>
  <c r="Y155" i="34"/>
  <c r="Y174" i="34"/>
  <c r="Y73" i="34"/>
  <c r="Y179" i="34" s="1"/>
  <c r="AB24" i="35"/>
  <c r="AB60" i="35"/>
  <c r="AA144" i="35"/>
  <c r="AA163" i="35"/>
  <c r="U198" i="34"/>
  <c r="X157" i="35"/>
  <c r="AA68" i="31"/>
  <c r="Z152" i="31"/>
  <c r="AA32" i="31"/>
  <c r="Z171" i="31"/>
  <c r="Z32" i="34"/>
  <c r="Z68" i="34"/>
  <c r="Y152" i="34"/>
  <c r="Y171" i="34"/>
  <c r="AD27" i="35"/>
  <c r="AD63" i="35"/>
  <c r="AC166" i="35"/>
  <c r="AC147" i="35"/>
  <c r="W158" i="35"/>
  <c r="AA27" i="31"/>
  <c r="AA63" i="31"/>
  <c r="Z166" i="31"/>
  <c r="Z147" i="31"/>
  <c r="W184" i="34"/>
  <c r="Z31" i="36"/>
  <c r="Z67" i="36"/>
  <c r="Y170" i="36"/>
  <c r="Y151" i="36"/>
  <c r="Z23" i="34"/>
  <c r="Z59" i="34"/>
  <c r="Y143" i="34"/>
  <c r="Y162" i="34"/>
  <c r="Y37" i="34"/>
  <c r="U194" i="34"/>
  <c r="Y73" i="35"/>
  <c r="AA62" i="31"/>
  <c r="Z165" i="31"/>
  <c r="AA26" i="31"/>
  <c r="Z146" i="31"/>
  <c r="Z26" i="36"/>
  <c r="Z62" i="36"/>
  <c r="Y165" i="36"/>
  <c r="Y146" i="36"/>
  <c r="Z28" i="36"/>
  <c r="Z64" i="36"/>
  <c r="Y167" i="36"/>
  <c r="Y148" i="36"/>
  <c r="Z30" i="36"/>
  <c r="Z66" i="36"/>
  <c r="Y169" i="36"/>
  <c r="Y150" i="36"/>
  <c r="AB67" i="31"/>
  <c r="AA170" i="31"/>
  <c r="AB31" i="31"/>
  <c r="AA151" i="31"/>
  <c r="U194" i="35"/>
  <c r="Z24" i="34"/>
  <c r="Z60" i="34"/>
  <c r="Y144" i="34"/>
  <c r="Y163" i="34"/>
  <c r="Z34" i="36"/>
  <c r="Z70" i="36"/>
  <c r="Y154" i="36"/>
  <c r="Y173" i="36"/>
  <c r="Z23" i="35"/>
  <c r="Z59" i="35"/>
  <c r="Y162" i="35"/>
  <c r="Y143" i="35"/>
  <c r="Y37" i="35"/>
  <c r="AE25" i="35"/>
  <c r="AE61" i="35"/>
  <c r="AD164" i="35"/>
  <c r="AD145" i="35"/>
  <c r="AE29" i="35"/>
  <c r="AE65" i="35"/>
  <c r="AD149" i="35"/>
  <c r="AD168" i="35"/>
  <c r="Z34" i="35"/>
  <c r="Z70" i="35"/>
  <c r="Y154" i="35"/>
  <c r="Y173" i="35"/>
  <c r="Z24" i="36"/>
  <c r="Z60" i="36"/>
  <c r="Y163" i="36"/>
  <c r="Y144" i="36"/>
  <c r="Z30" i="34"/>
  <c r="Z66" i="34"/>
  <c r="Y169" i="34"/>
  <c r="Y150" i="34"/>
  <c r="AA65" i="31"/>
  <c r="Z149" i="31"/>
  <c r="AA29" i="31"/>
  <c r="Z168" i="31"/>
  <c r="V196" i="35"/>
  <c r="Z25" i="36"/>
  <c r="Z61" i="36"/>
  <c r="Y145" i="36"/>
  <c r="Y164" i="36"/>
  <c r="Z27" i="34"/>
  <c r="Z63" i="34"/>
  <c r="Y166" i="34"/>
  <c r="Y147" i="34"/>
  <c r="Z34" i="34"/>
  <c r="Z70" i="34"/>
  <c r="Y173" i="34"/>
  <c r="Y154" i="34"/>
  <c r="AA69" i="31"/>
  <c r="Z172" i="31"/>
  <c r="AA33" i="31"/>
  <c r="Z153" i="31"/>
  <c r="AE30" i="35"/>
  <c r="AE66" i="35"/>
  <c r="AD169" i="35"/>
  <c r="AD150" i="35"/>
  <c r="W183" i="34"/>
  <c r="W185" i="34" s="1"/>
  <c r="W190" i="34"/>
  <c r="W192" i="34" s="1"/>
  <c r="W196" i="36"/>
  <c r="W184" i="36"/>
  <c r="W186" i="36" s="1"/>
  <c r="AD32" i="35"/>
  <c r="AD68" i="35"/>
  <c r="AC152" i="35"/>
  <c r="AC171" i="35"/>
  <c r="V186" i="35"/>
  <c r="AA70" i="31"/>
  <c r="Z154" i="31"/>
  <c r="Z173" i="31"/>
  <c r="AA34" i="31"/>
  <c r="V196" i="34"/>
  <c r="V184" i="34"/>
  <c r="V186" i="34" s="1"/>
  <c r="Y37" i="36"/>
  <c r="Z31" i="35"/>
  <c r="Z67" i="35"/>
  <c r="Y151" i="35"/>
  <c r="Y170" i="35"/>
  <c r="AA30" i="31"/>
  <c r="AA66" i="31"/>
  <c r="Z169" i="31"/>
  <c r="Z150" i="31"/>
  <c r="Z35" i="36"/>
  <c r="Z71" i="36"/>
  <c r="Y155" i="36"/>
  <c r="Y174" i="36"/>
  <c r="AE33" i="35"/>
  <c r="AE69" i="35"/>
  <c r="AD172" i="35"/>
  <c r="AD153" i="35"/>
  <c r="AA35" i="31"/>
  <c r="AA71" i="31"/>
  <c r="Z174" i="31"/>
  <c r="Z155" i="31"/>
  <c r="Z29" i="34"/>
  <c r="Z65" i="34"/>
  <c r="Y168" i="34"/>
  <c r="Y149" i="34"/>
  <c r="Z33" i="34"/>
  <c r="Z69" i="34"/>
  <c r="Y172" i="34"/>
  <c r="Y153" i="34"/>
  <c r="V193" i="35"/>
  <c r="Y74" i="31"/>
  <c r="U194" i="30"/>
  <c r="X62" i="2"/>
  <c r="AI41" i="33"/>
  <c r="AH55" i="33"/>
  <c r="AM41" i="30"/>
  <c r="AL55" i="30"/>
  <c r="W74" i="29"/>
  <c r="W16" i="28" s="1"/>
  <c r="W8" i="28" s="1"/>
  <c r="Y61" i="32"/>
  <c r="AA21" i="32"/>
  <c r="AB51" i="32" s="1"/>
  <c r="AA29" i="32"/>
  <c r="AB59" i="32" s="1"/>
  <c r="AK41" i="10"/>
  <c r="AJ55" i="10"/>
  <c r="AH41" i="34"/>
  <c r="AG55" i="34"/>
  <c r="U198" i="29"/>
  <c r="W190" i="30"/>
  <c r="W192" i="30" s="1"/>
  <c r="W177" i="30"/>
  <c r="W158" i="29"/>
  <c r="Z28" i="30"/>
  <c r="AA64" i="30" s="1"/>
  <c r="Y148" i="30"/>
  <c r="Y167" i="30"/>
  <c r="Z30" i="33"/>
  <c r="AA66" i="33" s="1"/>
  <c r="Z28" i="33"/>
  <c r="AA64" i="33" s="1"/>
  <c r="AA25" i="33"/>
  <c r="AB61" i="33" s="1"/>
  <c r="Y151" i="30"/>
  <c r="Z31" i="30"/>
  <c r="AA67" i="30" s="1"/>
  <c r="Y170" i="30"/>
  <c r="V196" i="30"/>
  <c r="V185" i="30"/>
  <c r="V186" i="30" s="1"/>
  <c r="Z24" i="29"/>
  <c r="AA60" i="29" s="1"/>
  <c r="Y163" i="29"/>
  <c r="Y144" i="29"/>
  <c r="W182" i="29"/>
  <c r="W178" i="29"/>
  <c r="W179" i="29" s="1"/>
  <c r="W189" i="29"/>
  <c r="Y169" i="30"/>
  <c r="Y150" i="30"/>
  <c r="Z30" i="30"/>
  <c r="AA66" i="30" s="1"/>
  <c r="Y165" i="29"/>
  <c r="Y146" i="29"/>
  <c r="Z26" i="29"/>
  <c r="AA62" i="29" s="1"/>
  <c r="Y171" i="30"/>
  <c r="Y152" i="30"/>
  <c r="Z32" i="30"/>
  <c r="AA68" i="30" s="1"/>
  <c r="Z31" i="33"/>
  <c r="AA67" i="33" s="1"/>
  <c r="Z34" i="29"/>
  <c r="AA70" i="29" s="1"/>
  <c r="Y154" i="29"/>
  <c r="Y173" i="29"/>
  <c r="U194" i="29"/>
  <c r="Y174" i="30"/>
  <c r="Y155" i="30"/>
  <c r="Z35" i="30"/>
  <c r="AA71" i="30" s="1"/>
  <c r="Y166" i="29"/>
  <c r="Y147" i="29"/>
  <c r="Z27" i="29"/>
  <c r="AA63" i="29" s="1"/>
  <c r="Z24" i="30"/>
  <c r="AA60" i="30" s="1"/>
  <c r="Y144" i="30"/>
  <c r="Y163" i="30"/>
  <c r="W183" i="29"/>
  <c r="W185" i="29" s="1"/>
  <c r="W190" i="29"/>
  <c r="W192" i="29" s="1"/>
  <c r="X157" i="30"/>
  <c r="Y170" i="29"/>
  <c r="Z31" i="29"/>
  <c r="AA67" i="29" s="1"/>
  <c r="Y151" i="29"/>
  <c r="Y37" i="29"/>
  <c r="Y162" i="29"/>
  <c r="Y143" i="29"/>
  <c r="Z23" i="29"/>
  <c r="AA59" i="29" s="1"/>
  <c r="Y164" i="29"/>
  <c r="Y145" i="29"/>
  <c r="Z25" i="29"/>
  <c r="AA61" i="29" s="1"/>
  <c r="V196" i="29"/>
  <c r="V184" i="29"/>
  <c r="V186" i="29" s="1"/>
  <c r="Y149" i="30"/>
  <c r="Y168" i="30"/>
  <c r="Z29" i="30"/>
  <c r="AA65" i="30" s="1"/>
  <c r="Z29" i="33"/>
  <c r="AA65" i="33" s="1"/>
  <c r="X73" i="33"/>
  <c r="X105" i="28" s="1"/>
  <c r="Z33" i="33"/>
  <c r="AA69" i="33" s="1"/>
  <c r="X176" i="29"/>
  <c r="Z24" i="33"/>
  <c r="AA60" i="33" s="1"/>
  <c r="V191" i="29"/>
  <c r="V193" i="29" s="1"/>
  <c r="V197" i="29"/>
  <c r="Y153" i="30"/>
  <c r="Y172" i="30"/>
  <c r="Z33" i="30"/>
  <c r="AA69" i="30" s="1"/>
  <c r="W177" i="29"/>
  <c r="Z35" i="33"/>
  <c r="AA71" i="33" s="1"/>
  <c r="Y174" i="29"/>
  <c r="Y155" i="29"/>
  <c r="Z35" i="29"/>
  <c r="AA71" i="29" s="1"/>
  <c r="Y173" i="30"/>
  <c r="Y154" i="30"/>
  <c r="Z34" i="30"/>
  <c r="AA70" i="30" s="1"/>
  <c r="Z32" i="33"/>
  <c r="AA68" i="33" s="1"/>
  <c r="Z23" i="33"/>
  <c r="AA59" i="33" s="1"/>
  <c r="Y37" i="33"/>
  <c r="Y166" i="30"/>
  <c r="Y147" i="30"/>
  <c r="Z27" i="30"/>
  <c r="AA63" i="30" s="1"/>
  <c r="Y172" i="29"/>
  <c r="Y153" i="29"/>
  <c r="Z33" i="29"/>
  <c r="AA69" i="29" s="1"/>
  <c r="Y164" i="30"/>
  <c r="Y145" i="30"/>
  <c r="Z25" i="30"/>
  <c r="AA61" i="30" s="1"/>
  <c r="X73" i="29"/>
  <c r="X98" i="28" s="1"/>
  <c r="Y168" i="29"/>
  <c r="Y149" i="29"/>
  <c r="Z29" i="29"/>
  <c r="AA65" i="29" s="1"/>
  <c r="Y162" i="30"/>
  <c r="Y143" i="30"/>
  <c r="Y37" i="30"/>
  <c r="Z23" i="30"/>
  <c r="AA59" i="30" s="1"/>
  <c r="Z27" i="33"/>
  <c r="AA63" i="33" s="1"/>
  <c r="Z26" i="33"/>
  <c r="AA62" i="33" s="1"/>
  <c r="X157" i="29"/>
  <c r="Y171" i="29"/>
  <c r="Y152" i="29"/>
  <c r="Z32" i="29"/>
  <c r="AA68" i="29" s="1"/>
  <c r="W158" i="30"/>
  <c r="W189" i="30"/>
  <c r="W182" i="30"/>
  <c r="W178" i="30"/>
  <c r="W179" i="30" s="1"/>
  <c r="Y146" i="30"/>
  <c r="Y165" i="30"/>
  <c r="Z26" i="30"/>
  <c r="AA62" i="30" s="1"/>
  <c r="X176" i="30"/>
  <c r="Z34" i="33"/>
  <c r="AA70" i="33" s="1"/>
  <c r="Y148" i="29"/>
  <c r="Y167" i="29"/>
  <c r="Z28" i="29"/>
  <c r="AA64" i="29" s="1"/>
  <c r="Z30" i="29"/>
  <c r="AA66" i="29" s="1"/>
  <c r="Y169" i="29"/>
  <c r="Y150" i="29"/>
  <c r="V197" i="30"/>
  <c r="V192" i="30"/>
  <c r="V193" i="30" s="1"/>
  <c r="X73" i="30"/>
  <c r="X99" i="28" s="1"/>
  <c r="W185" i="30"/>
  <c r="X197" i="31"/>
  <c r="X191" i="31"/>
  <c r="X193" i="31" s="1"/>
  <c r="Z143" i="31"/>
  <c r="AA23" i="31"/>
  <c r="AB59" i="31" s="1"/>
  <c r="Z162" i="31"/>
  <c r="AB25" i="32"/>
  <c r="AC55" i="32" s="1"/>
  <c r="AA25" i="2"/>
  <c r="AB55" i="2" s="1"/>
  <c r="AA24" i="2"/>
  <c r="AB54" i="2" s="1"/>
  <c r="AA26" i="2"/>
  <c r="AB56" i="2" s="1"/>
  <c r="AB20" i="2"/>
  <c r="AC50" i="2" s="1"/>
  <c r="Y61" i="2"/>
  <c r="Z29" i="2"/>
  <c r="AA59" i="2" s="1"/>
  <c r="AA21" i="2"/>
  <c r="AB51" i="2" s="1"/>
  <c r="AA27" i="2"/>
  <c r="AB57" i="2" s="1"/>
  <c r="AA28" i="2"/>
  <c r="AB58" i="2" s="1"/>
  <c r="AA23" i="2"/>
  <c r="AB53" i="2" s="1"/>
  <c r="Y31" i="2"/>
  <c r="AA35" i="10"/>
  <c r="AB71" i="10" s="1"/>
  <c r="AA31" i="10"/>
  <c r="AB67" i="10" s="1"/>
  <c r="AA34" i="10"/>
  <c r="AB70" i="10" s="1"/>
  <c r="AB30" i="10"/>
  <c r="AC66" i="10" s="1"/>
  <c r="AA28" i="10"/>
  <c r="AB64" i="10" s="1"/>
  <c r="AA29" i="10"/>
  <c r="AB65" i="10" s="1"/>
  <c r="AA32" i="10"/>
  <c r="AB68" i="10" s="1"/>
  <c r="AA26" i="10"/>
  <c r="AB62" i="10" s="1"/>
  <c r="AA25" i="10"/>
  <c r="AB61" i="10" s="1"/>
  <c r="AB24" i="10"/>
  <c r="AC60" i="10" s="1"/>
  <c r="Y73" i="10"/>
  <c r="AA27" i="10"/>
  <c r="AB63" i="10" s="1"/>
  <c r="AB27" i="32"/>
  <c r="AC57" i="32" s="1"/>
  <c r="AB26" i="32"/>
  <c r="AC56" i="32" s="1"/>
  <c r="AB24" i="32"/>
  <c r="AC54" i="32" s="1"/>
  <c r="AB28" i="32"/>
  <c r="AC58" i="32" s="1"/>
  <c r="AC20" i="32"/>
  <c r="AD50" i="32" s="1"/>
  <c r="AB23" i="32"/>
  <c r="AC53" i="32" s="1"/>
  <c r="X91" i="28" l="1"/>
  <c r="Y74" i="35"/>
  <c r="W12" i="28"/>
  <c r="X14" i="28"/>
  <c r="AD77" i="10"/>
  <c r="AD92" i="10"/>
  <c r="AD22" i="10"/>
  <c r="AD58" i="10"/>
  <c r="AD40" i="10"/>
  <c r="AD22" i="30"/>
  <c r="AD188" i="30"/>
  <c r="AD161" i="30"/>
  <c r="AD77" i="30"/>
  <c r="AD109" i="30"/>
  <c r="AD142" i="30"/>
  <c r="AD181" i="30"/>
  <c r="AD126" i="30"/>
  <c r="AD40" i="30"/>
  <c r="AD58" i="30"/>
  <c r="AD92" i="30"/>
  <c r="AD20" i="48"/>
  <c r="AD27" i="48"/>
  <c r="AD188" i="34"/>
  <c r="AD142" i="34"/>
  <c r="AD22" i="34"/>
  <c r="AD58" i="34"/>
  <c r="AD181" i="34"/>
  <c r="AD161" i="34"/>
  <c r="AD92" i="34"/>
  <c r="AD126" i="34"/>
  <c r="AD40" i="34"/>
  <c r="AD109" i="34"/>
  <c r="AD77" i="34"/>
  <c r="AD58" i="36"/>
  <c r="AD22" i="36"/>
  <c r="AD161" i="36"/>
  <c r="AD142" i="36"/>
  <c r="AD77" i="36"/>
  <c r="AD188" i="36"/>
  <c r="AD181" i="36"/>
  <c r="AD109" i="36"/>
  <c r="AD92" i="36"/>
  <c r="AD126" i="36"/>
  <c r="AD40" i="36"/>
  <c r="AE4" i="48"/>
  <c r="AE4" i="43"/>
  <c r="AE4" i="35"/>
  <c r="AE4" i="33"/>
  <c r="AE4" i="36"/>
  <c r="AE4" i="34"/>
  <c r="AE4" i="32"/>
  <c r="AE4" i="30"/>
  <c r="AE4" i="10"/>
  <c r="AE4" i="31"/>
  <c r="AE4" i="29"/>
  <c r="AE77" i="2"/>
  <c r="AE49" i="2"/>
  <c r="AE19" i="2"/>
  <c r="AE65" i="2"/>
  <c r="AE34" i="2"/>
  <c r="AD77" i="33"/>
  <c r="AD40" i="33"/>
  <c r="AD92" i="33"/>
  <c r="AD58" i="33"/>
  <c r="AD22" i="33"/>
  <c r="AD126" i="29"/>
  <c r="AD181" i="29"/>
  <c r="AD142" i="29"/>
  <c r="AD77" i="29"/>
  <c r="AD40" i="29"/>
  <c r="AD188" i="29"/>
  <c r="AD22" i="29"/>
  <c r="AD58" i="29"/>
  <c r="AD161" i="29"/>
  <c r="AD92" i="29"/>
  <c r="AD109" i="29"/>
  <c r="AD188" i="35"/>
  <c r="AD181" i="35"/>
  <c r="AD92" i="35"/>
  <c r="AD161" i="35"/>
  <c r="AD109" i="35"/>
  <c r="AD58" i="35"/>
  <c r="AD77" i="35"/>
  <c r="AD142" i="35"/>
  <c r="AD40" i="35"/>
  <c r="AD126" i="35"/>
  <c r="AD22" i="35"/>
  <c r="AD19" i="32"/>
  <c r="AD77" i="32"/>
  <c r="AD49" i="32"/>
  <c r="AD65" i="32"/>
  <c r="AD34" i="32"/>
  <c r="AD181" i="31"/>
  <c r="AD77" i="31"/>
  <c r="AD109" i="31"/>
  <c r="AD142" i="31"/>
  <c r="AD92" i="31"/>
  <c r="AD126" i="31"/>
  <c r="AD188" i="31"/>
  <c r="AD40" i="31"/>
  <c r="AD22" i="31"/>
  <c r="AD161" i="31"/>
  <c r="AD58" i="31"/>
  <c r="AD89" i="43"/>
  <c r="AD58" i="43"/>
  <c r="AD40" i="43"/>
  <c r="AD76" i="43"/>
  <c r="AD22" i="43"/>
  <c r="AE34" i="28"/>
  <c r="AE59" i="28" s="1"/>
  <c r="AG5" i="28"/>
  <c r="AF4" i="2"/>
  <c r="AF21" i="28"/>
  <c r="AF13" i="28"/>
  <c r="AD67" i="28"/>
  <c r="AD75" i="28" s="1"/>
  <c r="AD87" i="28"/>
  <c r="AD95" i="28" s="1"/>
  <c r="AD103" i="28" s="1"/>
  <c r="Y74" i="10"/>
  <c r="X101" i="28"/>
  <c r="X90" i="28"/>
  <c r="Y74" i="36"/>
  <c r="W93" i="28"/>
  <c r="W27" i="28"/>
  <c r="X89" i="28"/>
  <c r="X109" i="28"/>
  <c r="X88" i="28"/>
  <c r="Y62" i="32"/>
  <c r="W6" i="28"/>
  <c r="W11" i="28" s="1"/>
  <c r="W19" i="28"/>
  <c r="AO46" i="2"/>
  <c r="AP39" i="2"/>
  <c r="V194" i="36"/>
  <c r="AA61" i="31"/>
  <c r="AA73" i="31" s="1"/>
  <c r="Z164" i="31"/>
  <c r="Z176" i="31" s="1"/>
  <c r="Z183" i="31" s="1"/>
  <c r="Z185" i="31" s="1"/>
  <c r="AA25" i="31"/>
  <c r="Z145" i="31"/>
  <c r="Z157" i="31" s="1"/>
  <c r="X74" i="30"/>
  <c r="X17" i="28" s="1"/>
  <c r="X9" i="28" s="1"/>
  <c r="Z37" i="10"/>
  <c r="AA52" i="32"/>
  <c r="AA22" i="32"/>
  <c r="AA31" i="32" s="1"/>
  <c r="X74" i="33"/>
  <c r="X23" i="28" s="1"/>
  <c r="X27" i="28" s="1"/>
  <c r="AA69" i="10"/>
  <c r="AA33" i="10"/>
  <c r="W194" i="31"/>
  <c r="X177" i="35"/>
  <c r="X196" i="31"/>
  <c r="X198" i="31" s="1"/>
  <c r="W198" i="31"/>
  <c r="W193" i="36"/>
  <c r="W194" i="36" s="1"/>
  <c r="X184" i="31"/>
  <c r="X186" i="31" s="1"/>
  <c r="X194" i="31" s="1"/>
  <c r="V198" i="34"/>
  <c r="V194" i="34"/>
  <c r="X158" i="36"/>
  <c r="X158" i="34"/>
  <c r="X183" i="35"/>
  <c r="X185" i="35" s="1"/>
  <c r="X190" i="35"/>
  <c r="X192" i="35" s="1"/>
  <c r="W197" i="36"/>
  <c r="W198" i="36" s="1"/>
  <c r="X189" i="36"/>
  <c r="X191" i="36" s="1"/>
  <c r="AQ41" i="35"/>
  <c r="AP55" i="35"/>
  <c r="Y158" i="31"/>
  <c r="X177" i="36"/>
  <c r="AA59" i="10"/>
  <c r="AA23" i="10"/>
  <c r="Z73" i="36"/>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F35" i="35"/>
  <c r="AF71" i="35"/>
  <c r="AE174" i="35"/>
  <c r="AE155" i="35"/>
  <c r="AB65" i="31"/>
  <c r="AA149" i="31"/>
  <c r="AB29" i="31"/>
  <c r="AA168" i="31"/>
  <c r="AF25" i="35"/>
  <c r="AF61" i="35"/>
  <c r="AE164" i="35"/>
  <c r="AE145" i="35"/>
  <c r="Y190" i="31"/>
  <c r="Y192" i="31" s="1"/>
  <c r="AA27" i="34"/>
  <c r="AA63" i="34"/>
  <c r="Z166" i="34"/>
  <c r="Z147" i="34"/>
  <c r="AA34" i="36"/>
  <c r="AA70" i="36"/>
  <c r="Z154" i="36"/>
  <c r="Z173" i="36"/>
  <c r="AA30" i="36"/>
  <c r="AA66" i="36"/>
  <c r="Z169" i="36"/>
  <c r="Z150" i="36"/>
  <c r="AA26" i="36"/>
  <c r="AA62" i="36"/>
  <c r="Z165" i="36"/>
  <c r="Z146" i="36"/>
  <c r="Y176" i="34"/>
  <c r="Y177" i="34" s="1"/>
  <c r="W196" i="34"/>
  <c r="AD29" i="36"/>
  <c r="AD65" i="36"/>
  <c r="AC168" i="36"/>
  <c r="AC149" i="36"/>
  <c r="AA33" i="36"/>
  <c r="AA69" i="36"/>
  <c r="Z153" i="36"/>
  <c r="Z172" i="36"/>
  <c r="AA25" i="34"/>
  <c r="AA61" i="34"/>
  <c r="Z145" i="34"/>
  <c r="Z164" i="34"/>
  <c r="AE28" i="35"/>
  <c r="AE64" i="35"/>
  <c r="AD167" i="35"/>
  <c r="AD148" i="35"/>
  <c r="X189" i="34"/>
  <c r="X182" i="34"/>
  <c r="AA34" i="35"/>
  <c r="AA70" i="35"/>
  <c r="Z173" i="35"/>
  <c r="Z154" i="35"/>
  <c r="AA32" i="34"/>
  <c r="AA68" i="34"/>
  <c r="Z171" i="34"/>
  <c r="Z152" i="34"/>
  <c r="Y183" i="31"/>
  <c r="Y185" i="31" s="1"/>
  <c r="AA29" i="34"/>
  <c r="AA65" i="34"/>
  <c r="Z149" i="34"/>
  <c r="Z168" i="34"/>
  <c r="AF33" i="35"/>
  <c r="AF69" i="35"/>
  <c r="AE172" i="35"/>
  <c r="AE153" i="35"/>
  <c r="AB30" i="31"/>
  <c r="AB66" i="31"/>
  <c r="AA150" i="31"/>
  <c r="AA169" i="31"/>
  <c r="AB70" i="31"/>
  <c r="AA173" i="31"/>
  <c r="AB34" i="31"/>
  <c r="AA154" i="31"/>
  <c r="Y157" i="35"/>
  <c r="Y157" i="34"/>
  <c r="W186" i="34"/>
  <c r="AB68" i="31"/>
  <c r="AB32" i="31"/>
  <c r="AA152" i="31"/>
  <c r="AA171" i="31"/>
  <c r="AC24" i="35"/>
  <c r="AC60" i="35"/>
  <c r="AB163" i="35"/>
  <c r="AB144" i="35"/>
  <c r="AI26" i="35"/>
  <c r="AI62" i="35"/>
  <c r="AH146" i="35"/>
  <c r="AH165" i="35"/>
  <c r="AB64" i="31"/>
  <c r="AA167" i="31"/>
  <c r="AB28" i="31"/>
  <c r="AA148" i="31"/>
  <c r="Y177" i="31"/>
  <c r="AA24" i="36"/>
  <c r="AA60" i="36"/>
  <c r="Z163" i="36"/>
  <c r="Z144" i="36"/>
  <c r="Y176" i="35"/>
  <c r="AC67" i="31"/>
  <c r="AC31" i="31"/>
  <c r="AB170" i="31"/>
  <c r="AB151" i="31"/>
  <c r="AB62" i="31"/>
  <c r="AA165" i="31"/>
  <c r="AA146" i="31"/>
  <c r="AB26" i="31"/>
  <c r="Z73" i="34"/>
  <c r="Z179" i="34" s="1"/>
  <c r="AA32" i="36"/>
  <c r="AA68" i="36"/>
  <c r="Z152" i="36"/>
  <c r="Z171" i="36"/>
  <c r="AA31" i="34"/>
  <c r="AA67" i="34"/>
  <c r="Z170" i="34"/>
  <c r="Z151" i="34"/>
  <c r="AA28" i="34"/>
  <c r="AA64" i="34"/>
  <c r="Z167" i="34"/>
  <c r="Z148" i="34"/>
  <c r="Y74" i="34"/>
  <c r="AA31" i="36"/>
  <c r="AA67" i="36"/>
  <c r="Z170" i="36"/>
  <c r="Z151" i="36"/>
  <c r="AB23" i="36"/>
  <c r="AB59" i="36"/>
  <c r="AA162" i="36"/>
  <c r="AA143" i="36"/>
  <c r="AE32" i="35"/>
  <c r="AE68" i="35"/>
  <c r="AD171" i="35"/>
  <c r="AD152" i="35"/>
  <c r="AF30" i="35"/>
  <c r="AF66" i="35"/>
  <c r="AE169" i="35"/>
  <c r="AE150" i="35"/>
  <c r="AA34" i="34"/>
  <c r="AA70" i="34"/>
  <c r="Z154" i="34"/>
  <c r="Z173" i="34"/>
  <c r="AF29" i="35"/>
  <c r="AF65" i="35"/>
  <c r="AE168" i="35"/>
  <c r="AE149" i="35"/>
  <c r="Z73" i="35"/>
  <c r="AA23" i="34"/>
  <c r="AA59" i="34"/>
  <c r="Z37" i="34"/>
  <c r="Z143" i="34"/>
  <c r="Z162" i="34"/>
  <c r="AE27" i="35"/>
  <c r="AE63" i="35"/>
  <c r="AD166" i="35"/>
  <c r="AD147" i="35"/>
  <c r="AA27" i="36"/>
  <c r="AA63" i="36"/>
  <c r="Z166" i="36"/>
  <c r="Z147" i="36"/>
  <c r="AB60" i="31"/>
  <c r="AB24" i="31"/>
  <c r="AA163" i="31"/>
  <c r="AA144" i="31"/>
  <c r="W184" i="35"/>
  <c r="W186" i="35" s="1"/>
  <c r="W196" i="35"/>
  <c r="AA52" i="2"/>
  <c r="AA22" i="2"/>
  <c r="Z37"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AB69" i="31"/>
  <c r="AA172" i="31"/>
  <c r="AA153" i="31"/>
  <c r="AB33" i="31"/>
  <c r="W197" i="35"/>
  <c r="W191" i="35"/>
  <c r="W193" i="35" s="1"/>
  <c r="X183" i="34"/>
  <c r="X185" i="34" s="1"/>
  <c r="X190" i="34"/>
  <c r="X192" i="34" s="1"/>
  <c r="X184" i="36"/>
  <c r="X186" i="36" s="1"/>
  <c r="X196" i="36"/>
  <c r="Z74" i="31"/>
  <c r="Y62" i="2"/>
  <c r="AJ41" i="33"/>
  <c r="AI55" i="33"/>
  <c r="Z61" i="32"/>
  <c r="AN41" i="30"/>
  <c r="AM55" i="30"/>
  <c r="X74" i="29"/>
  <c r="X16" i="28" s="1"/>
  <c r="X8" i="28" s="1"/>
  <c r="AB29" i="32"/>
  <c r="AC59" i="32" s="1"/>
  <c r="AB21" i="32"/>
  <c r="AC51" i="32" s="1"/>
  <c r="AL41" i="10"/>
  <c r="AK55" i="10"/>
  <c r="AI41" i="34"/>
  <c r="AH55" i="34"/>
  <c r="Y73" i="29"/>
  <c r="X158" i="30"/>
  <c r="X158" i="29"/>
  <c r="X177" i="29"/>
  <c r="Y157" i="30"/>
  <c r="Z166" i="30"/>
  <c r="AA27" i="30"/>
  <c r="AB63" i="30" s="1"/>
  <c r="Z147" i="30"/>
  <c r="Z164" i="29"/>
  <c r="Z145" i="29"/>
  <c r="AA25" i="29"/>
  <c r="AB61" i="29" s="1"/>
  <c r="Z174" i="30"/>
  <c r="Z155" i="30"/>
  <c r="AA35" i="30"/>
  <c r="AB71" i="30" s="1"/>
  <c r="X182" i="29"/>
  <c r="X189" i="29"/>
  <c r="Y176" i="30"/>
  <c r="Z173" i="30"/>
  <c r="Z154" i="30"/>
  <c r="AA34" i="30"/>
  <c r="AB70" i="30" s="1"/>
  <c r="AA35" i="33"/>
  <c r="AB71" i="33" s="1"/>
  <c r="W184" i="29"/>
  <c r="W186" i="29" s="1"/>
  <c r="W196" i="29"/>
  <c r="Z170" i="30"/>
  <c r="AA31" i="30"/>
  <c r="AB67" i="30" s="1"/>
  <c r="Z151" i="30"/>
  <c r="AA30" i="33"/>
  <c r="AB66" i="33" s="1"/>
  <c r="Z145" i="30"/>
  <c r="Z164" i="30"/>
  <c r="AA25" i="30"/>
  <c r="AB61" i="30" s="1"/>
  <c r="Z173" i="29"/>
  <c r="AA34" i="29"/>
  <c r="AB70" i="29" s="1"/>
  <c r="Z154" i="29"/>
  <c r="W184" i="30"/>
  <c r="W186" i="30" s="1"/>
  <c r="W196" i="30"/>
  <c r="AA26" i="33"/>
  <c r="AB62" i="33" s="1"/>
  <c r="Y73" i="30"/>
  <c r="AA24" i="33"/>
  <c r="AB60" i="33" s="1"/>
  <c r="AA29" i="30"/>
  <c r="AB65" i="30" s="1"/>
  <c r="Z149" i="30"/>
  <c r="Z168" i="30"/>
  <c r="AA31" i="29"/>
  <c r="AB67" i="29" s="1"/>
  <c r="Z170" i="29"/>
  <c r="Z151" i="29"/>
  <c r="AA31" i="33"/>
  <c r="AB67" i="33" s="1"/>
  <c r="AA34" i="33"/>
  <c r="AB70" i="33" s="1"/>
  <c r="W191" i="30"/>
  <c r="W193" i="30" s="1"/>
  <c r="W197" i="30"/>
  <c r="Z168" i="29"/>
  <c r="AA29" i="29"/>
  <c r="AB65" i="29" s="1"/>
  <c r="Z149" i="29"/>
  <c r="Z163" i="30"/>
  <c r="Z144" i="30"/>
  <c r="AA24" i="30"/>
  <c r="AB60" i="30" s="1"/>
  <c r="AA30" i="29"/>
  <c r="AB66" i="29" s="1"/>
  <c r="Z150" i="29"/>
  <c r="Z169" i="29"/>
  <c r="X183" i="30"/>
  <c r="X185" i="30" s="1"/>
  <c r="X190" i="30"/>
  <c r="X192" i="30" s="1"/>
  <c r="AA33" i="29"/>
  <c r="AB69" i="29" s="1"/>
  <c r="Z172" i="29"/>
  <c r="Z153" i="29"/>
  <c r="X178" i="29"/>
  <c r="X179" i="29" s="1"/>
  <c r="X190" i="29"/>
  <c r="X192" i="29" s="1"/>
  <c r="X183" i="29"/>
  <c r="X185" i="29" s="1"/>
  <c r="Z162" i="29"/>
  <c r="Z143" i="29"/>
  <c r="Z37" i="29"/>
  <c r="AA23" i="29"/>
  <c r="AB59" i="29" s="1"/>
  <c r="Z147" i="29"/>
  <c r="AA27" i="29"/>
  <c r="AB63" i="29" s="1"/>
  <c r="Z166" i="29"/>
  <c r="Z152" i="30"/>
  <c r="Z171" i="30"/>
  <c r="AA32" i="30"/>
  <c r="AB68" i="30" s="1"/>
  <c r="Z150" i="30"/>
  <c r="Z169" i="30"/>
  <c r="AA30" i="30"/>
  <c r="AB66" i="30" s="1"/>
  <c r="AB25" i="33"/>
  <c r="AC61" i="33" s="1"/>
  <c r="AA29" i="33"/>
  <c r="AB65" i="33" s="1"/>
  <c r="Z167" i="29"/>
  <c r="Z148" i="29"/>
  <c r="AA28" i="29"/>
  <c r="AB64" i="29" s="1"/>
  <c r="AA26" i="30"/>
  <c r="AB62" i="30" s="1"/>
  <c r="Z165" i="30"/>
  <c r="Z146" i="30"/>
  <c r="Z171" i="29"/>
  <c r="Z152" i="29"/>
  <c r="AA32" i="29"/>
  <c r="AB68" i="29" s="1"/>
  <c r="AA27" i="33"/>
  <c r="AB63" i="33" s="1"/>
  <c r="AA23" i="33"/>
  <c r="AB59" i="33" s="1"/>
  <c r="Z37" i="33"/>
  <c r="Z155" i="29"/>
  <c r="AA35" i="29"/>
  <c r="AB71" i="29" s="1"/>
  <c r="Z174" i="29"/>
  <c r="Z172" i="30"/>
  <c r="Z153" i="30"/>
  <c r="AA33" i="30"/>
  <c r="AB69" i="30" s="1"/>
  <c r="Y157" i="29"/>
  <c r="X182" i="30"/>
  <c r="X178" i="30"/>
  <c r="X179" i="30" s="1"/>
  <c r="X189" i="30"/>
  <c r="Z144" i="29"/>
  <c r="Z163" i="29"/>
  <c r="AA24" i="29"/>
  <c r="AB60" i="29" s="1"/>
  <c r="AA23" i="30"/>
  <c r="AB59" i="30" s="1"/>
  <c r="Z162" i="30"/>
  <c r="Z143" i="30"/>
  <c r="Z37" i="30"/>
  <c r="Y73" i="33"/>
  <c r="AA33" i="33"/>
  <c r="AB69" i="33" s="1"/>
  <c r="V194" i="29"/>
  <c r="Y176" i="29"/>
  <c r="V194" i="30"/>
  <c r="AA28" i="33"/>
  <c r="AB64" i="33" s="1"/>
  <c r="Z148" i="30"/>
  <c r="Z167" i="30"/>
  <c r="AA28" i="30"/>
  <c r="AB64" i="30" s="1"/>
  <c r="AA32" i="33"/>
  <c r="AB68" i="33" s="1"/>
  <c r="V198" i="29"/>
  <c r="AA26" i="29"/>
  <c r="AB62" i="29" s="1"/>
  <c r="Z146" i="29"/>
  <c r="Z165" i="29"/>
  <c r="W191" i="29"/>
  <c r="W193" i="29" s="1"/>
  <c r="W197" i="29"/>
  <c r="V198" i="30"/>
  <c r="X177" i="30"/>
  <c r="Y184" i="31"/>
  <c r="AA162" i="31"/>
  <c r="AB23" i="31"/>
  <c r="AC59" i="31" s="1"/>
  <c r="AA143" i="31"/>
  <c r="AA37" i="31"/>
  <c r="AC25" i="32"/>
  <c r="AD55" i="32" s="1"/>
  <c r="AB25" i="2"/>
  <c r="AC55" i="2" s="1"/>
  <c r="AB24" i="2"/>
  <c r="AC54" i="2" s="1"/>
  <c r="AB27" i="2"/>
  <c r="AC57" i="2" s="1"/>
  <c r="AC20" i="2"/>
  <c r="AD50" i="2" s="1"/>
  <c r="AB23" i="2"/>
  <c r="AC53" i="2" s="1"/>
  <c r="AA29" i="2"/>
  <c r="AB59" i="2" s="1"/>
  <c r="Z61" i="2"/>
  <c r="AB21" i="2"/>
  <c r="AC51" i="2" s="1"/>
  <c r="AB26" i="2"/>
  <c r="AC56" i="2" s="1"/>
  <c r="AB28" i="2"/>
  <c r="AC58" i="2" s="1"/>
  <c r="Z31" i="2"/>
  <c r="AB29" i="10"/>
  <c r="AC65" i="10" s="1"/>
  <c r="AB25" i="10"/>
  <c r="AC61" i="10" s="1"/>
  <c r="AB32" i="10"/>
  <c r="AC68" i="10" s="1"/>
  <c r="Z73" i="10"/>
  <c r="Z74" i="10" s="1"/>
  <c r="AB28" i="10"/>
  <c r="AC64" i="10" s="1"/>
  <c r="AB34" i="10"/>
  <c r="AC70" i="10" s="1"/>
  <c r="AB27" i="10"/>
  <c r="AC63" i="10" s="1"/>
  <c r="AB35" i="10"/>
  <c r="AC71" i="10" s="1"/>
  <c r="AB26" i="10"/>
  <c r="AC62" i="10" s="1"/>
  <c r="AB31" i="10"/>
  <c r="AC67" i="10" s="1"/>
  <c r="AC24" i="10"/>
  <c r="AD60" i="10" s="1"/>
  <c r="AC30" i="10"/>
  <c r="AD66" i="10" s="1"/>
  <c r="AC27" i="32"/>
  <c r="AD57" i="32" s="1"/>
  <c r="AC23" i="32"/>
  <c r="AD53" i="32" s="1"/>
  <c r="AC24" i="32"/>
  <c r="AD54" i="32" s="1"/>
  <c r="AD20" i="32"/>
  <c r="AE50" i="32" s="1"/>
  <c r="AC26" i="32"/>
  <c r="AD56" i="32" s="1"/>
  <c r="AC28" i="32"/>
  <c r="AD58" i="32" s="1"/>
  <c r="Z74" i="35" l="1"/>
  <c r="Z74" i="36"/>
  <c r="CI13" i="28"/>
  <c r="X12" i="28"/>
  <c r="CI12" i="28" s="1"/>
  <c r="AE188" i="30"/>
  <c r="AE22" i="30"/>
  <c r="AE77" i="30"/>
  <c r="AE109" i="30"/>
  <c r="AE142" i="30"/>
  <c r="AE181" i="30"/>
  <c r="AE58" i="30"/>
  <c r="AE92" i="30"/>
  <c r="AE161" i="30"/>
  <c r="AE40" i="30"/>
  <c r="AE126" i="30"/>
  <c r="AE181" i="34"/>
  <c r="AE58" i="34"/>
  <c r="AE161" i="34"/>
  <c r="AE92" i="34"/>
  <c r="AE188" i="34"/>
  <c r="AE126" i="34"/>
  <c r="AE40" i="34"/>
  <c r="AE77" i="34"/>
  <c r="AE142" i="34"/>
  <c r="AE22" i="34"/>
  <c r="AE109" i="34"/>
  <c r="AE77" i="36"/>
  <c r="AE92" i="36"/>
  <c r="AE109" i="36"/>
  <c r="AE126" i="36"/>
  <c r="AE188" i="36"/>
  <c r="AE181" i="36"/>
  <c r="AE161" i="36"/>
  <c r="AE142" i="36"/>
  <c r="AE22" i="36"/>
  <c r="AE58" i="36"/>
  <c r="AE40" i="36"/>
  <c r="AE19" i="32"/>
  <c r="AE77" i="32"/>
  <c r="AE49" i="32"/>
  <c r="AE34" i="32"/>
  <c r="AE65" i="32"/>
  <c r="AE92" i="33"/>
  <c r="AE58" i="33"/>
  <c r="AE22" i="33"/>
  <c r="AE77" i="33"/>
  <c r="AE40" i="33"/>
  <c r="AF4" i="48"/>
  <c r="AF4" i="36"/>
  <c r="AF4" i="34"/>
  <c r="AF4" i="32"/>
  <c r="AF4" i="43"/>
  <c r="AF4" i="35"/>
  <c r="AF4" i="33"/>
  <c r="AF4" i="30"/>
  <c r="AF4" i="10"/>
  <c r="AF4" i="31"/>
  <c r="AF4" i="29"/>
  <c r="AF34" i="2"/>
  <c r="AF77" i="2"/>
  <c r="AF49" i="2"/>
  <c r="AF19" i="2"/>
  <c r="AF65" i="2"/>
  <c r="AE126" i="29"/>
  <c r="AE188" i="29"/>
  <c r="AE161" i="29"/>
  <c r="AE92" i="29"/>
  <c r="AE58" i="29"/>
  <c r="AE22" i="29"/>
  <c r="AE142" i="29"/>
  <c r="AE77" i="29"/>
  <c r="AE181" i="29"/>
  <c r="AE40" i="29"/>
  <c r="AE109" i="29"/>
  <c r="AE188" i="35"/>
  <c r="AE181" i="35"/>
  <c r="AE126" i="35"/>
  <c r="AE77" i="35"/>
  <c r="AE58" i="35"/>
  <c r="AE22" i="35"/>
  <c r="AE142" i="35"/>
  <c r="AE92" i="35"/>
  <c r="AE161" i="35"/>
  <c r="AE109" i="35"/>
  <c r="AE40" i="35"/>
  <c r="AE181" i="31"/>
  <c r="AE188" i="31"/>
  <c r="AE161" i="31"/>
  <c r="AE126" i="31"/>
  <c r="AE92" i="31"/>
  <c r="AE58" i="31"/>
  <c r="AE22" i="31"/>
  <c r="AE109" i="31"/>
  <c r="AE142" i="31"/>
  <c r="AE40" i="31"/>
  <c r="AE77" i="31"/>
  <c r="AE58" i="43"/>
  <c r="AE40" i="43"/>
  <c r="AE76" i="43"/>
  <c r="AE22" i="43"/>
  <c r="AE89" i="43"/>
  <c r="AE92" i="10"/>
  <c r="AE22" i="10"/>
  <c r="AE77" i="10"/>
  <c r="AE58" i="10"/>
  <c r="AE40" i="10"/>
  <c r="AE20" i="48"/>
  <c r="AE27" i="48"/>
  <c r="AF34" i="28"/>
  <c r="AF59" i="28" s="1"/>
  <c r="AH5" i="28"/>
  <c r="AG4" i="2"/>
  <c r="AG21" i="28"/>
  <c r="AG13" i="28"/>
  <c r="AE67" i="28"/>
  <c r="AE75" i="28" s="1"/>
  <c r="AE87" i="28"/>
  <c r="AE95" i="28" s="1"/>
  <c r="AE103" i="28" s="1"/>
  <c r="X93" i="28"/>
  <c r="CI93" i="28" s="1"/>
  <c r="CI11" i="28" s="1"/>
  <c r="X7" i="28"/>
  <c r="Z62" i="32"/>
  <c r="X6" i="28"/>
  <c r="X19" i="28"/>
  <c r="AQ39" i="2"/>
  <c r="AP46" i="2"/>
  <c r="Y74" i="30"/>
  <c r="AA37" i="10"/>
  <c r="Z189" i="31"/>
  <c r="Z191" i="31" s="1"/>
  <c r="Z182" i="31"/>
  <c r="Z196" i="31" s="1"/>
  <c r="AB61" i="31"/>
  <c r="AB73" i="31" s="1"/>
  <c r="AA164" i="31"/>
  <c r="AA176" i="31" s="1"/>
  <c r="AB25" i="31"/>
  <c r="AB37" i="31" s="1"/>
  <c r="AA145" i="31"/>
  <c r="AA157" i="31" s="1"/>
  <c r="AA189" i="31" s="1"/>
  <c r="Y177" i="35"/>
  <c r="AB52" i="32"/>
  <c r="AB22" i="32"/>
  <c r="AB31" i="32" s="1"/>
  <c r="Y74" i="33"/>
  <c r="AB69" i="10"/>
  <c r="AB33" i="10"/>
  <c r="Y186" i="31"/>
  <c r="Y197" i="31"/>
  <c r="Y193" i="31"/>
  <c r="Y158" i="36"/>
  <c r="Z158" i="31"/>
  <c r="Z176" i="35"/>
  <c r="AR41" i="35"/>
  <c r="AQ55" i="35"/>
  <c r="Z62" i="2"/>
  <c r="AB59" i="10"/>
  <c r="AB23" i="10"/>
  <c r="Y196" i="31"/>
  <c r="Y182" i="36"/>
  <c r="Y184" i="36" s="1"/>
  <c r="Z157" i="36"/>
  <c r="Z189" i="36" s="1"/>
  <c r="Y178" i="36"/>
  <c r="Y179" i="36" s="1"/>
  <c r="Z177" i="31"/>
  <c r="X197" i="36"/>
  <c r="X198" i="36" s="1"/>
  <c r="Y183" i="36"/>
  <c r="Y185" i="36" s="1"/>
  <c r="X193" i="36"/>
  <c r="X194" i="36" s="1"/>
  <c r="Y190" i="36"/>
  <c r="Y192" i="36" s="1"/>
  <c r="Y177" i="36"/>
  <c r="Z74" i="34"/>
  <c r="AA73" i="36"/>
  <c r="Z176" i="36"/>
  <c r="W194" i="35"/>
  <c r="AA73" i="34"/>
  <c r="AA179" i="34" s="1"/>
  <c r="W198" i="34"/>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AG33" i="35"/>
  <c r="AG69" i="35"/>
  <c r="AF172" i="35"/>
  <c r="AF153" i="35"/>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AF32" i="35"/>
  <c r="AF68" i="35"/>
  <c r="AE152" i="35"/>
  <c r="AE171" i="35"/>
  <c r="AJ26" i="35"/>
  <c r="AJ62" i="35"/>
  <c r="AI165" i="35"/>
  <c r="AI146" i="35"/>
  <c r="AG25" i="35"/>
  <c r="AG61" i="35"/>
  <c r="AF164" i="35"/>
  <c r="AF145" i="35"/>
  <c r="X197" i="35"/>
  <c r="X191" i="35"/>
  <c r="X193" i="35" s="1"/>
  <c r="AD67" i="31"/>
  <c r="AC170" i="31"/>
  <c r="AC151" i="31"/>
  <c r="AD31" i="31"/>
  <c r="AB25" i="34"/>
  <c r="AB61" i="34"/>
  <c r="AA145" i="34"/>
  <c r="AA164" i="34"/>
  <c r="Z178" i="31"/>
  <c r="Z179" i="31" s="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G35" i="35"/>
  <c r="AG71" i="35"/>
  <c r="AF155" i="35"/>
  <c r="AF174" i="35"/>
  <c r="AC63" i="31"/>
  <c r="AB166" i="31"/>
  <c r="AB147" i="31"/>
  <c r="AC27" i="31"/>
  <c r="Y191" i="36"/>
  <c r="AF27" i="35"/>
  <c r="AF63" i="35"/>
  <c r="AE166" i="35"/>
  <c r="AE147" i="35"/>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A74" i="35" s="1"/>
  <c r="AB52" i="2"/>
  <c r="AB22" i="2"/>
  <c r="Z176" i="34"/>
  <c r="Z177" i="34" s="1"/>
  <c r="Y182" i="35"/>
  <c r="Y189" i="35"/>
  <c r="Y178" i="35"/>
  <c r="Y179" i="35" s="1"/>
  <c r="AC30" i="31"/>
  <c r="AC66" i="31"/>
  <c r="AB169" i="31"/>
  <c r="AB150" i="31"/>
  <c r="AB29" i="34"/>
  <c r="AB65" i="34"/>
  <c r="AA149" i="34"/>
  <c r="AA168" i="34"/>
  <c r="AF28" i="35"/>
  <c r="AF64" i="35"/>
  <c r="AE167" i="35"/>
  <c r="AE148" i="35"/>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AG29" i="35"/>
  <c r="AG65" i="35"/>
  <c r="AF149" i="35"/>
  <c r="AF168" i="35"/>
  <c r="AG30" i="35"/>
  <c r="AG66" i="35"/>
  <c r="AF169" i="35"/>
  <c r="AF150" i="35"/>
  <c r="AD24" i="35"/>
  <c r="AD60" i="35"/>
  <c r="AC144" i="35"/>
  <c r="AC163" i="35"/>
  <c r="Y158" i="35"/>
  <c r="AK41" i="33"/>
  <c r="AJ55" i="33"/>
  <c r="AO41" i="30"/>
  <c r="AN55" i="30"/>
  <c r="Y74" i="29"/>
  <c r="AA61" i="32"/>
  <c r="AC21" i="32"/>
  <c r="AD51" i="32" s="1"/>
  <c r="AC29" i="32"/>
  <c r="AD59" i="32" s="1"/>
  <c r="AM41" i="10"/>
  <c r="AL55" i="10"/>
  <c r="AJ41" i="34"/>
  <c r="AI55" i="34"/>
  <c r="Y158" i="29"/>
  <c r="W194" i="29"/>
  <c r="W198" i="30"/>
  <c r="Y177" i="30"/>
  <c r="Z73" i="33"/>
  <c r="AB29" i="33"/>
  <c r="AC65" i="33" s="1"/>
  <c r="AA152" i="30"/>
  <c r="AA171" i="30"/>
  <c r="AB32" i="30"/>
  <c r="AC68" i="30" s="1"/>
  <c r="Z73" i="29"/>
  <c r="AB29" i="29"/>
  <c r="AC65" i="29" s="1"/>
  <c r="AA149" i="29"/>
  <c r="AA168" i="29"/>
  <c r="AB31" i="33"/>
  <c r="AC67" i="33" s="1"/>
  <c r="AB30" i="33"/>
  <c r="AC66" i="33" s="1"/>
  <c r="AB35" i="33"/>
  <c r="AC71" i="33" s="1"/>
  <c r="X184" i="29"/>
  <c r="X186" i="29" s="1"/>
  <c r="X196" i="29"/>
  <c r="AA149" i="30"/>
  <c r="AA168" i="30"/>
  <c r="AB29" i="30"/>
  <c r="AC65" i="30" s="1"/>
  <c r="AA165" i="29"/>
  <c r="AB26" i="29"/>
  <c r="AC62" i="29" s="1"/>
  <c r="AA146" i="29"/>
  <c r="AB23" i="33"/>
  <c r="AC59" i="33" s="1"/>
  <c r="AA37" i="33"/>
  <c r="AA37" i="29"/>
  <c r="AA143" i="29"/>
  <c r="AB23" i="29"/>
  <c r="AC59" i="29" s="1"/>
  <c r="AA162" i="29"/>
  <c r="AA169" i="29"/>
  <c r="AA150" i="29"/>
  <c r="AB30" i="29"/>
  <c r="AC66" i="29" s="1"/>
  <c r="AB24" i="33"/>
  <c r="AC60" i="33" s="1"/>
  <c r="AA154" i="29"/>
  <c r="AB34" i="29"/>
  <c r="AC70" i="29" s="1"/>
  <c r="AA173" i="29"/>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Z157" i="29"/>
  <c r="AB33" i="29"/>
  <c r="AC69" i="29" s="1"/>
  <c r="AA172" i="29"/>
  <c r="AA153" i="29"/>
  <c r="Z176" i="29"/>
  <c r="AA170" i="30"/>
  <c r="AA151" i="30"/>
  <c r="AB31" i="30"/>
  <c r="AC67" i="30" s="1"/>
  <c r="AB24" i="29"/>
  <c r="AC60" i="29" s="1"/>
  <c r="AA163" i="29"/>
  <c r="AA144" i="29"/>
  <c r="AB32" i="33"/>
  <c r="AC68" i="33" s="1"/>
  <c r="Z176" i="30"/>
  <c r="AB35" i="29"/>
  <c r="AC71" i="29" s="1"/>
  <c r="AA174" i="29"/>
  <c r="AA155" i="29"/>
  <c r="AB32" i="29"/>
  <c r="AC68" i="29" s="1"/>
  <c r="AA171" i="29"/>
  <c r="AA152" i="29"/>
  <c r="AA167" i="29"/>
  <c r="AA148" i="29"/>
  <c r="AB28" i="29"/>
  <c r="AC64" i="29" s="1"/>
  <c r="AA169" i="30"/>
  <c r="AA150" i="30"/>
  <c r="AB30" i="30"/>
  <c r="AC66" i="30" s="1"/>
  <c r="W194" i="30"/>
  <c r="AA151" i="29"/>
  <c r="AA170" i="29"/>
  <c r="AB31" i="29"/>
  <c r="AC67" i="29" s="1"/>
  <c r="AB26" i="33"/>
  <c r="AC62" i="33" s="1"/>
  <c r="AA164" i="30"/>
  <c r="AA145" i="30"/>
  <c r="AB25" i="30"/>
  <c r="AC61" i="30" s="1"/>
  <c r="AA166" i="30"/>
  <c r="AB27" i="30"/>
  <c r="AC63" i="30" s="1"/>
  <c r="AA147" i="30"/>
  <c r="AA172" i="30"/>
  <c r="AA153" i="30"/>
  <c r="AB33" i="30"/>
  <c r="AC69" i="30" s="1"/>
  <c r="Y183" i="29"/>
  <c r="Y185" i="29" s="1"/>
  <c r="Y190" i="29"/>
  <c r="Y192" i="29" s="1"/>
  <c r="AA162" i="30"/>
  <c r="AA37" i="30"/>
  <c r="AB23" i="30"/>
  <c r="AC59" i="30" s="1"/>
  <c r="AA143" i="30"/>
  <c r="X196" i="30"/>
  <c r="X184" i="30"/>
  <c r="X186" i="30" s="1"/>
  <c r="AB34" i="33"/>
  <c r="AC70" i="33" s="1"/>
  <c r="X197" i="29"/>
  <c r="X191" i="29"/>
  <c r="X193" i="29" s="1"/>
  <c r="AB28" i="30"/>
  <c r="AC64" i="30" s="1"/>
  <c r="AA167" i="30"/>
  <c r="AA148" i="30"/>
  <c r="Z73" i="30"/>
  <c r="Z74" i="30" s="1"/>
  <c r="Y189" i="29"/>
  <c r="Y178" i="29"/>
  <c r="Y179" i="29" s="1"/>
  <c r="Y182" i="29"/>
  <c r="AB27" i="29"/>
  <c r="AC63" i="29" s="1"/>
  <c r="AA147" i="29"/>
  <c r="AA166" i="29"/>
  <c r="Y177" i="29"/>
  <c r="W198" i="29"/>
  <c r="Y183" i="30"/>
  <c r="Y185" i="30" s="1"/>
  <c r="Y190" i="30"/>
  <c r="Y192" i="30" s="1"/>
  <c r="AA145" i="29"/>
  <c r="AB25" i="29"/>
  <c r="AC61" i="29" s="1"/>
  <c r="AA164" i="29"/>
  <c r="Y189" i="30"/>
  <c r="Y158" i="30"/>
  <c r="Y178" i="30"/>
  <c r="Y179" i="30" s="1"/>
  <c r="Y182" i="30"/>
  <c r="AC23" i="31"/>
  <c r="AD59" i="31" s="1"/>
  <c r="AB162" i="31"/>
  <c r="AB143" i="31"/>
  <c r="AD25" i="32"/>
  <c r="AE55" i="32" s="1"/>
  <c r="AC25" i="2"/>
  <c r="AD55" i="2" s="1"/>
  <c r="AC28" i="2"/>
  <c r="AD58" i="2" s="1"/>
  <c r="AC27" i="2"/>
  <c r="AD57" i="2" s="1"/>
  <c r="AA73" i="10"/>
  <c r="AA74" i="10" s="1"/>
  <c r="AC23" i="2"/>
  <c r="AD53" i="2" s="1"/>
  <c r="AC26" i="2"/>
  <c r="AD56" i="2" s="1"/>
  <c r="AD20" i="2"/>
  <c r="AE50" i="2" s="1"/>
  <c r="AA61" i="2"/>
  <c r="AB29" i="2"/>
  <c r="AC24" i="2"/>
  <c r="AD54" i="2" s="1"/>
  <c r="AC21" i="2"/>
  <c r="AD51" i="2" s="1"/>
  <c r="AA31" i="2"/>
  <c r="AC34" i="10"/>
  <c r="AD70" i="10" s="1"/>
  <c r="AC25" i="10"/>
  <c r="AD61" i="10" s="1"/>
  <c r="AC31" i="10"/>
  <c r="AD67" i="10" s="1"/>
  <c r="AC35" i="10"/>
  <c r="AD71" i="10" s="1"/>
  <c r="AC29" i="10"/>
  <c r="AD65" i="10" s="1"/>
  <c r="AC32" i="10"/>
  <c r="AD68" i="10" s="1"/>
  <c r="AD30" i="10"/>
  <c r="AE66" i="10" s="1"/>
  <c r="AC28" i="10"/>
  <c r="AD64" i="10" s="1"/>
  <c r="AD24" i="10"/>
  <c r="AE60" i="10" s="1"/>
  <c r="AC26" i="10"/>
  <c r="AD62" i="10" s="1"/>
  <c r="AC27" i="10"/>
  <c r="AD63" i="10" s="1"/>
  <c r="AD26" i="32"/>
  <c r="AE56" i="32" s="1"/>
  <c r="AD28" i="32"/>
  <c r="AE58" i="32" s="1"/>
  <c r="AE20" i="32"/>
  <c r="AF50" i="32" s="1"/>
  <c r="AD23" i="32"/>
  <c r="AE53" i="32" s="1"/>
  <c r="AD24" i="32"/>
  <c r="AE54" i="32" s="1"/>
  <c r="AD27" i="32"/>
  <c r="AE57" i="32" s="1"/>
  <c r="AA74" i="36" l="1"/>
  <c r="AF126" i="29"/>
  <c r="AF181" i="29"/>
  <c r="AF142" i="29"/>
  <c r="AF77" i="29"/>
  <c r="AF40" i="29"/>
  <c r="AF58" i="29"/>
  <c r="AF161" i="29"/>
  <c r="AF92" i="29"/>
  <c r="AF188" i="29"/>
  <c r="AF22" i="29"/>
  <c r="AF109" i="29"/>
  <c r="AF77" i="32"/>
  <c r="AF49" i="32"/>
  <c r="AF34" i="32"/>
  <c r="AF19" i="32"/>
  <c r="AF65" i="32"/>
  <c r="AF188" i="31"/>
  <c r="AF161" i="31"/>
  <c r="AF126" i="31"/>
  <c r="AF92" i="31"/>
  <c r="AF58" i="31"/>
  <c r="AF22" i="31"/>
  <c r="AF181" i="31"/>
  <c r="AF142" i="31"/>
  <c r="AF109" i="31"/>
  <c r="AF77" i="31"/>
  <c r="AF40" i="31"/>
  <c r="AF58" i="10"/>
  <c r="AF77" i="10"/>
  <c r="AF40" i="10"/>
  <c r="AF92" i="10"/>
  <c r="AF22" i="10"/>
  <c r="AF27" i="48"/>
  <c r="AF20" i="48"/>
  <c r="AF22" i="30"/>
  <c r="AF109" i="30"/>
  <c r="AF142" i="30"/>
  <c r="AF181" i="30"/>
  <c r="AF188" i="30"/>
  <c r="AF58" i="30"/>
  <c r="AF92" i="30"/>
  <c r="AF126" i="30"/>
  <c r="AF77" i="30"/>
  <c r="AF40" i="30"/>
  <c r="AF161" i="30"/>
  <c r="AF188" i="36"/>
  <c r="AF92" i="36"/>
  <c r="AF77" i="36"/>
  <c r="AF181" i="36"/>
  <c r="AF58" i="36"/>
  <c r="AF161" i="36"/>
  <c r="AF22" i="36"/>
  <c r="AF142" i="36"/>
  <c r="AF40" i="36"/>
  <c r="AF109" i="36"/>
  <c r="AF126" i="36"/>
  <c r="AG4" i="48"/>
  <c r="AG4" i="36"/>
  <c r="AG4" i="34"/>
  <c r="AG4" i="32"/>
  <c r="AG4" i="35"/>
  <c r="AG4" i="30"/>
  <c r="AG4" i="33"/>
  <c r="AG4" i="31"/>
  <c r="AG4" i="29"/>
  <c r="AG4" i="10"/>
  <c r="AG4" i="43"/>
  <c r="AG77" i="2"/>
  <c r="AG49" i="2"/>
  <c r="AG19" i="2"/>
  <c r="AG65" i="2"/>
  <c r="AG34" i="2"/>
  <c r="AF92" i="33"/>
  <c r="AF58" i="33"/>
  <c r="AF22" i="33"/>
  <c r="AF77" i="33"/>
  <c r="AF40" i="33"/>
  <c r="AF181" i="35"/>
  <c r="AF92" i="35"/>
  <c r="AF142" i="35"/>
  <c r="AF77" i="35"/>
  <c r="AF188" i="35"/>
  <c r="AF58" i="35"/>
  <c r="AF22" i="35"/>
  <c r="AF161" i="35"/>
  <c r="AF126" i="35"/>
  <c r="AF109" i="35"/>
  <c r="AF40" i="35"/>
  <c r="AF181" i="34"/>
  <c r="AF188" i="34"/>
  <c r="AF161" i="34"/>
  <c r="AF92" i="34"/>
  <c r="AF126" i="34"/>
  <c r="AF40" i="34"/>
  <c r="AF77" i="34"/>
  <c r="AF109" i="34"/>
  <c r="AF58" i="34"/>
  <c r="AF142" i="34"/>
  <c r="AF22" i="34"/>
  <c r="AF58" i="43"/>
  <c r="AF40" i="43"/>
  <c r="AF76" i="43"/>
  <c r="AF22" i="43"/>
  <c r="AF89" i="43"/>
  <c r="AG34" i="28"/>
  <c r="AG59" i="28" s="1"/>
  <c r="AI5" i="28"/>
  <c r="AH4" i="2"/>
  <c r="AH13" i="28"/>
  <c r="AH21" i="28"/>
  <c r="AF67" i="28"/>
  <c r="AF75" i="28" s="1"/>
  <c r="AF87" i="28"/>
  <c r="AF95" i="28" s="1"/>
  <c r="AF103" i="28" s="1"/>
  <c r="AA62" i="32"/>
  <c r="X11" i="28"/>
  <c r="Z184" i="31"/>
  <c r="Z186" i="31" s="1"/>
  <c r="Z74" i="33"/>
  <c r="AR39" i="2"/>
  <c r="AQ46" i="2"/>
  <c r="AB37" i="10"/>
  <c r="AC61" i="31"/>
  <c r="AC73" i="31" s="1"/>
  <c r="AC25" i="31"/>
  <c r="AC37" i="31" s="1"/>
  <c r="AB145" i="31"/>
  <c r="AB157" i="31" s="1"/>
  <c r="AB164" i="31"/>
  <c r="AB176" i="31" s="1"/>
  <c r="Z177" i="35"/>
  <c r="AC52" i="32"/>
  <c r="AC22" i="32"/>
  <c r="AC31" i="32" s="1"/>
  <c r="AC69" i="10"/>
  <c r="AC33" i="10"/>
  <c r="Y194" i="31"/>
  <c r="AA182" i="31"/>
  <c r="AA184" i="31" s="1"/>
  <c r="AA157" i="35"/>
  <c r="AA189" i="35" s="1"/>
  <c r="Z183" i="35"/>
  <c r="Z185" i="35" s="1"/>
  <c r="Z158" i="36"/>
  <c r="Y198" i="31"/>
  <c r="Z190" i="35"/>
  <c r="Z192" i="35" s="1"/>
  <c r="Z197" i="31"/>
  <c r="Z198" i="31" s="1"/>
  <c r="Z193" i="31"/>
  <c r="AA158" i="31"/>
  <c r="AA178" i="31"/>
  <c r="AA179" i="31" s="1"/>
  <c r="Z177" i="29"/>
  <c r="Z182" i="36"/>
  <c r="Z184" i="36" s="1"/>
  <c r="Y186" i="36"/>
  <c r="Y196" i="36"/>
  <c r="AB73" i="36"/>
  <c r="AB74" i="36" s="1"/>
  <c r="AA190" i="31"/>
  <c r="AA192" i="31" s="1"/>
  <c r="AB73" i="35"/>
  <c r="AB74" i="35" s="1"/>
  <c r="AA183" i="31"/>
  <c r="AA185" i="31" s="1"/>
  <c r="Y197" i="36"/>
  <c r="Z177" i="36"/>
  <c r="Y193" i="36"/>
  <c r="AS41" i="35"/>
  <c r="AR55" i="35"/>
  <c r="AA62" i="2"/>
  <c r="AB74" i="31"/>
  <c r="AB73" i="34"/>
  <c r="AB179" i="34" s="1"/>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G28" i="35"/>
  <c r="AG64" i="35"/>
  <c r="AF167" i="35"/>
  <c r="AF148" i="35"/>
  <c r="AD66" i="31"/>
  <c r="AD30" i="31"/>
  <c r="AC169" i="31"/>
  <c r="AC150" i="31"/>
  <c r="AC26" i="34"/>
  <c r="AC62" i="34"/>
  <c r="AB146" i="34"/>
  <c r="AB165" i="34"/>
  <c r="AC32" i="34"/>
  <c r="AC68" i="34"/>
  <c r="AB171" i="34"/>
  <c r="AB152" i="34"/>
  <c r="AE67" i="31"/>
  <c r="AD170" i="31"/>
  <c r="AD151" i="31"/>
  <c r="AE31" i="31"/>
  <c r="AK26" i="35"/>
  <c r="AK62" i="35"/>
  <c r="AJ165" i="35"/>
  <c r="AJ146" i="35"/>
  <c r="X194" i="35"/>
  <c r="AD62" i="31"/>
  <c r="AD26" i="31"/>
  <c r="AC165" i="31"/>
  <c r="AC146" i="31"/>
  <c r="AE24" i="35"/>
  <c r="AE60" i="35"/>
  <c r="AD163" i="35"/>
  <c r="AD144" i="35"/>
  <c r="AC35" i="36"/>
  <c r="AC71" i="36"/>
  <c r="AB174" i="36"/>
  <c r="AB155" i="36"/>
  <c r="AC27" i="34"/>
  <c r="AC63" i="34"/>
  <c r="AB147" i="34"/>
  <c r="AB166" i="34"/>
  <c r="Z189" i="35"/>
  <c r="Z182" i="35"/>
  <c r="Z178" i="35"/>
  <c r="Z179" i="35" s="1"/>
  <c r="AC34" i="34"/>
  <c r="AC70" i="34"/>
  <c r="AB173" i="34"/>
  <c r="AB154" i="34"/>
  <c r="AD35" i="31"/>
  <c r="AD71" i="31"/>
  <c r="AC174" i="31"/>
  <c r="AC155" i="31"/>
  <c r="AH33" i="35"/>
  <c r="AH69" i="35"/>
  <c r="AG153" i="35"/>
  <c r="AG172" i="35"/>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AH35" i="35"/>
  <c r="AH71" i="35"/>
  <c r="AG155" i="35"/>
  <c r="AG174" i="35"/>
  <c r="AH29" i="35"/>
  <c r="AH65" i="35"/>
  <c r="AG149" i="35"/>
  <c r="AG168" i="35"/>
  <c r="Z158" i="34"/>
  <c r="Y197" i="35"/>
  <c r="Y191" i="35"/>
  <c r="Y193" i="35" s="1"/>
  <c r="AG27" i="35"/>
  <c r="AG63" i="35"/>
  <c r="AF147" i="35"/>
  <c r="AF166" i="35"/>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H25" i="35"/>
  <c r="AH61" i="35"/>
  <c r="AG164" i="35"/>
  <c r="AG145" i="35"/>
  <c r="AD68" i="31"/>
  <c r="AC152" i="31"/>
  <c r="AD32" i="31"/>
  <c r="AC171" i="31"/>
  <c r="AD69" i="31"/>
  <c r="AC153" i="31"/>
  <c r="AD33" i="31"/>
  <c r="AC172" i="31"/>
  <c r="AD70" i="31"/>
  <c r="AC173" i="31"/>
  <c r="AC154" i="31"/>
  <c r="AD34" i="31"/>
  <c r="AH30" i="35"/>
  <c r="AH66" i="35"/>
  <c r="AG169" i="35"/>
  <c r="AG150" i="35"/>
  <c r="Z158" i="35"/>
  <c r="AA176" i="35"/>
  <c r="AC33" i="34"/>
  <c r="AC69" i="34"/>
  <c r="AB172" i="34"/>
  <c r="AB153" i="34"/>
  <c r="AA176" i="34"/>
  <c r="Z183" i="34"/>
  <c r="Z185" i="34" s="1"/>
  <c r="Z190" i="34"/>
  <c r="Z192" i="34" s="1"/>
  <c r="AD64" i="31"/>
  <c r="AC148" i="31"/>
  <c r="AC167" i="31"/>
  <c r="AD28" i="31"/>
  <c r="AG32" i="35"/>
  <c r="AG68" i="35"/>
  <c r="AF171" i="35"/>
  <c r="AF152" i="35"/>
  <c r="AC25" i="36"/>
  <c r="AC61" i="36"/>
  <c r="AB145" i="36"/>
  <c r="AB164" i="36"/>
  <c r="AC31" i="35"/>
  <c r="AC67" i="35"/>
  <c r="AB170" i="35"/>
  <c r="AB151" i="35"/>
  <c r="AC32" i="36"/>
  <c r="AC68" i="36"/>
  <c r="AB171" i="36"/>
  <c r="AB152" i="36"/>
  <c r="AC26" i="36"/>
  <c r="AC62" i="36"/>
  <c r="AB146" i="36"/>
  <c r="AB165" i="36"/>
  <c r="AB61" i="32"/>
  <c r="AL41" i="33"/>
  <c r="AK55" i="33"/>
  <c r="AP41" i="30"/>
  <c r="AO55" i="30"/>
  <c r="Z74" i="29"/>
  <c r="AD29" i="32"/>
  <c r="AE59" i="32" s="1"/>
  <c r="AD21" i="32"/>
  <c r="AE51" i="32" s="1"/>
  <c r="AN41" i="10"/>
  <c r="AM55" i="10"/>
  <c r="AK41" i="34"/>
  <c r="AJ55" i="34"/>
  <c r="Z158" i="30"/>
  <c r="AC28" i="29"/>
  <c r="AD64" i="29" s="1"/>
  <c r="AB167" i="29"/>
  <c r="AB148" i="29"/>
  <c r="AC23" i="33"/>
  <c r="AD59" i="33" s="1"/>
  <c r="AB37" i="33"/>
  <c r="AB172" i="30"/>
  <c r="AB153" i="30"/>
  <c r="AC33" i="30"/>
  <c r="AD69" i="30" s="1"/>
  <c r="AB164" i="30"/>
  <c r="AB145" i="30"/>
  <c r="AC25" i="30"/>
  <c r="AD61" i="30" s="1"/>
  <c r="AB144" i="29"/>
  <c r="AB163" i="29"/>
  <c r="AC24" i="29"/>
  <c r="AD60" i="29" s="1"/>
  <c r="Z189" i="30"/>
  <c r="Z182" i="30"/>
  <c r="Z178" i="30"/>
  <c r="Z179" i="30" s="1"/>
  <c r="AC34" i="29"/>
  <c r="AD70" i="29" s="1"/>
  <c r="AB173" i="29"/>
  <c r="AB154" i="29"/>
  <c r="AA73" i="33"/>
  <c r="AC31" i="33"/>
  <c r="AD67" i="33" s="1"/>
  <c r="AB164" i="29"/>
  <c r="AC25" i="29"/>
  <c r="AD61" i="29" s="1"/>
  <c r="AB145" i="29"/>
  <c r="AB166" i="29"/>
  <c r="AC27" i="29"/>
  <c r="AD63" i="29" s="1"/>
  <c r="AB147" i="29"/>
  <c r="AA157" i="30"/>
  <c r="AB174" i="29"/>
  <c r="AB155" i="29"/>
  <c r="AC35" i="29"/>
  <c r="AD71" i="29" s="1"/>
  <c r="AC28" i="33"/>
  <c r="AD64" i="33" s="1"/>
  <c r="AB146" i="30"/>
  <c r="AC26" i="30"/>
  <c r="AD62" i="30" s="1"/>
  <c r="AB165" i="30"/>
  <c r="AA176" i="29"/>
  <c r="X198" i="29"/>
  <c r="AB167" i="30"/>
  <c r="AB148" i="30"/>
  <c r="AC28" i="30"/>
  <c r="AD64" i="30" s="1"/>
  <c r="AB143" i="30"/>
  <c r="AC23" i="30"/>
  <c r="AD59" i="30" s="1"/>
  <c r="AB162" i="30"/>
  <c r="AB37" i="30"/>
  <c r="AB170" i="30"/>
  <c r="AB151" i="30"/>
  <c r="AC31" i="30"/>
  <c r="AD67" i="30" s="1"/>
  <c r="AB172" i="29"/>
  <c r="AB153" i="29"/>
  <c r="AC33" i="29"/>
  <c r="AD69" i="29" s="1"/>
  <c r="AB37" i="29"/>
  <c r="AC23" i="29"/>
  <c r="AD59" i="29" s="1"/>
  <c r="AB162" i="29"/>
  <c r="AB143" i="29"/>
  <c r="AB146" i="29"/>
  <c r="AC26" i="29"/>
  <c r="AD62" i="29" s="1"/>
  <c r="AB165" i="29"/>
  <c r="X194" i="29"/>
  <c r="AC29" i="33"/>
  <c r="AD65" i="33" s="1"/>
  <c r="AB173" i="30"/>
  <c r="AB154" i="30"/>
  <c r="AC34" i="30"/>
  <c r="AD70" i="30" s="1"/>
  <c r="Y196" i="30"/>
  <c r="Y184" i="30"/>
  <c r="Y186" i="30" s="1"/>
  <c r="Y196" i="29"/>
  <c r="Y184" i="29"/>
  <c r="Y186" i="29" s="1"/>
  <c r="AA73" i="30"/>
  <c r="AA74" i="30" s="1"/>
  <c r="AB169" i="30"/>
  <c r="AC30" i="30"/>
  <c r="AD66" i="30" s="1"/>
  <c r="AB150" i="30"/>
  <c r="Z183" i="30"/>
  <c r="Z185" i="30" s="1"/>
  <c r="Z190" i="30"/>
  <c r="Z192" i="30" s="1"/>
  <c r="Z182" i="29"/>
  <c r="Z189" i="29"/>
  <c r="Z178" i="29"/>
  <c r="Z179" i="29" s="1"/>
  <c r="AC35" i="30"/>
  <c r="AD71" i="30" s="1"/>
  <c r="AB155" i="30"/>
  <c r="AB174" i="30"/>
  <c r="AB163" i="30"/>
  <c r="AB144" i="30"/>
  <c r="AC24" i="30"/>
  <c r="AD60" i="30" s="1"/>
  <c r="AC24" i="33"/>
  <c r="AD60" i="33" s="1"/>
  <c r="AA73" i="29"/>
  <c r="AC35" i="33"/>
  <c r="AD71" i="33" s="1"/>
  <c r="AC29" i="29"/>
  <c r="AD65" i="29" s="1"/>
  <c r="AB168" i="29"/>
  <c r="AB149" i="29"/>
  <c r="X194" i="30"/>
  <c r="AC27" i="33"/>
  <c r="AD63" i="33" s="1"/>
  <c r="AA157" i="29"/>
  <c r="AD25" i="33"/>
  <c r="AE61" i="33" s="1"/>
  <c r="Y197" i="29"/>
  <c r="Y191" i="29"/>
  <c r="Y193" i="29" s="1"/>
  <c r="AC34" i="33"/>
  <c r="AD70" i="33" s="1"/>
  <c r="AA176" i="30"/>
  <c r="AC26" i="33"/>
  <c r="AD62" i="33" s="1"/>
  <c r="AC32" i="33"/>
  <c r="AD68" i="33" s="1"/>
  <c r="AC33" i="33"/>
  <c r="AD69" i="33" s="1"/>
  <c r="AB150" i="29"/>
  <c r="AB169" i="29"/>
  <c r="AC30" i="29"/>
  <c r="AD66" i="29" s="1"/>
  <c r="AB168" i="30"/>
  <c r="AB149" i="30"/>
  <c r="AC29" i="30"/>
  <c r="AD65" i="30" s="1"/>
  <c r="AC30" i="33"/>
  <c r="AD66" i="33" s="1"/>
  <c r="Z177" i="30"/>
  <c r="Y191" i="30"/>
  <c r="Y193" i="30" s="1"/>
  <c r="Y197" i="30"/>
  <c r="AB147" i="30"/>
  <c r="AC27" i="30"/>
  <c r="AD63" i="30" s="1"/>
  <c r="AB166" i="30"/>
  <c r="AB170" i="29"/>
  <c r="AB151" i="29"/>
  <c r="AC31" i="29"/>
  <c r="AD67" i="29" s="1"/>
  <c r="AB152" i="29"/>
  <c r="AC32" i="29"/>
  <c r="AD68" i="29" s="1"/>
  <c r="AB171" i="29"/>
  <c r="Z183" i="29"/>
  <c r="Z185" i="29" s="1"/>
  <c r="Z190" i="29"/>
  <c r="Z192" i="29" s="1"/>
  <c r="X198" i="30"/>
  <c r="AB171" i="30"/>
  <c r="AC32" i="30"/>
  <c r="AD68" i="30" s="1"/>
  <c r="AB152" i="30"/>
  <c r="Z158" i="29"/>
  <c r="AA191" i="31"/>
  <c r="AD23" i="31"/>
  <c r="AE59" i="31" s="1"/>
  <c r="AC143" i="31"/>
  <c r="AC162" i="31"/>
  <c r="AE25" i="32"/>
  <c r="AF55" i="32" s="1"/>
  <c r="AD25" i="2"/>
  <c r="AE55" i="2" s="1"/>
  <c r="AD24" i="2"/>
  <c r="AE54" i="2" s="1"/>
  <c r="AE20" i="2"/>
  <c r="AF50" i="2" s="1"/>
  <c r="AD23" i="2"/>
  <c r="AE53" i="2" s="1"/>
  <c r="AD26" i="2"/>
  <c r="AE56" i="2" s="1"/>
  <c r="AD27" i="2"/>
  <c r="AE57" i="2" s="1"/>
  <c r="AD21" i="2"/>
  <c r="AE51" i="2" s="1"/>
  <c r="AD28" i="2"/>
  <c r="AE58" i="2" s="1"/>
  <c r="AB61" i="2"/>
  <c r="AC29" i="2"/>
  <c r="AE24" i="10"/>
  <c r="AF60" i="10" s="1"/>
  <c r="AB73" i="10"/>
  <c r="AB74" i="10" s="1"/>
  <c r="AD32" i="10"/>
  <c r="AE68" i="10" s="1"/>
  <c r="AD35" i="10"/>
  <c r="AE71" i="10" s="1"/>
  <c r="AE30" i="10"/>
  <c r="AF66" i="10" s="1"/>
  <c r="AD28" i="10"/>
  <c r="AE64" i="10" s="1"/>
  <c r="AD29" i="10"/>
  <c r="AE65" i="10" s="1"/>
  <c r="AD25" i="10"/>
  <c r="AE61" i="10" s="1"/>
  <c r="AD27" i="10"/>
  <c r="AE63" i="10" s="1"/>
  <c r="AD31" i="10"/>
  <c r="AE67" i="10" s="1"/>
  <c r="AD26" i="10"/>
  <c r="AE62" i="10" s="1"/>
  <c r="AD34" i="10"/>
  <c r="AE70" i="10" s="1"/>
  <c r="AE23" i="32"/>
  <c r="AF53" i="32" s="1"/>
  <c r="AE28" i="32"/>
  <c r="AF58" i="32" s="1"/>
  <c r="AE26" i="32"/>
  <c r="AF56" i="32" s="1"/>
  <c r="AF20" i="32"/>
  <c r="AG50" i="32" s="1"/>
  <c r="AE24" i="32"/>
  <c r="AF54" i="32" s="1"/>
  <c r="AE27" i="32"/>
  <c r="AF57" i="32" s="1"/>
  <c r="AG161" i="35" l="1"/>
  <c r="AG58" i="35"/>
  <c r="AG22" i="35"/>
  <c r="AG126" i="35"/>
  <c r="AG40" i="35"/>
  <c r="AG188" i="35"/>
  <c r="AG92" i="35"/>
  <c r="AG77" i="35"/>
  <c r="AG181" i="35"/>
  <c r="AG142" i="35"/>
  <c r="AG109" i="35"/>
  <c r="AG22" i="43"/>
  <c r="AG89" i="43"/>
  <c r="AG76" i="43"/>
  <c r="AG40" i="43"/>
  <c r="AG58" i="43"/>
  <c r="AG181" i="34"/>
  <c r="AG188" i="34"/>
  <c r="AG126" i="34"/>
  <c r="AG40" i="34"/>
  <c r="AG77" i="34"/>
  <c r="AG109" i="34"/>
  <c r="AG142" i="34"/>
  <c r="AG22" i="34"/>
  <c r="AG161" i="34"/>
  <c r="AG92" i="34"/>
  <c r="AG58" i="34"/>
  <c r="AG58" i="10"/>
  <c r="AG92" i="10"/>
  <c r="AG77" i="10"/>
  <c r="AG40" i="10"/>
  <c r="AG22" i="10"/>
  <c r="AG77" i="36"/>
  <c r="AG58" i="36"/>
  <c r="AG22" i="36"/>
  <c r="AG161" i="36"/>
  <c r="AG142" i="36"/>
  <c r="AG188" i="36"/>
  <c r="AG40" i="36"/>
  <c r="AG92" i="36"/>
  <c r="AG109" i="36"/>
  <c r="AG126" i="36"/>
  <c r="AG181" i="36"/>
  <c r="AG126" i="29"/>
  <c r="AG58" i="29"/>
  <c r="AG188" i="29"/>
  <c r="AG161" i="29"/>
  <c r="AG77" i="29"/>
  <c r="AG40" i="29"/>
  <c r="AG181" i="29"/>
  <c r="AG22" i="29"/>
  <c r="AG92" i="29"/>
  <c r="AG142" i="29"/>
  <c r="AG109" i="29"/>
  <c r="AG20" i="48"/>
  <c r="AG27" i="48"/>
  <c r="AH4" i="48"/>
  <c r="AH4" i="36"/>
  <c r="AH4" i="34"/>
  <c r="AH4" i="32"/>
  <c r="AH4" i="43"/>
  <c r="AH4" i="35"/>
  <c r="AH4" i="33"/>
  <c r="AH4" i="31"/>
  <c r="AH4" i="29"/>
  <c r="AH4" i="30"/>
  <c r="AH4" i="10"/>
  <c r="AH77" i="2"/>
  <c r="AH49" i="2"/>
  <c r="AH19" i="2"/>
  <c r="AH65" i="2"/>
  <c r="AH34" i="2"/>
  <c r="AG188" i="31"/>
  <c r="AG161" i="31"/>
  <c r="AG126" i="31"/>
  <c r="AG92" i="31"/>
  <c r="AG58" i="31"/>
  <c r="AG142" i="31"/>
  <c r="AG40" i="31"/>
  <c r="AG22" i="31"/>
  <c r="AG109" i="31"/>
  <c r="AG77" i="31"/>
  <c r="AG181" i="31"/>
  <c r="AG34" i="32"/>
  <c r="AG65" i="32"/>
  <c r="AG77" i="32"/>
  <c r="AG49" i="32"/>
  <c r="AG19" i="32"/>
  <c r="AG92" i="33"/>
  <c r="AG58" i="33"/>
  <c r="AG22" i="33"/>
  <c r="AG77" i="33"/>
  <c r="AG40" i="33"/>
  <c r="AG142" i="30"/>
  <c r="AG22" i="30"/>
  <c r="AG181" i="30"/>
  <c r="AG188" i="30"/>
  <c r="AG58" i="30"/>
  <c r="AG92" i="30"/>
  <c r="AG126" i="30"/>
  <c r="AG161" i="30"/>
  <c r="AG109" i="30"/>
  <c r="AG40" i="30"/>
  <c r="AG77" i="30"/>
  <c r="AH34" i="28"/>
  <c r="AH59" i="28" s="1"/>
  <c r="AJ5" i="28"/>
  <c r="AI4" i="2"/>
  <c r="AI13" i="28"/>
  <c r="AI21" i="28"/>
  <c r="AG67" i="28"/>
  <c r="AG75" i="28" s="1"/>
  <c r="AG87" i="28"/>
  <c r="AG95" i="28" s="1"/>
  <c r="AG103" i="28" s="1"/>
  <c r="AB62" i="32"/>
  <c r="AA74" i="33"/>
  <c r="Z194" i="31"/>
  <c r="AS39" i="2"/>
  <c r="AR46" i="2"/>
  <c r="AC37" i="10"/>
  <c r="AD61" i="31"/>
  <c r="AD73" i="31" s="1"/>
  <c r="AC145" i="31"/>
  <c r="AC157" i="31" s="1"/>
  <c r="AC164" i="31"/>
  <c r="AC176" i="31" s="1"/>
  <c r="AC190" i="31" s="1"/>
  <c r="AC192" i="31" s="1"/>
  <c r="AD25" i="31"/>
  <c r="AD52" i="32"/>
  <c r="AD22" i="32"/>
  <c r="AD31" i="32" s="1"/>
  <c r="AD69" i="10"/>
  <c r="AD33" i="10"/>
  <c r="AB177" i="31"/>
  <c r="AA158" i="36"/>
  <c r="AB190" i="31"/>
  <c r="AB192" i="31" s="1"/>
  <c r="AA182" i="35"/>
  <c r="AA184" i="35" s="1"/>
  <c r="AA158" i="35"/>
  <c r="AB158" i="31"/>
  <c r="Z196" i="36"/>
  <c r="AA197" i="31"/>
  <c r="Z193" i="36"/>
  <c r="AA177" i="36"/>
  <c r="AA186" i="31"/>
  <c r="AA177" i="29"/>
  <c r="Y194" i="36"/>
  <c r="AA196" i="31"/>
  <c r="AA193" i="31"/>
  <c r="AC74" i="31"/>
  <c r="Y198" i="36"/>
  <c r="AT41" i="35"/>
  <c r="AS55" i="35"/>
  <c r="AA189" i="36"/>
  <c r="AA191" i="36" s="1"/>
  <c r="AB62" i="2"/>
  <c r="Y194" i="34"/>
  <c r="AB74" i="34"/>
  <c r="AD59" i="10"/>
  <c r="AD23" i="10"/>
  <c r="Z186" i="36"/>
  <c r="Y194" i="35"/>
  <c r="Y198" i="35"/>
  <c r="Z197" i="36"/>
  <c r="AB176" i="36"/>
  <c r="AB190" i="36" s="1"/>
  <c r="AB192" i="36" s="1"/>
  <c r="AB157" i="36"/>
  <c r="AB178" i="31"/>
  <c r="AB179" i="31" s="1"/>
  <c r="AA178" i="36"/>
  <c r="AA179" i="36" s="1"/>
  <c r="AA190" i="36"/>
  <c r="AA192" i="36" s="1"/>
  <c r="AC73" i="36"/>
  <c r="AC74" i="36" s="1"/>
  <c r="Y198" i="34"/>
  <c r="AB183" i="31"/>
  <c r="AB185" i="31" s="1"/>
  <c r="AE68" i="31"/>
  <c r="AE32" i="31"/>
  <c r="AD171" i="31"/>
  <c r="AD152" i="31"/>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H27" i="35"/>
  <c r="AH63" i="35"/>
  <c r="AG166" i="35"/>
  <c r="AG147" i="35"/>
  <c r="AI29" i="35"/>
  <c r="AI65" i="35"/>
  <c r="AH168" i="35"/>
  <c r="AH149" i="35"/>
  <c r="AA184" i="36"/>
  <c r="AA186" i="36" s="1"/>
  <c r="AA196" i="36"/>
  <c r="AH32" i="35"/>
  <c r="AH68" i="35"/>
  <c r="AG152" i="35"/>
  <c r="AG171" i="35"/>
  <c r="AD26" i="34"/>
  <c r="AD62" i="34"/>
  <c r="AC146" i="34"/>
  <c r="AC165" i="34"/>
  <c r="AB189" i="31"/>
  <c r="AE64" i="31"/>
  <c r="AD167" i="31"/>
  <c r="AD148" i="31"/>
  <c r="AE28" i="31"/>
  <c r="AE69" i="31"/>
  <c r="AD153" i="31"/>
  <c r="AD172" i="31"/>
  <c r="AE33" i="31"/>
  <c r="AD31" i="34"/>
  <c r="AD67" i="34"/>
  <c r="AC151" i="34"/>
  <c r="AC170" i="34"/>
  <c r="AD34" i="35"/>
  <c r="AD70" i="35"/>
  <c r="AC154" i="35"/>
  <c r="AC173" i="35"/>
  <c r="AD34" i="36"/>
  <c r="AD70" i="36"/>
  <c r="AC173" i="36"/>
  <c r="AC154" i="36"/>
  <c r="AI33" i="35"/>
  <c r="AI69" i="35"/>
  <c r="AH153" i="35"/>
  <c r="AH172" i="35"/>
  <c r="AD34" i="34"/>
  <c r="AD70" i="34"/>
  <c r="AC173" i="34"/>
  <c r="AC154" i="34"/>
  <c r="AD27" i="34"/>
  <c r="AD63" i="34"/>
  <c r="AC166" i="34"/>
  <c r="AC147" i="34"/>
  <c r="AB176" i="35"/>
  <c r="AD28" i="34"/>
  <c r="AD64" i="34"/>
  <c r="AC167" i="34"/>
  <c r="AC148" i="34"/>
  <c r="AE60" i="31"/>
  <c r="AD163" i="31"/>
  <c r="AD144" i="31"/>
  <c r="AE24" i="31"/>
  <c r="AA191" i="35"/>
  <c r="AG29" i="36"/>
  <c r="AG65" i="36"/>
  <c r="AF149" i="36"/>
  <c r="AF168" i="36"/>
  <c r="AD25" i="34"/>
  <c r="AD61" i="34"/>
  <c r="AC145" i="34"/>
  <c r="AC164" i="34"/>
  <c r="AD26" i="36"/>
  <c r="AD62" i="36"/>
  <c r="AC146" i="36"/>
  <c r="AC165" i="36"/>
  <c r="AD29" i="34"/>
  <c r="AD65" i="34"/>
  <c r="AC149" i="34"/>
  <c r="AC168" i="34"/>
  <c r="AH28" i="35"/>
  <c r="AH64" i="35"/>
  <c r="AG167" i="35"/>
  <c r="AG148" i="35"/>
  <c r="AI30" i="35"/>
  <c r="AI66" i="35"/>
  <c r="AH150" i="35"/>
  <c r="AH169" i="35"/>
  <c r="AC37" i="36"/>
  <c r="AD31" i="36"/>
  <c r="AD67" i="36"/>
  <c r="AC170" i="36"/>
  <c r="AC151" i="36"/>
  <c r="AA177" i="34"/>
  <c r="AF24" i="35"/>
  <c r="AF60" i="35"/>
  <c r="AE144" i="35"/>
  <c r="AE163" i="35"/>
  <c r="AE66" i="31"/>
  <c r="AD169" i="31"/>
  <c r="AE30" i="31"/>
  <c r="AD150" i="31"/>
  <c r="AD27" i="36"/>
  <c r="AD63" i="36"/>
  <c r="AC147" i="36"/>
  <c r="AC166" i="36"/>
  <c r="AD32" i="36"/>
  <c r="AD68" i="36"/>
  <c r="AC152" i="36"/>
  <c r="AC171" i="36"/>
  <c r="AD25" i="36"/>
  <c r="AD61" i="36"/>
  <c r="AC164" i="36"/>
  <c r="AC145" i="36"/>
  <c r="AD33" i="34"/>
  <c r="AD69" i="34"/>
  <c r="AC153" i="34"/>
  <c r="AC172" i="34"/>
  <c r="AI25" i="35"/>
  <c r="AI61" i="35"/>
  <c r="AH145" i="35"/>
  <c r="AH164" i="35"/>
  <c r="AD28" i="36"/>
  <c r="AD64" i="36"/>
  <c r="AC167" i="36"/>
  <c r="AC148" i="36"/>
  <c r="AD33" i="36"/>
  <c r="AD69" i="36"/>
  <c r="AC172" i="36"/>
  <c r="AC153" i="36"/>
  <c r="AD30" i="34"/>
  <c r="AD66" i="34"/>
  <c r="AC169" i="34"/>
  <c r="AC150" i="34"/>
  <c r="AL26" i="35"/>
  <c r="AL62" i="35"/>
  <c r="AK146" i="35"/>
  <c r="AK165" i="35"/>
  <c r="AD32" i="34"/>
  <c r="AD68" i="34"/>
  <c r="AC171" i="34"/>
  <c r="AC152" i="34"/>
  <c r="AB157" i="35"/>
  <c r="AB176" i="34"/>
  <c r="AE23" i="36"/>
  <c r="AE59" i="36"/>
  <c r="AD143" i="36"/>
  <c r="AD162" i="36"/>
  <c r="Z196" i="34"/>
  <c r="Z184" i="34"/>
  <c r="Z186" i="34" s="1"/>
  <c r="AC73" i="34"/>
  <c r="AC179" i="34" s="1"/>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AI35" i="35"/>
  <c r="AI71" i="35"/>
  <c r="AH155" i="35"/>
  <c r="AH174" i="35"/>
  <c r="Z184" i="35"/>
  <c r="Z186" i="35" s="1"/>
  <c r="Z196" i="35"/>
  <c r="AF67" i="31"/>
  <c r="AF31" i="31"/>
  <c r="AE170" i="31"/>
  <c r="AE151" i="31"/>
  <c r="AC73" i="35"/>
  <c r="AC74" i="35" s="1"/>
  <c r="AE63" i="31"/>
  <c r="AE27" i="31"/>
  <c r="AD147" i="31"/>
  <c r="AD166" i="31"/>
  <c r="AA74" i="29"/>
  <c r="AM41" i="33"/>
  <c r="AL55" i="33"/>
  <c r="AQ41" i="30"/>
  <c r="AP55" i="30"/>
  <c r="AC61" i="32"/>
  <c r="AC62" i="32" s="1"/>
  <c r="AE21" i="32"/>
  <c r="AF51" i="32" s="1"/>
  <c r="AE29" i="32"/>
  <c r="AF59" i="32" s="1"/>
  <c r="AO41" i="10"/>
  <c r="AN55" i="10"/>
  <c r="AL41" i="34"/>
  <c r="AK55" i="34"/>
  <c r="AB157" i="29"/>
  <c r="AB182" i="29" s="1"/>
  <c r="AA177" i="30"/>
  <c r="AA158" i="29"/>
  <c r="AA158" i="30"/>
  <c r="Y198" i="29"/>
  <c r="Y194" i="29"/>
  <c r="AD26" i="33"/>
  <c r="AE62" i="33" s="1"/>
  <c r="AC154" i="29"/>
  <c r="AC173" i="29"/>
  <c r="AD34" i="29"/>
  <c r="AE70" i="29" s="1"/>
  <c r="AC168" i="29"/>
  <c r="AD29" i="29"/>
  <c r="AE65" i="29" s="1"/>
  <c r="AC149" i="29"/>
  <c r="Z196" i="29"/>
  <c r="Z184" i="29"/>
  <c r="Z186" i="29" s="1"/>
  <c r="AD29" i="33"/>
  <c r="AE65" i="33" s="1"/>
  <c r="AB176" i="29"/>
  <c r="AC151" i="30"/>
  <c r="AC170" i="30"/>
  <c r="AD31" i="30"/>
  <c r="AE67" i="30" s="1"/>
  <c r="AB157" i="30"/>
  <c r="AC165" i="30"/>
  <c r="AC146" i="30"/>
  <c r="AD26" i="30"/>
  <c r="AE62" i="30" s="1"/>
  <c r="AC145" i="30"/>
  <c r="AC164" i="30"/>
  <c r="AD25" i="30"/>
  <c r="AE61" i="30" s="1"/>
  <c r="AC169" i="29"/>
  <c r="AD30" i="29"/>
  <c r="AE66" i="29" s="1"/>
  <c r="AC150" i="29"/>
  <c r="AE25" i="33"/>
  <c r="AF61" i="33" s="1"/>
  <c r="AC145" i="29"/>
  <c r="AD25" i="29"/>
  <c r="AE61" i="29" s="1"/>
  <c r="AC164" i="29"/>
  <c r="AC166" i="30"/>
  <c r="AC147" i="30"/>
  <c r="AD27" i="30"/>
  <c r="AE63" i="30" s="1"/>
  <c r="AA183" i="30"/>
  <c r="AA185" i="30" s="1"/>
  <c r="AA190" i="30"/>
  <c r="AA192" i="30" s="1"/>
  <c r="AA182" i="29"/>
  <c r="AA189" i="29"/>
  <c r="AA178" i="29"/>
  <c r="AA179" i="29" s="1"/>
  <c r="AD35" i="33"/>
  <c r="AE71" i="33" s="1"/>
  <c r="AB73" i="29"/>
  <c r="AC167" i="30"/>
  <c r="AC148" i="30"/>
  <c r="AD28" i="30"/>
  <c r="AE64" i="30" s="1"/>
  <c r="AA182" i="30"/>
  <c r="AA189" i="30"/>
  <c r="AA178" i="30"/>
  <c r="AA179" i="30" s="1"/>
  <c r="AB73" i="33"/>
  <c r="AB74" i="33" s="1"/>
  <c r="AD32" i="30"/>
  <c r="AE68" i="30" s="1"/>
  <c r="AC152" i="30"/>
  <c r="AC171" i="30"/>
  <c r="AC171" i="29"/>
  <c r="AC152" i="29"/>
  <c r="AD32" i="29"/>
  <c r="AE68" i="29" s="1"/>
  <c r="AD30" i="33"/>
  <c r="AE66" i="33" s="1"/>
  <c r="AD34" i="33"/>
  <c r="AE70" i="33" s="1"/>
  <c r="Y194" i="30"/>
  <c r="AD23" i="29"/>
  <c r="AE59" i="29" s="1"/>
  <c r="AC37" i="29"/>
  <c r="AC162" i="29"/>
  <c r="AC143" i="29"/>
  <c r="AD31" i="33"/>
  <c r="AE67" i="33" s="1"/>
  <c r="Z184" i="30"/>
  <c r="Z186" i="30" s="1"/>
  <c r="Z196" i="30"/>
  <c r="AD23" i="33"/>
  <c r="AE59" i="33" s="1"/>
  <c r="AC37" i="33"/>
  <c r="AD23" i="30"/>
  <c r="AE59" i="30" s="1"/>
  <c r="AC143" i="30"/>
  <c r="AC162" i="30"/>
  <c r="AC37" i="30"/>
  <c r="AC149" i="30"/>
  <c r="AC168" i="30"/>
  <c r="AD29" i="30"/>
  <c r="AE65" i="30" s="1"/>
  <c r="AD33" i="33"/>
  <c r="AE69" i="33" s="1"/>
  <c r="AD27" i="33"/>
  <c r="AE63" i="33" s="1"/>
  <c r="Y198" i="30"/>
  <c r="Z197" i="30"/>
  <c r="Z191" i="30"/>
  <c r="Z193" i="30" s="1"/>
  <c r="Z191" i="29"/>
  <c r="Z193" i="29" s="1"/>
  <c r="Z197" i="29"/>
  <c r="AD31" i="29"/>
  <c r="AE67" i="29" s="1"/>
  <c r="AC170" i="29"/>
  <c r="AC151" i="29"/>
  <c r="AD24" i="33"/>
  <c r="AE60" i="33" s="1"/>
  <c r="AC174" i="30"/>
  <c r="AD35" i="30"/>
  <c r="AE71" i="30" s="1"/>
  <c r="AC155" i="30"/>
  <c r="AC173" i="30"/>
  <c r="AC154" i="30"/>
  <c r="AD34" i="30"/>
  <c r="AE70" i="30" s="1"/>
  <c r="AC146" i="29"/>
  <c r="AC165" i="29"/>
  <c r="AD26" i="29"/>
  <c r="AE62" i="29" s="1"/>
  <c r="AC172" i="29"/>
  <c r="AC153" i="29"/>
  <c r="AD33" i="29"/>
  <c r="AE69" i="29" s="1"/>
  <c r="AB73" i="30"/>
  <c r="AB74" i="30" s="1"/>
  <c r="AD28" i="33"/>
  <c r="AE64" i="33" s="1"/>
  <c r="AC166" i="29"/>
  <c r="AD27" i="29"/>
  <c r="AE63" i="29" s="1"/>
  <c r="AC147" i="29"/>
  <c r="AC163" i="29"/>
  <c r="AC144" i="29"/>
  <c r="AD24" i="29"/>
  <c r="AE60" i="29" s="1"/>
  <c r="AC153" i="30"/>
  <c r="AD33" i="30"/>
  <c r="AE69" i="30" s="1"/>
  <c r="AC172" i="30"/>
  <c r="AD32" i="33"/>
  <c r="AE68" i="33" s="1"/>
  <c r="AD30" i="30"/>
  <c r="AE66" i="30" s="1"/>
  <c r="AC150" i="30"/>
  <c r="AC169" i="30"/>
  <c r="AC174" i="29"/>
  <c r="AD35" i="29"/>
  <c r="AE71" i="29" s="1"/>
  <c r="AC155" i="29"/>
  <c r="AC167" i="29"/>
  <c r="AC148" i="29"/>
  <c r="AD28" i="29"/>
  <c r="AE64" i="29" s="1"/>
  <c r="AC163" i="30"/>
  <c r="AC144" i="30"/>
  <c r="AD24" i="30"/>
  <c r="AE60" i="30" s="1"/>
  <c r="AB176" i="30"/>
  <c r="AA190" i="29"/>
  <c r="AA192" i="29" s="1"/>
  <c r="AA183" i="29"/>
  <c r="AA185" i="29" s="1"/>
  <c r="AD143" i="31"/>
  <c r="AD162" i="31"/>
  <c r="AE23" i="31"/>
  <c r="AF59" i="31" s="1"/>
  <c r="AF25" i="32"/>
  <c r="AG55" i="32" s="1"/>
  <c r="AE25" i="2"/>
  <c r="AF55" i="2" s="1"/>
  <c r="AE28" i="2"/>
  <c r="AF58" i="2" s="1"/>
  <c r="AE26" i="2"/>
  <c r="AF56" i="2" s="1"/>
  <c r="AE24" i="2"/>
  <c r="AF54" i="2" s="1"/>
  <c r="AF20" i="2"/>
  <c r="AG50" i="2" s="1"/>
  <c r="AE21" i="2"/>
  <c r="AF51" i="2" s="1"/>
  <c r="AC61" i="2"/>
  <c r="AD29" i="2"/>
  <c r="AE59" i="2" s="1"/>
  <c r="AE23" i="2"/>
  <c r="AF53" i="2" s="1"/>
  <c r="AE27" i="2"/>
  <c r="AF57" i="2" s="1"/>
  <c r="AF24" i="10"/>
  <c r="AG60" i="10" s="1"/>
  <c r="AE26" i="10"/>
  <c r="AF62" i="10" s="1"/>
  <c r="AE25" i="10"/>
  <c r="AF61" i="10" s="1"/>
  <c r="AE28" i="10"/>
  <c r="AF64" i="10" s="1"/>
  <c r="AE35" i="10"/>
  <c r="AF71" i="10" s="1"/>
  <c r="AC73" i="10"/>
  <c r="AC74" i="10" s="1"/>
  <c r="AE31" i="10"/>
  <c r="AF67" i="10" s="1"/>
  <c r="AE34" i="10"/>
  <c r="AF70" i="10" s="1"/>
  <c r="AE29" i="10"/>
  <c r="AF65" i="10" s="1"/>
  <c r="AE32" i="10"/>
  <c r="AF68" i="10" s="1"/>
  <c r="AE27" i="10"/>
  <c r="AF63" i="10" s="1"/>
  <c r="AF30" i="10"/>
  <c r="AG66" i="10" s="1"/>
  <c r="AF24" i="32"/>
  <c r="AG54" i="32" s="1"/>
  <c r="AF26" i="32"/>
  <c r="AG56" i="32" s="1"/>
  <c r="AF23" i="32"/>
  <c r="AG53" i="32" s="1"/>
  <c r="AF27" i="32"/>
  <c r="AG57" i="32" s="1"/>
  <c r="AG20" i="32"/>
  <c r="AH50" i="32" s="1"/>
  <c r="AF28" i="32"/>
  <c r="AG58" i="32" s="1"/>
  <c r="AH181" i="30" l="1"/>
  <c r="AH188" i="30"/>
  <c r="AH58" i="30"/>
  <c r="AH22" i="30"/>
  <c r="AH92" i="30"/>
  <c r="AH126" i="30"/>
  <c r="AH161" i="30"/>
  <c r="AH77" i="30"/>
  <c r="AH142" i="30"/>
  <c r="AH40" i="30"/>
  <c r="AH109" i="30"/>
  <c r="AH161" i="36"/>
  <c r="AH142" i="36"/>
  <c r="AH188" i="36"/>
  <c r="AH40" i="36"/>
  <c r="AH126" i="36"/>
  <c r="AH109" i="36"/>
  <c r="AH92" i="36"/>
  <c r="AH77" i="36"/>
  <c r="AH58" i="36"/>
  <c r="AH22" i="36"/>
  <c r="AH181" i="36"/>
  <c r="AH92" i="33"/>
  <c r="AH58" i="33"/>
  <c r="AH22" i="33"/>
  <c r="AH77" i="33"/>
  <c r="AH40" i="33"/>
  <c r="AH188" i="31"/>
  <c r="AH40" i="31"/>
  <c r="AH92" i="31"/>
  <c r="AH126" i="31"/>
  <c r="AH22" i="31"/>
  <c r="AH181" i="31"/>
  <c r="AH161" i="31"/>
  <c r="AH77" i="31"/>
  <c r="AH58" i="31"/>
  <c r="AH142" i="31"/>
  <c r="AH109" i="31"/>
  <c r="AH161" i="35"/>
  <c r="AH142" i="35"/>
  <c r="AH77" i="35"/>
  <c r="AH58" i="35"/>
  <c r="AH126" i="35"/>
  <c r="AH109" i="35"/>
  <c r="AH181" i="35"/>
  <c r="AH92" i="35"/>
  <c r="AH188" i="35"/>
  <c r="AH22" i="35"/>
  <c r="AH40" i="35"/>
  <c r="AH27" i="48"/>
  <c r="AH20" i="48"/>
  <c r="AI4" i="48"/>
  <c r="AI4" i="36"/>
  <c r="AI4" i="34"/>
  <c r="AI4" i="32"/>
  <c r="AI4" i="43"/>
  <c r="AI4" i="35"/>
  <c r="AI4" i="33"/>
  <c r="AI4" i="31"/>
  <c r="AI4" i="29"/>
  <c r="AI4" i="10"/>
  <c r="AI4" i="30"/>
  <c r="AI65" i="2"/>
  <c r="AI34" i="2"/>
  <c r="AI77" i="2"/>
  <c r="AI49" i="2"/>
  <c r="AI19" i="2"/>
  <c r="AH76" i="43"/>
  <c r="AH22" i="43"/>
  <c r="AH89" i="43"/>
  <c r="AH58" i="43"/>
  <c r="AH40" i="43"/>
  <c r="AH126" i="29"/>
  <c r="AH188" i="29"/>
  <c r="AH161" i="29"/>
  <c r="AH92" i="29"/>
  <c r="AH58" i="29"/>
  <c r="AH22" i="29"/>
  <c r="AH77" i="29"/>
  <c r="AH181" i="29"/>
  <c r="AH142" i="29"/>
  <c r="AH40" i="29"/>
  <c r="AH109" i="29"/>
  <c r="AH77" i="32"/>
  <c r="AH34" i="32"/>
  <c r="AH65" i="32"/>
  <c r="AH49" i="32"/>
  <c r="AH19" i="32"/>
  <c r="AH77" i="10"/>
  <c r="AH92" i="10"/>
  <c r="AH40" i="10"/>
  <c r="AH22" i="10"/>
  <c r="AH58" i="10"/>
  <c r="AH188" i="34"/>
  <c r="AH181" i="34"/>
  <c r="AH40" i="34"/>
  <c r="AH77" i="34"/>
  <c r="AH109" i="34"/>
  <c r="AH142" i="34"/>
  <c r="AH22" i="34"/>
  <c r="AH58" i="34"/>
  <c r="AH126" i="34"/>
  <c r="AH161" i="34"/>
  <c r="AH92" i="34"/>
  <c r="AI34" i="28"/>
  <c r="AI59" i="28" s="1"/>
  <c r="AK5" i="28"/>
  <c r="AJ4" i="2"/>
  <c r="AJ13" i="28"/>
  <c r="AJ21" i="28"/>
  <c r="AH67" i="28"/>
  <c r="AH75" i="28" s="1"/>
  <c r="AH87" i="28"/>
  <c r="AH95" i="28" s="1"/>
  <c r="AH103" i="28" s="1"/>
  <c r="AT39" i="2"/>
  <c r="AS46" i="2"/>
  <c r="AE61" i="31"/>
  <c r="AE73" i="31" s="1"/>
  <c r="AD145" i="31"/>
  <c r="AD157" i="31" s="1"/>
  <c r="AD189" i="31" s="1"/>
  <c r="AE25" i="31"/>
  <c r="AD164" i="31"/>
  <c r="AD176" i="31" s="1"/>
  <c r="AD183" i="31" s="1"/>
  <c r="AD185" i="31" s="1"/>
  <c r="AD37" i="31"/>
  <c r="AD37" i="10"/>
  <c r="AE52" i="32"/>
  <c r="AE22" i="32"/>
  <c r="Z198" i="36"/>
  <c r="AE69" i="10"/>
  <c r="AE33" i="10"/>
  <c r="AC158" i="31"/>
  <c r="AA198" i="31"/>
  <c r="AB158" i="35"/>
  <c r="Z194" i="36"/>
  <c r="AB197" i="31"/>
  <c r="AA194" i="31"/>
  <c r="AC178" i="31"/>
  <c r="AC179" i="31" s="1"/>
  <c r="AC182" i="31"/>
  <c r="AC184" i="31" s="1"/>
  <c r="AC177" i="31"/>
  <c r="AA193" i="36"/>
  <c r="AA194" i="36" s="1"/>
  <c r="AB186" i="31"/>
  <c r="AA197" i="36"/>
  <c r="AA198" i="36" s="1"/>
  <c r="AD74" i="31"/>
  <c r="AB183" i="36"/>
  <c r="AB185" i="36" s="1"/>
  <c r="AC157" i="35"/>
  <c r="AB158" i="34"/>
  <c r="AD73" i="36"/>
  <c r="AD74" i="36" s="1"/>
  <c r="AU41" i="35"/>
  <c r="AT55" i="35"/>
  <c r="AC62" i="2"/>
  <c r="AC189" i="31"/>
  <c r="AC191" i="31" s="1"/>
  <c r="AC193" i="31" s="1"/>
  <c r="AB189" i="29"/>
  <c r="AB191" i="29" s="1"/>
  <c r="AB196" i="31"/>
  <c r="AB178" i="36"/>
  <c r="AB179" i="36" s="1"/>
  <c r="AE59" i="10"/>
  <c r="AE23" i="10"/>
  <c r="AB74" i="29"/>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I28" i="35"/>
  <c r="AI64" i="35"/>
  <c r="AH148" i="35"/>
  <c r="AH167" i="35"/>
  <c r="AE26" i="36"/>
  <c r="AE62" i="36"/>
  <c r="AD146" i="36"/>
  <c r="AD165" i="36"/>
  <c r="AF35" i="31"/>
  <c r="AF71" i="31"/>
  <c r="AE155" i="31"/>
  <c r="AE174" i="31"/>
  <c r="AE35" i="34"/>
  <c r="AE71" i="34"/>
  <c r="AD174" i="34"/>
  <c r="AD155" i="34"/>
  <c r="AM26" i="35"/>
  <c r="AM62" i="35"/>
  <c r="AL165" i="35"/>
  <c r="AL146" i="35"/>
  <c r="AJ35" i="35"/>
  <c r="AJ71" i="35"/>
  <c r="AI174" i="35"/>
  <c r="AI155" i="35"/>
  <c r="Z198" i="34"/>
  <c r="AE33" i="36"/>
  <c r="AE69" i="36"/>
  <c r="AD153" i="36"/>
  <c r="AD172" i="36"/>
  <c r="AJ25" i="35"/>
  <c r="AJ61" i="35"/>
  <c r="AI145" i="35"/>
  <c r="AI164" i="35"/>
  <c r="AE25" i="36"/>
  <c r="AE61" i="36"/>
  <c r="AD145" i="36"/>
  <c r="AD164" i="36"/>
  <c r="AH29" i="36"/>
  <c r="AH65" i="36"/>
  <c r="AG168" i="36"/>
  <c r="AG149" i="36"/>
  <c r="AI32" i="35"/>
  <c r="AI68" i="35"/>
  <c r="AH152" i="35"/>
  <c r="AH171" i="35"/>
  <c r="AC157" i="34"/>
  <c r="AD73" i="35"/>
  <c r="AD74" i="35" s="1"/>
  <c r="AG67" i="31"/>
  <c r="AG31" i="31"/>
  <c r="AF170" i="31"/>
  <c r="AF151" i="31"/>
  <c r="AF70" i="31"/>
  <c r="AF34" i="31"/>
  <c r="AE173" i="31"/>
  <c r="AE154" i="31"/>
  <c r="AE27" i="36"/>
  <c r="AE63" i="36"/>
  <c r="AD147" i="36"/>
  <c r="AD166" i="36"/>
  <c r="AG24" i="35"/>
  <c r="AG60" i="35"/>
  <c r="AF163" i="35"/>
  <c r="AF144" i="35"/>
  <c r="AA193" i="35"/>
  <c r="AE27" i="34"/>
  <c r="AE63" i="34"/>
  <c r="AD147" i="34"/>
  <c r="AD166" i="34"/>
  <c r="AJ33" i="35"/>
  <c r="AJ69" i="35"/>
  <c r="AI172" i="35"/>
  <c r="AI153" i="35"/>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D179" i="34" s="1"/>
  <c r="AA196" i="35"/>
  <c r="AB189" i="35"/>
  <c r="AB178" i="35"/>
  <c r="AB179" i="35" s="1"/>
  <c r="AB182" i="35"/>
  <c r="AJ29" i="35"/>
  <c r="AJ65" i="35"/>
  <c r="AI149" i="35"/>
  <c r="AI168" i="35"/>
  <c r="AE32" i="34"/>
  <c r="AE68" i="34"/>
  <c r="AD152" i="34"/>
  <c r="AD171" i="34"/>
  <c r="AE30" i="34"/>
  <c r="AE66" i="34"/>
  <c r="AD150" i="34"/>
  <c r="AD169" i="34"/>
  <c r="AF66" i="31"/>
  <c r="AF30" i="31"/>
  <c r="AE150" i="31"/>
  <c r="AE169" i="31"/>
  <c r="AJ30" i="35"/>
  <c r="AJ66" i="35"/>
  <c r="AI169" i="35"/>
  <c r="AI150" i="35"/>
  <c r="AE29" i="34"/>
  <c r="AE65" i="34"/>
  <c r="AD168" i="34"/>
  <c r="AD149" i="34"/>
  <c r="AE25" i="34"/>
  <c r="AE61" i="34"/>
  <c r="AD145" i="34"/>
  <c r="AD164" i="34"/>
  <c r="AF64" i="31"/>
  <c r="AE167" i="31"/>
  <c r="AF28" i="31"/>
  <c r="AE148" i="31"/>
  <c r="AI27" i="35"/>
  <c r="AI63" i="35"/>
  <c r="AH166" i="35"/>
  <c r="AH147" i="35"/>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N41" i="33"/>
  <c r="AM55" i="33"/>
  <c r="AR41" i="30"/>
  <c r="AQ55" i="30"/>
  <c r="AD61" i="32"/>
  <c r="AD62" i="32" s="1"/>
  <c r="AE31" i="32"/>
  <c r="AF29" i="32"/>
  <c r="AG59" i="32" s="1"/>
  <c r="AF21" i="32"/>
  <c r="AG51" i="32" s="1"/>
  <c r="AP41" i="10"/>
  <c r="AO55" i="10"/>
  <c r="AB158" i="29"/>
  <c r="AM41" i="34"/>
  <c r="AL55" i="34"/>
  <c r="AB184" i="29"/>
  <c r="AD144" i="30"/>
  <c r="AD163" i="30"/>
  <c r="AE24" i="30"/>
  <c r="AF60" i="30" s="1"/>
  <c r="AE32" i="33"/>
  <c r="AF68" i="33" s="1"/>
  <c r="AD163" i="29"/>
  <c r="AD144" i="29"/>
  <c r="AE24" i="29"/>
  <c r="AF60" i="29" s="1"/>
  <c r="AE28" i="33"/>
  <c r="AF64" i="33" s="1"/>
  <c r="AE33" i="33"/>
  <c r="AF69" i="33" s="1"/>
  <c r="AC157" i="30"/>
  <c r="AE34" i="33"/>
  <c r="AF70" i="33" s="1"/>
  <c r="AD167" i="30"/>
  <c r="AD148" i="30"/>
  <c r="AE28" i="30"/>
  <c r="AF64" i="30" s="1"/>
  <c r="AA191" i="29"/>
  <c r="AA193" i="29" s="1"/>
  <c r="AA197" i="29"/>
  <c r="AE30" i="29"/>
  <c r="AF66" i="29" s="1"/>
  <c r="AD150" i="29"/>
  <c r="AD169" i="29"/>
  <c r="AE29" i="33"/>
  <c r="AF65" i="33" s="1"/>
  <c r="AD174" i="29"/>
  <c r="AD155" i="29"/>
  <c r="AE35" i="29"/>
  <c r="AF71" i="29" s="1"/>
  <c r="AD174" i="30"/>
  <c r="AD155" i="30"/>
  <c r="AE35" i="30"/>
  <c r="AF71" i="30" s="1"/>
  <c r="AD162" i="30"/>
  <c r="AD143" i="30"/>
  <c r="AD37" i="30"/>
  <c r="AE23" i="30"/>
  <c r="AF59" i="30" s="1"/>
  <c r="AE31" i="33"/>
  <c r="AF67" i="33" s="1"/>
  <c r="AA184" i="29"/>
  <c r="AA186" i="29" s="1"/>
  <c r="AA196" i="29"/>
  <c r="AD37" i="29"/>
  <c r="AD173" i="29"/>
  <c r="AE34" i="29"/>
  <c r="AF70" i="29" s="1"/>
  <c r="AD154" i="29"/>
  <c r="AE29" i="30"/>
  <c r="AF65" i="30" s="1"/>
  <c r="AD168" i="30"/>
  <c r="AD149" i="30"/>
  <c r="AC73" i="30"/>
  <c r="AC74" i="30" s="1"/>
  <c r="AC157" i="29"/>
  <c r="AE30" i="33"/>
  <c r="AF66" i="33" s="1"/>
  <c r="AE32" i="30"/>
  <c r="AF68" i="30" s="1"/>
  <c r="AD171" i="30"/>
  <c r="AD152" i="30"/>
  <c r="AD164" i="29"/>
  <c r="AD145" i="29"/>
  <c r="AE25" i="29"/>
  <c r="AF61" i="29" s="1"/>
  <c r="AD164" i="30"/>
  <c r="AE25" i="30"/>
  <c r="AF61" i="30" s="1"/>
  <c r="AD145" i="30"/>
  <c r="AB158" i="30"/>
  <c r="AB178" i="30"/>
  <c r="AB179" i="30" s="1"/>
  <c r="AB189" i="30"/>
  <c r="AB182" i="30"/>
  <c r="Z194" i="29"/>
  <c r="AD154" i="30"/>
  <c r="AD173" i="30"/>
  <c r="AE34" i="30"/>
  <c r="AF70" i="30" s="1"/>
  <c r="AE24" i="33"/>
  <c r="AF60" i="33" s="1"/>
  <c r="AC176" i="29"/>
  <c r="AD170" i="30"/>
  <c r="AD151" i="30"/>
  <c r="AE31" i="30"/>
  <c r="AF67" i="30" s="1"/>
  <c r="Z198" i="29"/>
  <c r="AC73" i="29"/>
  <c r="AD148" i="29"/>
  <c r="AD167" i="29"/>
  <c r="AE28" i="29"/>
  <c r="AF64" i="29" s="1"/>
  <c r="AD172" i="29"/>
  <c r="AE33" i="29"/>
  <c r="AF69" i="29" s="1"/>
  <c r="AD153" i="29"/>
  <c r="AC73" i="33"/>
  <c r="AC74" i="33" s="1"/>
  <c r="AE32" i="29"/>
  <c r="AF68" i="29" s="1"/>
  <c r="AD152" i="29"/>
  <c r="AD171" i="29"/>
  <c r="AF25" i="33"/>
  <c r="AG61" i="33" s="1"/>
  <c r="AE33" i="30"/>
  <c r="AF69" i="30" s="1"/>
  <c r="AD153" i="30"/>
  <c r="AD172" i="30"/>
  <c r="AE23" i="33"/>
  <c r="AF59" i="33" s="1"/>
  <c r="AD37" i="33"/>
  <c r="AE35" i="33"/>
  <c r="AF71" i="33" s="1"/>
  <c r="AD147" i="30"/>
  <c r="AD166" i="30"/>
  <c r="AE27" i="30"/>
  <c r="AF63" i="30" s="1"/>
  <c r="AE26" i="33"/>
  <c r="AF62" i="33" s="1"/>
  <c r="AD147" i="29"/>
  <c r="AD166" i="29"/>
  <c r="AE27" i="29"/>
  <c r="AF63" i="29" s="1"/>
  <c r="AE27" i="33"/>
  <c r="AF63" i="33" s="1"/>
  <c r="Z198" i="30"/>
  <c r="AD143" i="29"/>
  <c r="AD162" i="29"/>
  <c r="AE23" i="29"/>
  <c r="AF59" i="29" s="1"/>
  <c r="AA191" i="30"/>
  <c r="AA193" i="30" s="1"/>
  <c r="AA197" i="30"/>
  <c r="AE26" i="30"/>
  <c r="AF62" i="30" s="1"/>
  <c r="AD146" i="30"/>
  <c r="AD165" i="30"/>
  <c r="AE29" i="29"/>
  <c r="AF65" i="29" s="1"/>
  <c r="AD149" i="29"/>
  <c r="AD168" i="29"/>
  <c r="AB183" i="30"/>
  <c r="AB185" i="30" s="1"/>
  <c r="AB177" i="30"/>
  <c r="AB190" i="30"/>
  <c r="AB192" i="30" s="1"/>
  <c r="AD169" i="30"/>
  <c r="AD150" i="30"/>
  <c r="AE30" i="30"/>
  <c r="AF66" i="30" s="1"/>
  <c r="AD146" i="29"/>
  <c r="AD165" i="29"/>
  <c r="AE26" i="29"/>
  <c r="AF62" i="29" s="1"/>
  <c r="AD151" i="29"/>
  <c r="AD170" i="29"/>
  <c r="AE31" i="29"/>
  <c r="AF67" i="29" s="1"/>
  <c r="AC176" i="30"/>
  <c r="Z194" i="30"/>
  <c r="AA196" i="30"/>
  <c r="AA184" i="30"/>
  <c r="AA186" i="30" s="1"/>
  <c r="AB177" i="29"/>
  <c r="AB183" i="29"/>
  <c r="AB185" i="29" s="1"/>
  <c r="AB190" i="29"/>
  <c r="AB192" i="29" s="1"/>
  <c r="AB178" i="29"/>
  <c r="AB179" i="29" s="1"/>
  <c r="AF23" i="31"/>
  <c r="AG59" i="31" s="1"/>
  <c r="AE143" i="31"/>
  <c r="AE162" i="31"/>
  <c r="AE37" i="31"/>
  <c r="AG25" i="32"/>
  <c r="AH55" i="32" s="1"/>
  <c r="AF25" i="2"/>
  <c r="AG55" i="2" s="1"/>
  <c r="AF23" i="2"/>
  <c r="AG53" i="2" s="1"/>
  <c r="AF21" i="2"/>
  <c r="AG51" i="2" s="1"/>
  <c r="AG20" i="2"/>
  <c r="AH50" i="2" s="1"/>
  <c r="AF27" i="2"/>
  <c r="AG57" i="2" s="1"/>
  <c r="AF26" i="2"/>
  <c r="AG56" i="2" s="1"/>
  <c r="AE29" i="2"/>
  <c r="AF59" i="2" s="1"/>
  <c r="AD61" i="2"/>
  <c r="AD31" i="2"/>
  <c r="AF24" i="2"/>
  <c r="AG54" i="2" s="1"/>
  <c r="AF28" i="2"/>
  <c r="AG58" i="2" s="1"/>
  <c r="AG30" i="10"/>
  <c r="AH66" i="10" s="1"/>
  <c r="AF34" i="10"/>
  <c r="AG70" i="10" s="1"/>
  <c r="AF35" i="10"/>
  <c r="AG71" i="10" s="1"/>
  <c r="AF28" i="10"/>
  <c r="AG64" i="10" s="1"/>
  <c r="AD73" i="10"/>
  <c r="AD74" i="10" s="1"/>
  <c r="AG24" i="10"/>
  <c r="AH60" i="10" s="1"/>
  <c r="AF25" i="10"/>
  <c r="AG61" i="10" s="1"/>
  <c r="AF29" i="10"/>
  <c r="AG65" i="10" s="1"/>
  <c r="AF27" i="10"/>
  <c r="AG63" i="10" s="1"/>
  <c r="AF31" i="10"/>
  <c r="AG67" i="10" s="1"/>
  <c r="AF32" i="10"/>
  <c r="AG68" i="10" s="1"/>
  <c r="AF26" i="10"/>
  <c r="AG62" i="10" s="1"/>
  <c r="AH20" i="32"/>
  <c r="AI50" i="32" s="1"/>
  <c r="AG23" i="32"/>
  <c r="AH53" i="32" s="1"/>
  <c r="AG27" i="32"/>
  <c r="AH57" i="32" s="1"/>
  <c r="AG26" i="32"/>
  <c r="AH56" i="32" s="1"/>
  <c r="AG24" i="32"/>
  <c r="AH54" i="32" s="1"/>
  <c r="AG28" i="32"/>
  <c r="AH58" i="32" s="1"/>
  <c r="AI188" i="30" l="1"/>
  <c r="AI58" i="30"/>
  <c r="AI92" i="30"/>
  <c r="AI126" i="30"/>
  <c r="AI22" i="30"/>
  <c r="AI161" i="30"/>
  <c r="AI77" i="30"/>
  <c r="AI109" i="30"/>
  <c r="AI181" i="30"/>
  <c r="AI40" i="30"/>
  <c r="AI142" i="30"/>
  <c r="AI161" i="34"/>
  <c r="AI188" i="34"/>
  <c r="AI181" i="34"/>
  <c r="AI40" i="34"/>
  <c r="AI77" i="34"/>
  <c r="AI109" i="34"/>
  <c r="AI142" i="34"/>
  <c r="AI22" i="34"/>
  <c r="AI58" i="34"/>
  <c r="AI92" i="34"/>
  <c r="AI126" i="34"/>
  <c r="AI188" i="31"/>
  <c r="AI181" i="31"/>
  <c r="AI142" i="31"/>
  <c r="AI109" i="31"/>
  <c r="AI77" i="31"/>
  <c r="AI40" i="31"/>
  <c r="AI92" i="31"/>
  <c r="AI126" i="31"/>
  <c r="AI22" i="31"/>
  <c r="AI161" i="31"/>
  <c r="AI58" i="31"/>
  <c r="AI77" i="33"/>
  <c r="AI40" i="33"/>
  <c r="AI92" i="33"/>
  <c r="AI58" i="33"/>
  <c r="AI22" i="33"/>
  <c r="AI188" i="36"/>
  <c r="AI40" i="36"/>
  <c r="AI126" i="36"/>
  <c r="AI109" i="36"/>
  <c r="AI92" i="36"/>
  <c r="AI181" i="36"/>
  <c r="AI161" i="36"/>
  <c r="AI142" i="36"/>
  <c r="AI77" i="36"/>
  <c r="AI22" i="36"/>
  <c r="AI58" i="36"/>
  <c r="AI20" i="48"/>
  <c r="AI27" i="48"/>
  <c r="AJ4" i="48"/>
  <c r="AJ4" i="43"/>
  <c r="AJ4" i="35"/>
  <c r="AJ4" i="33"/>
  <c r="AJ4" i="36"/>
  <c r="AJ4" i="34"/>
  <c r="AJ4" i="32"/>
  <c r="AJ4" i="10"/>
  <c r="AJ4" i="31"/>
  <c r="AJ4" i="29"/>
  <c r="AJ4" i="30"/>
  <c r="AJ19" i="2"/>
  <c r="AJ49" i="2"/>
  <c r="AJ65" i="2"/>
  <c r="AJ34" i="2"/>
  <c r="AJ77" i="2"/>
  <c r="AI126" i="35"/>
  <c r="AI58" i="35"/>
  <c r="AI40" i="35"/>
  <c r="AI142" i="35"/>
  <c r="AI22" i="35"/>
  <c r="AI161" i="35"/>
  <c r="AI92" i="35"/>
  <c r="AI188" i="35"/>
  <c r="AI77" i="35"/>
  <c r="AI109" i="35"/>
  <c r="AI181" i="35"/>
  <c r="AI58" i="43"/>
  <c r="AI40" i="43"/>
  <c r="AI89" i="43"/>
  <c r="AI22" i="43"/>
  <c r="AI76" i="43"/>
  <c r="AI40" i="10"/>
  <c r="AI77" i="10"/>
  <c r="AI58" i="10"/>
  <c r="AI92" i="10"/>
  <c r="AI22" i="10"/>
  <c r="AI126" i="29"/>
  <c r="AI181" i="29"/>
  <c r="AI142" i="29"/>
  <c r="AI77" i="29"/>
  <c r="AI40" i="29"/>
  <c r="AI161" i="29"/>
  <c r="AI92" i="29"/>
  <c r="AI188" i="29"/>
  <c r="AI22" i="29"/>
  <c r="AI58" i="29"/>
  <c r="AI109" i="29"/>
  <c r="AI34" i="32"/>
  <c r="AI65" i="32"/>
  <c r="AI19" i="32"/>
  <c r="AI77" i="32"/>
  <c r="AI49" i="32"/>
  <c r="AJ34" i="28"/>
  <c r="AJ59" i="28" s="1"/>
  <c r="AL5" i="28"/>
  <c r="AK4" i="2"/>
  <c r="AK21" i="28"/>
  <c r="AK13" i="28"/>
  <c r="AI67" i="28"/>
  <c r="AI75" i="28" s="1"/>
  <c r="AI87" i="28"/>
  <c r="AI95" i="28" s="1"/>
  <c r="AI103" i="28" s="1"/>
  <c r="AU39" i="2"/>
  <c r="AT46" i="2"/>
  <c r="AF61" i="31"/>
  <c r="AF25" i="31"/>
  <c r="AE145" i="31"/>
  <c r="AE157" i="31" s="1"/>
  <c r="AE164" i="31"/>
  <c r="AE176" i="31" s="1"/>
  <c r="AE183" i="31" s="1"/>
  <c r="AE185" i="31" s="1"/>
  <c r="AE37" i="10"/>
  <c r="AF52" i="32"/>
  <c r="AF22" i="32"/>
  <c r="AF31" i="32" s="1"/>
  <c r="AC158" i="35"/>
  <c r="AF69" i="10"/>
  <c r="AF33" i="10"/>
  <c r="AC197" i="31"/>
  <c r="AD158" i="31"/>
  <c r="AD177" i="31"/>
  <c r="AB198" i="31"/>
  <c r="AD182" i="31"/>
  <c r="AD184" i="31" s="1"/>
  <c r="AD186" i="31" s="1"/>
  <c r="AE73" i="35"/>
  <c r="AE74" i="35" s="1"/>
  <c r="AB197" i="36"/>
  <c r="AB194" i="31"/>
  <c r="AD190" i="31"/>
  <c r="AD192" i="31" s="1"/>
  <c r="AD178" i="31"/>
  <c r="AD179" i="31" s="1"/>
  <c r="AE74" i="31"/>
  <c r="AD62" i="2"/>
  <c r="AA194" i="35"/>
  <c r="AC189" i="35"/>
  <c r="AC191" i="35" s="1"/>
  <c r="AC182" i="35"/>
  <c r="AC184" i="35" s="1"/>
  <c r="AC158" i="36"/>
  <c r="AC189" i="36"/>
  <c r="AC191" i="36" s="1"/>
  <c r="AC178" i="36"/>
  <c r="AC179" i="36" s="1"/>
  <c r="AB186" i="36"/>
  <c r="AB194" i="36" s="1"/>
  <c r="AD176" i="36"/>
  <c r="AD190" i="36" s="1"/>
  <c r="AD192" i="36" s="1"/>
  <c r="AV41" i="35"/>
  <c r="AU55" i="35"/>
  <c r="AD157" i="35"/>
  <c r="AD182" i="35" s="1"/>
  <c r="AD176" i="35"/>
  <c r="AD183" i="35" s="1"/>
  <c r="AD185" i="35" s="1"/>
  <c r="AC177" i="35"/>
  <c r="AC74" i="29"/>
  <c r="AB196" i="36"/>
  <c r="AF59" i="10"/>
  <c r="AF23" i="10"/>
  <c r="AD74" i="34"/>
  <c r="AA198" i="35"/>
  <c r="AC183" i="36"/>
  <c r="AC185" i="36" s="1"/>
  <c r="AC177" i="36"/>
  <c r="AC186" i="31"/>
  <c r="AC194" i="31" s="1"/>
  <c r="AD157" i="36"/>
  <c r="AC190" i="36"/>
  <c r="AC192" i="36" s="1"/>
  <c r="AC196" i="31"/>
  <c r="AE73" i="36"/>
  <c r="AE74" i="36" s="1"/>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K33" i="35"/>
  <c r="AK69" i="35"/>
  <c r="AJ153" i="35"/>
  <c r="AJ172" i="35"/>
  <c r="AC190" i="35"/>
  <c r="AC192" i="35" s="1"/>
  <c r="AC183" i="35"/>
  <c r="AC185" i="35" s="1"/>
  <c r="AD176" i="34"/>
  <c r="AJ27" i="35"/>
  <c r="AJ63" i="35"/>
  <c r="AI147" i="35"/>
  <c r="AI166" i="35"/>
  <c r="AF25" i="34"/>
  <c r="AF61" i="34"/>
  <c r="AE145" i="34"/>
  <c r="AE164" i="34"/>
  <c r="AK30" i="35"/>
  <c r="AK66" i="35"/>
  <c r="AJ150" i="35"/>
  <c r="AJ169" i="35"/>
  <c r="AF30" i="34"/>
  <c r="AF66" i="34"/>
  <c r="AE169" i="34"/>
  <c r="AE150" i="34"/>
  <c r="AH24" i="35"/>
  <c r="AH60" i="35"/>
  <c r="AG163" i="35"/>
  <c r="AG144" i="35"/>
  <c r="AG70" i="31"/>
  <c r="AG34" i="31"/>
  <c r="AF173" i="31"/>
  <c r="AF154" i="31"/>
  <c r="AC189" i="34"/>
  <c r="AC182" i="34"/>
  <c r="AI29" i="36"/>
  <c r="AI65" i="36"/>
  <c r="AH168" i="36"/>
  <c r="AH149" i="36"/>
  <c r="AK25" i="35"/>
  <c r="AK61" i="35"/>
  <c r="AJ164" i="35"/>
  <c r="AJ145" i="35"/>
  <c r="AC184" i="36"/>
  <c r="AG65" i="31"/>
  <c r="AG29" i="31"/>
  <c r="AF168" i="31"/>
  <c r="AF149" i="31"/>
  <c r="AG68" i="31"/>
  <c r="AG32" i="31"/>
  <c r="AF152" i="31"/>
  <c r="AF171" i="31"/>
  <c r="AB196" i="34"/>
  <c r="AB184" i="34"/>
  <c r="AB186" i="34" s="1"/>
  <c r="AK35" i="35"/>
  <c r="AK71" i="35"/>
  <c r="AJ174" i="35"/>
  <c r="AJ155" i="35"/>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K29" i="35"/>
  <c r="AK65" i="35"/>
  <c r="AJ168" i="35"/>
  <c r="AJ149" i="35"/>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E179" i="34" s="1"/>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J32" i="35"/>
  <c r="AJ68" i="35"/>
  <c r="AI152" i="35"/>
  <c r="AI171" i="35"/>
  <c r="AF25" i="36"/>
  <c r="AF61" i="36"/>
  <c r="AE164" i="36"/>
  <c r="AE145" i="36"/>
  <c r="AF33" i="36"/>
  <c r="AF69" i="36"/>
  <c r="AE153" i="36"/>
  <c r="AE172" i="36"/>
  <c r="AG69" i="31"/>
  <c r="AF153" i="31"/>
  <c r="AG33" i="31"/>
  <c r="AF172" i="31"/>
  <c r="AG62" i="31"/>
  <c r="AG26" i="31"/>
  <c r="AF146" i="31"/>
  <c r="AF165" i="31"/>
  <c r="AB191" i="35"/>
  <c r="AB193" i="35" s="1"/>
  <c r="AB197" i="35"/>
  <c r="AF35" i="36"/>
  <c r="AF71" i="36"/>
  <c r="AE174" i="36"/>
  <c r="AE155" i="36"/>
  <c r="AH67" i="31"/>
  <c r="AH31" i="31"/>
  <c r="AG170" i="31"/>
  <c r="AG151" i="31"/>
  <c r="AN26" i="35"/>
  <c r="AN62" i="35"/>
  <c r="AM146" i="35"/>
  <c r="AM165" i="35"/>
  <c r="AG35" i="31"/>
  <c r="AG71" i="31"/>
  <c r="AF174" i="31"/>
  <c r="AF155" i="31"/>
  <c r="AJ28" i="35"/>
  <c r="AJ64" i="35"/>
  <c r="AI167" i="35"/>
  <c r="AI148" i="35"/>
  <c r="AC178" i="35"/>
  <c r="AC179" i="35" s="1"/>
  <c r="AO41" i="33"/>
  <c r="AN55" i="33"/>
  <c r="AS41" i="30"/>
  <c r="AR55" i="30"/>
  <c r="AE61" i="32"/>
  <c r="AE62" i="32" s="1"/>
  <c r="AG29" i="32"/>
  <c r="AH59" i="32" s="1"/>
  <c r="AG21" i="32"/>
  <c r="AH51" i="32" s="1"/>
  <c r="AQ41" i="10"/>
  <c r="AP55" i="10"/>
  <c r="AN41" i="34"/>
  <c r="AM55" i="34"/>
  <c r="AA194" i="29"/>
  <c r="AC177" i="29"/>
  <c r="AB186" i="29"/>
  <c r="AA198" i="29"/>
  <c r="AC158" i="30"/>
  <c r="AC183" i="30"/>
  <c r="AC185" i="30" s="1"/>
  <c r="AC190" i="30"/>
  <c r="AC192" i="30" s="1"/>
  <c r="AE148" i="29"/>
  <c r="AF28" i="29"/>
  <c r="AG64" i="29" s="1"/>
  <c r="AE167" i="29"/>
  <c r="AF25" i="30"/>
  <c r="AG61" i="30" s="1"/>
  <c r="AE164" i="30"/>
  <c r="AE145" i="30"/>
  <c r="AD157" i="30"/>
  <c r="AE170" i="29"/>
  <c r="AE151" i="29"/>
  <c r="AF31" i="29"/>
  <c r="AG67" i="29" s="1"/>
  <c r="AE150" i="30"/>
  <c r="AE169" i="30"/>
  <c r="AF30" i="30"/>
  <c r="AG66" i="30" s="1"/>
  <c r="AA194" i="30"/>
  <c r="AE147" i="29"/>
  <c r="AE166" i="29"/>
  <c r="AF27" i="29"/>
  <c r="AG63" i="29" s="1"/>
  <c r="AE152" i="29"/>
  <c r="AF32" i="29"/>
  <c r="AG68" i="29" s="1"/>
  <c r="AE171" i="29"/>
  <c r="AE152" i="30"/>
  <c r="AE171" i="30"/>
  <c r="AF32" i="30"/>
  <c r="AG68" i="30" s="1"/>
  <c r="AE168" i="30"/>
  <c r="AE149" i="30"/>
  <c r="AF29" i="30"/>
  <c r="AG65" i="30" s="1"/>
  <c r="AD176" i="30"/>
  <c r="AC189" i="30"/>
  <c r="AC178" i="30"/>
  <c r="AC179" i="30" s="1"/>
  <c r="AC182" i="30"/>
  <c r="AE149" i="29"/>
  <c r="AE168" i="29"/>
  <c r="AF29" i="29"/>
  <c r="AG65" i="29" s="1"/>
  <c r="AE37" i="29"/>
  <c r="AE143" i="29"/>
  <c r="AF23" i="29"/>
  <c r="AG59" i="29" s="1"/>
  <c r="AE162" i="29"/>
  <c r="AC190" i="29"/>
  <c r="AC192" i="29" s="1"/>
  <c r="AC183" i="29"/>
  <c r="AC185" i="29" s="1"/>
  <c r="AB196" i="30"/>
  <c r="AB184" i="30"/>
  <c r="AB186" i="30" s="1"/>
  <c r="AF30" i="33"/>
  <c r="AG66" i="33" s="1"/>
  <c r="AB197" i="29"/>
  <c r="AE155" i="30"/>
  <c r="AE174" i="30"/>
  <c r="AF35" i="30"/>
  <c r="AG71" i="30" s="1"/>
  <c r="AB196" i="29"/>
  <c r="AF33" i="33"/>
  <c r="AG69" i="33" s="1"/>
  <c r="AF32" i="33"/>
  <c r="AG68" i="33" s="1"/>
  <c r="AD73" i="29"/>
  <c r="AF35" i="33"/>
  <c r="AG71" i="33" s="1"/>
  <c r="AE153" i="30"/>
  <c r="AE172" i="30"/>
  <c r="AF33" i="30"/>
  <c r="AG69" i="30" s="1"/>
  <c r="AB197" i="30"/>
  <c r="AB191" i="30"/>
  <c r="AB193" i="30" s="1"/>
  <c r="AF25" i="29"/>
  <c r="AG61" i="29" s="1"/>
  <c r="AE145" i="29"/>
  <c r="AE164" i="29"/>
  <c r="AB193" i="29"/>
  <c r="AF31" i="33"/>
  <c r="AG67" i="33" s="1"/>
  <c r="AF28" i="30"/>
  <c r="AG64" i="30" s="1"/>
  <c r="AE167" i="30"/>
  <c r="AE148" i="30"/>
  <c r="AD176" i="29"/>
  <c r="AG25" i="33"/>
  <c r="AH61" i="33" s="1"/>
  <c r="AF24" i="33"/>
  <c r="AG60" i="33" s="1"/>
  <c r="AC158" i="29"/>
  <c r="AC178" i="29"/>
  <c r="AC179" i="29" s="1"/>
  <c r="AC182" i="29"/>
  <c r="AC189" i="29"/>
  <c r="AF29" i="33"/>
  <c r="AG65" i="33" s="1"/>
  <c r="AF28" i="33"/>
  <c r="AG64" i="33" s="1"/>
  <c r="AD157" i="29"/>
  <c r="AE172" i="29"/>
  <c r="AF33" i="29"/>
  <c r="AG69" i="29" s="1"/>
  <c r="AE153" i="29"/>
  <c r="AF34" i="30"/>
  <c r="AG70" i="30" s="1"/>
  <c r="AE154" i="30"/>
  <c r="AE173" i="30"/>
  <c r="AD73" i="30"/>
  <c r="AD74" i="30" s="1"/>
  <c r="AE163" i="30"/>
  <c r="AE144" i="30"/>
  <c r="AF24" i="30"/>
  <c r="AG60" i="30" s="1"/>
  <c r="AA198" i="30"/>
  <c r="AE165" i="29"/>
  <c r="AE146" i="29"/>
  <c r="AF26" i="29"/>
  <c r="AG62" i="29" s="1"/>
  <c r="AC177" i="30"/>
  <c r="AF26" i="33"/>
  <c r="AG62" i="33" s="1"/>
  <c r="AF23" i="33"/>
  <c r="AG59" i="33" s="1"/>
  <c r="AE37" i="33"/>
  <c r="AF31" i="30"/>
  <c r="AG67" i="30" s="1"/>
  <c r="AE170" i="30"/>
  <c r="AE151" i="30"/>
  <c r="AE154" i="29"/>
  <c r="AE173" i="29"/>
  <c r="AF34" i="29"/>
  <c r="AG70" i="29" s="1"/>
  <c r="AE162" i="30"/>
  <c r="AE143" i="30"/>
  <c r="AE37" i="30"/>
  <c r="AF23" i="30"/>
  <c r="AG59" i="30" s="1"/>
  <c r="AE155" i="29"/>
  <c r="AF35" i="29"/>
  <c r="AG71" i="29" s="1"/>
  <c r="AE174" i="29"/>
  <c r="AE144" i="29"/>
  <c r="AF24" i="29"/>
  <c r="AG60" i="29" s="1"/>
  <c r="AE163" i="29"/>
  <c r="AF26" i="30"/>
  <c r="AG62" i="30" s="1"/>
  <c r="AE146" i="30"/>
  <c r="AE165" i="30"/>
  <c r="AF27" i="33"/>
  <c r="AG63" i="33" s="1"/>
  <c r="AE166" i="30"/>
  <c r="AE147" i="30"/>
  <c r="AF27" i="30"/>
  <c r="AG63" i="30" s="1"/>
  <c r="AD73" i="33"/>
  <c r="AD74" i="33" s="1"/>
  <c r="AE169" i="29"/>
  <c r="AF30" i="29"/>
  <c r="AG66" i="29" s="1"/>
  <c r="AE150" i="29"/>
  <c r="AF34" i="33"/>
  <c r="AG70" i="33" s="1"/>
  <c r="AD191" i="31"/>
  <c r="AF162" i="31"/>
  <c r="AG23" i="31"/>
  <c r="AH59" i="31" s="1"/>
  <c r="AF143" i="31"/>
  <c r="AF73" i="31"/>
  <c r="AF37" i="31"/>
  <c r="AH25" i="32"/>
  <c r="AI55" i="32" s="1"/>
  <c r="AG25" i="2"/>
  <c r="AH55" i="2" s="1"/>
  <c r="AG27" i="2"/>
  <c r="AH57" i="2" s="1"/>
  <c r="AG28" i="2"/>
  <c r="AH58" i="2" s="1"/>
  <c r="AG24" i="2"/>
  <c r="AH54" i="2" s="1"/>
  <c r="AG21" i="2"/>
  <c r="AH51" i="2" s="1"/>
  <c r="AE61" i="2"/>
  <c r="AF29" i="2"/>
  <c r="AE31" i="2"/>
  <c r="AG26" i="2"/>
  <c r="AH56" i="2" s="1"/>
  <c r="AH20" i="2"/>
  <c r="AI50" i="2" s="1"/>
  <c r="AG23" i="2"/>
  <c r="AH53" i="2" s="1"/>
  <c r="AG34" i="10"/>
  <c r="AH70" i="10" s="1"/>
  <c r="AG27" i="10"/>
  <c r="AH63" i="10" s="1"/>
  <c r="AG28" i="10"/>
  <c r="AH64" i="10" s="1"/>
  <c r="AG26" i="10"/>
  <c r="AH62" i="10" s="1"/>
  <c r="AE73" i="10"/>
  <c r="AE74" i="10" s="1"/>
  <c r="AG31" i="10"/>
  <c r="AH67" i="10" s="1"/>
  <c r="AG25" i="10"/>
  <c r="AH61" i="10" s="1"/>
  <c r="AG29" i="10"/>
  <c r="AH65" i="10" s="1"/>
  <c r="AG32" i="10"/>
  <c r="AH68" i="10" s="1"/>
  <c r="AG35" i="10"/>
  <c r="AH71" i="10" s="1"/>
  <c r="AH24" i="10"/>
  <c r="AI60" i="10" s="1"/>
  <c r="AH30" i="10"/>
  <c r="AI66" i="10" s="1"/>
  <c r="AH27" i="32"/>
  <c r="AI57" i="32" s="1"/>
  <c r="AH28" i="32"/>
  <c r="AI58" i="32" s="1"/>
  <c r="AH24" i="32"/>
  <c r="AI54" i="32" s="1"/>
  <c r="AH26" i="32"/>
  <c r="AI56" i="32" s="1"/>
  <c r="AI20" i="32"/>
  <c r="AJ50" i="32" s="1"/>
  <c r="AH23" i="32"/>
  <c r="AI53" i="32" s="1"/>
  <c r="AD197" i="31" l="1"/>
  <c r="AJ77" i="32"/>
  <c r="AJ34" i="32"/>
  <c r="AJ65" i="32"/>
  <c r="AJ19" i="32"/>
  <c r="AJ49" i="32"/>
  <c r="AJ77" i="33"/>
  <c r="AJ40" i="33"/>
  <c r="AJ92" i="33"/>
  <c r="AJ58" i="33"/>
  <c r="AJ22" i="33"/>
  <c r="AJ161" i="34"/>
  <c r="AJ188" i="34"/>
  <c r="AJ77" i="34"/>
  <c r="AJ109" i="34"/>
  <c r="AJ142" i="34"/>
  <c r="AJ22" i="34"/>
  <c r="AJ58" i="34"/>
  <c r="AJ92" i="34"/>
  <c r="AJ126" i="34"/>
  <c r="AJ181" i="34"/>
  <c r="AJ40" i="34"/>
  <c r="AJ40" i="36"/>
  <c r="AJ126" i="36"/>
  <c r="AJ109" i="36"/>
  <c r="AJ92" i="36"/>
  <c r="AJ181" i="36"/>
  <c r="AJ188" i="36"/>
  <c r="AJ161" i="36"/>
  <c r="AJ77" i="36"/>
  <c r="AJ22" i="36"/>
  <c r="AJ142" i="36"/>
  <c r="AJ58" i="36"/>
  <c r="AJ92" i="30"/>
  <c r="AJ126" i="30"/>
  <c r="AJ161" i="30"/>
  <c r="AJ77" i="30"/>
  <c r="AJ22" i="30"/>
  <c r="AJ109" i="30"/>
  <c r="AJ142" i="30"/>
  <c r="AJ188" i="30"/>
  <c r="AJ58" i="30"/>
  <c r="AJ181" i="30"/>
  <c r="AJ40" i="30"/>
  <c r="AJ58" i="35"/>
  <c r="AJ40" i="35"/>
  <c r="AJ181" i="35"/>
  <c r="AJ161" i="35"/>
  <c r="AJ22" i="35"/>
  <c r="AJ188" i="35"/>
  <c r="AJ77" i="35"/>
  <c r="AJ142" i="35"/>
  <c r="AJ109" i="35"/>
  <c r="AJ92" i="35"/>
  <c r="AJ126" i="35"/>
  <c r="AJ126" i="29"/>
  <c r="AJ188" i="29"/>
  <c r="AJ161" i="29"/>
  <c r="AJ92" i="29"/>
  <c r="AJ58" i="29"/>
  <c r="AJ77" i="29"/>
  <c r="AJ181" i="29"/>
  <c r="AJ40" i="29"/>
  <c r="AJ22" i="29"/>
  <c r="AJ142" i="29"/>
  <c r="AJ109" i="29"/>
  <c r="AJ58" i="43"/>
  <c r="AJ89" i="43"/>
  <c r="AJ22" i="43"/>
  <c r="AJ76" i="43"/>
  <c r="AJ40" i="43"/>
  <c r="AJ181" i="31"/>
  <c r="AJ142" i="31"/>
  <c r="AJ109" i="31"/>
  <c r="AJ77" i="31"/>
  <c r="AJ40" i="31"/>
  <c r="AJ188" i="31"/>
  <c r="AJ161" i="31"/>
  <c r="AJ126" i="31"/>
  <c r="AJ92" i="31"/>
  <c r="AJ22" i="31"/>
  <c r="AJ58" i="31"/>
  <c r="AJ27" i="48"/>
  <c r="AJ20" i="48"/>
  <c r="AK4" i="48"/>
  <c r="AK4" i="43"/>
  <c r="AK4" i="35"/>
  <c r="AK4" i="33"/>
  <c r="AK4" i="31"/>
  <c r="AK4" i="29"/>
  <c r="AK4" i="10"/>
  <c r="AK4" i="36"/>
  <c r="AK4" i="34"/>
  <c r="AK4" i="30"/>
  <c r="AK4" i="32"/>
  <c r="AK65" i="2"/>
  <c r="AK34" i="2"/>
  <c r="AK77" i="2"/>
  <c r="AK49" i="2"/>
  <c r="AK19" i="2"/>
  <c r="AJ58" i="10"/>
  <c r="AJ92" i="10"/>
  <c r="AJ22" i="10"/>
  <c r="AJ77" i="10"/>
  <c r="AJ40" i="10"/>
  <c r="AK34" i="28"/>
  <c r="AK59" i="28" s="1"/>
  <c r="AM5" i="28"/>
  <c r="AL4" i="2"/>
  <c r="AL21" i="28"/>
  <c r="AL13" i="28"/>
  <c r="AJ67" i="28"/>
  <c r="AJ75" i="28" s="1"/>
  <c r="AJ87" i="28"/>
  <c r="AJ95" i="28" s="1"/>
  <c r="AJ103" i="28" s="1"/>
  <c r="AV39" i="2"/>
  <c r="AU46" i="2"/>
  <c r="AE158" i="31"/>
  <c r="AG61" i="31"/>
  <c r="AF145" i="31"/>
  <c r="AF157" i="31" s="1"/>
  <c r="AF189" i="31" s="1"/>
  <c r="AG25" i="31"/>
  <c r="AG37" i="31" s="1"/>
  <c r="AF164" i="31"/>
  <c r="AF176" i="31" s="1"/>
  <c r="AF183" i="31" s="1"/>
  <c r="AF185" i="31" s="1"/>
  <c r="AG52" i="32"/>
  <c r="AG22" i="32"/>
  <c r="AG31" i="32" s="1"/>
  <c r="AF37" i="10"/>
  <c r="AC198" i="31"/>
  <c r="AG69" i="10"/>
  <c r="AG33" i="10"/>
  <c r="AD196" i="31"/>
  <c r="AD198" i="31" s="1"/>
  <c r="AB198" i="36"/>
  <c r="AF74" i="31"/>
  <c r="AE62" i="2"/>
  <c r="AD158" i="35"/>
  <c r="AD189" i="35"/>
  <c r="AD191" i="35" s="1"/>
  <c r="AD193" i="31"/>
  <c r="AD194" i="31" s="1"/>
  <c r="AD178" i="36"/>
  <c r="AD179" i="36" s="1"/>
  <c r="AE190" i="31"/>
  <c r="AE192" i="31" s="1"/>
  <c r="AD178" i="35"/>
  <c r="AD179" i="35" s="1"/>
  <c r="AC193" i="36"/>
  <c r="AC197" i="35"/>
  <c r="AD190" i="35"/>
  <c r="AD192" i="35" s="1"/>
  <c r="AC193" i="35"/>
  <c r="AD183" i="36"/>
  <c r="AD185" i="36" s="1"/>
  <c r="AE178" i="31"/>
  <c r="AE179" i="31" s="1"/>
  <c r="AE182" i="31"/>
  <c r="AE184" i="31" s="1"/>
  <c r="AE186" i="31" s="1"/>
  <c r="AE189" i="31"/>
  <c r="AC197" i="36"/>
  <c r="AD189" i="36"/>
  <c r="AD197" i="36" s="1"/>
  <c r="AD177" i="36"/>
  <c r="AD177" i="35"/>
  <c r="AF37" i="36"/>
  <c r="AW41" i="35"/>
  <c r="AV55" i="35"/>
  <c r="AE177" i="31"/>
  <c r="AD74" i="29"/>
  <c r="AG59" i="10"/>
  <c r="AG23" i="10"/>
  <c r="AD158" i="36"/>
  <c r="AC186" i="36"/>
  <c r="AD182" i="36"/>
  <c r="AC196" i="36"/>
  <c r="AC186" i="35"/>
  <c r="AF73" i="36"/>
  <c r="AF74" i="36" s="1"/>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L25" i="35"/>
  <c r="AL61" i="35"/>
  <c r="AK145" i="35"/>
  <c r="AK164" i="35"/>
  <c r="AL30" i="35"/>
  <c r="AL66" i="35"/>
  <c r="AK169" i="35"/>
  <c r="AK150" i="35"/>
  <c r="AK27" i="35"/>
  <c r="AK63" i="35"/>
  <c r="AJ166" i="35"/>
  <c r="AJ147" i="35"/>
  <c r="AG24" i="34"/>
  <c r="AG60" i="34"/>
  <c r="AF144" i="34"/>
  <c r="AF163" i="34"/>
  <c r="AG32" i="36"/>
  <c r="AG68" i="36"/>
  <c r="AF152" i="36"/>
  <c r="AF171" i="36"/>
  <c r="AG34" i="36"/>
  <c r="AG70" i="36"/>
  <c r="AF173" i="36"/>
  <c r="AF154" i="36"/>
  <c r="AO26" i="35"/>
  <c r="AO62" i="35"/>
  <c r="AN146" i="35"/>
  <c r="AN165" i="35"/>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L29" i="35"/>
  <c r="AL65" i="35"/>
  <c r="AK149" i="35"/>
  <c r="AK168" i="35"/>
  <c r="AG30" i="36"/>
  <c r="AG66" i="36"/>
  <c r="AF150" i="36"/>
  <c r="AF169" i="36"/>
  <c r="AD184" i="35"/>
  <c r="AD186" i="35" s="1"/>
  <c r="AD196" i="35"/>
  <c r="AH60" i="31"/>
  <c r="AG144" i="31"/>
  <c r="AH24" i="31"/>
  <c r="AG163" i="31"/>
  <c r="AI67" i="31"/>
  <c r="AH151" i="31"/>
  <c r="AI31" i="31"/>
  <c r="AH170" i="31"/>
  <c r="AG33" i="36"/>
  <c r="AG69" i="36"/>
  <c r="AF153" i="36"/>
  <c r="AF172" i="36"/>
  <c r="AK32" i="35"/>
  <c r="AK68" i="35"/>
  <c r="AJ171" i="35"/>
  <c r="AJ152" i="35"/>
  <c r="AG32" i="34"/>
  <c r="AG68" i="34"/>
  <c r="AF171" i="34"/>
  <c r="AF152" i="34"/>
  <c r="AF73" i="34"/>
  <c r="AF179" i="34" s="1"/>
  <c r="AD177" i="34"/>
  <c r="AG31" i="36"/>
  <c r="AG67" i="36"/>
  <c r="AF151" i="36"/>
  <c r="AF170" i="36"/>
  <c r="AG28" i="34"/>
  <c r="AG64" i="34"/>
  <c r="AF148" i="34"/>
  <c r="AF167" i="34"/>
  <c r="AJ29" i="36"/>
  <c r="AJ65" i="36"/>
  <c r="AI168" i="36"/>
  <c r="AI149" i="36"/>
  <c r="AG30" i="34"/>
  <c r="AG66" i="34"/>
  <c r="AF150" i="34"/>
  <c r="AF169" i="34"/>
  <c r="AG25" i="34"/>
  <c r="AG61" i="34"/>
  <c r="AF145" i="34"/>
  <c r="AF164" i="34"/>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H62" i="31"/>
  <c r="AH26" i="31"/>
  <c r="AG165" i="31"/>
  <c r="AG146" i="31"/>
  <c r="AB194" i="35"/>
  <c r="AF73" i="35"/>
  <c r="AF74" i="35" s="1"/>
  <c r="AH64" i="31"/>
  <c r="AH28" i="31"/>
  <c r="AG148" i="31"/>
  <c r="AG167" i="31"/>
  <c r="AG26" i="36"/>
  <c r="AG62" i="36"/>
  <c r="AF146" i="36"/>
  <c r="AF165" i="36"/>
  <c r="AL35" i="35"/>
  <c r="AL71" i="35"/>
  <c r="AK155" i="35"/>
  <c r="AK174" i="35"/>
  <c r="AC191" i="34"/>
  <c r="AC193" i="34" s="1"/>
  <c r="AC197" i="34"/>
  <c r="AI24" i="35"/>
  <c r="AI60" i="35"/>
  <c r="AH163" i="35"/>
  <c r="AH144" i="35"/>
  <c r="AK28" i="35"/>
  <c r="AK64" i="35"/>
  <c r="AJ167" i="35"/>
  <c r="AJ148" i="35"/>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L33" i="35"/>
  <c r="AL69" i="35"/>
  <c r="AK153" i="35"/>
  <c r="AK172" i="35"/>
  <c r="AP41" i="33"/>
  <c r="AO55" i="33"/>
  <c r="AT41" i="30"/>
  <c r="AS55" i="30"/>
  <c r="AF61" i="32"/>
  <c r="AF62" i="32" s="1"/>
  <c r="AH21" i="32"/>
  <c r="AI51" i="32" s="1"/>
  <c r="AH29" i="32"/>
  <c r="AI59" i="32" s="1"/>
  <c r="AR41" i="10"/>
  <c r="AQ55" i="10"/>
  <c r="AB198" i="29"/>
  <c r="AO41" i="34"/>
  <c r="AN55" i="34"/>
  <c r="AD177" i="30"/>
  <c r="AB194" i="29"/>
  <c r="AE73" i="30"/>
  <c r="AE74" i="30" s="1"/>
  <c r="AG26" i="33"/>
  <c r="AH62" i="33" s="1"/>
  <c r="AG30" i="33"/>
  <c r="AH66" i="33" s="1"/>
  <c r="AE157" i="29"/>
  <c r="AF164" i="30"/>
  <c r="AG25" i="30"/>
  <c r="AH61" i="30" s="1"/>
  <c r="AF145" i="30"/>
  <c r="AF169" i="29"/>
  <c r="AF150" i="29"/>
  <c r="AG30" i="29"/>
  <c r="AH66" i="29" s="1"/>
  <c r="AG27" i="33"/>
  <c r="AH63" i="33" s="1"/>
  <c r="AG24" i="29"/>
  <c r="AH60" i="29" s="1"/>
  <c r="AF144" i="29"/>
  <c r="AF163" i="29"/>
  <c r="AC191" i="29"/>
  <c r="AC193" i="29" s="1"/>
  <c r="AC197" i="29"/>
  <c r="AD183" i="29"/>
  <c r="AD185" i="29" s="1"/>
  <c r="AD190" i="29"/>
  <c r="AD192" i="29" s="1"/>
  <c r="AD177" i="29"/>
  <c r="AG33" i="33"/>
  <c r="AH69" i="33" s="1"/>
  <c r="AC191" i="30"/>
  <c r="AC193" i="30" s="1"/>
  <c r="AC197" i="30"/>
  <c r="AF170" i="29"/>
  <c r="AF151" i="29"/>
  <c r="AG31" i="29"/>
  <c r="AH67" i="29" s="1"/>
  <c r="AE157" i="30"/>
  <c r="AF146" i="29"/>
  <c r="AG26" i="29"/>
  <c r="AH62" i="29" s="1"/>
  <c r="AF165" i="29"/>
  <c r="AG33" i="29"/>
  <c r="AH69" i="29" s="1"/>
  <c r="AF153" i="29"/>
  <c r="AF172" i="29"/>
  <c r="AC184" i="29"/>
  <c r="AC186" i="29" s="1"/>
  <c r="AC196" i="29"/>
  <c r="AB194" i="30"/>
  <c r="AE73" i="29"/>
  <c r="AD190" i="30"/>
  <c r="AD192" i="30" s="1"/>
  <c r="AD183" i="30"/>
  <c r="AD185" i="30" s="1"/>
  <c r="AE176" i="30"/>
  <c r="AG31" i="30"/>
  <c r="AH67" i="30" s="1"/>
  <c r="AF151" i="30"/>
  <c r="AF170" i="30"/>
  <c r="AG35" i="33"/>
  <c r="AH71" i="33" s="1"/>
  <c r="AG35" i="30"/>
  <c r="AH71" i="30" s="1"/>
  <c r="AF174" i="30"/>
  <c r="AF155" i="30"/>
  <c r="AB198" i="30"/>
  <c r="AF149" i="29"/>
  <c r="AF168" i="29"/>
  <c r="AG29" i="29"/>
  <c r="AH65" i="29" s="1"/>
  <c r="AF149" i="30"/>
  <c r="AG29" i="30"/>
  <c r="AH65" i="30" s="1"/>
  <c r="AF168" i="30"/>
  <c r="AF148" i="29"/>
  <c r="AF167" i="29"/>
  <c r="AG28" i="29"/>
  <c r="AH64" i="29" s="1"/>
  <c r="AF154" i="29"/>
  <c r="AF173" i="29"/>
  <c r="AG34" i="29"/>
  <c r="AH70" i="29" s="1"/>
  <c r="AD178" i="29"/>
  <c r="AD179" i="29" s="1"/>
  <c r="AD182" i="29"/>
  <c r="AD189" i="29"/>
  <c r="AD158" i="29"/>
  <c r="AF164" i="29"/>
  <c r="AF145" i="29"/>
  <c r="AG25" i="29"/>
  <c r="AH61" i="29" s="1"/>
  <c r="AF152" i="29"/>
  <c r="AG32" i="29"/>
  <c r="AH68" i="29" s="1"/>
  <c r="AF171" i="29"/>
  <c r="AF169" i="30"/>
  <c r="AF150" i="30"/>
  <c r="AG30" i="30"/>
  <c r="AH66" i="30" s="1"/>
  <c r="AD182" i="30"/>
  <c r="AD178" i="30"/>
  <c r="AD179" i="30" s="1"/>
  <c r="AD189" i="30"/>
  <c r="AD158" i="30"/>
  <c r="AF166" i="30"/>
  <c r="AF147" i="30"/>
  <c r="AG27" i="30"/>
  <c r="AH63" i="30" s="1"/>
  <c r="AF155" i="29"/>
  <c r="AF174" i="29"/>
  <c r="AG35" i="29"/>
  <c r="AH71" i="29" s="1"/>
  <c r="AG23" i="33"/>
  <c r="AH59" i="33" s="1"/>
  <c r="AF37" i="33"/>
  <c r="AG28" i="33"/>
  <c r="AH64" i="33" s="1"/>
  <c r="AG24" i="33"/>
  <c r="AH60" i="33" s="1"/>
  <c r="AF148" i="30"/>
  <c r="AF167" i="30"/>
  <c r="AG28" i="30"/>
  <c r="AH64" i="30" s="1"/>
  <c r="AG34" i="33"/>
  <c r="AH70" i="33" s="1"/>
  <c r="AF146" i="30"/>
  <c r="AF165" i="30"/>
  <c r="AG26" i="30"/>
  <c r="AH62" i="30" s="1"/>
  <c r="AE73" i="33"/>
  <c r="AE74" i="33" s="1"/>
  <c r="AG32" i="33"/>
  <c r="AH68" i="33" s="1"/>
  <c r="AE176" i="29"/>
  <c r="AF143" i="30"/>
  <c r="AF37" i="30"/>
  <c r="AG23" i="30"/>
  <c r="AH59" i="30" s="1"/>
  <c r="AF162" i="30"/>
  <c r="AF163" i="30"/>
  <c r="AF144" i="30"/>
  <c r="AG24" i="30"/>
  <c r="AH60" i="30" s="1"/>
  <c r="AF173" i="30"/>
  <c r="AG34" i="30"/>
  <c r="AH70" i="30" s="1"/>
  <c r="AF154" i="30"/>
  <c r="AG29" i="33"/>
  <c r="AH65" i="33" s="1"/>
  <c r="AH25" i="33"/>
  <c r="AI61" i="33" s="1"/>
  <c r="AG31" i="33"/>
  <c r="AH67" i="33" s="1"/>
  <c r="AF153" i="30"/>
  <c r="AF172" i="30"/>
  <c r="AG33" i="30"/>
  <c r="AH69" i="30" s="1"/>
  <c r="AG23" i="29"/>
  <c r="AH59" i="29" s="1"/>
  <c r="AF143" i="29"/>
  <c r="AF37" i="29"/>
  <c r="AF162" i="29"/>
  <c r="AC196" i="30"/>
  <c r="AC184" i="30"/>
  <c r="AC186" i="30" s="1"/>
  <c r="AF152" i="30"/>
  <c r="AF171" i="30"/>
  <c r="AG32" i="30"/>
  <c r="AH68" i="30" s="1"/>
  <c r="AF166" i="29"/>
  <c r="AF147" i="29"/>
  <c r="AG27" i="29"/>
  <c r="AH63" i="29" s="1"/>
  <c r="AG143" i="31"/>
  <c r="AG73" i="31"/>
  <c r="AG162" i="31"/>
  <c r="AH23" i="31"/>
  <c r="AI59" i="31" s="1"/>
  <c r="AI25" i="32"/>
  <c r="AJ55" i="32" s="1"/>
  <c r="AH25" i="2"/>
  <c r="AI55" i="2" s="1"/>
  <c r="AH21" i="2"/>
  <c r="AI51" i="2" s="1"/>
  <c r="AH26" i="2"/>
  <c r="AI56" i="2" s="1"/>
  <c r="AH24" i="2"/>
  <c r="AI54" i="2" s="1"/>
  <c r="AH23" i="2"/>
  <c r="AI53" i="2" s="1"/>
  <c r="AF61" i="2"/>
  <c r="AG29" i="2"/>
  <c r="AH28" i="2"/>
  <c r="AI58" i="2" s="1"/>
  <c r="AH27" i="2"/>
  <c r="AI57" i="2" s="1"/>
  <c r="AI20" i="2"/>
  <c r="AJ50" i="2" s="1"/>
  <c r="AH29" i="10"/>
  <c r="AI65" i="10" s="1"/>
  <c r="AH32" i="10"/>
  <c r="AI68" i="10" s="1"/>
  <c r="AH28" i="10"/>
  <c r="AI64" i="10" s="1"/>
  <c r="AH27" i="10"/>
  <c r="AI63" i="10" s="1"/>
  <c r="AH31" i="10"/>
  <c r="AI67" i="10" s="1"/>
  <c r="AH25" i="10"/>
  <c r="AI61" i="10" s="1"/>
  <c r="AH34" i="10"/>
  <c r="AI70" i="10" s="1"/>
  <c r="AI30" i="10"/>
  <c r="AJ66" i="10" s="1"/>
  <c r="AF73" i="10"/>
  <c r="AF74" i="10" s="1"/>
  <c r="AI24" i="10"/>
  <c r="AJ60" i="10" s="1"/>
  <c r="AH35" i="10"/>
  <c r="AI71" i="10" s="1"/>
  <c r="AH26" i="10"/>
  <c r="AI62" i="10" s="1"/>
  <c r="AI27" i="32"/>
  <c r="AJ57" i="32" s="1"/>
  <c r="AI23" i="32"/>
  <c r="AJ53" i="32" s="1"/>
  <c r="AI26" i="32"/>
  <c r="AJ56" i="32" s="1"/>
  <c r="AI28" i="32"/>
  <c r="AJ58" i="32" s="1"/>
  <c r="AJ20" i="32"/>
  <c r="AK50" i="32" s="1"/>
  <c r="AI24" i="32"/>
  <c r="AJ54" i="32" s="1"/>
  <c r="AK126" i="29" l="1"/>
  <c r="AK77" i="29"/>
  <c r="AK181" i="29"/>
  <c r="AK92" i="29"/>
  <c r="AK40" i="29"/>
  <c r="AK22" i="29"/>
  <c r="AK188" i="29"/>
  <c r="AK142" i="29"/>
  <c r="AK58" i="29"/>
  <c r="AK161" i="29"/>
  <c r="AK109" i="29"/>
  <c r="AK77" i="32"/>
  <c r="AK65" i="32"/>
  <c r="AK19" i="32"/>
  <c r="AK49" i="32"/>
  <c r="AK34" i="32"/>
  <c r="AK161" i="35"/>
  <c r="AK142" i="35"/>
  <c r="AK109" i="35"/>
  <c r="AK188" i="35"/>
  <c r="AK77" i="35"/>
  <c r="AK40" i="35"/>
  <c r="AK181" i="35"/>
  <c r="AK92" i="35"/>
  <c r="AK126" i="35"/>
  <c r="AK22" i="35"/>
  <c r="AK58" i="35"/>
  <c r="AK126" i="30"/>
  <c r="AK161" i="30"/>
  <c r="AK77" i="30"/>
  <c r="AK109" i="30"/>
  <c r="AK142" i="30"/>
  <c r="AK22" i="30"/>
  <c r="AK181" i="30"/>
  <c r="AK92" i="30"/>
  <c r="AK58" i="30"/>
  <c r="AK40" i="30"/>
  <c r="AK188" i="30"/>
  <c r="AK22" i="43"/>
  <c r="AK89" i="43"/>
  <c r="AK58" i="43"/>
  <c r="AK76" i="43"/>
  <c r="AK40" i="43"/>
  <c r="AK77" i="33"/>
  <c r="AK40" i="33"/>
  <c r="AK92" i="33"/>
  <c r="AK58" i="33"/>
  <c r="AK22" i="33"/>
  <c r="AL4" i="48"/>
  <c r="AL4" i="43"/>
  <c r="AL4" i="35"/>
  <c r="AL4" i="33"/>
  <c r="AL4" i="36"/>
  <c r="AL4" i="34"/>
  <c r="AL4" i="32"/>
  <c r="AL4" i="10"/>
  <c r="AL4" i="30"/>
  <c r="AL4" i="31"/>
  <c r="AL4" i="29"/>
  <c r="AL65" i="2"/>
  <c r="AL34" i="2"/>
  <c r="AL77" i="2"/>
  <c r="AL49" i="2"/>
  <c r="AL19" i="2"/>
  <c r="AK188" i="34"/>
  <c r="AK181" i="34"/>
  <c r="AK109" i="34"/>
  <c r="AK142" i="34"/>
  <c r="AK22" i="34"/>
  <c r="AK58" i="34"/>
  <c r="AK92" i="34"/>
  <c r="AK126" i="34"/>
  <c r="AK161" i="34"/>
  <c r="AK77" i="34"/>
  <c r="AK40" i="34"/>
  <c r="AK20" i="48"/>
  <c r="AK27" i="48"/>
  <c r="AK181" i="31"/>
  <c r="AK142" i="31"/>
  <c r="AK109" i="31"/>
  <c r="AK77" i="31"/>
  <c r="AK92" i="31"/>
  <c r="AK40" i="31"/>
  <c r="AK22" i="31"/>
  <c r="AK126" i="31"/>
  <c r="AK58" i="31"/>
  <c r="AK161" i="31"/>
  <c r="AK188" i="31"/>
  <c r="AK77" i="36"/>
  <c r="AK22" i="36"/>
  <c r="AK142" i="36"/>
  <c r="AK126" i="36"/>
  <c r="AK58" i="36"/>
  <c r="AK161" i="36"/>
  <c r="AK188" i="36"/>
  <c r="AK40" i="36"/>
  <c r="AK109" i="36"/>
  <c r="AK181" i="36"/>
  <c r="AK92" i="36"/>
  <c r="AK92" i="10"/>
  <c r="AK22" i="10"/>
  <c r="AK40" i="10"/>
  <c r="AK77" i="10"/>
  <c r="AK58" i="10"/>
  <c r="AL34" i="28"/>
  <c r="AL59" i="28" s="1"/>
  <c r="AN5" i="28"/>
  <c r="AM4" i="2"/>
  <c r="AM21" i="28"/>
  <c r="AM13" i="28"/>
  <c r="AK87" i="28"/>
  <c r="AK95" i="28" s="1"/>
  <c r="AK103" i="28" s="1"/>
  <c r="AK67" i="28"/>
  <c r="AK75" i="28" s="1"/>
  <c r="AW39" i="2"/>
  <c r="AV46" i="2"/>
  <c r="AF62" i="2"/>
  <c r="AH61" i="31"/>
  <c r="AH73" i="31" s="1"/>
  <c r="AG145" i="31"/>
  <c r="AG157" i="31" s="1"/>
  <c r="AG189" i="31" s="1"/>
  <c r="AH25" i="31"/>
  <c r="AH37" i="31" s="1"/>
  <c r="AG164" i="31"/>
  <c r="AG176" i="31" s="1"/>
  <c r="AG183" i="31" s="1"/>
  <c r="AG185" i="31" s="1"/>
  <c r="AG37" i="10"/>
  <c r="AE196" i="31"/>
  <c r="AH52" i="32"/>
  <c r="AH22" i="32"/>
  <c r="AG74" i="31"/>
  <c r="AH69" i="10"/>
  <c r="AH33" i="10"/>
  <c r="AF157" i="35"/>
  <c r="AF189" i="35" s="1"/>
  <c r="AD196" i="36"/>
  <c r="AD198" i="36" s="1"/>
  <c r="AD197" i="35"/>
  <c r="AD198" i="35" s="1"/>
  <c r="AC198" i="36"/>
  <c r="AE197" i="31"/>
  <c r="AF190" i="31"/>
  <c r="AF192" i="31" s="1"/>
  <c r="AD191" i="36"/>
  <c r="AD193" i="36" s="1"/>
  <c r="AF177" i="31"/>
  <c r="AE189" i="36"/>
  <c r="AE191" i="36" s="1"/>
  <c r="AE193" i="36" s="1"/>
  <c r="AE158" i="36"/>
  <c r="AE177" i="36"/>
  <c r="AC198" i="35"/>
  <c r="AC194" i="35"/>
  <c r="AD193" i="35"/>
  <c r="AD194" i="35" s="1"/>
  <c r="AC194" i="36"/>
  <c r="AF157" i="36"/>
  <c r="AF189" i="36" s="1"/>
  <c r="AE191" i="31"/>
  <c r="AE193" i="31" s="1"/>
  <c r="AE194" i="31" s="1"/>
  <c r="AF158" i="31"/>
  <c r="AD184" i="36"/>
  <c r="AD186" i="36" s="1"/>
  <c r="AG73" i="35"/>
  <c r="AG74" i="35" s="1"/>
  <c r="AE177" i="34"/>
  <c r="AE183" i="34"/>
  <c r="AE185" i="34" s="1"/>
  <c r="AX41" i="35"/>
  <c r="AW55" i="35"/>
  <c r="AE74" i="29"/>
  <c r="AH59" i="10"/>
  <c r="AH23" i="10"/>
  <c r="AF178" i="31"/>
  <c r="AF179" i="31" s="1"/>
  <c r="AF182" i="31"/>
  <c r="AF196" i="31" s="1"/>
  <c r="AE178" i="36"/>
  <c r="AE179" i="36" s="1"/>
  <c r="AE183" i="36"/>
  <c r="AE185" i="36" s="1"/>
  <c r="AG73" i="36"/>
  <c r="AG74" i="36" s="1"/>
  <c r="AF176" i="36"/>
  <c r="AF183" i="36" s="1"/>
  <c r="AF185" i="36" s="1"/>
  <c r="AH35" i="34"/>
  <c r="AH71" i="34"/>
  <c r="AG174" i="34"/>
  <c r="AG155" i="34"/>
  <c r="AF157" i="34"/>
  <c r="AH28" i="34"/>
  <c r="AH64" i="34"/>
  <c r="AG148" i="34"/>
  <c r="AG167" i="34"/>
  <c r="AI60" i="31"/>
  <c r="AI24" i="31"/>
  <c r="AH163" i="31"/>
  <c r="AH144" i="31"/>
  <c r="AP26" i="35"/>
  <c r="AP62" i="35"/>
  <c r="AO146" i="35"/>
  <c r="AO165" i="35"/>
  <c r="AH32" i="36"/>
  <c r="AH68" i="36"/>
  <c r="AG152" i="36"/>
  <c r="AG171" i="36"/>
  <c r="AL27" i="35"/>
  <c r="AL63" i="35"/>
  <c r="AK166" i="35"/>
  <c r="AK147" i="35"/>
  <c r="AM25" i="35"/>
  <c r="AM61" i="35"/>
  <c r="AL164" i="35"/>
  <c r="AL145" i="35"/>
  <c r="AM35" i="35"/>
  <c r="AM71" i="35"/>
  <c r="AL155" i="35"/>
  <c r="AL174" i="35"/>
  <c r="AI62" i="31"/>
  <c r="AI26" i="31"/>
  <c r="AH165" i="31"/>
  <c r="AH146" i="31"/>
  <c r="AH35" i="36"/>
  <c r="AH71" i="36"/>
  <c r="AG155" i="36"/>
  <c r="AG174" i="36"/>
  <c r="AH31" i="35"/>
  <c r="AH67" i="35"/>
  <c r="AG170" i="35"/>
  <c r="AG151" i="35"/>
  <c r="AH29" i="34"/>
  <c r="AH65" i="34"/>
  <c r="AG168" i="34"/>
  <c r="AG149" i="34"/>
  <c r="AH25" i="36"/>
  <c r="AH61" i="36"/>
  <c r="AG164" i="36"/>
  <c r="AG145" i="36"/>
  <c r="AL28" i="35"/>
  <c r="AL64" i="35"/>
  <c r="AK148" i="35"/>
  <c r="AK167" i="35"/>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G179" i="34" s="1"/>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37" i="36"/>
  <c r="AJ24" i="35"/>
  <c r="AJ60" i="35"/>
  <c r="AI144" i="35"/>
  <c r="AI163" i="35"/>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M33" i="35"/>
  <c r="AM69" i="35"/>
  <c r="AL172" i="35"/>
  <c r="AL153" i="35"/>
  <c r="AH31" i="36"/>
  <c r="AH67" i="36"/>
  <c r="AG151" i="36"/>
  <c r="AG170" i="36"/>
  <c r="AJ67" i="31"/>
  <c r="AI151" i="31"/>
  <c r="AI170" i="31"/>
  <c r="AJ31" i="31"/>
  <c r="AH26" i="34"/>
  <c r="AH62" i="34"/>
  <c r="AG165" i="34"/>
  <c r="AG146" i="34"/>
  <c r="AH34" i="36"/>
  <c r="AH70" i="36"/>
  <c r="AG173" i="36"/>
  <c r="AG154" i="36"/>
  <c r="AH24" i="34"/>
  <c r="AH60" i="34"/>
  <c r="AG144" i="34"/>
  <c r="AG163" i="34"/>
  <c r="AM30" i="35"/>
  <c r="AM66" i="35"/>
  <c r="AL169" i="35"/>
  <c r="AL150" i="35"/>
  <c r="AF74" i="34"/>
  <c r="AI66" i="31"/>
  <c r="AH150" i="31"/>
  <c r="AI30" i="31"/>
  <c r="AH169" i="31"/>
  <c r="AI68" i="31"/>
  <c r="AH171" i="31"/>
  <c r="AI32" i="31"/>
  <c r="AH152" i="31"/>
  <c r="AH30" i="34"/>
  <c r="AH66" i="34"/>
  <c r="AG150" i="34"/>
  <c r="AG169" i="34"/>
  <c r="AG31" i="2"/>
  <c r="AH59" i="2"/>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H34" i="34"/>
  <c r="AH70" i="34"/>
  <c r="AG173" i="34"/>
  <c r="AG154" i="34"/>
  <c r="AH24" i="36"/>
  <c r="AH60" i="36"/>
  <c r="AG144" i="36"/>
  <c r="AG163" i="36"/>
  <c r="AE158" i="35"/>
  <c r="AC198" i="34"/>
  <c r="AL32" i="35"/>
  <c r="AL68" i="35"/>
  <c r="AK152" i="35"/>
  <c r="AK171" i="35"/>
  <c r="AM29" i="35"/>
  <c r="AM65" i="35"/>
  <c r="AL149" i="35"/>
  <c r="AL168" i="35"/>
  <c r="AI70" i="31"/>
  <c r="AI34" i="31"/>
  <c r="AH154" i="31"/>
  <c r="AH173" i="31"/>
  <c r="AI63" i="31"/>
  <c r="AI27" i="31"/>
  <c r="AH166" i="31"/>
  <c r="AH147" i="31"/>
  <c r="AQ41" i="33"/>
  <c r="AP55" i="33"/>
  <c r="AU41" i="30"/>
  <c r="AT55" i="30"/>
  <c r="AH31" i="32"/>
  <c r="AG61" i="32"/>
  <c r="AG62" i="32" s="1"/>
  <c r="AI29" i="32"/>
  <c r="AJ59" i="32" s="1"/>
  <c r="AI21" i="32"/>
  <c r="AJ51" i="32" s="1"/>
  <c r="AC198" i="30"/>
  <c r="AS41" i="10"/>
  <c r="AR55" i="10"/>
  <c r="AF157" i="29"/>
  <c r="AF189" i="29" s="1"/>
  <c r="AP41" i="34"/>
  <c r="AO55" i="34"/>
  <c r="AE158" i="30"/>
  <c r="AE158" i="29"/>
  <c r="AC194" i="30"/>
  <c r="AF176" i="29"/>
  <c r="AG173" i="30"/>
  <c r="AH34" i="30"/>
  <c r="AI70" i="30" s="1"/>
  <c r="AG154" i="30"/>
  <c r="AG143" i="30"/>
  <c r="AH23" i="30"/>
  <c r="AI59" i="30" s="1"/>
  <c r="AG37" i="30"/>
  <c r="AG162" i="30"/>
  <c r="AG165" i="30"/>
  <c r="AG146" i="30"/>
  <c r="AH26" i="30"/>
  <c r="AI62" i="30" s="1"/>
  <c r="AF73" i="33"/>
  <c r="AF74" i="33" s="1"/>
  <c r="AE190" i="30"/>
  <c r="AE192" i="30" s="1"/>
  <c r="AE177" i="30"/>
  <c r="AE183" i="30"/>
  <c r="AE185" i="30" s="1"/>
  <c r="AG151" i="29"/>
  <c r="AG170" i="29"/>
  <c r="AH31" i="29"/>
  <c r="AI67" i="29" s="1"/>
  <c r="AE177" i="29"/>
  <c r="AH31" i="33"/>
  <c r="AI67" i="33" s="1"/>
  <c r="AF73" i="30"/>
  <c r="AF74" i="30" s="1"/>
  <c r="AG174" i="29"/>
  <c r="AG155" i="29"/>
  <c r="AH35" i="29"/>
  <c r="AI71" i="29" s="1"/>
  <c r="AG148" i="29"/>
  <c r="AH28" i="29"/>
  <c r="AI64" i="29" s="1"/>
  <c r="AG167" i="29"/>
  <c r="AG149" i="29"/>
  <c r="AH29" i="29"/>
  <c r="AI65" i="29" s="1"/>
  <c r="AG168" i="29"/>
  <c r="AG155" i="30"/>
  <c r="AH35" i="30"/>
  <c r="AI71" i="30" s="1"/>
  <c r="AG174" i="30"/>
  <c r="AH33" i="29"/>
  <c r="AI69" i="29" s="1"/>
  <c r="AG153" i="29"/>
  <c r="AG172" i="29"/>
  <c r="AH27" i="33"/>
  <c r="AI63" i="33" s="1"/>
  <c r="AH25" i="30"/>
  <c r="AI61" i="30" s="1"/>
  <c r="AG164" i="30"/>
  <c r="AG145" i="30"/>
  <c r="AG171" i="30"/>
  <c r="AH32" i="30"/>
  <c r="AI68" i="30" s="1"/>
  <c r="AG152" i="30"/>
  <c r="AH24" i="33"/>
  <c r="AI60" i="33" s="1"/>
  <c r="AD197" i="30"/>
  <c r="AD191" i="30"/>
  <c r="AD193" i="30" s="1"/>
  <c r="AG171" i="29"/>
  <c r="AG152" i="29"/>
  <c r="AH32" i="29"/>
  <c r="AI68" i="29" s="1"/>
  <c r="AD191" i="29"/>
  <c r="AD193" i="29" s="1"/>
  <c r="AD197" i="29"/>
  <c r="AH35" i="33"/>
  <c r="AI71" i="33" s="1"/>
  <c r="AG163" i="30"/>
  <c r="AH24" i="30"/>
  <c r="AI60" i="30" s="1"/>
  <c r="AG144" i="30"/>
  <c r="AF157" i="30"/>
  <c r="AD196" i="29"/>
  <c r="AD184" i="29"/>
  <c r="AD186" i="29" s="1"/>
  <c r="AC198" i="29"/>
  <c r="AG169" i="29"/>
  <c r="AG150" i="29"/>
  <c r="AH30" i="29"/>
  <c r="AI66" i="29" s="1"/>
  <c r="AE182" i="29"/>
  <c r="AE189" i="29"/>
  <c r="AE178" i="29"/>
  <c r="AE179" i="29" s="1"/>
  <c r="AG162" i="29"/>
  <c r="AG37" i="29"/>
  <c r="AH23" i="29"/>
  <c r="AI59" i="29" s="1"/>
  <c r="AG143" i="29"/>
  <c r="AI25" i="33"/>
  <c r="AJ61" i="33" s="1"/>
  <c r="AE190" i="29"/>
  <c r="AE192" i="29" s="1"/>
  <c r="AE183" i="29"/>
  <c r="AE185" i="29" s="1"/>
  <c r="AH34" i="33"/>
  <c r="AI70" i="33" s="1"/>
  <c r="AH28" i="33"/>
  <c r="AI64" i="33" s="1"/>
  <c r="AD196" i="30"/>
  <c r="AD184" i="30"/>
  <c r="AD186" i="30" s="1"/>
  <c r="AC194" i="29"/>
  <c r="AH30" i="33"/>
  <c r="AI66" i="33" s="1"/>
  <c r="AG172" i="30"/>
  <c r="AH33" i="30"/>
  <c r="AI69" i="30" s="1"/>
  <c r="AG153" i="30"/>
  <c r="AH29" i="33"/>
  <c r="AI65" i="33" s="1"/>
  <c r="AH32" i="33"/>
  <c r="AI68" i="33" s="1"/>
  <c r="AG147" i="30"/>
  <c r="AG166" i="30"/>
  <c r="AH27" i="30"/>
  <c r="AI63" i="30" s="1"/>
  <c r="AG169" i="30"/>
  <c r="AG150" i="30"/>
  <c r="AH30" i="30"/>
  <c r="AI66" i="30" s="1"/>
  <c r="AG164" i="29"/>
  <c r="AG145" i="29"/>
  <c r="AH25" i="29"/>
  <c r="AI61" i="29" s="1"/>
  <c r="AF73" i="29"/>
  <c r="AG165" i="29"/>
  <c r="AG146" i="29"/>
  <c r="AH26" i="29"/>
  <c r="AI62" i="29" s="1"/>
  <c r="AG147" i="29"/>
  <c r="AH27" i="29"/>
  <c r="AI63" i="29" s="1"/>
  <c r="AG166" i="29"/>
  <c r="AG148" i="30"/>
  <c r="AG167" i="30"/>
  <c r="AH28" i="30"/>
  <c r="AI64" i="30" s="1"/>
  <c r="AG173" i="29"/>
  <c r="AG154" i="29"/>
  <c r="AH34" i="29"/>
  <c r="AI70" i="29" s="1"/>
  <c r="AG149" i="30"/>
  <c r="AH29" i="30"/>
  <c r="AI65" i="30" s="1"/>
  <c r="AG168" i="30"/>
  <c r="AH33" i="33"/>
  <c r="AI69" i="33" s="1"/>
  <c r="AH26" i="33"/>
  <c r="AI62" i="33" s="1"/>
  <c r="AF176" i="30"/>
  <c r="AH23" i="33"/>
  <c r="AI59" i="33" s="1"/>
  <c r="AG37" i="33"/>
  <c r="AH31" i="30"/>
  <c r="AI67" i="30" s="1"/>
  <c r="AG151" i="30"/>
  <c r="AG170" i="30"/>
  <c r="AE189" i="30"/>
  <c r="AE182" i="30"/>
  <c r="AE178" i="30"/>
  <c r="AE179" i="30" s="1"/>
  <c r="AG144" i="29"/>
  <c r="AG163" i="29"/>
  <c r="AH24" i="29"/>
  <c r="AI60" i="29" s="1"/>
  <c r="AF191" i="31"/>
  <c r="AI23" i="31"/>
  <c r="AJ59" i="31" s="1"/>
  <c r="AH143" i="31"/>
  <c r="AH162" i="31"/>
  <c r="AJ25" i="32"/>
  <c r="AK55" i="32" s="1"/>
  <c r="AI25" i="2"/>
  <c r="AJ55" i="2" s="1"/>
  <c r="AG73" i="10"/>
  <c r="AG74" i="10" s="1"/>
  <c r="AI27" i="2"/>
  <c r="AJ57" i="2" s="1"/>
  <c r="AI24" i="2"/>
  <c r="AJ54" i="2" s="1"/>
  <c r="AI23" i="2"/>
  <c r="AJ53" i="2" s="1"/>
  <c r="AI26" i="2"/>
  <c r="AJ56" i="2" s="1"/>
  <c r="AI21" i="2"/>
  <c r="AJ51" i="2" s="1"/>
  <c r="AI28" i="2"/>
  <c r="AJ58" i="2" s="1"/>
  <c r="AJ20" i="2"/>
  <c r="AK50" i="2" s="1"/>
  <c r="AG61" i="2"/>
  <c r="AH29" i="2"/>
  <c r="AI59" i="2" s="1"/>
  <c r="AJ30" i="10"/>
  <c r="AK66" i="10" s="1"/>
  <c r="AJ24" i="10"/>
  <c r="AK60"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L50" i="32" s="1"/>
  <c r="AJ23" i="32"/>
  <c r="AK53" i="32" s="1"/>
  <c r="AJ27" i="32"/>
  <c r="AK57" i="32" s="1"/>
  <c r="AJ28" i="32"/>
  <c r="AK58" i="32" s="1"/>
  <c r="AE198" i="31" l="1"/>
  <c r="AH74" i="31"/>
  <c r="AM4" i="48"/>
  <c r="AM4" i="43"/>
  <c r="AM4" i="35"/>
  <c r="AM4" i="33"/>
  <c r="AM4" i="36"/>
  <c r="AM4" i="34"/>
  <c r="AM4" i="32"/>
  <c r="AM4" i="30"/>
  <c r="AM4" i="10"/>
  <c r="AM4" i="31"/>
  <c r="AM4" i="29"/>
  <c r="AM77" i="2"/>
  <c r="AM49" i="2"/>
  <c r="AM19" i="2"/>
  <c r="AM65" i="2"/>
  <c r="AM34" i="2"/>
  <c r="AL22" i="30"/>
  <c r="AL188" i="30"/>
  <c r="AL161" i="30"/>
  <c r="AL77" i="30"/>
  <c r="AL109" i="30"/>
  <c r="AL142" i="30"/>
  <c r="AL181" i="30"/>
  <c r="AL126" i="30"/>
  <c r="AL92" i="30"/>
  <c r="AL40" i="30"/>
  <c r="AL58" i="30"/>
  <c r="AL20" i="48"/>
  <c r="AL27" i="48"/>
  <c r="AL40" i="10"/>
  <c r="AL58" i="10"/>
  <c r="AL92" i="10"/>
  <c r="AL77" i="10"/>
  <c r="AL22" i="10"/>
  <c r="AL188" i="34"/>
  <c r="AL142" i="34"/>
  <c r="AL22" i="34"/>
  <c r="AL58" i="34"/>
  <c r="AL92" i="34"/>
  <c r="AL126" i="34"/>
  <c r="AL161" i="34"/>
  <c r="AL40" i="34"/>
  <c r="AL109" i="34"/>
  <c r="AL181" i="34"/>
  <c r="AL77" i="34"/>
  <c r="AL19" i="32"/>
  <c r="AL49" i="32"/>
  <c r="AL65" i="32"/>
  <c r="AL77" i="32"/>
  <c r="AL34" i="32"/>
  <c r="AL40" i="36"/>
  <c r="AL126" i="36"/>
  <c r="AL109" i="36"/>
  <c r="AL92" i="36"/>
  <c r="AL181" i="36"/>
  <c r="AL77" i="36"/>
  <c r="AL22" i="36"/>
  <c r="AL142" i="36"/>
  <c r="AL58" i="36"/>
  <c r="AL188" i="36"/>
  <c r="AL161" i="36"/>
  <c r="AL126" i="29"/>
  <c r="AL181" i="29"/>
  <c r="AL142" i="29"/>
  <c r="AL77" i="29"/>
  <c r="AL40" i="29"/>
  <c r="AL92" i="29"/>
  <c r="AL22" i="29"/>
  <c r="AL188" i="29"/>
  <c r="AL161" i="29"/>
  <c r="AL58" i="29"/>
  <c r="AL109" i="29"/>
  <c r="AL126" i="35"/>
  <c r="AL77" i="35"/>
  <c r="AL188" i="35"/>
  <c r="AL181" i="35"/>
  <c r="AL58" i="35"/>
  <c r="AL92" i="35"/>
  <c r="AL161" i="35"/>
  <c r="AL142" i="35"/>
  <c r="AL109" i="35"/>
  <c r="AL40" i="35"/>
  <c r="AL22" i="35"/>
  <c r="AL77" i="33"/>
  <c r="AL40" i="33"/>
  <c r="AL92" i="33"/>
  <c r="AL58" i="33"/>
  <c r="AL22" i="33"/>
  <c r="AL181" i="31"/>
  <c r="AL92" i="31"/>
  <c r="AL40" i="31"/>
  <c r="AL22" i="31"/>
  <c r="AL126" i="31"/>
  <c r="AL58" i="31"/>
  <c r="AL161" i="31"/>
  <c r="AL77" i="31"/>
  <c r="AL188" i="31"/>
  <c r="AL109" i="31"/>
  <c r="AL142" i="31"/>
  <c r="AL22" i="43"/>
  <c r="AL89" i="43"/>
  <c r="AL58" i="43"/>
  <c r="AL40" i="43"/>
  <c r="AL76" i="43"/>
  <c r="AM34" i="28"/>
  <c r="AM59" i="28" s="1"/>
  <c r="AO5" i="28"/>
  <c r="AN4" i="2"/>
  <c r="AN21" i="28"/>
  <c r="AN13" i="28"/>
  <c r="AL87" i="28"/>
  <c r="AL95" i="28" s="1"/>
  <c r="AL103" i="28" s="1"/>
  <c r="AL67" i="28"/>
  <c r="AL75" i="28" s="1"/>
  <c r="AF158" i="35"/>
  <c r="AG62" i="2"/>
  <c r="AX39" i="2"/>
  <c r="AW46" i="2"/>
  <c r="AF182" i="35"/>
  <c r="AF184" i="35" s="1"/>
  <c r="AI61" i="31"/>
  <c r="AI73" i="31" s="1"/>
  <c r="AI74" i="31" s="1"/>
  <c r="AH145" i="31"/>
  <c r="AH157" i="31" s="1"/>
  <c r="AH189" i="31" s="1"/>
  <c r="AH164" i="31"/>
  <c r="AH176" i="31" s="1"/>
  <c r="AI25" i="31"/>
  <c r="AI37" i="31" s="1"/>
  <c r="AH37" i="10"/>
  <c r="AI52" i="32"/>
  <c r="AI22" i="32"/>
  <c r="AI31" i="32" s="1"/>
  <c r="AF178" i="35"/>
  <c r="AF179" i="35" s="1"/>
  <c r="AI69" i="10"/>
  <c r="AI33" i="10"/>
  <c r="AF182" i="36"/>
  <c r="AF196" i="36" s="1"/>
  <c r="AF158" i="36"/>
  <c r="AE197" i="36"/>
  <c r="AG177" i="31"/>
  <c r="AF193" i="31"/>
  <c r="AF197" i="31"/>
  <c r="AF198" i="31" s="1"/>
  <c r="AD194" i="36"/>
  <c r="AF177" i="34"/>
  <c r="AG190" i="31"/>
  <c r="AG192" i="31" s="1"/>
  <c r="AG157" i="36"/>
  <c r="AG189" i="36" s="1"/>
  <c r="AF184" i="31"/>
  <c r="AF186" i="31" s="1"/>
  <c r="AE186" i="36"/>
  <c r="AE194" i="36" s="1"/>
  <c r="AF190" i="36"/>
  <c r="AF192" i="36" s="1"/>
  <c r="AG157" i="35"/>
  <c r="AY41" i="35"/>
  <c r="AX55" i="35"/>
  <c r="AG182" i="31"/>
  <c r="AG184" i="31" s="1"/>
  <c r="AG186" i="31" s="1"/>
  <c r="AG158" i="31"/>
  <c r="AG178" i="31"/>
  <c r="AG179" i="31" s="1"/>
  <c r="AF74" i="29"/>
  <c r="AI59" i="10"/>
  <c r="AI23" i="10"/>
  <c r="AG74" i="34"/>
  <c r="AE196" i="36"/>
  <c r="AG176" i="36"/>
  <c r="AG183" i="36" s="1"/>
  <c r="AG185" i="36" s="1"/>
  <c r="AF177" i="36"/>
  <c r="AF178" i="36"/>
  <c r="AF179" i="36" s="1"/>
  <c r="AH73" i="36"/>
  <c r="AH74" i="36" s="1"/>
  <c r="AD198" i="34"/>
  <c r="AF158" i="34"/>
  <c r="AJ70" i="31"/>
  <c r="AJ34" i="31"/>
  <c r="AI173" i="31"/>
  <c r="AI154" i="31"/>
  <c r="AJ66" i="31"/>
  <c r="AI150" i="31"/>
  <c r="AJ30" i="31"/>
  <c r="AI169" i="31"/>
  <c r="AJ65" i="31"/>
  <c r="AI149" i="31"/>
  <c r="AJ29" i="31"/>
  <c r="AI168" i="31"/>
  <c r="AG176" i="34"/>
  <c r="AM27" i="35"/>
  <c r="AM63" i="35"/>
  <c r="AL166" i="35"/>
  <c r="AL147" i="35"/>
  <c r="AQ26" i="35"/>
  <c r="AQ62" i="35"/>
  <c r="AP146" i="35"/>
  <c r="AP165" i="35"/>
  <c r="AM32" i="35"/>
  <c r="AM68" i="35"/>
  <c r="AL152" i="35"/>
  <c r="AL171" i="35"/>
  <c r="AI27" i="36"/>
  <c r="AI63" i="36"/>
  <c r="AH147" i="36"/>
  <c r="AH166" i="36"/>
  <c r="AK24" i="35"/>
  <c r="AK60" i="35"/>
  <c r="AJ163" i="35"/>
  <c r="AJ144" i="35"/>
  <c r="AI30" i="36"/>
  <c r="AI66" i="36"/>
  <c r="AH169" i="36"/>
  <c r="AH150" i="36"/>
  <c r="AI32" i="34"/>
  <c r="AI68" i="34"/>
  <c r="AH171" i="34"/>
  <c r="AH152" i="34"/>
  <c r="AI28" i="34"/>
  <c r="AI64" i="34"/>
  <c r="AH148" i="34"/>
  <c r="AH167" i="34"/>
  <c r="AF191" i="35"/>
  <c r="AI28" i="36"/>
  <c r="AI64" i="36"/>
  <c r="AH148" i="36"/>
  <c r="AH167" i="36"/>
  <c r="AI30" i="34"/>
  <c r="AI66" i="34"/>
  <c r="AH150" i="34"/>
  <c r="AH169" i="34"/>
  <c r="AN33" i="35"/>
  <c r="AN69" i="35"/>
  <c r="AM172" i="35"/>
  <c r="AM153" i="35"/>
  <c r="AG157" i="34"/>
  <c r="AJ69" i="31"/>
  <c r="AJ33" i="31"/>
  <c r="AI153" i="31"/>
  <c r="AI172" i="31"/>
  <c r="AI27" i="34"/>
  <c r="AI63" i="34"/>
  <c r="AH166" i="34"/>
  <c r="AH147" i="34"/>
  <c r="AH73" i="35"/>
  <c r="AH74" i="35" s="1"/>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L65" i="36"/>
  <c r="AK168" i="36"/>
  <c r="AK149" i="36"/>
  <c r="AH73" i="34"/>
  <c r="AH179" i="34" s="1"/>
  <c r="AI23" i="35"/>
  <c r="AI59" i="35"/>
  <c r="AH162" i="35"/>
  <c r="AH143" i="35"/>
  <c r="AH37" i="35"/>
  <c r="AJ35" i="31"/>
  <c r="AJ71" i="31"/>
  <c r="AI174" i="31"/>
  <c r="AI155" i="31"/>
  <c r="AI25" i="36"/>
  <c r="AI61" i="36"/>
  <c r="AH145" i="36"/>
  <c r="AH164" i="36"/>
  <c r="AI31" i="35"/>
  <c r="AI67" i="35"/>
  <c r="AH170" i="35"/>
  <c r="AH151" i="35"/>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N25" i="35"/>
  <c r="AN61" i="35"/>
  <c r="AM164" i="35"/>
  <c r="AM145" i="35"/>
  <c r="AI32" i="36"/>
  <c r="AI68" i="36"/>
  <c r="AH171" i="36"/>
  <c r="AH152" i="36"/>
  <c r="AJ60" i="31"/>
  <c r="AJ24" i="31"/>
  <c r="AI163" i="31"/>
  <c r="AI144" i="31"/>
  <c r="AF191" i="36"/>
  <c r="AN29" i="35"/>
  <c r="AN65" i="35"/>
  <c r="AM168" i="35"/>
  <c r="AM149" i="35"/>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I31" i="34"/>
  <c r="AI67" i="34"/>
  <c r="AH151" i="34"/>
  <c r="AH170" i="34"/>
  <c r="AI26" i="36"/>
  <c r="AI62" i="36"/>
  <c r="AH165" i="36"/>
  <c r="AH146" i="36"/>
  <c r="AI34" i="35"/>
  <c r="AI70" i="35"/>
  <c r="AH154" i="35"/>
  <c r="AH173" i="35"/>
  <c r="AI33" i="34"/>
  <c r="AI69" i="34"/>
  <c r="AH172" i="34"/>
  <c r="AH153" i="34"/>
  <c r="AI24" i="36"/>
  <c r="AI60" i="36"/>
  <c r="AH163" i="36"/>
  <c r="AH144" i="36"/>
  <c r="AF177" i="35"/>
  <c r="AH37" i="36"/>
  <c r="AN30" i="35"/>
  <c r="AN66" i="35"/>
  <c r="AM150" i="35"/>
  <c r="AM169" i="35"/>
  <c r="AI34" i="36"/>
  <c r="AI70" i="36"/>
  <c r="AH154" i="36"/>
  <c r="AH173" i="36"/>
  <c r="AI25" i="34"/>
  <c r="AI61" i="34"/>
  <c r="AH145" i="34"/>
  <c r="AH164" i="34"/>
  <c r="AD194" i="34"/>
  <c r="AG176" i="35"/>
  <c r="AE197" i="35"/>
  <c r="AE191" i="35"/>
  <c r="AE193" i="35" s="1"/>
  <c r="AM28" i="35"/>
  <c r="AM64" i="35"/>
  <c r="AL148" i="35"/>
  <c r="AL167" i="35"/>
  <c r="AI29" i="34"/>
  <c r="AI65" i="34"/>
  <c r="AH149" i="34"/>
  <c r="AH168" i="34"/>
  <c r="AI35" i="36"/>
  <c r="AI71" i="36"/>
  <c r="AH155" i="36"/>
  <c r="AH174" i="36"/>
  <c r="AN35" i="35"/>
  <c r="AN71" i="35"/>
  <c r="AM155" i="35"/>
  <c r="AM174" i="35"/>
  <c r="AI35" i="34"/>
  <c r="AI71" i="34"/>
  <c r="AH174" i="34"/>
  <c r="AH155" i="34"/>
  <c r="AR41" i="33"/>
  <c r="AQ55" i="33"/>
  <c r="AV41" i="30"/>
  <c r="AU55" i="30"/>
  <c r="AH61" i="32"/>
  <c r="AH62" i="32" s="1"/>
  <c r="AJ21" i="32"/>
  <c r="AK51" i="32" s="1"/>
  <c r="AJ29" i="32"/>
  <c r="AK59" i="32" s="1"/>
  <c r="AF182" i="29"/>
  <c r="AF184" i="29" s="1"/>
  <c r="AT41" i="10"/>
  <c r="AS55" i="10"/>
  <c r="AD194" i="30"/>
  <c r="AD198" i="29"/>
  <c r="AF158" i="29"/>
  <c r="AQ41" i="34"/>
  <c r="AP55" i="34"/>
  <c r="AG73" i="33"/>
  <c r="AG74" i="33" s="1"/>
  <c r="AD194" i="29"/>
  <c r="AD198" i="30"/>
  <c r="AG176" i="30"/>
  <c r="AI32" i="33"/>
  <c r="AJ68" i="33" s="1"/>
  <c r="AI30" i="33"/>
  <c r="AJ66" i="33" s="1"/>
  <c r="AI32" i="30"/>
  <c r="AJ68" i="30" s="1"/>
  <c r="AH171" i="30"/>
  <c r="AH152" i="30"/>
  <c r="AI31" i="33"/>
  <c r="AJ67" i="33" s="1"/>
  <c r="AE184" i="30"/>
  <c r="AE186" i="30" s="1"/>
  <c r="AE196" i="30"/>
  <c r="AI23" i="33"/>
  <c r="AJ59" i="33" s="1"/>
  <c r="AH37" i="33"/>
  <c r="AH149" i="30"/>
  <c r="AH168" i="30"/>
  <c r="AI29" i="30"/>
  <c r="AJ65" i="30" s="1"/>
  <c r="AH150" i="30"/>
  <c r="AH169" i="30"/>
  <c r="AI30" i="30"/>
  <c r="AJ66" i="30" s="1"/>
  <c r="AG73" i="29"/>
  <c r="AF191" i="29"/>
  <c r="AH143" i="30"/>
  <c r="AH37" i="30"/>
  <c r="AH162" i="30"/>
  <c r="AI23" i="30"/>
  <c r="AJ59" i="30" s="1"/>
  <c r="AE191" i="30"/>
  <c r="AE193" i="30" s="1"/>
  <c r="AE197" i="30"/>
  <c r="AF183" i="30"/>
  <c r="AF185" i="30" s="1"/>
  <c r="AF190" i="30"/>
  <c r="AF192" i="30" s="1"/>
  <c r="AI29" i="33"/>
  <c r="AJ65" i="33" s="1"/>
  <c r="AH149" i="29"/>
  <c r="AH168" i="29"/>
  <c r="AI29" i="29"/>
  <c r="AJ65" i="29" s="1"/>
  <c r="AH155" i="29"/>
  <c r="AH174" i="29"/>
  <c r="AI35" i="29"/>
  <c r="AJ71" i="29" s="1"/>
  <c r="AH151" i="29"/>
  <c r="AH170" i="29"/>
  <c r="AI31" i="29"/>
  <c r="AJ67" i="29" s="1"/>
  <c r="AH165" i="30"/>
  <c r="AH146" i="30"/>
  <c r="AI26" i="30"/>
  <c r="AJ62" i="30" s="1"/>
  <c r="AG157" i="30"/>
  <c r="AI26" i="33"/>
  <c r="AJ62" i="33" s="1"/>
  <c r="AH37" i="29"/>
  <c r="AH154" i="29"/>
  <c r="AH173" i="29"/>
  <c r="AI34" i="29"/>
  <c r="AJ70" i="29" s="1"/>
  <c r="AE197" i="29"/>
  <c r="AE191" i="29"/>
  <c r="AE193" i="29" s="1"/>
  <c r="AI35" i="33"/>
  <c r="AJ71" i="33" s="1"/>
  <c r="AH163" i="29"/>
  <c r="AH144" i="29"/>
  <c r="AI24" i="29"/>
  <c r="AJ60" i="29" s="1"/>
  <c r="AH147" i="29"/>
  <c r="AI27" i="29"/>
  <c r="AJ63" i="29" s="1"/>
  <c r="AH166" i="29"/>
  <c r="AI25" i="29"/>
  <c r="AJ61" i="29" s="1"/>
  <c r="AH164" i="29"/>
  <c r="AH145" i="29"/>
  <c r="AH147" i="30"/>
  <c r="AH166" i="30"/>
  <c r="AI27" i="30"/>
  <c r="AJ63" i="30" s="1"/>
  <c r="AJ25" i="33"/>
  <c r="AK61" i="33" s="1"/>
  <c r="AE184" i="29"/>
  <c r="AE186" i="29" s="1"/>
  <c r="AE196" i="29"/>
  <c r="AF189" i="30"/>
  <c r="AF178" i="30"/>
  <c r="AF179" i="30" s="1"/>
  <c r="AF182" i="30"/>
  <c r="AF158" i="30"/>
  <c r="AH153" i="29"/>
  <c r="AI33" i="29"/>
  <c r="AJ69" i="29" s="1"/>
  <c r="AH172" i="29"/>
  <c r="AI33" i="33"/>
  <c r="AJ69" i="33" s="1"/>
  <c r="AI28" i="33"/>
  <c r="AJ64" i="33" s="1"/>
  <c r="AG157" i="29"/>
  <c r="AH169" i="29"/>
  <c r="AH150" i="29"/>
  <c r="AI30" i="29"/>
  <c r="AJ66" i="29" s="1"/>
  <c r="AI24" i="33"/>
  <c r="AJ60" i="33" s="1"/>
  <c r="AH173" i="30"/>
  <c r="AH154" i="30"/>
  <c r="AI34" i="30"/>
  <c r="AJ70" i="30" s="1"/>
  <c r="AH170" i="30"/>
  <c r="AI31" i="30"/>
  <c r="AJ67" i="30" s="1"/>
  <c r="AH151" i="30"/>
  <c r="AG176" i="29"/>
  <c r="AH153" i="30"/>
  <c r="AI33" i="30"/>
  <c r="AJ69" i="30" s="1"/>
  <c r="AH172" i="30"/>
  <c r="AH162" i="29"/>
  <c r="AI23" i="29"/>
  <c r="AJ59" i="29" s="1"/>
  <c r="AH143" i="29"/>
  <c r="AH144" i="30"/>
  <c r="AI24" i="30"/>
  <c r="AJ60" i="30" s="1"/>
  <c r="AH163" i="30"/>
  <c r="AH164" i="30"/>
  <c r="AH145" i="30"/>
  <c r="AI25" i="30"/>
  <c r="AJ61" i="30" s="1"/>
  <c r="AH155" i="30"/>
  <c r="AI35" i="30"/>
  <c r="AJ71" i="30" s="1"/>
  <c r="AH174" i="30"/>
  <c r="AH167" i="29"/>
  <c r="AH148" i="29"/>
  <c r="AI28" i="29"/>
  <c r="AJ64" i="29" s="1"/>
  <c r="AG73" i="30"/>
  <c r="AG74" i="30" s="1"/>
  <c r="AH167" i="30"/>
  <c r="AH148" i="30"/>
  <c r="AI28" i="30"/>
  <c r="AJ64" i="30" s="1"/>
  <c r="AI26" i="29"/>
  <c r="AJ62" i="29" s="1"/>
  <c r="AH165" i="29"/>
  <c r="AH146" i="29"/>
  <c r="AI34" i="33"/>
  <c r="AJ70" i="33" s="1"/>
  <c r="AH171" i="29"/>
  <c r="AI32" i="29"/>
  <c r="AJ68" i="29" s="1"/>
  <c r="AH152" i="29"/>
  <c r="AI27" i="33"/>
  <c r="AJ63" i="33" s="1"/>
  <c r="AF177" i="30"/>
  <c r="AF177" i="29"/>
  <c r="AF190" i="29"/>
  <c r="AF192" i="29" s="1"/>
  <c r="AF178" i="29"/>
  <c r="AF179" i="29" s="1"/>
  <c r="AF183" i="29"/>
  <c r="AF185" i="29" s="1"/>
  <c r="AG191" i="31"/>
  <c r="AI162" i="31"/>
  <c r="AI143" i="31"/>
  <c r="AJ23" i="31"/>
  <c r="AK59" i="31" s="1"/>
  <c r="AK25" i="32"/>
  <c r="AL55" i="32" s="1"/>
  <c r="AJ25" i="2"/>
  <c r="AK55" i="2" s="1"/>
  <c r="AH61" i="2"/>
  <c r="AI29" i="2"/>
  <c r="AJ59" i="2" s="1"/>
  <c r="AJ28" i="2"/>
  <c r="AK58" i="2" s="1"/>
  <c r="AJ23" i="2"/>
  <c r="AK53" i="2" s="1"/>
  <c r="AJ26" i="2"/>
  <c r="AK56" i="2" s="1"/>
  <c r="AK20" i="2"/>
  <c r="AL50" i="2" s="1"/>
  <c r="AJ24" i="2"/>
  <c r="AK54" i="2" s="1"/>
  <c r="AJ27" i="2"/>
  <c r="AK57" i="2" s="1"/>
  <c r="AJ21" i="2"/>
  <c r="AK51" i="2" s="1"/>
  <c r="AH31" i="2"/>
  <c r="AJ27" i="10"/>
  <c r="AK63" i="10" s="1"/>
  <c r="AJ31" i="10"/>
  <c r="AK67" i="10" s="1"/>
  <c r="AJ29" i="10"/>
  <c r="AK65" i="10" s="1"/>
  <c r="AK24" i="10"/>
  <c r="AL60" i="10" s="1"/>
  <c r="AJ34" i="10"/>
  <c r="AK70" i="10" s="1"/>
  <c r="AK30" i="10"/>
  <c r="AL66" i="10" s="1"/>
  <c r="AJ35" i="10"/>
  <c r="AK71" i="10" s="1"/>
  <c r="AJ25" i="10"/>
  <c r="AK61" i="10" s="1"/>
  <c r="AJ26" i="10"/>
  <c r="AK62" i="10" s="1"/>
  <c r="AJ28" i="10"/>
  <c r="AK64" i="10" s="1"/>
  <c r="AH73" i="10"/>
  <c r="AH74" i="10" s="1"/>
  <c r="AJ32" i="10"/>
  <c r="AK68" i="10" s="1"/>
  <c r="AK27" i="32"/>
  <c r="AL57" i="32" s="1"/>
  <c r="AK26" i="32"/>
  <c r="AL56" i="32" s="1"/>
  <c r="AK23" i="32"/>
  <c r="AL53" i="32" s="1"/>
  <c r="AL20" i="32"/>
  <c r="AM50" i="32" s="1"/>
  <c r="AK24" i="32"/>
  <c r="AL54" i="32" s="1"/>
  <c r="AK28" i="32"/>
  <c r="AL58" i="32" s="1"/>
  <c r="AG177" i="34" l="1"/>
  <c r="AM188" i="30"/>
  <c r="AM22" i="30"/>
  <c r="AM77" i="30"/>
  <c r="AM109" i="30"/>
  <c r="AM142" i="30"/>
  <c r="AM181" i="30"/>
  <c r="AM58" i="30"/>
  <c r="AM92" i="30"/>
  <c r="AM161" i="30"/>
  <c r="AM126" i="30"/>
  <c r="AM40" i="30"/>
  <c r="AM181" i="34"/>
  <c r="AM188" i="34"/>
  <c r="AM58" i="34"/>
  <c r="AM92" i="34"/>
  <c r="AM126" i="34"/>
  <c r="AM161" i="34"/>
  <c r="AM40" i="34"/>
  <c r="AM77" i="34"/>
  <c r="AM142" i="34"/>
  <c r="AM22" i="34"/>
  <c r="AM109" i="34"/>
  <c r="AM126" i="36"/>
  <c r="AM109" i="36"/>
  <c r="AM92" i="36"/>
  <c r="AM77" i="36"/>
  <c r="AM40" i="36"/>
  <c r="AM188" i="36"/>
  <c r="AM22" i="36"/>
  <c r="AM142" i="36"/>
  <c r="AM181" i="36"/>
  <c r="AM161" i="36"/>
  <c r="AM58" i="36"/>
  <c r="AM92" i="33"/>
  <c r="AM58" i="33"/>
  <c r="AM22" i="33"/>
  <c r="AM77" i="33"/>
  <c r="AM40" i="33"/>
  <c r="AM19" i="32"/>
  <c r="AM49" i="32"/>
  <c r="AM77" i="32"/>
  <c r="AM34" i="32"/>
  <c r="AM65" i="32"/>
  <c r="AM126" i="29"/>
  <c r="AM188" i="29"/>
  <c r="AM161" i="29"/>
  <c r="AM92" i="29"/>
  <c r="AM58" i="29"/>
  <c r="AM22" i="29"/>
  <c r="AM181" i="29"/>
  <c r="AM40" i="29"/>
  <c r="AM142" i="29"/>
  <c r="AM77" i="29"/>
  <c r="AM109" i="29"/>
  <c r="AM181" i="31"/>
  <c r="AM188" i="31"/>
  <c r="AM161" i="31"/>
  <c r="AM126" i="31"/>
  <c r="AM92" i="31"/>
  <c r="AM58" i="31"/>
  <c r="AM22" i="31"/>
  <c r="AM77" i="31"/>
  <c r="AM109" i="31"/>
  <c r="AM142" i="31"/>
  <c r="AM40" i="31"/>
  <c r="AM22" i="43"/>
  <c r="AM89" i="43"/>
  <c r="AM58" i="43"/>
  <c r="AM40" i="43"/>
  <c r="AM76" i="43"/>
  <c r="AN4" i="48"/>
  <c r="AN4" i="36"/>
  <c r="AN4" i="34"/>
  <c r="AN4" i="32"/>
  <c r="AN4" i="43"/>
  <c r="AN4" i="35"/>
  <c r="AN4" i="33"/>
  <c r="AN4" i="30"/>
  <c r="AN4" i="10"/>
  <c r="AN4" i="31"/>
  <c r="AN4" i="29"/>
  <c r="AN65" i="2"/>
  <c r="AN77" i="2"/>
  <c r="AN49" i="2"/>
  <c r="AN19" i="2"/>
  <c r="AN34" i="2"/>
  <c r="AM109" i="35"/>
  <c r="AM188" i="35"/>
  <c r="AM181" i="35"/>
  <c r="AM92" i="35"/>
  <c r="AM161" i="35"/>
  <c r="AM142" i="35"/>
  <c r="AM126" i="35"/>
  <c r="AM22" i="35"/>
  <c r="AM77" i="35"/>
  <c r="AM40" i="35"/>
  <c r="AM58" i="35"/>
  <c r="AM77" i="10"/>
  <c r="AM92" i="10"/>
  <c r="AM22" i="10"/>
  <c r="AM58" i="10"/>
  <c r="AM40" i="10"/>
  <c r="AM27" i="48"/>
  <c r="AM20" i="48"/>
  <c r="AN34" i="28"/>
  <c r="AN59" i="28" s="1"/>
  <c r="AP5" i="28"/>
  <c r="AO4" i="2"/>
  <c r="AO21" i="28"/>
  <c r="AO13" i="28"/>
  <c r="AM67" i="28"/>
  <c r="AM75" i="28" s="1"/>
  <c r="AM87" i="28"/>
  <c r="AM95" i="28" s="1"/>
  <c r="AM103" i="28" s="1"/>
  <c r="AG158" i="35"/>
  <c r="AF184" i="36"/>
  <c r="AF186" i="36" s="1"/>
  <c r="AH62" i="2"/>
  <c r="AY39" i="2"/>
  <c r="AX46" i="2"/>
  <c r="AJ61" i="31"/>
  <c r="AJ73" i="31" s="1"/>
  <c r="AJ74" i="31" s="1"/>
  <c r="AJ25" i="31"/>
  <c r="AJ37" i="31" s="1"/>
  <c r="AI145" i="31"/>
  <c r="AI157" i="31" s="1"/>
  <c r="AI189" i="31" s="1"/>
  <c r="AI164" i="31"/>
  <c r="AI176" i="31" s="1"/>
  <c r="AI183" i="31" s="1"/>
  <c r="AI185" i="31" s="1"/>
  <c r="AI37" i="10"/>
  <c r="AJ52" i="32"/>
  <c r="AJ22" i="32"/>
  <c r="AJ31" i="32" s="1"/>
  <c r="AE198" i="36"/>
  <c r="AF194" i="31"/>
  <c r="AG193" i="31"/>
  <c r="AG194" i="31" s="1"/>
  <c r="AG197" i="31"/>
  <c r="AJ69" i="10"/>
  <c r="AJ33" i="10"/>
  <c r="AH177" i="31"/>
  <c r="AG158" i="36"/>
  <c r="AG178" i="35"/>
  <c r="AG179" i="35" s="1"/>
  <c r="AI73" i="36"/>
  <c r="AI74" i="36" s="1"/>
  <c r="AI37" i="36"/>
  <c r="AG182" i="36"/>
  <c r="AG184" i="36" s="1"/>
  <c r="AG186" i="36" s="1"/>
  <c r="AF197" i="36"/>
  <c r="AF198" i="36" s="1"/>
  <c r="AF193" i="36"/>
  <c r="AG196" i="31"/>
  <c r="AG189" i="35"/>
  <c r="AG191" i="35" s="1"/>
  <c r="AH158" i="31"/>
  <c r="AG182" i="35"/>
  <c r="AG184" i="35" s="1"/>
  <c r="AH178" i="31"/>
  <c r="AH179" i="31" s="1"/>
  <c r="AH183" i="31"/>
  <c r="AH185" i="31" s="1"/>
  <c r="AH190" i="31"/>
  <c r="AH192" i="31" s="1"/>
  <c r="AG190" i="36"/>
  <c r="AG192" i="36" s="1"/>
  <c r="AG178" i="36"/>
  <c r="AG179" i="36" s="1"/>
  <c r="AG177" i="36"/>
  <c r="AH176" i="35"/>
  <c r="AH190" i="35" s="1"/>
  <c r="AH192" i="35" s="1"/>
  <c r="AZ41" i="35"/>
  <c r="AY55" i="35"/>
  <c r="AG74" i="29"/>
  <c r="AJ59" i="10"/>
  <c r="AJ23" i="10"/>
  <c r="AH182" i="31"/>
  <c r="AH157" i="36"/>
  <c r="AG158" i="34"/>
  <c r="AH176" i="36"/>
  <c r="AH183" i="36" s="1"/>
  <c r="AH185" i="36" s="1"/>
  <c r="AH74" i="34"/>
  <c r="AE194" i="34"/>
  <c r="AJ34" i="35"/>
  <c r="AJ70" i="35"/>
  <c r="AI173" i="35"/>
  <c r="AI154" i="35"/>
  <c r="AJ31" i="34"/>
  <c r="AJ67" i="34"/>
  <c r="AI151" i="34"/>
  <c r="AI170" i="34"/>
  <c r="AK60" i="31"/>
  <c r="AJ144" i="31"/>
  <c r="AJ163" i="31"/>
  <c r="AK24" i="31"/>
  <c r="AI73" i="34"/>
  <c r="AI179" i="34" s="1"/>
  <c r="AK68" i="31"/>
  <c r="AJ171" i="31"/>
  <c r="AK32" i="31"/>
  <c r="AJ152" i="31"/>
  <c r="AH157" i="35"/>
  <c r="AM29" i="36"/>
  <c r="AM65" i="36"/>
  <c r="AL168" i="36"/>
  <c r="AL149" i="36"/>
  <c r="AJ24" i="34"/>
  <c r="AJ60" i="34"/>
  <c r="AI163" i="34"/>
  <c r="AI144" i="34"/>
  <c r="AJ27" i="34"/>
  <c r="AJ63" i="34"/>
  <c r="AI166" i="34"/>
  <c r="AI147" i="34"/>
  <c r="AR26" i="35"/>
  <c r="AR62" i="35"/>
  <c r="AQ165" i="35"/>
  <c r="AQ146" i="35"/>
  <c r="AO30" i="35"/>
  <c r="AO66" i="35"/>
  <c r="AN169" i="35"/>
  <c r="AN150" i="35"/>
  <c r="AJ23" i="34"/>
  <c r="AJ59" i="34"/>
  <c r="AI143" i="34"/>
  <c r="AI162" i="34"/>
  <c r="AI37" i="34"/>
  <c r="AK62" i="31"/>
  <c r="AJ146" i="31"/>
  <c r="AK26" i="31"/>
  <c r="AJ165" i="31"/>
  <c r="AJ32" i="34"/>
  <c r="AJ68" i="34"/>
  <c r="AI171" i="34"/>
  <c r="AI152" i="34"/>
  <c r="AK70" i="31"/>
  <c r="AK34" i="31"/>
  <c r="AJ173" i="31"/>
  <c r="AJ154" i="31"/>
  <c r="AN28" i="35"/>
  <c r="AN64" i="35"/>
  <c r="AM167" i="35"/>
  <c r="AM148" i="35"/>
  <c r="AJ28" i="34"/>
  <c r="AJ64" i="34"/>
  <c r="AI167" i="34"/>
  <c r="AI148" i="34"/>
  <c r="AJ25" i="36"/>
  <c r="AJ61" i="36"/>
  <c r="AI145" i="36"/>
  <c r="AI164" i="36"/>
  <c r="AI73" i="35"/>
  <c r="AI74" i="35" s="1"/>
  <c r="AJ28" i="36"/>
  <c r="AJ64" i="36"/>
  <c r="AI148" i="36"/>
  <c r="AI167" i="36"/>
  <c r="AN32" i="35"/>
  <c r="AN68" i="35"/>
  <c r="AM152" i="35"/>
  <c r="AM171" i="35"/>
  <c r="AJ25" i="34"/>
  <c r="AJ61" i="34"/>
  <c r="AI145" i="34"/>
  <c r="AI164" i="34"/>
  <c r="AO25" i="35"/>
  <c r="AO61" i="35"/>
  <c r="AN164" i="35"/>
  <c r="AN145" i="35"/>
  <c r="AL24" i="35"/>
  <c r="AL60" i="35"/>
  <c r="AK144" i="35"/>
  <c r="AK163" i="35"/>
  <c r="AG177" i="35"/>
  <c r="AE194" i="35"/>
  <c r="AL67" i="31"/>
  <c r="AL31" i="31"/>
  <c r="AK151" i="31"/>
  <c r="AK170" i="31"/>
  <c r="AO29" i="35"/>
  <c r="AO65" i="35"/>
  <c r="AN149" i="35"/>
  <c r="AN168" i="35"/>
  <c r="AE198" i="34"/>
  <c r="AJ23" i="35"/>
  <c r="AJ59" i="35"/>
  <c r="AI37" i="35"/>
  <c r="AI162" i="35"/>
  <c r="AI143" i="35"/>
  <c r="AK69" i="31"/>
  <c r="AK33" i="31"/>
  <c r="AJ172" i="31"/>
  <c r="AJ153" i="31"/>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F186" i="35"/>
  <c r="AN27" i="35"/>
  <c r="AN63" i="35"/>
  <c r="AM147" i="35"/>
  <c r="AM166" i="35"/>
  <c r="AJ35" i="36"/>
  <c r="AJ71" i="36"/>
  <c r="AI155" i="36"/>
  <c r="AI174" i="36"/>
  <c r="AO33" i="35"/>
  <c r="AO69" i="35"/>
  <c r="AN172" i="35"/>
  <c r="AN153" i="35"/>
  <c r="AO35" i="35"/>
  <c r="AO71" i="35"/>
  <c r="AN155" i="35"/>
  <c r="AN174" i="35"/>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H177" i="34" s="1"/>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S41" i="33"/>
  <c r="AR55" i="33"/>
  <c r="AW41" i="30"/>
  <c r="AV55" i="30"/>
  <c r="AI61" i="32"/>
  <c r="AI62" i="32" s="1"/>
  <c r="AK29" i="32"/>
  <c r="AL59" i="32" s="1"/>
  <c r="AK21" i="32"/>
  <c r="AL51" i="32" s="1"/>
  <c r="AU41" i="10"/>
  <c r="AT55" i="10"/>
  <c r="AR41" i="34"/>
  <c r="AQ55" i="34"/>
  <c r="AG177" i="30"/>
  <c r="AG177" i="29"/>
  <c r="AE194" i="29"/>
  <c r="AE194" i="30"/>
  <c r="AG158" i="30"/>
  <c r="AE198" i="29"/>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F196" i="29"/>
  <c r="AH176" i="30"/>
  <c r="AJ30" i="30"/>
  <c r="AK66" i="30" s="1"/>
  <c r="AI150" i="30"/>
  <c r="AI169" i="30"/>
  <c r="AI153" i="29"/>
  <c r="AI172" i="29"/>
  <c r="AJ33" i="29"/>
  <c r="AK69" i="29" s="1"/>
  <c r="AK25" i="33"/>
  <c r="AL61" i="33" s="1"/>
  <c r="AH73" i="30"/>
  <c r="AH74" i="30" s="1"/>
  <c r="AH73" i="33"/>
  <c r="AH74" i="33" s="1"/>
  <c r="AJ27" i="33"/>
  <c r="AK63" i="33" s="1"/>
  <c r="AG189" i="29"/>
  <c r="AG182" i="29"/>
  <c r="AG178" i="29"/>
  <c r="AG179" i="29" s="1"/>
  <c r="AI164" i="29"/>
  <c r="AJ25" i="29"/>
  <c r="AK61" i="29" s="1"/>
  <c r="AI145" i="29"/>
  <c r="AJ29" i="33"/>
  <c r="AK65" i="33" s="1"/>
  <c r="AJ23" i="33"/>
  <c r="AK59" i="33" s="1"/>
  <c r="AI37" i="33"/>
  <c r="AI152" i="30"/>
  <c r="AI171" i="30"/>
  <c r="AJ32" i="30"/>
  <c r="AK68" i="30" s="1"/>
  <c r="AI167" i="29"/>
  <c r="AI148" i="29"/>
  <c r="AJ28" i="29"/>
  <c r="AK64" i="29" s="1"/>
  <c r="AI164" i="30"/>
  <c r="AI145" i="30"/>
  <c r="AJ25" i="30"/>
  <c r="AK61" i="30" s="1"/>
  <c r="AH157" i="29"/>
  <c r="AG190" i="29"/>
  <c r="AG192" i="29" s="1"/>
  <c r="AG183" i="29"/>
  <c r="AG185" i="29" s="1"/>
  <c r="AJ28" i="33"/>
  <c r="AK64" i="33" s="1"/>
  <c r="AI166" i="30"/>
  <c r="AI147" i="30"/>
  <c r="AJ27" i="30"/>
  <c r="AK63" i="30" s="1"/>
  <c r="AJ35" i="33"/>
  <c r="AK71" i="33" s="1"/>
  <c r="AI170" i="29"/>
  <c r="AI151" i="29"/>
  <c r="AJ31" i="29"/>
  <c r="AK67" i="29" s="1"/>
  <c r="AI168" i="29"/>
  <c r="AI149" i="29"/>
  <c r="AJ29" i="29"/>
  <c r="AK65" i="29" s="1"/>
  <c r="AH157" i="30"/>
  <c r="AE198" i="30"/>
  <c r="AJ30" i="33"/>
  <c r="AK66" i="33" s="1"/>
  <c r="AI165" i="29"/>
  <c r="AI146" i="29"/>
  <c r="AJ26" i="29"/>
  <c r="AK62" i="29" s="1"/>
  <c r="AI37" i="29"/>
  <c r="AI162" i="29"/>
  <c r="AJ23" i="29"/>
  <c r="AK59" i="29" s="1"/>
  <c r="AI143" i="29"/>
  <c r="AF184" i="30"/>
  <c r="AF186" i="30" s="1"/>
  <c r="AF196" i="30"/>
  <c r="AI147" i="29"/>
  <c r="AI166" i="29"/>
  <c r="AJ27" i="29"/>
  <c r="AK63" i="29" s="1"/>
  <c r="AJ26" i="33"/>
  <c r="AK62" i="33" s="1"/>
  <c r="AG158" i="29"/>
  <c r="AI37" i="30"/>
  <c r="AI149" i="30"/>
  <c r="AI168" i="30"/>
  <c r="AJ29" i="30"/>
  <c r="AK65" i="30" s="1"/>
  <c r="AI152" i="29"/>
  <c r="AI171" i="29"/>
  <c r="AJ32" i="29"/>
  <c r="AK68" i="29" s="1"/>
  <c r="AH176" i="29"/>
  <c r="AJ24" i="33"/>
  <c r="AK60" i="33" s="1"/>
  <c r="AJ33" i="33"/>
  <c r="AK69" i="33" s="1"/>
  <c r="AF193" i="29"/>
  <c r="AJ32" i="33"/>
  <c r="AK68" i="33" s="1"/>
  <c r="AI167" i="30"/>
  <c r="AI148" i="30"/>
  <c r="AJ28" i="30"/>
  <c r="AK64" i="30" s="1"/>
  <c r="AH73" i="29"/>
  <c r="AJ31" i="30"/>
  <c r="AK67" i="30" s="1"/>
  <c r="AI170" i="30"/>
  <c r="AI151" i="30"/>
  <c r="AF191" i="30"/>
  <c r="AF193" i="30" s="1"/>
  <c r="AF197" i="30"/>
  <c r="AG182" i="30"/>
  <c r="AG178" i="30"/>
  <c r="AG179" i="30" s="1"/>
  <c r="AG189" i="30"/>
  <c r="AF197" i="29"/>
  <c r="AJ31" i="33"/>
  <c r="AK67" i="33" s="1"/>
  <c r="AJ30" i="29"/>
  <c r="AK66" i="29" s="1"/>
  <c r="AI150" i="29"/>
  <c r="AI169" i="29"/>
  <c r="AI163" i="29"/>
  <c r="AI144" i="29"/>
  <c r="AJ24" i="29"/>
  <c r="AK60" i="29" s="1"/>
  <c r="AJ34" i="29"/>
  <c r="AK70" i="29" s="1"/>
  <c r="AI173" i="29"/>
  <c r="AI154" i="29"/>
  <c r="AJ35" i="29"/>
  <c r="AK71" i="29" s="1"/>
  <c r="AI174" i="29"/>
  <c r="AI155" i="29"/>
  <c r="AF186" i="29"/>
  <c r="AI143" i="30"/>
  <c r="AI162" i="30"/>
  <c r="AJ23" i="30"/>
  <c r="AK59" i="30" s="1"/>
  <c r="AG190" i="30"/>
  <c r="AG192" i="30" s="1"/>
  <c r="AG183" i="30"/>
  <c r="AG185" i="30" s="1"/>
  <c r="AH191" i="31"/>
  <c r="AK23" i="31"/>
  <c r="AL59" i="31" s="1"/>
  <c r="AJ143" i="31"/>
  <c r="AJ162" i="31"/>
  <c r="AL25" i="32"/>
  <c r="AM55" i="32" s="1"/>
  <c r="AK25" i="2"/>
  <c r="AL55" i="2" s="1"/>
  <c r="AK27" i="2"/>
  <c r="AL57" i="2" s="1"/>
  <c r="AK24" i="2"/>
  <c r="AL54" i="2" s="1"/>
  <c r="AI61" i="2"/>
  <c r="AJ29" i="2"/>
  <c r="AK59" i="2" s="1"/>
  <c r="AK26" i="2"/>
  <c r="AL56" i="2" s="1"/>
  <c r="AK28" i="2"/>
  <c r="AL58" i="2" s="1"/>
  <c r="AK21" i="2"/>
  <c r="AL51" i="2" s="1"/>
  <c r="AL20" i="2"/>
  <c r="AM50" i="2" s="1"/>
  <c r="AK23" i="2"/>
  <c r="AL53" i="2" s="1"/>
  <c r="AI31" i="2"/>
  <c r="AK32" i="10"/>
  <c r="AL68" i="10" s="1"/>
  <c r="AK25" i="10"/>
  <c r="AL61" i="10" s="1"/>
  <c r="AK29" i="10"/>
  <c r="AL65" i="10" s="1"/>
  <c r="AK31" i="10"/>
  <c r="AL67" i="10" s="1"/>
  <c r="AI73" i="10"/>
  <c r="AI74" i="10" s="1"/>
  <c r="AL30" i="10"/>
  <c r="AM66" i="10" s="1"/>
  <c r="AK35" i="10"/>
  <c r="AL71" i="10" s="1"/>
  <c r="AK28" i="10"/>
  <c r="AL64" i="10" s="1"/>
  <c r="AK34" i="10"/>
  <c r="AL70" i="10" s="1"/>
  <c r="AK27" i="10"/>
  <c r="AL63" i="10" s="1"/>
  <c r="AK26" i="10"/>
  <c r="AL62" i="10" s="1"/>
  <c r="AL24" i="10"/>
  <c r="AM60" i="10" s="1"/>
  <c r="AL24" i="32"/>
  <c r="AM54" i="32" s="1"/>
  <c r="AL26" i="32"/>
  <c r="AM56" i="32" s="1"/>
  <c r="AM20" i="32"/>
  <c r="AN50" i="32" s="1"/>
  <c r="AL27" i="32"/>
  <c r="AM57" i="32" s="1"/>
  <c r="AL23" i="32"/>
  <c r="AM53" i="32" s="1"/>
  <c r="AL28" i="32"/>
  <c r="AM58" i="32" s="1"/>
  <c r="AG198" i="31" l="1"/>
  <c r="AN92" i="10"/>
  <c r="AN58" i="10"/>
  <c r="AN77" i="10"/>
  <c r="AN22" i="10"/>
  <c r="AN40" i="10"/>
  <c r="AN27" i="48"/>
  <c r="AN20" i="48"/>
  <c r="AN188" i="35"/>
  <c r="AN181" i="35"/>
  <c r="AN92" i="35"/>
  <c r="AN126" i="35"/>
  <c r="AN77" i="35"/>
  <c r="AN161" i="35"/>
  <c r="AN142" i="35"/>
  <c r="AN22" i="35"/>
  <c r="AN109" i="35"/>
  <c r="AN58" i="35"/>
  <c r="AN40" i="35"/>
  <c r="AN109" i="30"/>
  <c r="AN142" i="30"/>
  <c r="AN181" i="30"/>
  <c r="AN58" i="30"/>
  <c r="AN92" i="30"/>
  <c r="AN188" i="30"/>
  <c r="AN126" i="30"/>
  <c r="AN77" i="30"/>
  <c r="AN40" i="30"/>
  <c r="AN22" i="30"/>
  <c r="AN161" i="30"/>
  <c r="AN92" i="33"/>
  <c r="AN58" i="33"/>
  <c r="AN22" i="33"/>
  <c r="AN77" i="33"/>
  <c r="AN40" i="33"/>
  <c r="AN89" i="43"/>
  <c r="AN58" i="43"/>
  <c r="AN40" i="43"/>
  <c r="AN76" i="43"/>
  <c r="AN22" i="43"/>
  <c r="AO4" i="48"/>
  <c r="AO4" i="36"/>
  <c r="AO4" i="34"/>
  <c r="AO4" i="32"/>
  <c r="AO4" i="33"/>
  <c r="AO4" i="30"/>
  <c r="AO4" i="31"/>
  <c r="AO4" i="29"/>
  <c r="AO4" i="10"/>
  <c r="AO4" i="35"/>
  <c r="AO4" i="43"/>
  <c r="AO77" i="2"/>
  <c r="AO49" i="2"/>
  <c r="AO19" i="2"/>
  <c r="AO65" i="2"/>
  <c r="AO34" i="2"/>
  <c r="AN49" i="32"/>
  <c r="AN77" i="32"/>
  <c r="AN34" i="32"/>
  <c r="AN19" i="32"/>
  <c r="AN65" i="32"/>
  <c r="AN126" i="29"/>
  <c r="AN181" i="29"/>
  <c r="AN142" i="29"/>
  <c r="AN77" i="29"/>
  <c r="AN40" i="29"/>
  <c r="AN92" i="29"/>
  <c r="AN22" i="29"/>
  <c r="AN188" i="29"/>
  <c r="AN58" i="29"/>
  <c r="AN161" i="29"/>
  <c r="AN109" i="29"/>
  <c r="AN181" i="34"/>
  <c r="AN188" i="34"/>
  <c r="AN92" i="34"/>
  <c r="AN126" i="34"/>
  <c r="AN161" i="34"/>
  <c r="AN40" i="34"/>
  <c r="AN77" i="34"/>
  <c r="AN109" i="34"/>
  <c r="AN58" i="34"/>
  <c r="AN142" i="34"/>
  <c r="AN22" i="34"/>
  <c r="AN188" i="31"/>
  <c r="AN161" i="31"/>
  <c r="AN126" i="31"/>
  <c r="AN92" i="31"/>
  <c r="AN58" i="31"/>
  <c r="AN22" i="31"/>
  <c r="AN181" i="31"/>
  <c r="AN142" i="31"/>
  <c r="AN109" i="31"/>
  <c r="AN77" i="31"/>
  <c r="AN40" i="31"/>
  <c r="AN109" i="36"/>
  <c r="AN92" i="36"/>
  <c r="AN58" i="36"/>
  <c r="AN161" i="36"/>
  <c r="AN40" i="36"/>
  <c r="AN126" i="36"/>
  <c r="AN77" i="36"/>
  <c r="AN188" i="36"/>
  <c r="AN181" i="36"/>
  <c r="AN142" i="36"/>
  <c r="AN22" i="36"/>
  <c r="AO34" i="28"/>
  <c r="AO59" i="28" s="1"/>
  <c r="AQ5" i="28"/>
  <c r="AP4" i="2"/>
  <c r="AP13" i="28"/>
  <c r="AP21" i="28"/>
  <c r="AN87" i="28"/>
  <c r="AN95" i="28" s="1"/>
  <c r="AN103" i="28" s="1"/>
  <c r="AN67" i="28"/>
  <c r="AN75" i="28" s="1"/>
  <c r="AH158" i="35"/>
  <c r="AF194" i="36"/>
  <c r="AI62" i="2"/>
  <c r="AJ37" i="10"/>
  <c r="AZ39" i="2"/>
  <c r="AY46" i="2"/>
  <c r="AK61" i="31"/>
  <c r="AK73" i="31" s="1"/>
  <c r="AK74" i="31" s="1"/>
  <c r="AJ164" i="31"/>
  <c r="AJ176" i="31" s="1"/>
  <c r="AK25" i="31"/>
  <c r="AK37" i="31" s="1"/>
  <c r="AJ145" i="31"/>
  <c r="AJ157" i="31" s="1"/>
  <c r="AK52" i="32"/>
  <c r="AK22" i="32"/>
  <c r="AK31" i="32" s="1"/>
  <c r="AH197" i="31"/>
  <c r="AH193" i="31"/>
  <c r="AG196" i="36"/>
  <c r="AK69" i="10"/>
  <c r="AK33" i="10"/>
  <c r="AH158" i="36"/>
  <c r="AH196" i="31"/>
  <c r="AI182" i="31"/>
  <c r="AI196" i="31" s="1"/>
  <c r="AI158" i="31"/>
  <c r="AI176" i="36"/>
  <c r="AI190" i="36" s="1"/>
  <c r="AI192" i="36" s="1"/>
  <c r="AH183" i="35"/>
  <c r="AH185" i="35" s="1"/>
  <c r="AI177" i="31"/>
  <c r="AI178" i="31"/>
  <c r="AI179" i="31" s="1"/>
  <c r="AG197" i="36"/>
  <c r="AI190" i="31"/>
  <c r="AI192" i="31" s="1"/>
  <c r="AG193" i="36"/>
  <c r="AG194" i="36" s="1"/>
  <c r="AH177" i="35"/>
  <c r="AH177" i="36"/>
  <c r="AH190" i="36"/>
  <c r="AH192" i="36" s="1"/>
  <c r="AH178" i="36"/>
  <c r="AH179" i="36" s="1"/>
  <c r="AH189" i="36"/>
  <c r="AH191" i="36" s="1"/>
  <c r="BA41" i="35"/>
  <c r="AZ55" i="35"/>
  <c r="AH184" i="31"/>
  <c r="AH186" i="31" s="1"/>
  <c r="AH74" i="29"/>
  <c r="AH182" i="36"/>
  <c r="AH196" i="36" s="1"/>
  <c r="AI74" i="34"/>
  <c r="AK59" i="10"/>
  <c r="AK23" i="10"/>
  <c r="AK37" i="10" s="1"/>
  <c r="AG193" i="35"/>
  <c r="AG197" i="35"/>
  <c r="AJ73" i="36"/>
  <c r="AJ74" i="36" s="1"/>
  <c r="AG196" i="35"/>
  <c r="AI157" i="36"/>
  <c r="AI182" i="36" s="1"/>
  <c r="AF194" i="34"/>
  <c r="AG186" i="35"/>
  <c r="AL23" i="36"/>
  <c r="AL59" i="36"/>
  <c r="AK162" i="36"/>
  <c r="AK143" i="36"/>
  <c r="AK31" i="35"/>
  <c r="AK67" i="35"/>
  <c r="AJ170" i="35"/>
  <c r="AJ151" i="35"/>
  <c r="AF194" i="35"/>
  <c r="AK33" i="36"/>
  <c r="AK69" i="36"/>
  <c r="AJ153" i="36"/>
  <c r="AJ172" i="36"/>
  <c r="AL66" i="31"/>
  <c r="AL30" i="31"/>
  <c r="AK150" i="31"/>
  <c r="AK169" i="31"/>
  <c r="AL69" i="31"/>
  <c r="AK172" i="31"/>
  <c r="AL33" i="31"/>
  <c r="AK153" i="31"/>
  <c r="AL62" i="31"/>
  <c r="AL26" i="31"/>
  <c r="AK165" i="31"/>
  <c r="AK146" i="31"/>
  <c r="AI157" i="34"/>
  <c r="AK27" i="36"/>
  <c r="AK63" i="36"/>
  <c r="AJ147" i="36"/>
  <c r="AJ166" i="36"/>
  <c r="AP25" i="35"/>
  <c r="AP61" i="35"/>
  <c r="AO145" i="35"/>
  <c r="AO164" i="35"/>
  <c r="AJ73" i="34"/>
  <c r="AJ179" i="34" s="1"/>
  <c r="AK30" i="34"/>
  <c r="AK66" i="34"/>
  <c r="AJ169" i="34"/>
  <c r="AJ150" i="34"/>
  <c r="AK31" i="36"/>
  <c r="AK67" i="36"/>
  <c r="AJ151" i="36"/>
  <c r="AJ170" i="36"/>
  <c r="AI157" i="35"/>
  <c r="AO32" i="35"/>
  <c r="AO68" i="35"/>
  <c r="AN171" i="35"/>
  <c r="AN152" i="35"/>
  <c r="AK28" i="34"/>
  <c r="AK64" i="34"/>
  <c r="AJ167" i="34"/>
  <c r="AJ148" i="34"/>
  <c r="AK23" i="34"/>
  <c r="AK59" i="34"/>
  <c r="AJ162" i="34"/>
  <c r="AJ143" i="34"/>
  <c r="AJ37" i="34"/>
  <c r="AS26" i="35"/>
  <c r="AS62" i="35"/>
  <c r="AR165" i="35"/>
  <c r="AR146" i="35"/>
  <c r="AK24" i="34"/>
  <c r="AK60" i="34"/>
  <c r="AJ163" i="34"/>
  <c r="AJ144" i="34"/>
  <c r="AL68" i="31"/>
  <c r="AK152" i="31"/>
  <c r="AK171" i="31"/>
  <c r="AL32" i="31"/>
  <c r="AK34" i="35"/>
  <c r="AK70" i="35"/>
  <c r="AJ154" i="35"/>
  <c r="AJ173" i="35"/>
  <c r="AK52" i="2"/>
  <c r="AK22" i="2"/>
  <c r="AK33" i="34"/>
  <c r="AK69" i="34"/>
  <c r="AJ172" i="34"/>
  <c r="AJ153" i="34"/>
  <c r="AL65" i="31"/>
  <c r="AK149" i="31"/>
  <c r="AK168" i="31"/>
  <c r="AL29" i="31"/>
  <c r="AH182" i="34"/>
  <c r="AH189" i="34"/>
  <c r="AK24" i="36"/>
  <c r="AK60" i="36"/>
  <c r="AJ163" i="36"/>
  <c r="AJ144" i="36"/>
  <c r="AF198" i="34"/>
  <c r="AL71" i="31"/>
  <c r="AK155" i="31"/>
  <c r="AK174" i="31"/>
  <c r="AL35" i="31"/>
  <c r="AL63" i="31"/>
  <c r="AK147" i="31"/>
  <c r="AK166" i="31"/>
  <c r="AL27" i="31"/>
  <c r="AK30" i="36"/>
  <c r="AK66" i="36"/>
  <c r="AJ150" i="36"/>
  <c r="AJ169" i="36"/>
  <c r="AG196" i="34"/>
  <c r="AG184" i="34"/>
  <c r="AG186" i="34" s="1"/>
  <c r="AK34" i="36"/>
  <c r="AK70" i="36"/>
  <c r="AJ173" i="36"/>
  <c r="AJ154" i="36"/>
  <c r="AP35" i="35"/>
  <c r="AP71" i="35"/>
  <c r="AO174" i="35"/>
  <c r="AO155" i="35"/>
  <c r="AK35" i="36"/>
  <c r="AK71" i="36"/>
  <c r="AJ174" i="36"/>
  <c r="AJ155" i="36"/>
  <c r="AI176" i="35"/>
  <c r="AP29" i="35"/>
  <c r="AP65" i="35"/>
  <c r="AO168" i="35"/>
  <c r="AO149" i="35"/>
  <c r="AL70" i="31"/>
  <c r="AK173" i="31"/>
  <c r="AK154" i="31"/>
  <c r="AL34" i="31"/>
  <c r="AG197" i="34"/>
  <c r="AG191" i="34"/>
  <c r="AG193" i="34" s="1"/>
  <c r="AK26" i="34"/>
  <c r="AK62" i="34"/>
  <c r="AJ165" i="34"/>
  <c r="AJ146" i="34"/>
  <c r="AF198" i="35"/>
  <c r="AJ37" i="36"/>
  <c r="AH183" i="34"/>
  <c r="AH185" i="34" s="1"/>
  <c r="AH190" i="34"/>
  <c r="AH192" i="34" s="1"/>
  <c r="AK26" i="36"/>
  <c r="AK62" i="36"/>
  <c r="AJ146" i="36"/>
  <c r="AJ165" i="36"/>
  <c r="AJ73" i="35"/>
  <c r="AJ74" i="35" s="1"/>
  <c r="AM24" i="35"/>
  <c r="AM60" i="35"/>
  <c r="AL144" i="35"/>
  <c r="AL163" i="35"/>
  <c r="AK25" i="36"/>
  <c r="AK61" i="36"/>
  <c r="AJ145" i="36"/>
  <c r="AJ164" i="36"/>
  <c r="AL64" i="31"/>
  <c r="AL28" i="31"/>
  <c r="AK167" i="31"/>
  <c r="AK148" i="31"/>
  <c r="AK32" i="36"/>
  <c r="AK68" i="36"/>
  <c r="AJ152" i="36"/>
  <c r="AJ171" i="36"/>
  <c r="AK23" i="35"/>
  <c r="AK59" i="35"/>
  <c r="AJ162" i="35"/>
  <c r="AJ143" i="35"/>
  <c r="AJ37" i="35"/>
  <c r="AM67" i="31"/>
  <c r="AM31" i="31"/>
  <c r="AL170" i="31"/>
  <c r="AL151" i="31"/>
  <c r="AK25" i="34"/>
  <c r="AK61" i="34"/>
  <c r="AJ145" i="34"/>
  <c r="AJ164" i="34"/>
  <c r="AO28" i="35"/>
  <c r="AO64" i="35"/>
  <c r="AN167" i="35"/>
  <c r="AN148" i="35"/>
  <c r="AK32" i="34"/>
  <c r="AK68" i="34"/>
  <c r="AJ152" i="34"/>
  <c r="AJ171" i="34"/>
  <c r="AP30" i="35"/>
  <c r="AP66" i="35"/>
  <c r="AO169" i="35"/>
  <c r="AO150" i="35"/>
  <c r="AK27" i="34"/>
  <c r="AK63" i="34"/>
  <c r="AJ166" i="34"/>
  <c r="AJ147" i="34"/>
  <c r="AN29" i="36"/>
  <c r="AN65" i="36"/>
  <c r="AM149" i="36"/>
  <c r="AM168" i="36"/>
  <c r="AL60" i="31"/>
  <c r="AK144" i="31"/>
  <c r="AK163" i="31"/>
  <c r="AL24" i="31"/>
  <c r="AK31" i="34"/>
  <c r="AK67" i="34"/>
  <c r="AJ170" i="34"/>
  <c r="AJ151" i="34"/>
  <c r="AH158" i="34"/>
  <c r="AK29" i="34"/>
  <c r="AK65" i="34"/>
  <c r="AJ149" i="34"/>
  <c r="AJ168" i="34"/>
  <c r="AP33" i="35"/>
  <c r="AP69" i="35"/>
  <c r="AO153" i="35"/>
  <c r="AO172" i="35"/>
  <c r="AO27" i="35"/>
  <c r="AO63" i="35"/>
  <c r="AN166" i="35"/>
  <c r="AN147" i="35"/>
  <c r="AK34" i="34"/>
  <c r="AK70" i="34"/>
  <c r="AJ173" i="34"/>
  <c r="AJ154" i="34"/>
  <c r="AK35" i="34"/>
  <c r="AK71" i="34"/>
  <c r="AJ155" i="34"/>
  <c r="AJ174" i="34"/>
  <c r="AK28" i="36"/>
  <c r="AK64" i="36"/>
  <c r="AJ148" i="36"/>
  <c r="AJ167" i="36"/>
  <c r="AI176" i="34"/>
  <c r="AH178" i="35"/>
  <c r="AH179" i="35" s="1"/>
  <c r="AH189" i="35"/>
  <c r="AH182" i="35"/>
  <c r="AT41" i="33"/>
  <c r="AS55" i="33"/>
  <c r="AJ61" i="32"/>
  <c r="AJ62" i="32" s="1"/>
  <c r="AX41" i="30"/>
  <c r="AW55" i="30"/>
  <c r="AH158" i="29"/>
  <c r="AL21" i="32"/>
  <c r="AM51" i="32" s="1"/>
  <c r="AL29" i="32"/>
  <c r="AM59" i="32" s="1"/>
  <c r="AV41" i="10"/>
  <c r="AU55" i="10"/>
  <c r="AF194" i="29"/>
  <c r="AS41" i="34"/>
  <c r="AR55" i="34"/>
  <c r="AI176" i="30"/>
  <c r="AI190" i="30" s="1"/>
  <c r="AI73" i="30"/>
  <c r="AI74" i="30" s="1"/>
  <c r="AI157" i="30"/>
  <c r="AI189" i="30" s="1"/>
  <c r="AJ170" i="30"/>
  <c r="AK31" i="30"/>
  <c r="AL67" i="30" s="1"/>
  <c r="AJ151" i="30"/>
  <c r="AF194" i="30"/>
  <c r="AK27" i="30"/>
  <c r="AL63" i="30" s="1"/>
  <c r="AJ147" i="30"/>
  <c r="AJ166" i="30"/>
  <c r="AH189" i="29"/>
  <c r="AH182" i="29"/>
  <c r="AH178" i="29"/>
  <c r="AH179" i="29" s="1"/>
  <c r="AK29" i="33"/>
  <c r="AL65" i="33" s="1"/>
  <c r="AG197" i="29"/>
  <c r="AG191" i="29"/>
  <c r="AG193" i="29" s="1"/>
  <c r="AF198" i="29"/>
  <c r="AJ143" i="30"/>
  <c r="AJ162" i="30"/>
  <c r="AK23" i="30"/>
  <c r="AL59" i="30" s="1"/>
  <c r="AJ37" i="30"/>
  <c r="AJ155" i="29"/>
  <c r="AJ174" i="29"/>
  <c r="AK35" i="29"/>
  <c r="AL71" i="29" s="1"/>
  <c r="AG191" i="30"/>
  <c r="AG193" i="30" s="1"/>
  <c r="AG197" i="30"/>
  <c r="AK26" i="33"/>
  <c r="AL62" i="33" s="1"/>
  <c r="AI157" i="29"/>
  <c r="AJ164" i="30"/>
  <c r="AJ145" i="30"/>
  <c r="AK25" i="30"/>
  <c r="AL61" i="30" s="1"/>
  <c r="AJ171" i="30"/>
  <c r="AJ152" i="30"/>
  <c r="AK32" i="30"/>
  <c r="AL68" i="30" s="1"/>
  <c r="AK27" i="33"/>
  <c r="AL63" i="33" s="1"/>
  <c r="AI73" i="29"/>
  <c r="AK30" i="33"/>
  <c r="AL66" i="33" s="1"/>
  <c r="AJ151" i="29"/>
  <c r="AJ170" i="29"/>
  <c r="AK31" i="29"/>
  <c r="AL67" i="29" s="1"/>
  <c r="AG184" i="30"/>
  <c r="AG186" i="30" s="1"/>
  <c r="AG196" i="30"/>
  <c r="AJ167" i="30"/>
  <c r="AK28" i="30"/>
  <c r="AL64" i="30" s="1"/>
  <c r="AJ148" i="30"/>
  <c r="AK33" i="33"/>
  <c r="AL69" i="33" s="1"/>
  <c r="AJ149" i="30"/>
  <c r="AK29" i="30"/>
  <c r="AL65" i="30" s="1"/>
  <c r="AJ168" i="30"/>
  <c r="AJ166" i="29"/>
  <c r="AJ147" i="29"/>
  <c r="AK27" i="29"/>
  <c r="AL63" i="29" s="1"/>
  <c r="AJ143" i="29"/>
  <c r="AJ37" i="29"/>
  <c r="AK23" i="29"/>
  <c r="AL59" i="29" s="1"/>
  <c r="AJ162" i="29"/>
  <c r="AJ165" i="30"/>
  <c r="AJ146" i="30"/>
  <c r="AK26" i="30"/>
  <c r="AL62" i="30" s="1"/>
  <c r="AK24" i="33"/>
  <c r="AL60" i="33" s="1"/>
  <c r="AI176" i="29"/>
  <c r="AK28" i="33"/>
  <c r="AL64" i="33" s="1"/>
  <c r="AJ164" i="29"/>
  <c r="AJ145" i="29"/>
  <c r="AK25" i="29"/>
  <c r="AL61" i="29" s="1"/>
  <c r="AJ153" i="30"/>
  <c r="AK33" i="30"/>
  <c r="AL69" i="30" s="1"/>
  <c r="AJ172" i="30"/>
  <c r="AJ174" i="30"/>
  <c r="AJ155" i="30"/>
  <c r="AK35" i="30"/>
  <c r="AL71" i="30" s="1"/>
  <c r="AJ173" i="29"/>
  <c r="AJ154" i="29"/>
  <c r="AK34" i="29"/>
  <c r="AL70" i="29" s="1"/>
  <c r="AJ150" i="29"/>
  <c r="AJ169" i="29"/>
  <c r="AK30" i="29"/>
  <c r="AL66" i="29" s="1"/>
  <c r="AH182" i="30"/>
  <c r="AH189" i="30"/>
  <c r="AH158" i="30"/>
  <c r="AH178" i="30"/>
  <c r="AH179" i="30" s="1"/>
  <c r="AJ148" i="29"/>
  <c r="AJ167" i="29"/>
  <c r="AK28" i="29"/>
  <c r="AL64" i="29" s="1"/>
  <c r="AL25" i="33"/>
  <c r="AM61" i="33" s="1"/>
  <c r="AK30" i="30"/>
  <c r="AL66" i="30" s="1"/>
  <c r="AJ150" i="30"/>
  <c r="AJ169" i="30"/>
  <c r="AK34" i="33"/>
  <c r="AL70" i="33" s="1"/>
  <c r="AK24" i="29"/>
  <c r="AL60" i="29" s="1"/>
  <c r="AJ163" i="29"/>
  <c r="AJ144" i="29"/>
  <c r="AK31" i="33"/>
  <c r="AL67" i="33" s="1"/>
  <c r="AH177" i="29"/>
  <c r="AH190" i="29"/>
  <c r="AH192" i="29" s="1"/>
  <c r="AH183" i="29"/>
  <c r="AH185" i="29" s="1"/>
  <c r="AJ168" i="29"/>
  <c r="AJ149" i="29"/>
  <c r="AK29" i="29"/>
  <c r="AL65" i="29" s="1"/>
  <c r="AK23" i="33"/>
  <c r="AL59" i="33" s="1"/>
  <c r="AJ37" i="33"/>
  <c r="AJ144" i="30"/>
  <c r="AK24" i="30"/>
  <c r="AL60" i="30" s="1"/>
  <c r="AJ163" i="30"/>
  <c r="AK32" i="33"/>
  <c r="AL68" i="33" s="1"/>
  <c r="AJ171" i="29"/>
  <c r="AK32" i="29"/>
  <c r="AL68" i="29" s="1"/>
  <c r="AJ152" i="29"/>
  <c r="AF198" i="30"/>
  <c r="AJ165" i="29"/>
  <c r="AJ146" i="29"/>
  <c r="AK26" i="29"/>
  <c r="AL62" i="29" s="1"/>
  <c r="AK35" i="33"/>
  <c r="AL71" i="33" s="1"/>
  <c r="AI73" i="33"/>
  <c r="AI74" i="33" s="1"/>
  <c r="AG196" i="29"/>
  <c r="AG184" i="29"/>
  <c r="AG186" i="29" s="1"/>
  <c r="AJ172" i="29"/>
  <c r="AJ153" i="29"/>
  <c r="AK33" i="29"/>
  <c r="AL69" i="29" s="1"/>
  <c r="AH183" i="30"/>
  <c r="AH185" i="30" s="1"/>
  <c r="AH190" i="30"/>
  <c r="AH192" i="30" s="1"/>
  <c r="AK34" i="30"/>
  <c r="AL70" i="30" s="1"/>
  <c r="AJ154" i="30"/>
  <c r="AJ173" i="30"/>
  <c r="AH177" i="30"/>
  <c r="AK143" i="31"/>
  <c r="AK162" i="31"/>
  <c r="AL23" i="31"/>
  <c r="AM59" i="31" s="1"/>
  <c r="AI191" i="31"/>
  <c r="AM25" i="32"/>
  <c r="AN55" i="32" s="1"/>
  <c r="AL25" i="2"/>
  <c r="AM55" i="2" s="1"/>
  <c r="AJ73" i="10"/>
  <c r="AJ74" i="10" s="1"/>
  <c r="AM20" i="2"/>
  <c r="AN50" i="2" s="1"/>
  <c r="AL26" i="2"/>
  <c r="AM56" i="2" s="1"/>
  <c r="AJ61" i="2"/>
  <c r="AJ62" i="2" s="1"/>
  <c r="AK29" i="2"/>
  <c r="AL59" i="2" s="1"/>
  <c r="AL27" i="2"/>
  <c r="AM57" i="2" s="1"/>
  <c r="AL21" i="2"/>
  <c r="AM51" i="2" s="1"/>
  <c r="AJ31" i="2"/>
  <c r="AL24" i="2"/>
  <c r="AM54" i="2" s="1"/>
  <c r="AL23" i="2"/>
  <c r="AM53" i="2" s="1"/>
  <c r="AL28" i="2"/>
  <c r="AM58" i="2" s="1"/>
  <c r="AL25" i="10"/>
  <c r="AM61" i="10" s="1"/>
  <c r="AM30" i="10"/>
  <c r="AN66" i="10" s="1"/>
  <c r="AM24" i="10"/>
  <c r="AN60" i="10" s="1"/>
  <c r="AL35" i="10"/>
  <c r="AM71" i="10" s="1"/>
  <c r="AL34" i="10"/>
  <c r="AM70" i="10" s="1"/>
  <c r="AL32" i="10"/>
  <c r="AM68" i="10" s="1"/>
  <c r="AL26" i="10"/>
  <c r="AM62" i="10" s="1"/>
  <c r="AL31" i="10"/>
  <c r="AM67" i="10" s="1"/>
  <c r="AL28" i="10"/>
  <c r="AM64" i="10" s="1"/>
  <c r="AL27" i="10"/>
  <c r="AM63" i="10" s="1"/>
  <c r="AL29" i="10"/>
  <c r="AM65" i="10" s="1"/>
  <c r="AM26" i="32"/>
  <c r="AN56" i="32" s="1"/>
  <c r="AM23" i="32"/>
  <c r="AN53" i="32" s="1"/>
  <c r="AM24" i="32"/>
  <c r="AN54" i="32" s="1"/>
  <c r="AM28" i="32"/>
  <c r="AN58" i="32" s="1"/>
  <c r="AN20" i="32"/>
  <c r="AO50" i="32" s="1"/>
  <c r="AM27" i="32"/>
  <c r="AN57" i="32" s="1"/>
  <c r="AG198" i="36" l="1"/>
  <c r="AI184" i="31"/>
  <c r="AI186" i="31" s="1"/>
  <c r="AO92" i="10"/>
  <c r="AO22" i="10"/>
  <c r="AO77" i="10"/>
  <c r="AO58" i="10"/>
  <c r="AO40" i="10"/>
  <c r="AO76" i="43"/>
  <c r="AO40" i="43"/>
  <c r="AO89" i="43"/>
  <c r="AO58" i="43"/>
  <c r="AO22" i="43"/>
  <c r="AO181" i="34"/>
  <c r="AO188" i="34"/>
  <c r="AO126" i="34"/>
  <c r="AO161" i="34"/>
  <c r="AO40" i="34"/>
  <c r="AO77" i="34"/>
  <c r="AO109" i="34"/>
  <c r="AO142" i="34"/>
  <c r="AO22" i="34"/>
  <c r="AO92" i="34"/>
  <c r="AO58" i="34"/>
  <c r="AO109" i="29"/>
  <c r="AO92" i="29"/>
  <c r="AO22" i="29"/>
  <c r="AO188" i="29"/>
  <c r="AO40" i="29"/>
  <c r="AO77" i="29"/>
  <c r="AO142" i="29"/>
  <c r="AO58" i="29"/>
  <c r="AO161" i="29"/>
  <c r="AO181" i="29"/>
  <c r="AO126" i="29"/>
  <c r="AO188" i="35"/>
  <c r="AO58" i="35"/>
  <c r="AO161" i="35"/>
  <c r="AO92" i="35"/>
  <c r="AO22" i="35"/>
  <c r="AO126" i="35"/>
  <c r="AO142" i="35"/>
  <c r="AO109" i="35"/>
  <c r="AO77" i="35"/>
  <c r="AO40" i="35"/>
  <c r="AO181" i="35"/>
  <c r="AO188" i="31"/>
  <c r="AO161" i="31"/>
  <c r="AO126" i="31"/>
  <c r="AO92" i="31"/>
  <c r="AO58" i="31"/>
  <c r="AO77" i="31"/>
  <c r="AO109" i="31"/>
  <c r="AO181" i="31"/>
  <c r="AO142" i="31"/>
  <c r="AO40" i="31"/>
  <c r="AO22" i="31"/>
  <c r="AO181" i="36"/>
  <c r="AO77" i="36"/>
  <c r="AO22" i="36"/>
  <c r="AO142" i="36"/>
  <c r="AO58" i="36"/>
  <c r="AO161" i="36"/>
  <c r="AO126" i="36"/>
  <c r="AO40" i="36"/>
  <c r="AO92" i="36"/>
  <c r="AO188" i="36"/>
  <c r="AO109" i="36"/>
  <c r="AP4" i="48"/>
  <c r="AP4" i="36"/>
  <c r="AP4" i="34"/>
  <c r="AP4" i="32"/>
  <c r="AP4" i="43"/>
  <c r="AP4" i="35"/>
  <c r="AP4" i="33"/>
  <c r="AP4" i="31"/>
  <c r="AP4" i="29"/>
  <c r="AP4" i="30"/>
  <c r="AP4" i="10"/>
  <c r="AP77" i="2"/>
  <c r="AP49" i="2"/>
  <c r="AP19" i="2"/>
  <c r="AP65" i="2"/>
  <c r="AP34" i="2"/>
  <c r="AO142" i="30"/>
  <c r="AO181" i="30"/>
  <c r="AO58" i="30"/>
  <c r="AO92" i="30"/>
  <c r="AO188" i="30"/>
  <c r="AO126" i="30"/>
  <c r="AO161" i="30"/>
  <c r="AO22" i="30"/>
  <c r="AO109" i="30"/>
  <c r="AO77" i="30"/>
  <c r="AO40" i="30"/>
  <c r="AO92" i="33"/>
  <c r="AO58" i="33"/>
  <c r="AO22" i="33"/>
  <c r="AO77" i="33"/>
  <c r="AO40" i="33"/>
  <c r="AO20" i="48"/>
  <c r="AO27" i="48"/>
  <c r="AO77" i="32"/>
  <c r="AO34" i="32"/>
  <c r="AO65" i="32"/>
  <c r="AO49" i="32"/>
  <c r="AO19" i="32"/>
  <c r="AP34" i="28"/>
  <c r="AP59" i="28" s="1"/>
  <c r="AR5" i="28"/>
  <c r="AQ4" i="2"/>
  <c r="AQ13" i="28"/>
  <c r="AQ21" i="28"/>
  <c r="AO87" i="28"/>
  <c r="AO95" i="28" s="1"/>
  <c r="AO103" i="28" s="1"/>
  <c r="AO67" i="28"/>
  <c r="AO75" i="28" s="1"/>
  <c r="AI158" i="35"/>
  <c r="AK73" i="35"/>
  <c r="AK74" i="35" s="1"/>
  <c r="BA39" i="2"/>
  <c r="AZ46" i="2"/>
  <c r="AH194" i="31"/>
  <c r="AH198" i="31"/>
  <c r="AL61" i="31"/>
  <c r="AL73" i="31" s="1"/>
  <c r="AL74" i="31" s="1"/>
  <c r="AK164" i="31"/>
  <c r="AK176" i="31" s="1"/>
  <c r="AK183" i="31" s="1"/>
  <c r="AK185" i="31" s="1"/>
  <c r="AL25" i="31"/>
  <c r="AL37" i="31" s="1"/>
  <c r="AK145" i="31"/>
  <c r="AK157" i="31" s="1"/>
  <c r="AK182" i="31" s="1"/>
  <c r="AL52" i="32"/>
  <c r="AL22" i="32"/>
  <c r="AL31" i="32" s="1"/>
  <c r="AI183" i="36"/>
  <c r="AI185" i="36" s="1"/>
  <c r="AI177" i="36"/>
  <c r="AL69" i="10"/>
  <c r="AL33" i="10"/>
  <c r="AJ176" i="35"/>
  <c r="AJ190" i="35" s="1"/>
  <c r="AJ192" i="35" s="1"/>
  <c r="AJ158" i="31"/>
  <c r="AJ157" i="35"/>
  <c r="AJ189" i="35" s="1"/>
  <c r="AH184" i="36"/>
  <c r="AH186" i="36" s="1"/>
  <c r="AI158" i="34"/>
  <c r="AI177" i="35"/>
  <c r="AI74" i="29"/>
  <c r="AJ177" i="31"/>
  <c r="AI193" i="31"/>
  <c r="AI194" i="31" s="1"/>
  <c r="AI197" i="31"/>
  <c r="AI198" i="31" s="1"/>
  <c r="AH193" i="36"/>
  <c r="AH197" i="36"/>
  <c r="AH198" i="36" s="1"/>
  <c r="AJ74" i="34"/>
  <c r="AI178" i="36"/>
  <c r="AI179" i="36" s="1"/>
  <c r="BB41" i="35"/>
  <c r="BA55" i="35"/>
  <c r="AJ189" i="31"/>
  <c r="AJ191" i="31" s="1"/>
  <c r="AG198" i="35"/>
  <c r="AI158" i="36"/>
  <c r="AL59" i="10"/>
  <c r="AL23" i="10"/>
  <c r="AJ182" i="31"/>
  <c r="AJ184" i="31" s="1"/>
  <c r="AG194" i="35"/>
  <c r="AJ176" i="36"/>
  <c r="AJ183" i="36" s="1"/>
  <c r="AJ185" i="36" s="1"/>
  <c r="AG198" i="34"/>
  <c r="AI189" i="36"/>
  <c r="AI191" i="36" s="1"/>
  <c r="AI193" i="36" s="1"/>
  <c r="AJ178" i="31"/>
  <c r="AJ179" i="31" s="1"/>
  <c r="AK73" i="36"/>
  <c r="AK74" i="36" s="1"/>
  <c r="AJ183" i="31"/>
  <c r="AJ185" i="31" s="1"/>
  <c r="AJ190" i="31"/>
  <c r="AJ192" i="31" s="1"/>
  <c r="AG194" i="34"/>
  <c r="AJ157" i="36"/>
  <c r="AJ189" i="36" s="1"/>
  <c r="AI183" i="34"/>
  <c r="AI185" i="34" s="1"/>
  <c r="AI190" i="34"/>
  <c r="AI192" i="34" s="1"/>
  <c r="AL35" i="34"/>
  <c r="AL71" i="34"/>
  <c r="AK174" i="34"/>
  <c r="AK155" i="34"/>
  <c r="AP27" i="35"/>
  <c r="AP63" i="35"/>
  <c r="AO166" i="35"/>
  <c r="AO147" i="35"/>
  <c r="AL29" i="34"/>
  <c r="AL65" i="34"/>
  <c r="AK149" i="34"/>
  <c r="AK168" i="34"/>
  <c r="AL31" i="34"/>
  <c r="AL67" i="34"/>
  <c r="AK151" i="34"/>
  <c r="AK170" i="34"/>
  <c r="AO29" i="36"/>
  <c r="AO65" i="36"/>
  <c r="AN168" i="36"/>
  <c r="AN149" i="36"/>
  <c r="AQ30" i="35"/>
  <c r="AQ66" i="35"/>
  <c r="AP150" i="35"/>
  <c r="AP169" i="35"/>
  <c r="AP28" i="35"/>
  <c r="AP64" i="35"/>
  <c r="AO148" i="35"/>
  <c r="AO167" i="35"/>
  <c r="AN67" i="31"/>
  <c r="AM151" i="31"/>
  <c r="AN31" i="31"/>
  <c r="AM170" i="31"/>
  <c r="AL26" i="36"/>
  <c r="AL62" i="36"/>
  <c r="AK146" i="36"/>
  <c r="AK165" i="36"/>
  <c r="AQ29" i="35"/>
  <c r="AQ65" i="35"/>
  <c r="AP149" i="35"/>
  <c r="AP168" i="35"/>
  <c r="AM71" i="31"/>
  <c r="AM35" i="31"/>
  <c r="AL155" i="31"/>
  <c r="AL174" i="31"/>
  <c r="AL24" i="36"/>
  <c r="AL60" i="36"/>
  <c r="AK163" i="36"/>
  <c r="AK144" i="36"/>
  <c r="AL34" i="35"/>
  <c r="AL70" i="35"/>
  <c r="AK154" i="35"/>
  <c r="AK173" i="35"/>
  <c r="AL24" i="34"/>
  <c r="AL60" i="34"/>
  <c r="AK144" i="34"/>
  <c r="AK163" i="34"/>
  <c r="AK73" i="34"/>
  <c r="AK179" i="34" s="1"/>
  <c r="AL23" i="34"/>
  <c r="AL59" i="34"/>
  <c r="AK143" i="34"/>
  <c r="AK37" i="34"/>
  <c r="AK162" i="34"/>
  <c r="AL32" i="36"/>
  <c r="AL68" i="36"/>
  <c r="AK152" i="36"/>
  <c r="AK171" i="36"/>
  <c r="AN24" i="35"/>
  <c r="AN60" i="35"/>
  <c r="AM144" i="35"/>
  <c r="AM163" i="35"/>
  <c r="AL26" i="34"/>
  <c r="AL62" i="34"/>
  <c r="AK146" i="34"/>
  <c r="AK165" i="34"/>
  <c r="AH184" i="34"/>
  <c r="AH186" i="34" s="1"/>
  <c r="AH196" i="34"/>
  <c r="AL33" i="34"/>
  <c r="AL69" i="34"/>
  <c r="AK153" i="34"/>
  <c r="AK172" i="34"/>
  <c r="AI189" i="35"/>
  <c r="AI178" i="35"/>
  <c r="AI179" i="35" s="1"/>
  <c r="AI182" i="35"/>
  <c r="AL30" i="34"/>
  <c r="AL66" i="34"/>
  <c r="AK150" i="34"/>
  <c r="AK169" i="34"/>
  <c r="AM69" i="31"/>
  <c r="AL153" i="31"/>
  <c r="AM33" i="31"/>
  <c r="AL172" i="31"/>
  <c r="AM60" i="31"/>
  <c r="AM24" i="31"/>
  <c r="AL163" i="31"/>
  <c r="AL144" i="31"/>
  <c r="AQ35" i="35"/>
  <c r="AQ71" i="35"/>
  <c r="AP155" i="35"/>
  <c r="AP174" i="35"/>
  <c r="AH197" i="34"/>
  <c r="AH191" i="34"/>
  <c r="AH193" i="34" s="1"/>
  <c r="AP32" i="35"/>
  <c r="AP68" i="35"/>
  <c r="AO171" i="35"/>
  <c r="AO152" i="35"/>
  <c r="AL31" i="35"/>
  <c r="AL67" i="35"/>
  <c r="AK170" i="35"/>
  <c r="AK151" i="35"/>
  <c r="AL30" i="36"/>
  <c r="AL66" i="36"/>
  <c r="AK169" i="36"/>
  <c r="AK150" i="36"/>
  <c r="AM65" i="31"/>
  <c r="AM29" i="31"/>
  <c r="AL149" i="31"/>
  <c r="AL168" i="31"/>
  <c r="AL52" i="2"/>
  <c r="AL22" i="2"/>
  <c r="AL27" i="36"/>
  <c r="AL63" i="36"/>
  <c r="AK147" i="36"/>
  <c r="AK166" i="36"/>
  <c r="AI177" i="34"/>
  <c r="AI190" i="35"/>
  <c r="AI192" i="35" s="1"/>
  <c r="AI183" i="35"/>
  <c r="AI185" i="35" s="1"/>
  <c r="AM68" i="31"/>
  <c r="AM32" i="31"/>
  <c r="AL152" i="31"/>
  <c r="AL171" i="31"/>
  <c r="AL28" i="36"/>
  <c r="AL64" i="36"/>
  <c r="AK148" i="36"/>
  <c r="AK167" i="36"/>
  <c r="AL34" i="34"/>
  <c r="AL70" i="34"/>
  <c r="AK173" i="34"/>
  <c r="AK154" i="34"/>
  <c r="AQ33" i="35"/>
  <c r="AQ69" i="35"/>
  <c r="AP153" i="35"/>
  <c r="AP172" i="35"/>
  <c r="AL27" i="34"/>
  <c r="AL63" i="34"/>
  <c r="AK166" i="34"/>
  <c r="AK147" i="34"/>
  <c r="AL32" i="34"/>
  <c r="AL68" i="34"/>
  <c r="AK171" i="34"/>
  <c r="AK152" i="34"/>
  <c r="AM63" i="31"/>
  <c r="AM27" i="31"/>
  <c r="AL166" i="31"/>
  <c r="AL147" i="31"/>
  <c r="AT26" i="35"/>
  <c r="AT62" i="35"/>
  <c r="AS146" i="35"/>
  <c r="AS165" i="35"/>
  <c r="AI189" i="34"/>
  <c r="AI182" i="34"/>
  <c r="AL33" i="36"/>
  <c r="AL69" i="36"/>
  <c r="AK172" i="36"/>
  <c r="AK153" i="36"/>
  <c r="AK37" i="36"/>
  <c r="AH184" i="35"/>
  <c r="AH186" i="35" s="1"/>
  <c r="AH196" i="35"/>
  <c r="AL25" i="34"/>
  <c r="AL61" i="34"/>
  <c r="AK145" i="34"/>
  <c r="AK164" i="34"/>
  <c r="AL35" i="36"/>
  <c r="AL71" i="36"/>
  <c r="AK174" i="36"/>
  <c r="AK155" i="36"/>
  <c r="AL34" i="36"/>
  <c r="AL70" i="36"/>
  <c r="AK173" i="36"/>
  <c r="AK154" i="36"/>
  <c r="AL28" i="34"/>
  <c r="AL64" i="34"/>
  <c r="AK167" i="34"/>
  <c r="AK148" i="34"/>
  <c r="AH191" i="35"/>
  <c r="AH193" i="35" s="1"/>
  <c r="AH197" i="35"/>
  <c r="AL23" i="35"/>
  <c r="AL59" i="35"/>
  <c r="AK143" i="35"/>
  <c r="AK37" i="35"/>
  <c r="AK162" i="35"/>
  <c r="AM64" i="31"/>
  <c r="AL167" i="31"/>
  <c r="AM28" i="31"/>
  <c r="AL148" i="31"/>
  <c r="AL25" i="36"/>
  <c r="AL61" i="36"/>
  <c r="AK145" i="36"/>
  <c r="AK164" i="36"/>
  <c r="AJ157" i="34"/>
  <c r="AL31" i="36"/>
  <c r="AL67" i="36"/>
  <c r="AK170" i="36"/>
  <c r="AK151" i="36"/>
  <c r="AM23" i="36"/>
  <c r="AM59" i="36"/>
  <c r="AL143" i="36"/>
  <c r="AL162" i="36"/>
  <c r="AM70" i="31"/>
  <c r="AL173" i="31"/>
  <c r="AL154" i="31"/>
  <c r="AM34" i="31"/>
  <c r="AJ176" i="34"/>
  <c r="AQ25" i="35"/>
  <c r="AQ61" i="35"/>
  <c r="AP145" i="35"/>
  <c r="AP164" i="35"/>
  <c r="AM62" i="31"/>
  <c r="AM26" i="31"/>
  <c r="AL146" i="31"/>
  <c r="AL165" i="31"/>
  <c r="AM66" i="31"/>
  <c r="AL169" i="31"/>
  <c r="AL150" i="31"/>
  <c r="AM30" i="31"/>
  <c r="AI184" i="36"/>
  <c r="AU41" i="33"/>
  <c r="AT55" i="33"/>
  <c r="AY41" i="30"/>
  <c r="AX55" i="30"/>
  <c r="AI158" i="29"/>
  <c r="AK61" i="32"/>
  <c r="AK62" i="32" s="1"/>
  <c r="AM29" i="32"/>
  <c r="AN59" i="32" s="1"/>
  <c r="AM21" i="32"/>
  <c r="AN51" i="32" s="1"/>
  <c r="AW41" i="10"/>
  <c r="AV55" i="10"/>
  <c r="AG198" i="29"/>
  <c r="AT41" i="34"/>
  <c r="AS55" i="34"/>
  <c r="AI182" i="30"/>
  <c r="AI184" i="30" s="1"/>
  <c r="AI183" i="30"/>
  <c r="AI185" i="30" s="1"/>
  <c r="AI192" i="30"/>
  <c r="AG194" i="29"/>
  <c r="AI177" i="30"/>
  <c r="AG198" i="30"/>
  <c r="AI177" i="29"/>
  <c r="AG194" i="30"/>
  <c r="AI178" i="30"/>
  <c r="AI179" i="30" s="1"/>
  <c r="AI158" i="30"/>
  <c r="AI191" i="30"/>
  <c r="AI197" i="30"/>
  <c r="AL35" i="33"/>
  <c r="AM71" i="33" s="1"/>
  <c r="AM25" i="33"/>
  <c r="AN61" i="33" s="1"/>
  <c r="AH191" i="30"/>
  <c r="AH193" i="30" s="1"/>
  <c r="AH197" i="30"/>
  <c r="AJ73" i="29"/>
  <c r="AI183" i="29"/>
  <c r="AI185" i="29" s="1"/>
  <c r="AI190" i="29"/>
  <c r="AI192" i="29" s="1"/>
  <c r="AL23" i="29"/>
  <c r="AM59" i="29" s="1"/>
  <c r="AK162" i="29"/>
  <c r="AK143" i="29"/>
  <c r="AL28" i="30"/>
  <c r="AM64" i="30" s="1"/>
  <c r="AK167" i="30"/>
  <c r="AK148" i="30"/>
  <c r="AL26" i="33"/>
  <c r="AM62" i="33" s="1"/>
  <c r="AL27" i="30"/>
  <c r="AM63" i="30" s="1"/>
  <c r="AK166" i="30"/>
  <c r="AK147" i="30"/>
  <c r="AK171" i="29"/>
  <c r="AL32" i="29"/>
  <c r="AM68" i="29" s="1"/>
  <c r="AK152" i="29"/>
  <c r="AH196" i="30"/>
  <c r="AH184" i="30"/>
  <c r="AH186" i="30" s="1"/>
  <c r="AL24" i="33"/>
  <c r="AM60" i="33" s="1"/>
  <c r="AK143" i="30"/>
  <c r="AK162" i="30"/>
  <c r="AL23" i="30"/>
  <c r="AM59" i="30" s="1"/>
  <c r="AK37" i="30"/>
  <c r="AL29" i="33"/>
  <c r="AM65" i="33" s="1"/>
  <c r="AK172" i="29"/>
  <c r="AK153" i="29"/>
  <c r="AL33" i="29"/>
  <c r="AM69" i="29" s="1"/>
  <c r="AK165" i="29"/>
  <c r="AK146" i="29"/>
  <c r="AL26" i="29"/>
  <c r="AM62" i="29" s="1"/>
  <c r="AJ73" i="33"/>
  <c r="AJ74" i="33" s="1"/>
  <c r="AL34" i="33"/>
  <c r="AM70" i="33" s="1"/>
  <c r="AK148" i="29"/>
  <c r="AK167" i="29"/>
  <c r="AL28" i="29"/>
  <c r="AM64" i="29" s="1"/>
  <c r="AK169" i="29"/>
  <c r="AK150" i="29"/>
  <c r="AL30" i="29"/>
  <c r="AM66" i="29" s="1"/>
  <c r="AL35" i="30"/>
  <c r="AM71" i="30" s="1"/>
  <c r="AK174" i="30"/>
  <c r="AK155" i="30"/>
  <c r="AK164" i="29"/>
  <c r="AK145" i="29"/>
  <c r="AL25" i="29"/>
  <c r="AM61" i="29" s="1"/>
  <c r="AK149" i="30"/>
  <c r="AK168" i="30"/>
  <c r="AL29" i="30"/>
  <c r="AM65" i="30" s="1"/>
  <c r="AL30" i="33"/>
  <c r="AM66" i="33" s="1"/>
  <c r="AJ176" i="30"/>
  <c r="AL32" i="33"/>
  <c r="AM68" i="33" s="1"/>
  <c r="AL23" i="33"/>
  <c r="AM59" i="33" s="1"/>
  <c r="AK37" i="33"/>
  <c r="AL31" i="33"/>
  <c r="AM67" i="33" s="1"/>
  <c r="AK165" i="30"/>
  <c r="AK146" i="30"/>
  <c r="AL26" i="30"/>
  <c r="AM62" i="30" s="1"/>
  <c r="AJ157" i="29"/>
  <c r="AK164" i="30"/>
  <c r="AK145" i="30"/>
  <c r="AL25" i="30"/>
  <c r="AM61" i="30" s="1"/>
  <c r="AJ73" i="30"/>
  <c r="AJ74" i="30" s="1"/>
  <c r="AH196" i="29"/>
  <c r="AH184" i="29"/>
  <c r="AH186" i="29" s="1"/>
  <c r="AK149" i="29"/>
  <c r="AL29" i="29"/>
  <c r="AM65" i="29" s="1"/>
  <c r="AK168" i="29"/>
  <c r="AK147" i="29"/>
  <c r="AL27" i="29"/>
  <c r="AM63" i="29" s="1"/>
  <c r="AK166" i="29"/>
  <c r="AL35" i="29"/>
  <c r="AM71" i="29" s="1"/>
  <c r="AK174" i="29"/>
  <c r="AK155" i="29"/>
  <c r="AJ157" i="30"/>
  <c r="AH191" i="29"/>
  <c r="AH193" i="29" s="1"/>
  <c r="AH197" i="29"/>
  <c r="AK170" i="30"/>
  <c r="AK151" i="30"/>
  <c r="AL31" i="30"/>
  <c r="AM67" i="30" s="1"/>
  <c r="AL33" i="33"/>
  <c r="AM69" i="33" s="1"/>
  <c r="AL27" i="33"/>
  <c r="AM63" i="33" s="1"/>
  <c r="AK173" i="30"/>
  <c r="AK154" i="30"/>
  <c r="AL34" i="30"/>
  <c r="AM70" i="30" s="1"/>
  <c r="AK169" i="30"/>
  <c r="AK150" i="30"/>
  <c r="AL30" i="30"/>
  <c r="AM66" i="30" s="1"/>
  <c r="AK37" i="29"/>
  <c r="AK173" i="29"/>
  <c r="AL34" i="29"/>
  <c r="AM70" i="29" s="1"/>
  <c r="AK154" i="29"/>
  <c r="AK163" i="30"/>
  <c r="AK144" i="30"/>
  <c r="AL24" i="30"/>
  <c r="AM60" i="30" s="1"/>
  <c r="AK163" i="29"/>
  <c r="AK144" i="29"/>
  <c r="AL24" i="29"/>
  <c r="AM60" i="29" s="1"/>
  <c r="AK172" i="30"/>
  <c r="AK153" i="30"/>
  <c r="AL33" i="30"/>
  <c r="AM69" i="30" s="1"/>
  <c r="AL28" i="33"/>
  <c r="AM64" i="33" s="1"/>
  <c r="AJ176" i="29"/>
  <c r="AK170" i="29"/>
  <c r="AK151" i="29"/>
  <c r="AL31" i="29"/>
  <c r="AM67" i="29" s="1"/>
  <c r="AK152" i="30"/>
  <c r="AK171" i="30"/>
  <c r="AL32" i="30"/>
  <c r="AM68" i="30" s="1"/>
  <c r="AI182" i="29"/>
  <c r="AI178" i="29"/>
  <c r="AI179" i="29" s="1"/>
  <c r="AI189" i="29"/>
  <c r="AM23" i="31"/>
  <c r="AN59" i="31" s="1"/>
  <c r="AL162" i="31"/>
  <c r="AL143" i="31"/>
  <c r="AN25" i="32"/>
  <c r="AO55" i="32" s="1"/>
  <c r="AM25" i="2"/>
  <c r="AN55" i="2" s="1"/>
  <c r="AM28" i="2"/>
  <c r="AN58" i="2" s="1"/>
  <c r="AK61" i="2"/>
  <c r="AK62" i="2" s="1"/>
  <c r="AL29" i="2"/>
  <c r="AN20" i="2"/>
  <c r="AO50" i="2" s="1"/>
  <c r="AM23" i="2"/>
  <c r="AN53" i="2" s="1"/>
  <c r="AM21" i="2"/>
  <c r="AN51" i="2" s="1"/>
  <c r="AM24" i="2"/>
  <c r="AN54" i="2" s="1"/>
  <c r="AM27" i="2"/>
  <c r="AN57" i="2" s="1"/>
  <c r="AM26" i="2"/>
  <c r="AN56" i="2" s="1"/>
  <c r="AK31" i="2"/>
  <c r="AM34" i="10"/>
  <c r="AN70" i="10" s="1"/>
  <c r="AM27" i="10"/>
  <c r="AN63" i="10" s="1"/>
  <c r="AM26" i="10"/>
  <c r="AN62" i="10" s="1"/>
  <c r="AK73" i="10"/>
  <c r="AK74" i="10" s="1"/>
  <c r="AM25" i="10"/>
  <c r="AN61" i="10" s="1"/>
  <c r="AN30" i="10"/>
  <c r="AO66" i="10" s="1"/>
  <c r="AM32" i="10"/>
  <c r="AN68" i="10" s="1"/>
  <c r="AM35" i="10"/>
  <c r="AN71" i="10" s="1"/>
  <c r="AM29" i="10"/>
  <c r="AN65" i="10" s="1"/>
  <c r="AM31" i="10"/>
  <c r="AN67" i="10" s="1"/>
  <c r="AM28" i="10"/>
  <c r="AN64" i="10" s="1"/>
  <c r="AN24" i="10"/>
  <c r="AO60" i="10" s="1"/>
  <c r="AN26" i="32"/>
  <c r="AO56" i="32" s="1"/>
  <c r="AN27" i="32"/>
  <c r="AO57" i="32" s="1"/>
  <c r="AN24" i="32"/>
  <c r="AO54" i="32" s="1"/>
  <c r="AO20" i="32"/>
  <c r="AP50" i="32" s="1"/>
  <c r="AN28" i="32"/>
  <c r="AO58" i="32" s="1"/>
  <c r="AN23" i="32"/>
  <c r="AO53" i="32" s="1"/>
  <c r="AP89" i="43" l="1"/>
  <c r="AP58" i="43"/>
  <c r="AP40" i="43"/>
  <c r="AP76" i="43"/>
  <c r="AP22" i="43"/>
  <c r="AP77" i="32"/>
  <c r="AP34" i="32"/>
  <c r="AP65" i="32"/>
  <c r="AP49" i="32"/>
  <c r="AP19" i="32"/>
  <c r="AP58" i="10"/>
  <c r="AP92" i="10"/>
  <c r="AP77" i="10"/>
  <c r="AP40" i="10"/>
  <c r="AP22" i="10"/>
  <c r="AP181" i="34"/>
  <c r="AP161" i="34"/>
  <c r="AP40" i="34"/>
  <c r="AP77" i="34"/>
  <c r="AP109" i="34"/>
  <c r="AP142" i="34"/>
  <c r="AP22" i="34"/>
  <c r="AP58" i="34"/>
  <c r="AP188" i="34"/>
  <c r="AP126" i="34"/>
  <c r="AP92" i="34"/>
  <c r="AP22" i="30"/>
  <c r="AP181" i="30"/>
  <c r="AP58" i="30"/>
  <c r="AP92" i="30"/>
  <c r="AP188" i="30"/>
  <c r="AP126" i="30"/>
  <c r="AP161" i="30"/>
  <c r="AP77" i="30"/>
  <c r="AP142" i="30"/>
  <c r="AP109" i="30"/>
  <c r="AP40" i="30"/>
  <c r="AP181" i="36"/>
  <c r="AP77" i="36"/>
  <c r="AP22" i="36"/>
  <c r="AP142" i="36"/>
  <c r="AP58" i="36"/>
  <c r="AP161" i="36"/>
  <c r="AP188" i="36"/>
  <c r="AP92" i="36"/>
  <c r="AP109" i="36"/>
  <c r="AP126" i="36"/>
  <c r="AP40" i="36"/>
  <c r="AP126" i="29"/>
  <c r="AP188" i="29"/>
  <c r="AP161" i="29"/>
  <c r="AP92" i="29"/>
  <c r="AP58" i="29"/>
  <c r="AP22" i="29"/>
  <c r="AP40" i="29"/>
  <c r="AP181" i="29"/>
  <c r="AP142" i="29"/>
  <c r="AP77" i="29"/>
  <c r="AP109" i="29"/>
  <c r="AP27" i="48"/>
  <c r="AP20" i="48"/>
  <c r="AQ4" i="48"/>
  <c r="AQ4" i="36"/>
  <c r="AQ4" i="34"/>
  <c r="AQ4" i="32"/>
  <c r="AQ4" i="43"/>
  <c r="AQ4" i="35"/>
  <c r="AQ4" i="33"/>
  <c r="AQ4" i="31"/>
  <c r="AQ4" i="29"/>
  <c r="AQ4" i="10"/>
  <c r="AQ4" i="30"/>
  <c r="AQ65" i="2"/>
  <c r="AQ34" i="2"/>
  <c r="AQ77" i="2"/>
  <c r="AQ49" i="2"/>
  <c r="AQ19" i="2"/>
  <c r="AP188" i="31"/>
  <c r="AP126" i="31"/>
  <c r="AP58" i="31"/>
  <c r="AP161" i="31"/>
  <c r="AP77" i="31"/>
  <c r="AP109" i="31"/>
  <c r="AP181" i="31"/>
  <c r="AP142" i="31"/>
  <c r="AP40" i="31"/>
  <c r="AP92" i="31"/>
  <c r="AP22" i="31"/>
  <c r="AP92" i="33"/>
  <c r="AP58" i="33"/>
  <c r="AP22" i="33"/>
  <c r="AP77" i="33"/>
  <c r="AP40" i="33"/>
  <c r="AP181" i="35"/>
  <c r="AP92" i="35"/>
  <c r="AP58" i="35"/>
  <c r="AP161" i="35"/>
  <c r="AP188" i="35"/>
  <c r="AP109" i="35"/>
  <c r="AP142" i="35"/>
  <c r="AP126" i="35"/>
  <c r="AP40" i="35"/>
  <c r="AP22" i="35"/>
  <c r="AP77" i="35"/>
  <c r="AQ34" i="28"/>
  <c r="AQ59" i="28" s="1"/>
  <c r="AS5" i="28"/>
  <c r="AR4" i="2"/>
  <c r="AR13" i="28"/>
  <c r="AR21" i="28"/>
  <c r="AP67" i="28"/>
  <c r="AP75" i="28" s="1"/>
  <c r="AP87" i="28"/>
  <c r="AP95" i="28" s="1"/>
  <c r="AP103" i="28" s="1"/>
  <c r="BB39" i="2"/>
  <c r="BA46" i="2"/>
  <c r="AL37" i="10"/>
  <c r="AM61" i="31"/>
  <c r="AM73" i="31" s="1"/>
  <c r="AM74" i="31" s="1"/>
  <c r="AL164" i="31"/>
  <c r="AL176" i="31" s="1"/>
  <c r="AL145" i="31"/>
  <c r="AL157" i="31" s="1"/>
  <c r="AL189" i="31" s="1"/>
  <c r="AM25" i="31"/>
  <c r="AM37" i="31" s="1"/>
  <c r="AJ183" i="35"/>
  <c r="AJ185" i="35" s="1"/>
  <c r="AM52" i="32"/>
  <c r="AM22" i="32"/>
  <c r="AM31" i="32" s="1"/>
  <c r="AI186" i="36"/>
  <c r="AI194" i="36" s="1"/>
  <c r="AI196" i="36"/>
  <c r="AM69" i="10"/>
  <c r="AM33" i="10"/>
  <c r="AJ158" i="35"/>
  <c r="AJ177" i="35"/>
  <c r="AJ74" i="29"/>
  <c r="AJ182" i="35"/>
  <c r="AJ178" i="35"/>
  <c r="AJ179" i="35" s="1"/>
  <c r="AJ158" i="34"/>
  <c r="AH194" i="36"/>
  <c r="AK157" i="35"/>
  <c r="AK189" i="35" s="1"/>
  <c r="AK176" i="35"/>
  <c r="AK190" i="35" s="1"/>
  <c r="AK192" i="35" s="1"/>
  <c r="AJ196" i="31"/>
  <c r="AJ186" i="31"/>
  <c r="AL73" i="35"/>
  <c r="AL74" i="35" s="1"/>
  <c r="AK158" i="31"/>
  <c r="AJ177" i="36"/>
  <c r="AK189" i="31"/>
  <c r="AK191" i="31" s="1"/>
  <c r="AK178" i="31"/>
  <c r="AK179" i="31" s="1"/>
  <c r="AK190" i="31"/>
  <c r="AK192" i="31" s="1"/>
  <c r="AK177" i="31"/>
  <c r="AI197" i="36"/>
  <c r="AJ190" i="36"/>
  <c r="AJ192" i="36" s="1"/>
  <c r="AK157" i="36"/>
  <c r="AK189" i="36" s="1"/>
  <c r="AL73" i="36"/>
  <c r="AL74" i="36" s="1"/>
  <c r="BC41" i="35"/>
  <c r="BB55" i="35"/>
  <c r="AM59" i="10"/>
  <c r="AM23" i="10"/>
  <c r="AJ158" i="36"/>
  <c r="AK74" i="34"/>
  <c r="AJ197" i="31"/>
  <c r="AJ193" i="31"/>
  <c r="AH194" i="34"/>
  <c r="AK157" i="34"/>
  <c r="AJ182" i="36"/>
  <c r="AJ184" i="36" s="1"/>
  <c r="AJ186" i="36" s="1"/>
  <c r="AJ178" i="36"/>
  <c r="AJ179" i="36" s="1"/>
  <c r="AH198" i="35"/>
  <c r="AJ177" i="34"/>
  <c r="AK176" i="36"/>
  <c r="AH194" i="35"/>
  <c r="AH198" i="34"/>
  <c r="AN70" i="31"/>
  <c r="AN34" i="31"/>
  <c r="AM173" i="31"/>
  <c r="AM154" i="31"/>
  <c r="AI196" i="34"/>
  <c r="AI184" i="34"/>
  <c r="AI186" i="34" s="1"/>
  <c r="AN63" i="31"/>
  <c r="AN27" i="31"/>
  <c r="AM166" i="31"/>
  <c r="AM147" i="31"/>
  <c r="AM30" i="36"/>
  <c r="AM66" i="36"/>
  <c r="AL169" i="36"/>
  <c r="AL150" i="36"/>
  <c r="AM31" i="35"/>
  <c r="AM67" i="35"/>
  <c r="AL170" i="35"/>
  <c r="AL151" i="35"/>
  <c r="AM30" i="34"/>
  <c r="AM66" i="34"/>
  <c r="AL169" i="34"/>
  <c r="AL150" i="34"/>
  <c r="AN62" i="31"/>
  <c r="AM146" i="31"/>
  <c r="AM165" i="31"/>
  <c r="AN26" i="31"/>
  <c r="AI191" i="34"/>
  <c r="AI193" i="34" s="1"/>
  <c r="AI197" i="34"/>
  <c r="AM32" i="34"/>
  <c r="AM68" i="34"/>
  <c r="AL171" i="34"/>
  <c r="AL152" i="34"/>
  <c r="AR33" i="35"/>
  <c r="AR69" i="35"/>
  <c r="AQ153" i="35"/>
  <c r="AQ172" i="35"/>
  <c r="AM28" i="36"/>
  <c r="AM64" i="36"/>
  <c r="AL148" i="36"/>
  <c r="AL167" i="36"/>
  <c r="AI184" i="35"/>
  <c r="AI186" i="35" s="1"/>
  <c r="AI196" i="35"/>
  <c r="AO24" i="35"/>
  <c r="AO60" i="35"/>
  <c r="AN163" i="35"/>
  <c r="AN144" i="35"/>
  <c r="AM24" i="34"/>
  <c r="AM60" i="34"/>
  <c r="AL163" i="34"/>
  <c r="AL144" i="34"/>
  <c r="AM24" i="36"/>
  <c r="AM60" i="36"/>
  <c r="AL144" i="36"/>
  <c r="AL163" i="36"/>
  <c r="AR29" i="35"/>
  <c r="AR65" i="35"/>
  <c r="AQ168" i="35"/>
  <c r="AQ149" i="35"/>
  <c r="AR30" i="35"/>
  <c r="AR66" i="35"/>
  <c r="AQ169" i="35"/>
  <c r="AQ150" i="35"/>
  <c r="AM31" i="34"/>
  <c r="AM67" i="34"/>
  <c r="AL170" i="34"/>
  <c r="AL151" i="34"/>
  <c r="AQ27" i="35"/>
  <c r="AQ63" i="35"/>
  <c r="AP147" i="35"/>
  <c r="AP166" i="35"/>
  <c r="AN23" i="36"/>
  <c r="AN59" i="36"/>
  <c r="AM143" i="36"/>
  <c r="AM162" i="36"/>
  <c r="AR35" i="35"/>
  <c r="AR71" i="35"/>
  <c r="AQ174" i="35"/>
  <c r="AQ155" i="35"/>
  <c r="AN69" i="31"/>
  <c r="AM172" i="31"/>
  <c r="AN33" i="31"/>
  <c r="AM153" i="31"/>
  <c r="AL73" i="34"/>
  <c r="AL179" i="34" s="1"/>
  <c r="AN66" i="31"/>
  <c r="AM169" i="31"/>
  <c r="AM150" i="31"/>
  <c r="AN30" i="31"/>
  <c r="AM25" i="36"/>
  <c r="AM61" i="36"/>
  <c r="AL145" i="36"/>
  <c r="AL164" i="36"/>
  <c r="AM28" i="34"/>
  <c r="AM64" i="34"/>
  <c r="AL148" i="34"/>
  <c r="AL167" i="34"/>
  <c r="AM35" i="36"/>
  <c r="AM71" i="36"/>
  <c r="AL174" i="36"/>
  <c r="AL155" i="36"/>
  <c r="AN65" i="31"/>
  <c r="AN29" i="31"/>
  <c r="AM168" i="31"/>
  <c r="AM149" i="31"/>
  <c r="AJ191" i="35"/>
  <c r="AJ193" i="35" s="1"/>
  <c r="AJ197" i="35"/>
  <c r="AI197" i="35"/>
  <c r="AI191" i="35"/>
  <c r="AI193" i="35" s="1"/>
  <c r="AM23" i="34"/>
  <c r="AM59" i="34"/>
  <c r="AL143" i="34"/>
  <c r="AL162" i="34"/>
  <c r="AL37" i="34"/>
  <c r="AL31" i="2"/>
  <c r="AM59" i="2"/>
  <c r="AM23" i="35"/>
  <c r="AM59" i="35"/>
  <c r="AL162" i="35"/>
  <c r="AL143" i="35"/>
  <c r="AL37" i="35"/>
  <c r="AQ32" i="35"/>
  <c r="AQ68" i="35"/>
  <c r="AP171" i="35"/>
  <c r="AP152" i="35"/>
  <c r="AN71" i="31"/>
  <c r="AM174" i="31"/>
  <c r="AN35" i="31"/>
  <c r="AM155" i="31"/>
  <c r="AJ191" i="36"/>
  <c r="AN64" i="31"/>
  <c r="AN28" i="31"/>
  <c r="AM148" i="31"/>
  <c r="AM167" i="31"/>
  <c r="AU26" i="35"/>
  <c r="AU62" i="35"/>
  <c r="AT165" i="35"/>
  <c r="AT146" i="35"/>
  <c r="AM27" i="34"/>
  <c r="AM63" i="34"/>
  <c r="AL147" i="34"/>
  <c r="AL166" i="34"/>
  <c r="AM34" i="34"/>
  <c r="AM70" i="34"/>
  <c r="AL154" i="34"/>
  <c r="AL173" i="34"/>
  <c r="AN68" i="31"/>
  <c r="AN32" i="31"/>
  <c r="AM152" i="31"/>
  <c r="AM171" i="31"/>
  <c r="AM26" i="34"/>
  <c r="AM62" i="34"/>
  <c r="AL165" i="34"/>
  <c r="AL146" i="34"/>
  <c r="AM32" i="36"/>
  <c r="AM68" i="36"/>
  <c r="AL171" i="36"/>
  <c r="AL152" i="36"/>
  <c r="AM34" i="35"/>
  <c r="AM70" i="35"/>
  <c r="AL154" i="35"/>
  <c r="AL173" i="35"/>
  <c r="AM26" i="36"/>
  <c r="AM62" i="36"/>
  <c r="AL165" i="36"/>
  <c r="AL146" i="36"/>
  <c r="AQ28" i="35"/>
  <c r="AQ64" i="35"/>
  <c r="AP148" i="35"/>
  <c r="AP167" i="35"/>
  <c r="AP29" i="36"/>
  <c r="AP65" i="36"/>
  <c r="AO149" i="36"/>
  <c r="AO168" i="36"/>
  <c r="AM29" i="34"/>
  <c r="AM65" i="34"/>
  <c r="AL168" i="34"/>
  <c r="AL149" i="34"/>
  <c r="AM35" i="34"/>
  <c r="AM71" i="34"/>
  <c r="AL155" i="34"/>
  <c r="AL174" i="34"/>
  <c r="AR25" i="35"/>
  <c r="AR61" i="35"/>
  <c r="AQ164" i="35"/>
  <c r="AQ145" i="35"/>
  <c r="AL37" i="36"/>
  <c r="AM31" i="36"/>
  <c r="AM67" i="36"/>
  <c r="AL151" i="36"/>
  <c r="AL170" i="36"/>
  <c r="AM27" i="36"/>
  <c r="AM63" i="36"/>
  <c r="AL166" i="36"/>
  <c r="AL147" i="36"/>
  <c r="AN60" i="31"/>
  <c r="AN24" i="31"/>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O67" i="31"/>
  <c r="AO31" i="31"/>
  <c r="AN151" i="31"/>
  <c r="AN170" i="31"/>
  <c r="AV41" i="33"/>
  <c r="AU55" i="33"/>
  <c r="AZ41" i="30"/>
  <c r="AY55" i="30"/>
  <c r="AI193" i="30"/>
  <c r="AL61" i="32"/>
  <c r="AL62" i="32" s="1"/>
  <c r="AN21" i="32"/>
  <c r="AO51" i="32" s="1"/>
  <c r="AN29" i="32"/>
  <c r="AO59" i="32" s="1"/>
  <c r="AX41" i="10"/>
  <c r="AW55" i="10"/>
  <c r="AH198" i="30"/>
  <c r="AU41" i="34"/>
  <c r="AT55" i="34"/>
  <c r="AI196" i="30"/>
  <c r="AI198" i="30" s="1"/>
  <c r="AI186" i="30"/>
  <c r="AH194" i="30"/>
  <c r="AH194" i="29"/>
  <c r="AL153" i="30"/>
  <c r="AL172" i="30"/>
  <c r="AM33" i="30"/>
  <c r="AN69" i="30" s="1"/>
  <c r="AL163" i="30"/>
  <c r="AL144" i="30"/>
  <c r="AM24" i="30"/>
  <c r="AN60" i="30" s="1"/>
  <c r="AJ182" i="29"/>
  <c r="AJ189" i="29"/>
  <c r="AJ178" i="29"/>
  <c r="AJ179" i="29" s="1"/>
  <c r="AM23" i="33"/>
  <c r="AN59" i="33" s="1"/>
  <c r="AL37" i="33"/>
  <c r="AL168" i="30"/>
  <c r="AM29" i="30"/>
  <c r="AN65" i="30" s="1"/>
  <c r="AL149" i="30"/>
  <c r="AL167" i="29"/>
  <c r="AL148" i="29"/>
  <c r="AM28" i="29"/>
  <c r="AN64" i="29" s="1"/>
  <c r="AL165" i="29"/>
  <c r="AM26" i="29"/>
  <c r="AN62" i="29" s="1"/>
  <c r="AL146" i="29"/>
  <c r="AM29" i="33"/>
  <c r="AN65" i="33" s="1"/>
  <c r="AL170" i="29"/>
  <c r="AL151" i="29"/>
  <c r="AM31" i="29"/>
  <c r="AN67" i="29" s="1"/>
  <c r="AL150" i="30"/>
  <c r="AL169" i="30"/>
  <c r="AM30" i="30"/>
  <c r="AN66" i="30" s="1"/>
  <c r="AM26" i="30"/>
  <c r="AN62" i="30" s="1"/>
  <c r="AL146" i="30"/>
  <c r="AL165" i="30"/>
  <c r="AK73" i="33"/>
  <c r="AK74" i="33" s="1"/>
  <c r="AL148" i="30"/>
  <c r="AL167" i="30"/>
  <c r="AM28" i="30"/>
  <c r="AN64" i="30" s="1"/>
  <c r="AI191" i="29"/>
  <c r="AI193" i="29" s="1"/>
  <c r="AI197" i="29"/>
  <c r="AM27" i="33"/>
  <c r="AN63" i="33" s="1"/>
  <c r="AH198" i="29"/>
  <c r="AM32" i="33"/>
  <c r="AN68" i="33" s="1"/>
  <c r="AL155" i="30"/>
  <c r="AM35" i="30"/>
  <c r="AN71" i="30" s="1"/>
  <c r="AL174" i="30"/>
  <c r="AM33" i="33"/>
  <c r="AN69" i="33" s="1"/>
  <c r="AJ182" i="30"/>
  <c r="AJ189" i="30"/>
  <c r="AJ178" i="30"/>
  <c r="AJ179" i="30" s="1"/>
  <c r="AJ158" i="30"/>
  <c r="AM27" i="29"/>
  <c r="AN63" i="29" s="1"/>
  <c r="AL147" i="29"/>
  <c r="AL166" i="29"/>
  <c r="AM23" i="30"/>
  <c r="AN59" i="30" s="1"/>
  <c r="AL37" i="30"/>
  <c r="AL162" i="30"/>
  <c r="AL143" i="30"/>
  <c r="AK157" i="29"/>
  <c r="AI184" i="29"/>
  <c r="AI186" i="29" s="1"/>
  <c r="AI196" i="29"/>
  <c r="AL144" i="29"/>
  <c r="AL163" i="29"/>
  <c r="AM24" i="29"/>
  <c r="AN60" i="29" s="1"/>
  <c r="AM25" i="30"/>
  <c r="AN61" i="30" s="1"/>
  <c r="AL145" i="30"/>
  <c r="AL164" i="30"/>
  <c r="AJ158" i="29"/>
  <c r="AL145" i="29"/>
  <c r="AL164" i="29"/>
  <c r="AM25" i="29"/>
  <c r="AN61" i="29" s="1"/>
  <c r="AM34" i="33"/>
  <c r="AN70" i="33" s="1"/>
  <c r="AM33" i="29"/>
  <c r="AN69" i="29" s="1"/>
  <c r="AL172" i="29"/>
  <c r="AL153" i="29"/>
  <c r="AK176" i="30"/>
  <c r="AL166" i="30"/>
  <c r="AL147" i="30"/>
  <c r="AM27" i="30"/>
  <c r="AN63" i="30" s="1"/>
  <c r="AK73" i="29"/>
  <c r="AN25" i="33"/>
  <c r="AO61" i="33" s="1"/>
  <c r="AL171" i="30"/>
  <c r="AL152" i="30"/>
  <c r="AM32" i="30"/>
  <c r="AN68" i="30" s="1"/>
  <c r="AJ183" i="29"/>
  <c r="AJ185" i="29" s="1"/>
  <c r="AJ190" i="29"/>
  <c r="AJ192" i="29" s="1"/>
  <c r="AL173" i="30"/>
  <c r="AL154" i="30"/>
  <c r="AM34" i="30"/>
  <c r="AN70" i="30" s="1"/>
  <c r="AL151" i="30"/>
  <c r="AM31" i="30"/>
  <c r="AN67" i="30" s="1"/>
  <c r="AL170" i="30"/>
  <c r="AM31" i="33"/>
  <c r="AN67" i="33" s="1"/>
  <c r="AJ190" i="30"/>
  <c r="AJ192" i="30" s="1"/>
  <c r="AJ177" i="30"/>
  <c r="AJ183" i="30"/>
  <c r="AJ185" i="30" s="1"/>
  <c r="AL169" i="29"/>
  <c r="AL150" i="29"/>
  <c r="AM30" i="29"/>
  <c r="AN66" i="29" s="1"/>
  <c r="AK157" i="30"/>
  <c r="AM26" i="33"/>
  <c r="AN62" i="33" s="1"/>
  <c r="AM28" i="33"/>
  <c r="AN64" i="33" s="1"/>
  <c r="AL154" i="29"/>
  <c r="AL173" i="29"/>
  <c r="AM34" i="29"/>
  <c r="AN70" i="29" s="1"/>
  <c r="AL168" i="29"/>
  <c r="AM29" i="29"/>
  <c r="AN65" i="29" s="1"/>
  <c r="AL149" i="29"/>
  <c r="AM30" i="33"/>
  <c r="AN66" i="33" s="1"/>
  <c r="AJ177" i="29"/>
  <c r="AK73" i="30"/>
  <c r="AK74" i="30" s="1"/>
  <c r="AM23" i="29"/>
  <c r="AN59" i="29" s="1"/>
  <c r="AL37" i="29"/>
  <c r="AL143" i="29"/>
  <c r="AL162" i="29"/>
  <c r="AM35" i="33"/>
  <c r="AN71" i="33" s="1"/>
  <c r="AK176" i="29"/>
  <c r="AL174" i="29"/>
  <c r="AL155" i="29"/>
  <c r="AM35" i="29"/>
  <c r="AN71" i="29" s="1"/>
  <c r="AM24" i="33"/>
  <c r="AN60" i="33" s="1"/>
  <c r="AL152" i="29"/>
  <c r="AL171" i="29"/>
  <c r="AM32" i="29"/>
  <c r="AN68" i="29" s="1"/>
  <c r="AK184" i="31"/>
  <c r="AK186" i="31" s="1"/>
  <c r="AK196" i="31"/>
  <c r="AN23" i="31"/>
  <c r="AO59" i="31" s="1"/>
  <c r="AM143" i="31"/>
  <c r="AM162" i="31"/>
  <c r="AO25" i="32"/>
  <c r="AP55" i="32" s="1"/>
  <c r="AN25" i="2"/>
  <c r="AO55" i="2" s="1"/>
  <c r="AO20" i="2"/>
  <c r="AP50" i="2" s="1"/>
  <c r="AN27" i="2"/>
  <c r="AO57" i="2" s="1"/>
  <c r="AL61" i="2"/>
  <c r="AL62" i="2" s="1"/>
  <c r="AM29" i="2"/>
  <c r="AN59" i="2" s="1"/>
  <c r="AN24" i="2"/>
  <c r="AO54" i="2" s="1"/>
  <c r="AN28" i="2"/>
  <c r="AO58" i="2" s="1"/>
  <c r="AN21" i="2"/>
  <c r="AO51" i="2" s="1"/>
  <c r="AN23" i="2"/>
  <c r="AO53" i="2" s="1"/>
  <c r="AN26" i="2"/>
  <c r="AO56" i="2" s="1"/>
  <c r="AN32" i="10"/>
  <c r="AO68" i="10" s="1"/>
  <c r="AO30" i="10"/>
  <c r="AP66" i="10" s="1"/>
  <c r="AN26" i="10"/>
  <c r="AO62" i="10" s="1"/>
  <c r="AN28" i="10"/>
  <c r="AO64" i="10" s="1"/>
  <c r="AL73" i="10"/>
  <c r="AL74" i="10" s="1"/>
  <c r="AN27" i="10"/>
  <c r="AO63" i="10" s="1"/>
  <c r="AN31" i="10"/>
  <c r="AO67" i="10" s="1"/>
  <c r="AN35" i="10"/>
  <c r="AO71" i="10" s="1"/>
  <c r="AN25" i="10"/>
  <c r="AO61" i="10" s="1"/>
  <c r="AN34" i="10"/>
  <c r="AO70" i="10" s="1"/>
  <c r="AO24" i="10"/>
  <c r="AP60" i="10" s="1"/>
  <c r="AN29" i="10"/>
  <c r="AO65" i="10" s="1"/>
  <c r="AO26" i="32"/>
  <c r="AP56" i="32" s="1"/>
  <c r="AO23" i="32"/>
  <c r="AP53" i="32" s="1"/>
  <c r="AO28" i="32"/>
  <c r="AP58" i="32" s="1"/>
  <c r="AP20" i="32"/>
  <c r="AQ50" i="32" s="1"/>
  <c r="AO24" i="32"/>
  <c r="AP54" i="32" s="1"/>
  <c r="AO27" i="32"/>
  <c r="AP57" i="32" s="1"/>
  <c r="AQ58" i="30" l="1"/>
  <c r="AQ22" i="30"/>
  <c r="AQ92" i="30"/>
  <c r="AQ188" i="30"/>
  <c r="AQ126" i="30"/>
  <c r="AQ161" i="30"/>
  <c r="AQ77" i="30"/>
  <c r="AQ109" i="30"/>
  <c r="AQ181" i="30"/>
  <c r="AQ40" i="30"/>
  <c r="AQ142" i="30"/>
  <c r="AQ188" i="31"/>
  <c r="AQ181" i="31"/>
  <c r="AQ142" i="31"/>
  <c r="AQ109" i="31"/>
  <c r="AQ77" i="31"/>
  <c r="AQ40" i="31"/>
  <c r="AQ161" i="31"/>
  <c r="AQ22" i="31"/>
  <c r="AQ126" i="31"/>
  <c r="AQ58" i="31"/>
  <c r="AQ92" i="31"/>
  <c r="AQ77" i="33"/>
  <c r="AQ40" i="33"/>
  <c r="AQ92" i="33"/>
  <c r="AQ58" i="33"/>
  <c r="AQ22" i="33"/>
  <c r="AQ142" i="35"/>
  <c r="AQ126" i="35"/>
  <c r="AQ22" i="35"/>
  <c r="AQ40" i="35"/>
  <c r="AQ181" i="35"/>
  <c r="AQ188" i="35"/>
  <c r="AQ58" i="35"/>
  <c r="AQ77" i="35"/>
  <c r="AQ109" i="35"/>
  <c r="AQ92" i="35"/>
  <c r="AQ161" i="35"/>
  <c r="AQ76" i="43"/>
  <c r="AQ22" i="43"/>
  <c r="AQ40" i="43"/>
  <c r="AQ89" i="43"/>
  <c r="AQ58" i="43"/>
  <c r="AQ34" i="32"/>
  <c r="AQ77" i="32"/>
  <c r="AQ65" i="32"/>
  <c r="AQ19" i="32"/>
  <c r="AQ49" i="32"/>
  <c r="AR4" i="48"/>
  <c r="AR4" i="43"/>
  <c r="AR4" i="35"/>
  <c r="AR4" i="33"/>
  <c r="AR4" i="36"/>
  <c r="AR4" i="34"/>
  <c r="AR4" i="32"/>
  <c r="AR4" i="10"/>
  <c r="AR4" i="31"/>
  <c r="AR4" i="29"/>
  <c r="AR4" i="30"/>
  <c r="AR65" i="2"/>
  <c r="AR34" i="2"/>
  <c r="AR77" i="2"/>
  <c r="AR19" i="2"/>
  <c r="AR49" i="2"/>
  <c r="AQ77" i="10"/>
  <c r="AQ92" i="10"/>
  <c r="AQ40" i="10"/>
  <c r="AQ22" i="10"/>
  <c r="AQ58" i="10"/>
  <c r="AQ22" i="36"/>
  <c r="AQ142" i="36"/>
  <c r="AQ58" i="36"/>
  <c r="AQ161" i="36"/>
  <c r="AQ188" i="36"/>
  <c r="AQ109" i="36"/>
  <c r="AQ92" i="36"/>
  <c r="AQ181" i="36"/>
  <c r="AQ77" i="36"/>
  <c r="AQ126" i="36"/>
  <c r="AQ40" i="36"/>
  <c r="AQ161" i="34"/>
  <c r="AQ188" i="34"/>
  <c r="AQ40" i="34"/>
  <c r="AQ77" i="34"/>
  <c r="AQ109" i="34"/>
  <c r="AQ142" i="34"/>
  <c r="AQ22" i="34"/>
  <c r="AQ58" i="34"/>
  <c r="AQ181" i="34"/>
  <c r="AQ92" i="34"/>
  <c r="AQ126" i="34"/>
  <c r="AQ126" i="29"/>
  <c r="AQ181" i="29"/>
  <c r="AQ142" i="29"/>
  <c r="AQ77" i="29"/>
  <c r="AQ40" i="29"/>
  <c r="AQ188" i="29"/>
  <c r="AQ58" i="29"/>
  <c r="AQ161" i="29"/>
  <c r="AQ92" i="29"/>
  <c r="AQ22" i="29"/>
  <c r="AQ109" i="29"/>
  <c r="AQ20" i="48"/>
  <c r="AQ27" i="48"/>
  <c r="AT5" i="28"/>
  <c r="AS4" i="2"/>
  <c r="AS21" i="28"/>
  <c r="AS13" i="28"/>
  <c r="AQ67" i="28"/>
  <c r="AQ75" i="28" s="1"/>
  <c r="AQ87" i="28"/>
  <c r="AQ95" i="28" s="1"/>
  <c r="AQ103" i="28" s="1"/>
  <c r="AR34" i="28"/>
  <c r="AR59" i="28" s="1"/>
  <c r="AI198" i="36"/>
  <c r="AM37" i="10"/>
  <c r="BC39" i="2"/>
  <c r="BB46" i="2"/>
  <c r="AJ196" i="35"/>
  <c r="AJ198" i="35" s="1"/>
  <c r="AK74" i="29"/>
  <c r="AN61" i="31"/>
  <c r="AN73" i="31" s="1"/>
  <c r="AN74" i="31" s="1"/>
  <c r="AM164" i="31"/>
  <c r="AM145" i="31"/>
  <c r="AN25" i="31"/>
  <c r="AJ198" i="31"/>
  <c r="AN52" i="32"/>
  <c r="AN22" i="32"/>
  <c r="AN31" i="32" s="1"/>
  <c r="AJ184" i="35"/>
  <c r="AJ186" i="35" s="1"/>
  <c r="AJ194" i="35" s="1"/>
  <c r="AK177" i="35"/>
  <c r="AK158" i="35"/>
  <c r="AN69" i="10"/>
  <c r="AN33" i="10"/>
  <c r="AJ194" i="31"/>
  <c r="AL182" i="31"/>
  <c r="AL184" i="31" s="1"/>
  <c r="AL178" i="31"/>
  <c r="AL179" i="31" s="1"/>
  <c r="AK177" i="36"/>
  <c r="AK182" i="35"/>
  <c r="AK184" i="35" s="1"/>
  <c r="AK158" i="34"/>
  <c r="AK178" i="35"/>
  <c r="AK179" i="35" s="1"/>
  <c r="AK183" i="35"/>
  <c r="AK185" i="35" s="1"/>
  <c r="AJ193" i="36"/>
  <c r="AJ194" i="36" s="1"/>
  <c r="AL158" i="31"/>
  <c r="AK182" i="36"/>
  <c r="AK184" i="36" s="1"/>
  <c r="AJ196" i="36"/>
  <c r="AL176" i="35"/>
  <c r="AJ197" i="36"/>
  <c r="AK197" i="31"/>
  <c r="AK198" i="31" s="1"/>
  <c r="AK193" i="31"/>
  <c r="AK194" i="31" s="1"/>
  <c r="AK158" i="36"/>
  <c r="AK189" i="34"/>
  <c r="AK191" i="34" s="1"/>
  <c r="AL176" i="36"/>
  <c r="AL183" i="36" s="1"/>
  <c r="AL185" i="36" s="1"/>
  <c r="BD41" i="35"/>
  <c r="BC55" i="35"/>
  <c r="AM176" i="31"/>
  <c r="AM190" i="31" s="1"/>
  <c r="AM192" i="31" s="1"/>
  <c r="AM157" i="31"/>
  <c r="AN59" i="10"/>
  <c r="AN23" i="10"/>
  <c r="AK182" i="34"/>
  <c r="AK184" i="34" s="1"/>
  <c r="AK183" i="36"/>
  <c r="AK185" i="36" s="1"/>
  <c r="AL190" i="31"/>
  <c r="AL192" i="31" s="1"/>
  <c r="AK190" i="36"/>
  <c r="AK192" i="36" s="1"/>
  <c r="AI198" i="34"/>
  <c r="AK178" i="36"/>
  <c r="AK179" i="36" s="1"/>
  <c r="AI194" i="35"/>
  <c r="AL157" i="36"/>
  <c r="AL189" i="36" s="1"/>
  <c r="AM73" i="36"/>
  <c r="AM74" i="36" s="1"/>
  <c r="AN52" i="2"/>
  <c r="AN22" i="2"/>
  <c r="AN28" i="34"/>
  <c r="AN64" i="34"/>
  <c r="AM167" i="34"/>
  <c r="AM148" i="34"/>
  <c r="AO23" i="36"/>
  <c r="AO59" i="36"/>
  <c r="AN162" i="36"/>
  <c r="AN143" i="36"/>
  <c r="AI198" i="35"/>
  <c r="AI194" i="34"/>
  <c r="AR32" i="35"/>
  <c r="AR68" i="35"/>
  <c r="AQ152" i="35"/>
  <c r="AQ171" i="35"/>
  <c r="AS29" i="35"/>
  <c r="AS65" i="35"/>
  <c r="AR168" i="35"/>
  <c r="AR149" i="35"/>
  <c r="AL183" i="31"/>
  <c r="AL185" i="31" s="1"/>
  <c r="AN27" i="36"/>
  <c r="AN63" i="36"/>
  <c r="AM147" i="36"/>
  <c r="AM166" i="36"/>
  <c r="AL74" i="34"/>
  <c r="AP67" i="31"/>
  <c r="AP31" i="31"/>
  <c r="AO170" i="31"/>
  <c r="AO151" i="31"/>
  <c r="AN25" i="34"/>
  <c r="AN61" i="34"/>
  <c r="AM164" i="34"/>
  <c r="AM145" i="34"/>
  <c r="AN31" i="34"/>
  <c r="AN67" i="34"/>
  <c r="AM151" i="34"/>
  <c r="AM170" i="34"/>
  <c r="AN24" i="34"/>
  <c r="AN60" i="34"/>
  <c r="AM163" i="34"/>
  <c r="AM144" i="34"/>
  <c r="AL177" i="31"/>
  <c r="AK183" i="34"/>
  <c r="AK185" i="34" s="1"/>
  <c r="AK190" i="34"/>
  <c r="AK192" i="34" s="1"/>
  <c r="AS25" i="35"/>
  <c r="AS61" i="35"/>
  <c r="AR164" i="35"/>
  <c r="AR145" i="35"/>
  <c r="AN29" i="34"/>
  <c r="AN65" i="34"/>
  <c r="AM149" i="34"/>
  <c r="AM168" i="34"/>
  <c r="AR28" i="35"/>
  <c r="AR64" i="35"/>
  <c r="AQ148" i="35"/>
  <c r="AQ167" i="35"/>
  <c r="AN34" i="35"/>
  <c r="AN70" i="35"/>
  <c r="AM173" i="35"/>
  <c r="AM154" i="35"/>
  <c r="AN26" i="34"/>
  <c r="AN62" i="34"/>
  <c r="AM165" i="34"/>
  <c r="AM146" i="34"/>
  <c r="AN34" i="34"/>
  <c r="AN70" i="34"/>
  <c r="AM154" i="34"/>
  <c r="AM173" i="34"/>
  <c r="AV26" i="35"/>
  <c r="AV62" i="35"/>
  <c r="AU165" i="35"/>
  <c r="AU146" i="35"/>
  <c r="AO71" i="31"/>
  <c r="AN174" i="31"/>
  <c r="AO35" i="31"/>
  <c r="AN155" i="31"/>
  <c r="AL157" i="35"/>
  <c r="AL176" i="34"/>
  <c r="AK191" i="35"/>
  <c r="AK193" i="35" s="1"/>
  <c r="AK197" i="35"/>
  <c r="AK177" i="34"/>
  <c r="AS33" i="35"/>
  <c r="AS69" i="35"/>
  <c r="AR172" i="35"/>
  <c r="AR153" i="35"/>
  <c r="AO62" i="31"/>
  <c r="AO26" i="31"/>
  <c r="AN146" i="31"/>
  <c r="AN165" i="31"/>
  <c r="AN30" i="34"/>
  <c r="AN66" i="34"/>
  <c r="AM169" i="34"/>
  <c r="AM150" i="34"/>
  <c r="AN30" i="36"/>
  <c r="AN66" i="36"/>
  <c r="AM150" i="36"/>
  <c r="AM169" i="36"/>
  <c r="AL157" i="34"/>
  <c r="AN35" i="36"/>
  <c r="AN71" i="36"/>
  <c r="AM155" i="36"/>
  <c r="AM174" i="36"/>
  <c r="AN25" i="36"/>
  <c r="AN61" i="36"/>
  <c r="AM145" i="36"/>
  <c r="AM164" i="36"/>
  <c r="AS35" i="35"/>
  <c r="AS71" i="35"/>
  <c r="AR174" i="35"/>
  <c r="AR155" i="35"/>
  <c r="AM37" i="36"/>
  <c r="AN33" i="36"/>
  <c r="AN69" i="36"/>
  <c r="AM153" i="36"/>
  <c r="AM172" i="36"/>
  <c r="AN34" i="36"/>
  <c r="AN70" i="36"/>
  <c r="AM173" i="36"/>
  <c r="AM154" i="36"/>
  <c r="AO60" i="31"/>
  <c r="AO24" i="31"/>
  <c r="AN144" i="31"/>
  <c r="AN163" i="31"/>
  <c r="AM73" i="35"/>
  <c r="AM74" i="35" s="1"/>
  <c r="AM73" i="34"/>
  <c r="AM179" i="34" s="1"/>
  <c r="AO66" i="31"/>
  <c r="AO30" i="31"/>
  <c r="AN169" i="31"/>
  <c r="AN150" i="31"/>
  <c r="AR27" i="35"/>
  <c r="AR63" i="35"/>
  <c r="AQ147" i="35"/>
  <c r="AQ166" i="35"/>
  <c r="AS30" i="35"/>
  <c r="AS66" i="35"/>
  <c r="AR169" i="35"/>
  <c r="AR150" i="35"/>
  <c r="AN24" i="36"/>
  <c r="AN60" i="36"/>
  <c r="AM144" i="36"/>
  <c r="AM163" i="36"/>
  <c r="AJ184" i="34"/>
  <c r="AJ186" i="34" s="1"/>
  <c r="AJ196" i="34"/>
  <c r="AN31" i="36"/>
  <c r="AN67" i="36"/>
  <c r="AM151" i="36"/>
  <c r="AM170" i="36"/>
  <c r="AO68" i="31"/>
  <c r="AN171" i="31"/>
  <c r="AO32" i="31"/>
  <c r="AN152" i="31"/>
  <c r="AO64" i="31"/>
  <c r="AN167" i="31"/>
  <c r="AN148" i="31"/>
  <c r="AO28" i="31"/>
  <c r="AN23" i="35"/>
  <c r="AN59" i="35"/>
  <c r="AM143" i="35"/>
  <c r="AM37" i="35"/>
  <c r="AM162" i="35"/>
  <c r="AN23" i="34"/>
  <c r="AN59" i="34"/>
  <c r="AM162" i="34"/>
  <c r="AM37" i="34"/>
  <c r="AM143" i="34"/>
  <c r="AO65" i="31"/>
  <c r="AN168" i="31"/>
  <c r="AO29" i="31"/>
  <c r="AN149" i="31"/>
  <c r="AO69" i="31"/>
  <c r="AN153" i="31"/>
  <c r="AO33" i="31"/>
  <c r="AN172" i="31"/>
  <c r="AO63" i="31"/>
  <c r="AN147" i="31"/>
  <c r="AN166" i="31"/>
  <c r="AO27" i="31"/>
  <c r="AN33" i="34"/>
  <c r="AN69" i="34"/>
  <c r="AM172" i="34"/>
  <c r="AM153" i="34"/>
  <c r="AJ191" i="34"/>
  <c r="AJ193" i="34" s="1"/>
  <c r="AJ197" i="34"/>
  <c r="AN35" i="34"/>
  <c r="AN71" i="34"/>
  <c r="AM174" i="34"/>
  <c r="AM155" i="34"/>
  <c r="AQ29" i="36"/>
  <c r="AQ65" i="36"/>
  <c r="AP168" i="36"/>
  <c r="AP149" i="36"/>
  <c r="AN26" i="36"/>
  <c r="AN62" i="36"/>
  <c r="AM165" i="36"/>
  <c r="AM146" i="36"/>
  <c r="AN32" i="36"/>
  <c r="AN68" i="36"/>
  <c r="AM152" i="36"/>
  <c r="AM171" i="36"/>
  <c r="AN27" i="34"/>
  <c r="AN63" i="34"/>
  <c r="AM166" i="34"/>
  <c r="AM147" i="34"/>
  <c r="AP24" i="35"/>
  <c r="AP60" i="35"/>
  <c r="AO163" i="35"/>
  <c r="AO144" i="35"/>
  <c r="AN28" i="36"/>
  <c r="AN64" i="36"/>
  <c r="AM167" i="36"/>
  <c r="AM148" i="36"/>
  <c r="AN32" i="34"/>
  <c r="AN68" i="34"/>
  <c r="AM152" i="34"/>
  <c r="AM171" i="34"/>
  <c r="AN31" i="35"/>
  <c r="AN67" i="35"/>
  <c r="AM170" i="35"/>
  <c r="AM151" i="35"/>
  <c r="AO70" i="31"/>
  <c r="AO34" i="31"/>
  <c r="AN173" i="31"/>
  <c r="AN154" i="31"/>
  <c r="AK191" i="36"/>
  <c r="AM61" i="32"/>
  <c r="AM62" i="32" s="1"/>
  <c r="AW41" i="33"/>
  <c r="AV55" i="33"/>
  <c r="BA41" i="30"/>
  <c r="AZ55" i="30"/>
  <c r="AI194" i="30"/>
  <c r="AO29" i="32"/>
  <c r="AP59" i="32" s="1"/>
  <c r="AO21" i="32"/>
  <c r="AP51" i="32" s="1"/>
  <c r="AY41" i="10"/>
  <c r="AX55" i="10"/>
  <c r="AV41" i="34"/>
  <c r="AU55" i="34"/>
  <c r="AL157" i="29"/>
  <c r="AL182" i="29" s="1"/>
  <c r="AK177" i="29"/>
  <c r="AK177" i="30"/>
  <c r="AK189" i="29"/>
  <c r="AK178" i="29"/>
  <c r="AK179" i="29" s="1"/>
  <c r="AK182" i="29"/>
  <c r="AM170" i="29"/>
  <c r="AM151" i="29"/>
  <c r="AN31" i="29"/>
  <c r="AO67" i="29" s="1"/>
  <c r="AM37" i="30"/>
  <c r="AM168" i="30"/>
  <c r="AM149" i="30"/>
  <c r="AN29" i="30"/>
  <c r="AO65" i="30" s="1"/>
  <c r="AM144" i="30"/>
  <c r="AN24" i="30"/>
  <c r="AO60" i="30" s="1"/>
  <c r="AM163" i="30"/>
  <c r="AM168" i="29"/>
  <c r="AN29" i="29"/>
  <c r="AO65" i="29" s="1"/>
  <c r="AM149" i="29"/>
  <c r="AM154" i="30"/>
  <c r="AN34" i="30"/>
  <c r="AO70" i="30" s="1"/>
  <c r="AM173" i="30"/>
  <c r="AN25" i="29"/>
  <c r="AO61" i="29" s="1"/>
  <c r="AM164" i="29"/>
  <c r="AM145" i="29"/>
  <c r="AN25" i="30"/>
  <c r="AO61" i="30" s="1"/>
  <c r="AM164" i="30"/>
  <c r="AM145" i="30"/>
  <c r="AL157" i="30"/>
  <c r="AM166" i="29"/>
  <c r="AM147" i="29"/>
  <c r="AN27" i="29"/>
  <c r="AO63" i="29" s="1"/>
  <c r="AM171" i="29"/>
  <c r="AM152" i="29"/>
  <c r="AN32" i="29"/>
  <c r="AO68" i="29" s="1"/>
  <c r="AM37" i="29"/>
  <c r="AM162" i="29"/>
  <c r="AM143" i="29"/>
  <c r="AN23" i="29"/>
  <c r="AO59" i="29" s="1"/>
  <c r="AN26" i="33"/>
  <c r="AO62" i="33" s="1"/>
  <c r="AK190" i="30"/>
  <c r="AK192" i="30" s="1"/>
  <c r="AK183" i="30"/>
  <c r="AK185" i="30" s="1"/>
  <c r="AM144" i="29"/>
  <c r="AM163" i="29"/>
  <c r="AN24" i="29"/>
  <c r="AO60" i="29" s="1"/>
  <c r="AL176" i="30"/>
  <c r="AK158" i="30"/>
  <c r="AM174" i="30"/>
  <c r="AM155" i="30"/>
  <c r="AN35" i="30"/>
  <c r="AO71" i="30" s="1"/>
  <c r="AM167" i="29"/>
  <c r="AM148" i="29"/>
  <c r="AN28" i="29"/>
  <c r="AO64" i="29" s="1"/>
  <c r="AK190" i="29"/>
  <c r="AK192" i="29" s="1"/>
  <c r="AK183" i="29"/>
  <c r="AK185" i="29" s="1"/>
  <c r="AM154" i="29"/>
  <c r="AN34" i="29"/>
  <c r="AO70" i="29" s="1"/>
  <c r="AM173" i="29"/>
  <c r="AK182" i="30"/>
  <c r="AK189" i="30"/>
  <c r="AK178" i="30"/>
  <c r="AK179" i="30" s="1"/>
  <c r="AN31" i="33"/>
  <c r="AO67" i="33" s="1"/>
  <c r="AM167" i="30"/>
  <c r="AM148" i="30"/>
  <c r="AN28" i="30"/>
  <c r="AO64" i="30" s="1"/>
  <c r="AM165" i="30"/>
  <c r="AM146" i="30"/>
  <c r="AN26" i="30"/>
  <c r="AO62" i="30" s="1"/>
  <c r="AL73" i="33"/>
  <c r="AL74" i="33" s="1"/>
  <c r="AN35" i="33"/>
  <c r="AO71" i="33" s="1"/>
  <c r="AL176" i="29"/>
  <c r="AM169" i="29"/>
  <c r="AM150" i="29"/>
  <c r="AN30" i="29"/>
  <c r="AO66" i="29" s="1"/>
  <c r="AO25" i="33"/>
  <c r="AP61" i="33" s="1"/>
  <c r="AL73" i="30"/>
  <c r="AL74" i="30" s="1"/>
  <c r="AJ191" i="30"/>
  <c r="AJ193" i="30" s="1"/>
  <c r="AJ197" i="30"/>
  <c r="AN32" i="33"/>
  <c r="AO68" i="33" s="1"/>
  <c r="AN30" i="30"/>
  <c r="AO66" i="30" s="1"/>
  <c r="AM169" i="30"/>
  <c r="AM150" i="30"/>
  <c r="AN29" i="33"/>
  <c r="AO65" i="33" s="1"/>
  <c r="AN23" i="33"/>
  <c r="AO59" i="33" s="1"/>
  <c r="AM37" i="33"/>
  <c r="AM153" i="30"/>
  <c r="AN33" i="30"/>
  <c r="AO69" i="30" s="1"/>
  <c r="AM172" i="30"/>
  <c r="AN24" i="33"/>
  <c r="AO60" i="33" s="1"/>
  <c r="AN30" i="33"/>
  <c r="AO66" i="33" s="1"/>
  <c r="AM172" i="29"/>
  <c r="AM153" i="29"/>
  <c r="AN33" i="29"/>
  <c r="AO69" i="29" s="1"/>
  <c r="AK158" i="29"/>
  <c r="AM162" i="30"/>
  <c r="AM143" i="30"/>
  <c r="AN23" i="30"/>
  <c r="AO59" i="30" s="1"/>
  <c r="AJ184" i="30"/>
  <c r="AJ186" i="30" s="1"/>
  <c r="AJ196" i="30"/>
  <c r="AM170" i="30"/>
  <c r="AN31" i="30"/>
  <c r="AO67" i="30" s="1"/>
  <c r="AM151" i="30"/>
  <c r="AN27" i="30"/>
  <c r="AO63" i="30" s="1"/>
  <c r="AM147" i="30"/>
  <c r="AM166" i="30"/>
  <c r="AI198" i="29"/>
  <c r="AN33" i="33"/>
  <c r="AO69" i="33" s="1"/>
  <c r="AJ191" i="29"/>
  <c r="AJ193" i="29" s="1"/>
  <c r="AJ197" i="29"/>
  <c r="AM155" i="29"/>
  <c r="AM174" i="29"/>
  <c r="AN35" i="29"/>
  <c r="AO71" i="29" s="1"/>
  <c r="AL73" i="29"/>
  <c r="AL74" i="29" s="1"/>
  <c r="AN28" i="33"/>
  <c r="AO64" i="33" s="1"/>
  <c r="AM152" i="30"/>
  <c r="AN32" i="30"/>
  <c r="AO68" i="30" s="1"/>
  <c r="AM171" i="30"/>
  <c r="AN34" i="33"/>
  <c r="AO70" i="33" s="1"/>
  <c r="AI194" i="29"/>
  <c r="AN27" i="33"/>
  <c r="AO63" i="33" s="1"/>
  <c r="AM146" i="29"/>
  <c r="AM165" i="29"/>
  <c r="AN26" i="29"/>
  <c r="AO62" i="29" s="1"/>
  <c r="AJ184" i="29"/>
  <c r="AJ186" i="29" s="1"/>
  <c r="AJ196" i="29"/>
  <c r="AL191" i="31"/>
  <c r="AN162" i="31"/>
  <c r="AN143" i="31"/>
  <c r="AO23" i="31"/>
  <c r="AP59" i="31" s="1"/>
  <c r="AP25" i="32"/>
  <c r="AQ55" i="32" s="1"/>
  <c r="AO25" i="2"/>
  <c r="AP55" i="2" s="1"/>
  <c r="AO28" i="2"/>
  <c r="AP58" i="2" s="1"/>
  <c r="AO26" i="2"/>
  <c r="AP56" i="2" s="1"/>
  <c r="AO27" i="2"/>
  <c r="AP57" i="2" s="1"/>
  <c r="AM61" i="2"/>
  <c r="AM62" i="2" s="1"/>
  <c r="AN29" i="2"/>
  <c r="AO59" i="2" s="1"/>
  <c r="AM31" i="2"/>
  <c r="AO21" i="2"/>
  <c r="AP51" i="2" s="1"/>
  <c r="AP20" i="2"/>
  <c r="AQ50" i="2" s="1"/>
  <c r="AO23" i="2"/>
  <c r="AP53" i="2" s="1"/>
  <c r="AO24" i="2"/>
  <c r="AP54" i="2" s="1"/>
  <c r="AO35" i="10"/>
  <c r="AP71" i="10" s="1"/>
  <c r="AP24" i="10"/>
  <c r="AQ60" i="10" s="1"/>
  <c r="AO32" i="10"/>
  <c r="AP68" i="10" s="1"/>
  <c r="AO34" i="10"/>
  <c r="AP70" i="10" s="1"/>
  <c r="AO31" i="10"/>
  <c r="AP67" i="10" s="1"/>
  <c r="AO26" i="10"/>
  <c r="AP62" i="10" s="1"/>
  <c r="AO29" i="10"/>
  <c r="AP65" i="10" s="1"/>
  <c r="AO27" i="10"/>
  <c r="AP63" i="10" s="1"/>
  <c r="AO28" i="10"/>
  <c r="AP64" i="10" s="1"/>
  <c r="AP30" i="10"/>
  <c r="AQ66" i="10" s="1"/>
  <c r="AO25" i="10"/>
  <c r="AP61" i="10" s="1"/>
  <c r="AM73" i="10"/>
  <c r="AM74" i="10" s="1"/>
  <c r="AP28" i="32"/>
  <c r="AQ58" i="32" s="1"/>
  <c r="AP24" i="32"/>
  <c r="AQ54" i="32" s="1"/>
  <c r="AQ20" i="32"/>
  <c r="AR50" i="32" s="1"/>
  <c r="AP23" i="32"/>
  <c r="AQ53" i="32" s="1"/>
  <c r="AP26" i="32"/>
  <c r="AQ56" i="32" s="1"/>
  <c r="AP27" i="32"/>
  <c r="AQ57" i="32" s="1"/>
  <c r="AS4" i="48" l="1"/>
  <c r="AS4" i="43"/>
  <c r="AS4" i="35"/>
  <c r="AS4" i="33"/>
  <c r="AS4" i="31"/>
  <c r="AS4" i="29"/>
  <c r="AS4" i="10"/>
  <c r="AS4" i="36"/>
  <c r="AS4" i="34"/>
  <c r="AS4" i="32"/>
  <c r="AS4" i="30"/>
  <c r="AS65" i="2"/>
  <c r="AS34" i="2"/>
  <c r="AS77" i="2"/>
  <c r="AS49" i="2"/>
  <c r="AS19" i="2"/>
  <c r="AR161" i="34"/>
  <c r="AR188" i="34"/>
  <c r="AR77" i="34"/>
  <c r="AR109" i="34"/>
  <c r="AR142" i="34"/>
  <c r="AR22" i="34"/>
  <c r="AR58" i="34"/>
  <c r="AR181" i="34"/>
  <c r="AR92" i="34"/>
  <c r="AR126" i="34"/>
  <c r="AR40" i="34"/>
  <c r="AR142" i="36"/>
  <c r="AR58" i="36"/>
  <c r="AR161" i="36"/>
  <c r="AR188" i="36"/>
  <c r="AR109" i="36"/>
  <c r="AR92" i="36"/>
  <c r="AR126" i="36"/>
  <c r="AR40" i="36"/>
  <c r="AR22" i="36"/>
  <c r="AR181" i="36"/>
  <c r="AR77" i="36"/>
  <c r="AR92" i="30"/>
  <c r="AR188" i="30"/>
  <c r="AR126" i="30"/>
  <c r="AR22" i="30"/>
  <c r="AR161" i="30"/>
  <c r="AR77" i="30"/>
  <c r="AR109" i="30"/>
  <c r="AR142" i="30"/>
  <c r="AR58" i="30"/>
  <c r="AR40" i="30"/>
  <c r="AR181" i="30"/>
  <c r="AR161" i="35"/>
  <c r="AR142" i="35"/>
  <c r="AR40" i="35"/>
  <c r="AR22" i="35"/>
  <c r="AR188" i="35"/>
  <c r="AR58" i="35"/>
  <c r="AR77" i="35"/>
  <c r="AR181" i="35"/>
  <c r="AR92" i="35"/>
  <c r="AR109" i="35"/>
  <c r="AR126" i="35"/>
  <c r="AR126" i="29"/>
  <c r="AR188" i="29"/>
  <c r="AR161" i="29"/>
  <c r="AR92" i="29"/>
  <c r="AR58" i="29"/>
  <c r="AR142" i="29"/>
  <c r="AR77" i="29"/>
  <c r="AR181" i="29"/>
  <c r="AR22" i="29"/>
  <c r="AR40" i="29"/>
  <c r="AR109" i="29"/>
  <c r="AR58" i="43"/>
  <c r="AR76" i="43"/>
  <c r="AR89" i="43"/>
  <c r="AR40" i="43"/>
  <c r="AR22" i="43"/>
  <c r="AR77" i="33"/>
  <c r="AR40" i="33"/>
  <c r="AR92" i="33"/>
  <c r="AR58" i="33"/>
  <c r="AR22" i="33"/>
  <c r="AR181" i="31"/>
  <c r="AR142" i="31"/>
  <c r="AR109" i="31"/>
  <c r="AR77" i="31"/>
  <c r="AR40" i="31"/>
  <c r="AR188" i="31"/>
  <c r="AR161" i="31"/>
  <c r="AR126" i="31"/>
  <c r="AR92" i="31"/>
  <c r="AR22" i="31"/>
  <c r="AR58" i="31"/>
  <c r="AR20" i="48"/>
  <c r="AR27" i="48"/>
  <c r="AR40" i="10"/>
  <c r="AR92" i="10"/>
  <c r="AR22" i="10"/>
  <c r="AR77" i="10"/>
  <c r="AR58" i="10"/>
  <c r="AR77" i="32"/>
  <c r="AR34" i="32"/>
  <c r="AR65" i="32"/>
  <c r="AR19" i="32"/>
  <c r="AR49" i="32"/>
  <c r="AS34" i="28"/>
  <c r="AS59" i="28" s="1"/>
  <c r="AR87" i="28"/>
  <c r="AR95" i="28" s="1"/>
  <c r="AR103" i="28" s="1"/>
  <c r="AR67" i="28"/>
  <c r="AR75" i="28" s="1"/>
  <c r="AU5" i="28"/>
  <c r="AT4" i="2"/>
  <c r="AT21" i="28"/>
  <c r="AT13" i="28"/>
  <c r="AL177" i="35"/>
  <c r="BD39" i="2"/>
  <c r="BC46" i="2"/>
  <c r="AO61" i="31"/>
  <c r="AO73" i="31" s="1"/>
  <c r="AO74" i="31" s="1"/>
  <c r="AN145" i="31"/>
  <c r="AO25" i="31"/>
  <c r="AO37" i="31" s="1"/>
  <c r="AN164" i="31"/>
  <c r="AN176" i="31" s="1"/>
  <c r="AN183" i="31" s="1"/>
  <c r="AN185" i="31" s="1"/>
  <c r="AN37" i="31"/>
  <c r="AO52" i="32"/>
  <c r="AO22" i="32"/>
  <c r="AO31" i="32" s="1"/>
  <c r="AL190" i="35"/>
  <c r="AL192" i="35" s="1"/>
  <c r="AK186" i="35"/>
  <c r="AK194" i="35" s="1"/>
  <c r="AN37" i="10"/>
  <c r="AK196" i="35"/>
  <c r="AK198" i="35" s="1"/>
  <c r="AO69" i="10"/>
  <c r="AO33" i="10"/>
  <c r="AM158" i="31"/>
  <c r="AJ198" i="36"/>
  <c r="AL183" i="35"/>
  <c r="AL185" i="35" s="1"/>
  <c r="AM189" i="31"/>
  <c r="AM197" i="31" s="1"/>
  <c r="AM182" i="31"/>
  <c r="AM184" i="31" s="1"/>
  <c r="AK197" i="36"/>
  <c r="AM178" i="31"/>
  <c r="AM179" i="31" s="1"/>
  <c r="AM177" i="31"/>
  <c r="AM183" i="31"/>
  <c r="AM185" i="31" s="1"/>
  <c r="AK196" i="36"/>
  <c r="AK186" i="36"/>
  <c r="AL158" i="36"/>
  <c r="AL190" i="36"/>
  <c r="AL192" i="36" s="1"/>
  <c r="AL177" i="36"/>
  <c r="BE41" i="35"/>
  <c r="BD55" i="35"/>
  <c r="AN37" i="36"/>
  <c r="AL193" i="31"/>
  <c r="AL196" i="31"/>
  <c r="AN157" i="31"/>
  <c r="AN182" i="31" s="1"/>
  <c r="AL186" i="31"/>
  <c r="AL197" i="31"/>
  <c r="AO59" i="10"/>
  <c r="AO23" i="10"/>
  <c r="AO37" i="10" s="1"/>
  <c r="AJ194" i="34"/>
  <c r="AK193" i="36"/>
  <c r="AM176" i="36"/>
  <c r="AL178" i="36"/>
  <c r="AL179" i="36" s="1"/>
  <c r="AM157" i="36"/>
  <c r="AM189" i="36" s="1"/>
  <c r="AK186" i="34"/>
  <c r="AM74" i="34"/>
  <c r="AK197" i="34"/>
  <c r="AL182" i="36"/>
  <c r="AL196" i="36" s="1"/>
  <c r="AK193" i="34"/>
  <c r="AN73" i="36"/>
  <c r="AN74" i="36" s="1"/>
  <c r="AO23" i="34"/>
  <c r="AO59" i="34"/>
  <c r="AN37" i="34"/>
  <c r="AN143" i="34"/>
  <c r="AN162" i="34"/>
  <c r="AO35" i="36"/>
  <c r="AO71" i="36"/>
  <c r="AN155" i="36"/>
  <c r="AN174" i="36"/>
  <c r="AO32" i="36"/>
  <c r="AO68" i="36"/>
  <c r="AN152" i="36"/>
  <c r="AN171" i="36"/>
  <c r="AR29" i="36"/>
  <c r="AR65" i="36"/>
  <c r="AQ168" i="36"/>
  <c r="AQ149" i="36"/>
  <c r="AP65" i="31"/>
  <c r="AP29" i="31"/>
  <c r="AO149" i="31"/>
  <c r="AO168" i="31"/>
  <c r="AM176" i="35"/>
  <c r="AO31" i="36"/>
  <c r="AO67" i="36"/>
  <c r="AN151" i="36"/>
  <c r="AN170" i="36"/>
  <c r="AL182" i="34"/>
  <c r="AL189" i="34"/>
  <c r="AL158" i="34"/>
  <c r="AO27" i="36"/>
  <c r="AO63" i="36"/>
  <c r="AN166" i="36"/>
  <c r="AN147" i="36"/>
  <c r="AO52" i="2"/>
  <c r="AO22" i="2"/>
  <c r="AJ198" i="34"/>
  <c r="AP60" i="31"/>
  <c r="AP24" i="31"/>
  <c r="AO163" i="31"/>
  <c r="AO144" i="31"/>
  <c r="AP23" i="36"/>
  <c r="AP59" i="36"/>
  <c r="AO162" i="36"/>
  <c r="AO143" i="36"/>
  <c r="AO34" i="34"/>
  <c r="AO70" i="34"/>
  <c r="AN173" i="34"/>
  <c r="AN154" i="34"/>
  <c r="AO31" i="35"/>
  <c r="AO67" i="35"/>
  <c r="AN170" i="35"/>
  <c r="AN151" i="35"/>
  <c r="AO28" i="36"/>
  <c r="AO64" i="36"/>
  <c r="AN167" i="36"/>
  <c r="AN148" i="36"/>
  <c r="AO33" i="34"/>
  <c r="AO69" i="34"/>
  <c r="AN153" i="34"/>
  <c r="AN172" i="34"/>
  <c r="AM157" i="35"/>
  <c r="AP68" i="31"/>
  <c r="AP32" i="31"/>
  <c r="AO171" i="31"/>
  <c r="AO152" i="31"/>
  <c r="AT30" i="35"/>
  <c r="AT66" i="35"/>
  <c r="AS150" i="35"/>
  <c r="AS169" i="35"/>
  <c r="AO33" i="36"/>
  <c r="AO69" i="36"/>
  <c r="AN172" i="36"/>
  <c r="AN153" i="36"/>
  <c r="AL183" i="34"/>
  <c r="AL185" i="34" s="1"/>
  <c r="AL190" i="34"/>
  <c r="AL192" i="34" s="1"/>
  <c r="AO24" i="34"/>
  <c r="AO60" i="34"/>
  <c r="AN163" i="34"/>
  <c r="AN144" i="34"/>
  <c r="AO25" i="34"/>
  <c r="AO61" i="34"/>
  <c r="AN164" i="34"/>
  <c r="AN145" i="34"/>
  <c r="AS32" i="35"/>
  <c r="AS68" i="35"/>
  <c r="AR171" i="35"/>
  <c r="AR152" i="35"/>
  <c r="AO30" i="36"/>
  <c r="AO66" i="36"/>
  <c r="AN150" i="36"/>
  <c r="AN169" i="36"/>
  <c r="AM157" i="34"/>
  <c r="AN73" i="35"/>
  <c r="AN74" i="35" s="1"/>
  <c r="AP66" i="31"/>
  <c r="AP30" i="31"/>
  <c r="AO150" i="31"/>
  <c r="AO169" i="31"/>
  <c r="AO25" i="36"/>
  <c r="AO61" i="36"/>
  <c r="AN164" i="36"/>
  <c r="AN145" i="36"/>
  <c r="AO30" i="34"/>
  <c r="AO66" i="34"/>
  <c r="AN150" i="34"/>
  <c r="AN169" i="34"/>
  <c r="AT33" i="35"/>
  <c r="AT69" i="35"/>
  <c r="AS153" i="35"/>
  <c r="AS172" i="35"/>
  <c r="AL189" i="35"/>
  <c r="AL178" i="35"/>
  <c r="AL179" i="35" s="1"/>
  <c r="AL182" i="35"/>
  <c r="AW26" i="35"/>
  <c r="AW62" i="35"/>
  <c r="AV165" i="35"/>
  <c r="AV146" i="35"/>
  <c r="AO26" i="34"/>
  <c r="AO62" i="34"/>
  <c r="AN165" i="34"/>
  <c r="AN146" i="34"/>
  <c r="AS28" i="35"/>
  <c r="AS64" i="35"/>
  <c r="AR148" i="35"/>
  <c r="AR167" i="35"/>
  <c r="AT25" i="35"/>
  <c r="AT61" i="35"/>
  <c r="AS164" i="35"/>
  <c r="AS145" i="35"/>
  <c r="AT35" i="35"/>
  <c r="AT71" i="35"/>
  <c r="AS174" i="35"/>
  <c r="AS155" i="35"/>
  <c r="AO34" i="35"/>
  <c r="AO70" i="35"/>
  <c r="AN154" i="35"/>
  <c r="AN173" i="35"/>
  <c r="AO29" i="34"/>
  <c r="AO65" i="34"/>
  <c r="AN149" i="34"/>
  <c r="AN168" i="34"/>
  <c r="AO27" i="34"/>
  <c r="AO63" i="34"/>
  <c r="AN147" i="34"/>
  <c r="AN166" i="34"/>
  <c r="AO26" i="36"/>
  <c r="AO62" i="36"/>
  <c r="AN165" i="36"/>
  <c r="AN146" i="36"/>
  <c r="AO35" i="34"/>
  <c r="AO71" i="34"/>
  <c r="AN174" i="34"/>
  <c r="AN155" i="34"/>
  <c r="AP69" i="31"/>
  <c r="AO172" i="31"/>
  <c r="AP33" i="31"/>
  <c r="AO153" i="31"/>
  <c r="AO23" i="35"/>
  <c r="AO59" i="35"/>
  <c r="AN37" i="35"/>
  <c r="AN162" i="35"/>
  <c r="AN143" i="35"/>
  <c r="AL177" i="34"/>
  <c r="AL191" i="36"/>
  <c r="AP70" i="31"/>
  <c r="AO173" i="31"/>
  <c r="AP34" i="31"/>
  <c r="AO154" i="31"/>
  <c r="AP63" i="31"/>
  <c r="AO166" i="31"/>
  <c r="AP27" i="31"/>
  <c r="AO147" i="31"/>
  <c r="AM176" i="34"/>
  <c r="AP64" i="31"/>
  <c r="AP28" i="31"/>
  <c r="AO167" i="31"/>
  <c r="AO148" i="31"/>
  <c r="AP71" i="31"/>
  <c r="AO155" i="31"/>
  <c r="AO174" i="31"/>
  <c r="AP35" i="31"/>
  <c r="AQ67" i="31"/>
  <c r="AP151" i="31"/>
  <c r="AQ31" i="31"/>
  <c r="AP170" i="31"/>
  <c r="AT29" i="35"/>
  <c r="AT65" i="35"/>
  <c r="AS168" i="35"/>
  <c r="AS149" i="35"/>
  <c r="AO32" i="34"/>
  <c r="AO68" i="34"/>
  <c r="AN152" i="34"/>
  <c r="AN171" i="34"/>
  <c r="AQ24" i="35"/>
  <c r="AQ60" i="35"/>
  <c r="AP144" i="35"/>
  <c r="AP163" i="35"/>
  <c r="AN73" i="34"/>
  <c r="AN179" i="34" s="1"/>
  <c r="AO24" i="36"/>
  <c r="AO60" i="36"/>
  <c r="AN163" i="36"/>
  <c r="AN144" i="36"/>
  <c r="AS27" i="35"/>
  <c r="AS63" i="35"/>
  <c r="AR166" i="35"/>
  <c r="AR147" i="35"/>
  <c r="AO34" i="36"/>
  <c r="AO70" i="36"/>
  <c r="AN173" i="36"/>
  <c r="AN154" i="36"/>
  <c r="AP62" i="31"/>
  <c r="AP26" i="31"/>
  <c r="AO146" i="31"/>
  <c r="AO165" i="31"/>
  <c r="AK196" i="34"/>
  <c r="AO31" i="34"/>
  <c r="AO67" i="34"/>
  <c r="AN151" i="34"/>
  <c r="AN170" i="34"/>
  <c r="AL158" i="35"/>
  <c r="AO28" i="34"/>
  <c r="AO64" i="34"/>
  <c r="AN167" i="34"/>
  <c r="AN148" i="34"/>
  <c r="AX41" i="33"/>
  <c r="AW55" i="33"/>
  <c r="BB41" i="30"/>
  <c r="BA55" i="30"/>
  <c r="AN61" i="32"/>
  <c r="AN62" i="32" s="1"/>
  <c r="AP21" i="32"/>
  <c r="AQ51" i="32" s="1"/>
  <c r="AP29" i="32"/>
  <c r="AQ59" i="32" s="1"/>
  <c r="AZ41" i="10"/>
  <c r="AY55" i="10"/>
  <c r="AL158" i="29"/>
  <c r="AL189" i="29"/>
  <c r="AL191" i="29" s="1"/>
  <c r="AW41" i="34"/>
  <c r="AV55" i="34"/>
  <c r="AJ194" i="30"/>
  <c r="AJ198" i="29"/>
  <c r="AM176" i="30"/>
  <c r="AP25" i="33"/>
  <c r="AQ61" i="33" s="1"/>
  <c r="AO35" i="33"/>
  <c r="AP71" i="33" s="1"/>
  <c r="AN144" i="29"/>
  <c r="AN163" i="29"/>
  <c r="AO24" i="29"/>
  <c r="AP60" i="29" s="1"/>
  <c r="AM73" i="29"/>
  <c r="AM74" i="29" s="1"/>
  <c r="AO34" i="30"/>
  <c r="AP70" i="30" s="1"/>
  <c r="AN173" i="30"/>
  <c r="AN154" i="30"/>
  <c r="AO27" i="33"/>
  <c r="AP63" i="33" s="1"/>
  <c r="AL184" i="29"/>
  <c r="AN162" i="30"/>
  <c r="AO23" i="30"/>
  <c r="AP59" i="30" s="1"/>
  <c r="AN143" i="30"/>
  <c r="AN37" i="30"/>
  <c r="AN37" i="29"/>
  <c r="AN173" i="29"/>
  <c r="AN154" i="29"/>
  <c r="AO34" i="29"/>
  <c r="AP70" i="29" s="1"/>
  <c r="AN162" i="29"/>
  <c r="AN143" i="29"/>
  <c r="AO23" i="29"/>
  <c r="AP59" i="29" s="1"/>
  <c r="AN166" i="29"/>
  <c r="AN147" i="29"/>
  <c r="AO27" i="29"/>
  <c r="AP63" i="29" s="1"/>
  <c r="AN145" i="30"/>
  <c r="AN164" i="30"/>
  <c r="AO25" i="30"/>
  <c r="AP61" i="30" s="1"/>
  <c r="AO28" i="33"/>
  <c r="AP64" i="33" s="1"/>
  <c r="AN166" i="30"/>
  <c r="AO27" i="30"/>
  <c r="AP63" i="30" s="1"/>
  <c r="AN147" i="30"/>
  <c r="AM73" i="30"/>
  <c r="AO30" i="33"/>
  <c r="AP66" i="33" s="1"/>
  <c r="AN150" i="30"/>
  <c r="AO30" i="30"/>
  <c r="AP66" i="30" s="1"/>
  <c r="AN169" i="30"/>
  <c r="AN150" i="29"/>
  <c r="AO30" i="29"/>
  <c r="AP66" i="29" s="1"/>
  <c r="AN169" i="29"/>
  <c r="AO35" i="30"/>
  <c r="AP71" i="30" s="1"/>
  <c r="AN155" i="30"/>
  <c r="AN174" i="30"/>
  <c r="AM157" i="29"/>
  <c r="AN149" i="30"/>
  <c r="AO29" i="30"/>
  <c r="AP65" i="30" s="1"/>
  <c r="AN168" i="30"/>
  <c r="AJ194" i="29"/>
  <c r="AM157" i="30"/>
  <c r="AM73" i="33"/>
  <c r="AM74" i="33" s="1"/>
  <c r="AO32" i="33"/>
  <c r="AP68" i="33" s="1"/>
  <c r="AO26" i="30"/>
  <c r="AP62" i="30" s="1"/>
  <c r="AN146" i="30"/>
  <c r="AN165" i="30"/>
  <c r="AO31" i="33"/>
  <c r="AP67" i="33" s="1"/>
  <c r="AM176" i="29"/>
  <c r="AN149" i="29"/>
  <c r="AN168" i="29"/>
  <c r="AO29" i="29"/>
  <c r="AP65" i="29" s="1"/>
  <c r="AK196" i="29"/>
  <c r="AK184" i="29"/>
  <c r="AK186" i="29" s="1"/>
  <c r="AO34" i="33"/>
  <c r="AP70" i="33" s="1"/>
  <c r="AO33" i="33"/>
  <c r="AP69" i="33" s="1"/>
  <c r="AO24" i="33"/>
  <c r="AP60" i="33" s="1"/>
  <c r="AO23" i="33"/>
  <c r="AP59" i="33" s="1"/>
  <c r="AN37" i="33"/>
  <c r="AN145" i="29"/>
  <c r="AN164" i="29"/>
  <c r="AO25" i="29"/>
  <c r="AP61" i="29" s="1"/>
  <c r="AN146" i="29"/>
  <c r="AO26" i="29"/>
  <c r="AP62" i="29" s="1"/>
  <c r="AN165" i="29"/>
  <c r="AN174" i="29"/>
  <c r="AN155" i="29"/>
  <c r="AO35" i="29"/>
  <c r="AP71" i="29" s="1"/>
  <c r="AN151" i="30"/>
  <c r="AN170" i="30"/>
  <c r="AO31" i="30"/>
  <c r="AP67" i="30" s="1"/>
  <c r="AO29" i="33"/>
  <c r="AP65" i="33" s="1"/>
  <c r="AN152" i="29"/>
  <c r="AN171" i="29"/>
  <c r="AO32" i="29"/>
  <c r="AP68" i="29" s="1"/>
  <c r="AL189" i="30"/>
  <c r="AL178" i="30"/>
  <c r="AL179" i="30" s="1"/>
  <c r="AL182" i="30"/>
  <c r="AK197" i="29"/>
  <c r="AK191" i="29"/>
  <c r="AK193" i="29" s="1"/>
  <c r="AN172" i="29"/>
  <c r="AN153" i="29"/>
  <c r="AO33" i="29"/>
  <c r="AP69" i="29" s="1"/>
  <c r="AL190" i="29"/>
  <c r="AL192" i="29" s="1"/>
  <c r="AL183" i="29"/>
  <c r="AL185" i="29" s="1"/>
  <c r="AK197" i="30"/>
  <c r="AK191" i="30"/>
  <c r="AK193" i="30" s="1"/>
  <c r="AO28" i="29"/>
  <c r="AP64" i="29" s="1"/>
  <c r="AN148" i="29"/>
  <c r="AN167" i="29"/>
  <c r="AL158" i="30"/>
  <c r="AO26" i="33"/>
  <c r="AP62" i="33" s="1"/>
  <c r="AN171" i="30"/>
  <c r="AO32" i="30"/>
  <c r="AP68" i="30" s="1"/>
  <c r="AN152" i="30"/>
  <c r="AJ198" i="30"/>
  <c r="AN172" i="30"/>
  <c r="AN153" i="30"/>
  <c r="AO33" i="30"/>
  <c r="AP69" i="30" s="1"/>
  <c r="AL177" i="29"/>
  <c r="AN167" i="30"/>
  <c r="AN148" i="30"/>
  <c r="AO28" i="30"/>
  <c r="AP64" i="30" s="1"/>
  <c r="AK184" i="30"/>
  <c r="AK186" i="30" s="1"/>
  <c r="AK196" i="30"/>
  <c r="AL183" i="30"/>
  <c r="AL185" i="30" s="1"/>
  <c r="AL190" i="30"/>
  <c r="AL192" i="30" s="1"/>
  <c r="AL177" i="30"/>
  <c r="AN144" i="30"/>
  <c r="AN163" i="30"/>
  <c r="AO24" i="30"/>
  <c r="AP60" i="30" s="1"/>
  <c r="AN151" i="29"/>
  <c r="AN170" i="29"/>
  <c r="AO31" i="29"/>
  <c r="AP67" i="29" s="1"/>
  <c r="AL178" i="29"/>
  <c r="AL179" i="29" s="1"/>
  <c r="AO162" i="31"/>
  <c r="AP23" i="31"/>
  <c r="AQ59" i="31" s="1"/>
  <c r="AO143" i="31"/>
  <c r="AQ25" i="32"/>
  <c r="AR55" i="32" s="1"/>
  <c r="AP25" i="2"/>
  <c r="AQ55" i="2" s="1"/>
  <c r="AN73" i="10"/>
  <c r="AN74" i="10" s="1"/>
  <c r="AP23" i="2"/>
  <c r="AQ53" i="2" s="1"/>
  <c r="AP26" i="2"/>
  <c r="AQ56" i="2" s="1"/>
  <c r="AN61" i="2"/>
  <c r="AN62" i="2" s="1"/>
  <c r="AO29" i="2"/>
  <c r="AQ20" i="2"/>
  <c r="AR50" i="2" s="1"/>
  <c r="AP21" i="2"/>
  <c r="AQ51" i="2" s="1"/>
  <c r="AP28" i="2"/>
  <c r="AQ58" i="2" s="1"/>
  <c r="AP24" i="2"/>
  <c r="AQ54" i="2" s="1"/>
  <c r="AP27" i="2"/>
  <c r="AQ57" i="2" s="1"/>
  <c r="AN31" i="2"/>
  <c r="AQ24" i="10"/>
  <c r="AR60" i="10" s="1"/>
  <c r="AP28" i="10"/>
  <c r="AQ64" i="10" s="1"/>
  <c r="AP29" i="10"/>
  <c r="AQ65" i="10" s="1"/>
  <c r="AP32" i="10"/>
  <c r="AQ68" i="10" s="1"/>
  <c r="AP25" i="10"/>
  <c r="AQ61" i="10" s="1"/>
  <c r="AP31" i="10"/>
  <c r="AQ67" i="10" s="1"/>
  <c r="AP27" i="10"/>
  <c r="AQ63" i="10" s="1"/>
  <c r="AP26" i="10"/>
  <c r="AQ62" i="10" s="1"/>
  <c r="AP34" i="10"/>
  <c r="AQ70" i="10" s="1"/>
  <c r="AQ30" i="10"/>
  <c r="AR66" i="10" s="1"/>
  <c r="AP35" i="10"/>
  <c r="AQ71" i="10" s="1"/>
  <c r="AR20" i="32"/>
  <c r="AS50" i="32" s="1"/>
  <c r="AQ23" i="32"/>
  <c r="AR53" i="32" s="1"/>
  <c r="AQ24" i="32"/>
  <c r="AR54" i="32" s="1"/>
  <c r="AQ28" i="32"/>
  <c r="AR58" i="32" s="1"/>
  <c r="AQ27" i="32"/>
  <c r="AR57" i="32" s="1"/>
  <c r="AQ26" i="32"/>
  <c r="AR56" i="32" s="1"/>
  <c r="AN189" i="31" l="1"/>
  <c r="AN191" i="31" s="1"/>
  <c r="AS142" i="36"/>
  <c r="AS77" i="36"/>
  <c r="AS22" i="36"/>
  <c r="AS126" i="36"/>
  <c r="AS161" i="36"/>
  <c r="AS188" i="36"/>
  <c r="AS40" i="36"/>
  <c r="AS109" i="36"/>
  <c r="AS181" i="36"/>
  <c r="AS92" i="36"/>
  <c r="AS58" i="36"/>
  <c r="AS126" i="29"/>
  <c r="AS58" i="29"/>
  <c r="AS92" i="29"/>
  <c r="AS40" i="29"/>
  <c r="AS161" i="29"/>
  <c r="AS77" i="29"/>
  <c r="AS181" i="29"/>
  <c r="AS22" i="29"/>
  <c r="AS188" i="29"/>
  <c r="AS142" i="29"/>
  <c r="AS109" i="29"/>
  <c r="AT4" i="48"/>
  <c r="AT4" i="43"/>
  <c r="AT4" i="35"/>
  <c r="AT4" i="33"/>
  <c r="AT4" i="36"/>
  <c r="AT4" i="34"/>
  <c r="AT4" i="32"/>
  <c r="AT4" i="10"/>
  <c r="AT4" i="30"/>
  <c r="AT4" i="31"/>
  <c r="AT4" i="29"/>
  <c r="AT65" i="2"/>
  <c r="AT34" i="2"/>
  <c r="AT77" i="2"/>
  <c r="AT49" i="2"/>
  <c r="AT19" i="2"/>
  <c r="AS181" i="31"/>
  <c r="AS142" i="31"/>
  <c r="AS109" i="31"/>
  <c r="AS77" i="31"/>
  <c r="AS40" i="31"/>
  <c r="AS22" i="31"/>
  <c r="AS188" i="31"/>
  <c r="AS92" i="31"/>
  <c r="AS58" i="31"/>
  <c r="AS161" i="31"/>
  <c r="AS126" i="31"/>
  <c r="AS77" i="33"/>
  <c r="AS40" i="33"/>
  <c r="AS92" i="33"/>
  <c r="AS58" i="33"/>
  <c r="AS22" i="33"/>
  <c r="AS58" i="10"/>
  <c r="AS92" i="10"/>
  <c r="AS22" i="10"/>
  <c r="AS77" i="10"/>
  <c r="AS40" i="10"/>
  <c r="AS188" i="30"/>
  <c r="AS126" i="30"/>
  <c r="AS161" i="30"/>
  <c r="AS77" i="30"/>
  <c r="AS22" i="30"/>
  <c r="AS109" i="30"/>
  <c r="AS142" i="30"/>
  <c r="AS181" i="30"/>
  <c r="AS92" i="30"/>
  <c r="AS58" i="30"/>
  <c r="AS40" i="30"/>
  <c r="AS181" i="35"/>
  <c r="AS126" i="35"/>
  <c r="AS40" i="35"/>
  <c r="AS109" i="35"/>
  <c r="AS188" i="35"/>
  <c r="AS58" i="35"/>
  <c r="AS22" i="35"/>
  <c r="AS77" i="35"/>
  <c r="AS161" i="35"/>
  <c r="AS142" i="35"/>
  <c r="AS92" i="35"/>
  <c r="AS77" i="32"/>
  <c r="AS65" i="32"/>
  <c r="AS19" i="32"/>
  <c r="AS49" i="32"/>
  <c r="AS34" i="32"/>
  <c r="AS76" i="43"/>
  <c r="AS40" i="43"/>
  <c r="AS22" i="43"/>
  <c r="AS89" i="43"/>
  <c r="AS58" i="43"/>
  <c r="AS188" i="34"/>
  <c r="AS181" i="34"/>
  <c r="AS109" i="34"/>
  <c r="AS142" i="34"/>
  <c r="AS22" i="34"/>
  <c r="AS58" i="34"/>
  <c r="AS92" i="34"/>
  <c r="AS126" i="34"/>
  <c r="AS161" i="34"/>
  <c r="AS77" i="34"/>
  <c r="AS40" i="34"/>
  <c r="AS27" i="48"/>
  <c r="AS20" i="48"/>
  <c r="AT34" i="28"/>
  <c r="AT59" i="28" s="1"/>
  <c r="AV5" i="28"/>
  <c r="AU4" i="2"/>
  <c r="AU21" i="28"/>
  <c r="AU13" i="28"/>
  <c r="AS67" i="28"/>
  <c r="AS75" i="28" s="1"/>
  <c r="AS87" i="28"/>
  <c r="AS95" i="28" s="1"/>
  <c r="AS103" i="28" s="1"/>
  <c r="BE39" i="2"/>
  <c r="BD46" i="2"/>
  <c r="AP61" i="31"/>
  <c r="AP73" i="31" s="1"/>
  <c r="AP74" i="31" s="1"/>
  <c r="AP25" i="31"/>
  <c r="AO164" i="31"/>
  <c r="AO176" i="31" s="1"/>
  <c r="AO145" i="31"/>
  <c r="AO157" i="31" s="1"/>
  <c r="AO182" i="31" s="1"/>
  <c r="AP52" i="32"/>
  <c r="AP22" i="32"/>
  <c r="AP31" i="32" s="1"/>
  <c r="AM191" i="31"/>
  <c r="AM193" i="31" s="1"/>
  <c r="AN158" i="31"/>
  <c r="AP69" i="10"/>
  <c r="AP33" i="10"/>
  <c r="AK198" i="34"/>
  <c r="AK198" i="36"/>
  <c r="AN157" i="35"/>
  <c r="AN189" i="35" s="1"/>
  <c r="AK194" i="36"/>
  <c r="AM186" i="31"/>
  <c r="AM196" i="31"/>
  <c r="AM198" i="31" s="1"/>
  <c r="AL198" i="31"/>
  <c r="AN176" i="36"/>
  <c r="AN190" i="36" s="1"/>
  <c r="AN192" i="36" s="1"/>
  <c r="AN177" i="31"/>
  <c r="AL197" i="36"/>
  <c r="AL198" i="36" s="1"/>
  <c r="AL184" i="36"/>
  <c r="AL186" i="36" s="1"/>
  <c r="AL193" i="36"/>
  <c r="AL194" i="31"/>
  <c r="AM177" i="36"/>
  <c r="AM182" i="36"/>
  <c r="AM184" i="36" s="1"/>
  <c r="AM183" i="36"/>
  <c r="AM185" i="36" s="1"/>
  <c r="AN176" i="35"/>
  <c r="AN183" i="35" s="1"/>
  <c r="AN185" i="35" s="1"/>
  <c r="BF41" i="35"/>
  <c r="BE55" i="35"/>
  <c r="AN190" i="31"/>
  <c r="AN192" i="31" s="1"/>
  <c r="AN178" i="31"/>
  <c r="AN179" i="31" s="1"/>
  <c r="AP59" i="10"/>
  <c r="AP23" i="10"/>
  <c r="AM178" i="36"/>
  <c r="AM179" i="36" s="1"/>
  <c r="AM158" i="36"/>
  <c r="AM190" i="36"/>
  <c r="AM192" i="36" s="1"/>
  <c r="AN157" i="36"/>
  <c r="AN182" i="36" s="1"/>
  <c r="AN157" i="34"/>
  <c r="AN189" i="34" s="1"/>
  <c r="AN74" i="34"/>
  <c r="AO73" i="36"/>
  <c r="AO74" i="36" s="1"/>
  <c r="AK194" i="34"/>
  <c r="AM158" i="35"/>
  <c r="AQ62" i="31"/>
  <c r="AQ26" i="31"/>
  <c r="AP146" i="31"/>
  <c r="AP165" i="31"/>
  <c r="AO73" i="35"/>
  <c r="AO74" i="35" s="1"/>
  <c r="AL184" i="35"/>
  <c r="AL186" i="35" s="1"/>
  <c r="AL196" i="35"/>
  <c r="AP33" i="36"/>
  <c r="AP69" i="36"/>
  <c r="AO172" i="36"/>
  <c r="AO153" i="36"/>
  <c r="AL184" i="34"/>
  <c r="AL186" i="34" s="1"/>
  <c r="AL196" i="34"/>
  <c r="AQ65" i="31"/>
  <c r="AQ29" i="31"/>
  <c r="AP168" i="31"/>
  <c r="AP149" i="31"/>
  <c r="AN176" i="34"/>
  <c r="AQ71" i="31"/>
  <c r="AQ35" i="31"/>
  <c r="AP155" i="31"/>
  <c r="AP174" i="31"/>
  <c r="AM190" i="34"/>
  <c r="AM192" i="34" s="1"/>
  <c r="AM183" i="34"/>
  <c r="AM185" i="34" s="1"/>
  <c r="AQ66" i="31"/>
  <c r="AP150" i="31"/>
  <c r="AQ30" i="31"/>
  <c r="AP169" i="31"/>
  <c r="AT32" i="35"/>
  <c r="AT68" i="35"/>
  <c r="AS152" i="35"/>
  <c r="AS171" i="35"/>
  <c r="AM182" i="35"/>
  <c r="AM178" i="35"/>
  <c r="AM179" i="35" s="1"/>
  <c r="AM189" i="35"/>
  <c r="AP28" i="36"/>
  <c r="AP64" i="36"/>
  <c r="AO148" i="36"/>
  <c r="AO167" i="36"/>
  <c r="AQ23" i="36"/>
  <c r="AQ59" i="36"/>
  <c r="AP143" i="36"/>
  <c r="AP162" i="36"/>
  <c r="AP32" i="36"/>
  <c r="AP68" i="36"/>
  <c r="AO171" i="36"/>
  <c r="AO152" i="36"/>
  <c r="AT27" i="35"/>
  <c r="AT63" i="35"/>
  <c r="AS147" i="35"/>
  <c r="AS166" i="35"/>
  <c r="AP35" i="34"/>
  <c r="AP71" i="34"/>
  <c r="AO174" i="34"/>
  <c r="AO155" i="34"/>
  <c r="AP27" i="34"/>
  <c r="AP63" i="34"/>
  <c r="AO147" i="34"/>
  <c r="AO166" i="34"/>
  <c r="AP34" i="35"/>
  <c r="AP70" i="35"/>
  <c r="AO154" i="35"/>
  <c r="AO173" i="35"/>
  <c r="AL191" i="35"/>
  <c r="AL193" i="35" s="1"/>
  <c r="AL197" i="35"/>
  <c r="AP30" i="34"/>
  <c r="AP66" i="34"/>
  <c r="AO169" i="34"/>
  <c r="AO150" i="34"/>
  <c r="AP30" i="36"/>
  <c r="AP66" i="36"/>
  <c r="AO169" i="36"/>
  <c r="AO150" i="36"/>
  <c r="AP24" i="34"/>
  <c r="AP60" i="34"/>
  <c r="AO144" i="34"/>
  <c r="AO163" i="34"/>
  <c r="AP34" i="34"/>
  <c r="AP70" i="34"/>
  <c r="AO173" i="34"/>
  <c r="AO154" i="34"/>
  <c r="AR24" i="35"/>
  <c r="AR60" i="35"/>
  <c r="AQ163" i="35"/>
  <c r="AQ144" i="35"/>
  <c r="AQ63" i="31"/>
  <c r="AQ27" i="31"/>
  <c r="AP147" i="31"/>
  <c r="AP166" i="31"/>
  <c r="AQ69" i="31"/>
  <c r="AQ33" i="31"/>
  <c r="AP172" i="31"/>
  <c r="AP153" i="31"/>
  <c r="AU25" i="35"/>
  <c r="AU61" i="35"/>
  <c r="AT145" i="35"/>
  <c r="AT164" i="35"/>
  <c r="AP26" i="34"/>
  <c r="AP62" i="34"/>
  <c r="AO146" i="34"/>
  <c r="AO165" i="34"/>
  <c r="AO73" i="34"/>
  <c r="AO179" i="34" s="1"/>
  <c r="AP23" i="35"/>
  <c r="AP59" i="35"/>
  <c r="AO143" i="35"/>
  <c r="AO162" i="35"/>
  <c r="AO37" i="35"/>
  <c r="AO31" i="2"/>
  <c r="AP59" i="2"/>
  <c r="AP31" i="34"/>
  <c r="AP67" i="34"/>
  <c r="AO170" i="34"/>
  <c r="AO151" i="34"/>
  <c r="AU29" i="35"/>
  <c r="AU65" i="35"/>
  <c r="AT149" i="35"/>
  <c r="AT168" i="35"/>
  <c r="AM177" i="34"/>
  <c r="AM189" i="34"/>
  <c r="AM182" i="34"/>
  <c r="AU30" i="35"/>
  <c r="AU66" i="35"/>
  <c r="AT169" i="35"/>
  <c r="AT150" i="35"/>
  <c r="AQ60" i="31"/>
  <c r="AQ24" i="31"/>
  <c r="AP163" i="31"/>
  <c r="AP144" i="31"/>
  <c r="AP31" i="36"/>
  <c r="AP67" i="36"/>
  <c r="AO170" i="36"/>
  <c r="AO151" i="36"/>
  <c r="AP23" i="34"/>
  <c r="AP59" i="34"/>
  <c r="AO37" i="34"/>
  <c r="AO162" i="34"/>
  <c r="AO143" i="34"/>
  <c r="AP34" i="36"/>
  <c r="AP70" i="36"/>
  <c r="AO173" i="36"/>
  <c r="AO154" i="36"/>
  <c r="AP33" i="34"/>
  <c r="AP69" i="34"/>
  <c r="AO172" i="34"/>
  <c r="AO153" i="34"/>
  <c r="AP31" i="35"/>
  <c r="AP67" i="35"/>
  <c r="AO151" i="35"/>
  <c r="AO170" i="35"/>
  <c r="AP27" i="36"/>
  <c r="AP63" i="36"/>
  <c r="AO166" i="36"/>
  <c r="AO147" i="36"/>
  <c r="AM190" i="35"/>
  <c r="AM192" i="35" s="1"/>
  <c r="AM183" i="35"/>
  <c r="AM185" i="35" s="1"/>
  <c r="AM177" i="35"/>
  <c r="AS29" i="36"/>
  <c r="AS65" i="36"/>
  <c r="AR168" i="36"/>
  <c r="AR149" i="36"/>
  <c r="AP28" i="34"/>
  <c r="AP64" i="34"/>
  <c r="AO167" i="34"/>
  <c r="AO148" i="34"/>
  <c r="AP24" i="36"/>
  <c r="AP60" i="36"/>
  <c r="AO163" i="36"/>
  <c r="AO144" i="36"/>
  <c r="AR67" i="31"/>
  <c r="AQ151" i="31"/>
  <c r="AR31" i="31"/>
  <c r="AQ170" i="31"/>
  <c r="AP26" i="36"/>
  <c r="AP62" i="36"/>
  <c r="AO146" i="36"/>
  <c r="AO165" i="36"/>
  <c r="AP29" i="34"/>
  <c r="AP65" i="34"/>
  <c r="AO168" i="34"/>
  <c r="AO149" i="34"/>
  <c r="AU35" i="35"/>
  <c r="AU71" i="35"/>
  <c r="AT174" i="35"/>
  <c r="AT155" i="35"/>
  <c r="AU33" i="35"/>
  <c r="AU69" i="35"/>
  <c r="AT153" i="35"/>
  <c r="AT172" i="35"/>
  <c r="AP25" i="36"/>
  <c r="AP61" i="36"/>
  <c r="AO164" i="36"/>
  <c r="AO145" i="36"/>
  <c r="AP25" i="34"/>
  <c r="AP61" i="34"/>
  <c r="AO145" i="34"/>
  <c r="AO164" i="34"/>
  <c r="AM158" i="34"/>
  <c r="AM191" i="36"/>
  <c r="AP32" i="34"/>
  <c r="AP68" i="34"/>
  <c r="AO171" i="34"/>
  <c r="AO152" i="34"/>
  <c r="AQ64" i="31"/>
  <c r="AP167" i="31"/>
  <c r="AQ28" i="31"/>
  <c r="AP148" i="31"/>
  <c r="AQ70" i="31"/>
  <c r="AP154" i="31"/>
  <c r="AQ34" i="31"/>
  <c r="AP173" i="31"/>
  <c r="AT28" i="35"/>
  <c r="AT64" i="35"/>
  <c r="AS148" i="35"/>
  <c r="AS167" i="35"/>
  <c r="AX26" i="35"/>
  <c r="AX62" i="35"/>
  <c r="AW146" i="35"/>
  <c r="AW165" i="35"/>
  <c r="AQ68" i="31"/>
  <c r="AQ32" i="31"/>
  <c r="AP152" i="31"/>
  <c r="AP171" i="31"/>
  <c r="AO37" i="36"/>
  <c r="AP52" i="2"/>
  <c r="AP22" i="2"/>
  <c r="AL197" i="34"/>
  <c r="AL191" i="34"/>
  <c r="AL193" i="34" s="1"/>
  <c r="AP35" i="36"/>
  <c r="AP71" i="36"/>
  <c r="AO174" i="36"/>
  <c r="AO155" i="36"/>
  <c r="AY41" i="33"/>
  <c r="AX55" i="33"/>
  <c r="BC41" i="30"/>
  <c r="BB55" i="30"/>
  <c r="AO61" i="32"/>
  <c r="AO62" i="32" s="1"/>
  <c r="AQ29" i="32"/>
  <c r="AR59" i="32" s="1"/>
  <c r="AQ21" i="32"/>
  <c r="AR51" i="32" s="1"/>
  <c r="BA41" i="10"/>
  <c r="AZ55" i="10"/>
  <c r="AK194" i="29"/>
  <c r="AX41" i="34"/>
  <c r="AW55" i="34"/>
  <c r="AM177" i="30"/>
  <c r="AM158" i="30"/>
  <c r="AK194" i="30"/>
  <c r="AM177" i="29"/>
  <c r="AM74" i="30"/>
  <c r="AM190" i="30"/>
  <c r="AM192" i="30" s="1"/>
  <c r="AM183" i="30"/>
  <c r="AM185" i="30" s="1"/>
  <c r="AK198" i="30"/>
  <c r="AP26" i="33"/>
  <c r="AQ62" i="33" s="1"/>
  <c r="AP29" i="33"/>
  <c r="AQ65" i="33" s="1"/>
  <c r="AP32" i="33"/>
  <c r="AQ68" i="33" s="1"/>
  <c r="AP30" i="29"/>
  <c r="AQ66" i="29" s="1"/>
  <c r="AO169" i="29"/>
  <c r="AO150" i="29"/>
  <c r="AN157" i="29"/>
  <c r="AL196" i="30"/>
  <c r="AL184" i="30"/>
  <c r="AL186" i="30" s="1"/>
  <c r="AP34" i="33"/>
  <c r="AQ70" i="33" s="1"/>
  <c r="AM190" i="29"/>
  <c r="AM192" i="29" s="1"/>
  <c r="AM183" i="29"/>
  <c r="AM185" i="29" s="1"/>
  <c r="AM182" i="29"/>
  <c r="AM189" i="29"/>
  <c r="AM178" i="29"/>
  <c r="AM179" i="29" s="1"/>
  <c r="AM158" i="29"/>
  <c r="AN73" i="29"/>
  <c r="AN74" i="29" s="1"/>
  <c r="AN157" i="30"/>
  <c r="AO170" i="29"/>
  <c r="AP31" i="29"/>
  <c r="AQ67" i="29" s="1"/>
  <c r="AO151" i="29"/>
  <c r="AO170" i="30"/>
  <c r="AO151" i="30"/>
  <c r="AP31" i="30"/>
  <c r="AQ67" i="30" s="1"/>
  <c r="AP31" i="33"/>
  <c r="AQ67" i="33" s="1"/>
  <c r="AN176" i="29"/>
  <c r="AO37" i="30"/>
  <c r="AP23" i="30"/>
  <c r="AQ59" i="30" s="1"/>
  <c r="AO143" i="30"/>
  <c r="AO162" i="30"/>
  <c r="AO172" i="29"/>
  <c r="AO153" i="29"/>
  <c r="AP33" i="29"/>
  <c r="AQ69" i="29" s="1"/>
  <c r="AL197" i="30"/>
  <c r="AL191" i="30"/>
  <c r="AL193" i="30" s="1"/>
  <c r="AO146" i="29"/>
  <c r="AO165" i="29"/>
  <c r="AP26" i="29"/>
  <c r="AQ62" i="29" s="1"/>
  <c r="AP23" i="33"/>
  <c r="AQ59" i="33" s="1"/>
  <c r="AO37" i="33"/>
  <c r="AM189" i="30"/>
  <c r="AM178" i="30"/>
  <c r="AM179" i="30" s="1"/>
  <c r="AM182" i="30"/>
  <c r="AO150" i="30"/>
  <c r="AO169" i="30"/>
  <c r="AP30" i="30"/>
  <c r="AQ66" i="30" s="1"/>
  <c r="AO166" i="30"/>
  <c r="AO147" i="30"/>
  <c r="AP27" i="30"/>
  <c r="AQ63" i="30" s="1"/>
  <c r="AP27" i="29"/>
  <c r="AQ63" i="29" s="1"/>
  <c r="AO147" i="29"/>
  <c r="AO166" i="29"/>
  <c r="AO154" i="29"/>
  <c r="AO173" i="29"/>
  <c r="AP34" i="29"/>
  <c r="AQ70" i="29" s="1"/>
  <c r="AN176" i="30"/>
  <c r="AP35" i="33"/>
  <c r="AQ71" i="33" s="1"/>
  <c r="AP32" i="30"/>
  <c r="AQ68" i="30" s="1"/>
  <c r="AO152" i="30"/>
  <c r="AO171" i="30"/>
  <c r="AO152" i="29"/>
  <c r="AP32" i="29"/>
  <c r="AQ68" i="29" s="1"/>
  <c r="AO171" i="29"/>
  <c r="AN73" i="33"/>
  <c r="AN74" i="33" s="1"/>
  <c r="AK198" i="29"/>
  <c r="AN73" i="30"/>
  <c r="AO153" i="30"/>
  <c r="AO172" i="30"/>
  <c r="AP33" i="30"/>
  <c r="AQ69" i="30" s="1"/>
  <c r="AP24" i="33"/>
  <c r="AQ60" i="33" s="1"/>
  <c r="AO168" i="29"/>
  <c r="AP29" i="29"/>
  <c r="AQ65" i="29" s="1"/>
  <c r="AO149" i="29"/>
  <c r="AO174" i="30"/>
  <c r="AO155" i="30"/>
  <c r="AP35" i="30"/>
  <c r="AQ71" i="30" s="1"/>
  <c r="AP28" i="33"/>
  <c r="AQ64" i="33" s="1"/>
  <c r="AL186" i="29"/>
  <c r="AO154" i="30"/>
  <c r="AO173" i="30"/>
  <c r="AP34" i="30"/>
  <c r="AQ70" i="30" s="1"/>
  <c r="AQ25" i="33"/>
  <c r="AR61" i="33" s="1"/>
  <c r="AO163" i="30"/>
  <c r="AP24" i="30"/>
  <c r="AQ60" i="30" s="1"/>
  <c r="AO144" i="30"/>
  <c r="AL193" i="29"/>
  <c r="AO167" i="29"/>
  <c r="AP28" i="29"/>
  <c r="AQ64" i="29" s="1"/>
  <c r="AO148" i="29"/>
  <c r="AO174" i="29"/>
  <c r="AO155" i="29"/>
  <c r="AP35" i="29"/>
  <c r="AQ71" i="29" s="1"/>
  <c r="AO145" i="29"/>
  <c r="AP25" i="29"/>
  <c r="AQ61" i="29" s="1"/>
  <c r="AO164" i="29"/>
  <c r="AP30" i="33"/>
  <c r="AQ66" i="33" s="1"/>
  <c r="AL196" i="29"/>
  <c r="AO148" i="30"/>
  <c r="AP28" i="30"/>
  <c r="AQ64" i="30" s="1"/>
  <c r="AO167" i="30"/>
  <c r="AL197" i="29"/>
  <c r="AP33" i="33"/>
  <c r="AQ69" i="33" s="1"/>
  <c r="AO165" i="30"/>
  <c r="AO146" i="30"/>
  <c r="AP26" i="30"/>
  <c r="AQ62" i="30" s="1"/>
  <c r="AO168" i="30"/>
  <c r="AO149" i="30"/>
  <c r="AP29" i="30"/>
  <c r="AQ65" i="30" s="1"/>
  <c r="AO164" i="30"/>
  <c r="AO145" i="30"/>
  <c r="AP25" i="30"/>
  <c r="AQ61" i="30" s="1"/>
  <c r="AO143" i="29"/>
  <c r="AO162" i="29"/>
  <c r="AP23" i="29"/>
  <c r="AQ59" i="29" s="1"/>
  <c r="AO37" i="29"/>
  <c r="AP27" i="33"/>
  <c r="AQ63" i="33" s="1"/>
  <c r="AO144" i="29"/>
  <c r="AO163" i="29"/>
  <c r="AP24" i="29"/>
  <c r="AQ60" i="29" s="1"/>
  <c r="AN196" i="31"/>
  <c r="AN184" i="31"/>
  <c r="AN186" i="31" s="1"/>
  <c r="AQ23" i="31"/>
  <c r="AR59" i="31" s="1"/>
  <c r="AP143" i="31"/>
  <c r="AP162" i="31"/>
  <c r="AP37" i="31"/>
  <c r="AR25" i="32"/>
  <c r="AS55" i="32" s="1"/>
  <c r="AQ25" i="2"/>
  <c r="AR55" i="2" s="1"/>
  <c r="AQ26" i="2"/>
  <c r="AR56" i="2" s="1"/>
  <c r="AQ27" i="2"/>
  <c r="AR57" i="2" s="1"/>
  <c r="AQ24" i="2"/>
  <c r="AR54" i="2" s="1"/>
  <c r="AP29" i="2"/>
  <c r="AQ59" i="2" s="1"/>
  <c r="AO61" i="2"/>
  <c r="AO62" i="2" s="1"/>
  <c r="AQ23" i="2"/>
  <c r="AR53" i="2" s="1"/>
  <c r="AQ28" i="2"/>
  <c r="AR58" i="2" s="1"/>
  <c r="AQ21" i="2"/>
  <c r="AR51" i="2" s="1"/>
  <c r="AR20" i="2"/>
  <c r="AS50" i="2" s="1"/>
  <c r="AQ32" i="10"/>
  <c r="AR68" i="10" s="1"/>
  <c r="AQ27" i="10"/>
  <c r="AR63" i="10" s="1"/>
  <c r="AO73" i="10"/>
  <c r="AO74" i="10" s="1"/>
  <c r="AQ29" i="10"/>
  <c r="AR65" i="10" s="1"/>
  <c r="AQ26" i="10"/>
  <c r="AR62" i="10" s="1"/>
  <c r="AQ25" i="10"/>
  <c r="AR61" i="10" s="1"/>
  <c r="AQ28" i="10"/>
  <c r="AR64" i="10" s="1"/>
  <c r="AQ35" i="10"/>
  <c r="AR71" i="10" s="1"/>
  <c r="AQ31" i="10"/>
  <c r="AR67" i="10" s="1"/>
  <c r="AR30" i="10"/>
  <c r="AS66" i="10" s="1"/>
  <c r="AQ34" i="10"/>
  <c r="AR70" i="10" s="1"/>
  <c r="AR24" i="10"/>
  <c r="AS60" i="10" s="1"/>
  <c r="AR26" i="32"/>
  <c r="AS56" i="32" s="1"/>
  <c r="AR24" i="32"/>
  <c r="AS54" i="32" s="1"/>
  <c r="AR27" i="32"/>
  <c r="AS57" i="32" s="1"/>
  <c r="AR28" i="32"/>
  <c r="AS58" i="32" s="1"/>
  <c r="AR23" i="32"/>
  <c r="AS53" i="32" s="1"/>
  <c r="AS20" i="32"/>
  <c r="AT50" i="32" s="1"/>
  <c r="AT92" i="10" l="1"/>
  <c r="AT22" i="10"/>
  <c r="AT77" i="10"/>
  <c r="AT40" i="10"/>
  <c r="AT58" i="10"/>
  <c r="AT77" i="32"/>
  <c r="AT19" i="32"/>
  <c r="AT49" i="32"/>
  <c r="AT65" i="32"/>
  <c r="AT34" i="32"/>
  <c r="AT161" i="36"/>
  <c r="AT188" i="36"/>
  <c r="AT109" i="36"/>
  <c r="AT92" i="36"/>
  <c r="AT126" i="36"/>
  <c r="AT40" i="36"/>
  <c r="AT77" i="36"/>
  <c r="AT58" i="36"/>
  <c r="AT181" i="36"/>
  <c r="AT22" i="36"/>
  <c r="AT142" i="36"/>
  <c r="AT188" i="34"/>
  <c r="AT142" i="34"/>
  <c r="AT22" i="34"/>
  <c r="AT58" i="34"/>
  <c r="AT92" i="34"/>
  <c r="AT181" i="34"/>
  <c r="AT126" i="34"/>
  <c r="AT40" i="34"/>
  <c r="AT109" i="34"/>
  <c r="AT161" i="34"/>
  <c r="AT77" i="34"/>
  <c r="AT77" i="33"/>
  <c r="AT40" i="33"/>
  <c r="AT92" i="33"/>
  <c r="AT58" i="33"/>
  <c r="AT22" i="33"/>
  <c r="AU4" i="48"/>
  <c r="AU4" i="43"/>
  <c r="AU4" i="35"/>
  <c r="AU4" i="33"/>
  <c r="AU4" i="36"/>
  <c r="AU4" i="34"/>
  <c r="AU4" i="32"/>
  <c r="AU4" i="30"/>
  <c r="AU4" i="10"/>
  <c r="AU4" i="31"/>
  <c r="AU4" i="29"/>
  <c r="AU77" i="2"/>
  <c r="AU49" i="2"/>
  <c r="AU19" i="2"/>
  <c r="AU65" i="2"/>
  <c r="AU34" i="2"/>
  <c r="AT126" i="29"/>
  <c r="AT181" i="29"/>
  <c r="AT142" i="29"/>
  <c r="AT77" i="29"/>
  <c r="AT40" i="29"/>
  <c r="AT58" i="29"/>
  <c r="AT161" i="29"/>
  <c r="AT188" i="29"/>
  <c r="AT22" i="29"/>
  <c r="AT92" i="29"/>
  <c r="AT109" i="29"/>
  <c r="AT161" i="35"/>
  <c r="AT142" i="35"/>
  <c r="AT58" i="35"/>
  <c r="AT77" i="35"/>
  <c r="AT181" i="35"/>
  <c r="AT92" i="35"/>
  <c r="AT40" i="35"/>
  <c r="AT109" i="35"/>
  <c r="AT188" i="35"/>
  <c r="AT126" i="35"/>
  <c r="AT22" i="35"/>
  <c r="AT181" i="31"/>
  <c r="AT77" i="31"/>
  <c r="AT109" i="31"/>
  <c r="AT142" i="31"/>
  <c r="AT40" i="31"/>
  <c r="AT22" i="31"/>
  <c r="AT188" i="31"/>
  <c r="AT92" i="31"/>
  <c r="AT58" i="31"/>
  <c r="AT126" i="31"/>
  <c r="AT161" i="31"/>
  <c r="AT76" i="43"/>
  <c r="AT40" i="43"/>
  <c r="AT22" i="43"/>
  <c r="AT58" i="43"/>
  <c r="AT89" i="43"/>
  <c r="AT22" i="30"/>
  <c r="AT188" i="30"/>
  <c r="AT161" i="30"/>
  <c r="AT77" i="30"/>
  <c r="AT109" i="30"/>
  <c r="AT142" i="30"/>
  <c r="AT181" i="30"/>
  <c r="AT126" i="30"/>
  <c r="AT40" i="30"/>
  <c r="AT58" i="30"/>
  <c r="AT92" i="30"/>
  <c r="AT20" i="48"/>
  <c r="AT27" i="48"/>
  <c r="AU34" i="28"/>
  <c r="AU59" i="28" s="1"/>
  <c r="AW5" i="28"/>
  <c r="AV4" i="2"/>
  <c r="AV21" i="28"/>
  <c r="AV13" i="28"/>
  <c r="AT87" i="28"/>
  <c r="AT95" i="28" s="1"/>
  <c r="AT103" i="28" s="1"/>
  <c r="AT67" i="28"/>
  <c r="AT75" i="28" s="1"/>
  <c r="AP37" i="10"/>
  <c r="BE46" i="2"/>
  <c r="BF39" i="2"/>
  <c r="AM194" i="31"/>
  <c r="AQ61" i="31"/>
  <c r="AP164" i="31"/>
  <c r="AP176" i="31" s="1"/>
  <c r="AP145" i="31"/>
  <c r="AP157" i="31" s="1"/>
  <c r="AQ25" i="31"/>
  <c r="AQ37" i="31" s="1"/>
  <c r="AN183" i="36"/>
  <c r="AN185" i="36" s="1"/>
  <c r="AQ52" i="32"/>
  <c r="AQ22" i="32"/>
  <c r="AQ31" i="32" s="1"/>
  <c r="AO158" i="31"/>
  <c r="AO189" i="31"/>
  <c r="AO191" i="31" s="1"/>
  <c r="AQ69" i="10"/>
  <c r="AQ33" i="10"/>
  <c r="AN182" i="35"/>
  <c r="AN184" i="35" s="1"/>
  <c r="AN186" i="35" s="1"/>
  <c r="AN158" i="35"/>
  <c r="AM196" i="36"/>
  <c r="AM186" i="36"/>
  <c r="AN177" i="36"/>
  <c r="AN193" i="31"/>
  <c r="AN194" i="31" s="1"/>
  <c r="AN197" i="31"/>
  <c r="AN198" i="31" s="1"/>
  <c r="AL194" i="36"/>
  <c r="AO177" i="31"/>
  <c r="AN177" i="34"/>
  <c r="AO190" i="31"/>
  <c r="AO192" i="31" s="1"/>
  <c r="AO183" i="31"/>
  <c r="AO185" i="31" s="1"/>
  <c r="AO178" i="31"/>
  <c r="AO179" i="31" s="1"/>
  <c r="AN177" i="35"/>
  <c r="AN178" i="35"/>
  <c r="AN179" i="35" s="1"/>
  <c r="AN190" i="35"/>
  <c r="AN192" i="35" s="1"/>
  <c r="AN182" i="34"/>
  <c r="AN184" i="34" s="1"/>
  <c r="AN189" i="36"/>
  <c r="AN197" i="36" s="1"/>
  <c r="AN158" i="36"/>
  <c r="AN158" i="34"/>
  <c r="AP37" i="36"/>
  <c r="AN178" i="36"/>
  <c r="AN179" i="36" s="1"/>
  <c r="BG41" i="35"/>
  <c r="BF55" i="35"/>
  <c r="AN74" i="30"/>
  <c r="AQ59" i="10"/>
  <c r="AQ23" i="10"/>
  <c r="AM193" i="36"/>
  <c r="AM197" i="36"/>
  <c r="AO176" i="36"/>
  <c r="AO190" i="36" s="1"/>
  <c r="AO192" i="36" s="1"/>
  <c r="AO157" i="34"/>
  <c r="AO189" i="34" s="1"/>
  <c r="AO157" i="36"/>
  <c r="AP73" i="36"/>
  <c r="AP74" i="36" s="1"/>
  <c r="AR64" i="31"/>
  <c r="AR28" i="31"/>
  <c r="AQ167" i="31"/>
  <c r="AQ148" i="31"/>
  <c r="AT29" i="36"/>
  <c r="AT65" i="36"/>
  <c r="AS168" i="36"/>
  <c r="AS149" i="36"/>
  <c r="AQ33" i="34"/>
  <c r="AQ69" i="34"/>
  <c r="AP172" i="34"/>
  <c r="AP153" i="34"/>
  <c r="AQ34" i="36"/>
  <c r="AQ70" i="36"/>
  <c r="AP154" i="36"/>
  <c r="AP173" i="36"/>
  <c r="AR23" i="36"/>
  <c r="AR59" i="36"/>
  <c r="AQ162" i="36"/>
  <c r="AQ143" i="36"/>
  <c r="AR62" i="31"/>
  <c r="AQ165" i="31"/>
  <c r="AQ146" i="31"/>
  <c r="AR26" i="31"/>
  <c r="AV30" i="35"/>
  <c r="AV66" i="35"/>
  <c r="AU169" i="35"/>
  <c r="AU150" i="35"/>
  <c r="AV29" i="35"/>
  <c r="AV65" i="35"/>
  <c r="AU168" i="35"/>
  <c r="AU149" i="35"/>
  <c r="AR69" i="31"/>
  <c r="AQ153" i="31"/>
  <c r="AR33" i="31"/>
  <c r="AQ172" i="31"/>
  <c r="AQ35" i="34"/>
  <c r="AQ71" i="34"/>
  <c r="AP155" i="34"/>
  <c r="AP174" i="34"/>
  <c r="AQ33" i="36"/>
  <c r="AQ69" i="36"/>
  <c r="AP153" i="36"/>
  <c r="AP172" i="36"/>
  <c r="AU28" i="35"/>
  <c r="AU64" i="35"/>
  <c r="AT148" i="35"/>
  <c r="AT167" i="35"/>
  <c r="AQ28" i="34"/>
  <c r="AQ64" i="34"/>
  <c r="AP148" i="34"/>
  <c r="AP167" i="34"/>
  <c r="AO176" i="34"/>
  <c r="AO157" i="35"/>
  <c r="AQ26" i="34"/>
  <c r="AQ62" i="34"/>
  <c r="AP146" i="34"/>
  <c r="AP165" i="34"/>
  <c r="AS24" i="35"/>
  <c r="AS60" i="35"/>
  <c r="AR144" i="35"/>
  <c r="AR163" i="35"/>
  <c r="AL198" i="35"/>
  <c r="AQ35" i="36"/>
  <c r="AQ71" i="36"/>
  <c r="AP155" i="36"/>
  <c r="AP174" i="36"/>
  <c r="AQ25" i="36"/>
  <c r="AQ61" i="36"/>
  <c r="AP164" i="36"/>
  <c r="AP145" i="36"/>
  <c r="AV35" i="35"/>
  <c r="AV71" i="35"/>
  <c r="AU155" i="35"/>
  <c r="AU174" i="35"/>
  <c r="AQ26" i="36"/>
  <c r="AQ62" i="36"/>
  <c r="AP165" i="36"/>
  <c r="AP146" i="36"/>
  <c r="AM184" i="34"/>
  <c r="AM186" i="34" s="1"/>
  <c r="AM196" i="34"/>
  <c r="AP73" i="35"/>
  <c r="AP74" i="35" s="1"/>
  <c r="AQ24" i="34"/>
  <c r="AQ60" i="34"/>
  <c r="AP163" i="34"/>
  <c r="AP144" i="34"/>
  <c r="AQ30" i="34"/>
  <c r="AQ66" i="34"/>
  <c r="AP150" i="34"/>
  <c r="AP169" i="34"/>
  <c r="AQ32" i="36"/>
  <c r="AQ68" i="36"/>
  <c r="AP152" i="36"/>
  <c r="AP171" i="36"/>
  <c r="AU32" i="35"/>
  <c r="AU68" i="35"/>
  <c r="AT171" i="35"/>
  <c r="AT152" i="35"/>
  <c r="AL198" i="34"/>
  <c r="AL194" i="35"/>
  <c r="AQ52" i="2"/>
  <c r="AQ22" i="2"/>
  <c r="AR70" i="31"/>
  <c r="AR34" i="31"/>
  <c r="AQ173" i="31"/>
  <c r="AQ154" i="31"/>
  <c r="AQ31" i="35"/>
  <c r="AQ67" i="35"/>
  <c r="AP170" i="35"/>
  <c r="AP151" i="35"/>
  <c r="AN191" i="35"/>
  <c r="AP73" i="34"/>
  <c r="AP179" i="34" s="1"/>
  <c r="AR60" i="31"/>
  <c r="AR24" i="31"/>
  <c r="AQ144" i="31"/>
  <c r="AQ163" i="31"/>
  <c r="AM197" i="34"/>
  <c r="AM191" i="34"/>
  <c r="AM193" i="34" s="1"/>
  <c r="AQ23" i="35"/>
  <c r="AQ59" i="35"/>
  <c r="AP162" i="35"/>
  <c r="AP37" i="35"/>
  <c r="AP143" i="35"/>
  <c r="AQ28" i="36"/>
  <c r="AQ64" i="36"/>
  <c r="AP148" i="36"/>
  <c r="AP167" i="36"/>
  <c r="AR71" i="31"/>
  <c r="AQ155" i="31"/>
  <c r="AR35" i="31"/>
  <c r="AQ174" i="31"/>
  <c r="AL194" i="34"/>
  <c r="AR68" i="31"/>
  <c r="AR32" i="31"/>
  <c r="AQ152" i="31"/>
  <c r="AQ171" i="31"/>
  <c r="AQ31" i="36"/>
  <c r="AQ67" i="36"/>
  <c r="AP170" i="36"/>
  <c r="AP151" i="36"/>
  <c r="AO176" i="35"/>
  <c r="AR65" i="31"/>
  <c r="AR29" i="31"/>
  <c r="AQ149" i="31"/>
  <c r="AQ168" i="31"/>
  <c r="AQ24" i="36"/>
  <c r="AQ60" i="36"/>
  <c r="AP163" i="36"/>
  <c r="AP144" i="36"/>
  <c r="AQ23" i="34"/>
  <c r="AQ59" i="34"/>
  <c r="AP162" i="34"/>
  <c r="AP143" i="34"/>
  <c r="AP37" i="34"/>
  <c r="AQ31" i="34"/>
  <c r="AQ67" i="34"/>
  <c r="AP170" i="34"/>
  <c r="AP151" i="34"/>
  <c r="AR63" i="31"/>
  <c r="AQ147" i="31"/>
  <c r="AQ166" i="31"/>
  <c r="AR27" i="31"/>
  <c r="AQ27" i="34"/>
  <c r="AQ63" i="34"/>
  <c r="AP166" i="34"/>
  <c r="AP147" i="34"/>
  <c r="AU27" i="35"/>
  <c r="AU63" i="35"/>
  <c r="AT166" i="35"/>
  <c r="AT147" i="35"/>
  <c r="AM197" i="35"/>
  <c r="AM191" i="35"/>
  <c r="AM193" i="35" s="1"/>
  <c r="AR66" i="31"/>
  <c r="AR30" i="31"/>
  <c r="AQ169" i="31"/>
  <c r="AQ150" i="31"/>
  <c r="AO74" i="34"/>
  <c r="AN184" i="36"/>
  <c r="AQ34" i="35"/>
  <c r="AQ70" i="35"/>
  <c r="AP173" i="35"/>
  <c r="AP154" i="35"/>
  <c r="AY26" i="35"/>
  <c r="AY62" i="35"/>
  <c r="AX165" i="35"/>
  <c r="AX146" i="35"/>
  <c r="AQ32" i="34"/>
  <c r="AQ68" i="34"/>
  <c r="AP152" i="34"/>
  <c r="AP171" i="34"/>
  <c r="AV25" i="35"/>
  <c r="AV61" i="35"/>
  <c r="AU164" i="35"/>
  <c r="AU145" i="35"/>
  <c r="AN190" i="34"/>
  <c r="AN192" i="34" s="1"/>
  <c r="AN183" i="34"/>
  <c r="AN185" i="34" s="1"/>
  <c r="AQ25" i="34"/>
  <c r="AQ61" i="34"/>
  <c r="AP145" i="34"/>
  <c r="AP164" i="34"/>
  <c r="AV33" i="35"/>
  <c r="AV69" i="35"/>
  <c r="AU153" i="35"/>
  <c r="AU172" i="35"/>
  <c r="AQ29" i="34"/>
  <c r="AQ65" i="34"/>
  <c r="AP149" i="34"/>
  <c r="AP168" i="34"/>
  <c r="AS67" i="31"/>
  <c r="AR170" i="31"/>
  <c r="AR151" i="31"/>
  <c r="AS31" i="31"/>
  <c r="AQ27" i="36"/>
  <c r="AQ63" i="36"/>
  <c r="AP147" i="36"/>
  <c r="AP166" i="36"/>
  <c r="AQ34" i="34"/>
  <c r="AQ70" i="34"/>
  <c r="AP154" i="34"/>
  <c r="AP173" i="34"/>
  <c r="AQ30" i="36"/>
  <c r="AQ66" i="36"/>
  <c r="AP150" i="36"/>
  <c r="AP169" i="36"/>
  <c r="AN191" i="34"/>
  <c r="AM196" i="35"/>
  <c r="AM184" i="35"/>
  <c r="AM186" i="35" s="1"/>
  <c r="AZ41" i="33"/>
  <c r="AY55" i="33"/>
  <c r="BD41" i="30"/>
  <c r="BC55" i="30"/>
  <c r="AP61" i="32"/>
  <c r="AP62" i="32" s="1"/>
  <c r="AR21" i="32"/>
  <c r="AS51" i="32" s="1"/>
  <c r="AR29" i="32"/>
  <c r="AS59" i="32" s="1"/>
  <c r="BB41" i="10"/>
  <c r="BA55" i="10"/>
  <c r="AN177" i="30"/>
  <c r="AY41" i="34"/>
  <c r="AX55" i="34"/>
  <c r="AO73" i="29"/>
  <c r="AO74" i="29" s="1"/>
  <c r="AN158" i="29"/>
  <c r="AQ28" i="33"/>
  <c r="AR64" i="33" s="1"/>
  <c r="AP168" i="29"/>
  <c r="AP149" i="29"/>
  <c r="AQ29" i="29"/>
  <c r="AR65" i="29" s="1"/>
  <c r="AO157" i="29"/>
  <c r="AM191" i="30"/>
  <c r="AM193" i="30" s="1"/>
  <c r="AM197" i="30"/>
  <c r="AO157" i="30"/>
  <c r="AP150" i="29"/>
  <c r="AQ30" i="29"/>
  <c r="AR66" i="29" s="1"/>
  <c r="AP169" i="29"/>
  <c r="AP148" i="29"/>
  <c r="AQ28" i="29"/>
  <c r="AR64" i="29" s="1"/>
  <c r="AP167" i="29"/>
  <c r="AR25" i="33"/>
  <c r="AS61" i="33" s="1"/>
  <c r="AP152" i="30"/>
  <c r="AQ32" i="30"/>
  <c r="AR68" i="30" s="1"/>
  <c r="AP171" i="30"/>
  <c r="AP143" i="30"/>
  <c r="AP37" i="30"/>
  <c r="AQ23" i="30"/>
  <c r="AR59" i="30" s="1"/>
  <c r="AP162" i="30"/>
  <c r="AN182" i="30"/>
  <c r="AN178" i="30"/>
  <c r="AN179" i="30" s="1"/>
  <c r="AN189" i="30"/>
  <c r="AQ34" i="33"/>
  <c r="AR70" i="33" s="1"/>
  <c r="AQ25" i="30"/>
  <c r="AR61" i="30" s="1"/>
  <c r="AP164" i="30"/>
  <c r="AP145" i="30"/>
  <c r="AP165" i="30"/>
  <c r="AP146" i="30"/>
  <c r="AQ26" i="30"/>
  <c r="AR62" i="30" s="1"/>
  <c r="AQ25" i="29"/>
  <c r="AR61" i="29" s="1"/>
  <c r="AP145" i="29"/>
  <c r="AP164" i="29"/>
  <c r="AP174" i="30"/>
  <c r="AQ35" i="30"/>
  <c r="AR71" i="30" s="1"/>
  <c r="AP155" i="30"/>
  <c r="AQ24" i="33"/>
  <c r="AR60" i="33" s="1"/>
  <c r="AQ30" i="30"/>
  <c r="AR66" i="30" s="1"/>
  <c r="AP169" i="30"/>
  <c r="AP150" i="30"/>
  <c r="AO73" i="33"/>
  <c r="AO74" i="33" s="1"/>
  <c r="AQ33" i="29"/>
  <c r="AR69" i="29" s="1"/>
  <c r="AP172" i="29"/>
  <c r="AP153" i="29"/>
  <c r="AN158" i="30"/>
  <c r="AQ32" i="33"/>
  <c r="AR68" i="33" s="1"/>
  <c r="AQ27" i="33"/>
  <c r="AR63" i="33" s="1"/>
  <c r="AP167" i="30"/>
  <c r="AQ28" i="30"/>
  <c r="AR64" i="30" s="1"/>
  <c r="AP148" i="30"/>
  <c r="AP173" i="30"/>
  <c r="AP154" i="30"/>
  <c r="AQ34" i="30"/>
  <c r="AR70" i="30" s="1"/>
  <c r="AQ35" i="33"/>
  <c r="AR71" i="33" s="1"/>
  <c r="AQ23" i="33"/>
  <c r="AR59" i="33" s="1"/>
  <c r="AP37" i="33"/>
  <c r="AN178" i="29"/>
  <c r="AN179" i="29" s="1"/>
  <c r="AN177" i="29"/>
  <c r="AN190" i="29"/>
  <c r="AN192" i="29" s="1"/>
  <c r="AN183" i="29"/>
  <c r="AN185" i="29" s="1"/>
  <c r="AL194" i="30"/>
  <c r="AP155" i="29"/>
  <c r="AP174" i="29"/>
  <c r="AQ35" i="29"/>
  <c r="AR71" i="29" s="1"/>
  <c r="AP172" i="30"/>
  <c r="AP153" i="30"/>
  <c r="AQ33" i="30"/>
  <c r="AR69" i="30" s="1"/>
  <c r="AP152" i="29"/>
  <c r="AQ32" i="29"/>
  <c r="AR68" i="29" s="1"/>
  <c r="AP171" i="29"/>
  <c r="AP165" i="29"/>
  <c r="AP146" i="29"/>
  <c r="AQ26" i="29"/>
  <c r="AR62" i="29" s="1"/>
  <c r="AQ31" i="33"/>
  <c r="AR67" i="33" s="1"/>
  <c r="AL198" i="30"/>
  <c r="AQ29" i="33"/>
  <c r="AR65" i="33" s="1"/>
  <c r="AL198" i="29"/>
  <c r="AN190" i="30"/>
  <c r="AN192" i="30" s="1"/>
  <c r="AN183" i="30"/>
  <c r="AN185" i="30" s="1"/>
  <c r="AP147" i="29"/>
  <c r="AP166" i="29"/>
  <c r="AQ27" i="29"/>
  <c r="AR63" i="29" s="1"/>
  <c r="AP151" i="29"/>
  <c r="AP170" i="29"/>
  <c r="AQ31" i="29"/>
  <c r="AR67" i="29" s="1"/>
  <c r="AM197" i="29"/>
  <c r="AM191" i="29"/>
  <c r="AM193" i="29" s="1"/>
  <c r="AN182" i="29"/>
  <c r="AN189" i="29"/>
  <c r="AP162" i="29"/>
  <c r="AP143" i="29"/>
  <c r="AQ23" i="29"/>
  <c r="AR59" i="29" s="1"/>
  <c r="AP37" i="29"/>
  <c r="AQ29" i="30"/>
  <c r="AR65" i="30" s="1"/>
  <c r="AP149" i="30"/>
  <c r="AP168" i="30"/>
  <c r="AQ33" i="33"/>
  <c r="AR69" i="33" s="1"/>
  <c r="AQ30" i="33"/>
  <c r="AR66" i="33" s="1"/>
  <c r="AP144" i="30"/>
  <c r="AQ24" i="30"/>
  <c r="AR60" i="30" s="1"/>
  <c r="AP163" i="30"/>
  <c r="AP173" i="29"/>
  <c r="AP154" i="29"/>
  <c r="AQ34" i="29"/>
  <c r="AR70" i="29" s="1"/>
  <c r="AM184" i="30"/>
  <c r="AM186" i="30" s="1"/>
  <c r="AM196" i="30"/>
  <c r="AO73" i="30"/>
  <c r="AP170" i="30"/>
  <c r="AQ31" i="30"/>
  <c r="AR67" i="30" s="1"/>
  <c r="AP151" i="30"/>
  <c r="AM184" i="29"/>
  <c r="AM186" i="29" s="1"/>
  <c r="AM196" i="29"/>
  <c r="AQ26" i="33"/>
  <c r="AR62" i="33" s="1"/>
  <c r="AQ24" i="29"/>
  <c r="AR60" i="29" s="1"/>
  <c r="AP163" i="29"/>
  <c r="AP144" i="29"/>
  <c r="AO176" i="29"/>
  <c r="AL194" i="29"/>
  <c r="AQ27" i="30"/>
  <c r="AR63" i="30" s="1"/>
  <c r="AP166" i="30"/>
  <c r="AP147" i="30"/>
  <c r="AO176" i="30"/>
  <c r="AO184" i="31"/>
  <c r="AQ73" i="31"/>
  <c r="AQ74" i="31" s="1"/>
  <c r="AQ143" i="31"/>
  <c r="AQ162" i="31"/>
  <c r="AR23" i="31"/>
  <c r="AS59" i="31" s="1"/>
  <c r="AS25" i="32"/>
  <c r="AT55" i="32" s="1"/>
  <c r="AR25" i="2"/>
  <c r="AS55" i="2" s="1"/>
  <c r="AR24" i="2"/>
  <c r="AS54" i="2" s="1"/>
  <c r="AR21" i="2"/>
  <c r="AS51" i="2" s="1"/>
  <c r="AR27" i="2"/>
  <c r="AS57" i="2" s="1"/>
  <c r="AR28" i="2"/>
  <c r="AS58" i="2" s="1"/>
  <c r="AR26" i="2"/>
  <c r="AS56" i="2" s="1"/>
  <c r="AS20" i="2"/>
  <c r="AT50" i="2" s="1"/>
  <c r="AR23" i="2"/>
  <c r="AS53" i="2" s="1"/>
  <c r="AQ29" i="2"/>
  <c r="AR59" i="2" s="1"/>
  <c r="AP61" i="2"/>
  <c r="AP62" i="2" s="1"/>
  <c r="AP31" i="2"/>
  <c r="AS24" i="10"/>
  <c r="AT60" i="10" s="1"/>
  <c r="AS30" i="10"/>
  <c r="AT66" i="10" s="1"/>
  <c r="AR26" i="10"/>
  <c r="AS62" i="10" s="1"/>
  <c r="AR25" i="10"/>
  <c r="AS61" i="10" s="1"/>
  <c r="AR32" i="10"/>
  <c r="AS68" i="10" s="1"/>
  <c r="AR28" i="10"/>
  <c r="AS64" i="10" s="1"/>
  <c r="AR31" i="10"/>
  <c r="AS67" i="10" s="1"/>
  <c r="AP73" i="10"/>
  <c r="AP74" i="10" s="1"/>
  <c r="AR29" i="10"/>
  <c r="AS65" i="10" s="1"/>
  <c r="AR34" i="10"/>
  <c r="AS70" i="10" s="1"/>
  <c r="AR35" i="10"/>
  <c r="AS71" i="10" s="1"/>
  <c r="AR27" i="10"/>
  <c r="AS63" i="10" s="1"/>
  <c r="AS23" i="32"/>
  <c r="AT53" i="32" s="1"/>
  <c r="AS27" i="32"/>
  <c r="AT57" i="32" s="1"/>
  <c r="AT20" i="32"/>
  <c r="AU50" i="32" s="1"/>
  <c r="AS28" i="32"/>
  <c r="AT58" i="32" s="1"/>
  <c r="AS24" i="32"/>
  <c r="AT54" i="32" s="1"/>
  <c r="AS26" i="32"/>
  <c r="AT56" i="32" s="1"/>
  <c r="AU126" i="29" l="1"/>
  <c r="AU188" i="29"/>
  <c r="AU161" i="29"/>
  <c r="AU92" i="29"/>
  <c r="AU58" i="29"/>
  <c r="AU22" i="29"/>
  <c r="AU142" i="29"/>
  <c r="AU77" i="29"/>
  <c r="AU181" i="29"/>
  <c r="AU40" i="29"/>
  <c r="AU109" i="29"/>
  <c r="AU22" i="43"/>
  <c r="AU58" i="43"/>
  <c r="AU89" i="43"/>
  <c r="AU76" i="43"/>
  <c r="AU40" i="43"/>
  <c r="AU92" i="33"/>
  <c r="AU58" i="33"/>
  <c r="AU22" i="33"/>
  <c r="AU77" i="33"/>
  <c r="AU40" i="33"/>
  <c r="AU181" i="31"/>
  <c r="AU188" i="31"/>
  <c r="AU161" i="31"/>
  <c r="AU126" i="31"/>
  <c r="AU92" i="31"/>
  <c r="AU58" i="31"/>
  <c r="AU22" i="31"/>
  <c r="AU109" i="31"/>
  <c r="AU142" i="31"/>
  <c r="AU40" i="31"/>
  <c r="AU77" i="31"/>
  <c r="AU40" i="10"/>
  <c r="AU58" i="10"/>
  <c r="AU92" i="10"/>
  <c r="AU77" i="10"/>
  <c r="AU22" i="10"/>
  <c r="AU27" i="48"/>
  <c r="AU20" i="48"/>
  <c r="AU188" i="30"/>
  <c r="AU22" i="30"/>
  <c r="AU77" i="30"/>
  <c r="AU109" i="30"/>
  <c r="AU142" i="30"/>
  <c r="AU181" i="30"/>
  <c r="AU58" i="30"/>
  <c r="AU92" i="30"/>
  <c r="AU161" i="30"/>
  <c r="AU40" i="30"/>
  <c r="AU126" i="30"/>
  <c r="AU126" i="35"/>
  <c r="AU77" i="35"/>
  <c r="AU188" i="35"/>
  <c r="AU109" i="35"/>
  <c r="AU181" i="35"/>
  <c r="AU22" i="35"/>
  <c r="AU40" i="35"/>
  <c r="AU142" i="35"/>
  <c r="AU92" i="35"/>
  <c r="AU58" i="35"/>
  <c r="AU161" i="35"/>
  <c r="AV4" i="48"/>
  <c r="AV4" i="36"/>
  <c r="AV4" i="34"/>
  <c r="AV4" i="32"/>
  <c r="AV4" i="43"/>
  <c r="AV4" i="35"/>
  <c r="AV4" i="33"/>
  <c r="AV4" i="30"/>
  <c r="AV4" i="10"/>
  <c r="AV4" i="31"/>
  <c r="AV4" i="29"/>
  <c r="AV77" i="2"/>
  <c r="AV49" i="2"/>
  <c r="AV19" i="2"/>
  <c r="AV65" i="2"/>
  <c r="AV34" i="2"/>
  <c r="AU77" i="32"/>
  <c r="AU19" i="32"/>
  <c r="AU49" i="32"/>
  <c r="AU65" i="32"/>
  <c r="AU34" i="32"/>
  <c r="AU181" i="34"/>
  <c r="AU58" i="34"/>
  <c r="AU92" i="34"/>
  <c r="AU126" i="34"/>
  <c r="AU40" i="34"/>
  <c r="AU161" i="34"/>
  <c r="AU77" i="34"/>
  <c r="AU142" i="34"/>
  <c r="AU22" i="34"/>
  <c r="AU188" i="34"/>
  <c r="AU109" i="34"/>
  <c r="AU126" i="36"/>
  <c r="AU77" i="36"/>
  <c r="AU109" i="36"/>
  <c r="AU58" i="36"/>
  <c r="AU142" i="36"/>
  <c r="AU92" i="36"/>
  <c r="AU188" i="36"/>
  <c r="AU22" i="36"/>
  <c r="AU181" i="36"/>
  <c r="AU161" i="36"/>
  <c r="AU40" i="36"/>
  <c r="AV34" i="28"/>
  <c r="AV59" i="28" s="1"/>
  <c r="AX5" i="28"/>
  <c r="AW4" i="2"/>
  <c r="AW21" i="28"/>
  <c r="AW13" i="28"/>
  <c r="AU87" i="28"/>
  <c r="AU95" i="28" s="1"/>
  <c r="AU103" i="28" s="1"/>
  <c r="AU67" i="28"/>
  <c r="AU75" i="28" s="1"/>
  <c r="AQ37" i="10"/>
  <c r="AP158" i="31"/>
  <c r="AP189" i="31"/>
  <c r="AN186" i="36"/>
  <c r="BG39" i="2"/>
  <c r="BF46" i="2"/>
  <c r="AO193" i="31"/>
  <c r="AP182" i="31"/>
  <c r="AP184" i="31" s="1"/>
  <c r="AO197" i="31"/>
  <c r="AN196" i="36"/>
  <c r="AN198" i="36" s="1"/>
  <c r="AN197" i="35"/>
  <c r="AR61" i="31"/>
  <c r="AR73" i="31" s="1"/>
  <c r="AR74" i="31" s="1"/>
  <c r="AR25" i="31"/>
  <c r="AR37" i="31" s="1"/>
  <c r="AQ145" i="31"/>
  <c r="AQ157" i="31" s="1"/>
  <c r="AQ164" i="31"/>
  <c r="AQ176" i="31" s="1"/>
  <c r="AR52" i="32"/>
  <c r="AR22" i="32"/>
  <c r="AR31" i="32" s="1"/>
  <c r="AR69" i="10"/>
  <c r="AR33" i="10"/>
  <c r="AO158" i="35"/>
  <c r="AN197" i="34"/>
  <c r="AM194" i="36"/>
  <c r="AN196" i="35"/>
  <c r="AN191" i="36"/>
  <c r="AN193" i="36" s="1"/>
  <c r="AN193" i="35"/>
  <c r="AN194" i="35" s="1"/>
  <c r="AM198" i="36"/>
  <c r="AO186" i="31"/>
  <c r="AO196" i="31"/>
  <c r="AO177" i="34"/>
  <c r="AP177" i="31"/>
  <c r="AO177" i="35"/>
  <c r="AO74" i="30"/>
  <c r="AO182" i="34"/>
  <c r="AO184" i="34" s="1"/>
  <c r="AP157" i="36"/>
  <c r="AP189" i="36" s="1"/>
  <c r="BH41" i="35"/>
  <c r="BG55" i="35"/>
  <c r="AN196" i="34"/>
  <c r="AM198" i="35"/>
  <c r="AR59" i="10"/>
  <c r="AR23" i="10"/>
  <c r="AO178" i="36"/>
  <c r="AO179" i="36" s="1"/>
  <c r="AO158" i="34"/>
  <c r="AM194" i="35"/>
  <c r="AO177" i="36"/>
  <c r="AP176" i="36"/>
  <c r="AP190" i="36" s="1"/>
  <c r="AP192" i="36" s="1"/>
  <c r="AO158" i="36"/>
  <c r="AN186" i="34"/>
  <c r="AO182" i="36"/>
  <c r="AO184" i="36" s="1"/>
  <c r="AO183" i="36"/>
  <c r="AO185" i="36" s="1"/>
  <c r="AQ73" i="36"/>
  <c r="AQ74" i="36" s="1"/>
  <c r="AP157" i="34"/>
  <c r="AP182" i="34" s="1"/>
  <c r="AO189" i="36"/>
  <c r="AO197" i="36" s="1"/>
  <c r="AP74" i="34"/>
  <c r="AM194" i="34"/>
  <c r="AR34" i="34"/>
  <c r="AR70" i="34"/>
  <c r="AQ173" i="34"/>
  <c r="AQ154" i="34"/>
  <c r="AW33" i="35"/>
  <c r="AW69" i="35"/>
  <c r="AV153" i="35"/>
  <c r="AV172" i="35"/>
  <c r="AZ26" i="35"/>
  <c r="AZ62" i="35"/>
  <c r="AY146" i="35"/>
  <c r="AY165" i="35"/>
  <c r="AR24" i="36"/>
  <c r="AR60" i="36"/>
  <c r="AQ144" i="36"/>
  <c r="AQ163" i="36"/>
  <c r="AP157" i="35"/>
  <c r="AR52" i="2"/>
  <c r="AR22" i="2"/>
  <c r="AM198" i="34"/>
  <c r="AR26" i="36"/>
  <c r="AR62" i="36"/>
  <c r="AQ146" i="36"/>
  <c r="AQ165" i="36"/>
  <c r="AR25" i="36"/>
  <c r="AR61" i="36"/>
  <c r="AQ164" i="36"/>
  <c r="AQ145" i="36"/>
  <c r="AS66" i="31"/>
  <c r="AS30" i="31"/>
  <c r="AR169" i="31"/>
  <c r="AR150" i="31"/>
  <c r="AR33" i="34"/>
  <c r="AR69" i="34"/>
  <c r="AQ153" i="34"/>
  <c r="AQ172" i="34"/>
  <c r="AQ73" i="34"/>
  <c r="AQ179" i="34" s="1"/>
  <c r="AQ73" i="35"/>
  <c r="AQ74" i="35" s="1"/>
  <c r="AO191" i="34"/>
  <c r="AO190" i="34"/>
  <c r="AO192" i="34" s="1"/>
  <c r="AO183" i="34"/>
  <c r="AO185" i="34" s="1"/>
  <c r="AV28" i="35"/>
  <c r="AV64" i="35"/>
  <c r="AU167" i="35"/>
  <c r="AU148" i="35"/>
  <c r="AR35" i="34"/>
  <c r="AR71" i="34"/>
  <c r="AQ174" i="34"/>
  <c r="AQ155" i="34"/>
  <c r="AW29" i="35"/>
  <c r="AW65" i="35"/>
  <c r="AV168" i="35"/>
  <c r="AV149" i="35"/>
  <c r="AS71" i="31"/>
  <c r="AS35" i="31"/>
  <c r="AR155" i="31"/>
  <c r="AR174" i="31"/>
  <c r="AS64" i="31"/>
  <c r="AR167" i="31"/>
  <c r="AR148" i="31"/>
  <c r="AS28" i="31"/>
  <c r="AV27" i="35"/>
  <c r="AV63" i="35"/>
  <c r="AU166" i="35"/>
  <c r="AU147" i="35"/>
  <c r="AP176" i="35"/>
  <c r="AS23" i="36"/>
  <c r="AS59" i="36"/>
  <c r="AR162" i="36"/>
  <c r="AR143" i="36"/>
  <c r="AP178" i="31"/>
  <c r="AP179" i="31" s="1"/>
  <c r="AR30" i="36"/>
  <c r="AR66" i="36"/>
  <c r="AQ150" i="36"/>
  <c r="AQ169" i="36"/>
  <c r="AR27" i="36"/>
  <c r="AR63" i="36"/>
  <c r="AQ166" i="36"/>
  <c r="AQ147" i="36"/>
  <c r="AR29" i="34"/>
  <c r="AR65" i="34"/>
  <c r="AQ168" i="34"/>
  <c r="AQ149" i="34"/>
  <c r="AR25" i="34"/>
  <c r="AR61" i="34"/>
  <c r="AQ145" i="34"/>
  <c r="AQ164" i="34"/>
  <c r="AR32" i="34"/>
  <c r="AR68" i="34"/>
  <c r="AQ152" i="34"/>
  <c r="AQ171" i="34"/>
  <c r="AR34" i="35"/>
  <c r="AR70" i="35"/>
  <c r="AQ173" i="35"/>
  <c r="AQ154" i="35"/>
  <c r="AR23" i="34"/>
  <c r="AR59" i="34"/>
  <c r="AQ143" i="34"/>
  <c r="AQ37" i="34"/>
  <c r="AQ162" i="34"/>
  <c r="AS65" i="31"/>
  <c r="AR149" i="31"/>
  <c r="AS29" i="31"/>
  <c r="AR168" i="31"/>
  <c r="AR23" i="35"/>
  <c r="AR59" i="35"/>
  <c r="AQ143" i="35"/>
  <c r="AQ162" i="35"/>
  <c r="AQ37" i="35"/>
  <c r="AW35" i="35"/>
  <c r="AW71" i="35"/>
  <c r="AV155" i="35"/>
  <c r="AV174" i="35"/>
  <c r="AS60" i="31"/>
  <c r="AR144" i="31"/>
  <c r="AS24" i="31"/>
  <c r="AR163" i="31"/>
  <c r="AR30" i="34"/>
  <c r="AR66" i="34"/>
  <c r="AQ169" i="34"/>
  <c r="AQ150" i="34"/>
  <c r="AR26" i="34"/>
  <c r="AR62" i="34"/>
  <c r="AQ165" i="34"/>
  <c r="AQ146" i="34"/>
  <c r="AP176" i="34"/>
  <c r="AR31" i="36"/>
  <c r="AR67" i="36"/>
  <c r="AQ170" i="36"/>
  <c r="AQ151" i="36"/>
  <c r="AP190" i="31"/>
  <c r="AP192" i="31" s="1"/>
  <c r="AT67" i="31"/>
  <c r="AT31" i="31"/>
  <c r="AS151" i="31"/>
  <c r="AS170" i="31"/>
  <c r="AS68" i="31"/>
  <c r="AR171" i="31"/>
  <c r="AS32" i="31"/>
  <c r="AR152" i="31"/>
  <c r="AR32" i="36"/>
  <c r="AR68" i="36"/>
  <c r="AQ152" i="36"/>
  <c r="AQ171" i="36"/>
  <c r="AR24" i="34"/>
  <c r="AR60" i="34"/>
  <c r="AQ163" i="34"/>
  <c r="AQ144" i="34"/>
  <c r="AT24" i="35"/>
  <c r="AT60" i="35"/>
  <c r="AS144" i="35"/>
  <c r="AS163" i="35"/>
  <c r="AS69" i="31"/>
  <c r="AS33" i="31"/>
  <c r="AR172" i="31"/>
  <c r="AR153" i="31"/>
  <c r="AP183" i="31"/>
  <c r="AP185" i="31" s="1"/>
  <c r="AR27" i="34"/>
  <c r="AR63" i="34"/>
  <c r="AQ147" i="34"/>
  <c r="AQ166" i="34"/>
  <c r="AR31" i="34"/>
  <c r="AR67" i="34"/>
  <c r="AQ170" i="34"/>
  <c r="AQ151" i="34"/>
  <c r="AO190" i="35"/>
  <c r="AO192" i="35" s="1"/>
  <c r="AO183" i="35"/>
  <c r="AO185" i="35" s="1"/>
  <c r="AS70" i="31"/>
  <c r="AR154" i="31"/>
  <c r="AS34" i="31"/>
  <c r="AR173" i="31"/>
  <c r="AQ37" i="36"/>
  <c r="AR34" i="36"/>
  <c r="AR70" i="36"/>
  <c r="AQ173" i="36"/>
  <c r="AQ154" i="36"/>
  <c r="AU29" i="36"/>
  <c r="AU65" i="36"/>
  <c r="AT168" i="36"/>
  <c r="AT149" i="36"/>
  <c r="AR31" i="35"/>
  <c r="AR67" i="35"/>
  <c r="AQ170" i="35"/>
  <c r="AQ151" i="35"/>
  <c r="AV32" i="35"/>
  <c r="AV68" i="35"/>
  <c r="AU152" i="35"/>
  <c r="AU171" i="35"/>
  <c r="AO189" i="35"/>
  <c r="AO182" i="35"/>
  <c r="AO178" i="35"/>
  <c r="AO179" i="35" s="1"/>
  <c r="AS62" i="31"/>
  <c r="AS26" i="31"/>
  <c r="AR165" i="31"/>
  <c r="AR146" i="31"/>
  <c r="AN193" i="34"/>
  <c r="AW25" i="35"/>
  <c r="AW61" i="35"/>
  <c r="AV164" i="35"/>
  <c r="AV145" i="35"/>
  <c r="AS63" i="31"/>
  <c r="AS27" i="31"/>
  <c r="AR166" i="31"/>
  <c r="AR147" i="31"/>
  <c r="AR28" i="36"/>
  <c r="AR64" i="36"/>
  <c r="AQ167" i="36"/>
  <c r="AQ148" i="36"/>
  <c r="AR35" i="36"/>
  <c r="AR71" i="36"/>
  <c r="AQ155" i="36"/>
  <c r="AQ174" i="36"/>
  <c r="AR28" i="34"/>
  <c r="AR64" i="34"/>
  <c r="AQ167" i="34"/>
  <c r="AQ148" i="34"/>
  <c r="AR33" i="36"/>
  <c r="AR69" i="36"/>
  <c r="AQ172" i="36"/>
  <c r="AQ153" i="36"/>
  <c r="AW30" i="35"/>
  <c r="AW66" i="35"/>
  <c r="AV169" i="35"/>
  <c r="AV150" i="35"/>
  <c r="BA41" i="33"/>
  <c r="AZ55" i="33"/>
  <c r="BE41" i="30"/>
  <c r="BD55" i="30"/>
  <c r="AQ61" i="32"/>
  <c r="AQ62" i="32" s="1"/>
  <c r="AS29" i="32"/>
  <c r="AT59" i="32" s="1"/>
  <c r="AS21" i="32"/>
  <c r="AT51" i="32" s="1"/>
  <c r="BC41" i="10"/>
  <c r="BB55" i="10"/>
  <c r="AM198" i="30"/>
  <c r="AZ41" i="34"/>
  <c r="AY55" i="34"/>
  <c r="AM198" i="29"/>
  <c r="AO158" i="29"/>
  <c r="AM194" i="29"/>
  <c r="AM194" i="30"/>
  <c r="AP176" i="29"/>
  <c r="AP183" i="29" s="1"/>
  <c r="AR31" i="33"/>
  <c r="AS67" i="33" s="1"/>
  <c r="AO189" i="29"/>
  <c r="AO178" i="29"/>
  <c r="AO179" i="29" s="1"/>
  <c r="AO182" i="29"/>
  <c r="AO190" i="29"/>
  <c r="AO192" i="29" s="1"/>
  <c r="AO183" i="29"/>
  <c r="AO185" i="29" s="1"/>
  <c r="AR34" i="29"/>
  <c r="AS70" i="29" s="1"/>
  <c r="AQ173" i="29"/>
  <c r="AQ154" i="29"/>
  <c r="AR30" i="33"/>
  <c r="AS66" i="33" s="1"/>
  <c r="AP73" i="33"/>
  <c r="AP74" i="33" s="1"/>
  <c r="AN196" i="30"/>
  <c r="AN184" i="30"/>
  <c r="AN186" i="30" s="1"/>
  <c r="AQ152" i="30"/>
  <c r="AR32" i="30"/>
  <c r="AS68" i="30" s="1"/>
  <c r="AQ171" i="30"/>
  <c r="AQ168" i="29"/>
  <c r="AR29" i="29"/>
  <c r="AS65" i="29" s="1"/>
  <c r="AQ149" i="29"/>
  <c r="AQ162" i="29"/>
  <c r="AQ37" i="29"/>
  <c r="AQ143" i="29"/>
  <c r="AR23" i="29"/>
  <c r="AS59" i="29" s="1"/>
  <c r="AQ151" i="29"/>
  <c r="AQ170" i="29"/>
  <c r="AR31" i="29"/>
  <c r="AS67" i="29" s="1"/>
  <c r="AQ165" i="29"/>
  <c r="AQ146" i="29"/>
  <c r="AR26" i="29"/>
  <c r="AS62" i="29" s="1"/>
  <c r="AQ172" i="30"/>
  <c r="AQ153" i="30"/>
  <c r="AR33" i="30"/>
  <c r="AS69" i="30" s="1"/>
  <c r="AR23" i="33"/>
  <c r="AS59" i="33" s="1"/>
  <c r="AQ37" i="33"/>
  <c r="AQ167" i="30"/>
  <c r="AR28" i="30"/>
  <c r="AS64" i="30" s="1"/>
  <c r="AQ148" i="30"/>
  <c r="AQ150" i="30"/>
  <c r="AR30" i="30"/>
  <c r="AS66" i="30" s="1"/>
  <c r="AQ169" i="30"/>
  <c r="AP176" i="30"/>
  <c r="AO190" i="30"/>
  <c r="AO192" i="30" s="1"/>
  <c r="AO183" i="30"/>
  <c r="AO185" i="30" s="1"/>
  <c r="AQ170" i="30"/>
  <c r="AQ151" i="30"/>
  <c r="AR31" i="30"/>
  <c r="AS67" i="30" s="1"/>
  <c r="AR33" i="33"/>
  <c r="AS69" i="33" s="1"/>
  <c r="AP157" i="29"/>
  <c r="AR35" i="33"/>
  <c r="AS71" i="33" s="1"/>
  <c r="AR24" i="33"/>
  <c r="AS60" i="33" s="1"/>
  <c r="AQ143" i="30"/>
  <c r="AR23" i="30"/>
  <c r="AS59" i="30" s="1"/>
  <c r="AQ37" i="30"/>
  <c r="AQ162" i="30"/>
  <c r="AQ169" i="29"/>
  <c r="AQ150" i="29"/>
  <c r="AR30" i="29"/>
  <c r="AS66" i="29" s="1"/>
  <c r="AR25" i="29"/>
  <c r="AS61" i="29" s="1"/>
  <c r="AQ164" i="29"/>
  <c r="AQ145" i="29"/>
  <c r="AQ164" i="30"/>
  <c r="AQ145" i="30"/>
  <c r="AR25" i="30"/>
  <c r="AS61" i="30" s="1"/>
  <c r="AP73" i="30"/>
  <c r="AS25" i="33"/>
  <c r="AT61" i="33" s="1"/>
  <c r="AQ144" i="29"/>
  <c r="AQ163" i="29"/>
  <c r="AR24" i="29"/>
  <c r="AS60" i="29" s="1"/>
  <c r="AP73" i="29"/>
  <c r="AP74" i="29" s="1"/>
  <c r="AR29" i="33"/>
  <c r="AS65" i="33" s="1"/>
  <c r="AQ173" i="30"/>
  <c r="AQ154" i="30"/>
  <c r="AR34" i="30"/>
  <c r="AS70" i="30" s="1"/>
  <c r="AR27" i="33"/>
  <c r="AS63" i="33" s="1"/>
  <c r="AQ172" i="29"/>
  <c r="AQ153" i="29"/>
  <c r="AR33" i="29"/>
  <c r="AS69" i="29" s="1"/>
  <c r="AQ165" i="30"/>
  <c r="AR26" i="30"/>
  <c r="AS62" i="30" s="1"/>
  <c r="AQ146" i="30"/>
  <c r="AR34" i="33"/>
  <c r="AS70" i="33" s="1"/>
  <c r="AO158" i="30"/>
  <c r="AO189" i="30"/>
  <c r="AO182" i="30"/>
  <c r="AO178" i="30"/>
  <c r="AO179" i="30" s="1"/>
  <c r="AR28" i="33"/>
  <c r="AS64" i="33" s="1"/>
  <c r="AN191" i="29"/>
  <c r="AN193" i="29" s="1"/>
  <c r="AN197" i="29"/>
  <c r="AR27" i="29"/>
  <c r="AS63" i="29" s="1"/>
  <c r="AQ147" i="29"/>
  <c r="AQ166" i="29"/>
  <c r="AQ174" i="29"/>
  <c r="AQ155" i="29"/>
  <c r="AR35" i="29"/>
  <c r="AS71" i="29" s="1"/>
  <c r="AO177" i="29"/>
  <c r="AQ174" i="30"/>
  <c r="AQ155" i="30"/>
  <c r="AR35" i="30"/>
  <c r="AS71" i="30" s="1"/>
  <c r="AP157" i="30"/>
  <c r="AR27" i="30"/>
  <c r="AS63" i="30" s="1"/>
  <c r="AQ166" i="30"/>
  <c r="AQ147" i="30"/>
  <c r="AR26" i="33"/>
  <c r="AS62" i="33" s="1"/>
  <c r="AQ144" i="30"/>
  <c r="AR24" i="30"/>
  <c r="AS60" i="30" s="1"/>
  <c r="AQ163" i="30"/>
  <c r="AQ149" i="30"/>
  <c r="AR29" i="30"/>
  <c r="AS65" i="30" s="1"/>
  <c r="AQ168" i="30"/>
  <c r="AN184" i="29"/>
  <c r="AN186" i="29" s="1"/>
  <c r="AN196" i="29"/>
  <c r="AR32" i="29"/>
  <c r="AS68" i="29" s="1"/>
  <c r="AQ152" i="29"/>
  <c r="AQ171" i="29"/>
  <c r="AR32" i="33"/>
  <c r="AS68" i="33" s="1"/>
  <c r="AN197" i="30"/>
  <c r="AN191" i="30"/>
  <c r="AN193" i="30" s="1"/>
  <c r="AQ148" i="29"/>
  <c r="AQ167" i="29"/>
  <c r="AR28" i="29"/>
  <c r="AS64" i="29" s="1"/>
  <c r="AO177" i="30"/>
  <c r="AR143" i="31"/>
  <c r="AR162" i="31"/>
  <c r="AS23" i="31"/>
  <c r="AT59" i="31" s="1"/>
  <c r="AP191" i="31"/>
  <c r="AT25" i="32"/>
  <c r="AU55" i="32" s="1"/>
  <c r="AS25" i="2"/>
  <c r="AT55" i="2" s="1"/>
  <c r="AQ61" i="2"/>
  <c r="AQ62" i="2" s="1"/>
  <c r="AR29" i="2"/>
  <c r="AT20" i="2"/>
  <c r="AU50" i="2" s="1"/>
  <c r="AQ31" i="2"/>
  <c r="AS26" i="2"/>
  <c r="AT56" i="2" s="1"/>
  <c r="AS23" i="2"/>
  <c r="AT53" i="2" s="1"/>
  <c r="AS28" i="2"/>
  <c r="AT58" i="2" s="1"/>
  <c r="AS21" i="2"/>
  <c r="AT51" i="2" s="1"/>
  <c r="AS27" i="2"/>
  <c r="AT57" i="2" s="1"/>
  <c r="AS24" i="2"/>
  <c r="AT54" i="2" s="1"/>
  <c r="AS35" i="10"/>
  <c r="AT71" i="10" s="1"/>
  <c r="AS26" i="10"/>
  <c r="AT62" i="10" s="1"/>
  <c r="AS34" i="10"/>
  <c r="AT70" i="10" s="1"/>
  <c r="AQ73" i="10"/>
  <c r="AQ74" i="10" s="1"/>
  <c r="AS31" i="10"/>
  <c r="AT67" i="10" s="1"/>
  <c r="AT30" i="10"/>
  <c r="AU66" i="10" s="1"/>
  <c r="AS28" i="10"/>
  <c r="AT64" i="10" s="1"/>
  <c r="AT24" i="10"/>
  <c r="AU60" i="10" s="1"/>
  <c r="AS27" i="10"/>
  <c r="AT63" i="10" s="1"/>
  <c r="AS25" i="10"/>
  <c r="AT61" i="10" s="1"/>
  <c r="AS29" i="10"/>
  <c r="AT65" i="10" s="1"/>
  <c r="AS32" i="10"/>
  <c r="AT68" i="10" s="1"/>
  <c r="AU20" i="32"/>
  <c r="AV50" i="32" s="1"/>
  <c r="AT24" i="32"/>
  <c r="AU54" i="32" s="1"/>
  <c r="AT28" i="32"/>
  <c r="AU58" i="32" s="1"/>
  <c r="AT27" i="32"/>
  <c r="AU57" i="32" s="1"/>
  <c r="AT23" i="32"/>
  <c r="AU53" i="32" s="1"/>
  <c r="AT26" i="32"/>
  <c r="AU56" i="32" s="1"/>
  <c r="AV109" i="30" l="1"/>
  <c r="AV142" i="30"/>
  <c r="AV181" i="30"/>
  <c r="AV58" i="30"/>
  <c r="AV22" i="30"/>
  <c r="AV92" i="30"/>
  <c r="AV126" i="30"/>
  <c r="AV188" i="30"/>
  <c r="AV77" i="30"/>
  <c r="AV40" i="30"/>
  <c r="AV161" i="30"/>
  <c r="AV77" i="10"/>
  <c r="AV40" i="10"/>
  <c r="AV92" i="10"/>
  <c r="AV58" i="10"/>
  <c r="AV22" i="10"/>
  <c r="AV27" i="48"/>
  <c r="AV20" i="48"/>
  <c r="AV188" i="35"/>
  <c r="AV109" i="35"/>
  <c r="AV161" i="35"/>
  <c r="AV142" i="35"/>
  <c r="AV58" i="35"/>
  <c r="AV181" i="35"/>
  <c r="AV22" i="35"/>
  <c r="AV77" i="35"/>
  <c r="AV92" i="35"/>
  <c r="AV40" i="35"/>
  <c r="AV126" i="35"/>
  <c r="AV92" i="33"/>
  <c r="AV58" i="33"/>
  <c r="AV22" i="33"/>
  <c r="AV77" i="33"/>
  <c r="AV40" i="33"/>
  <c r="AV22" i="43"/>
  <c r="AV58" i="43"/>
  <c r="AV89" i="43"/>
  <c r="AV40" i="43"/>
  <c r="AV76" i="43"/>
  <c r="AV49" i="32"/>
  <c r="AV34" i="32"/>
  <c r="AV77" i="32"/>
  <c r="AV19" i="32"/>
  <c r="AV65" i="32"/>
  <c r="AV126" i="29"/>
  <c r="AV181" i="29"/>
  <c r="AV142" i="29"/>
  <c r="AV77" i="29"/>
  <c r="AV40" i="29"/>
  <c r="AV161" i="29"/>
  <c r="AV22" i="29"/>
  <c r="AV92" i="29"/>
  <c r="AV188" i="29"/>
  <c r="AV58" i="29"/>
  <c r="AV109" i="29"/>
  <c r="AV181" i="34"/>
  <c r="AV188" i="34"/>
  <c r="AV92" i="34"/>
  <c r="AV126" i="34"/>
  <c r="AV40" i="34"/>
  <c r="AV161" i="34"/>
  <c r="AV77" i="34"/>
  <c r="AV109" i="34"/>
  <c r="AV58" i="34"/>
  <c r="AV142" i="34"/>
  <c r="AV22" i="34"/>
  <c r="AW4" i="48"/>
  <c r="AW4" i="36"/>
  <c r="AW4" i="34"/>
  <c r="AW4" i="32"/>
  <c r="AW4" i="30"/>
  <c r="AW4" i="31"/>
  <c r="AW4" i="29"/>
  <c r="AW4" i="43"/>
  <c r="AW4" i="10"/>
  <c r="AW4" i="33"/>
  <c r="AW4" i="35"/>
  <c r="AW77" i="2"/>
  <c r="AW49" i="2"/>
  <c r="AW19" i="2"/>
  <c r="AW65" i="2"/>
  <c r="AW34" i="2"/>
  <c r="AV188" i="31"/>
  <c r="AV161" i="31"/>
  <c r="AV126" i="31"/>
  <c r="AV92" i="31"/>
  <c r="AV58" i="31"/>
  <c r="AV22" i="31"/>
  <c r="AV181" i="31"/>
  <c r="AV142" i="31"/>
  <c r="AV109" i="31"/>
  <c r="AV77" i="31"/>
  <c r="AV40" i="31"/>
  <c r="AV126" i="36"/>
  <c r="AV109" i="36"/>
  <c r="AV92" i="36"/>
  <c r="AV181" i="36"/>
  <c r="AV161" i="36"/>
  <c r="AV188" i="36"/>
  <c r="AV58" i="36"/>
  <c r="AV40" i="36"/>
  <c r="AV77" i="36"/>
  <c r="AV142" i="36"/>
  <c r="AV22" i="36"/>
  <c r="AW34" i="28"/>
  <c r="AW59" i="28" s="1"/>
  <c r="AY5" i="28"/>
  <c r="AX4" i="2"/>
  <c r="AX13" i="28"/>
  <c r="AX21" i="28"/>
  <c r="AV67" i="28"/>
  <c r="AV75" i="28" s="1"/>
  <c r="AV87" i="28"/>
  <c r="AV95" i="28" s="1"/>
  <c r="AV103" i="28" s="1"/>
  <c r="AN194" i="36"/>
  <c r="AQ158" i="31"/>
  <c r="AO198" i="31"/>
  <c r="BH39" i="2"/>
  <c r="BG46" i="2"/>
  <c r="AO194" i="31"/>
  <c r="AR37" i="10"/>
  <c r="AN198" i="35"/>
  <c r="AS61" i="31"/>
  <c r="AS73" i="31" s="1"/>
  <c r="AS74" i="31" s="1"/>
  <c r="AS25" i="31"/>
  <c r="AS37" i="31" s="1"/>
  <c r="AR164" i="31"/>
  <c r="AR176" i="31" s="1"/>
  <c r="AR183" i="31" s="1"/>
  <c r="AR185" i="31" s="1"/>
  <c r="AR145" i="31"/>
  <c r="AR157" i="31" s="1"/>
  <c r="AS52" i="32"/>
  <c r="AS22" i="32"/>
  <c r="AS31" i="32" s="1"/>
  <c r="AN198" i="34"/>
  <c r="AS69" i="10"/>
  <c r="AS33" i="10"/>
  <c r="AP177" i="34"/>
  <c r="AP193" i="31"/>
  <c r="AP197" i="31"/>
  <c r="AQ177" i="31"/>
  <c r="AO186" i="36"/>
  <c r="AO196" i="36"/>
  <c r="AO198" i="36" s="1"/>
  <c r="AP158" i="34"/>
  <c r="AP158" i="36"/>
  <c r="AQ74" i="34"/>
  <c r="AP182" i="36"/>
  <c r="AP184" i="36" s="1"/>
  <c r="AQ183" i="31"/>
  <c r="AQ185" i="31" s="1"/>
  <c r="AQ190" i="31"/>
  <c r="AQ192" i="31" s="1"/>
  <c r="AP178" i="36"/>
  <c r="AP179" i="36" s="1"/>
  <c r="AN194" i="34"/>
  <c r="AP74" i="30"/>
  <c r="AO196" i="34"/>
  <c r="AQ178" i="31"/>
  <c r="AQ179" i="31" s="1"/>
  <c r="AQ182" i="31"/>
  <c r="AQ189" i="31"/>
  <c r="AQ191" i="31" s="1"/>
  <c r="AO186" i="34"/>
  <c r="AP177" i="36"/>
  <c r="AP183" i="36"/>
  <c r="AP185" i="36" s="1"/>
  <c r="BI41" i="35"/>
  <c r="BH55" i="35"/>
  <c r="AP189" i="34"/>
  <c r="AP191" i="34" s="1"/>
  <c r="AS59" i="10"/>
  <c r="AS23" i="10"/>
  <c r="AO191" i="36"/>
  <c r="AO193" i="36" s="1"/>
  <c r="AQ157" i="36"/>
  <c r="AP196" i="31"/>
  <c r="AP186" i="31"/>
  <c r="AR73" i="36"/>
  <c r="AR74" i="36" s="1"/>
  <c r="AQ176" i="36"/>
  <c r="AQ183" i="36" s="1"/>
  <c r="AQ185" i="36" s="1"/>
  <c r="AO193" i="34"/>
  <c r="AO197" i="34"/>
  <c r="AS33" i="36"/>
  <c r="AS69" i="36"/>
  <c r="AR153" i="36"/>
  <c r="AR172" i="36"/>
  <c r="AS35" i="36"/>
  <c r="AS71" i="36"/>
  <c r="AR174" i="36"/>
  <c r="AR155" i="36"/>
  <c r="AT63" i="31"/>
  <c r="AS166" i="31"/>
  <c r="AS147" i="31"/>
  <c r="AT27" i="31"/>
  <c r="AU24" i="35"/>
  <c r="AU60" i="35"/>
  <c r="AT163" i="35"/>
  <c r="AT144" i="35"/>
  <c r="AS32" i="36"/>
  <c r="AS68" i="36"/>
  <c r="AR171" i="36"/>
  <c r="AR152" i="36"/>
  <c r="AU67" i="31"/>
  <c r="AU31" i="31"/>
  <c r="AT170" i="31"/>
  <c r="AT151" i="31"/>
  <c r="AW27" i="35"/>
  <c r="AW63" i="35"/>
  <c r="AV147" i="35"/>
  <c r="AV166" i="35"/>
  <c r="AQ176" i="34"/>
  <c r="AS27" i="36"/>
  <c r="AS63" i="36"/>
  <c r="AR166" i="36"/>
  <c r="AR147" i="36"/>
  <c r="AT64" i="31"/>
  <c r="AS148" i="31"/>
  <c r="AT28" i="31"/>
  <c r="AS167" i="31"/>
  <c r="AW28" i="35"/>
  <c r="AW64" i="35"/>
  <c r="AV167" i="35"/>
  <c r="AV148" i="35"/>
  <c r="AS25" i="36"/>
  <c r="AS61" i="36"/>
  <c r="AR164" i="36"/>
  <c r="AR145" i="36"/>
  <c r="AT68" i="31"/>
  <c r="AT32" i="31"/>
  <c r="AS152" i="31"/>
  <c r="AS171" i="31"/>
  <c r="AQ157" i="35"/>
  <c r="AP197" i="36"/>
  <c r="AP191" i="36"/>
  <c r="AP193" i="36" s="1"/>
  <c r="AS34" i="34"/>
  <c r="AS70" i="34"/>
  <c r="AR154" i="34"/>
  <c r="AR173" i="34"/>
  <c r="AQ176" i="35"/>
  <c r="AS25" i="34"/>
  <c r="AS61" i="34"/>
  <c r="AR164" i="34"/>
  <c r="AR145" i="34"/>
  <c r="BA26" i="35"/>
  <c r="BA62" i="35"/>
  <c r="AZ146" i="35"/>
  <c r="AZ165" i="35"/>
  <c r="AT62" i="31"/>
  <c r="AT26" i="31"/>
  <c r="AS146" i="31"/>
  <c r="AS165" i="31"/>
  <c r="AS31" i="35"/>
  <c r="AS67" i="35"/>
  <c r="AR170" i="35"/>
  <c r="AR151" i="35"/>
  <c r="AS34" i="36"/>
  <c r="AS70" i="36"/>
  <c r="AR173" i="36"/>
  <c r="AR154" i="36"/>
  <c r="AS27" i="34"/>
  <c r="AS63" i="34"/>
  <c r="AR166" i="34"/>
  <c r="AR147" i="34"/>
  <c r="AT69" i="31"/>
  <c r="AS172" i="31"/>
  <c r="AS153" i="31"/>
  <c r="AT33" i="31"/>
  <c r="AS26" i="34"/>
  <c r="AS62" i="34"/>
  <c r="AR165" i="34"/>
  <c r="AR146" i="34"/>
  <c r="AR73" i="35"/>
  <c r="AR74" i="35" s="1"/>
  <c r="AQ157" i="34"/>
  <c r="AT23" i="36"/>
  <c r="AT59" i="36"/>
  <c r="AS162" i="36"/>
  <c r="AS143" i="36"/>
  <c r="AP184" i="34"/>
  <c r="AT60" i="31"/>
  <c r="AT24" i="31"/>
  <c r="AS163" i="31"/>
  <c r="AS144" i="31"/>
  <c r="AS34" i="35"/>
  <c r="AS70" i="35"/>
  <c r="AR154" i="35"/>
  <c r="AR173" i="35"/>
  <c r="AX29" i="35"/>
  <c r="AX65" i="35"/>
  <c r="AW168" i="35"/>
  <c r="AW149" i="35"/>
  <c r="AP189" i="35"/>
  <c r="AP182" i="35"/>
  <c r="AP178" i="35"/>
  <c r="AP179" i="35" s="1"/>
  <c r="AX30" i="35"/>
  <c r="AX66" i="35"/>
  <c r="AW169" i="35"/>
  <c r="AW150" i="35"/>
  <c r="AS28" i="34"/>
  <c r="AS64" i="34"/>
  <c r="AR167" i="34"/>
  <c r="AR148" i="34"/>
  <c r="AS28" i="36"/>
  <c r="AS64" i="36"/>
  <c r="AR148" i="36"/>
  <c r="AR167" i="36"/>
  <c r="AS24" i="34"/>
  <c r="AS60" i="34"/>
  <c r="AR163" i="34"/>
  <c r="AR144" i="34"/>
  <c r="AS23" i="35"/>
  <c r="AS59" i="35"/>
  <c r="AR143" i="35"/>
  <c r="AR37" i="35"/>
  <c r="AR162" i="35"/>
  <c r="AR73" i="34"/>
  <c r="AR179" i="34" s="1"/>
  <c r="AP183" i="35"/>
  <c r="AP185" i="35" s="1"/>
  <c r="AP190" i="35"/>
  <c r="AP192" i="35" s="1"/>
  <c r="AS33" i="34"/>
  <c r="AS69" i="34"/>
  <c r="AR172" i="34"/>
  <c r="AR153" i="34"/>
  <c r="AR31" i="2"/>
  <c r="AS59" i="2"/>
  <c r="AS23" i="34"/>
  <c r="AS59" i="34"/>
  <c r="AR37" i="34"/>
  <c r="AR143" i="34"/>
  <c r="AR162" i="34"/>
  <c r="AS32" i="34"/>
  <c r="AS68" i="34"/>
  <c r="AR171" i="34"/>
  <c r="AR152" i="34"/>
  <c r="AS29" i="34"/>
  <c r="AS65" i="34"/>
  <c r="AR149" i="34"/>
  <c r="AR168" i="34"/>
  <c r="AS30" i="36"/>
  <c r="AS66" i="36"/>
  <c r="AR150" i="36"/>
  <c r="AR169" i="36"/>
  <c r="AS35" i="34"/>
  <c r="AS71" i="34"/>
  <c r="AR174" i="34"/>
  <c r="AR155" i="34"/>
  <c r="AS26" i="36"/>
  <c r="AS62" i="36"/>
  <c r="AR165" i="36"/>
  <c r="AR146" i="36"/>
  <c r="AS24" i="36"/>
  <c r="AS60" i="36"/>
  <c r="AR163" i="36"/>
  <c r="AR144" i="36"/>
  <c r="AX25" i="35"/>
  <c r="AX61" i="35"/>
  <c r="AW145" i="35"/>
  <c r="AW164" i="35"/>
  <c r="AO184" i="35"/>
  <c r="AO186" i="35" s="1"/>
  <c r="AO196" i="35"/>
  <c r="AS31" i="36"/>
  <c r="AS67" i="36"/>
  <c r="AR151" i="36"/>
  <c r="AR170" i="36"/>
  <c r="AT65" i="31"/>
  <c r="AS168" i="31"/>
  <c r="AT29" i="31"/>
  <c r="AS149" i="31"/>
  <c r="AX33" i="35"/>
  <c r="AX69" i="35"/>
  <c r="AW153" i="35"/>
  <c r="AW172" i="35"/>
  <c r="AP177" i="35"/>
  <c r="AO191" i="35"/>
  <c r="AO193" i="35" s="1"/>
  <c r="AO197" i="35"/>
  <c r="AW32" i="35"/>
  <c r="AW68" i="35"/>
  <c r="AV171" i="35"/>
  <c r="AV152" i="35"/>
  <c r="AV29" i="36"/>
  <c r="AV65" i="36"/>
  <c r="AU149" i="36"/>
  <c r="AU168" i="36"/>
  <c r="AT70" i="31"/>
  <c r="AS173" i="31"/>
  <c r="AT34" i="31"/>
  <c r="AS154" i="31"/>
  <c r="AS31" i="34"/>
  <c r="AS67" i="34"/>
  <c r="AR170" i="34"/>
  <c r="AR151" i="34"/>
  <c r="AP183" i="34"/>
  <c r="AP185" i="34" s="1"/>
  <c r="AP190" i="34"/>
  <c r="AP192" i="34" s="1"/>
  <c r="AS30" i="34"/>
  <c r="AS66" i="34"/>
  <c r="AR169" i="34"/>
  <c r="AR150" i="34"/>
  <c r="AX35" i="35"/>
  <c r="AX71" i="35"/>
  <c r="AW174" i="35"/>
  <c r="AW155" i="35"/>
  <c r="AR37" i="36"/>
  <c r="AT71" i="31"/>
  <c r="AS155" i="31"/>
  <c r="AT35" i="31"/>
  <c r="AS174" i="31"/>
  <c r="AT66" i="31"/>
  <c r="AT30" i="31"/>
  <c r="AS169" i="31"/>
  <c r="AS150" i="31"/>
  <c r="AS52" i="2"/>
  <c r="AS22" i="2"/>
  <c r="AP158" i="35"/>
  <c r="BB41" i="33"/>
  <c r="BA55" i="33"/>
  <c r="BF41" i="30"/>
  <c r="BE55" i="30"/>
  <c r="AR61" i="32"/>
  <c r="AR62" i="32" s="1"/>
  <c r="AT21" i="32"/>
  <c r="AU51" i="32" s="1"/>
  <c r="AT29" i="32"/>
  <c r="AU59" i="32" s="1"/>
  <c r="BD41" i="10"/>
  <c r="BC55" i="10"/>
  <c r="BA41" i="34"/>
  <c r="AZ55" i="34"/>
  <c r="AP177" i="30"/>
  <c r="AP158" i="30"/>
  <c r="AP177" i="29"/>
  <c r="AP185" i="29"/>
  <c r="AN194" i="30"/>
  <c r="AP190" i="29"/>
  <c r="AP192" i="29" s="1"/>
  <c r="AR147" i="29"/>
  <c r="AR166" i="29"/>
  <c r="AS27" i="29"/>
  <c r="AT63" i="29" s="1"/>
  <c r="AT25" i="33"/>
  <c r="AU61" i="33" s="1"/>
  <c r="AS35" i="33"/>
  <c r="AT71" i="33" s="1"/>
  <c r="AR166" i="30"/>
  <c r="AR147" i="30"/>
  <c r="AS27" i="30"/>
  <c r="AT63" i="30" s="1"/>
  <c r="AR174" i="29"/>
  <c r="AR155" i="29"/>
  <c r="AS35" i="29"/>
  <c r="AT71" i="29" s="1"/>
  <c r="AS29" i="33"/>
  <c r="AT65" i="33" s="1"/>
  <c r="AR164" i="29"/>
  <c r="AS25" i="29"/>
  <c r="AT61" i="29" s="1"/>
  <c r="AR145" i="29"/>
  <c r="AQ73" i="30"/>
  <c r="AR167" i="30"/>
  <c r="AR148" i="30"/>
  <c r="AS28" i="30"/>
  <c r="AT64" i="30" s="1"/>
  <c r="AR168" i="29"/>
  <c r="AR149" i="29"/>
  <c r="AS29" i="29"/>
  <c r="AT65" i="29" s="1"/>
  <c r="AN198" i="30"/>
  <c r="AR152" i="29"/>
  <c r="AS32" i="29"/>
  <c r="AT68" i="29" s="1"/>
  <c r="AR171" i="29"/>
  <c r="AN194" i="29"/>
  <c r="AS34" i="33"/>
  <c r="AT70" i="33" s="1"/>
  <c r="AQ176" i="30"/>
  <c r="AP158" i="29"/>
  <c r="AP182" i="29"/>
  <c r="AP178" i="29"/>
  <c r="AP179" i="29" s="1"/>
  <c r="AP189" i="29"/>
  <c r="AN198" i="29"/>
  <c r="AR163" i="30"/>
  <c r="AR144" i="30"/>
  <c r="AS24" i="30"/>
  <c r="AT60" i="30" s="1"/>
  <c r="AP189" i="30"/>
  <c r="AP178" i="30"/>
  <c r="AP179" i="30" s="1"/>
  <c r="AP182" i="30"/>
  <c r="AS28" i="33"/>
  <c r="AT64" i="33" s="1"/>
  <c r="AS27" i="33"/>
  <c r="AT63" i="33" s="1"/>
  <c r="AR164" i="30"/>
  <c r="AS25" i="30"/>
  <c r="AT61" i="30" s="1"/>
  <c r="AR145" i="30"/>
  <c r="AS33" i="33"/>
  <c r="AT69" i="33" s="1"/>
  <c r="AP183" i="30"/>
  <c r="AP185" i="30" s="1"/>
  <c r="AP190" i="30"/>
  <c r="AP192" i="30" s="1"/>
  <c r="AR165" i="29"/>
  <c r="AR146" i="29"/>
  <c r="AS26" i="29"/>
  <c r="AT62" i="29" s="1"/>
  <c r="AR37" i="29"/>
  <c r="AR143" i="29"/>
  <c r="AS23" i="29"/>
  <c r="AT59" i="29" s="1"/>
  <c r="AR162" i="29"/>
  <c r="AS30" i="33"/>
  <c r="AT66" i="33" s="1"/>
  <c r="AO196" i="29"/>
  <c r="AO184" i="29"/>
  <c r="AO186" i="29" s="1"/>
  <c r="AR174" i="30"/>
  <c r="AR155" i="30"/>
  <c r="AS35" i="30"/>
  <c r="AT71" i="30" s="1"/>
  <c r="AR165" i="30"/>
  <c r="AR146" i="30"/>
  <c r="AS26" i="30"/>
  <c r="AT62" i="30" s="1"/>
  <c r="AR163" i="29"/>
  <c r="AR144" i="29"/>
  <c r="AS24" i="29"/>
  <c r="AT60" i="29" s="1"/>
  <c r="AR162" i="30"/>
  <c r="AR143" i="30"/>
  <c r="AR37" i="30"/>
  <c r="AS23" i="30"/>
  <c r="AT59" i="30" s="1"/>
  <c r="AQ157" i="29"/>
  <c r="AS32" i="33"/>
  <c r="AT68" i="33" s="1"/>
  <c r="AS26" i="33"/>
  <c r="AT62" i="33" s="1"/>
  <c r="AR169" i="29"/>
  <c r="AR150" i="29"/>
  <c r="AS30" i="29"/>
  <c r="AT66" i="29" s="1"/>
  <c r="AQ157" i="30"/>
  <c r="AR151" i="30"/>
  <c r="AS31" i="30"/>
  <c r="AT67" i="30" s="1"/>
  <c r="AR170" i="30"/>
  <c r="AR150" i="30"/>
  <c r="AR169" i="30"/>
  <c r="AS30" i="30"/>
  <c r="AT66" i="30" s="1"/>
  <c r="AS23" i="33"/>
  <c r="AT59" i="33" s="1"/>
  <c r="AR37" i="33"/>
  <c r="AQ73" i="29"/>
  <c r="AQ74" i="29" s="1"/>
  <c r="AR171" i="30"/>
  <c r="AR152" i="30"/>
  <c r="AS32" i="30"/>
  <c r="AT68" i="30" s="1"/>
  <c r="AO191" i="29"/>
  <c r="AO193" i="29" s="1"/>
  <c r="AO197" i="29"/>
  <c r="AR168" i="30"/>
  <c r="AR149" i="30"/>
  <c r="AS29" i="30"/>
  <c r="AT65" i="30" s="1"/>
  <c r="AO196" i="30"/>
  <c r="AO184" i="30"/>
  <c r="AO186" i="30" s="1"/>
  <c r="AR154" i="30"/>
  <c r="AR173" i="30"/>
  <c r="AS34" i="30"/>
  <c r="AT70" i="30" s="1"/>
  <c r="AS24" i="33"/>
  <c r="AT60" i="33" s="1"/>
  <c r="AQ73" i="33"/>
  <c r="AQ74" i="33" s="1"/>
  <c r="AS31" i="33"/>
  <c r="AT67" i="33" s="1"/>
  <c r="AR148" i="29"/>
  <c r="AR167" i="29"/>
  <c r="AS28" i="29"/>
  <c r="AT64" i="29" s="1"/>
  <c r="AO197" i="30"/>
  <c r="AO191" i="30"/>
  <c r="AO193" i="30" s="1"/>
  <c r="AR172" i="29"/>
  <c r="AR153" i="29"/>
  <c r="AS33" i="29"/>
  <c r="AT69" i="29" s="1"/>
  <c r="AS33" i="30"/>
  <c r="AT69" i="30" s="1"/>
  <c r="AR172" i="30"/>
  <c r="AR153" i="30"/>
  <c r="AR151" i="29"/>
  <c r="AR170" i="29"/>
  <c r="AS31" i="29"/>
  <c r="AT67" i="29" s="1"/>
  <c r="AQ176" i="29"/>
  <c r="AR173" i="29"/>
  <c r="AR154" i="29"/>
  <c r="AS34" i="29"/>
  <c r="AT70" i="29" s="1"/>
  <c r="AT23" i="31"/>
  <c r="AU59" i="31" s="1"/>
  <c r="AS162" i="31"/>
  <c r="AS143" i="31"/>
  <c r="AU25" i="32"/>
  <c r="AV55" i="32" s="1"/>
  <c r="AT25" i="2"/>
  <c r="AU55" i="2" s="1"/>
  <c r="AT24" i="2"/>
  <c r="AU54" i="2" s="1"/>
  <c r="AT21" i="2"/>
  <c r="AU51" i="2" s="1"/>
  <c r="AT26" i="2"/>
  <c r="AU56" i="2" s="1"/>
  <c r="AT28" i="2"/>
  <c r="AU58" i="2" s="1"/>
  <c r="AU20" i="2"/>
  <c r="AV50" i="2" s="1"/>
  <c r="AT27" i="2"/>
  <c r="AU57" i="2" s="1"/>
  <c r="AR61" i="2"/>
  <c r="AR62" i="2" s="1"/>
  <c r="AS29" i="2"/>
  <c r="AT59" i="2" s="1"/>
  <c r="AT23" i="2"/>
  <c r="AU53" i="2" s="1"/>
  <c r="AU30" i="10"/>
  <c r="AV66" i="10" s="1"/>
  <c r="AT25" i="10"/>
  <c r="AU61" i="10" s="1"/>
  <c r="AT28" i="10"/>
  <c r="AU64" i="10" s="1"/>
  <c r="AR73" i="10"/>
  <c r="AR74" i="10" s="1"/>
  <c r="AT34" i="10"/>
  <c r="AU70" i="10" s="1"/>
  <c r="AT31" i="10"/>
  <c r="AU67" i="10" s="1"/>
  <c r="AT26" i="10"/>
  <c r="AU62" i="10" s="1"/>
  <c r="AT27" i="10"/>
  <c r="AU63" i="10" s="1"/>
  <c r="AT35" i="10"/>
  <c r="AU71" i="10" s="1"/>
  <c r="AT32" i="10"/>
  <c r="AU68" i="10" s="1"/>
  <c r="AU24" i="10"/>
  <c r="AV60" i="10" s="1"/>
  <c r="AT29" i="10"/>
  <c r="AU65" i="10" s="1"/>
  <c r="AV20" i="32"/>
  <c r="AW50" i="32" s="1"/>
  <c r="AU23" i="32"/>
  <c r="AV53" i="32" s="1"/>
  <c r="AU28" i="32"/>
  <c r="AV58" i="32" s="1"/>
  <c r="AU27" i="32"/>
  <c r="AV57" i="32" s="1"/>
  <c r="AU24" i="32"/>
  <c r="AV54" i="32" s="1"/>
  <c r="AU26" i="32"/>
  <c r="AV56" i="32" s="1"/>
  <c r="AW77" i="10" l="1"/>
  <c r="AW92" i="10"/>
  <c r="AW22" i="10"/>
  <c r="AW58" i="10"/>
  <c r="AW40" i="10"/>
  <c r="AW20" i="48"/>
  <c r="AW27" i="48"/>
  <c r="AW126" i="29"/>
  <c r="AW77" i="29"/>
  <c r="AW58" i="29"/>
  <c r="AW181" i="29"/>
  <c r="AW22" i="29"/>
  <c r="AW92" i="29"/>
  <c r="AW188" i="29"/>
  <c r="AW40" i="29"/>
  <c r="AW142" i="29"/>
  <c r="AW161" i="29"/>
  <c r="AW109" i="29"/>
  <c r="AW188" i="31"/>
  <c r="AW161" i="31"/>
  <c r="AW126" i="31"/>
  <c r="AW92" i="31"/>
  <c r="AW58" i="31"/>
  <c r="AW142" i="31"/>
  <c r="AW22" i="31"/>
  <c r="AW181" i="31"/>
  <c r="AW109" i="31"/>
  <c r="AW40" i="31"/>
  <c r="AW77" i="31"/>
  <c r="AW89" i="43"/>
  <c r="AW58" i="43"/>
  <c r="AW22" i="43"/>
  <c r="AW40" i="43"/>
  <c r="AW76" i="43"/>
  <c r="AW142" i="30"/>
  <c r="AW181" i="30"/>
  <c r="AW58" i="30"/>
  <c r="AW92" i="30"/>
  <c r="AW126" i="30"/>
  <c r="AW22" i="30"/>
  <c r="AW161" i="30"/>
  <c r="AW109" i="30"/>
  <c r="AW188" i="30"/>
  <c r="AW77" i="30"/>
  <c r="AW40" i="30"/>
  <c r="AX4" i="48"/>
  <c r="AX4" i="36"/>
  <c r="AX4" i="34"/>
  <c r="AX4" i="32"/>
  <c r="AX4" i="43"/>
  <c r="AX4" i="35"/>
  <c r="AX4" i="33"/>
  <c r="AX4" i="31"/>
  <c r="AX4" i="29"/>
  <c r="AX4" i="30"/>
  <c r="AX4" i="10"/>
  <c r="AX77" i="2"/>
  <c r="AX49" i="2"/>
  <c r="AX19" i="2"/>
  <c r="AX65" i="2"/>
  <c r="AX34" i="2"/>
  <c r="AW77" i="32"/>
  <c r="AW34" i="32"/>
  <c r="AW65" i="32"/>
  <c r="AW49" i="32"/>
  <c r="AW19" i="32"/>
  <c r="AW188" i="35"/>
  <c r="AW92" i="35"/>
  <c r="AW126" i="35"/>
  <c r="AW22" i="35"/>
  <c r="AW58" i="35"/>
  <c r="AW161" i="35"/>
  <c r="AW40" i="35"/>
  <c r="AW181" i="35"/>
  <c r="AW109" i="35"/>
  <c r="AW142" i="35"/>
  <c r="AW77" i="35"/>
  <c r="AW181" i="34"/>
  <c r="AW188" i="34"/>
  <c r="AW126" i="34"/>
  <c r="AW40" i="34"/>
  <c r="AW161" i="34"/>
  <c r="AW77" i="34"/>
  <c r="AW109" i="34"/>
  <c r="AW142" i="34"/>
  <c r="AW22" i="34"/>
  <c r="AW92" i="34"/>
  <c r="AW58" i="34"/>
  <c r="AW92" i="33"/>
  <c r="AW58" i="33"/>
  <c r="AW22" i="33"/>
  <c r="AW77" i="33"/>
  <c r="AW40" i="33"/>
  <c r="AW188" i="36"/>
  <c r="AW126" i="36"/>
  <c r="AW109" i="36"/>
  <c r="AW92" i="36"/>
  <c r="AW77" i="36"/>
  <c r="AW40" i="36"/>
  <c r="AW181" i="36"/>
  <c r="AW22" i="36"/>
  <c r="AW161" i="36"/>
  <c r="AW142" i="36"/>
  <c r="AW58" i="36"/>
  <c r="AX34" i="28"/>
  <c r="AX59" i="28" s="1"/>
  <c r="AZ5" i="28"/>
  <c r="AY4" i="2"/>
  <c r="AY13" i="28"/>
  <c r="AY21" i="28"/>
  <c r="AW87" i="28"/>
  <c r="AW95" i="28" s="1"/>
  <c r="AW103" i="28" s="1"/>
  <c r="AW67" i="28"/>
  <c r="AW75" i="28" s="1"/>
  <c r="AR158" i="31"/>
  <c r="BI39" i="2"/>
  <c r="BH46" i="2"/>
  <c r="AT61" i="31"/>
  <c r="AT73" i="31" s="1"/>
  <c r="AT74" i="31" s="1"/>
  <c r="AS145" i="31"/>
  <c r="AS157" i="31" s="1"/>
  <c r="AS182" i="31" s="1"/>
  <c r="AT25" i="31"/>
  <c r="AT37" i="31" s="1"/>
  <c r="AS164" i="31"/>
  <c r="AS176" i="31" s="1"/>
  <c r="AS37" i="10"/>
  <c r="AQ177" i="34"/>
  <c r="AT52" i="32"/>
  <c r="AT22" i="32"/>
  <c r="AT31" i="32" s="1"/>
  <c r="AT69" i="10"/>
  <c r="AT33" i="10"/>
  <c r="AP198" i="31"/>
  <c r="AR190" i="31"/>
  <c r="AR192" i="31" s="1"/>
  <c r="AR177" i="31"/>
  <c r="AR176" i="35"/>
  <c r="AR190" i="35" s="1"/>
  <c r="AR192" i="35" s="1"/>
  <c r="AO194" i="36"/>
  <c r="AP194" i="31"/>
  <c r="AQ177" i="35"/>
  <c r="AQ158" i="36"/>
  <c r="AQ196" i="31"/>
  <c r="AR157" i="35"/>
  <c r="AR182" i="35" s="1"/>
  <c r="AQ193" i="31"/>
  <c r="AQ197" i="31"/>
  <c r="AR178" i="31"/>
  <c r="AR179" i="31" s="1"/>
  <c r="AQ158" i="35"/>
  <c r="AQ74" i="30"/>
  <c r="AO198" i="34"/>
  <c r="AQ184" i="31"/>
  <c r="AQ186" i="31" s="1"/>
  <c r="AP186" i="36"/>
  <c r="AP194" i="36" s="1"/>
  <c r="AP196" i="36"/>
  <c r="AP198" i="36" s="1"/>
  <c r="AQ177" i="36"/>
  <c r="AO194" i="34"/>
  <c r="AQ190" i="36"/>
  <c r="AQ192" i="36" s="1"/>
  <c r="BJ41" i="35"/>
  <c r="BI55" i="35"/>
  <c r="AT59" i="10"/>
  <c r="AT23" i="10"/>
  <c r="AR182" i="31"/>
  <c r="AR196" i="31" s="1"/>
  <c r="AR189" i="31"/>
  <c r="AQ182" i="36"/>
  <c r="AQ196" i="36" s="1"/>
  <c r="AQ178" i="36"/>
  <c r="AQ179" i="36" s="1"/>
  <c r="AQ189" i="36"/>
  <c r="AQ191" i="36" s="1"/>
  <c r="AR157" i="36"/>
  <c r="AR182" i="36" s="1"/>
  <c r="AS73" i="36"/>
  <c r="AS74" i="36" s="1"/>
  <c r="AR176" i="36"/>
  <c r="AR183" i="36" s="1"/>
  <c r="AR185" i="36" s="1"/>
  <c r="AT30" i="34"/>
  <c r="AT66" i="34"/>
  <c r="AS150" i="34"/>
  <c r="AS169" i="34"/>
  <c r="AU70" i="31"/>
  <c r="AT173" i="31"/>
  <c r="AT154" i="31"/>
  <c r="AU34" i="31"/>
  <c r="AT30" i="36"/>
  <c r="AT66" i="36"/>
  <c r="AS169" i="36"/>
  <c r="AS150" i="36"/>
  <c r="AT32" i="34"/>
  <c r="AT68" i="34"/>
  <c r="AS152" i="34"/>
  <c r="AS171" i="34"/>
  <c r="AP196" i="35"/>
  <c r="AP184" i="35"/>
  <c r="AP186" i="35" s="1"/>
  <c r="AP196" i="34"/>
  <c r="AQ189" i="34"/>
  <c r="AQ182" i="34"/>
  <c r="AP197" i="34"/>
  <c r="AU68" i="31"/>
  <c r="AU32" i="31"/>
  <c r="AT171" i="31"/>
  <c r="AT152" i="31"/>
  <c r="AX27" i="35"/>
  <c r="AX63" i="35"/>
  <c r="AW166" i="35"/>
  <c r="AW147" i="35"/>
  <c r="AY33" i="35"/>
  <c r="AY69" i="35"/>
  <c r="AX153" i="35"/>
  <c r="AX172" i="35"/>
  <c r="AT31" i="36"/>
  <c r="AT67" i="36"/>
  <c r="AS151" i="36"/>
  <c r="AS170" i="36"/>
  <c r="AR176" i="34"/>
  <c r="AT24" i="34"/>
  <c r="AT60" i="34"/>
  <c r="AS163" i="34"/>
  <c r="AS144" i="34"/>
  <c r="AT28" i="34"/>
  <c r="AT64" i="34"/>
  <c r="AS148" i="34"/>
  <c r="AS167" i="34"/>
  <c r="AP191" i="35"/>
  <c r="AP193" i="35" s="1"/>
  <c r="AP197" i="35"/>
  <c r="AT34" i="36"/>
  <c r="AT70" i="36"/>
  <c r="AS154" i="36"/>
  <c r="AS173" i="36"/>
  <c r="AU62" i="31"/>
  <c r="AU26" i="31"/>
  <c r="AT165" i="31"/>
  <c r="AT146" i="31"/>
  <c r="AP193" i="34"/>
  <c r="AT32" i="36"/>
  <c r="AT68" i="36"/>
  <c r="AS152" i="36"/>
  <c r="AS171" i="36"/>
  <c r="AT33" i="36"/>
  <c r="AT69" i="36"/>
  <c r="AS153" i="36"/>
  <c r="AS172" i="36"/>
  <c r="AU66" i="31"/>
  <c r="AT169" i="31"/>
  <c r="AT150" i="31"/>
  <c r="AU30" i="31"/>
  <c r="AX32" i="35"/>
  <c r="AX68" i="35"/>
  <c r="AW171" i="35"/>
  <c r="AW152" i="35"/>
  <c r="AO198" i="35"/>
  <c r="AR157" i="34"/>
  <c r="AT34" i="35"/>
  <c r="AT70" i="35"/>
  <c r="AS154" i="35"/>
  <c r="AS173" i="35"/>
  <c r="AT25" i="34"/>
  <c r="AT61" i="34"/>
  <c r="AS145" i="34"/>
  <c r="AS164" i="34"/>
  <c r="AR74" i="34"/>
  <c r="AU65" i="31"/>
  <c r="AU29" i="31"/>
  <c r="AT149" i="31"/>
  <c r="AT168" i="31"/>
  <c r="AO194" i="35"/>
  <c r="AT24" i="36"/>
  <c r="AT60" i="36"/>
  <c r="AS144" i="36"/>
  <c r="AS163" i="36"/>
  <c r="AS37" i="36"/>
  <c r="AQ190" i="35"/>
  <c r="AQ192" i="35" s="1"/>
  <c r="AQ183" i="35"/>
  <c r="AQ185" i="35" s="1"/>
  <c r="AX28" i="35"/>
  <c r="AX64" i="35"/>
  <c r="AW148" i="35"/>
  <c r="AW167" i="35"/>
  <c r="AT27" i="36"/>
  <c r="AT63" i="36"/>
  <c r="AS166" i="36"/>
  <c r="AS147" i="36"/>
  <c r="AY35" i="35"/>
  <c r="AY71" i="35"/>
  <c r="AX174" i="35"/>
  <c r="AX155" i="35"/>
  <c r="AT35" i="34"/>
  <c r="AT71" i="34"/>
  <c r="AS174" i="34"/>
  <c r="AS155" i="34"/>
  <c r="AT29" i="34"/>
  <c r="AT65" i="34"/>
  <c r="AS168" i="34"/>
  <c r="AS149" i="34"/>
  <c r="AS73" i="34"/>
  <c r="AS179" i="34" s="1"/>
  <c r="AS73" i="35"/>
  <c r="AS74" i="35" s="1"/>
  <c r="AQ190" i="34"/>
  <c r="AQ192" i="34" s="1"/>
  <c r="AQ183" i="34"/>
  <c r="AQ185" i="34" s="1"/>
  <c r="AV67" i="31"/>
  <c r="AV31" i="31"/>
  <c r="AU170" i="31"/>
  <c r="AU151" i="31"/>
  <c r="AU71" i="31"/>
  <c r="AT174" i="31"/>
  <c r="AU35" i="31"/>
  <c r="AT155" i="31"/>
  <c r="AT23" i="34"/>
  <c r="AT59" i="34"/>
  <c r="AS143" i="34"/>
  <c r="AS162" i="34"/>
  <c r="AS37" i="34"/>
  <c r="AT33" i="34"/>
  <c r="AT69" i="34"/>
  <c r="AS172" i="34"/>
  <c r="AS153" i="34"/>
  <c r="AT23" i="35"/>
  <c r="AT59" i="35"/>
  <c r="AS143" i="35"/>
  <c r="AS37" i="35"/>
  <c r="AS162" i="35"/>
  <c r="AT28" i="36"/>
  <c r="AT64" i="36"/>
  <c r="AS167" i="36"/>
  <c r="AS148" i="36"/>
  <c r="AY30" i="35"/>
  <c r="AY66" i="35"/>
  <c r="AX169" i="35"/>
  <c r="AX150" i="35"/>
  <c r="AY29" i="35"/>
  <c r="AY65" i="35"/>
  <c r="AX168" i="35"/>
  <c r="AX149" i="35"/>
  <c r="AU60" i="31"/>
  <c r="AT144" i="31"/>
  <c r="AU24" i="31"/>
  <c r="AT163" i="31"/>
  <c r="AT26" i="34"/>
  <c r="AT62" i="34"/>
  <c r="AS165" i="34"/>
  <c r="AS146" i="34"/>
  <c r="AT27" i="34"/>
  <c r="AT63" i="34"/>
  <c r="AS147" i="34"/>
  <c r="AS166" i="34"/>
  <c r="AT31" i="35"/>
  <c r="AT67" i="35"/>
  <c r="AS170" i="35"/>
  <c r="AS151" i="35"/>
  <c r="AQ178" i="35"/>
  <c r="AQ179" i="35" s="1"/>
  <c r="AQ182" i="35"/>
  <c r="AQ189" i="35"/>
  <c r="AU64" i="31"/>
  <c r="AT167" i="31"/>
  <c r="AU28" i="31"/>
  <c r="AT148" i="31"/>
  <c r="AV24" i="35"/>
  <c r="AV60" i="35"/>
  <c r="AU163" i="35"/>
  <c r="AU144" i="35"/>
  <c r="AT35" i="36"/>
  <c r="AT71" i="36"/>
  <c r="AS174" i="36"/>
  <c r="AS155" i="36"/>
  <c r="AT52" i="2"/>
  <c r="AT22" i="2"/>
  <c r="AT31" i="34"/>
  <c r="AT67" i="34"/>
  <c r="AS151" i="34"/>
  <c r="AS170" i="34"/>
  <c r="AW29" i="36"/>
  <c r="AW65" i="36"/>
  <c r="AV149" i="36"/>
  <c r="AV168" i="36"/>
  <c r="AU69" i="31"/>
  <c r="AU33" i="31"/>
  <c r="AT172" i="31"/>
  <c r="AT153" i="31"/>
  <c r="AQ158" i="34"/>
  <c r="BB26" i="35"/>
  <c r="BB62" i="35"/>
  <c r="BA146" i="35"/>
  <c r="BA165" i="35"/>
  <c r="AT25" i="36"/>
  <c r="AT61" i="36"/>
  <c r="AS145" i="36"/>
  <c r="AS164" i="36"/>
  <c r="AU63" i="31"/>
  <c r="AU27" i="31"/>
  <c r="AT166" i="31"/>
  <c r="AT147" i="31"/>
  <c r="AY25" i="35"/>
  <c r="AY61" i="35"/>
  <c r="AX164" i="35"/>
  <c r="AX145" i="35"/>
  <c r="AT26" i="36"/>
  <c r="AT62" i="36"/>
  <c r="AS146" i="36"/>
  <c r="AS165" i="36"/>
  <c r="AP186" i="34"/>
  <c r="AU23" i="36"/>
  <c r="AU59" i="36"/>
  <c r="AT143" i="36"/>
  <c r="AT162" i="36"/>
  <c r="AT34" i="34"/>
  <c r="AT70" i="34"/>
  <c r="AS154" i="34"/>
  <c r="AS173" i="34"/>
  <c r="BC41" i="33"/>
  <c r="BB55" i="33"/>
  <c r="BG41" i="30"/>
  <c r="BF55" i="30"/>
  <c r="AS61" i="32"/>
  <c r="AS62" i="32" s="1"/>
  <c r="AU29" i="32"/>
  <c r="AV59" i="32" s="1"/>
  <c r="AU21" i="32"/>
  <c r="AV51" i="32" s="1"/>
  <c r="BE41" i="10"/>
  <c r="BD55" i="10"/>
  <c r="BB41" i="34"/>
  <c r="BA55" i="34"/>
  <c r="AO194" i="30"/>
  <c r="AQ177" i="30"/>
  <c r="AT24" i="33"/>
  <c r="AU60" i="33" s="1"/>
  <c r="AT29" i="30"/>
  <c r="AU65" i="30" s="1"/>
  <c r="AS168" i="30"/>
  <c r="AS149" i="30"/>
  <c r="AS169" i="29"/>
  <c r="AT30" i="29"/>
  <c r="AU66" i="29" s="1"/>
  <c r="AS150" i="29"/>
  <c r="AQ158" i="29"/>
  <c r="AQ189" i="29"/>
  <c r="AQ182" i="29"/>
  <c r="AQ178" i="29"/>
  <c r="AQ179" i="29" s="1"/>
  <c r="AR73" i="29"/>
  <c r="AR74" i="29" s="1"/>
  <c r="AT27" i="33"/>
  <c r="AU63" i="33" s="1"/>
  <c r="AQ183" i="30"/>
  <c r="AQ185" i="30" s="1"/>
  <c r="AQ190" i="30"/>
  <c r="AQ192" i="30" s="1"/>
  <c r="AS155" i="29"/>
  <c r="AS174" i="29"/>
  <c r="AT35" i="29"/>
  <c r="AU71" i="29" s="1"/>
  <c r="AT35" i="33"/>
  <c r="AU71" i="33" s="1"/>
  <c r="AS153" i="30"/>
  <c r="AT33" i="30"/>
  <c r="AU69" i="30" s="1"/>
  <c r="AS172" i="30"/>
  <c r="AS148" i="29"/>
  <c r="AT28" i="29"/>
  <c r="AU64" i="29" s="1"/>
  <c r="AS167" i="29"/>
  <c r="AS162" i="30"/>
  <c r="AT23" i="30"/>
  <c r="AU59" i="30" s="1"/>
  <c r="AS37" i="30"/>
  <c r="AS143" i="30"/>
  <c r="AR157" i="29"/>
  <c r="AT33" i="33"/>
  <c r="AU69" i="33" s="1"/>
  <c r="AT34" i="33"/>
  <c r="AU70" i="33" s="1"/>
  <c r="AS168" i="29"/>
  <c r="AS149" i="29"/>
  <c r="AT29" i="29"/>
  <c r="AU65" i="29" s="1"/>
  <c r="AQ183" i="29"/>
  <c r="AQ185" i="29" s="1"/>
  <c r="AQ177" i="29"/>
  <c r="AQ190" i="29"/>
  <c r="AQ192" i="29" s="1"/>
  <c r="AS154" i="30"/>
  <c r="AS173" i="30"/>
  <c r="AT34" i="30"/>
  <c r="AU70" i="30" s="1"/>
  <c r="AT26" i="30"/>
  <c r="AU62" i="30" s="1"/>
  <c r="AS165" i="30"/>
  <c r="AS146" i="30"/>
  <c r="AO194" i="29"/>
  <c r="AT28" i="33"/>
  <c r="AU64" i="33" s="1"/>
  <c r="AU25" i="33"/>
  <c r="AV61" i="33" s="1"/>
  <c r="AS151" i="29"/>
  <c r="AS170" i="29"/>
  <c r="AT31" i="29"/>
  <c r="AU67" i="29" s="1"/>
  <c r="AT33" i="29"/>
  <c r="AU69" i="29" s="1"/>
  <c r="AS172" i="29"/>
  <c r="AS153" i="29"/>
  <c r="AR73" i="30"/>
  <c r="AO198" i="29"/>
  <c r="AS165" i="29"/>
  <c r="AS146" i="29"/>
  <c r="AT26" i="29"/>
  <c r="AU62" i="29" s="1"/>
  <c r="AS170" i="30"/>
  <c r="AS151" i="30"/>
  <c r="AT31" i="30"/>
  <c r="AU67" i="30" s="1"/>
  <c r="AR157" i="30"/>
  <c r="AT30" i="33"/>
  <c r="AU66" i="33" s="1"/>
  <c r="AP196" i="30"/>
  <c r="AP184" i="30"/>
  <c r="AP186" i="30" s="1"/>
  <c r="AP197" i="29"/>
  <c r="AP191" i="29"/>
  <c r="AP193" i="29" s="1"/>
  <c r="AS145" i="29"/>
  <c r="AT25" i="29"/>
  <c r="AU61" i="29" s="1"/>
  <c r="AS164" i="29"/>
  <c r="AS166" i="30"/>
  <c r="AS147" i="30"/>
  <c r="AT27" i="30"/>
  <c r="AU63" i="30" s="1"/>
  <c r="AT27" i="29"/>
  <c r="AU63" i="29" s="1"/>
  <c r="AS166" i="29"/>
  <c r="AS147" i="29"/>
  <c r="AT31" i="33"/>
  <c r="AU67" i="33" s="1"/>
  <c r="AR73" i="33"/>
  <c r="AR74" i="33" s="1"/>
  <c r="AT26" i="33"/>
  <c r="AU62" i="33" s="1"/>
  <c r="AR176" i="30"/>
  <c r="AT25" i="30"/>
  <c r="AU61" i="30" s="1"/>
  <c r="AS164" i="30"/>
  <c r="AS145" i="30"/>
  <c r="AS152" i="29"/>
  <c r="AT32" i="29"/>
  <c r="AU68" i="29" s="1"/>
  <c r="AS171" i="29"/>
  <c r="AS167" i="30"/>
  <c r="AS148" i="30"/>
  <c r="AT28" i="30"/>
  <c r="AU64" i="30" s="1"/>
  <c r="AS173" i="29"/>
  <c r="AS154" i="29"/>
  <c r="AT34" i="29"/>
  <c r="AU70" i="29" s="1"/>
  <c r="AT23" i="33"/>
  <c r="AU59" i="33" s="1"/>
  <c r="AS37" i="33"/>
  <c r="AT32" i="33"/>
  <c r="AU68" i="33" s="1"/>
  <c r="AS144" i="29"/>
  <c r="AT24" i="29"/>
  <c r="AU60" i="29" s="1"/>
  <c r="AS163" i="29"/>
  <c r="AS174" i="30"/>
  <c r="AS155" i="30"/>
  <c r="AT35" i="30"/>
  <c r="AU71" i="30" s="1"/>
  <c r="AR176" i="29"/>
  <c r="AP191" i="30"/>
  <c r="AP193" i="30" s="1"/>
  <c r="AP197" i="30"/>
  <c r="AP196" i="29"/>
  <c r="AP184" i="29"/>
  <c r="AP186" i="29" s="1"/>
  <c r="AT29" i="33"/>
  <c r="AU65" i="33" s="1"/>
  <c r="AO198" i="30"/>
  <c r="AS171" i="30"/>
  <c r="AS152" i="30"/>
  <c r="AT32" i="30"/>
  <c r="AU68" i="30" s="1"/>
  <c r="AS169" i="30"/>
  <c r="AS150" i="30"/>
  <c r="AT30" i="30"/>
  <c r="AU66" i="30" s="1"/>
  <c r="AQ189" i="30"/>
  <c r="AQ182" i="30"/>
  <c r="AQ178" i="30"/>
  <c r="AQ179" i="30" s="1"/>
  <c r="AQ158" i="30"/>
  <c r="AS162" i="29"/>
  <c r="AS37" i="29"/>
  <c r="AS143" i="29"/>
  <c r="AT23" i="29"/>
  <c r="AU59" i="29" s="1"/>
  <c r="AS163" i="30"/>
  <c r="AT24" i="30"/>
  <c r="AU60" i="30" s="1"/>
  <c r="AS144" i="30"/>
  <c r="AT162" i="31"/>
  <c r="AU23" i="31"/>
  <c r="AV59" i="31" s="1"/>
  <c r="AT143" i="31"/>
  <c r="AV25" i="32"/>
  <c r="AW55" i="32" s="1"/>
  <c r="AU25" i="2"/>
  <c r="AV55" i="2" s="1"/>
  <c r="AV20" i="2"/>
  <c r="AW50" i="2" s="1"/>
  <c r="AU21" i="2"/>
  <c r="AV51" i="2" s="1"/>
  <c r="AS61" i="2"/>
  <c r="AS62" i="2" s="1"/>
  <c r="AT29" i="2"/>
  <c r="AU59" i="2" s="1"/>
  <c r="AU28" i="2"/>
  <c r="AV58" i="2" s="1"/>
  <c r="AU23" i="2"/>
  <c r="AV53" i="2" s="1"/>
  <c r="AS31" i="2"/>
  <c r="AU24" i="2"/>
  <c r="AV54" i="2" s="1"/>
  <c r="AU27" i="2"/>
  <c r="AV57" i="2" s="1"/>
  <c r="AU26" i="2"/>
  <c r="AV56" i="2" s="1"/>
  <c r="AU29" i="10"/>
  <c r="AV65" i="10" s="1"/>
  <c r="AU28" i="10"/>
  <c r="AV64" i="10" s="1"/>
  <c r="AU31" i="10"/>
  <c r="AV67" i="10" s="1"/>
  <c r="AU34" i="10"/>
  <c r="AV70" i="10" s="1"/>
  <c r="AV24" i="10"/>
  <c r="AW60" i="10" s="1"/>
  <c r="AU25" i="10"/>
  <c r="AV61" i="10" s="1"/>
  <c r="AU26" i="10"/>
  <c r="AV62" i="10" s="1"/>
  <c r="AU27" i="10"/>
  <c r="AV63" i="10" s="1"/>
  <c r="AS73" i="10"/>
  <c r="AS74" i="10" s="1"/>
  <c r="AU32" i="10"/>
  <c r="AV68" i="10" s="1"/>
  <c r="AU35" i="10"/>
  <c r="AV71" i="10" s="1"/>
  <c r="AV30" i="10"/>
  <c r="AW66" i="10" s="1"/>
  <c r="AV23" i="32"/>
  <c r="AW53" i="32" s="1"/>
  <c r="AV26" i="32"/>
  <c r="AW56" i="32" s="1"/>
  <c r="AW20" i="32"/>
  <c r="AX50" i="32" s="1"/>
  <c r="AV24" i="32"/>
  <c r="AW54" i="32" s="1"/>
  <c r="AV27" i="32"/>
  <c r="AW57" i="32" s="1"/>
  <c r="AV28" i="32"/>
  <c r="AW58" i="32" s="1"/>
  <c r="AX92" i="33" l="1"/>
  <c r="AX58" i="33"/>
  <c r="AX22" i="33"/>
  <c r="AX77" i="33"/>
  <c r="AX40" i="33"/>
  <c r="AX22" i="43"/>
  <c r="AX58" i="43"/>
  <c r="AX89" i="43"/>
  <c r="AX76" i="43"/>
  <c r="AX40" i="43"/>
  <c r="AX77" i="32"/>
  <c r="AX34" i="32"/>
  <c r="AX65" i="32"/>
  <c r="AX49" i="32"/>
  <c r="AX19" i="32"/>
  <c r="AX92" i="10"/>
  <c r="AX22" i="10"/>
  <c r="AX40" i="10"/>
  <c r="AX77" i="10"/>
  <c r="AX58" i="10"/>
  <c r="AX181" i="34"/>
  <c r="AX40" i="34"/>
  <c r="AX161" i="34"/>
  <c r="AX77" i="34"/>
  <c r="AX109" i="34"/>
  <c r="AX142" i="34"/>
  <c r="AX22" i="34"/>
  <c r="AX188" i="34"/>
  <c r="AX58" i="34"/>
  <c r="AX126" i="34"/>
  <c r="AX92" i="34"/>
  <c r="AX188" i="35"/>
  <c r="AX77" i="35"/>
  <c r="AX92" i="35"/>
  <c r="AX181" i="35"/>
  <c r="AX109" i="35"/>
  <c r="AX58" i="35"/>
  <c r="AX161" i="35"/>
  <c r="AX142" i="35"/>
  <c r="AX126" i="35"/>
  <c r="AX40" i="35"/>
  <c r="AX22" i="35"/>
  <c r="AY4" i="48"/>
  <c r="AY4" i="36"/>
  <c r="AY4" i="34"/>
  <c r="AY4" i="32"/>
  <c r="AY4" i="43"/>
  <c r="AY4" i="35"/>
  <c r="AY4" i="33"/>
  <c r="AY4" i="31"/>
  <c r="AY4" i="29"/>
  <c r="AY4" i="10"/>
  <c r="AY4" i="30"/>
  <c r="AY65" i="2"/>
  <c r="AY34" i="2"/>
  <c r="AY77" i="2"/>
  <c r="AY49" i="2"/>
  <c r="AY19" i="2"/>
  <c r="AX181" i="30"/>
  <c r="AX58" i="30"/>
  <c r="AX92" i="30"/>
  <c r="AX126" i="30"/>
  <c r="AX161" i="30"/>
  <c r="AX188" i="30"/>
  <c r="AX77" i="30"/>
  <c r="AX142" i="30"/>
  <c r="AX22" i="30"/>
  <c r="AX109" i="30"/>
  <c r="AX40" i="30"/>
  <c r="AX77" i="36"/>
  <c r="AX40" i="36"/>
  <c r="AX181" i="36"/>
  <c r="AX22" i="36"/>
  <c r="AX142" i="36"/>
  <c r="AX188" i="36"/>
  <c r="AX126" i="36"/>
  <c r="AX109" i="36"/>
  <c r="AX92" i="36"/>
  <c r="AX161" i="36"/>
  <c r="AX58" i="36"/>
  <c r="AX126" i="29"/>
  <c r="AX188" i="29"/>
  <c r="AX161" i="29"/>
  <c r="AX92" i="29"/>
  <c r="AX58" i="29"/>
  <c r="AX22" i="29"/>
  <c r="AX77" i="29"/>
  <c r="AX181" i="29"/>
  <c r="AX40" i="29"/>
  <c r="AX142" i="29"/>
  <c r="AX109" i="29"/>
  <c r="AX27" i="48"/>
  <c r="AX20" i="48"/>
  <c r="AX188" i="31"/>
  <c r="AX22" i="31"/>
  <c r="AX181" i="31"/>
  <c r="AX92" i="31"/>
  <c r="AX58" i="31"/>
  <c r="AX126" i="31"/>
  <c r="AX161" i="31"/>
  <c r="AX77" i="31"/>
  <c r="AX142" i="31"/>
  <c r="AX40" i="31"/>
  <c r="AX109" i="31"/>
  <c r="BA5" i="28"/>
  <c r="AZ4" i="2"/>
  <c r="AZ13" i="28"/>
  <c r="AZ21" i="28"/>
  <c r="AY34" i="28"/>
  <c r="AY59" i="28" s="1"/>
  <c r="AX67" i="28"/>
  <c r="AX75" i="28" s="1"/>
  <c r="AX87" i="28"/>
  <c r="AX95" i="28" s="1"/>
  <c r="AX103" i="28" s="1"/>
  <c r="AR177" i="34"/>
  <c r="AT37" i="10"/>
  <c r="BJ39" i="2"/>
  <c r="BI46" i="2"/>
  <c r="AU61" i="31"/>
  <c r="AU73" i="31" s="1"/>
  <c r="AU74" i="31" s="1"/>
  <c r="AU25" i="31"/>
  <c r="AU37" i="31" s="1"/>
  <c r="AT164" i="31"/>
  <c r="AT176" i="31" s="1"/>
  <c r="AT183" i="31" s="1"/>
  <c r="AT185" i="31" s="1"/>
  <c r="AT145" i="31"/>
  <c r="AT157" i="31" s="1"/>
  <c r="AT182" i="31" s="1"/>
  <c r="AU52" i="32"/>
  <c r="AU22" i="32"/>
  <c r="AU31" i="32" s="1"/>
  <c r="AR197" i="31"/>
  <c r="AR198" i="31" s="1"/>
  <c r="AU69" i="10"/>
  <c r="AU33" i="10"/>
  <c r="AR189" i="35"/>
  <c r="AR197" i="35" s="1"/>
  <c r="AR178" i="35"/>
  <c r="AR179" i="35" s="1"/>
  <c r="AR158" i="35"/>
  <c r="AQ198" i="31"/>
  <c r="AR183" i="35"/>
  <c r="AR185" i="35" s="1"/>
  <c r="AR177" i="35"/>
  <c r="AQ194" i="31"/>
  <c r="AR74" i="30"/>
  <c r="AP194" i="34"/>
  <c r="AS189" i="31"/>
  <c r="AS191" i="31" s="1"/>
  <c r="AS158" i="31"/>
  <c r="AR184" i="31"/>
  <c r="AR186" i="31" s="1"/>
  <c r="AQ197" i="36"/>
  <c r="AQ198" i="36" s="1"/>
  <c r="AQ193" i="36"/>
  <c r="AQ184" i="36"/>
  <c r="AQ186" i="36" s="1"/>
  <c r="AS178" i="31"/>
  <c r="AS179" i="31" s="1"/>
  <c r="AR191" i="31"/>
  <c r="AR193" i="31" s="1"/>
  <c r="BK41" i="35"/>
  <c r="BJ55" i="35"/>
  <c r="AS177" i="31"/>
  <c r="AS183" i="31"/>
  <c r="AS185" i="31" s="1"/>
  <c r="AS190" i="31"/>
  <c r="AS192" i="31" s="1"/>
  <c r="AT73" i="34"/>
  <c r="AT179" i="34" s="1"/>
  <c r="AR178" i="36"/>
  <c r="AR179" i="36" s="1"/>
  <c r="AU59" i="10"/>
  <c r="AU23" i="10"/>
  <c r="AU37" i="10" s="1"/>
  <c r="AR158" i="36"/>
  <c r="AR158" i="34"/>
  <c r="AS157" i="36"/>
  <c r="AS189" i="36" s="1"/>
  <c r="AR189" i="36"/>
  <c r="AR191" i="36" s="1"/>
  <c r="AT73" i="36"/>
  <c r="AT74" i="36" s="1"/>
  <c r="AP198" i="34"/>
  <c r="AS74" i="34"/>
  <c r="AR177" i="36"/>
  <c r="AR190" i="36"/>
  <c r="AR192" i="36" s="1"/>
  <c r="AS176" i="36"/>
  <c r="AV66" i="31"/>
  <c r="AV30" i="31"/>
  <c r="AU169" i="31"/>
  <c r="AU150" i="31"/>
  <c r="AW24" i="35"/>
  <c r="AW60" i="35"/>
  <c r="AV144" i="35"/>
  <c r="AV163" i="35"/>
  <c r="AZ30" i="35"/>
  <c r="AZ66" i="35"/>
  <c r="AY169" i="35"/>
  <c r="AY150" i="35"/>
  <c r="AT73" i="35"/>
  <c r="AT74" i="35" s="1"/>
  <c r="AS157" i="34"/>
  <c r="AY32" i="35"/>
  <c r="AY68" i="35"/>
  <c r="AX152" i="35"/>
  <c r="AX171" i="35"/>
  <c r="AU33" i="36"/>
  <c r="AU69" i="36"/>
  <c r="AT153" i="36"/>
  <c r="AT172" i="36"/>
  <c r="AU34" i="36"/>
  <c r="AU70" i="36"/>
  <c r="AT173" i="36"/>
  <c r="AT154" i="36"/>
  <c r="AQ191" i="34"/>
  <c r="AQ193" i="34" s="1"/>
  <c r="AQ197" i="34"/>
  <c r="AU24" i="36"/>
  <c r="AU60" i="36"/>
  <c r="AT144" i="36"/>
  <c r="AT163" i="36"/>
  <c r="AX29" i="36"/>
  <c r="AX65" i="36"/>
  <c r="AW168" i="36"/>
  <c r="AW149" i="36"/>
  <c r="AV64" i="31"/>
  <c r="AU148" i="31"/>
  <c r="AU167" i="31"/>
  <c r="AV28" i="31"/>
  <c r="AU23" i="34"/>
  <c r="AU59" i="34"/>
  <c r="AT162" i="34"/>
  <c r="AT143" i="34"/>
  <c r="AT37" i="34"/>
  <c r="AU34" i="35"/>
  <c r="AU70" i="35"/>
  <c r="AT154" i="35"/>
  <c r="AT173" i="35"/>
  <c r="AU24" i="34"/>
  <c r="AU60" i="34"/>
  <c r="AT144" i="34"/>
  <c r="AT163" i="34"/>
  <c r="AP194" i="35"/>
  <c r="AV23" i="36"/>
  <c r="AV59" i="36"/>
  <c r="AU162" i="36"/>
  <c r="AU143" i="36"/>
  <c r="AU31" i="36"/>
  <c r="AU67" i="36"/>
  <c r="AT151" i="36"/>
  <c r="AT170" i="36"/>
  <c r="AZ25" i="35"/>
  <c r="AZ61" i="35"/>
  <c r="AY164" i="35"/>
  <c r="AY145" i="35"/>
  <c r="AU25" i="36"/>
  <c r="AU61" i="36"/>
  <c r="AT164" i="36"/>
  <c r="AT145" i="36"/>
  <c r="AV69" i="31"/>
  <c r="AU172" i="31"/>
  <c r="AV33" i="31"/>
  <c r="AU153" i="31"/>
  <c r="AU31" i="35"/>
  <c r="AU67" i="35"/>
  <c r="AT170" i="35"/>
  <c r="AT151" i="35"/>
  <c r="AU26" i="34"/>
  <c r="AU62" i="34"/>
  <c r="AT146" i="34"/>
  <c r="AT165" i="34"/>
  <c r="AU35" i="34"/>
  <c r="AU71" i="34"/>
  <c r="AT174" i="34"/>
  <c r="AT155" i="34"/>
  <c r="AU27" i="36"/>
  <c r="AU63" i="36"/>
  <c r="AT166" i="36"/>
  <c r="AT147" i="36"/>
  <c r="AR189" i="34"/>
  <c r="AR182" i="34"/>
  <c r="AV62" i="31"/>
  <c r="AU146" i="31"/>
  <c r="AU165" i="31"/>
  <c r="AV26" i="31"/>
  <c r="AP198" i="35"/>
  <c r="AU30" i="36"/>
  <c r="AU66" i="36"/>
  <c r="AT169" i="36"/>
  <c r="AT150" i="36"/>
  <c r="AU23" i="35"/>
  <c r="AU59" i="35"/>
  <c r="AT162" i="35"/>
  <c r="AT143" i="35"/>
  <c r="AT37" i="35"/>
  <c r="AU34" i="34"/>
  <c r="AU70" i="34"/>
  <c r="AT173" i="34"/>
  <c r="AT154" i="34"/>
  <c r="AU35" i="36"/>
  <c r="AU71" i="36"/>
  <c r="AT155" i="36"/>
  <c r="AT174" i="36"/>
  <c r="AZ29" i="35"/>
  <c r="AZ65" i="35"/>
  <c r="AY149" i="35"/>
  <c r="AY168" i="35"/>
  <c r="AU28" i="36"/>
  <c r="AU64" i="36"/>
  <c r="AT167" i="36"/>
  <c r="AT148" i="36"/>
  <c r="AU32" i="36"/>
  <c r="AU68" i="36"/>
  <c r="AT171" i="36"/>
  <c r="AT152" i="36"/>
  <c r="AV68" i="31"/>
  <c r="AV32" i="31"/>
  <c r="AU152" i="31"/>
  <c r="AU171" i="31"/>
  <c r="AU30" i="34"/>
  <c r="AU66" i="34"/>
  <c r="AT150" i="34"/>
  <c r="AT169" i="34"/>
  <c r="AQ191" i="35"/>
  <c r="AQ193" i="35" s="1"/>
  <c r="AQ197" i="35"/>
  <c r="AS176" i="35"/>
  <c r="AU33" i="34"/>
  <c r="AU69" i="34"/>
  <c r="AT172" i="34"/>
  <c r="AT153" i="34"/>
  <c r="AV71" i="31"/>
  <c r="AU174" i="31"/>
  <c r="AV35" i="31"/>
  <c r="AU155" i="31"/>
  <c r="AW67" i="31"/>
  <c r="AV170" i="31"/>
  <c r="AW31" i="31"/>
  <c r="AV151" i="31"/>
  <c r="AR184" i="35"/>
  <c r="AV65" i="31"/>
  <c r="AV29" i="31"/>
  <c r="AU168" i="31"/>
  <c r="AU149" i="31"/>
  <c r="AR190" i="34"/>
  <c r="AR192" i="34" s="1"/>
  <c r="AR183" i="34"/>
  <c r="AR185" i="34" s="1"/>
  <c r="AZ33" i="35"/>
  <c r="AZ69" i="35"/>
  <c r="AY172" i="35"/>
  <c r="AY153" i="35"/>
  <c r="AV70" i="31"/>
  <c r="AV34" i="31"/>
  <c r="AU173" i="31"/>
  <c r="AU154" i="31"/>
  <c r="AT37" i="36"/>
  <c r="AV63" i="31"/>
  <c r="AU147" i="31"/>
  <c r="AV27" i="31"/>
  <c r="AU166" i="31"/>
  <c r="AU31" i="34"/>
  <c r="AU67" i="34"/>
  <c r="AT170" i="34"/>
  <c r="AT151" i="34"/>
  <c r="AQ196" i="35"/>
  <c r="AQ184" i="35"/>
  <c r="AQ186" i="35" s="1"/>
  <c r="AV60" i="31"/>
  <c r="AV24" i="31"/>
  <c r="AU163" i="31"/>
  <c r="AU144" i="31"/>
  <c r="AU25" i="34"/>
  <c r="AU61" i="34"/>
  <c r="AT164" i="34"/>
  <c r="AT145" i="34"/>
  <c r="AR196" i="36"/>
  <c r="AR184" i="36"/>
  <c r="AR186" i="36" s="1"/>
  <c r="AU28" i="34"/>
  <c r="AU64" i="34"/>
  <c r="AT148" i="34"/>
  <c r="AT167" i="34"/>
  <c r="AY27" i="35"/>
  <c r="AY63" i="35"/>
  <c r="AX147" i="35"/>
  <c r="AX166" i="35"/>
  <c r="AU26" i="36"/>
  <c r="AU62" i="36"/>
  <c r="AT165" i="36"/>
  <c r="AT146" i="36"/>
  <c r="BC26" i="35"/>
  <c r="BC62" i="35"/>
  <c r="BB146" i="35"/>
  <c r="BB165" i="35"/>
  <c r="AU52" i="2"/>
  <c r="AU22" i="2"/>
  <c r="AU27" i="34"/>
  <c r="AU63" i="34"/>
  <c r="AT147" i="34"/>
  <c r="AT166" i="34"/>
  <c r="AS157" i="35"/>
  <c r="AS176" i="34"/>
  <c r="AU29" i="34"/>
  <c r="AU65" i="34"/>
  <c r="AT168" i="34"/>
  <c r="AT149" i="34"/>
  <c r="AZ35" i="35"/>
  <c r="AZ71" i="35"/>
  <c r="AY155" i="35"/>
  <c r="AY174" i="35"/>
  <c r="AY28" i="35"/>
  <c r="AY64" i="35"/>
  <c r="AX167" i="35"/>
  <c r="AX148" i="35"/>
  <c r="AQ184" i="34"/>
  <c r="AQ186" i="34" s="1"/>
  <c r="AQ196" i="34"/>
  <c r="AU32" i="34"/>
  <c r="AU68" i="34"/>
  <c r="AT171" i="34"/>
  <c r="AT152" i="34"/>
  <c r="BD41" i="33"/>
  <c r="BC55" i="33"/>
  <c r="BH41" i="30"/>
  <c r="BG55" i="30"/>
  <c r="AT61" i="32"/>
  <c r="AT62" i="32" s="1"/>
  <c r="AV21" i="32"/>
  <c r="AW51" i="32" s="1"/>
  <c r="AV29" i="32"/>
  <c r="AW59" i="32" s="1"/>
  <c r="BF41" i="10"/>
  <c r="BE55" i="10"/>
  <c r="BC41" i="34"/>
  <c r="BB55" i="34"/>
  <c r="AS176" i="29"/>
  <c r="AS190" i="29" s="1"/>
  <c r="AS73" i="33"/>
  <c r="AS74" i="33" s="1"/>
  <c r="AR158" i="30"/>
  <c r="AP194" i="30"/>
  <c r="AP194" i="29"/>
  <c r="AP198" i="29"/>
  <c r="AQ197" i="30"/>
  <c r="AQ191" i="30"/>
  <c r="AQ193" i="30" s="1"/>
  <c r="AR190" i="29"/>
  <c r="AR192" i="29" s="1"/>
  <c r="AR183" i="29"/>
  <c r="AR185" i="29" s="1"/>
  <c r="AT152" i="29"/>
  <c r="AT171" i="29"/>
  <c r="AU32" i="29"/>
  <c r="AV68" i="29" s="1"/>
  <c r="AT147" i="30"/>
  <c r="AT166" i="30"/>
  <c r="AU27" i="30"/>
  <c r="AV63" i="30" s="1"/>
  <c r="AT167" i="29"/>
  <c r="AT148" i="29"/>
  <c r="AU28" i="29"/>
  <c r="AV64" i="29" s="1"/>
  <c r="AT169" i="29"/>
  <c r="AT150" i="29"/>
  <c r="AU30" i="29"/>
  <c r="AV66" i="29" s="1"/>
  <c r="AU23" i="29"/>
  <c r="AV59" i="29" s="1"/>
  <c r="AT37" i="29"/>
  <c r="AT143" i="29"/>
  <c r="AT162" i="29"/>
  <c r="AT150" i="30"/>
  <c r="AT169" i="30"/>
  <c r="AU30" i="30"/>
  <c r="AV66" i="30" s="1"/>
  <c r="AT155" i="30"/>
  <c r="AT174" i="30"/>
  <c r="AU35" i="30"/>
  <c r="AV71" i="30" s="1"/>
  <c r="AU32" i="33"/>
  <c r="AV68" i="33" s="1"/>
  <c r="AT165" i="30"/>
  <c r="AT146" i="30"/>
  <c r="AU26" i="30"/>
  <c r="AV62" i="30" s="1"/>
  <c r="AT168" i="29"/>
  <c r="AU29" i="29"/>
  <c r="AV65" i="29" s="1"/>
  <c r="AT149" i="29"/>
  <c r="AR189" i="29"/>
  <c r="AR182" i="29"/>
  <c r="AR178" i="29"/>
  <c r="AR179" i="29" s="1"/>
  <c r="AT174" i="29"/>
  <c r="AT155" i="29"/>
  <c r="AU35" i="29"/>
  <c r="AV71" i="29" s="1"/>
  <c r="AS157" i="29"/>
  <c r="AU29" i="33"/>
  <c r="AV65" i="33" s="1"/>
  <c r="AS73" i="30"/>
  <c r="AV25" i="33"/>
  <c r="AW61" i="33" s="1"/>
  <c r="AT173" i="30"/>
  <c r="AT154" i="30"/>
  <c r="AU34" i="30"/>
  <c r="AV70" i="30" s="1"/>
  <c r="AT148" i="30"/>
  <c r="AU28" i="30"/>
  <c r="AV64" i="30" s="1"/>
  <c r="AT167" i="30"/>
  <c r="AU31" i="33"/>
  <c r="AV67" i="33" s="1"/>
  <c r="AP198" i="30"/>
  <c r="AU26" i="29"/>
  <c r="AV62" i="29" s="1"/>
  <c r="AT165" i="29"/>
  <c r="AT146" i="29"/>
  <c r="AU28" i="33"/>
  <c r="AV64" i="33" s="1"/>
  <c r="AQ196" i="29"/>
  <c r="AQ184" i="29"/>
  <c r="AQ186" i="29" s="1"/>
  <c r="AS157" i="30"/>
  <c r="AU25" i="30"/>
  <c r="AV61" i="30" s="1"/>
  <c r="AT164" i="30"/>
  <c r="AT145" i="30"/>
  <c r="AU30" i="33"/>
  <c r="AV66" i="33" s="1"/>
  <c r="AT153" i="29"/>
  <c r="AT172" i="29"/>
  <c r="AU33" i="29"/>
  <c r="AV69" i="29" s="1"/>
  <c r="AQ197" i="29"/>
  <c r="AQ191" i="29"/>
  <c r="AQ193" i="29" s="1"/>
  <c r="AT163" i="30"/>
  <c r="AT144" i="30"/>
  <c r="AU24" i="30"/>
  <c r="AV60" i="30" s="1"/>
  <c r="AT171" i="30"/>
  <c r="AU32" i="30"/>
  <c r="AV68" i="30" s="1"/>
  <c r="AT152" i="30"/>
  <c r="AU23" i="33"/>
  <c r="AV59" i="33" s="1"/>
  <c r="AT37" i="33"/>
  <c r="AS176" i="30"/>
  <c r="AT145" i="29"/>
  <c r="AT164" i="29"/>
  <c r="AU25" i="29"/>
  <c r="AV61" i="29" s="1"/>
  <c r="AT170" i="29"/>
  <c r="AU31" i="29"/>
  <c r="AV67" i="29" s="1"/>
  <c r="AT151" i="29"/>
  <c r="AT143" i="30"/>
  <c r="AU23" i="30"/>
  <c r="AV59" i="30" s="1"/>
  <c r="AT37" i="30"/>
  <c r="AT162" i="30"/>
  <c r="AT172" i="30"/>
  <c r="AT153" i="30"/>
  <c r="AU33" i="30"/>
  <c r="AV69" i="30" s="1"/>
  <c r="AR158" i="29"/>
  <c r="AT149" i="30"/>
  <c r="AT168" i="30"/>
  <c r="AU29" i="30"/>
  <c r="AV65" i="30" s="1"/>
  <c r="AT163" i="29"/>
  <c r="AT144" i="29"/>
  <c r="AU24" i="29"/>
  <c r="AV60" i="29" s="1"/>
  <c r="AT173" i="29"/>
  <c r="AT154" i="29"/>
  <c r="AU34" i="29"/>
  <c r="AV70" i="29" s="1"/>
  <c r="AR177" i="30"/>
  <c r="AR190" i="30"/>
  <c r="AR192" i="30" s="1"/>
  <c r="AR183" i="30"/>
  <c r="AR185" i="30" s="1"/>
  <c r="AU27" i="29"/>
  <c r="AV63" i="29" s="1"/>
  <c r="AT166" i="29"/>
  <c r="AT147" i="29"/>
  <c r="AR182" i="30"/>
  <c r="AR178" i="30"/>
  <c r="AR179" i="30" s="1"/>
  <c r="AR189" i="30"/>
  <c r="AU34" i="33"/>
  <c r="AV70" i="33" s="1"/>
  <c r="AQ196" i="30"/>
  <c r="AQ184" i="30"/>
  <c r="AQ186" i="30" s="1"/>
  <c r="AS73" i="29"/>
  <c r="AS74" i="29" s="1"/>
  <c r="AU26" i="33"/>
  <c r="AV62" i="33" s="1"/>
  <c r="AT170" i="30"/>
  <c r="AT151" i="30"/>
  <c r="AU31" i="30"/>
  <c r="AV67" i="30" s="1"/>
  <c r="AR177" i="29"/>
  <c r="AU33" i="33"/>
  <c r="AV69" i="33" s="1"/>
  <c r="AU35" i="33"/>
  <c r="AV71" i="33" s="1"/>
  <c r="AU27" i="33"/>
  <c r="AV63" i="33" s="1"/>
  <c r="AU24" i="33"/>
  <c r="AV60" i="33" s="1"/>
  <c r="AU143" i="31"/>
  <c r="AU162" i="31"/>
  <c r="AV23" i="31"/>
  <c r="AW59" i="31" s="1"/>
  <c r="AS184" i="31"/>
  <c r="AW25" i="32"/>
  <c r="AX55" i="32" s="1"/>
  <c r="AV25" i="2"/>
  <c r="AW55" i="2" s="1"/>
  <c r="AV24" i="2"/>
  <c r="AW54" i="2" s="1"/>
  <c r="AV21" i="2"/>
  <c r="AW51" i="2" s="1"/>
  <c r="AV26" i="2"/>
  <c r="AW56" i="2" s="1"/>
  <c r="AV28" i="2"/>
  <c r="AW58" i="2" s="1"/>
  <c r="AV27" i="2"/>
  <c r="AW57" i="2" s="1"/>
  <c r="AW20" i="2"/>
  <c r="AX50" i="2" s="1"/>
  <c r="AV23" i="2"/>
  <c r="AW53" i="2" s="1"/>
  <c r="AT61" i="2"/>
  <c r="AT62" i="2" s="1"/>
  <c r="AU29" i="2"/>
  <c r="AT31" i="2"/>
  <c r="AV26" i="10"/>
  <c r="AW62" i="10" s="1"/>
  <c r="AT73" i="10"/>
  <c r="AT74" i="10" s="1"/>
  <c r="AW30" i="10"/>
  <c r="AX66" i="10" s="1"/>
  <c r="AV25" i="10"/>
  <c r="AW61" i="10" s="1"/>
  <c r="AV28" i="10"/>
  <c r="AW64" i="10" s="1"/>
  <c r="AV34" i="10"/>
  <c r="AW70" i="10" s="1"/>
  <c r="AV35" i="10"/>
  <c r="AW71" i="10" s="1"/>
  <c r="AW24" i="10"/>
  <c r="AX60" i="10" s="1"/>
  <c r="AV32" i="10"/>
  <c r="AW68" i="10" s="1"/>
  <c r="AV31" i="10"/>
  <c r="AW67" i="10" s="1"/>
  <c r="AV29" i="10"/>
  <c r="AW65" i="10" s="1"/>
  <c r="AV27" i="10"/>
  <c r="AW63" i="10" s="1"/>
  <c r="AW23" i="32"/>
  <c r="AX53" i="32" s="1"/>
  <c r="AW27" i="32"/>
  <c r="AX57" i="32" s="1"/>
  <c r="AW24" i="32"/>
  <c r="AX54" i="32" s="1"/>
  <c r="AW28" i="32"/>
  <c r="AX58" i="32" s="1"/>
  <c r="AX20" i="32"/>
  <c r="AY50" i="32" s="1"/>
  <c r="AW26" i="32"/>
  <c r="AX56" i="32" s="1"/>
  <c r="AY77" i="33" l="1"/>
  <c r="AY40" i="33"/>
  <c r="AY92" i="33"/>
  <c r="AY58" i="33"/>
  <c r="AY22" i="33"/>
  <c r="AY109" i="35"/>
  <c r="AY126" i="35"/>
  <c r="AY40" i="35"/>
  <c r="AY22" i="35"/>
  <c r="AY188" i="35"/>
  <c r="AY181" i="35"/>
  <c r="AY58" i="35"/>
  <c r="AY142" i="35"/>
  <c r="AY92" i="35"/>
  <c r="AY77" i="35"/>
  <c r="AY161" i="35"/>
  <c r="AY76" i="43"/>
  <c r="AY58" i="43"/>
  <c r="AY40" i="43"/>
  <c r="AY89" i="43"/>
  <c r="AY22" i="43"/>
  <c r="AY34" i="32"/>
  <c r="AY65" i="32"/>
  <c r="AY19" i="32"/>
  <c r="AY77" i="32"/>
  <c r="AY49" i="32"/>
  <c r="AY58" i="30"/>
  <c r="AY92" i="30"/>
  <c r="AY126" i="30"/>
  <c r="AY161" i="30"/>
  <c r="AY188" i="30"/>
  <c r="AY77" i="30"/>
  <c r="AY109" i="30"/>
  <c r="AY22" i="30"/>
  <c r="AY181" i="30"/>
  <c r="AY142" i="30"/>
  <c r="AY40" i="30"/>
  <c r="AY161" i="34"/>
  <c r="AY188" i="34"/>
  <c r="AY40" i="34"/>
  <c r="AY77" i="34"/>
  <c r="AY181" i="34"/>
  <c r="AY109" i="34"/>
  <c r="AY142" i="34"/>
  <c r="AY22" i="34"/>
  <c r="AY58" i="34"/>
  <c r="AY92" i="34"/>
  <c r="AY126" i="34"/>
  <c r="AY58" i="10"/>
  <c r="AY92" i="10"/>
  <c r="AY77" i="10"/>
  <c r="AY40" i="10"/>
  <c r="AY22" i="10"/>
  <c r="AY77" i="36"/>
  <c r="AY40" i="36"/>
  <c r="AY181" i="36"/>
  <c r="AY22" i="36"/>
  <c r="AY142" i="36"/>
  <c r="AY58" i="36"/>
  <c r="AY109" i="36"/>
  <c r="AY188" i="36"/>
  <c r="AY161" i="36"/>
  <c r="AY126" i="36"/>
  <c r="AY92" i="36"/>
  <c r="AY126" i="29"/>
  <c r="AY181" i="29"/>
  <c r="AY142" i="29"/>
  <c r="AY77" i="29"/>
  <c r="AY40" i="29"/>
  <c r="AY161" i="29"/>
  <c r="AY22" i="29"/>
  <c r="AY92" i="29"/>
  <c r="AY188" i="29"/>
  <c r="AY58" i="29"/>
  <c r="AY109" i="29"/>
  <c r="AY27" i="48"/>
  <c r="AY20" i="48"/>
  <c r="AZ4" i="48"/>
  <c r="AZ4" i="43"/>
  <c r="AZ4" i="35"/>
  <c r="AZ4" i="33"/>
  <c r="AZ4" i="36"/>
  <c r="AZ4" i="34"/>
  <c r="AZ4" i="32"/>
  <c r="AZ4" i="10"/>
  <c r="AZ4" i="31"/>
  <c r="AZ4" i="29"/>
  <c r="AZ4" i="30"/>
  <c r="AZ49" i="2"/>
  <c r="AZ77" i="2"/>
  <c r="AZ65" i="2"/>
  <c r="AZ34" i="2"/>
  <c r="AZ19" i="2"/>
  <c r="AY188" i="31"/>
  <c r="AY181" i="31"/>
  <c r="AY142" i="31"/>
  <c r="AY109" i="31"/>
  <c r="AY77" i="31"/>
  <c r="AY40" i="31"/>
  <c r="AY92" i="31"/>
  <c r="AY58" i="31"/>
  <c r="AY126" i="31"/>
  <c r="AY161" i="31"/>
  <c r="AY22" i="31"/>
  <c r="AY67" i="28"/>
  <c r="AY75" i="28" s="1"/>
  <c r="AY87" i="28"/>
  <c r="AY95" i="28" s="1"/>
  <c r="AY103" i="28" s="1"/>
  <c r="BB5" i="28"/>
  <c r="BA4" i="2"/>
  <c r="BA21" i="28"/>
  <c r="BA13" i="28"/>
  <c r="AZ34" i="28"/>
  <c r="AZ59" i="28" s="1"/>
  <c r="AR191" i="35"/>
  <c r="AR193" i="35" s="1"/>
  <c r="AS177" i="34"/>
  <c r="BK39" i="2"/>
  <c r="BJ46" i="2"/>
  <c r="AV61" i="31"/>
  <c r="AV73" i="31" s="1"/>
  <c r="AV74" i="31" s="1"/>
  <c r="AU164" i="31"/>
  <c r="AU176" i="31" s="1"/>
  <c r="AV25" i="31"/>
  <c r="AV37" i="31" s="1"/>
  <c r="AU145" i="31"/>
  <c r="AU157" i="31" s="1"/>
  <c r="AV52" i="32"/>
  <c r="AV22" i="32"/>
  <c r="AV31" i="32" s="1"/>
  <c r="AT190" i="31"/>
  <c r="AT192" i="31" s="1"/>
  <c r="AV69" i="10"/>
  <c r="AV33" i="10"/>
  <c r="AT189" i="31"/>
  <c r="AT191" i="31" s="1"/>
  <c r="AS74" i="30"/>
  <c r="AR186" i="35"/>
  <c r="AR196" i="35"/>
  <c r="AR198" i="35" s="1"/>
  <c r="AT157" i="35"/>
  <c r="AT189" i="35" s="1"/>
  <c r="AU37" i="36"/>
  <c r="AR194" i="31"/>
  <c r="AQ194" i="36"/>
  <c r="AS196" i="31"/>
  <c r="AS186" i="31"/>
  <c r="AT178" i="31"/>
  <c r="AT179" i="31" s="1"/>
  <c r="AT158" i="31"/>
  <c r="AT177" i="31"/>
  <c r="AQ194" i="34"/>
  <c r="AS193" i="31"/>
  <c r="AS197" i="31"/>
  <c r="AR197" i="36"/>
  <c r="AR198" i="36" s="1"/>
  <c r="AS178" i="36"/>
  <c r="AS179" i="36" s="1"/>
  <c r="AR193" i="36"/>
  <c r="AR194" i="36" s="1"/>
  <c r="AU73" i="35"/>
  <c r="AU74" i="35" s="1"/>
  <c r="AT74" i="34"/>
  <c r="BL41" i="35"/>
  <c r="BK55" i="35"/>
  <c r="AS158" i="36"/>
  <c r="AV59" i="10"/>
  <c r="AV23" i="10"/>
  <c r="AS182" i="36"/>
  <c r="AS184" i="36" s="1"/>
  <c r="AQ198" i="34"/>
  <c r="AT157" i="36"/>
  <c r="AT176" i="36"/>
  <c r="AT183" i="36" s="1"/>
  <c r="AT185" i="36" s="1"/>
  <c r="AS183" i="36"/>
  <c r="AS185" i="36" s="1"/>
  <c r="AS177" i="36"/>
  <c r="AS190" i="36"/>
  <c r="AS192" i="36" s="1"/>
  <c r="AQ198" i="35"/>
  <c r="AU73" i="36"/>
  <c r="AU74" i="36" s="1"/>
  <c r="AV32" i="34"/>
  <c r="AV68" i="34"/>
  <c r="AU152" i="34"/>
  <c r="AU171" i="34"/>
  <c r="AS189" i="35"/>
  <c r="AS182" i="35"/>
  <c r="AS178" i="35"/>
  <c r="AS179" i="35" s="1"/>
  <c r="AS158" i="35"/>
  <c r="AW60" i="31"/>
  <c r="AW24" i="31"/>
  <c r="AV163" i="31"/>
  <c r="AV144" i="31"/>
  <c r="AW70" i="31"/>
  <c r="AV173" i="31"/>
  <c r="AV154" i="31"/>
  <c r="AW34" i="31"/>
  <c r="AV28" i="36"/>
  <c r="AV64" i="36"/>
  <c r="AU148" i="36"/>
  <c r="AU167" i="36"/>
  <c r="AV35" i="36"/>
  <c r="AV71" i="36"/>
  <c r="AU174" i="36"/>
  <c r="AU155" i="36"/>
  <c r="AV31" i="36"/>
  <c r="AV67" i="36"/>
  <c r="AU170" i="36"/>
  <c r="AU151" i="36"/>
  <c r="AV24" i="36"/>
  <c r="AV60" i="36"/>
  <c r="AU144" i="36"/>
  <c r="AU163" i="36"/>
  <c r="AS189" i="34"/>
  <c r="AS182" i="34"/>
  <c r="AX67" i="31"/>
  <c r="AW151" i="31"/>
  <c r="AW170" i="31"/>
  <c r="AX31" i="31"/>
  <c r="AV23" i="35"/>
  <c r="AV59" i="35"/>
  <c r="AU162" i="35"/>
  <c r="AU143" i="35"/>
  <c r="AU37" i="35"/>
  <c r="AW69" i="31"/>
  <c r="AV153" i="31"/>
  <c r="AV172" i="31"/>
  <c r="AW33" i="31"/>
  <c r="AT157" i="34"/>
  <c r="BA35" i="35"/>
  <c r="BA71" i="35"/>
  <c r="AZ155" i="35"/>
  <c r="AZ174" i="35"/>
  <c r="BD26" i="35"/>
  <c r="BD62" i="35"/>
  <c r="BC165" i="35"/>
  <c r="BC146" i="35"/>
  <c r="AQ194" i="35"/>
  <c r="AW63" i="31"/>
  <c r="AW27" i="31"/>
  <c r="AV147" i="31"/>
  <c r="AV166" i="31"/>
  <c r="AV27" i="36"/>
  <c r="AV63" i="36"/>
  <c r="AU166" i="36"/>
  <c r="AU147" i="36"/>
  <c r="AV24" i="34"/>
  <c r="AV60" i="34"/>
  <c r="AU163" i="34"/>
  <c r="AU144" i="34"/>
  <c r="AT176" i="34"/>
  <c r="AV33" i="36"/>
  <c r="AV69" i="36"/>
  <c r="AU172" i="36"/>
  <c r="AU153" i="36"/>
  <c r="AS158" i="34"/>
  <c r="AU31" i="2"/>
  <c r="AV59" i="2"/>
  <c r="AZ27" i="35"/>
  <c r="AZ63" i="35"/>
  <c r="AY147" i="35"/>
  <c r="AY166" i="35"/>
  <c r="AV33" i="34"/>
  <c r="AV69" i="34"/>
  <c r="AU172" i="34"/>
  <c r="AU153" i="34"/>
  <c r="AV30" i="34"/>
  <c r="AV66" i="34"/>
  <c r="AU169" i="34"/>
  <c r="AU150" i="34"/>
  <c r="AR196" i="34"/>
  <c r="AR184" i="34"/>
  <c r="AR186" i="34" s="1"/>
  <c r="AV26" i="34"/>
  <c r="AV62" i="34"/>
  <c r="AU165" i="34"/>
  <c r="AU146" i="34"/>
  <c r="BA25" i="35"/>
  <c r="BA61" i="35"/>
  <c r="AZ164" i="35"/>
  <c r="AZ145" i="35"/>
  <c r="AU73" i="34"/>
  <c r="AU179" i="34" s="1"/>
  <c r="AV27" i="34"/>
  <c r="AV63" i="34"/>
  <c r="AU147" i="34"/>
  <c r="AU166" i="34"/>
  <c r="AW65" i="31"/>
  <c r="AV168" i="31"/>
  <c r="AV149" i="31"/>
  <c r="AW29" i="31"/>
  <c r="AS190" i="35"/>
  <c r="AS192" i="35" s="1"/>
  <c r="AS183" i="35"/>
  <c r="AS185" i="35" s="1"/>
  <c r="AV32" i="36"/>
  <c r="AV68" i="36"/>
  <c r="AU171" i="36"/>
  <c r="AU152" i="36"/>
  <c r="BA29" i="35"/>
  <c r="BA65" i="35"/>
  <c r="AZ149" i="35"/>
  <c r="AZ168" i="35"/>
  <c r="AV34" i="34"/>
  <c r="AV70" i="34"/>
  <c r="AU154" i="34"/>
  <c r="AU173" i="34"/>
  <c r="AR197" i="34"/>
  <c r="AR191" i="34"/>
  <c r="AR193" i="34" s="1"/>
  <c r="AV23" i="34"/>
  <c r="AV59" i="34"/>
  <c r="AU37" i="34"/>
  <c r="AU143" i="34"/>
  <c r="AU162" i="34"/>
  <c r="AY29" i="36"/>
  <c r="AY65" i="36"/>
  <c r="AX149" i="36"/>
  <c r="AX168" i="36"/>
  <c r="AX24" i="35"/>
  <c r="AX60" i="35"/>
  <c r="AW144" i="35"/>
  <c r="AW163" i="35"/>
  <c r="AV52" i="2"/>
  <c r="AV22" i="2"/>
  <c r="AV25" i="34"/>
  <c r="AV61" i="34"/>
  <c r="AU145" i="34"/>
  <c r="AU164" i="34"/>
  <c r="BA33" i="35"/>
  <c r="BA69" i="35"/>
  <c r="AZ172" i="35"/>
  <c r="AZ153" i="35"/>
  <c r="AW71" i="31"/>
  <c r="AW35" i="31"/>
  <c r="AV155" i="31"/>
  <c r="AV174" i="31"/>
  <c r="AV30" i="36"/>
  <c r="AV66" i="36"/>
  <c r="AU169" i="36"/>
  <c r="AU150" i="36"/>
  <c r="AW23" i="36"/>
  <c r="AW59" i="36"/>
  <c r="AV143" i="36"/>
  <c r="AV162" i="36"/>
  <c r="AW64" i="31"/>
  <c r="AV167" i="31"/>
  <c r="AV148" i="31"/>
  <c r="AW28" i="31"/>
  <c r="BA30" i="35"/>
  <c r="BA66" i="35"/>
  <c r="AZ169" i="35"/>
  <c r="AZ150" i="35"/>
  <c r="AS191" i="36"/>
  <c r="AZ28" i="35"/>
  <c r="AZ64" i="35"/>
  <c r="AY148" i="35"/>
  <c r="AY167" i="35"/>
  <c r="AV29" i="34"/>
  <c r="AV65" i="34"/>
  <c r="AU149" i="34"/>
  <c r="AU168" i="34"/>
  <c r="AV26" i="36"/>
  <c r="AV62" i="36"/>
  <c r="AU165" i="36"/>
  <c r="AU146" i="36"/>
  <c r="AV35" i="34"/>
  <c r="AV71" i="34"/>
  <c r="AU155" i="34"/>
  <c r="AU174" i="34"/>
  <c r="AV34" i="35"/>
  <c r="AV70" i="35"/>
  <c r="AU154" i="35"/>
  <c r="AU173" i="35"/>
  <c r="AV34" i="36"/>
  <c r="AV70" i="36"/>
  <c r="AU154" i="36"/>
  <c r="AU173" i="36"/>
  <c r="AZ32" i="35"/>
  <c r="AZ68" i="35"/>
  <c r="AY171" i="35"/>
  <c r="AY152" i="35"/>
  <c r="AS190" i="34"/>
  <c r="AS192" i="34" s="1"/>
  <c r="AS183" i="34"/>
  <c r="AS185" i="34" s="1"/>
  <c r="AV28" i="34"/>
  <c r="AV64" i="34"/>
  <c r="AU167" i="34"/>
  <c r="AU148" i="34"/>
  <c r="AV31" i="34"/>
  <c r="AV67" i="34"/>
  <c r="AU151" i="34"/>
  <c r="AU170" i="34"/>
  <c r="AW68" i="31"/>
  <c r="AW32" i="31"/>
  <c r="AV171" i="31"/>
  <c r="AV152" i="31"/>
  <c r="AT176" i="35"/>
  <c r="AW62" i="31"/>
  <c r="AW26" i="31"/>
  <c r="AV165" i="31"/>
  <c r="AV146" i="31"/>
  <c r="AS177" i="35"/>
  <c r="AV31" i="35"/>
  <c r="AV67" i="35"/>
  <c r="AU170" i="35"/>
  <c r="AU151" i="35"/>
  <c r="AV25" i="36"/>
  <c r="AV61" i="36"/>
  <c r="AU145" i="36"/>
  <c r="AU164" i="36"/>
  <c r="AW66" i="31"/>
  <c r="AW30" i="31"/>
  <c r="AV169" i="31"/>
  <c r="AV150" i="31"/>
  <c r="AU61" i="32"/>
  <c r="AU62" i="32" s="1"/>
  <c r="BE41" i="33"/>
  <c r="BD55" i="33"/>
  <c r="BI41" i="30"/>
  <c r="BH55" i="30"/>
  <c r="AW29" i="32"/>
  <c r="AX59" i="32" s="1"/>
  <c r="AW21" i="32"/>
  <c r="AX51" i="32" s="1"/>
  <c r="BG41" i="10"/>
  <c r="BF55" i="10"/>
  <c r="AS177" i="29"/>
  <c r="AQ198" i="29"/>
  <c r="BD41" i="34"/>
  <c r="BC55" i="34"/>
  <c r="AQ198" i="30"/>
  <c r="AS183" i="29"/>
  <c r="AS185" i="29" s="1"/>
  <c r="AS158" i="30"/>
  <c r="AS158" i="29"/>
  <c r="AS177" i="30"/>
  <c r="AQ194" i="29"/>
  <c r="AQ194" i="30"/>
  <c r="AU172" i="30"/>
  <c r="AU153" i="30"/>
  <c r="AV33" i="30"/>
  <c r="AW69" i="30" s="1"/>
  <c r="AT157" i="30"/>
  <c r="AV28" i="30"/>
  <c r="AW64" i="30" s="1"/>
  <c r="AU167" i="30"/>
  <c r="AU148" i="30"/>
  <c r="AU165" i="30"/>
  <c r="AU146" i="30"/>
  <c r="AV26" i="30"/>
  <c r="AW62" i="30" s="1"/>
  <c r="AV35" i="33"/>
  <c r="AW71" i="33" s="1"/>
  <c r="AR191" i="30"/>
  <c r="AR193" i="30" s="1"/>
  <c r="AR197" i="30"/>
  <c r="AS190" i="30"/>
  <c r="AS192" i="30" s="1"/>
  <c r="AS183" i="30"/>
  <c r="AS185" i="30" s="1"/>
  <c r="AU172" i="29"/>
  <c r="AU153" i="29"/>
  <c r="AV33" i="29"/>
  <c r="AW69" i="29" s="1"/>
  <c r="AU145" i="30"/>
  <c r="AU164" i="30"/>
  <c r="AV25" i="30"/>
  <c r="AW61" i="30" s="1"/>
  <c r="AV26" i="33"/>
  <c r="AW62" i="33" s="1"/>
  <c r="AV31" i="29"/>
  <c r="AW67" i="29" s="1"/>
  <c r="AU170" i="29"/>
  <c r="AU151" i="29"/>
  <c r="AU163" i="30"/>
  <c r="AU144" i="30"/>
  <c r="AV24" i="30"/>
  <c r="AW60" i="30" s="1"/>
  <c r="AS178" i="30"/>
  <c r="AS179" i="30" s="1"/>
  <c r="AS189" i="30"/>
  <c r="AS182" i="30"/>
  <c r="AV29" i="33"/>
  <c r="AW65" i="33" s="1"/>
  <c r="AR196" i="29"/>
  <c r="AR184" i="29"/>
  <c r="AR186" i="29" s="1"/>
  <c r="AU169" i="30"/>
  <c r="AU150" i="30"/>
  <c r="AV30" i="30"/>
  <c r="AW66" i="30" s="1"/>
  <c r="AU143" i="29"/>
  <c r="AU37" i="29"/>
  <c r="AV23" i="29"/>
  <c r="AW59" i="29" s="1"/>
  <c r="AU162" i="29"/>
  <c r="AV33" i="33"/>
  <c r="AW69" i="33" s="1"/>
  <c r="AR196" i="30"/>
  <c r="AR184" i="30"/>
  <c r="AR186" i="30" s="1"/>
  <c r="AU154" i="29"/>
  <c r="AU173" i="29"/>
  <c r="AV34" i="29"/>
  <c r="AW70" i="29" s="1"/>
  <c r="AU168" i="30"/>
  <c r="AU149" i="30"/>
  <c r="AV29" i="30"/>
  <c r="AW65" i="30" s="1"/>
  <c r="AV23" i="33"/>
  <c r="AW59" i="33" s="1"/>
  <c r="AU37" i="33"/>
  <c r="AS192" i="29"/>
  <c r="AU146" i="29"/>
  <c r="AU165" i="29"/>
  <c r="AV26" i="29"/>
  <c r="AW62" i="29" s="1"/>
  <c r="AU154" i="30"/>
  <c r="AU173" i="30"/>
  <c r="AV34" i="30"/>
  <c r="AW70" i="30" s="1"/>
  <c r="AR191" i="29"/>
  <c r="AR193" i="29" s="1"/>
  <c r="AR197" i="29"/>
  <c r="AU150" i="29"/>
  <c r="AU169" i="29"/>
  <c r="AV30" i="29"/>
  <c r="AW66" i="29" s="1"/>
  <c r="AV27" i="30"/>
  <c r="AW63" i="30" s="1"/>
  <c r="AU166" i="30"/>
  <c r="AU147" i="30"/>
  <c r="AT176" i="30"/>
  <c r="AT73" i="33"/>
  <c r="AT74" i="33" s="1"/>
  <c r="AV30" i="33"/>
  <c r="AW66" i="33" s="1"/>
  <c r="AS182" i="29"/>
  <c r="AS189" i="29"/>
  <c r="AS178" i="29"/>
  <c r="AS179" i="29" s="1"/>
  <c r="AV32" i="33"/>
  <c r="AW68" i="33" s="1"/>
  <c r="AV24" i="33"/>
  <c r="AW60" i="33" s="1"/>
  <c r="AT157" i="29"/>
  <c r="AU145" i="29"/>
  <c r="AU164" i="29"/>
  <c r="AV25" i="29"/>
  <c r="AW61" i="29" s="1"/>
  <c r="AV31" i="33"/>
  <c r="AW67" i="33" s="1"/>
  <c r="AU168" i="29"/>
  <c r="AU149" i="29"/>
  <c r="AV29" i="29"/>
  <c r="AW65" i="29" s="1"/>
  <c r="AU151" i="30"/>
  <c r="AV31" i="30"/>
  <c r="AW67" i="30" s="1"/>
  <c r="AU170" i="30"/>
  <c r="AV23" i="30"/>
  <c r="AW59" i="30" s="1"/>
  <c r="AU162" i="30"/>
  <c r="AU143" i="30"/>
  <c r="AU37" i="30"/>
  <c r="AV28" i="33"/>
  <c r="AW64" i="33" s="1"/>
  <c r="AV35" i="29"/>
  <c r="AW71" i="29" s="1"/>
  <c r="AU174" i="29"/>
  <c r="AU155" i="29"/>
  <c r="AU174" i="30"/>
  <c r="AU155" i="30"/>
  <c r="AV35" i="30"/>
  <c r="AW71" i="30" s="1"/>
  <c r="AT176" i="29"/>
  <c r="AV27" i="33"/>
  <c r="AW63" i="33" s="1"/>
  <c r="AV34" i="33"/>
  <c r="AW70" i="33" s="1"/>
  <c r="AU147" i="29"/>
  <c r="AV27" i="29"/>
  <c r="AW63" i="29" s="1"/>
  <c r="AU166" i="29"/>
  <c r="AU144" i="29"/>
  <c r="AU163" i="29"/>
  <c r="AV24" i="29"/>
  <c r="AW60" i="29" s="1"/>
  <c r="AT73" i="30"/>
  <c r="AU171" i="30"/>
  <c r="AV32" i="30"/>
  <c r="AW68" i="30" s="1"/>
  <c r="AU152" i="30"/>
  <c r="AW25" i="33"/>
  <c r="AX61" i="33" s="1"/>
  <c r="AT73" i="29"/>
  <c r="AT74" i="29" s="1"/>
  <c r="AU167" i="29"/>
  <c r="AU148" i="29"/>
  <c r="AV28" i="29"/>
  <c r="AW64" i="29" s="1"/>
  <c r="AU152" i="29"/>
  <c r="AU171" i="29"/>
  <c r="AV32" i="29"/>
  <c r="AW68" i="29" s="1"/>
  <c r="AT184" i="31"/>
  <c r="AT186" i="31" s="1"/>
  <c r="AT196" i="31"/>
  <c r="AV143" i="31"/>
  <c r="AV162" i="31"/>
  <c r="AW23" i="31"/>
  <c r="AX59" i="31" s="1"/>
  <c r="AX25" i="32"/>
  <c r="AY55" i="32" s="1"/>
  <c r="AW25" i="2"/>
  <c r="AX55" i="2" s="1"/>
  <c r="AX20" i="2"/>
  <c r="AY50" i="2" s="1"/>
  <c r="AW28" i="2"/>
  <c r="AX58" i="2" s="1"/>
  <c r="AW21" i="2"/>
  <c r="AX51" i="2" s="1"/>
  <c r="AU61" i="2"/>
  <c r="AU62" i="2" s="1"/>
  <c r="AV29" i="2"/>
  <c r="AW59" i="2" s="1"/>
  <c r="AW26" i="2"/>
  <c r="AX56" i="2" s="1"/>
  <c r="AW23" i="2"/>
  <c r="AX53" i="2" s="1"/>
  <c r="AW27" i="2"/>
  <c r="AX57" i="2" s="1"/>
  <c r="AW24" i="2"/>
  <c r="AX54" i="2" s="1"/>
  <c r="AW29" i="10"/>
  <c r="AX65" i="10" s="1"/>
  <c r="AW26" i="10"/>
  <c r="AX62" i="10" s="1"/>
  <c r="AU73" i="10"/>
  <c r="AU74" i="10" s="1"/>
  <c r="AW27" i="10"/>
  <c r="AX63" i="10" s="1"/>
  <c r="AW35" i="10"/>
  <c r="AX71" i="10" s="1"/>
  <c r="AW28" i="10"/>
  <c r="AX64" i="10" s="1"/>
  <c r="AW31" i="10"/>
  <c r="AX67" i="10" s="1"/>
  <c r="AW34" i="10"/>
  <c r="AX70" i="10" s="1"/>
  <c r="AX24" i="10"/>
  <c r="AY60" i="10" s="1"/>
  <c r="AW25" i="10"/>
  <c r="AX61" i="10" s="1"/>
  <c r="AX30" i="10"/>
  <c r="AY66" i="10" s="1"/>
  <c r="AW32" i="10"/>
  <c r="AX68" i="10" s="1"/>
  <c r="AX24" i="32"/>
  <c r="AY54" i="32" s="1"/>
  <c r="AX23" i="32"/>
  <c r="AY53" i="32" s="1"/>
  <c r="AX27" i="32"/>
  <c r="AY57" i="32" s="1"/>
  <c r="AY20" i="32"/>
  <c r="AZ50" i="32" s="1"/>
  <c r="AX28" i="32"/>
  <c r="AY58" i="32" s="1"/>
  <c r="AX26" i="32"/>
  <c r="AY56" i="32" s="1"/>
  <c r="AZ77" i="10" l="1"/>
  <c r="AZ92" i="10"/>
  <c r="AZ40" i="10"/>
  <c r="AZ22" i="10"/>
  <c r="AZ58" i="10"/>
  <c r="AZ161" i="34"/>
  <c r="AZ188" i="34"/>
  <c r="AZ77" i="34"/>
  <c r="AZ181" i="34"/>
  <c r="AZ109" i="34"/>
  <c r="AZ142" i="34"/>
  <c r="AZ22" i="34"/>
  <c r="AZ58" i="34"/>
  <c r="AZ92" i="34"/>
  <c r="AZ126" i="34"/>
  <c r="AZ40" i="34"/>
  <c r="AZ181" i="36"/>
  <c r="AZ22" i="36"/>
  <c r="AZ142" i="36"/>
  <c r="AZ58" i="36"/>
  <c r="AZ161" i="36"/>
  <c r="AZ77" i="36"/>
  <c r="AZ40" i="36"/>
  <c r="AZ188" i="36"/>
  <c r="AZ126" i="36"/>
  <c r="AZ109" i="36"/>
  <c r="AZ92" i="36"/>
  <c r="AZ77" i="33"/>
  <c r="AZ40" i="33"/>
  <c r="AZ92" i="33"/>
  <c r="AZ58" i="33"/>
  <c r="AZ22" i="33"/>
  <c r="AZ22" i="30"/>
  <c r="AZ92" i="30"/>
  <c r="AZ126" i="30"/>
  <c r="AZ161" i="30"/>
  <c r="AZ188" i="30"/>
  <c r="AZ77" i="30"/>
  <c r="AZ109" i="30"/>
  <c r="AZ142" i="30"/>
  <c r="AZ58" i="30"/>
  <c r="AZ181" i="30"/>
  <c r="AZ40" i="30"/>
  <c r="AZ161" i="35"/>
  <c r="AZ142" i="35"/>
  <c r="AZ22" i="35"/>
  <c r="AZ40" i="35"/>
  <c r="AZ181" i="35"/>
  <c r="AZ58" i="35"/>
  <c r="AZ92" i="35"/>
  <c r="AZ77" i="35"/>
  <c r="AZ126" i="35"/>
  <c r="AZ109" i="35"/>
  <c r="AZ188" i="35"/>
  <c r="AZ126" i="29"/>
  <c r="AZ188" i="29"/>
  <c r="AZ161" i="29"/>
  <c r="AZ92" i="29"/>
  <c r="AZ58" i="29"/>
  <c r="AZ181" i="29"/>
  <c r="AZ22" i="29"/>
  <c r="AZ40" i="29"/>
  <c r="AZ142" i="29"/>
  <c r="AZ77" i="29"/>
  <c r="AZ109" i="29"/>
  <c r="AZ76" i="43"/>
  <c r="AZ40" i="43"/>
  <c r="AZ89" i="43"/>
  <c r="AZ22" i="43"/>
  <c r="AZ58" i="43"/>
  <c r="AZ77" i="32"/>
  <c r="AZ34" i="32"/>
  <c r="AZ65" i="32"/>
  <c r="AZ19" i="32"/>
  <c r="AZ49" i="32"/>
  <c r="BA4" i="48"/>
  <c r="BA4" i="43"/>
  <c r="BA4" i="35"/>
  <c r="BA4" i="33"/>
  <c r="BA4" i="31"/>
  <c r="BA4" i="29"/>
  <c r="BA4" i="36"/>
  <c r="BA4" i="10"/>
  <c r="BA4" i="34"/>
  <c r="BA4" i="32"/>
  <c r="BA4" i="30"/>
  <c r="BA65" i="2"/>
  <c r="BA34" i="2"/>
  <c r="BA77" i="2"/>
  <c r="BA49" i="2"/>
  <c r="BA19" i="2"/>
  <c r="AZ181" i="31"/>
  <c r="AZ142" i="31"/>
  <c r="AZ109" i="31"/>
  <c r="AZ77" i="31"/>
  <c r="AZ40" i="31"/>
  <c r="AZ188" i="31"/>
  <c r="AZ161" i="31"/>
  <c r="AZ126" i="31"/>
  <c r="AZ92" i="31"/>
  <c r="AZ58" i="31"/>
  <c r="AZ22" i="31"/>
  <c r="AZ20" i="48"/>
  <c r="AZ27" i="48"/>
  <c r="AZ87" i="28"/>
  <c r="AZ95" i="28" s="1"/>
  <c r="AZ103" i="28" s="1"/>
  <c r="AZ67" i="28"/>
  <c r="AZ75" i="28" s="1"/>
  <c r="BA34" i="28"/>
  <c r="BA59" i="28" s="1"/>
  <c r="BC5" i="28"/>
  <c r="BB4" i="2"/>
  <c r="BB21" i="28"/>
  <c r="BB13" i="28"/>
  <c r="AT177" i="34"/>
  <c r="AR194" i="35"/>
  <c r="AT74" i="30"/>
  <c r="BL39" i="2"/>
  <c r="BK46" i="2"/>
  <c r="AT193" i="31"/>
  <c r="AT194" i="31" s="1"/>
  <c r="AT197" i="31"/>
  <c r="AT198" i="31" s="1"/>
  <c r="AW61" i="31"/>
  <c r="AW73" i="31" s="1"/>
  <c r="AW74" i="31" s="1"/>
  <c r="AW25" i="31"/>
  <c r="AW37" i="31" s="1"/>
  <c r="AV164" i="31"/>
  <c r="AV176" i="31" s="1"/>
  <c r="AV183" i="31" s="1"/>
  <c r="AV185" i="31" s="1"/>
  <c r="AV145" i="31"/>
  <c r="AV37" i="10"/>
  <c r="AS197" i="36"/>
  <c r="AW52" i="32"/>
  <c r="AW22" i="32"/>
  <c r="AW31" i="32" s="1"/>
  <c r="AW69" i="10"/>
  <c r="AW33" i="10"/>
  <c r="AT178" i="35"/>
  <c r="AT179" i="35" s="1"/>
  <c r="AT182" i="35"/>
  <c r="AT184" i="35" s="1"/>
  <c r="AT158" i="35"/>
  <c r="AU177" i="31"/>
  <c r="AS194" i="31"/>
  <c r="AS198" i="31"/>
  <c r="AU190" i="31"/>
  <c r="AU192" i="31" s="1"/>
  <c r="AU176" i="36"/>
  <c r="AU183" i="36" s="1"/>
  <c r="AU185" i="36" s="1"/>
  <c r="AU183" i="31"/>
  <c r="AU185" i="31" s="1"/>
  <c r="AT177" i="36"/>
  <c r="AS186" i="36"/>
  <c r="AS196" i="36"/>
  <c r="AU178" i="31"/>
  <c r="AU179" i="31" s="1"/>
  <c r="AT178" i="36"/>
  <c r="AT179" i="36" s="1"/>
  <c r="BM41" i="35"/>
  <c r="BL55" i="35"/>
  <c r="AU189" i="31"/>
  <c r="AU158" i="31"/>
  <c r="AU182" i="31"/>
  <c r="AU184" i="31" s="1"/>
  <c r="AT190" i="36"/>
  <c r="AT192" i="36" s="1"/>
  <c r="AW59" i="10"/>
  <c r="AW23" i="10"/>
  <c r="AT189" i="36"/>
  <c r="AT191" i="36" s="1"/>
  <c r="AT158" i="36"/>
  <c r="AT182" i="36"/>
  <c r="AT196" i="36" s="1"/>
  <c r="AS193" i="36"/>
  <c r="AV73" i="36"/>
  <c r="AV74" i="36" s="1"/>
  <c r="AU157" i="34"/>
  <c r="AU189" i="34" s="1"/>
  <c r="AU157" i="36"/>
  <c r="AU182" i="36" s="1"/>
  <c r="AU74" i="34"/>
  <c r="AT177" i="35"/>
  <c r="AR194" i="34"/>
  <c r="AT158" i="34"/>
  <c r="BB30" i="35"/>
  <c r="BB66" i="35"/>
  <c r="BA169" i="35"/>
  <c r="BA150" i="35"/>
  <c r="AW31" i="35"/>
  <c r="AW67" i="35"/>
  <c r="AV151" i="35"/>
  <c r="AV170" i="35"/>
  <c r="BA32" i="35"/>
  <c r="BA68" i="35"/>
  <c r="AZ171" i="35"/>
  <c r="AZ152" i="35"/>
  <c r="AW34" i="35"/>
  <c r="AW70" i="35"/>
  <c r="AV173" i="35"/>
  <c r="AV154" i="35"/>
  <c r="AY24" i="35"/>
  <c r="AY60" i="35"/>
  <c r="AX163" i="35"/>
  <c r="AX144" i="35"/>
  <c r="AU176" i="34"/>
  <c r="AW26" i="34"/>
  <c r="AW62" i="34"/>
  <c r="AV165" i="34"/>
  <c r="AV146" i="34"/>
  <c r="BE26" i="35"/>
  <c r="BE62" i="35"/>
  <c r="BD146" i="35"/>
  <c r="BD165" i="35"/>
  <c r="AY67" i="31"/>
  <c r="AY31" i="31"/>
  <c r="AX170" i="31"/>
  <c r="AX151" i="31"/>
  <c r="AX71" i="31"/>
  <c r="AW174" i="31"/>
  <c r="AW155" i="31"/>
  <c r="AX35" i="31"/>
  <c r="AW28" i="34"/>
  <c r="AW64" i="34"/>
  <c r="AV148" i="34"/>
  <c r="AV167" i="34"/>
  <c r="AX64" i="31"/>
  <c r="AW167" i="31"/>
  <c r="AW148" i="31"/>
  <c r="AX28" i="31"/>
  <c r="AX23" i="36"/>
  <c r="AX59" i="36"/>
  <c r="AW143" i="36"/>
  <c r="AW162" i="36"/>
  <c r="AW25" i="34"/>
  <c r="AW61" i="34"/>
  <c r="AV164" i="34"/>
  <c r="AV145" i="34"/>
  <c r="AR198" i="34"/>
  <c r="AW33" i="34"/>
  <c r="AW69" i="34"/>
  <c r="AV172" i="34"/>
  <c r="AV153" i="34"/>
  <c r="AW24" i="34"/>
  <c r="AW60" i="34"/>
  <c r="AV144" i="34"/>
  <c r="AV163" i="34"/>
  <c r="AX63" i="31"/>
  <c r="AX27" i="31"/>
  <c r="AW147" i="31"/>
  <c r="AW166" i="31"/>
  <c r="AW24" i="36"/>
  <c r="AW60" i="36"/>
  <c r="AV163" i="36"/>
  <c r="AV144" i="36"/>
  <c r="AW35" i="36"/>
  <c r="AW71" i="36"/>
  <c r="AV155" i="36"/>
  <c r="AV174" i="36"/>
  <c r="AS196" i="35"/>
  <c r="AS184" i="35"/>
  <c r="AS186" i="35" s="1"/>
  <c r="AX68" i="31"/>
  <c r="AX32" i="31"/>
  <c r="AW152" i="31"/>
  <c r="AW171" i="31"/>
  <c r="AW26" i="36"/>
  <c r="AW62" i="36"/>
  <c r="AV165" i="36"/>
  <c r="AV146" i="36"/>
  <c r="BA28" i="35"/>
  <c r="BA64" i="35"/>
  <c r="AZ167" i="35"/>
  <c r="AZ148" i="35"/>
  <c r="AW52" i="2"/>
  <c r="AW22" i="2"/>
  <c r="AV73" i="34"/>
  <c r="AV179" i="34" s="1"/>
  <c r="AW34" i="34"/>
  <c r="AW70" i="34"/>
  <c r="AV154" i="34"/>
  <c r="AV173" i="34"/>
  <c r="AW32" i="36"/>
  <c r="AW68" i="36"/>
  <c r="AV152" i="36"/>
  <c r="AV171" i="36"/>
  <c r="AS191" i="35"/>
  <c r="AS193" i="35" s="1"/>
  <c r="AS197" i="35"/>
  <c r="AW25" i="36"/>
  <c r="AW61" i="36"/>
  <c r="AV164" i="36"/>
  <c r="AV145" i="36"/>
  <c r="AX62" i="31"/>
  <c r="AX26" i="31"/>
  <c r="AW146" i="31"/>
  <c r="AW165" i="31"/>
  <c r="AW34" i="36"/>
  <c r="AW70" i="36"/>
  <c r="AV173" i="36"/>
  <c r="AV154" i="36"/>
  <c r="AW35" i="34"/>
  <c r="AW71" i="34"/>
  <c r="AV174" i="34"/>
  <c r="AV155" i="34"/>
  <c r="AW23" i="34"/>
  <c r="AW59" i="34"/>
  <c r="AV162" i="34"/>
  <c r="AV37" i="34"/>
  <c r="AV143" i="34"/>
  <c r="BB25" i="35"/>
  <c r="BB61" i="35"/>
  <c r="BA164" i="35"/>
  <c r="BA145" i="35"/>
  <c r="BB35" i="35"/>
  <c r="BB71" i="35"/>
  <c r="BA174" i="35"/>
  <c r="BA155" i="35"/>
  <c r="AU157" i="35"/>
  <c r="AW33" i="36"/>
  <c r="AW69" i="36"/>
  <c r="AV172" i="36"/>
  <c r="AV153" i="36"/>
  <c r="AU176" i="35"/>
  <c r="AS196" i="34"/>
  <c r="AS184" i="34"/>
  <c r="AS186" i="34" s="1"/>
  <c r="AX66" i="31"/>
  <c r="AW169" i="31"/>
  <c r="AX30" i="31"/>
  <c r="AW150" i="31"/>
  <c r="AT190" i="35"/>
  <c r="AT192" i="35" s="1"/>
  <c r="AT183" i="35"/>
  <c r="AT185" i="35" s="1"/>
  <c r="AW31" i="34"/>
  <c r="AW67" i="34"/>
  <c r="AV170" i="34"/>
  <c r="AV151" i="34"/>
  <c r="AT191" i="35"/>
  <c r="AV37" i="36"/>
  <c r="AW30" i="36"/>
  <c r="AW66" i="36"/>
  <c r="AV169" i="36"/>
  <c r="AV150" i="36"/>
  <c r="BB33" i="35"/>
  <c r="BB69" i="35"/>
  <c r="BA172" i="35"/>
  <c r="BA153" i="35"/>
  <c r="AW27" i="34"/>
  <c r="AW63" i="34"/>
  <c r="AV147" i="34"/>
  <c r="AV166" i="34"/>
  <c r="AW30" i="34"/>
  <c r="AW66" i="34"/>
  <c r="AV150" i="34"/>
  <c r="AV169" i="34"/>
  <c r="BA27" i="35"/>
  <c r="BA63" i="35"/>
  <c r="AZ147" i="35"/>
  <c r="AZ166" i="35"/>
  <c r="AT190" i="34"/>
  <c r="AT192" i="34" s="1"/>
  <c r="AT183" i="34"/>
  <c r="AT185" i="34" s="1"/>
  <c r="AT182" i="34"/>
  <c r="AT189" i="34"/>
  <c r="AV73" i="35"/>
  <c r="AV74" i="35" s="1"/>
  <c r="AS197" i="34"/>
  <c r="AS191" i="34"/>
  <c r="AS193" i="34" s="1"/>
  <c r="AW31" i="36"/>
  <c r="AW67" i="36"/>
  <c r="AV170" i="36"/>
  <c r="AV151" i="36"/>
  <c r="AW28" i="36"/>
  <c r="AW64" i="36"/>
  <c r="AV148" i="36"/>
  <c r="AV167" i="36"/>
  <c r="AX60" i="31"/>
  <c r="AX24" i="31"/>
  <c r="AW144" i="31"/>
  <c r="AW163" i="31"/>
  <c r="AV157" i="31"/>
  <c r="AV189" i="31" s="1"/>
  <c r="AW29" i="34"/>
  <c r="AW65" i="34"/>
  <c r="AV168" i="34"/>
  <c r="AV149" i="34"/>
  <c r="AZ29" i="36"/>
  <c r="AZ65" i="36"/>
  <c r="AY168" i="36"/>
  <c r="AY149" i="36"/>
  <c r="BB29" i="35"/>
  <c r="BB65" i="35"/>
  <c r="BA149" i="35"/>
  <c r="BA168" i="35"/>
  <c r="AX65" i="31"/>
  <c r="AX29" i="31"/>
  <c r="AW149" i="31"/>
  <c r="AW168" i="31"/>
  <c r="AW27" i="36"/>
  <c r="AW63" i="36"/>
  <c r="AV147" i="36"/>
  <c r="AV166" i="36"/>
  <c r="AX69" i="31"/>
  <c r="AX33" i="31"/>
  <c r="AW153" i="31"/>
  <c r="AW172" i="31"/>
  <c r="AW23" i="35"/>
  <c r="AW59" i="35"/>
  <c r="AV143" i="35"/>
  <c r="AV162" i="35"/>
  <c r="AV37" i="35"/>
  <c r="AX70" i="31"/>
  <c r="AW154" i="31"/>
  <c r="AW173" i="31"/>
  <c r="AX34" i="31"/>
  <c r="AW32" i="34"/>
  <c r="AW68" i="34"/>
  <c r="AV171" i="34"/>
  <c r="AV152" i="34"/>
  <c r="BF41" i="33"/>
  <c r="BE55" i="33"/>
  <c r="BJ41" i="30"/>
  <c r="BI55" i="30"/>
  <c r="AV61" i="32"/>
  <c r="AV62" i="32" s="1"/>
  <c r="AX21" i="32"/>
  <c r="AY51" i="32" s="1"/>
  <c r="AX29" i="32"/>
  <c r="AY59" i="32" s="1"/>
  <c r="BH41" i="10"/>
  <c r="BG55" i="10"/>
  <c r="BE41" i="34"/>
  <c r="BD55" i="34"/>
  <c r="AR198" i="30"/>
  <c r="AT158" i="30"/>
  <c r="AT158" i="29"/>
  <c r="AV145" i="29"/>
  <c r="AV164" i="29"/>
  <c r="AW25" i="29"/>
  <c r="AX61" i="29" s="1"/>
  <c r="AW32" i="33"/>
  <c r="AX68" i="33" s="1"/>
  <c r="AW33" i="33"/>
  <c r="AX69" i="33" s="1"/>
  <c r="AS197" i="30"/>
  <c r="AS191" i="30"/>
  <c r="AS193" i="30" s="1"/>
  <c r="AV172" i="29"/>
  <c r="AW33" i="29"/>
  <c r="AX69" i="29" s="1"/>
  <c r="AV153" i="29"/>
  <c r="AR194" i="30"/>
  <c r="AV171" i="29"/>
  <c r="AW32" i="29"/>
  <c r="AX68" i="29" s="1"/>
  <c r="AV152" i="29"/>
  <c r="AV170" i="29"/>
  <c r="AW31" i="29"/>
  <c r="AX67" i="29" s="1"/>
  <c r="AV151" i="29"/>
  <c r="AW35" i="33"/>
  <c r="AX71" i="33" s="1"/>
  <c r="AV148" i="30"/>
  <c r="AV167" i="30"/>
  <c r="AW28" i="30"/>
  <c r="AX64" i="30" s="1"/>
  <c r="AX25" i="33"/>
  <c r="AY61" i="33" s="1"/>
  <c r="AV163" i="29"/>
  <c r="AV144" i="29"/>
  <c r="AW24" i="29"/>
  <c r="AX60" i="29" s="1"/>
  <c r="AW34" i="33"/>
  <c r="AX70" i="33" s="1"/>
  <c r="AU157" i="30"/>
  <c r="AV149" i="29"/>
  <c r="AW29" i="29"/>
  <c r="AX65" i="29" s="1"/>
  <c r="AV168" i="29"/>
  <c r="AS197" i="29"/>
  <c r="AS191" i="29"/>
  <c r="AS193" i="29" s="1"/>
  <c r="AV147" i="30"/>
  <c r="AV166" i="30"/>
  <c r="AW27" i="30"/>
  <c r="AX63" i="30" s="1"/>
  <c r="AV154" i="30"/>
  <c r="AV173" i="30"/>
  <c r="AW34" i="30"/>
  <c r="AX70" i="30" s="1"/>
  <c r="AV173" i="29"/>
  <c r="AV154" i="29"/>
  <c r="AW34" i="29"/>
  <c r="AX70" i="29" s="1"/>
  <c r="AU176" i="29"/>
  <c r="AV144" i="30"/>
  <c r="AW24" i="30"/>
  <c r="AX60" i="30" s="1"/>
  <c r="AV163" i="30"/>
  <c r="AW26" i="33"/>
  <c r="AX62" i="33" s="1"/>
  <c r="AU176" i="30"/>
  <c r="AS196" i="29"/>
  <c r="AS184" i="29"/>
  <c r="AS186" i="29" s="1"/>
  <c r="AV37" i="29"/>
  <c r="AV162" i="29"/>
  <c r="AV143" i="29"/>
  <c r="AW23" i="29"/>
  <c r="AX59" i="29" s="1"/>
  <c r="AR194" i="29"/>
  <c r="AV165" i="30"/>
  <c r="AV146" i="30"/>
  <c r="AW26" i="30"/>
  <c r="AX62" i="30" s="1"/>
  <c r="AT182" i="30"/>
  <c r="AT189" i="30"/>
  <c r="AT178" i="30"/>
  <c r="AT179" i="30" s="1"/>
  <c r="AW27" i="33"/>
  <c r="AX63" i="33" s="1"/>
  <c r="AV37" i="30"/>
  <c r="AW23" i="30"/>
  <c r="AX59" i="30" s="1"/>
  <c r="AV143" i="30"/>
  <c r="AV162" i="30"/>
  <c r="AT182" i="29"/>
  <c r="AT189" i="29"/>
  <c r="AT178" i="29"/>
  <c r="AT179" i="29" s="1"/>
  <c r="AW30" i="33"/>
  <c r="AX66" i="33" s="1"/>
  <c r="AV150" i="29"/>
  <c r="AW30" i="29"/>
  <c r="AX66" i="29" s="1"/>
  <c r="AV169" i="29"/>
  <c r="AW23" i="33"/>
  <c r="AX59" i="33" s="1"/>
  <c r="AV37" i="33"/>
  <c r="AR198" i="29"/>
  <c r="AW25" i="30"/>
  <c r="AX61" i="30" s="1"/>
  <c r="AV145" i="30"/>
  <c r="AV164" i="30"/>
  <c r="AV172" i="30"/>
  <c r="AV153" i="30"/>
  <c r="AW33" i="30"/>
  <c r="AX69" i="30" s="1"/>
  <c r="AV167" i="29"/>
  <c r="AV148" i="29"/>
  <c r="AW28" i="29"/>
  <c r="AX64" i="29" s="1"/>
  <c r="AU73" i="30"/>
  <c r="AW24" i="33"/>
  <c r="AX60" i="33" s="1"/>
  <c r="AU73" i="33"/>
  <c r="AU74" i="33" s="1"/>
  <c r="AU73" i="29"/>
  <c r="AU74" i="29" s="1"/>
  <c r="AW29" i="33"/>
  <c r="AX65" i="33" s="1"/>
  <c r="AW32" i="30"/>
  <c r="AX68" i="30" s="1"/>
  <c r="AV152" i="30"/>
  <c r="AV171" i="30"/>
  <c r="AT177" i="29"/>
  <c r="AT183" i="29"/>
  <c r="AT185" i="29" s="1"/>
  <c r="AT190" i="29"/>
  <c r="AT192" i="29" s="1"/>
  <c r="AV155" i="29"/>
  <c r="AV174" i="29"/>
  <c r="AW35" i="29"/>
  <c r="AX71" i="29" s="1"/>
  <c r="AW31" i="33"/>
  <c r="AX67" i="33" s="1"/>
  <c r="AV146" i="29"/>
  <c r="AW26" i="29"/>
  <c r="AX62" i="29" s="1"/>
  <c r="AV165" i="29"/>
  <c r="AV168" i="30"/>
  <c r="AV149" i="30"/>
  <c r="AW29" i="30"/>
  <c r="AX65" i="30" s="1"/>
  <c r="AU157" i="29"/>
  <c r="AV166" i="29"/>
  <c r="AV147" i="29"/>
  <c r="AW27" i="29"/>
  <c r="AX63" i="29" s="1"/>
  <c r="AV174" i="30"/>
  <c r="AV155" i="30"/>
  <c r="AW35" i="30"/>
  <c r="AX71" i="30" s="1"/>
  <c r="AW28" i="33"/>
  <c r="AX64" i="33" s="1"/>
  <c r="AV170" i="30"/>
  <c r="AW31" i="30"/>
  <c r="AX67" i="30" s="1"/>
  <c r="AV151" i="30"/>
  <c r="AT183" i="30"/>
  <c r="AT185" i="30" s="1"/>
  <c r="AT190" i="30"/>
  <c r="AT192" i="30" s="1"/>
  <c r="AT177" i="30"/>
  <c r="AV150" i="30"/>
  <c r="AW30" i="30"/>
  <c r="AX66" i="30" s="1"/>
  <c r="AV169" i="30"/>
  <c r="AS196" i="30"/>
  <c r="AS184" i="30"/>
  <c r="AS186" i="30" s="1"/>
  <c r="AX23" i="31"/>
  <c r="AY59" i="31" s="1"/>
  <c r="AW143" i="31"/>
  <c r="AW162" i="31"/>
  <c r="AY25" i="32"/>
  <c r="AZ55" i="32" s="1"/>
  <c r="AX25" i="2"/>
  <c r="AY55" i="2" s="1"/>
  <c r="AX28" i="2"/>
  <c r="AY58" i="2" s="1"/>
  <c r="AX23" i="2"/>
  <c r="AY53" i="2" s="1"/>
  <c r="AX27" i="2"/>
  <c r="AY57" i="2" s="1"/>
  <c r="AX26" i="2"/>
  <c r="AY56" i="2" s="1"/>
  <c r="AY20" i="2"/>
  <c r="AZ50" i="2" s="1"/>
  <c r="AX24" i="2"/>
  <c r="AY54" i="2" s="1"/>
  <c r="AW29" i="2"/>
  <c r="AX59" i="2" s="1"/>
  <c r="AV61" i="2"/>
  <c r="AV62" i="2" s="1"/>
  <c r="AV31" i="2"/>
  <c r="AX21" i="2"/>
  <c r="AY51" i="2" s="1"/>
  <c r="AX25" i="10"/>
  <c r="AY61" i="10" s="1"/>
  <c r="AX28" i="10"/>
  <c r="AY64" i="10" s="1"/>
  <c r="AX26" i="10"/>
  <c r="AY62" i="10" s="1"/>
  <c r="AV73" i="10"/>
  <c r="AV74" i="10" s="1"/>
  <c r="AX32" i="10"/>
  <c r="AY68" i="10" s="1"/>
  <c r="AX31" i="10"/>
  <c r="AY67" i="10" s="1"/>
  <c r="AX35" i="10"/>
  <c r="AY71" i="10" s="1"/>
  <c r="AY24" i="10"/>
  <c r="AZ60" i="10" s="1"/>
  <c r="AX29" i="10"/>
  <c r="AY65" i="10" s="1"/>
  <c r="AX34" i="10"/>
  <c r="AY70" i="10" s="1"/>
  <c r="AY30" i="10"/>
  <c r="AZ66" i="10" s="1"/>
  <c r="AX27" i="10"/>
  <c r="AY63" i="10" s="1"/>
  <c r="AY24" i="32"/>
  <c r="AZ54" i="32" s="1"/>
  <c r="AY27" i="32"/>
  <c r="AZ57" i="32" s="1"/>
  <c r="AY26" i="32"/>
  <c r="AZ56" i="32" s="1"/>
  <c r="AY28" i="32"/>
  <c r="AZ58" i="32" s="1"/>
  <c r="AZ20" i="32"/>
  <c r="BA50" i="32" s="1"/>
  <c r="AY23" i="32"/>
  <c r="AZ53" i="32" s="1"/>
  <c r="BA77" i="32" l="1"/>
  <c r="BA65" i="32"/>
  <c r="BA19" i="32"/>
  <c r="BA49" i="32"/>
  <c r="BA34" i="32"/>
  <c r="BA22" i="43"/>
  <c r="BA58" i="43"/>
  <c r="BA89" i="43"/>
  <c r="BA76" i="43"/>
  <c r="BA40" i="43"/>
  <c r="BA20" i="48"/>
  <c r="BA27" i="48"/>
  <c r="BA40" i="10"/>
  <c r="BA92" i="10"/>
  <c r="BA22" i="10"/>
  <c r="BA77" i="10"/>
  <c r="BA58" i="10"/>
  <c r="BA188" i="34"/>
  <c r="BA181" i="34"/>
  <c r="BA109" i="34"/>
  <c r="BA161" i="34"/>
  <c r="BA142" i="34"/>
  <c r="BA22" i="34"/>
  <c r="BA58" i="34"/>
  <c r="BA92" i="34"/>
  <c r="BA126" i="34"/>
  <c r="BA77" i="34"/>
  <c r="BA40" i="34"/>
  <c r="BB4" i="48"/>
  <c r="BB4" i="43"/>
  <c r="BB4" i="35"/>
  <c r="BB4" i="33"/>
  <c r="BB4" i="36"/>
  <c r="BB4" i="34"/>
  <c r="BB4" i="32"/>
  <c r="BB4" i="10"/>
  <c r="BB4" i="30"/>
  <c r="BB4" i="31"/>
  <c r="BB4" i="29"/>
  <c r="BB65" i="2"/>
  <c r="BB34" i="2"/>
  <c r="BB77" i="2"/>
  <c r="BB49" i="2"/>
  <c r="BB19" i="2"/>
  <c r="BA22" i="36"/>
  <c r="BA142" i="36"/>
  <c r="BA77" i="36"/>
  <c r="BA126" i="36"/>
  <c r="BA161" i="36"/>
  <c r="BA188" i="36"/>
  <c r="BA58" i="36"/>
  <c r="BA40" i="36"/>
  <c r="BA109" i="36"/>
  <c r="BA181" i="36"/>
  <c r="BA92" i="36"/>
  <c r="BA126" i="29"/>
  <c r="BA77" i="29"/>
  <c r="BA92" i="29"/>
  <c r="BA40" i="29"/>
  <c r="BA188" i="29"/>
  <c r="BA142" i="29"/>
  <c r="BA58" i="29"/>
  <c r="BA161" i="29"/>
  <c r="BA181" i="29"/>
  <c r="BA22" i="29"/>
  <c r="BA109" i="29"/>
  <c r="BA181" i="31"/>
  <c r="BA142" i="31"/>
  <c r="BA109" i="31"/>
  <c r="BA77" i="31"/>
  <c r="BA40" i="31"/>
  <c r="BA58" i="31"/>
  <c r="BA92" i="31"/>
  <c r="BA188" i="31"/>
  <c r="BA126" i="31"/>
  <c r="BA161" i="31"/>
  <c r="BA22" i="31"/>
  <c r="BA77" i="33"/>
  <c r="BA40" i="33"/>
  <c r="BA92" i="33"/>
  <c r="BA58" i="33"/>
  <c r="BA22" i="33"/>
  <c r="BA126" i="30"/>
  <c r="BA22" i="30"/>
  <c r="BA161" i="30"/>
  <c r="BA188" i="30"/>
  <c r="BA77" i="30"/>
  <c r="BA109" i="30"/>
  <c r="BA142" i="30"/>
  <c r="BA181" i="30"/>
  <c r="BA92" i="30"/>
  <c r="BA40" i="30"/>
  <c r="BA58" i="30"/>
  <c r="BA188" i="35"/>
  <c r="BA181" i="35"/>
  <c r="BA161" i="35"/>
  <c r="BA142" i="35"/>
  <c r="BA126" i="35"/>
  <c r="BA58" i="35"/>
  <c r="BA40" i="35"/>
  <c r="BA92" i="35"/>
  <c r="BA22" i="35"/>
  <c r="BA109" i="35"/>
  <c r="BA77" i="35"/>
  <c r="BB34" i="28"/>
  <c r="BB59" i="28" s="1"/>
  <c r="BD5" i="28"/>
  <c r="BC4" i="2"/>
  <c r="BC21" i="28"/>
  <c r="BC13" i="28"/>
  <c r="BA87" i="28"/>
  <c r="BA95" i="28" s="1"/>
  <c r="BA103" i="28" s="1"/>
  <c r="BA67" i="28"/>
  <c r="BA75" i="28" s="1"/>
  <c r="AU177" i="34"/>
  <c r="AU74" i="30"/>
  <c r="BM39" i="2"/>
  <c r="BL46" i="2"/>
  <c r="AS198" i="36"/>
  <c r="AX61" i="31"/>
  <c r="AX73" i="31" s="1"/>
  <c r="AX74" i="31" s="1"/>
  <c r="AX25" i="31"/>
  <c r="AX37" i="31" s="1"/>
  <c r="AW145" i="31"/>
  <c r="AW157" i="31" s="1"/>
  <c r="AW164" i="31"/>
  <c r="AW176" i="31" s="1"/>
  <c r="AW190" i="31" s="1"/>
  <c r="AW192" i="31" s="1"/>
  <c r="AW37" i="10"/>
  <c r="AX52" i="32"/>
  <c r="AX22" i="32"/>
  <c r="AX31" i="32" s="1"/>
  <c r="AV190" i="31"/>
  <c r="AV192" i="31" s="1"/>
  <c r="AX69" i="10"/>
  <c r="AX33" i="10"/>
  <c r="AT196" i="35"/>
  <c r="AV157" i="35"/>
  <c r="AV182" i="35" s="1"/>
  <c r="AU190" i="36"/>
  <c r="AU192" i="36" s="1"/>
  <c r="AU186" i="31"/>
  <c r="AU177" i="36"/>
  <c r="AU197" i="31"/>
  <c r="AV177" i="31"/>
  <c r="AV176" i="35"/>
  <c r="AV183" i="35" s="1"/>
  <c r="AV185" i="35" s="1"/>
  <c r="AU196" i="31"/>
  <c r="AW73" i="35"/>
  <c r="AW74" i="35" s="1"/>
  <c r="AS194" i="36"/>
  <c r="AV176" i="36"/>
  <c r="AV183" i="36" s="1"/>
  <c r="AV185" i="36" s="1"/>
  <c r="AV182" i="31"/>
  <c r="AV184" i="31" s="1"/>
  <c r="AV186" i="31" s="1"/>
  <c r="AT197" i="36"/>
  <c r="AT198" i="36" s="1"/>
  <c r="AT193" i="36"/>
  <c r="AU191" i="31"/>
  <c r="AU193" i="31" s="1"/>
  <c r="AT184" i="36"/>
  <c r="AT186" i="36" s="1"/>
  <c r="AU158" i="36"/>
  <c r="AU182" i="34"/>
  <c r="AU184" i="34" s="1"/>
  <c r="AW37" i="36"/>
  <c r="BN41" i="35"/>
  <c r="BM55" i="35"/>
  <c r="AT186" i="35"/>
  <c r="AU178" i="36"/>
  <c r="AU179" i="36" s="1"/>
  <c r="AX59" i="10"/>
  <c r="AX23" i="10"/>
  <c r="AW73" i="36"/>
  <c r="AW74" i="36" s="1"/>
  <c r="AU189" i="36"/>
  <c r="AU158" i="34"/>
  <c r="AV157" i="36"/>
  <c r="AV189" i="36" s="1"/>
  <c r="AY69" i="31"/>
  <c r="AY33" i="31"/>
  <c r="AX172" i="31"/>
  <c r="AX153" i="31"/>
  <c r="AY65" i="31"/>
  <c r="AX149" i="31"/>
  <c r="AX168" i="31"/>
  <c r="AY29" i="31"/>
  <c r="AX33" i="36"/>
  <c r="AX69" i="36"/>
  <c r="AW153" i="36"/>
  <c r="AW172" i="36"/>
  <c r="AY63" i="31"/>
  <c r="AX166" i="31"/>
  <c r="AX147" i="31"/>
  <c r="AY27" i="31"/>
  <c r="AU191" i="34"/>
  <c r="AZ24" i="35"/>
  <c r="AZ60" i="35"/>
  <c r="AY144" i="35"/>
  <c r="AY163" i="35"/>
  <c r="BA29" i="36"/>
  <c r="BA65" i="36"/>
  <c r="AZ168" i="36"/>
  <c r="AZ149" i="36"/>
  <c r="AX31" i="34"/>
  <c r="AX67" i="34"/>
  <c r="AW151" i="34"/>
  <c r="AW170" i="34"/>
  <c r="AU189" i="35"/>
  <c r="AU182" i="35"/>
  <c r="AU178" i="35"/>
  <c r="AU179" i="35" s="1"/>
  <c r="BC25" i="35"/>
  <c r="BC61" i="35"/>
  <c r="BB145" i="35"/>
  <c r="BB164" i="35"/>
  <c r="AX35" i="36"/>
  <c r="AX71" i="36"/>
  <c r="AW174" i="36"/>
  <c r="AW155" i="36"/>
  <c r="AX33" i="34"/>
  <c r="AX69" i="34"/>
  <c r="AW172" i="34"/>
  <c r="AW153" i="34"/>
  <c r="AY71" i="31"/>
  <c r="AX155" i="31"/>
  <c r="AX174" i="31"/>
  <c r="AY35" i="31"/>
  <c r="BB32" i="35"/>
  <c r="BB68" i="35"/>
  <c r="BA171" i="35"/>
  <c r="BA152" i="35"/>
  <c r="BB27" i="35"/>
  <c r="BB63" i="35"/>
  <c r="BA147" i="35"/>
  <c r="BA166" i="35"/>
  <c r="AX27" i="34"/>
  <c r="AX63" i="34"/>
  <c r="AW147" i="34"/>
  <c r="AW166" i="34"/>
  <c r="AX30" i="36"/>
  <c r="AX66" i="36"/>
  <c r="AW169" i="36"/>
  <c r="AW150" i="36"/>
  <c r="AS194" i="34"/>
  <c r="AY62" i="31"/>
  <c r="AX146" i="31"/>
  <c r="AX165" i="31"/>
  <c r="AY26" i="31"/>
  <c r="AY68" i="31"/>
  <c r="AY32" i="31"/>
  <c r="AX171" i="31"/>
  <c r="AX152" i="31"/>
  <c r="AZ67" i="31"/>
  <c r="AZ31" i="31"/>
  <c r="AY170" i="31"/>
  <c r="AY151" i="31"/>
  <c r="BC30" i="35"/>
  <c r="BC66" i="35"/>
  <c r="BB150" i="35"/>
  <c r="BB169" i="35"/>
  <c r="AV178" i="31"/>
  <c r="AV179" i="31" s="1"/>
  <c r="AX28" i="36"/>
  <c r="AX64" i="36"/>
  <c r="AW167" i="36"/>
  <c r="AW148" i="36"/>
  <c r="AT197" i="34"/>
  <c r="AT191" i="34"/>
  <c r="AT193" i="34" s="1"/>
  <c r="AS198" i="34"/>
  <c r="AV157" i="34"/>
  <c r="AX35" i="34"/>
  <c r="AX71" i="34"/>
  <c r="AW155" i="34"/>
  <c r="AW174" i="34"/>
  <c r="AX34" i="34"/>
  <c r="AX70" i="34"/>
  <c r="AW173" i="34"/>
  <c r="AW154" i="34"/>
  <c r="BB28" i="35"/>
  <c r="BB64" i="35"/>
  <c r="BA148" i="35"/>
  <c r="BA167" i="35"/>
  <c r="AX26" i="34"/>
  <c r="AX62" i="34"/>
  <c r="AW146" i="34"/>
  <c r="AW165" i="34"/>
  <c r="AV158" i="31"/>
  <c r="AX32" i="34"/>
  <c r="AX68" i="34"/>
  <c r="AW152" i="34"/>
  <c r="AW171" i="34"/>
  <c r="AT196" i="34"/>
  <c r="AT184" i="34"/>
  <c r="AT186" i="34" s="1"/>
  <c r="AT193" i="35"/>
  <c r="AU190" i="35"/>
  <c r="AU192" i="35" s="1"/>
  <c r="AU183" i="35"/>
  <c r="AU185" i="35" s="1"/>
  <c r="AS194" i="35"/>
  <c r="AY23" i="36"/>
  <c r="AY59" i="36"/>
  <c r="AX143" i="36"/>
  <c r="AX162" i="36"/>
  <c r="AX28" i="34"/>
  <c r="AX64" i="34"/>
  <c r="AW167" i="34"/>
  <c r="AW148" i="34"/>
  <c r="AU190" i="34"/>
  <c r="AU192" i="34" s="1"/>
  <c r="AU183" i="34"/>
  <c r="AU185" i="34" s="1"/>
  <c r="AY70" i="31"/>
  <c r="AX154" i="31"/>
  <c r="AY34" i="31"/>
  <c r="AX173" i="31"/>
  <c r="AX23" i="35"/>
  <c r="AX59" i="35"/>
  <c r="AW37" i="35"/>
  <c r="AW143" i="35"/>
  <c r="AW162" i="35"/>
  <c r="AX27" i="36"/>
  <c r="AX63" i="36"/>
  <c r="AW166" i="36"/>
  <c r="AW147" i="36"/>
  <c r="BC29" i="35"/>
  <c r="BC65" i="35"/>
  <c r="BB149" i="35"/>
  <c r="BB168" i="35"/>
  <c r="AT197" i="35"/>
  <c r="AT198" i="35" s="1"/>
  <c r="AY66" i="31"/>
  <c r="AX169" i="31"/>
  <c r="AY30" i="31"/>
  <c r="AX150" i="31"/>
  <c r="BC35" i="35"/>
  <c r="BC71" i="35"/>
  <c r="BB174" i="35"/>
  <c r="BB155" i="35"/>
  <c r="AV176" i="34"/>
  <c r="AS198" i="35"/>
  <c r="AX24" i="36"/>
  <c r="AX60" i="36"/>
  <c r="AW144" i="36"/>
  <c r="AW163" i="36"/>
  <c r="AX24" i="34"/>
  <c r="AX60" i="34"/>
  <c r="AW163" i="34"/>
  <c r="AW144" i="34"/>
  <c r="AY64" i="31"/>
  <c r="AY28" i="31"/>
  <c r="AX148" i="31"/>
  <c r="AX167" i="31"/>
  <c r="AX34" i="35"/>
  <c r="AX70" i="35"/>
  <c r="AW173" i="35"/>
  <c r="AW154" i="35"/>
  <c r="AX31" i="35"/>
  <c r="AX67" i="35"/>
  <c r="AW151" i="35"/>
  <c r="AW170" i="35"/>
  <c r="AU184" i="36"/>
  <c r="AU186" i="36" s="1"/>
  <c r="AU196" i="36"/>
  <c r="AX29" i="34"/>
  <c r="AX65" i="34"/>
  <c r="AW149" i="34"/>
  <c r="AW168" i="34"/>
  <c r="AY60" i="31"/>
  <c r="AY24" i="31"/>
  <c r="AX144" i="31"/>
  <c r="AX163" i="31"/>
  <c r="AX30" i="34"/>
  <c r="AX66" i="34"/>
  <c r="AW169" i="34"/>
  <c r="AW150" i="34"/>
  <c r="BC33" i="35"/>
  <c r="BC69" i="35"/>
  <c r="BB172" i="35"/>
  <c r="BB153" i="35"/>
  <c r="AW73" i="34"/>
  <c r="AW179" i="34" s="1"/>
  <c r="AX52" i="2"/>
  <c r="AX22" i="2"/>
  <c r="AU177" i="35"/>
  <c r="AV74" i="34"/>
  <c r="AX31" i="36"/>
  <c r="AX67" i="36"/>
  <c r="AW170" i="36"/>
  <c r="AW151" i="36"/>
  <c r="AX23" i="34"/>
  <c r="AX59" i="34"/>
  <c r="AW143" i="34"/>
  <c r="AW37" i="34"/>
  <c r="AW162" i="34"/>
  <c r="AX34" i="36"/>
  <c r="AX70" i="36"/>
  <c r="AW154" i="36"/>
  <c r="AW173" i="36"/>
  <c r="AX25" i="36"/>
  <c r="AX61" i="36"/>
  <c r="AW164" i="36"/>
  <c r="AW145" i="36"/>
  <c r="AX32" i="36"/>
  <c r="AX68" i="36"/>
  <c r="AW171" i="36"/>
  <c r="AW152" i="36"/>
  <c r="AX26" i="36"/>
  <c r="AX62" i="36"/>
  <c r="AW165" i="36"/>
  <c r="AW146" i="36"/>
  <c r="AX25" i="34"/>
  <c r="AX61" i="34"/>
  <c r="AW145" i="34"/>
  <c r="AW164" i="34"/>
  <c r="AU158" i="35"/>
  <c r="BF26" i="35"/>
  <c r="BF62" i="35"/>
  <c r="BE165" i="35"/>
  <c r="BE146" i="35"/>
  <c r="BG41" i="33"/>
  <c r="BF55" i="33"/>
  <c r="BK41" i="30"/>
  <c r="BJ55" i="30"/>
  <c r="AW61" i="32"/>
  <c r="AW62" i="32" s="1"/>
  <c r="AY29" i="32"/>
  <c r="AZ59" i="32" s="1"/>
  <c r="AY21" i="32"/>
  <c r="AZ51" i="32" s="1"/>
  <c r="BI41" i="10"/>
  <c r="BH55" i="10"/>
  <c r="AU158" i="30"/>
  <c r="BF41" i="34"/>
  <c r="BE55" i="34"/>
  <c r="AS198" i="29"/>
  <c r="AS194" i="30"/>
  <c r="AS194" i="29"/>
  <c r="AU177" i="30"/>
  <c r="AU177" i="29"/>
  <c r="AS198" i="30"/>
  <c r="AX28" i="33"/>
  <c r="AY64" i="33" s="1"/>
  <c r="AW146" i="29"/>
  <c r="AW165" i="29"/>
  <c r="AX26" i="29"/>
  <c r="AY62" i="29" s="1"/>
  <c r="AX29" i="33"/>
  <c r="AY65" i="33" s="1"/>
  <c r="AT184" i="29"/>
  <c r="AT186" i="29" s="1"/>
  <c r="AT196" i="29"/>
  <c r="AW162" i="29"/>
  <c r="AW143" i="29"/>
  <c r="AX23" i="29"/>
  <c r="AY59" i="29" s="1"/>
  <c r="AX26" i="33"/>
  <c r="AY62" i="33" s="1"/>
  <c r="AW147" i="30"/>
  <c r="AW166" i="30"/>
  <c r="AX27" i="30"/>
  <c r="AY63" i="30" s="1"/>
  <c r="AY25" i="33"/>
  <c r="AZ61" i="33" s="1"/>
  <c r="AX33" i="33"/>
  <c r="AY69" i="33" s="1"/>
  <c r="AV73" i="30"/>
  <c r="AT191" i="30"/>
  <c r="AT193" i="30" s="1"/>
  <c r="AT197" i="30"/>
  <c r="AV157" i="29"/>
  <c r="AU182" i="30"/>
  <c r="AU178" i="30"/>
  <c r="AU179" i="30" s="1"/>
  <c r="AU189" i="30"/>
  <c r="AX35" i="30"/>
  <c r="AY71" i="30" s="1"/>
  <c r="AW174" i="30"/>
  <c r="AW155" i="30"/>
  <c r="AU182" i="29"/>
  <c r="AU189" i="29"/>
  <c r="AU178" i="29"/>
  <c r="AU179" i="29" s="1"/>
  <c r="AW164" i="30"/>
  <c r="AW145" i="30"/>
  <c r="AX25" i="30"/>
  <c r="AY61" i="30" s="1"/>
  <c r="AW150" i="29"/>
  <c r="AX30" i="29"/>
  <c r="AY66" i="29" s="1"/>
  <c r="AW169" i="29"/>
  <c r="AT196" i="30"/>
  <c r="AT184" i="30"/>
  <c r="AT186" i="30" s="1"/>
  <c r="AV176" i="29"/>
  <c r="AX34" i="33"/>
  <c r="AY70" i="33" s="1"/>
  <c r="AW148" i="30"/>
  <c r="AX28" i="30"/>
  <c r="AY64" i="30" s="1"/>
  <c r="AW167" i="30"/>
  <c r="AW170" i="29"/>
  <c r="AW151" i="29"/>
  <c r="AX31" i="29"/>
  <c r="AY67" i="29" s="1"/>
  <c r="AX32" i="33"/>
  <c r="AY68" i="33" s="1"/>
  <c r="AW168" i="30"/>
  <c r="AW149" i="30"/>
  <c r="AX29" i="30"/>
  <c r="AY65" i="30" s="1"/>
  <c r="AX31" i="33"/>
  <c r="AY67" i="33" s="1"/>
  <c r="AW172" i="30"/>
  <c r="AW153" i="30"/>
  <c r="AX33" i="30"/>
  <c r="AY69" i="30" s="1"/>
  <c r="AV157" i="30"/>
  <c r="AX26" i="30"/>
  <c r="AY62" i="30" s="1"/>
  <c r="AW165" i="30"/>
  <c r="AW146" i="30"/>
  <c r="AV73" i="29"/>
  <c r="AV74" i="29" s="1"/>
  <c r="AW163" i="30"/>
  <c r="AW144" i="30"/>
  <c r="AX24" i="30"/>
  <c r="AY60" i="30" s="1"/>
  <c r="AW173" i="30"/>
  <c r="AW154" i="30"/>
  <c r="AX34" i="30"/>
  <c r="AY70" i="30" s="1"/>
  <c r="AV176" i="30"/>
  <c r="AX24" i="33"/>
  <c r="AY60" i="33" s="1"/>
  <c r="AX30" i="33"/>
  <c r="AY66" i="33" s="1"/>
  <c r="AW162" i="30"/>
  <c r="AW143" i="30"/>
  <c r="AX23" i="30"/>
  <c r="AY59" i="30" s="1"/>
  <c r="AW37" i="30"/>
  <c r="AW144" i="29"/>
  <c r="AW163" i="29"/>
  <c r="AX24" i="29"/>
  <c r="AY60" i="29" s="1"/>
  <c r="AU158" i="29"/>
  <c r="AW153" i="29"/>
  <c r="AX33" i="29"/>
  <c r="AY69" i="29" s="1"/>
  <c r="AW172" i="29"/>
  <c r="AW145" i="29"/>
  <c r="AW164" i="29"/>
  <c r="AX25" i="29"/>
  <c r="AY61" i="29" s="1"/>
  <c r="AW170" i="30"/>
  <c r="AW151" i="30"/>
  <c r="AX31" i="30"/>
  <c r="AY67" i="30" s="1"/>
  <c r="AW174" i="29"/>
  <c r="AW155" i="29"/>
  <c r="AX35" i="29"/>
  <c r="AY71" i="29" s="1"/>
  <c r="AW147" i="29"/>
  <c r="AW166" i="29"/>
  <c r="AX27" i="29"/>
  <c r="AY63" i="29" s="1"/>
  <c r="AW171" i="30"/>
  <c r="AX32" i="30"/>
  <c r="AY68" i="30" s="1"/>
  <c r="AW152" i="30"/>
  <c r="AX23" i="33"/>
  <c r="AY59" i="33" s="1"/>
  <c r="AW37" i="33"/>
  <c r="AX27" i="33"/>
  <c r="AY63" i="33" s="1"/>
  <c r="AU183" i="29"/>
  <c r="AU185" i="29" s="1"/>
  <c r="AU190" i="29"/>
  <c r="AU192" i="29" s="1"/>
  <c r="AX35" i="33"/>
  <c r="AY71" i="33" s="1"/>
  <c r="AW171" i="29"/>
  <c r="AW152" i="29"/>
  <c r="AX32" i="29"/>
  <c r="AY68" i="29" s="1"/>
  <c r="AX30" i="30"/>
  <c r="AY66" i="30" s="1"/>
  <c r="AW150" i="30"/>
  <c r="AW169" i="30"/>
  <c r="AW167" i="29"/>
  <c r="AW148" i="29"/>
  <c r="AX28" i="29"/>
  <c r="AY64" i="29" s="1"/>
  <c r="AV73" i="33"/>
  <c r="AV74" i="33" s="1"/>
  <c r="AT197" i="29"/>
  <c r="AT191" i="29"/>
  <c r="AT193" i="29" s="1"/>
  <c r="AU190" i="30"/>
  <c r="AU192" i="30" s="1"/>
  <c r="AU183" i="30"/>
  <c r="AU185" i="30" s="1"/>
  <c r="AW37" i="29"/>
  <c r="AW154" i="29"/>
  <c r="AX34" i="29"/>
  <c r="AY70" i="29" s="1"/>
  <c r="AW173" i="29"/>
  <c r="AW168" i="29"/>
  <c r="AW149" i="29"/>
  <c r="AX29" i="29"/>
  <c r="AY65" i="29" s="1"/>
  <c r="AV191" i="31"/>
  <c r="AX143" i="31"/>
  <c r="AX162" i="31"/>
  <c r="AY23" i="31"/>
  <c r="AZ59" i="31" s="1"/>
  <c r="AZ25" i="32"/>
  <c r="BA55" i="32" s="1"/>
  <c r="AY25" i="2"/>
  <c r="AZ55" i="2" s="1"/>
  <c r="AY21" i="2"/>
  <c r="AZ51" i="2" s="1"/>
  <c r="AY26" i="2"/>
  <c r="AZ56" i="2" s="1"/>
  <c r="AZ20" i="2"/>
  <c r="BA50" i="2" s="1"/>
  <c r="AY23" i="2"/>
  <c r="AZ53" i="2" s="1"/>
  <c r="AY27" i="2"/>
  <c r="AZ57" i="2" s="1"/>
  <c r="AX29" i="2"/>
  <c r="AW61" i="2"/>
  <c r="AW62" i="2" s="1"/>
  <c r="AY24" i="2"/>
  <c r="AZ54" i="2" s="1"/>
  <c r="AY28" i="2"/>
  <c r="AZ58" i="2" s="1"/>
  <c r="AW31" i="2"/>
  <c r="AY32" i="10"/>
  <c r="AZ68" i="10" s="1"/>
  <c r="AY28" i="10"/>
  <c r="AZ64" i="10" s="1"/>
  <c r="AY26" i="10"/>
  <c r="AZ62" i="10" s="1"/>
  <c r="AY34" i="10"/>
  <c r="AZ70" i="10" s="1"/>
  <c r="AW73" i="10"/>
  <c r="AW74" i="10" s="1"/>
  <c r="AY27" i="10"/>
  <c r="AZ63" i="10" s="1"/>
  <c r="AY29" i="10"/>
  <c r="AZ65" i="10" s="1"/>
  <c r="AZ24" i="10"/>
  <c r="BA60" i="10" s="1"/>
  <c r="AY35" i="10"/>
  <c r="AZ71" i="10" s="1"/>
  <c r="AY25" i="10"/>
  <c r="AZ61" i="10" s="1"/>
  <c r="AZ30" i="10"/>
  <c r="BA66" i="10" s="1"/>
  <c r="AY31" i="10"/>
  <c r="AZ67" i="10" s="1"/>
  <c r="AZ23" i="32"/>
  <c r="BA53" i="32" s="1"/>
  <c r="AZ27" i="32"/>
  <c r="BA57" i="32" s="1"/>
  <c r="AZ26" i="32"/>
  <c r="BA56" i="32" s="1"/>
  <c r="AZ24" i="32"/>
  <c r="BA54" i="32" s="1"/>
  <c r="AZ28" i="32"/>
  <c r="BA58" i="32" s="1"/>
  <c r="BA20" i="32"/>
  <c r="BB50" i="32" s="1"/>
  <c r="AV177" i="34" l="1"/>
  <c r="BB126" i="29"/>
  <c r="BB181" i="29"/>
  <c r="BB142" i="29"/>
  <c r="BB77" i="29"/>
  <c r="BB40" i="29"/>
  <c r="BB92" i="29"/>
  <c r="BB188" i="29"/>
  <c r="BB58" i="29"/>
  <c r="BB22" i="29"/>
  <c r="BB161" i="29"/>
  <c r="BB109" i="29"/>
  <c r="BB92" i="35"/>
  <c r="BB181" i="35"/>
  <c r="BB142" i="35"/>
  <c r="BB126" i="35"/>
  <c r="BB58" i="35"/>
  <c r="BB188" i="35"/>
  <c r="BB109" i="35"/>
  <c r="BB77" i="35"/>
  <c r="BB40" i="35"/>
  <c r="BB161" i="35"/>
  <c r="BB22" i="35"/>
  <c r="BB22" i="30"/>
  <c r="BB188" i="30"/>
  <c r="BB161" i="30"/>
  <c r="BB77" i="30"/>
  <c r="BB109" i="30"/>
  <c r="BB142" i="30"/>
  <c r="BB181" i="30"/>
  <c r="BB126" i="30"/>
  <c r="BB92" i="30"/>
  <c r="BB40" i="30"/>
  <c r="BB58" i="30"/>
  <c r="BB27" i="48"/>
  <c r="BB20" i="48"/>
  <c r="BB58" i="10"/>
  <c r="BB92" i="10"/>
  <c r="BB22" i="10"/>
  <c r="BB77" i="10"/>
  <c r="BB40" i="10"/>
  <c r="BB19" i="32"/>
  <c r="BB49" i="32"/>
  <c r="BB65" i="32"/>
  <c r="BB34" i="32"/>
  <c r="BB77" i="32"/>
  <c r="BB181" i="31"/>
  <c r="BB92" i="31"/>
  <c r="BB188" i="31"/>
  <c r="BB126" i="31"/>
  <c r="BB161" i="31"/>
  <c r="BB77" i="31"/>
  <c r="BB22" i="31"/>
  <c r="BB109" i="31"/>
  <c r="BB40" i="31"/>
  <c r="BB58" i="31"/>
  <c r="BB142" i="31"/>
  <c r="BC4" i="48"/>
  <c r="BC4" i="43"/>
  <c r="BC4" i="35"/>
  <c r="BC4" i="33"/>
  <c r="BC4" i="36"/>
  <c r="BC4" i="34"/>
  <c r="BC4" i="32"/>
  <c r="BC4" i="30"/>
  <c r="BC4" i="10"/>
  <c r="BC4" i="31"/>
  <c r="BC4" i="29"/>
  <c r="BC77" i="2"/>
  <c r="BC49" i="2"/>
  <c r="BC19" i="2"/>
  <c r="BC65" i="2"/>
  <c r="BC34" i="2"/>
  <c r="BB188" i="34"/>
  <c r="BB181" i="34"/>
  <c r="BB161" i="34"/>
  <c r="BB142" i="34"/>
  <c r="BB22" i="34"/>
  <c r="BB58" i="34"/>
  <c r="BB92" i="34"/>
  <c r="BB126" i="34"/>
  <c r="BB40" i="34"/>
  <c r="BB109" i="34"/>
  <c r="BB77" i="34"/>
  <c r="BB58" i="43"/>
  <c r="BB89" i="43"/>
  <c r="BB76" i="43"/>
  <c r="BB40" i="43"/>
  <c r="BB22" i="43"/>
  <c r="BB181" i="36"/>
  <c r="BB142" i="36"/>
  <c r="BB58" i="36"/>
  <c r="BB161" i="36"/>
  <c r="BB188" i="36"/>
  <c r="BB126" i="36"/>
  <c r="BB109" i="36"/>
  <c r="BB92" i="36"/>
  <c r="BB22" i="36"/>
  <c r="BB77" i="36"/>
  <c r="BB40" i="36"/>
  <c r="AV197" i="31"/>
  <c r="BB77" i="33"/>
  <c r="BB40" i="33"/>
  <c r="BB92" i="33"/>
  <c r="BB58" i="33"/>
  <c r="BB22" i="33"/>
  <c r="BC34" i="28"/>
  <c r="BC59" i="28" s="1"/>
  <c r="BE5" i="28"/>
  <c r="BD4" i="2"/>
  <c r="BD21" i="28"/>
  <c r="BD13" i="28"/>
  <c r="BB67" i="28"/>
  <c r="BB75" i="28" s="1"/>
  <c r="BB87" i="28"/>
  <c r="BB95" i="28" s="1"/>
  <c r="BB103" i="28" s="1"/>
  <c r="AV193" i="31"/>
  <c r="AV194" i="31" s="1"/>
  <c r="AV74" i="30"/>
  <c r="BM46" i="2"/>
  <c r="BN39" i="2"/>
  <c r="AY61" i="31"/>
  <c r="AY73" i="31" s="1"/>
  <c r="AY74" i="31" s="1"/>
  <c r="AY25" i="31"/>
  <c r="AY37" i="31" s="1"/>
  <c r="AX145" i="31"/>
  <c r="AX157" i="31" s="1"/>
  <c r="AX189" i="31" s="1"/>
  <c r="AX164" i="31"/>
  <c r="AX176" i="31" s="1"/>
  <c r="AV189" i="35"/>
  <c r="AV191" i="35" s="1"/>
  <c r="AX37" i="10"/>
  <c r="AY52" i="32"/>
  <c r="AY22" i="32"/>
  <c r="AY31" i="32" s="1"/>
  <c r="AV158" i="35"/>
  <c r="AU197" i="36"/>
  <c r="AU198" i="36" s="1"/>
  <c r="AV196" i="31"/>
  <c r="AV178" i="35"/>
  <c r="AV179" i="35" s="1"/>
  <c r="AY69" i="10"/>
  <c r="AY33" i="10"/>
  <c r="AV190" i="35"/>
  <c r="AV192" i="35" s="1"/>
  <c r="AU194" i="31"/>
  <c r="AW177" i="31"/>
  <c r="AW183" i="31"/>
  <c r="AW185" i="31" s="1"/>
  <c r="AW178" i="31"/>
  <c r="AW179" i="31" s="1"/>
  <c r="AV190" i="36"/>
  <c r="AV192" i="36" s="1"/>
  <c r="AU198" i="31"/>
  <c r="AV177" i="36"/>
  <c r="AV177" i="35"/>
  <c r="AW158" i="31"/>
  <c r="AT194" i="35"/>
  <c r="AT194" i="36"/>
  <c r="AV158" i="36"/>
  <c r="AX37" i="36"/>
  <c r="AW176" i="35"/>
  <c r="BO41" i="35"/>
  <c r="BN55" i="35"/>
  <c r="AV158" i="34"/>
  <c r="AW189" i="31"/>
  <c r="AW197" i="31" s="1"/>
  <c r="AY59" i="10"/>
  <c r="AY23" i="10"/>
  <c r="AU191" i="36"/>
  <c r="AU193" i="36" s="1"/>
  <c r="AU194" i="36" s="1"/>
  <c r="AX73" i="36"/>
  <c r="AX74" i="36" s="1"/>
  <c r="AW157" i="36"/>
  <c r="AW189" i="36" s="1"/>
  <c r="AW74" i="34"/>
  <c r="AV178" i="36"/>
  <c r="AV179" i="36" s="1"/>
  <c r="AU186" i="34"/>
  <c r="AW176" i="36"/>
  <c r="AW190" i="36" s="1"/>
  <c r="AW192" i="36" s="1"/>
  <c r="AT194" i="34"/>
  <c r="AV182" i="36"/>
  <c r="AV196" i="36" s="1"/>
  <c r="AU196" i="34"/>
  <c r="AX73" i="34"/>
  <c r="AX179" i="34" s="1"/>
  <c r="AT198" i="34"/>
  <c r="AY26" i="36"/>
  <c r="AY62" i="36"/>
  <c r="AX146" i="36"/>
  <c r="AX165" i="36"/>
  <c r="AZ63" i="31"/>
  <c r="AZ27" i="31"/>
  <c r="AY166" i="31"/>
  <c r="AY147" i="31"/>
  <c r="AW182" i="31"/>
  <c r="AW184" i="31" s="1"/>
  <c r="AW186" i="31" s="1"/>
  <c r="AW157" i="34"/>
  <c r="AZ60" i="31"/>
  <c r="AZ24" i="31"/>
  <c r="AY163" i="31"/>
  <c r="AY144" i="31"/>
  <c r="AY24" i="34"/>
  <c r="AY60" i="34"/>
  <c r="AX144" i="34"/>
  <c r="AX163" i="34"/>
  <c r="AY27" i="36"/>
  <c r="AY63" i="36"/>
  <c r="AX147" i="36"/>
  <c r="AX166" i="36"/>
  <c r="AY28" i="34"/>
  <c r="AY64" i="34"/>
  <c r="AX167" i="34"/>
  <c r="AX148" i="34"/>
  <c r="AU193" i="34"/>
  <c r="AY33" i="36"/>
  <c r="AY69" i="36"/>
  <c r="AX172" i="36"/>
  <c r="AX153" i="36"/>
  <c r="AY23" i="34"/>
  <c r="AY59" i="34"/>
  <c r="AX162" i="34"/>
  <c r="AX143" i="34"/>
  <c r="AX37" i="34"/>
  <c r="AW157" i="35"/>
  <c r="AU197" i="35"/>
  <c r="AU191" i="35"/>
  <c r="AU193" i="35" s="1"/>
  <c r="BB29" i="36"/>
  <c r="BB65" i="36"/>
  <c r="BA149" i="36"/>
  <c r="BA168" i="36"/>
  <c r="AU184" i="35"/>
  <c r="AU186" i="35" s="1"/>
  <c r="AU196" i="35"/>
  <c r="AY52" i="2"/>
  <c r="AY22" i="2"/>
  <c r="AY31" i="35"/>
  <c r="AY67" i="35"/>
  <c r="AX151" i="35"/>
  <c r="AX170" i="35"/>
  <c r="AZ64" i="31"/>
  <c r="AZ28" i="31"/>
  <c r="AY167" i="31"/>
  <c r="AY148" i="31"/>
  <c r="BD35" i="35"/>
  <c r="BD71" i="35"/>
  <c r="BC174" i="35"/>
  <c r="BC155" i="35"/>
  <c r="BC28" i="35"/>
  <c r="BC64" i="35"/>
  <c r="BB167" i="35"/>
  <c r="BB148" i="35"/>
  <c r="AY27" i="34"/>
  <c r="AY63" i="34"/>
  <c r="AX166" i="34"/>
  <c r="AX147" i="34"/>
  <c r="AY35" i="36"/>
  <c r="AY71" i="36"/>
  <c r="AX155" i="36"/>
  <c r="AX174" i="36"/>
  <c r="AZ65" i="31"/>
  <c r="AY168" i="31"/>
  <c r="AY149" i="31"/>
  <c r="AZ29" i="31"/>
  <c r="AX31" i="2"/>
  <c r="AY59" i="2"/>
  <c r="AY24" i="36"/>
  <c r="AY60" i="36"/>
  <c r="AX163" i="36"/>
  <c r="AX144" i="36"/>
  <c r="BD29" i="35"/>
  <c r="BD65" i="35"/>
  <c r="BC168" i="35"/>
  <c r="BC149" i="35"/>
  <c r="AX73" i="35"/>
  <c r="AX74" i="35" s="1"/>
  <c r="AY35" i="34"/>
  <c r="AY71" i="34"/>
  <c r="AX174" i="34"/>
  <c r="AX155" i="34"/>
  <c r="AY28" i="36"/>
  <c r="AY64" i="36"/>
  <c r="AX167" i="36"/>
  <c r="AX148" i="36"/>
  <c r="BD30" i="35"/>
  <c r="BD66" i="35"/>
  <c r="BC169" i="35"/>
  <c r="BC150" i="35"/>
  <c r="AZ68" i="31"/>
  <c r="AZ32" i="31"/>
  <c r="AY152" i="31"/>
  <c r="AY171" i="31"/>
  <c r="AY25" i="34"/>
  <c r="AY61" i="34"/>
  <c r="AX164" i="34"/>
  <c r="AX145" i="34"/>
  <c r="AY32" i="36"/>
  <c r="AY68" i="36"/>
  <c r="AX171" i="36"/>
  <c r="AX152" i="36"/>
  <c r="AY34" i="36"/>
  <c r="AY70" i="36"/>
  <c r="AX173" i="36"/>
  <c r="AX154" i="36"/>
  <c r="AY30" i="34"/>
  <c r="AY66" i="34"/>
  <c r="AX150" i="34"/>
  <c r="AX169" i="34"/>
  <c r="AY29" i="34"/>
  <c r="AY65" i="34"/>
  <c r="AX149" i="34"/>
  <c r="AX168" i="34"/>
  <c r="AZ66" i="31"/>
  <c r="AZ30" i="31"/>
  <c r="AY150" i="31"/>
  <c r="AY169" i="31"/>
  <c r="AY23" i="35"/>
  <c r="AY59" i="35"/>
  <c r="AX143" i="35"/>
  <c r="AX162" i="35"/>
  <c r="AX37" i="35"/>
  <c r="AZ23" i="36"/>
  <c r="AZ59" i="36"/>
  <c r="AY143" i="36"/>
  <c r="AY162" i="36"/>
  <c r="AV189" i="34"/>
  <c r="AV182" i="34"/>
  <c r="BD33" i="35"/>
  <c r="BD69" i="35"/>
  <c r="BC172" i="35"/>
  <c r="BC153" i="35"/>
  <c r="BG26" i="35"/>
  <c r="BG62" i="35"/>
  <c r="BF165" i="35"/>
  <c r="BF146" i="35"/>
  <c r="AW176" i="34"/>
  <c r="AY31" i="36"/>
  <c r="AY67" i="36"/>
  <c r="AX151" i="36"/>
  <c r="AX170" i="36"/>
  <c r="AY26" i="34"/>
  <c r="AY62" i="34"/>
  <c r="AX165" i="34"/>
  <c r="AX146" i="34"/>
  <c r="AV196" i="35"/>
  <c r="AV184" i="35"/>
  <c r="AV186" i="35" s="1"/>
  <c r="AZ62" i="31"/>
  <c r="AZ26" i="31"/>
  <c r="AY146" i="31"/>
  <c r="AY165" i="31"/>
  <c r="BC32" i="35"/>
  <c r="BC68" i="35"/>
  <c r="BB171" i="35"/>
  <c r="BB152" i="35"/>
  <c r="AY31" i="34"/>
  <c r="AY67" i="34"/>
  <c r="AX170" i="34"/>
  <c r="AX151" i="34"/>
  <c r="BA24" i="35"/>
  <c r="BA60" i="35"/>
  <c r="AZ163" i="35"/>
  <c r="AZ144" i="35"/>
  <c r="AY25" i="36"/>
  <c r="AY61" i="36"/>
  <c r="AX164" i="36"/>
  <c r="AX145" i="36"/>
  <c r="AZ69" i="31"/>
  <c r="AY153" i="31"/>
  <c r="AZ33" i="31"/>
  <c r="AY172" i="31"/>
  <c r="AY34" i="35"/>
  <c r="AY70" i="35"/>
  <c r="AX173" i="35"/>
  <c r="AX154" i="35"/>
  <c r="AV190" i="34"/>
  <c r="AV192" i="34" s="1"/>
  <c r="AV183" i="34"/>
  <c r="AV185" i="34" s="1"/>
  <c r="AZ70" i="31"/>
  <c r="AZ34" i="31"/>
  <c r="AY154" i="31"/>
  <c r="AY173" i="31"/>
  <c r="AY32" i="34"/>
  <c r="AY68" i="34"/>
  <c r="AX171" i="34"/>
  <c r="AX152" i="34"/>
  <c r="AY34" i="34"/>
  <c r="AY70" i="34"/>
  <c r="AX173" i="34"/>
  <c r="AX154" i="34"/>
  <c r="BA67" i="31"/>
  <c r="BA31" i="31"/>
  <c r="AZ170" i="31"/>
  <c r="AZ151" i="31"/>
  <c r="AY30" i="36"/>
  <c r="AY66" i="36"/>
  <c r="AX169" i="36"/>
  <c r="AX150" i="36"/>
  <c r="BC27" i="35"/>
  <c r="BC63" i="35"/>
  <c r="BB147" i="35"/>
  <c r="BB166" i="35"/>
  <c r="AZ71" i="31"/>
  <c r="AZ35" i="31"/>
  <c r="AY174" i="31"/>
  <c r="AY155" i="31"/>
  <c r="AY33" i="34"/>
  <c r="AY69" i="34"/>
  <c r="AX172" i="34"/>
  <c r="AX153" i="34"/>
  <c r="BD25" i="35"/>
  <c r="BD61" i="35"/>
  <c r="BC164" i="35"/>
  <c r="BC145" i="35"/>
  <c r="AU197" i="34"/>
  <c r="AV191" i="36"/>
  <c r="BH41" i="33"/>
  <c r="BG55" i="33"/>
  <c r="BL41" i="30"/>
  <c r="BK55" i="30"/>
  <c r="AX61" i="32"/>
  <c r="AX62" i="32" s="1"/>
  <c r="AZ21" i="32"/>
  <c r="BA51" i="32" s="1"/>
  <c r="AZ29" i="32"/>
  <c r="BA59" i="32" s="1"/>
  <c r="BJ41" i="10"/>
  <c r="BI55" i="10"/>
  <c r="AV158" i="30"/>
  <c r="BG41" i="34"/>
  <c r="BF55" i="34"/>
  <c r="AW73" i="33"/>
  <c r="AW74" i="33" s="1"/>
  <c r="AV177" i="29"/>
  <c r="AW157" i="29"/>
  <c r="AW189" i="29" s="1"/>
  <c r="AY23" i="33"/>
  <c r="AZ59" i="33" s="1"/>
  <c r="AX37" i="33"/>
  <c r="AX143" i="30"/>
  <c r="AX162" i="30"/>
  <c r="AX37" i="30"/>
  <c r="AY23" i="30"/>
  <c r="AZ59" i="30" s="1"/>
  <c r="AV190" i="30"/>
  <c r="AV192" i="30" s="1"/>
  <c r="AV183" i="30"/>
  <c r="AV185" i="30" s="1"/>
  <c r="AU197" i="30"/>
  <c r="AU191" i="30"/>
  <c r="AU193" i="30" s="1"/>
  <c r="AY33" i="33"/>
  <c r="AZ69" i="33" s="1"/>
  <c r="AY29" i="33"/>
  <c r="AZ65" i="33" s="1"/>
  <c r="AY35" i="33"/>
  <c r="AZ71" i="33" s="1"/>
  <c r="AW73" i="30"/>
  <c r="AX173" i="30"/>
  <c r="AX154" i="30"/>
  <c r="AY34" i="30"/>
  <c r="AZ70" i="30" s="1"/>
  <c r="AX167" i="30"/>
  <c r="AX148" i="30"/>
  <c r="AY28" i="30"/>
  <c r="AZ64" i="30" s="1"/>
  <c r="AY26" i="33"/>
  <c r="AZ62" i="33" s="1"/>
  <c r="AX174" i="29"/>
  <c r="AY35" i="29"/>
  <c r="AZ71" i="29" s="1"/>
  <c r="AX155" i="29"/>
  <c r="AX145" i="29"/>
  <c r="AY25" i="29"/>
  <c r="AZ61" i="29" s="1"/>
  <c r="AX164" i="29"/>
  <c r="AW157" i="30"/>
  <c r="AY32" i="33"/>
  <c r="AZ68" i="33" s="1"/>
  <c r="AX169" i="29"/>
  <c r="AX150" i="29"/>
  <c r="AY30" i="29"/>
  <c r="AZ66" i="29" s="1"/>
  <c r="AU197" i="29"/>
  <c r="AU191" i="29"/>
  <c r="AU193" i="29" s="1"/>
  <c r="AU184" i="30"/>
  <c r="AU186" i="30" s="1"/>
  <c r="AU196" i="30"/>
  <c r="AZ25" i="33"/>
  <c r="BA61" i="33" s="1"/>
  <c r="AY23" i="29"/>
  <c r="AZ59" i="29" s="1"/>
  <c r="AX162" i="29"/>
  <c r="AX143" i="29"/>
  <c r="AX37" i="29"/>
  <c r="AX165" i="29"/>
  <c r="AX146" i="29"/>
  <c r="AY26" i="29"/>
  <c r="AZ62" i="29" s="1"/>
  <c r="AX173" i="29"/>
  <c r="AX154" i="29"/>
  <c r="AY34" i="29"/>
  <c r="AZ70" i="29" s="1"/>
  <c r="AX152" i="30"/>
  <c r="AX171" i="30"/>
  <c r="AY32" i="30"/>
  <c r="AZ68" i="30" s="1"/>
  <c r="AX163" i="29"/>
  <c r="AX144" i="29"/>
  <c r="AY24" i="29"/>
  <c r="AZ60" i="29" s="1"/>
  <c r="AW176" i="30"/>
  <c r="AU196" i="29"/>
  <c r="AU184" i="29"/>
  <c r="AU186" i="29" s="1"/>
  <c r="AV158" i="29"/>
  <c r="AV189" i="29"/>
  <c r="AV178" i="29"/>
  <c r="AV179" i="29" s="1"/>
  <c r="AV182" i="29"/>
  <c r="AX150" i="30"/>
  <c r="AX169" i="30"/>
  <c r="AY30" i="30"/>
  <c r="AZ66" i="30" s="1"/>
  <c r="AY30" i="33"/>
  <c r="AZ66" i="33" s="1"/>
  <c r="AY26" i="30"/>
  <c r="AZ62" i="30" s="1"/>
  <c r="AX146" i="30"/>
  <c r="AX165" i="30"/>
  <c r="AY31" i="33"/>
  <c r="AZ67" i="33" s="1"/>
  <c r="AX151" i="29"/>
  <c r="AY31" i="29"/>
  <c r="AZ67" i="29" s="1"/>
  <c r="AX170" i="29"/>
  <c r="AT198" i="30"/>
  <c r="AX166" i="30"/>
  <c r="AX147" i="30"/>
  <c r="AY27" i="30"/>
  <c r="AZ63" i="30" s="1"/>
  <c r="AW176" i="29"/>
  <c r="AY27" i="33"/>
  <c r="AZ63" i="33" s="1"/>
  <c r="AX163" i="30"/>
  <c r="AY24" i="30"/>
  <c r="AZ60" i="30" s="1"/>
  <c r="AX144" i="30"/>
  <c r="AY34" i="33"/>
  <c r="AZ70" i="33" s="1"/>
  <c r="AX164" i="30"/>
  <c r="AX145" i="30"/>
  <c r="AY25" i="30"/>
  <c r="AZ61" i="30" s="1"/>
  <c r="AW73" i="29"/>
  <c r="AW74" i="29" s="1"/>
  <c r="AX168" i="29"/>
  <c r="AX149" i="29"/>
  <c r="AY29" i="29"/>
  <c r="AZ65" i="29" s="1"/>
  <c r="AY28" i="29"/>
  <c r="AZ64" i="29" s="1"/>
  <c r="AX148" i="29"/>
  <c r="AX167" i="29"/>
  <c r="AX152" i="29"/>
  <c r="AX171" i="29"/>
  <c r="AY32" i="29"/>
  <c r="AZ68" i="29" s="1"/>
  <c r="AY27" i="29"/>
  <c r="AZ63" i="29" s="1"/>
  <c r="AX166" i="29"/>
  <c r="AX147" i="29"/>
  <c r="AY31" i="30"/>
  <c r="AZ67" i="30" s="1"/>
  <c r="AX170" i="30"/>
  <c r="AX151" i="30"/>
  <c r="AY24" i="33"/>
  <c r="AZ60" i="33" s="1"/>
  <c r="AV178" i="30"/>
  <c r="AV179" i="30" s="1"/>
  <c r="AV182" i="30"/>
  <c r="AV189" i="30"/>
  <c r="AX168" i="30"/>
  <c r="AY29" i="30"/>
  <c r="AZ65" i="30" s="1"/>
  <c r="AX149" i="30"/>
  <c r="AV190" i="29"/>
  <c r="AV192" i="29" s="1"/>
  <c r="AV183" i="29"/>
  <c r="AV185" i="29" s="1"/>
  <c r="AY35" i="30"/>
  <c r="AZ71" i="30" s="1"/>
  <c r="AX155" i="30"/>
  <c r="AX174" i="30"/>
  <c r="AT198" i="29"/>
  <c r="AY28" i="33"/>
  <c r="AZ64" i="33" s="1"/>
  <c r="AX172" i="29"/>
  <c r="AX153" i="29"/>
  <c r="AY33" i="29"/>
  <c r="AZ69" i="29" s="1"/>
  <c r="AX153" i="30"/>
  <c r="AY33" i="30"/>
  <c r="AZ69" i="30" s="1"/>
  <c r="AX172" i="30"/>
  <c r="AT194" i="30"/>
  <c r="AV177" i="30"/>
  <c r="AT194" i="29"/>
  <c r="AZ23" i="31"/>
  <c r="BA59" i="31" s="1"/>
  <c r="AY162" i="31"/>
  <c r="AY143" i="31"/>
  <c r="BA25" i="32"/>
  <c r="BB55" i="32" s="1"/>
  <c r="AZ25" i="2"/>
  <c r="BA55" i="2" s="1"/>
  <c r="AZ24" i="2"/>
  <c r="BA54" i="2" s="1"/>
  <c r="BA20" i="2"/>
  <c r="BB50" i="2" s="1"/>
  <c r="AZ27" i="2"/>
  <c r="BA57" i="2" s="1"/>
  <c r="AZ23" i="2"/>
  <c r="BA53" i="2" s="1"/>
  <c r="AX61" i="2"/>
  <c r="AX62" i="2" s="1"/>
  <c r="AY29" i="2"/>
  <c r="AZ59" i="2" s="1"/>
  <c r="AZ21" i="2"/>
  <c r="BA51" i="2" s="1"/>
  <c r="AZ26" i="2"/>
  <c r="BA56" i="2" s="1"/>
  <c r="AZ28" i="2"/>
  <c r="BA58" i="2" s="1"/>
  <c r="AZ27" i="10"/>
  <c r="BA63" i="10" s="1"/>
  <c r="AZ34" i="10"/>
  <c r="BA70" i="10" s="1"/>
  <c r="AZ26" i="10"/>
  <c r="BA62" i="10" s="1"/>
  <c r="AZ32" i="10"/>
  <c r="BA68" i="10" s="1"/>
  <c r="AZ35" i="10"/>
  <c r="BA71" i="10" s="1"/>
  <c r="AZ31" i="10"/>
  <c r="BA67" i="10" s="1"/>
  <c r="AZ28" i="10"/>
  <c r="BA64" i="10" s="1"/>
  <c r="BA24" i="10"/>
  <c r="BB60" i="10" s="1"/>
  <c r="BA30" i="10"/>
  <c r="BB66" i="10" s="1"/>
  <c r="AZ25" i="10"/>
  <c r="BA61" i="10" s="1"/>
  <c r="AX73" i="10"/>
  <c r="AX74" i="10" s="1"/>
  <c r="AZ29" i="10"/>
  <c r="BA65" i="10" s="1"/>
  <c r="BA27" i="32"/>
  <c r="BB57" i="32" s="1"/>
  <c r="BA28" i="32"/>
  <c r="BB58" i="32" s="1"/>
  <c r="BA23" i="32"/>
  <c r="BB53" i="32" s="1"/>
  <c r="BB20" i="32"/>
  <c r="BC50" i="32" s="1"/>
  <c r="BA26" i="32"/>
  <c r="BB56" i="32" s="1"/>
  <c r="BA24" i="32"/>
  <c r="BB54" i="32" s="1"/>
  <c r="AV198" i="31" l="1"/>
  <c r="BC126" i="29"/>
  <c r="BC188" i="29"/>
  <c r="BC161" i="29"/>
  <c r="BC92" i="29"/>
  <c r="BC58" i="29"/>
  <c r="BC22" i="29"/>
  <c r="BC40" i="29"/>
  <c r="BC142" i="29"/>
  <c r="BC181" i="29"/>
  <c r="BC77" i="29"/>
  <c r="BC109" i="29"/>
  <c r="BC181" i="35"/>
  <c r="BC161" i="35"/>
  <c r="BC58" i="35"/>
  <c r="BC40" i="35"/>
  <c r="BC188" i="35"/>
  <c r="BC77" i="35"/>
  <c r="BC22" i="35"/>
  <c r="BC142" i="35"/>
  <c r="BC126" i="35"/>
  <c r="BC92" i="35"/>
  <c r="BC109" i="35"/>
  <c r="BC92" i="10"/>
  <c r="BC22" i="10"/>
  <c r="BC77" i="10"/>
  <c r="BC40" i="10"/>
  <c r="BC58" i="10"/>
  <c r="BC27" i="48"/>
  <c r="BC20" i="48"/>
  <c r="BC89" i="43"/>
  <c r="BC76" i="43"/>
  <c r="BC40" i="43"/>
  <c r="BC58" i="43"/>
  <c r="BC22" i="43"/>
  <c r="BC188" i="30"/>
  <c r="BC22" i="30"/>
  <c r="BC77" i="30"/>
  <c r="BC109" i="30"/>
  <c r="BC142" i="30"/>
  <c r="BC181" i="30"/>
  <c r="BC58" i="30"/>
  <c r="BC92" i="30"/>
  <c r="BC161" i="30"/>
  <c r="BC126" i="30"/>
  <c r="BC40" i="30"/>
  <c r="BC181" i="31"/>
  <c r="BC188" i="31"/>
  <c r="BC161" i="31"/>
  <c r="BC126" i="31"/>
  <c r="BC92" i="31"/>
  <c r="BC58" i="31"/>
  <c r="BC22" i="31"/>
  <c r="BC77" i="31"/>
  <c r="BC109" i="31"/>
  <c r="BC40" i="31"/>
  <c r="BC142" i="31"/>
  <c r="BD4" i="48"/>
  <c r="BD4" i="36"/>
  <c r="BD4" i="34"/>
  <c r="BD4" i="32"/>
  <c r="BD4" i="43"/>
  <c r="BD4" i="35"/>
  <c r="BD4" i="33"/>
  <c r="BD4" i="30"/>
  <c r="BD4" i="10"/>
  <c r="BD4" i="31"/>
  <c r="BD4" i="29"/>
  <c r="BD65" i="2"/>
  <c r="BD34" i="2"/>
  <c r="BD77" i="2"/>
  <c r="BD49" i="2"/>
  <c r="BD19" i="2"/>
  <c r="BC19" i="32"/>
  <c r="BC49" i="32"/>
  <c r="BC77" i="32"/>
  <c r="BC65" i="32"/>
  <c r="BC34" i="32"/>
  <c r="BC142" i="34"/>
  <c r="BC181" i="34"/>
  <c r="BC58" i="34"/>
  <c r="BC92" i="34"/>
  <c r="BC126" i="34"/>
  <c r="BC188" i="34"/>
  <c r="BC40" i="34"/>
  <c r="BC77" i="34"/>
  <c r="BC161" i="34"/>
  <c r="BC22" i="34"/>
  <c r="BC109" i="34"/>
  <c r="BC77" i="36"/>
  <c r="BC40" i="36"/>
  <c r="BC161" i="36"/>
  <c r="BC58" i="36"/>
  <c r="BC142" i="36"/>
  <c r="BC126" i="36"/>
  <c r="BC109" i="36"/>
  <c r="BC92" i="36"/>
  <c r="BC188" i="36"/>
  <c r="BC22" i="36"/>
  <c r="BC181" i="36"/>
  <c r="BC92" i="33"/>
  <c r="BC58" i="33"/>
  <c r="BC22" i="33"/>
  <c r="BC77" i="33"/>
  <c r="BC40" i="33"/>
  <c r="BD34" i="28"/>
  <c r="BD59" i="28" s="1"/>
  <c r="BF5" i="28"/>
  <c r="BE4" i="2"/>
  <c r="BE21" i="28"/>
  <c r="BE13" i="28"/>
  <c r="BC87" i="28"/>
  <c r="BC95" i="28" s="1"/>
  <c r="BC103" i="28" s="1"/>
  <c r="BC67" i="28"/>
  <c r="BC75" i="28" s="1"/>
  <c r="AW74" i="30"/>
  <c r="BO39" i="2"/>
  <c r="BN46" i="2"/>
  <c r="AW158" i="35"/>
  <c r="AZ61" i="31"/>
  <c r="AY164" i="31"/>
  <c r="AY176" i="31" s="1"/>
  <c r="AY190" i="31" s="1"/>
  <c r="AY192" i="31" s="1"/>
  <c r="AY145" i="31"/>
  <c r="AY157" i="31" s="1"/>
  <c r="AY182" i="31" s="1"/>
  <c r="AZ25" i="31"/>
  <c r="AZ37" i="31" s="1"/>
  <c r="AY37" i="10"/>
  <c r="AZ52" i="32"/>
  <c r="AZ22" i="32"/>
  <c r="AZ31" i="32" s="1"/>
  <c r="AV197" i="35"/>
  <c r="AV198" i="35" s="1"/>
  <c r="AV193" i="35"/>
  <c r="AV194" i="35" s="1"/>
  <c r="AX177" i="31"/>
  <c r="AZ69" i="10"/>
  <c r="AZ33" i="10"/>
  <c r="AW196" i="31"/>
  <c r="AW198" i="31" s="1"/>
  <c r="AV197" i="36"/>
  <c r="AV198" i="36" s="1"/>
  <c r="AV193" i="36"/>
  <c r="AW177" i="35"/>
  <c r="AX183" i="31"/>
  <c r="AX185" i="31" s="1"/>
  <c r="AX158" i="31"/>
  <c r="AW183" i="35"/>
  <c r="AW185" i="35" s="1"/>
  <c r="AW190" i="35"/>
  <c r="AW192" i="35" s="1"/>
  <c r="AX190" i="31"/>
  <c r="AX192" i="31" s="1"/>
  <c r="AW191" i="31"/>
  <c r="AW193" i="31" s="1"/>
  <c r="AW194" i="31" s="1"/>
  <c r="AW158" i="36"/>
  <c r="AX176" i="35"/>
  <c r="AX190" i="35" s="1"/>
  <c r="AX192" i="35" s="1"/>
  <c r="BP41" i="35"/>
  <c r="BO55" i="35"/>
  <c r="AU198" i="34"/>
  <c r="AW178" i="36"/>
  <c r="AW179" i="36" s="1"/>
  <c r="AW182" i="36"/>
  <c r="AZ59" i="10"/>
  <c r="AZ23" i="10"/>
  <c r="AY73" i="36"/>
  <c r="AY74" i="36" s="1"/>
  <c r="AX74" i="34"/>
  <c r="AX182" i="31"/>
  <c r="AX184" i="31" s="1"/>
  <c r="AX178" i="31"/>
  <c r="AX179" i="31" s="1"/>
  <c r="AV184" i="36"/>
  <c r="AV186" i="36" s="1"/>
  <c r="AU194" i="34"/>
  <c r="AW177" i="36"/>
  <c r="AW183" i="36"/>
  <c r="AW185" i="36" s="1"/>
  <c r="AX176" i="36"/>
  <c r="AX183" i="36" s="1"/>
  <c r="AX185" i="36" s="1"/>
  <c r="AX157" i="36"/>
  <c r="AX182" i="36" s="1"/>
  <c r="BA70" i="31"/>
  <c r="BA34" i="31"/>
  <c r="AZ154" i="31"/>
  <c r="AZ173" i="31"/>
  <c r="AW190" i="34"/>
  <c r="AW192" i="34" s="1"/>
  <c r="AW183" i="34"/>
  <c r="AW185" i="34" s="1"/>
  <c r="BE33" i="35"/>
  <c r="BE69" i="35"/>
  <c r="BD153" i="35"/>
  <c r="BD172" i="35"/>
  <c r="AZ30" i="34"/>
  <c r="AZ66" i="34"/>
  <c r="AY150" i="34"/>
  <c r="AY169" i="34"/>
  <c r="AZ32" i="36"/>
  <c r="AZ68" i="36"/>
  <c r="AY171" i="36"/>
  <c r="AY152" i="36"/>
  <c r="AZ28" i="36"/>
  <c r="AZ64" i="36"/>
  <c r="AY167" i="36"/>
  <c r="AY148" i="36"/>
  <c r="BC29" i="36"/>
  <c r="BC65" i="36"/>
  <c r="BB168" i="36"/>
  <c r="BB149" i="36"/>
  <c r="AX157" i="34"/>
  <c r="AW182" i="34"/>
  <c r="AW189" i="34"/>
  <c r="AZ34" i="34"/>
  <c r="AZ70" i="34"/>
  <c r="AY154" i="34"/>
  <c r="AY173" i="34"/>
  <c r="AZ25" i="36"/>
  <c r="AZ61" i="36"/>
  <c r="AY164" i="36"/>
  <c r="AY145" i="36"/>
  <c r="AZ26" i="34"/>
  <c r="AZ62" i="34"/>
  <c r="AY146" i="34"/>
  <c r="AY165" i="34"/>
  <c r="AV196" i="34"/>
  <c r="AV184" i="34"/>
  <c r="AV186" i="34" s="1"/>
  <c r="AZ35" i="36"/>
  <c r="AZ71" i="36"/>
  <c r="AY174" i="36"/>
  <c r="AY155" i="36"/>
  <c r="BD28" i="35"/>
  <c r="BD64" i="35"/>
  <c r="BC167" i="35"/>
  <c r="BC148" i="35"/>
  <c r="BA64" i="31"/>
  <c r="BA28" i="31"/>
  <c r="AZ148" i="31"/>
  <c r="AZ167" i="31"/>
  <c r="AX176" i="34"/>
  <c r="AZ28" i="34"/>
  <c r="AZ64" i="34"/>
  <c r="AY148" i="34"/>
  <c r="AY167" i="34"/>
  <c r="AZ24" i="34"/>
  <c r="AZ60" i="34"/>
  <c r="AY163" i="34"/>
  <c r="AY144" i="34"/>
  <c r="BB67" i="31"/>
  <c r="BB31" i="31"/>
  <c r="BA151" i="31"/>
  <c r="BA170" i="31"/>
  <c r="BA62" i="31"/>
  <c r="AZ165" i="31"/>
  <c r="BA26" i="31"/>
  <c r="AZ146" i="31"/>
  <c r="AV191" i="34"/>
  <c r="AV193" i="34" s="1"/>
  <c r="AV197" i="34"/>
  <c r="AX157" i="35"/>
  <c r="AX158" i="35" s="1"/>
  <c r="BE29" i="35"/>
  <c r="BE65" i="35"/>
  <c r="BD168" i="35"/>
  <c r="BD149" i="35"/>
  <c r="BA65" i="31"/>
  <c r="AZ149" i="31"/>
  <c r="AZ168" i="31"/>
  <c r="BA29" i="31"/>
  <c r="AY73" i="34"/>
  <c r="AY179" i="34" s="1"/>
  <c r="AZ33" i="36"/>
  <c r="AZ69" i="36"/>
  <c r="AY153" i="36"/>
  <c r="AY172" i="36"/>
  <c r="AW177" i="34"/>
  <c r="AZ26" i="36"/>
  <c r="AZ62" i="36"/>
  <c r="AY146" i="36"/>
  <c r="AY165" i="36"/>
  <c r="AZ33" i="34"/>
  <c r="AZ69" i="34"/>
  <c r="AY172" i="34"/>
  <c r="AY153" i="34"/>
  <c r="BD27" i="35"/>
  <c r="BD63" i="35"/>
  <c r="BC147" i="35"/>
  <c r="BC166" i="35"/>
  <c r="BA69" i="31"/>
  <c r="BA33" i="31"/>
  <c r="AZ172" i="31"/>
  <c r="AZ153" i="31"/>
  <c r="AZ31" i="34"/>
  <c r="AZ67" i="34"/>
  <c r="AY151" i="34"/>
  <c r="AY170" i="34"/>
  <c r="AY37" i="36"/>
  <c r="AY73" i="35"/>
  <c r="AY74" i="35" s="1"/>
  <c r="AU198" i="35"/>
  <c r="AZ23" i="34"/>
  <c r="AZ59" i="34"/>
  <c r="AY162" i="34"/>
  <c r="AY37" i="34"/>
  <c r="AY143" i="34"/>
  <c r="BH26" i="35"/>
  <c r="BH62" i="35"/>
  <c r="BG165" i="35"/>
  <c r="BG146" i="35"/>
  <c r="AZ23" i="35"/>
  <c r="AZ59" i="35"/>
  <c r="AY162" i="35"/>
  <c r="AY37" i="35"/>
  <c r="AY143" i="35"/>
  <c r="AZ29" i="34"/>
  <c r="AZ65" i="34"/>
  <c r="AY149" i="34"/>
  <c r="AY168" i="34"/>
  <c r="AZ34" i="36"/>
  <c r="AZ70" i="36"/>
  <c r="AY154" i="36"/>
  <c r="AY173" i="36"/>
  <c r="AZ25" i="34"/>
  <c r="AZ61" i="34"/>
  <c r="AY145" i="34"/>
  <c r="AY164" i="34"/>
  <c r="BE30" i="35"/>
  <c r="BE66" i="35"/>
  <c r="BD150" i="35"/>
  <c r="BD169" i="35"/>
  <c r="AZ35" i="34"/>
  <c r="AZ71" i="34"/>
  <c r="AY155" i="34"/>
  <c r="AY174" i="34"/>
  <c r="AU194" i="35"/>
  <c r="AZ32" i="34"/>
  <c r="AZ68" i="34"/>
  <c r="AY152" i="34"/>
  <c r="AY171" i="34"/>
  <c r="AZ27" i="34"/>
  <c r="AZ63" i="34"/>
  <c r="AY147" i="34"/>
  <c r="AY166" i="34"/>
  <c r="AW178" i="35"/>
  <c r="AW179" i="35" s="1"/>
  <c r="AW189" i="35"/>
  <c r="AW182" i="35"/>
  <c r="AZ27" i="36"/>
  <c r="AZ63" i="36"/>
  <c r="AY147" i="36"/>
  <c r="AY166" i="36"/>
  <c r="BA60" i="31"/>
  <c r="AZ144" i="31"/>
  <c r="BA24" i="31"/>
  <c r="AZ163" i="31"/>
  <c r="BA63" i="31"/>
  <c r="BA27" i="31"/>
  <c r="AZ147" i="31"/>
  <c r="AZ166" i="31"/>
  <c r="BA71" i="31"/>
  <c r="AZ174" i="31"/>
  <c r="BA35" i="31"/>
  <c r="AZ155" i="31"/>
  <c r="AZ24" i="36"/>
  <c r="AZ60" i="36"/>
  <c r="AY163" i="36"/>
  <c r="AY144" i="36"/>
  <c r="BE35" i="35"/>
  <c r="BE71" i="35"/>
  <c r="BD155" i="35"/>
  <c r="BD174" i="35"/>
  <c r="AZ31" i="35"/>
  <c r="AZ67" i="35"/>
  <c r="AY151" i="35"/>
  <c r="AY170" i="35"/>
  <c r="AW158" i="34"/>
  <c r="BE25" i="35"/>
  <c r="BE61" i="35"/>
  <c r="BD164" i="35"/>
  <c r="BD145" i="35"/>
  <c r="AZ30" i="36"/>
  <c r="AZ66" i="36"/>
  <c r="AY169" i="36"/>
  <c r="AY150" i="36"/>
  <c r="AZ34" i="35"/>
  <c r="AZ70" i="35"/>
  <c r="AY154" i="35"/>
  <c r="AY173" i="35"/>
  <c r="BB24" i="35"/>
  <c r="BB60" i="35"/>
  <c r="BA144" i="35"/>
  <c r="BA163" i="35"/>
  <c r="BD32" i="35"/>
  <c r="BD68" i="35"/>
  <c r="BC171" i="35"/>
  <c r="BC152" i="35"/>
  <c r="AZ31" i="36"/>
  <c r="AZ67" i="36"/>
  <c r="AY170" i="36"/>
  <c r="AY151" i="36"/>
  <c r="BA23" i="36"/>
  <c r="BA59" i="36"/>
  <c r="AZ143" i="36"/>
  <c r="AZ162" i="36"/>
  <c r="BA66" i="31"/>
  <c r="AZ150" i="31"/>
  <c r="AZ169" i="31"/>
  <c r="BA30" i="31"/>
  <c r="BA68" i="31"/>
  <c r="AZ171" i="31"/>
  <c r="BA32" i="31"/>
  <c r="AZ152" i="31"/>
  <c r="AZ52" i="2"/>
  <c r="AZ22" i="2"/>
  <c r="AW197" i="36"/>
  <c r="AW191" i="36"/>
  <c r="AW193" i="36" s="1"/>
  <c r="BI41" i="33"/>
  <c r="BH55" i="33"/>
  <c r="BM41" i="30"/>
  <c r="BL55" i="30"/>
  <c r="AY61" i="32"/>
  <c r="AY62" i="32" s="1"/>
  <c r="BA29" i="32"/>
  <c r="BB59" i="32" s="1"/>
  <c r="BA21" i="32"/>
  <c r="BB51" i="32" s="1"/>
  <c r="BK41" i="10"/>
  <c r="BJ55" i="10"/>
  <c r="BH41" i="34"/>
  <c r="BG55" i="34"/>
  <c r="AW177" i="30"/>
  <c r="AU194" i="30"/>
  <c r="AU194" i="29"/>
  <c r="AW182" i="29"/>
  <c r="AW184" i="29" s="1"/>
  <c r="AW158" i="29"/>
  <c r="AU198" i="30"/>
  <c r="AY172" i="30"/>
  <c r="AY153" i="30"/>
  <c r="AZ33" i="30"/>
  <c r="BA69" i="30" s="1"/>
  <c r="AY166" i="29"/>
  <c r="AY147" i="29"/>
  <c r="AZ27" i="29"/>
  <c r="BA63" i="29" s="1"/>
  <c r="AZ28" i="29"/>
  <c r="BA64" i="29" s="1"/>
  <c r="AY148" i="29"/>
  <c r="AY167" i="29"/>
  <c r="AZ27" i="33"/>
  <c r="BA63" i="33" s="1"/>
  <c r="AW190" i="30"/>
  <c r="AW192" i="30" s="1"/>
  <c r="AW183" i="30"/>
  <c r="AW185" i="30" s="1"/>
  <c r="AZ32" i="33"/>
  <c r="BA68" i="33" s="1"/>
  <c r="AY174" i="29"/>
  <c r="AY155" i="29"/>
  <c r="AZ35" i="29"/>
  <c r="BA71" i="29" s="1"/>
  <c r="AZ29" i="33"/>
  <c r="BA65" i="33" s="1"/>
  <c r="AY37" i="30"/>
  <c r="AY162" i="30"/>
  <c r="AZ23" i="30"/>
  <c r="BA59" i="30" s="1"/>
  <c r="AY143" i="30"/>
  <c r="AY149" i="30"/>
  <c r="AY168" i="30"/>
  <c r="AZ29" i="30"/>
  <c r="BA65" i="30" s="1"/>
  <c r="AY171" i="29"/>
  <c r="AZ32" i="29"/>
  <c r="BA68" i="29" s="1"/>
  <c r="AY152" i="29"/>
  <c r="AY168" i="29"/>
  <c r="AY149" i="29"/>
  <c r="AZ29" i="29"/>
  <c r="BA65" i="29" s="1"/>
  <c r="AY163" i="29"/>
  <c r="AY144" i="29"/>
  <c r="AZ24" i="29"/>
  <c r="BA60" i="29" s="1"/>
  <c r="AY154" i="29"/>
  <c r="AZ34" i="29"/>
  <c r="BA70" i="29" s="1"/>
  <c r="AY173" i="29"/>
  <c r="AY173" i="30"/>
  <c r="AZ34" i="30"/>
  <c r="BA70" i="30" s="1"/>
  <c r="AY154" i="30"/>
  <c r="AZ34" i="33"/>
  <c r="BA70" i="33" s="1"/>
  <c r="AV196" i="29"/>
  <c r="AV184" i="29"/>
  <c r="AV186" i="29" s="1"/>
  <c r="AX157" i="29"/>
  <c r="AW189" i="30"/>
  <c r="AW158" i="30"/>
  <c r="AW182" i="30"/>
  <c r="AW178" i="30"/>
  <c r="AW179" i="30" s="1"/>
  <c r="AZ33" i="33"/>
  <c r="BA69" i="33" s="1"/>
  <c r="AX176" i="30"/>
  <c r="AZ33" i="29"/>
  <c r="BA69" i="29" s="1"/>
  <c r="AY153" i="29"/>
  <c r="AY172" i="29"/>
  <c r="AW191" i="29"/>
  <c r="AY170" i="29"/>
  <c r="AY151" i="29"/>
  <c r="AZ31" i="29"/>
  <c r="BA67" i="29" s="1"/>
  <c r="AY165" i="30"/>
  <c r="AY146" i="30"/>
  <c r="AZ26" i="30"/>
  <c r="BA62" i="30" s="1"/>
  <c r="AX176" i="29"/>
  <c r="AZ26" i="33"/>
  <c r="BA62" i="33" s="1"/>
  <c r="AX157" i="30"/>
  <c r="AV191" i="30"/>
  <c r="AV193" i="30" s="1"/>
  <c r="AV197" i="30"/>
  <c r="AY170" i="30"/>
  <c r="AY151" i="30"/>
  <c r="AZ31" i="30"/>
  <c r="BA67" i="30" s="1"/>
  <c r="AW178" i="29"/>
  <c r="AW179" i="29" s="1"/>
  <c r="AW183" i="29"/>
  <c r="AW185" i="29" s="1"/>
  <c r="AW190" i="29"/>
  <c r="AW177" i="29"/>
  <c r="AZ30" i="33"/>
  <c r="BA66" i="33" s="1"/>
  <c r="AV191" i="29"/>
  <c r="AV193" i="29" s="1"/>
  <c r="AV197" i="29"/>
  <c r="AX73" i="29"/>
  <c r="AX74" i="29" s="1"/>
  <c r="AZ30" i="29"/>
  <c r="BA66" i="29" s="1"/>
  <c r="AY169" i="29"/>
  <c r="AY150" i="29"/>
  <c r="AX73" i="30"/>
  <c r="AY155" i="30"/>
  <c r="AY174" i="30"/>
  <c r="AZ35" i="30"/>
  <c r="BA71" i="30" s="1"/>
  <c r="AV196" i="30"/>
  <c r="AV184" i="30"/>
  <c r="AV186" i="30" s="1"/>
  <c r="AZ24" i="30"/>
  <c r="BA60" i="30" s="1"/>
  <c r="AY144" i="30"/>
  <c r="AY163" i="30"/>
  <c r="AY166" i="30"/>
  <c r="AY147" i="30"/>
  <c r="AZ27" i="30"/>
  <c r="BA63" i="30" s="1"/>
  <c r="AY171" i="30"/>
  <c r="AY152" i="30"/>
  <c r="AZ32" i="30"/>
  <c r="BA68" i="30" s="1"/>
  <c r="AY146" i="29"/>
  <c r="AY165" i="29"/>
  <c r="AZ26" i="29"/>
  <c r="BA62" i="29" s="1"/>
  <c r="AY143" i="29"/>
  <c r="AZ23" i="29"/>
  <c r="BA59" i="29" s="1"/>
  <c r="AY162" i="29"/>
  <c r="AY37" i="29"/>
  <c r="AY145" i="29"/>
  <c r="AZ25" i="29"/>
  <c r="BA61" i="29" s="1"/>
  <c r="AY164" i="29"/>
  <c r="AY167" i="30"/>
  <c r="AY148" i="30"/>
  <c r="AZ28" i="30"/>
  <c r="BA64" i="30" s="1"/>
  <c r="AY164" i="30"/>
  <c r="AZ25" i="30"/>
  <c r="BA61" i="30" s="1"/>
  <c r="AY145" i="30"/>
  <c r="AZ31" i="33"/>
  <c r="BA67" i="33" s="1"/>
  <c r="AY169" i="30"/>
  <c r="AY150" i="30"/>
  <c r="AZ30" i="30"/>
  <c r="BA66" i="30" s="1"/>
  <c r="BA25" i="33"/>
  <c r="BB61" i="33" s="1"/>
  <c r="AZ35" i="33"/>
  <c r="BA71" i="33" s="1"/>
  <c r="AX73" i="33"/>
  <c r="AX74" i="33" s="1"/>
  <c r="AZ28" i="33"/>
  <c r="BA64" i="33" s="1"/>
  <c r="AZ24" i="33"/>
  <c r="BA60" i="33" s="1"/>
  <c r="AU198" i="29"/>
  <c r="AZ23" i="33"/>
  <c r="BA59" i="33" s="1"/>
  <c r="AY37" i="33"/>
  <c r="AX191" i="31"/>
  <c r="BA23" i="31"/>
  <c r="BB59" i="31" s="1"/>
  <c r="AZ162" i="31"/>
  <c r="AZ73" i="31"/>
  <c r="AZ74" i="31" s="1"/>
  <c r="AZ143" i="31"/>
  <c r="BB25" i="32"/>
  <c r="BC55" i="32" s="1"/>
  <c r="BA25" i="2"/>
  <c r="BB55" i="2" s="1"/>
  <c r="BA23" i="2"/>
  <c r="BB53" i="2" s="1"/>
  <c r="BB20" i="2"/>
  <c r="BC50" i="2" s="1"/>
  <c r="AZ29" i="2"/>
  <c r="AY61" i="2"/>
  <c r="AY62" i="2" s="1"/>
  <c r="AY31" i="2"/>
  <c r="BA24" i="2"/>
  <c r="BB54" i="2" s="1"/>
  <c r="BA26" i="2"/>
  <c r="BB56" i="2" s="1"/>
  <c r="BA21" i="2"/>
  <c r="BB51" i="2" s="1"/>
  <c r="BA28" i="2"/>
  <c r="BB58" i="2" s="1"/>
  <c r="BA27" i="2"/>
  <c r="BB57" i="2" s="1"/>
  <c r="BB24" i="10"/>
  <c r="BC60" i="10" s="1"/>
  <c r="BA35" i="10"/>
  <c r="BB71" i="10" s="1"/>
  <c r="BA29" i="10"/>
  <c r="BB65" i="10" s="1"/>
  <c r="BA32" i="10"/>
  <c r="BB68" i="10" s="1"/>
  <c r="BA26" i="10"/>
  <c r="BB62" i="10" s="1"/>
  <c r="AY73" i="10"/>
  <c r="AY74" i="10" s="1"/>
  <c r="BA25" i="10"/>
  <c r="BB61" i="10" s="1"/>
  <c r="BA34" i="10"/>
  <c r="BB70" i="10" s="1"/>
  <c r="BB30" i="10"/>
  <c r="BC66" i="10" s="1"/>
  <c r="BA31" i="10"/>
  <c r="BB67" i="10" s="1"/>
  <c r="BA28" i="10"/>
  <c r="BB64" i="10" s="1"/>
  <c r="BA27" i="10"/>
  <c r="BB63" i="10" s="1"/>
  <c r="BC20" i="32"/>
  <c r="BD50" i="32" s="1"/>
  <c r="BB26" i="32"/>
  <c r="BC56" i="32" s="1"/>
  <c r="BB23" i="32"/>
  <c r="BC53" i="32" s="1"/>
  <c r="BB28" i="32"/>
  <c r="BC58" i="32" s="1"/>
  <c r="BB24" i="32"/>
  <c r="BC54" i="32" s="1"/>
  <c r="BB27" i="32"/>
  <c r="BC57" i="32" s="1"/>
  <c r="BD22" i="10" l="1"/>
  <c r="BD92" i="10"/>
  <c r="BD77" i="10"/>
  <c r="BD40" i="10"/>
  <c r="BD58" i="10"/>
  <c r="BD20" i="48"/>
  <c r="BD27" i="48"/>
  <c r="BD109" i="30"/>
  <c r="BD188" i="30"/>
  <c r="BD142" i="30"/>
  <c r="BD22" i="30"/>
  <c r="BD181" i="30"/>
  <c r="BD58" i="30"/>
  <c r="BD92" i="30"/>
  <c r="BD126" i="30"/>
  <c r="BD77" i="30"/>
  <c r="BD40" i="30"/>
  <c r="BD161" i="30"/>
  <c r="BD188" i="31"/>
  <c r="BD161" i="31"/>
  <c r="BD126" i="31"/>
  <c r="BD92" i="31"/>
  <c r="BD58" i="31"/>
  <c r="BD22" i="31"/>
  <c r="BD181" i="31"/>
  <c r="BD142" i="31"/>
  <c r="BD109" i="31"/>
  <c r="BD77" i="31"/>
  <c r="BD40" i="31"/>
  <c r="BD92" i="33"/>
  <c r="BD58" i="33"/>
  <c r="BD22" i="33"/>
  <c r="BD77" i="33"/>
  <c r="BD40" i="33"/>
  <c r="BD126" i="36"/>
  <c r="BD181" i="36"/>
  <c r="BD161" i="36"/>
  <c r="BD58" i="36"/>
  <c r="BD77" i="36"/>
  <c r="BD22" i="36"/>
  <c r="BD109" i="36"/>
  <c r="BD40" i="36"/>
  <c r="BD142" i="36"/>
  <c r="BD188" i="36"/>
  <c r="BD92" i="36"/>
  <c r="BD181" i="35"/>
  <c r="BD142" i="35"/>
  <c r="BD126" i="35"/>
  <c r="BD58" i="35"/>
  <c r="BD92" i="35"/>
  <c r="BD188" i="35"/>
  <c r="BD77" i="35"/>
  <c r="BD22" i="35"/>
  <c r="BD161" i="35"/>
  <c r="BD109" i="35"/>
  <c r="BD40" i="35"/>
  <c r="BE4" i="48"/>
  <c r="BE4" i="36"/>
  <c r="BE4" i="34"/>
  <c r="BE4" i="32"/>
  <c r="BE4" i="30"/>
  <c r="BE4" i="43"/>
  <c r="BE4" i="31"/>
  <c r="BE4" i="29"/>
  <c r="BE4" i="35"/>
  <c r="BE4" i="10"/>
  <c r="BE4" i="33"/>
  <c r="BE77" i="2"/>
  <c r="BE49" i="2"/>
  <c r="BE19" i="2"/>
  <c r="BE65" i="2"/>
  <c r="BE34" i="2"/>
  <c r="BD40" i="43"/>
  <c r="BD22" i="43"/>
  <c r="BD89" i="43"/>
  <c r="BD76" i="43"/>
  <c r="BD58" i="43"/>
  <c r="BD49" i="32"/>
  <c r="BD77" i="32"/>
  <c r="BD34" i="32"/>
  <c r="BD19" i="32"/>
  <c r="BD65" i="32"/>
  <c r="BD126" i="29"/>
  <c r="BD181" i="29"/>
  <c r="BD142" i="29"/>
  <c r="BD77" i="29"/>
  <c r="BD40" i="29"/>
  <c r="BD188" i="29"/>
  <c r="BD58" i="29"/>
  <c r="BD161" i="29"/>
  <c r="BD22" i="29"/>
  <c r="BD92" i="29"/>
  <c r="BD109" i="29"/>
  <c r="BD142" i="34"/>
  <c r="BD181" i="34"/>
  <c r="BD188" i="34"/>
  <c r="BD92" i="34"/>
  <c r="BD126" i="34"/>
  <c r="BD40" i="34"/>
  <c r="BD77" i="34"/>
  <c r="BD109" i="34"/>
  <c r="BD58" i="34"/>
  <c r="BD22" i="34"/>
  <c r="BD161" i="34"/>
  <c r="BE34" i="28"/>
  <c r="BE59" i="28" s="1"/>
  <c r="BG5" i="28"/>
  <c r="BF4" i="2"/>
  <c r="BF13" i="28"/>
  <c r="BF21" i="28"/>
  <c r="BD67" i="28"/>
  <c r="BD75" i="28" s="1"/>
  <c r="BD87" i="28"/>
  <c r="BD95" i="28" s="1"/>
  <c r="BD103" i="28" s="1"/>
  <c r="AX74" i="30"/>
  <c r="AZ37" i="10"/>
  <c r="BP39" i="2"/>
  <c r="BO46" i="2"/>
  <c r="AX183" i="35"/>
  <c r="AX185" i="35" s="1"/>
  <c r="BA61" i="31"/>
  <c r="BA73" i="31" s="1"/>
  <c r="BA74" i="31" s="1"/>
  <c r="BA25" i="31"/>
  <c r="BA37" i="31" s="1"/>
  <c r="AZ164" i="31"/>
  <c r="AZ176" i="31" s="1"/>
  <c r="AZ190" i="31" s="1"/>
  <c r="AZ192" i="31" s="1"/>
  <c r="AZ145" i="31"/>
  <c r="AZ157" i="31" s="1"/>
  <c r="BA52" i="32"/>
  <c r="BA22" i="32"/>
  <c r="BA31" i="32" s="1"/>
  <c r="AV194" i="36"/>
  <c r="BA69" i="10"/>
  <c r="BA33" i="10"/>
  <c r="AY158" i="31"/>
  <c r="AY189" i="31"/>
  <c r="AY191" i="31" s="1"/>
  <c r="AY193" i="31" s="1"/>
  <c r="AX186" i="31"/>
  <c r="AX177" i="35"/>
  <c r="AZ73" i="36"/>
  <c r="AZ74" i="36" s="1"/>
  <c r="AX196" i="31"/>
  <c r="AX197" i="31"/>
  <c r="AX193" i="31"/>
  <c r="AX177" i="36"/>
  <c r="AY183" i="31"/>
  <c r="AY185" i="31" s="1"/>
  <c r="AY177" i="31"/>
  <c r="AY74" i="34"/>
  <c r="AW196" i="36"/>
  <c r="AW198" i="36" s="1"/>
  <c r="AW184" i="36"/>
  <c r="AW186" i="36" s="1"/>
  <c r="AW194" i="36" s="1"/>
  <c r="AZ37" i="36"/>
  <c r="AY157" i="36"/>
  <c r="BQ41" i="35"/>
  <c r="BP55" i="35"/>
  <c r="AY176" i="36"/>
  <c r="AY190" i="36" s="1"/>
  <c r="AY192" i="36" s="1"/>
  <c r="BA59" i="10"/>
  <c r="BA23" i="10"/>
  <c r="AX190" i="36"/>
  <c r="AX192" i="36" s="1"/>
  <c r="AX158" i="34"/>
  <c r="AX158" i="36"/>
  <c r="AX177" i="34"/>
  <c r="AX189" i="36"/>
  <c r="AX191" i="36" s="1"/>
  <c r="AY178" i="31"/>
  <c r="AY179" i="31" s="1"/>
  <c r="AX178" i="36"/>
  <c r="AX179" i="36" s="1"/>
  <c r="AY176" i="34"/>
  <c r="AY183" i="34" s="1"/>
  <c r="AY185" i="34" s="1"/>
  <c r="BA31" i="36"/>
  <c r="BA67" i="36"/>
  <c r="AZ151" i="36"/>
  <c r="AZ170" i="36"/>
  <c r="BC24" i="35"/>
  <c r="BC60" i="35"/>
  <c r="BB163" i="35"/>
  <c r="BB144" i="35"/>
  <c r="BA30" i="36"/>
  <c r="BA66" i="36"/>
  <c r="AZ150" i="36"/>
  <c r="AZ169" i="36"/>
  <c r="BB60" i="31"/>
  <c r="BA163" i="31"/>
  <c r="BB24" i="31"/>
  <c r="BA144" i="31"/>
  <c r="AW184" i="35"/>
  <c r="AW186" i="35" s="1"/>
  <c r="AW196" i="35"/>
  <c r="AZ73" i="34"/>
  <c r="AZ179" i="34" s="1"/>
  <c r="BF29" i="35"/>
  <c r="BF65" i="35"/>
  <c r="BE149" i="35"/>
  <c r="BE168" i="35"/>
  <c r="BB68" i="31"/>
  <c r="BA171" i="31"/>
  <c r="BA152" i="31"/>
  <c r="BB32" i="31"/>
  <c r="AW197" i="35"/>
  <c r="AW191" i="35"/>
  <c r="AW193" i="35" s="1"/>
  <c r="BA35" i="34"/>
  <c r="BA71" i="34"/>
  <c r="AZ174" i="34"/>
  <c r="AZ155" i="34"/>
  <c r="BA25" i="34"/>
  <c r="BA61" i="34"/>
  <c r="AZ145" i="34"/>
  <c r="AZ164" i="34"/>
  <c r="BA29" i="34"/>
  <c r="BA65" i="34"/>
  <c r="AZ149" i="34"/>
  <c r="AZ168" i="34"/>
  <c r="BA23" i="34"/>
  <c r="BA59" i="34"/>
  <c r="AZ37" i="34"/>
  <c r="AZ143" i="34"/>
  <c r="AZ162" i="34"/>
  <c r="BA31" i="34"/>
  <c r="BA67" i="34"/>
  <c r="AZ170" i="34"/>
  <c r="AZ151" i="34"/>
  <c r="BB65" i="31"/>
  <c r="BA149" i="31"/>
  <c r="BB29" i="31"/>
  <c r="BA168" i="31"/>
  <c r="AX189" i="35"/>
  <c r="AX182" i="35"/>
  <c r="AX178" i="35"/>
  <c r="AX179" i="35" s="1"/>
  <c r="BA24" i="34"/>
  <c r="BA60" i="34"/>
  <c r="AZ144" i="34"/>
  <c r="AZ163" i="34"/>
  <c r="BB64" i="31"/>
  <c r="BB28" i="31"/>
  <c r="BA148" i="31"/>
  <c r="BA167" i="31"/>
  <c r="BA33" i="36"/>
  <c r="BA69" i="36"/>
  <c r="AZ153" i="36"/>
  <c r="AZ172" i="36"/>
  <c r="BA31" i="35"/>
  <c r="BA67" i="35"/>
  <c r="AZ170" i="35"/>
  <c r="AZ151" i="35"/>
  <c r="BA24" i="36"/>
  <c r="BA60" i="36"/>
  <c r="AZ144" i="36"/>
  <c r="AZ163" i="36"/>
  <c r="AY157" i="35"/>
  <c r="AY158" i="35" s="1"/>
  <c r="BE27" i="35"/>
  <c r="BE63" i="35"/>
  <c r="BD147" i="35"/>
  <c r="BD166" i="35"/>
  <c r="BA26" i="36"/>
  <c r="BA62" i="36"/>
  <c r="AZ165" i="36"/>
  <c r="AZ146" i="36"/>
  <c r="BA35" i="36"/>
  <c r="BA71" i="36"/>
  <c r="AZ174" i="36"/>
  <c r="AZ155" i="36"/>
  <c r="BA26" i="34"/>
  <c r="BA62" i="34"/>
  <c r="AZ165" i="34"/>
  <c r="AZ146" i="34"/>
  <c r="BD29" i="36"/>
  <c r="BD65" i="36"/>
  <c r="BC149" i="36"/>
  <c r="BC168" i="36"/>
  <c r="BA32" i="36"/>
  <c r="BA68" i="36"/>
  <c r="AZ171" i="36"/>
  <c r="AZ152" i="36"/>
  <c r="BF33" i="35"/>
  <c r="BF69" i="35"/>
  <c r="BE172" i="35"/>
  <c r="BE153" i="35"/>
  <c r="BI26" i="35"/>
  <c r="BI62" i="35"/>
  <c r="BH146" i="35"/>
  <c r="BH165" i="35"/>
  <c r="BA34" i="34"/>
  <c r="BA70" i="34"/>
  <c r="AZ173" i="34"/>
  <c r="AZ154" i="34"/>
  <c r="BB66" i="31"/>
  <c r="BB30" i="31"/>
  <c r="BA169" i="31"/>
  <c r="BA150" i="31"/>
  <c r="BB23" i="36"/>
  <c r="BB59" i="36"/>
  <c r="BA162" i="36"/>
  <c r="BA143" i="36"/>
  <c r="BE32" i="35"/>
  <c r="BE68" i="35"/>
  <c r="BD152" i="35"/>
  <c r="BD171" i="35"/>
  <c r="BA34" i="35"/>
  <c r="BA70" i="35"/>
  <c r="AZ154" i="35"/>
  <c r="AZ173" i="35"/>
  <c r="BF25" i="35"/>
  <c r="BF61" i="35"/>
  <c r="BE145" i="35"/>
  <c r="BE164" i="35"/>
  <c r="BA32" i="34"/>
  <c r="BA68" i="34"/>
  <c r="AZ152" i="34"/>
  <c r="AZ171" i="34"/>
  <c r="AY176" i="35"/>
  <c r="BC67" i="31"/>
  <c r="BC31" i="31"/>
  <c r="BB170" i="31"/>
  <c r="BB151" i="31"/>
  <c r="AW197" i="34"/>
  <c r="AW191" i="34"/>
  <c r="AW193" i="34" s="1"/>
  <c r="BB70" i="31"/>
  <c r="BB34" i="31"/>
  <c r="BA173" i="31"/>
  <c r="BA154" i="31"/>
  <c r="BB71" i="31"/>
  <c r="BB35" i="31"/>
  <c r="BA174" i="31"/>
  <c r="BA155" i="31"/>
  <c r="BB63" i="31"/>
  <c r="BB27" i="31"/>
  <c r="BA147" i="31"/>
  <c r="BA166" i="31"/>
  <c r="BF30" i="35"/>
  <c r="BF66" i="35"/>
  <c r="BE169" i="35"/>
  <c r="BE150" i="35"/>
  <c r="BA34" i="36"/>
  <c r="BA70" i="36"/>
  <c r="AZ173" i="36"/>
  <c r="AZ154" i="36"/>
  <c r="AZ73" i="35"/>
  <c r="AZ74" i="35" s="1"/>
  <c r="AY157" i="34"/>
  <c r="BB69" i="31"/>
  <c r="BB33" i="31"/>
  <c r="BA153" i="31"/>
  <c r="BA172" i="31"/>
  <c r="BA28" i="34"/>
  <c r="BA64" i="34"/>
  <c r="AZ167" i="34"/>
  <c r="AZ148" i="34"/>
  <c r="AV194" i="34"/>
  <c r="AW184" i="34"/>
  <c r="AW186" i="34" s="1"/>
  <c r="AW196" i="34"/>
  <c r="AZ31" i="2"/>
  <c r="BA59" i="2"/>
  <c r="BA52" i="2"/>
  <c r="BA22" i="2"/>
  <c r="BF35" i="35"/>
  <c r="BF71" i="35"/>
  <c r="BE155" i="35"/>
  <c r="BE174" i="35"/>
  <c r="BA27" i="36"/>
  <c r="BA63" i="36"/>
  <c r="AZ166" i="36"/>
  <c r="AZ147" i="36"/>
  <c r="BA27" i="34"/>
  <c r="BA63" i="34"/>
  <c r="AZ166" i="34"/>
  <c r="AZ147" i="34"/>
  <c r="BA23" i="35"/>
  <c r="BA59" i="35"/>
  <c r="AZ37" i="35"/>
  <c r="AZ162" i="35"/>
  <c r="AZ143" i="35"/>
  <c r="BA33" i="34"/>
  <c r="BA69" i="34"/>
  <c r="AZ172" i="34"/>
  <c r="AZ153" i="34"/>
  <c r="BB62" i="31"/>
  <c r="BA146" i="31"/>
  <c r="BB26" i="31"/>
  <c r="BA165" i="31"/>
  <c r="AX190" i="34"/>
  <c r="AX192" i="34" s="1"/>
  <c r="AX183" i="34"/>
  <c r="AX185" i="34" s="1"/>
  <c r="BE28" i="35"/>
  <c r="BE64" i="35"/>
  <c r="BD148" i="35"/>
  <c r="BD167" i="35"/>
  <c r="AV198" i="34"/>
  <c r="BA25" i="36"/>
  <c r="BA61" i="36"/>
  <c r="AZ164" i="36"/>
  <c r="AZ145" i="36"/>
  <c r="AX189" i="34"/>
  <c r="AX182" i="34"/>
  <c r="BA28" i="36"/>
  <c r="BA64" i="36"/>
  <c r="AZ167" i="36"/>
  <c r="AZ148" i="36"/>
  <c r="BA30" i="34"/>
  <c r="BA66" i="34"/>
  <c r="AZ169" i="34"/>
  <c r="AZ150" i="34"/>
  <c r="AX184" i="36"/>
  <c r="AX186" i="36" s="1"/>
  <c r="AX196" i="36"/>
  <c r="BJ41" i="33"/>
  <c r="BI55" i="33"/>
  <c r="BN41" i="30"/>
  <c r="BM55" i="30"/>
  <c r="AZ61" i="32"/>
  <c r="AZ62" i="32" s="1"/>
  <c r="BB21" i="32"/>
  <c r="BC51" i="32" s="1"/>
  <c r="BB29" i="32"/>
  <c r="BC59" i="32" s="1"/>
  <c r="BL41" i="10"/>
  <c r="BK55" i="10"/>
  <c r="BI41" i="34"/>
  <c r="BH55" i="34"/>
  <c r="AV198" i="30"/>
  <c r="AV194" i="30"/>
  <c r="AX158" i="29"/>
  <c r="AX177" i="29"/>
  <c r="AV194" i="29"/>
  <c r="AX158" i="30"/>
  <c r="AW196" i="29"/>
  <c r="AZ169" i="30"/>
  <c r="AZ150" i="30"/>
  <c r="BA30" i="30"/>
  <c r="BB66" i="30" s="1"/>
  <c r="AZ164" i="30"/>
  <c r="AZ145" i="30"/>
  <c r="BA25" i="30"/>
  <c r="BB61" i="30" s="1"/>
  <c r="BA27" i="30"/>
  <c r="BB63" i="30" s="1"/>
  <c r="AZ147" i="30"/>
  <c r="AZ166" i="30"/>
  <c r="BA30" i="33"/>
  <c r="BB66" i="33" s="1"/>
  <c r="AZ146" i="30"/>
  <c r="AZ165" i="30"/>
  <c r="BA26" i="30"/>
  <c r="BB62" i="30" s="1"/>
  <c r="AZ37" i="29"/>
  <c r="BA34" i="29"/>
  <c r="BB70" i="29" s="1"/>
  <c r="AZ154" i="29"/>
  <c r="AZ173" i="29"/>
  <c r="AZ147" i="29"/>
  <c r="AZ166" i="29"/>
  <c r="BA27" i="29"/>
  <c r="BB63" i="29" s="1"/>
  <c r="BA28" i="33"/>
  <c r="BB64" i="33" s="1"/>
  <c r="AW196" i="30"/>
  <c r="AW184" i="30"/>
  <c r="AW186" i="30" s="1"/>
  <c r="BA34" i="33"/>
  <c r="BB70" i="33" s="1"/>
  <c r="AY73" i="29"/>
  <c r="AY74" i="29" s="1"/>
  <c r="BA29" i="33"/>
  <c r="BB65" i="33" s="1"/>
  <c r="AZ167" i="30"/>
  <c r="AZ148" i="30"/>
  <c r="BA28" i="30"/>
  <c r="BB64" i="30" s="1"/>
  <c r="AZ174" i="29"/>
  <c r="AZ155" i="29"/>
  <c r="BA35" i="29"/>
  <c r="BB71" i="29" s="1"/>
  <c r="BA27" i="33"/>
  <c r="BB63" i="33" s="1"/>
  <c r="AY176" i="29"/>
  <c r="AZ152" i="30"/>
  <c r="AZ171" i="30"/>
  <c r="BA32" i="30"/>
  <c r="BB68" i="30" s="1"/>
  <c r="AZ174" i="30"/>
  <c r="BA35" i="30"/>
  <c r="BB71" i="30" s="1"/>
  <c r="AZ155" i="30"/>
  <c r="AZ150" i="29"/>
  <c r="AZ169" i="29"/>
  <c r="BA30" i="29"/>
  <c r="BB66" i="29" s="1"/>
  <c r="AW192" i="29"/>
  <c r="AW193" i="29" s="1"/>
  <c r="AW197" i="29"/>
  <c r="AZ172" i="29"/>
  <c r="BA33" i="29"/>
  <c r="BB69" i="29" s="1"/>
  <c r="AZ153" i="29"/>
  <c r="AW197" i="30"/>
  <c r="AW191" i="30"/>
  <c r="AW193" i="30" s="1"/>
  <c r="AZ163" i="29"/>
  <c r="AZ144" i="29"/>
  <c r="BA24" i="29"/>
  <c r="BB60" i="29" s="1"/>
  <c r="AY157" i="30"/>
  <c r="BA23" i="33"/>
  <c r="BB59" i="33" s="1"/>
  <c r="AZ37" i="33"/>
  <c r="BA35" i="33"/>
  <c r="BB71" i="33" s="1"/>
  <c r="BA31" i="33"/>
  <c r="BB67" i="33" s="1"/>
  <c r="AZ143" i="29"/>
  <c r="AZ162" i="29"/>
  <c r="BA23" i="29"/>
  <c r="BB59" i="29" s="1"/>
  <c r="AX182" i="30"/>
  <c r="AX189" i="30"/>
  <c r="AX178" i="30"/>
  <c r="AX179" i="30" s="1"/>
  <c r="AX182" i="29"/>
  <c r="AX178" i="29"/>
  <c r="AX179" i="29" s="1"/>
  <c r="AX189" i="29"/>
  <c r="BA34" i="30"/>
  <c r="BB70" i="30" s="1"/>
  <c r="AZ173" i="30"/>
  <c r="AZ154" i="30"/>
  <c r="BA23" i="30"/>
  <c r="BB59" i="30" s="1"/>
  <c r="AZ143" i="30"/>
  <c r="AZ162" i="30"/>
  <c r="AZ37" i="30"/>
  <c r="AZ153" i="30"/>
  <c r="BA33" i="30"/>
  <c r="BB69" i="30" s="1"/>
  <c r="AZ172" i="30"/>
  <c r="AY73" i="33"/>
  <c r="AY74" i="33" s="1"/>
  <c r="BA26" i="33"/>
  <c r="BB62" i="33" s="1"/>
  <c r="AZ151" i="29"/>
  <c r="AZ170" i="29"/>
  <c r="BA31" i="29"/>
  <c r="BB67" i="29" s="1"/>
  <c r="AX190" i="30"/>
  <c r="AX192" i="30" s="1"/>
  <c r="AX183" i="30"/>
  <c r="AX185" i="30" s="1"/>
  <c r="AZ152" i="29"/>
  <c r="AZ171" i="29"/>
  <c r="BA32" i="29"/>
  <c r="BB68" i="29" s="1"/>
  <c r="AY176" i="30"/>
  <c r="BB25" i="33"/>
  <c r="BC61" i="33" s="1"/>
  <c r="AY157" i="29"/>
  <c r="AZ151" i="30"/>
  <c r="AZ170" i="30"/>
  <c r="BA31" i="30"/>
  <c r="BB67" i="30" s="1"/>
  <c r="BA33" i="33"/>
  <c r="BB69" i="33" s="1"/>
  <c r="AV198" i="29"/>
  <c r="AY73" i="30"/>
  <c r="BA32" i="33"/>
  <c r="BB68" i="33" s="1"/>
  <c r="BA24" i="33"/>
  <c r="BB60" i="33" s="1"/>
  <c r="AZ164" i="29"/>
  <c r="AZ145" i="29"/>
  <c r="BA25" i="29"/>
  <c r="BB61" i="29" s="1"/>
  <c r="AZ146" i="29"/>
  <c r="BA26" i="29"/>
  <c r="BB62" i="29" s="1"/>
  <c r="AZ165" i="29"/>
  <c r="AZ144" i="30"/>
  <c r="AZ163" i="30"/>
  <c r="BA24" i="30"/>
  <c r="BB60" i="30" s="1"/>
  <c r="AX177" i="30"/>
  <c r="AX190" i="29"/>
  <c r="AX192" i="29" s="1"/>
  <c r="AX183" i="29"/>
  <c r="AX185" i="29" s="1"/>
  <c r="AW186" i="29"/>
  <c r="AZ149" i="29"/>
  <c r="AZ168" i="29"/>
  <c r="BA29" i="29"/>
  <c r="BB65" i="29" s="1"/>
  <c r="AZ149" i="30"/>
  <c r="AZ168" i="30"/>
  <c r="BA29" i="30"/>
  <c r="BB65" i="30" s="1"/>
  <c r="BA28" i="29"/>
  <c r="BB64" i="29" s="1"/>
  <c r="AZ167" i="29"/>
  <c r="AZ148" i="29"/>
  <c r="BB23" i="31"/>
  <c r="BC59" i="31" s="1"/>
  <c r="BA162" i="31"/>
  <c r="BA143" i="31"/>
  <c r="AY184" i="31"/>
  <c r="BC25" i="32"/>
  <c r="BD55" i="32" s="1"/>
  <c r="BB25" i="2"/>
  <c r="BC55" i="2" s="1"/>
  <c r="BB27" i="2"/>
  <c r="BC57" i="2" s="1"/>
  <c r="BB21" i="2"/>
  <c r="BC51" i="2" s="1"/>
  <c r="AZ73" i="10"/>
  <c r="AZ74" i="10" s="1"/>
  <c r="BB28" i="2"/>
  <c r="BC58" i="2" s="1"/>
  <c r="AZ61" i="2"/>
  <c r="AZ62" i="2" s="1"/>
  <c r="BA29" i="2"/>
  <c r="BB23" i="2"/>
  <c r="BC53" i="2" s="1"/>
  <c r="BB26" i="2"/>
  <c r="BC56" i="2" s="1"/>
  <c r="BB24" i="2"/>
  <c r="BC54" i="2" s="1"/>
  <c r="BC20" i="2"/>
  <c r="BD50" i="2" s="1"/>
  <c r="BB27" i="10"/>
  <c r="BC63" i="10" s="1"/>
  <c r="BB34" i="10"/>
  <c r="BC70" i="10" s="1"/>
  <c r="BB29" i="10"/>
  <c r="BC65" i="10" s="1"/>
  <c r="BB26" i="10"/>
  <c r="BC62" i="10" s="1"/>
  <c r="BB31" i="10"/>
  <c r="BC67" i="10" s="1"/>
  <c r="BB32" i="10"/>
  <c r="BC68" i="10" s="1"/>
  <c r="BB35" i="10"/>
  <c r="BC71" i="10" s="1"/>
  <c r="BB28" i="10"/>
  <c r="BC64" i="10" s="1"/>
  <c r="BC30" i="10"/>
  <c r="BD66" i="10" s="1"/>
  <c r="BB25" i="10"/>
  <c r="BC61" i="10" s="1"/>
  <c r="BC24" i="10"/>
  <c r="BD60" i="10" s="1"/>
  <c r="BC27" i="32"/>
  <c r="BD57" i="32" s="1"/>
  <c r="BC26" i="32"/>
  <c r="BD56" i="32" s="1"/>
  <c r="BC24" i="32"/>
  <c r="BD54" i="32" s="1"/>
  <c r="BC28" i="32"/>
  <c r="BD58" i="32" s="1"/>
  <c r="BC23" i="32"/>
  <c r="BD53" i="32" s="1"/>
  <c r="BD20" i="32"/>
  <c r="BE50" i="32" s="1"/>
  <c r="BE126" i="29" l="1"/>
  <c r="BE142" i="29"/>
  <c r="BE58" i="29"/>
  <c r="BE161" i="29"/>
  <c r="BE92" i="29"/>
  <c r="BE77" i="29"/>
  <c r="BE22" i="29"/>
  <c r="BE181" i="29"/>
  <c r="BE188" i="29"/>
  <c r="BE40" i="29"/>
  <c r="BE109" i="29"/>
  <c r="BE76" i="43"/>
  <c r="BE40" i="43"/>
  <c r="BE58" i="43"/>
  <c r="BE89" i="43"/>
  <c r="BE22" i="43"/>
  <c r="BE188" i="30"/>
  <c r="BE142" i="30"/>
  <c r="BE181" i="30"/>
  <c r="BE58" i="30"/>
  <c r="BE22" i="30"/>
  <c r="BE92" i="30"/>
  <c r="BE126" i="30"/>
  <c r="BE161" i="30"/>
  <c r="BE109" i="30"/>
  <c r="BE40" i="30"/>
  <c r="BE77" i="30"/>
  <c r="BE188" i="31"/>
  <c r="BE161" i="31"/>
  <c r="BE126" i="31"/>
  <c r="BE92" i="31"/>
  <c r="BE58" i="31"/>
  <c r="BE181" i="31"/>
  <c r="BE77" i="31"/>
  <c r="BE40" i="31"/>
  <c r="BE109" i="31"/>
  <c r="BE22" i="31"/>
  <c r="BE142" i="31"/>
  <c r="BE77" i="32"/>
  <c r="BE34" i="32"/>
  <c r="BE65" i="32"/>
  <c r="BE49" i="32"/>
  <c r="BE19" i="32"/>
  <c r="BF4" i="48"/>
  <c r="BF4" i="36"/>
  <c r="BF4" i="34"/>
  <c r="BF4" i="32"/>
  <c r="BF4" i="43"/>
  <c r="BF4" i="35"/>
  <c r="BF4" i="33"/>
  <c r="BF4" i="31"/>
  <c r="BF4" i="29"/>
  <c r="BF4" i="30"/>
  <c r="BF4" i="10"/>
  <c r="BF77" i="2"/>
  <c r="BF49" i="2"/>
  <c r="BF19" i="2"/>
  <c r="BF65" i="2"/>
  <c r="BF34" i="2"/>
  <c r="BE92" i="33"/>
  <c r="BE58" i="33"/>
  <c r="BE22" i="33"/>
  <c r="BE77" i="33"/>
  <c r="BE40" i="33"/>
  <c r="BE181" i="34"/>
  <c r="BE188" i="34"/>
  <c r="BE126" i="34"/>
  <c r="BE40" i="34"/>
  <c r="BE77" i="34"/>
  <c r="BE109" i="34"/>
  <c r="BE161" i="34"/>
  <c r="BE22" i="34"/>
  <c r="BE142" i="34"/>
  <c r="BE92" i="34"/>
  <c r="BE58" i="34"/>
  <c r="BE40" i="10"/>
  <c r="BE92" i="10"/>
  <c r="BE77" i="10"/>
  <c r="BE22" i="10"/>
  <c r="BE58" i="10"/>
  <c r="BE58" i="36"/>
  <c r="BE161" i="36"/>
  <c r="BE126" i="36"/>
  <c r="BE188" i="36"/>
  <c r="BE109" i="36"/>
  <c r="BE92" i="36"/>
  <c r="BE77" i="36"/>
  <c r="BE40" i="36"/>
  <c r="BE181" i="36"/>
  <c r="BE142" i="36"/>
  <c r="BE22" i="36"/>
  <c r="BE188" i="35"/>
  <c r="BE161" i="35"/>
  <c r="BE22" i="35"/>
  <c r="BE126" i="35"/>
  <c r="BE92" i="35"/>
  <c r="BE58" i="35"/>
  <c r="BE181" i="35"/>
  <c r="BE142" i="35"/>
  <c r="BE109" i="35"/>
  <c r="BE77" i="35"/>
  <c r="BE40" i="35"/>
  <c r="BE27" i="48"/>
  <c r="BE20" i="48"/>
  <c r="BF34" i="28"/>
  <c r="BF59" i="28" s="1"/>
  <c r="BH5" i="28"/>
  <c r="BG4" i="2"/>
  <c r="BG13" i="28"/>
  <c r="BG21" i="28"/>
  <c r="BE67" i="28"/>
  <c r="BE75" i="28" s="1"/>
  <c r="BE87" i="28"/>
  <c r="BE95" i="28" s="1"/>
  <c r="BE103" i="28" s="1"/>
  <c r="AY74" i="30"/>
  <c r="BA37" i="10"/>
  <c r="BQ39" i="2"/>
  <c r="BP46" i="2"/>
  <c r="AZ183" i="31"/>
  <c r="AZ185" i="31" s="1"/>
  <c r="BB61" i="31"/>
  <c r="BB73" i="31" s="1"/>
  <c r="BB74" i="31" s="1"/>
  <c r="BA145" i="31"/>
  <c r="BA157" i="31" s="1"/>
  <c r="BA164" i="31"/>
  <c r="BA176" i="31" s="1"/>
  <c r="BA183" i="31" s="1"/>
  <c r="BA185" i="31" s="1"/>
  <c r="BB25" i="31"/>
  <c r="BB37" i="31" s="1"/>
  <c r="BB52" i="32"/>
  <c r="BB22" i="32"/>
  <c r="BB31" i="32" s="1"/>
  <c r="AY197" i="31"/>
  <c r="BB69" i="10"/>
  <c r="BB33" i="10"/>
  <c r="AY196" i="31"/>
  <c r="AY177" i="36"/>
  <c r="BA73" i="35"/>
  <c r="BA74" i="35" s="1"/>
  <c r="AY177" i="35"/>
  <c r="AY186" i="31"/>
  <c r="AY194" i="31" s="1"/>
  <c r="AZ157" i="35"/>
  <c r="AZ158" i="35" s="1"/>
  <c r="AX194" i="31"/>
  <c r="AX198" i="31"/>
  <c r="AZ177" i="31"/>
  <c r="AY190" i="34"/>
  <c r="AY192" i="34" s="1"/>
  <c r="AZ176" i="35"/>
  <c r="AZ190" i="35" s="1"/>
  <c r="AZ192" i="35" s="1"/>
  <c r="AZ178" i="31"/>
  <c r="AZ179" i="31" s="1"/>
  <c r="AZ158" i="31"/>
  <c r="AZ182" i="31"/>
  <c r="AZ189" i="31"/>
  <c r="AZ197" i="31" s="1"/>
  <c r="AZ74" i="34"/>
  <c r="AY183" i="36"/>
  <c r="AY185" i="36" s="1"/>
  <c r="AX197" i="36"/>
  <c r="AX198" i="36" s="1"/>
  <c r="AY178" i="36"/>
  <c r="AY179" i="36" s="1"/>
  <c r="AX193" i="36"/>
  <c r="AX194" i="36" s="1"/>
  <c r="AY189" i="36"/>
  <c r="AY191" i="36" s="1"/>
  <c r="AY193" i="36" s="1"/>
  <c r="AY182" i="36"/>
  <c r="AY184" i="36" s="1"/>
  <c r="AY158" i="36"/>
  <c r="BR41" i="35"/>
  <c r="BQ55" i="35"/>
  <c r="BB59" i="10"/>
  <c r="BB23" i="10"/>
  <c r="AY177" i="34"/>
  <c r="BA73" i="36"/>
  <c r="BA74" i="36" s="1"/>
  <c r="AW198" i="34"/>
  <c r="AZ157" i="36"/>
  <c r="AZ189" i="36" s="1"/>
  <c r="AZ176" i="36"/>
  <c r="AZ190" i="36" s="1"/>
  <c r="AZ192" i="36" s="1"/>
  <c r="AZ176" i="34"/>
  <c r="AZ190" i="34" s="1"/>
  <c r="AZ192" i="34" s="1"/>
  <c r="AW194" i="34"/>
  <c r="BB26" i="34"/>
  <c r="BB62" i="34"/>
  <c r="BA146" i="34"/>
  <c r="BA165" i="34"/>
  <c r="BB26" i="36"/>
  <c r="BB62" i="36"/>
  <c r="BA165" i="36"/>
  <c r="BA146" i="36"/>
  <c r="AX184" i="34"/>
  <c r="AX186" i="34" s="1"/>
  <c r="AX196" i="34"/>
  <c r="BG30" i="35"/>
  <c r="BG66" i="35"/>
  <c r="BF150" i="35"/>
  <c r="BF169" i="35"/>
  <c r="BD67" i="31"/>
  <c r="BD31" i="31"/>
  <c r="BC151" i="31"/>
  <c r="BC170" i="31"/>
  <c r="BC23" i="36"/>
  <c r="BC59" i="36"/>
  <c r="BB143" i="36"/>
  <c r="BB162" i="36"/>
  <c r="BB34" i="34"/>
  <c r="BB70" i="34"/>
  <c r="BA154" i="34"/>
  <c r="BA173" i="34"/>
  <c r="BC65" i="31"/>
  <c r="BB168" i="31"/>
  <c r="BC29" i="31"/>
  <c r="BB149" i="31"/>
  <c r="AZ157" i="34"/>
  <c r="AX191" i="34"/>
  <c r="AX193" i="34" s="1"/>
  <c r="AX197" i="34"/>
  <c r="BB23" i="35"/>
  <c r="BB59" i="35"/>
  <c r="BA143" i="35"/>
  <c r="BA37" i="35"/>
  <c r="BA162" i="35"/>
  <c r="BB27" i="36"/>
  <c r="BB63" i="36"/>
  <c r="BA166" i="36"/>
  <c r="BA147" i="36"/>
  <c r="AW198" i="35"/>
  <c r="BF28" i="35"/>
  <c r="BF64" i="35"/>
  <c r="BE167" i="35"/>
  <c r="BE148" i="35"/>
  <c r="BB28" i="34"/>
  <c r="BB64" i="34"/>
  <c r="BA167" i="34"/>
  <c r="BA148" i="34"/>
  <c r="BB24" i="36"/>
  <c r="BB60" i="36"/>
  <c r="BA163" i="36"/>
  <c r="BA144" i="36"/>
  <c r="BA73" i="34"/>
  <c r="BA179" i="34" s="1"/>
  <c r="AW194" i="35"/>
  <c r="BB30" i="36"/>
  <c r="BB66" i="36"/>
  <c r="BA169" i="36"/>
  <c r="BA150" i="36"/>
  <c r="BB31" i="36"/>
  <c r="BB67" i="36"/>
  <c r="BA151" i="36"/>
  <c r="BA170" i="36"/>
  <c r="BC71" i="31"/>
  <c r="BB155" i="31"/>
  <c r="BB174" i="31"/>
  <c r="BC35" i="31"/>
  <c r="BB29" i="34"/>
  <c r="BB65" i="34"/>
  <c r="BA168" i="34"/>
  <c r="BA149" i="34"/>
  <c r="BB30" i="34"/>
  <c r="BB66" i="34"/>
  <c r="BA150" i="34"/>
  <c r="BA169" i="34"/>
  <c r="BC63" i="31"/>
  <c r="BC27" i="31"/>
  <c r="BB147" i="31"/>
  <c r="BB166" i="31"/>
  <c r="AY190" i="35"/>
  <c r="AY192" i="35" s="1"/>
  <c r="AY183" i="35"/>
  <c r="AY185" i="35" s="1"/>
  <c r="BG25" i="35"/>
  <c r="BG61" i="35"/>
  <c r="BF164" i="35"/>
  <c r="BF145" i="35"/>
  <c r="BF32" i="35"/>
  <c r="BF68" i="35"/>
  <c r="BE152" i="35"/>
  <c r="BE171" i="35"/>
  <c r="BC66" i="31"/>
  <c r="BC30" i="31"/>
  <c r="BB150" i="31"/>
  <c r="BB169" i="31"/>
  <c r="BG33" i="35"/>
  <c r="BG69" i="35"/>
  <c r="BF172" i="35"/>
  <c r="BF153" i="35"/>
  <c r="BE29" i="36"/>
  <c r="BE65" i="36"/>
  <c r="BD149" i="36"/>
  <c r="BD168" i="36"/>
  <c r="BB35" i="36"/>
  <c r="BB71" i="36"/>
  <c r="BA155" i="36"/>
  <c r="BA174" i="36"/>
  <c r="BF27" i="35"/>
  <c r="BF63" i="35"/>
  <c r="BE147" i="35"/>
  <c r="BE166" i="35"/>
  <c r="BB33" i="36"/>
  <c r="BB69" i="36"/>
  <c r="BA172" i="36"/>
  <c r="BA153" i="36"/>
  <c r="BB24" i="34"/>
  <c r="BB60" i="34"/>
  <c r="BA163" i="34"/>
  <c r="BA144" i="34"/>
  <c r="BB23" i="34"/>
  <c r="BB59" i="34"/>
  <c r="BA162" i="34"/>
  <c r="BA143" i="34"/>
  <c r="BA37" i="34"/>
  <c r="BB25" i="34"/>
  <c r="BB61" i="34"/>
  <c r="BA164" i="34"/>
  <c r="BA145" i="34"/>
  <c r="BB52" i="2"/>
  <c r="BB22" i="2"/>
  <c r="BB33" i="34"/>
  <c r="BB69" i="34"/>
  <c r="BA172" i="34"/>
  <c r="BA153" i="34"/>
  <c r="BB34" i="36"/>
  <c r="BB70" i="36"/>
  <c r="BA154" i="36"/>
  <c r="BA173" i="36"/>
  <c r="BA37" i="36"/>
  <c r="BC68" i="31"/>
  <c r="BB171" i="31"/>
  <c r="BB152" i="31"/>
  <c r="BC32" i="31"/>
  <c r="BC60" i="31"/>
  <c r="BC24" i="31"/>
  <c r="BB144" i="31"/>
  <c r="BB163" i="31"/>
  <c r="BB32" i="34"/>
  <c r="BB68" i="34"/>
  <c r="BA152" i="34"/>
  <c r="BA171" i="34"/>
  <c r="BB34" i="35"/>
  <c r="BB70" i="35"/>
  <c r="BA173" i="35"/>
  <c r="BA154" i="35"/>
  <c r="BB32" i="36"/>
  <c r="BB68" i="36"/>
  <c r="BA171" i="36"/>
  <c r="BA152" i="36"/>
  <c r="BG29" i="35"/>
  <c r="BG65" i="35"/>
  <c r="BF149" i="35"/>
  <c r="BF168" i="35"/>
  <c r="BB25" i="36"/>
  <c r="BB61" i="36"/>
  <c r="BA145" i="36"/>
  <c r="BA164" i="36"/>
  <c r="BB27" i="34"/>
  <c r="BB63" i="34"/>
  <c r="BA147" i="34"/>
  <c r="BA166" i="34"/>
  <c r="BG35" i="35"/>
  <c r="BG71" i="35"/>
  <c r="BF155" i="35"/>
  <c r="BF174" i="35"/>
  <c r="BC69" i="31"/>
  <c r="BC33" i="31"/>
  <c r="BB172" i="31"/>
  <c r="BB153" i="31"/>
  <c r="BC70" i="31"/>
  <c r="BB173" i="31"/>
  <c r="BC34" i="31"/>
  <c r="BB154" i="31"/>
  <c r="AY189" i="35"/>
  <c r="AY182" i="35"/>
  <c r="AY178" i="35"/>
  <c r="AY179" i="35" s="1"/>
  <c r="AX184" i="35"/>
  <c r="AX186" i="35" s="1"/>
  <c r="AX196" i="35"/>
  <c r="BB28" i="36"/>
  <c r="BB64" i="36"/>
  <c r="BA148" i="36"/>
  <c r="BA167" i="36"/>
  <c r="AY189" i="34"/>
  <c r="AY182" i="34"/>
  <c r="BB35" i="34"/>
  <c r="BB71" i="34"/>
  <c r="BA155" i="34"/>
  <c r="BA174" i="34"/>
  <c r="BA31" i="2"/>
  <c r="BB59" i="2"/>
  <c r="BC62" i="31"/>
  <c r="BB146" i="31"/>
  <c r="BC26" i="31"/>
  <c r="BB165" i="31"/>
  <c r="AY158" i="34"/>
  <c r="BJ26" i="35"/>
  <c r="BJ62" i="35"/>
  <c r="BI165" i="35"/>
  <c r="BI146" i="35"/>
  <c r="BB31" i="35"/>
  <c r="BB67" i="35"/>
  <c r="BA170" i="35"/>
  <c r="BA151" i="35"/>
  <c r="BC64" i="31"/>
  <c r="BC28" i="31"/>
  <c r="BB148" i="31"/>
  <c r="BB167" i="31"/>
  <c r="AX191" i="35"/>
  <c r="AX193" i="35" s="1"/>
  <c r="AX197" i="35"/>
  <c r="BB31" i="34"/>
  <c r="BB67" i="34"/>
  <c r="BA170" i="34"/>
  <c r="BA151" i="34"/>
  <c r="BD24" i="35"/>
  <c r="BD60" i="35"/>
  <c r="BC163" i="35"/>
  <c r="BC144" i="35"/>
  <c r="BK41" i="33"/>
  <c r="BJ55" i="33"/>
  <c r="BO41" i="30"/>
  <c r="BN55" i="30"/>
  <c r="BA61" i="32"/>
  <c r="BA62" i="32" s="1"/>
  <c r="BC29" i="32"/>
  <c r="BD59" i="32" s="1"/>
  <c r="BC21" i="32"/>
  <c r="BD51" i="32" s="1"/>
  <c r="BM41" i="10"/>
  <c r="BL55" i="10"/>
  <c r="BJ41" i="34"/>
  <c r="BI55" i="34"/>
  <c r="AY177" i="30"/>
  <c r="AW198" i="29"/>
  <c r="BA151" i="30"/>
  <c r="BA170" i="30"/>
  <c r="BB31" i="30"/>
  <c r="BC67" i="30" s="1"/>
  <c r="BA171" i="29"/>
  <c r="BA152" i="29"/>
  <c r="BB32" i="29"/>
  <c r="BC68" i="29" s="1"/>
  <c r="BA143" i="29"/>
  <c r="BA37" i="29"/>
  <c r="BB23" i="29"/>
  <c r="BC59" i="29" s="1"/>
  <c r="BA162" i="29"/>
  <c r="BA150" i="29"/>
  <c r="BA169" i="29"/>
  <c r="BB30" i="29"/>
  <c r="BC66" i="29" s="1"/>
  <c r="BA152" i="30"/>
  <c r="BA171" i="30"/>
  <c r="BB32" i="30"/>
  <c r="BC68" i="30" s="1"/>
  <c r="BA155" i="29"/>
  <c r="BA174" i="29"/>
  <c r="BB35" i="29"/>
  <c r="BC71" i="29" s="1"/>
  <c r="BB28" i="33"/>
  <c r="BC64" i="33" s="1"/>
  <c r="AZ157" i="29"/>
  <c r="BA145" i="30"/>
  <c r="BA164" i="30"/>
  <c r="BB25" i="30"/>
  <c r="BC61" i="30" s="1"/>
  <c r="BA146" i="29"/>
  <c r="BA165" i="29"/>
  <c r="BB26" i="29"/>
  <c r="BC62" i="29" s="1"/>
  <c r="BB24" i="33"/>
  <c r="BC60" i="33" s="1"/>
  <c r="BB34" i="30"/>
  <c r="BC70" i="30" s="1"/>
  <c r="BA173" i="30"/>
  <c r="BA154" i="30"/>
  <c r="AZ176" i="29"/>
  <c r="AZ73" i="33"/>
  <c r="AZ74" i="33" s="1"/>
  <c r="BB29" i="33"/>
  <c r="BC65" i="33" s="1"/>
  <c r="BA173" i="29"/>
  <c r="BA154" i="29"/>
  <c r="BB34" i="29"/>
  <c r="BC70" i="29" s="1"/>
  <c r="BB32" i="33"/>
  <c r="BC68" i="33" s="1"/>
  <c r="BB26" i="33"/>
  <c r="BC62" i="33" s="1"/>
  <c r="AZ176" i="30"/>
  <c r="AX197" i="29"/>
  <c r="AX191" i="29"/>
  <c r="AX193" i="29" s="1"/>
  <c r="AZ73" i="29"/>
  <c r="AZ74" i="29" s="1"/>
  <c r="BB23" i="33"/>
  <c r="BC59" i="33" s="1"/>
  <c r="BA37" i="33"/>
  <c r="BA147" i="29"/>
  <c r="BA166" i="29"/>
  <c r="BB27" i="29"/>
  <c r="BC63" i="29" s="1"/>
  <c r="BB30" i="33"/>
  <c r="BC66" i="33" s="1"/>
  <c r="BA168" i="29"/>
  <c r="BA149" i="29"/>
  <c r="BB29" i="29"/>
  <c r="BC65" i="29" s="1"/>
  <c r="BA163" i="30"/>
  <c r="BA144" i="30"/>
  <c r="BB24" i="30"/>
  <c r="BC60" i="30" s="1"/>
  <c r="AZ73" i="30"/>
  <c r="AZ74" i="30" s="1"/>
  <c r="AY178" i="30"/>
  <c r="AY179" i="30" s="1"/>
  <c r="AY182" i="30"/>
  <c r="AY189" i="30"/>
  <c r="AY158" i="30"/>
  <c r="BA145" i="29"/>
  <c r="BB25" i="29"/>
  <c r="BC61" i="29" s="1"/>
  <c r="BA164" i="29"/>
  <c r="AY178" i="29"/>
  <c r="AY179" i="29" s="1"/>
  <c r="AY182" i="29"/>
  <c r="AY189" i="29"/>
  <c r="AZ157" i="30"/>
  <c r="AX196" i="29"/>
  <c r="AX184" i="29"/>
  <c r="AX186" i="29" s="1"/>
  <c r="BB31" i="33"/>
  <c r="BC67" i="33" s="1"/>
  <c r="BA163" i="29"/>
  <c r="BA144" i="29"/>
  <c r="BB24" i="29"/>
  <c r="BC60" i="29" s="1"/>
  <c r="BB33" i="29"/>
  <c r="BC69" i="29" s="1"/>
  <c r="BA172" i="29"/>
  <c r="BA153" i="29"/>
  <c r="AY183" i="29"/>
  <c r="AY185" i="29" s="1"/>
  <c r="AY190" i="29"/>
  <c r="AY192" i="29" s="1"/>
  <c r="AY177" i="29"/>
  <c r="BB34" i="33"/>
  <c r="BC70" i="33" s="1"/>
  <c r="BA150" i="30"/>
  <c r="BA169" i="30"/>
  <c r="BB30" i="30"/>
  <c r="BC66" i="30" s="1"/>
  <c r="BA167" i="29"/>
  <c r="BA148" i="29"/>
  <c r="BB28" i="29"/>
  <c r="BC64" i="29" s="1"/>
  <c r="BC25" i="33"/>
  <c r="BD61" i="33" s="1"/>
  <c r="BA143" i="30"/>
  <c r="BB23" i="30"/>
  <c r="BC59" i="30" s="1"/>
  <c r="BA37" i="30"/>
  <c r="BA162" i="30"/>
  <c r="BA155" i="30"/>
  <c r="BA174" i="30"/>
  <c r="BB35" i="30"/>
  <c r="BC71" i="30" s="1"/>
  <c r="BB27" i="33"/>
  <c r="BC63" i="33" s="1"/>
  <c r="BA167" i="30"/>
  <c r="BA148" i="30"/>
  <c r="BB28" i="30"/>
  <c r="BC64" i="30" s="1"/>
  <c r="BA146" i="30"/>
  <c r="BA165" i="30"/>
  <c r="BB26" i="30"/>
  <c r="BC62" i="30" s="1"/>
  <c r="BB33" i="33"/>
  <c r="BC69" i="33" s="1"/>
  <c r="BA170" i="29"/>
  <c r="BA151" i="29"/>
  <c r="BB31" i="29"/>
  <c r="BC67" i="29" s="1"/>
  <c r="BB33" i="30"/>
  <c r="BC69" i="30" s="1"/>
  <c r="BA172" i="30"/>
  <c r="BA153" i="30"/>
  <c r="AX197" i="30"/>
  <c r="AX191" i="30"/>
  <c r="AX193" i="30" s="1"/>
  <c r="BB35" i="33"/>
  <c r="BC71" i="33" s="1"/>
  <c r="AW194" i="30"/>
  <c r="BB29" i="30"/>
  <c r="BC65" i="30" s="1"/>
  <c r="BA149" i="30"/>
  <c r="BA168" i="30"/>
  <c r="AW194" i="29"/>
  <c r="AY158" i="29"/>
  <c r="AY190" i="30"/>
  <c r="AY192" i="30" s="1"/>
  <c r="AY183" i="30"/>
  <c r="AY185" i="30" s="1"/>
  <c r="AX184" i="30"/>
  <c r="AX186" i="30" s="1"/>
  <c r="AX196" i="30"/>
  <c r="AW198" i="30"/>
  <c r="BB27" i="30"/>
  <c r="BC63" i="30" s="1"/>
  <c r="BA166" i="30"/>
  <c r="BA147" i="30"/>
  <c r="BC23" i="31"/>
  <c r="BD59" i="31" s="1"/>
  <c r="BB143" i="31"/>
  <c r="BB162" i="31"/>
  <c r="BD25" i="32"/>
  <c r="BE55" i="32" s="1"/>
  <c r="BC25" i="2"/>
  <c r="BD55" i="2" s="1"/>
  <c r="BD20" i="2"/>
  <c r="BE50" i="2" s="1"/>
  <c r="BC24" i="2"/>
  <c r="BD54" i="2" s="1"/>
  <c r="BC26" i="2"/>
  <c r="BD56" i="2" s="1"/>
  <c r="BC28" i="2"/>
  <c r="BD58" i="2" s="1"/>
  <c r="BC23" i="2"/>
  <c r="BD53" i="2" s="1"/>
  <c r="BC27" i="2"/>
  <c r="BD57" i="2" s="1"/>
  <c r="BA61" i="2"/>
  <c r="BA62" i="2" s="1"/>
  <c r="BB29" i="2"/>
  <c r="BC59" i="2" s="1"/>
  <c r="BC21" i="2"/>
  <c r="BD51" i="2" s="1"/>
  <c r="BC32" i="10"/>
  <c r="BD68" i="10" s="1"/>
  <c r="BC34" i="10"/>
  <c r="BD70" i="10" s="1"/>
  <c r="BD24" i="10"/>
  <c r="BE60" i="10" s="1"/>
  <c r="BC28" i="10"/>
  <c r="BD64" i="10" s="1"/>
  <c r="BC25" i="10"/>
  <c r="BD61" i="10" s="1"/>
  <c r="BC31" i="10"/>
  <c r="BD67" i="10" s="1"/>
  <c r="BC26" i="10"/>
  <c r="BD62" i="10" s="1"/>
  <c r="BC27" i="10"/>
  <c r="BD63" i="10" s="1"/>
  <c r="BA73" i="10"/>
  <c r="BA74" i="10" s="1"/>
  <c r="BD30" i="10"/>
  <c r="BE66" i="10" s="1"/>
  <c r="BC29" i="10"/>
  <c r="BD65" i="10" s="1"/>
  <c r="BC35" i="10"/>
  <c r="BD71" i="10" s="1"/>
  <c r="BD28" i="32"/>
  <c r="BE58" i="32" s="1"/>
  <c r="BE20" i="32"/>
  <c r="BF50" i="32" s="1"/>
  <c r="BD24" i="32"/>
  <c r="BE54" i="32" s="1"/>
  <c r="BD27" i="32"/>
  <c r="BE57" i="32" s="1"/>
  <c r="BD23" i="32"/>
  <c r="BE53" i="32" s="1"/>
  <c r="BD26" i="32"/>
  <c r="BE56" i="32" s="1"/>
  <c r="AZ196" i="31" l="1"/>
  <c r="BF77" i="32"/>
  <c r="BF34" i="32"/>
  <c r="BF65" i="32"/>
  <c r="BF19" i="32"/>
  <c r="BF49" i="32"/>
  <c r="BF181" i="30"/>
  <c r="BF58" i="30"/>
  <c r="BF92" i="30"/>
  <c r="BF126" i="30"/>
  <c r="BF22" i="30"/>
  <c r="BF161" i="30"/>
  <c r="BF77" i="30"/>
  <c r="BF188" i="30"/>
  <c r="BF142" i="30"/>
  <c r="BF40" i="30"/>
  <c r="BF109" i="30"/>
  <c r="BF58" i="36"/>
  <c r="BF161" i="36"/>
  <c r="BF126" i="36"/>
  <c r="BF188" i="36"/>
  <c r="BF109" i="36"/>
  <c r="BF92" i="36"/>
  <c r="BF77" i="36"/>
  <c r="BF40" i="36"/>
  <c r="BF22" i="36"/>
  <c r="BF181" i="36"/>
  <c r="BF142" i="36"/>
  <c r="BF126" i="29"/>
  <c r="BF188" i="29"/>
  <c r="BF161" i="29"/>
  <c r="BF92" i="29"/>
  <c r="BF58" i="29"/>
  <c r="BF22" i="29"/>
  <c r="BF40" i="29"/>
  <c r="BF77" i="29"/>
  <c r="BF181" i="29"/>
  <c r="BF142" i="29"/>
  <c r="BF109" i="29"/>
  <c r="BF27" i="48"/>
  <c r="BF20" i="48"/>
  <c r="BF77" i="10"/>
  <c r="BF92" i="10"/>
  <c r="BF22" i="10"/>
  <c r="BF58" i="10"/>
  <c r="BF40" i="10"/>
  <c r="BF181" i="34"/>
  <c r="BF40" i="34"/>
  <c r="BF77" i="34"/>
  <c r="BF188" i="34"/>
  <c r="BF109" i="34"/>
  <c r="BF161" i="34"/>
  <c r="BF22" i="34"/>
  <c r="BF58" i="34"/>
  <c r="BF126" i="34"/>
  <c r="BF92" i="34"/>
  <c r="BF142" i="34"/>
  <c r="BF188" i="31"/>
  <c r="BF126" i="31"/>
  <c r="BF161" i="31"/>
  <c r="BF77" i="31"/>
  <c r="BF40" i="31"/>
  <c r="BF109" i="31"/>
  <c r="BF22" i="31"/>
  <c r="BF142" i="31"/>
  <c r="BF181" i="31"/>
  <c r="BF92" i="31"/>
  <c r="BF58" i="31"/>
  <c r="BG4" i="48"/>
  <c r="BG4" i="36"/>
  <c r="BG4" i="34"/>
  <c r="BG4" i="32"/>
  <c r="BG4" i="43"/>
  <c r="BG4" i="35"/>
  <c r="BG4" i="33"/>
  <c r="BG4" i="31"/>
  <c r="BG4" i="29"/>
  <c r="BG4" i="10"/>
  <c r="BG4" i="30"/>
  <c r="BG65" i="2"/>
  <c r="BG34" i="2"/>
  <c r="BG77" i="2"/>
  <c r="BG49" i="2"/>
  <c r="BG19" i="2"/>
  <c r="BF92" i="33"/>
  <c r="BF58" i="33"/>
  <c r="BF22" i="33"/>
  <c r="BF77" i="33"/>
  <c r="BF40" i="33"/>
  <c r="BF188" i="35"/>
  <c r="BF109" i="35"/>
  <c r="BF77" i="35"/>
  <c r="BF181" i="35"/>
  <c r="BF126" i="35"/>
  <c r="BF58" i="35"/>
  <c r="BF161" i="35"/>
  <c r="BF92" i="35"/>
  <c r="BF142" i="35"/>
  <c r="BF22" i="35"/>
  <c r="BF40" i="35"/>
  <c r="BF40" i="43"/>
  <c r="BF22" i="43"/>
  <c r="BF58" i="43"/>
  <c r="BF89" i="43"/>
  <c r="BF76" i="43"/>
  <c r="BG34" i="28"/>
  <c r="BG59" i="28" s="1"/>
  <c r="BI5" i="28"/>
  <c r="BH4" i="2"/>
  <c r="BH13" i="28"/>
  <c r="BH21" i="28"/>
  <c r="BF67" i="28"/>
  <c r="BF75" i="28" s="1"/>
  <c r="BF87" i="28"/>
  <c r="BF95" i="28" s="1"/>
  <c r="BF103" i="28" s="1"/>
  <c r="BR39" i="2"/>
  <c r="BQ46" i="2"/>
  <c r="AY198" i="31"/>
  <c r="BC61" i="31"/>
  <c r="BC73" i="31" s="1"/>
  <c r="BC74" i="31" s="1"/>
  <c r="BB164" i="31"/>
  <c r="BB176" i="31" s="1"/>
  <c r="BB190" i="31" s="1"/>
  <c r="BB192" i="31" s="1"/>
  <c r="BB145" i="31"/>
  <c r="BC25" i="31"/>
  <c r="BC37" i="31" s="1"/>
  <c r="BB37" i="10"/>
  <c r="BC52" i="32"/>
  <c r="BC22" i="32"/>
  <c r="BC31" i="32" s="1"/>
  <c r="BC69" i="10"/>
  <c r="BC33" i="10"/>
  <c r="AZ177" i="35"/>
  <c r="AZ191" i="31"/>
  <c r="AZ193" i="31" s="1"/>
  <c r="AZ183" i="35"/>
  <c r="AZ185" i="35" s="1"/>
  <c r="AZ189" i="35"/>
  <c r="AZ191" i="35" s="1"/>
  <c r="AZ193" i="35" s="1"/>
  <c r="AZ182" i="35"/>
  <c r="AZ184" i="35" s="1"/>
  <c r="AZ178" i="35"/>
  <c r="AZ179" i="35" s="1"/>
  <c r="AZ184" i="31"/>
  <c r="AZ186" i="31" s="1"/>
  <c r="AY197" i="36"/>
  <c r="AY186" i="36"/>
  <c r="AY194" i="36" s="1"/>
  <c r="AZ158" i="34"/>
  <c r="BA190" i="31"/>
  <c r="BA192" i="31" s="1"/>
  <c r="AY196" i="36"/>
  <c r="AZ177" i="36"/>
  <c r="BA177" i="31"/>
  <c r="BA176" i="36"/>
  <c r="BA190" i="36" s="1"/>
  <c r="BA192" i="36" s="1"/>
  <c r="BA176" i="35"/>
  <c r="BA190" i="35" s="1"/>
  <c r="BA192" i="35" s="1"/>
  <c r="BB37" i="36"/>
  <c r="BA157" i="36"/>
  <c r="BS41" i="35"/>
  <c r="BR55" i="35"/>
  <c r="AZ182" i="36"/>
  <c r="AZ184" i="36" s="1"/>
  <c r="AZ158" i="36"/>
  <c r="BC59" i="10"/>
  <c r="BC23" i="10"/>
  <c r="BC37" i="10" s="1"/>
  <c r="BA178" i="31"/>
  <c r="BA179" i="31" s="1"/>
  <c r="AZ183" i="34"/>
  <c r="AZ185" i="34" s="1"/>
  <c r="AX194" i="34"/>
  <c r="AZ177" i="34"/>
  <c r="AZ178" i="36"/>
  <c r="AZ179" i="36" s="1"/>
  <c r="AZ183" i="36"/>
  <c r="AZ185" i="36" s="1"/>
  <c r="AX198" i="35"/>
  <c r="BB73" i="36"/>
  <c r="BB74" i="36" s="1"/>
  <c r="BC31" i="35"/>
  <c r="BC67" i="35"/>
  <c r="BB170" i="35"/>
  <c r="BB151" i="35"/>
  <c r="BC28" i="36"/>
  <c r="BC64" i="36"/>
  <c r="BB148" i="36"/>
  <c r="BB167" i="36"/>
  <c r="BC23" i="34"/>
  <c r="BC59" i="34"/>
  <c r="BB37" i="34"/>
  <c r="BB143" i="34"/>
  <c r="BB162" i="34"/>
  <c r="BH33" i="35"/>
  <c r="BH69" i="35"/>
  <c r="BG153" i="35"/>
  <c r="BG172" i="35"/>
  <c r="BA158" i="31"/>
  <c r="BD63" i="31"/>
  <c r="BD27" i="31"/>
  <c r="BC147" i="31"/>
  <c r="BC166" i="31"/>
  <c r="BA74" i="34"/>
  <c r="BG28" i="35"/>
  <c r="BG64" i="35"/>
  <c r="BF148" i="35"/>
  <c r="BF167" i="35"/>
  <c r="AZ182" i="34"/>
  <c r="AZ189" i="34"/>
  <c r="BC34" i="34"/>
  <c r="BC70" i="34"/>
  <c r="BB173" i="34"/>
  <c r="BB154" i="34"/>
  <c r="BE67" i="31"/>
  <c r="BE31" i="31"/>
  <c r="BD151" i="31"/>
  <c r="BD170" i="31"/>
  <c r="BG32" i="35"/>
  <c r="BG68" i="35"/>
  <c r="BF171" i="35"/>
  <c r="BF152" i="35"/>
  <c r="BC30" i="36"/>
  <c r="BC66" i="36"/>
  <c r="BB169" i="36"/>
  <c r="BB150" i="36"/>
  <c r="BE24" i="35"/>
  <c r="BE60" i="35"/>
  <c r="BD163" i="35"/>
  <c r="BD144" i="35"/>
  <c r="BD62" i="31"/>
  <c r="BC165" i="31"/>
  <c r="BD26" i="31"/>
  <c r="BC146" i="31"/>
  <c r="BC35" i="34"/>
  <c r="BC71" i="34"/>
  <c r="BB174" i="34"/>
  <c r="BB155" i="34"/>
  <c r="BD70" i="31"/>
  <c r="BC154" i="31"/>
  <c r="BD34" i="31"/>
  <c r="BC173" i="31"/>
  <c r="BA157" i="35"/>
  <c r="BA158" i="35" s="1"/>
  <c r="AZ197" i="36"/>
  <c r="AZ191" i="36"/>
  <c r="AZ193" i="36" s="1"/>
  <c r="BC35" i="36"/>
  <c r="BC71" i="36"/>
  <c r="BB174" i="36"/>
  <c r="BB155" i="36"/>
  <c r="BD64" i="31"/>
  <c r="BD28" i="31"/>
  <c r="BC167" i="31"/>
  <c r="BC148" i="31"/>
  <c r="AY196" i="34"/>
  <c r="AY184" i="34"/>
  <c r="AY186" i="34" s="1"/>
  <c r="BH29" i="35"/>
  <c r="BH65" i="35"/>
  <c r="BG149" i="35"/>
  <c r="BG168" i="35"/>
  <c r="BC34" i="35"/>
  <c r="BC70" i="35"/>
  <c r="BB154" i="35"/>
  <c r="BB173" i="35"/>
  <c r="BC33" i="34"/>
  <c r="BC69" i="34"/>
  <c r="BB153" i="34"/>
  <c r="BB172" i="34"/>
  <c r="BC25" i="34"/>
  <c r="BC61" i="34"/>
  <c r="BB145" i="34"/>
  <c r="BB164" i="34"/>
  <c r="BD66" i="31"/>
  <c r="BD30" i="31"/>
  <c r="BC150" i="31"/>
  <c r="BC169" i="31"/>
  <c r="BB73" i="35"/>
  <c r="BB74" i="35" s="1"/>
  <c r="BD65" i="31"/>
  <c r="BC168" i="31"/>
  <c r="BC149" i="31"/>
  <c r="BD29" i="31"/>
  <c r="BC26" i="34"/>
  <c r="BC62" i="34"/>
  <c r="BB165" i="34"/>
  <c r="BB146" i="34"/>
  <c r="BA182" i="31"/>
  <c r="BA184" i="31" s="1"/>
  <c r="BA186" i="31" s="1"/>
  <c r="BK26" i="35"/>
  <c r="BK62" i="35"/>
  <c r="BJ146" i="35"/>
  <c r="BJ165" i="35"/>
  <c r="AY197" i="34"/>
  <c r="AY191" i="34"/>
  <c r="AY193" i="34" s="1"/>
  <c r="AX194" i="35"/>
  <c r="BH35" i="35"/>
  <c r="BH71" i="35"/>
  <c r="BG155" i="35"/>
  <c r="BG174" i="35"/>
  <c r="BD60" i="31"/>
  <c r="BD24" i="31"/>
  <c r="BC144" i="31"/>
  <c r="BC163" i="31"/>
  <c r="BC24" i="34"/>
  <c r="BC60" i="34"/>
  <c r="BB163" i="34"/>
  <c r="BB144" i="34"/>
  <c r="BG27" i="35"/>
  <c r="BG63" i="35"/>
  <c r="BF166" i="35"/>
  <c r="BF147" i="35"/>
  <c r="BF29" i="36"/>
  <c r="BF65" i="36"/>
  <c r="BE168" i="36"/>
  <c r="BE149" i="36"/>
  <c r="BH25" i="35"/>
  <c r="BH61" i="35"/>
  <c r="BG164" i="35"/>
  <c r="BG145" i="35"/>
  <c r="BC29" i="34"/>
  <c r="BC65" i="34"/>
  <c r="BB168" i="34"/>
  <c r="BB149" i="34"/>
  <c r="BC31" i="36"/>
  <c r="BC67" i="36"/>
  <c r="BB151" i="36"/>
  <c r="BB170" i="36"/>
  <c r="BC23" i="35"/>
  <c r="BC59" i="35"/>
  <c r="BB37" i="35"/>
  <c r="BB162" i="35"/>
  <c r="BB143" i="35"/>
  <c r="BC27" i="34"/>
  <c r="BC63" i="34"/>
  <c r="BB147" i="34"/>
  <c r="BB166" i="34"/>
  <c r="BC33" i="36"/>
  <c r="BC69" i="36"/>
  <c r="BB172" i="36"/>
  <c r="BB153" i="36"/>
  <c r="BA189" i="31"/>
  <c r="BC52" i="2"/>
  <c r="BC22" i="2"/>
  <c r="BA157" i="34"/>
  <c r="BD71" i="31"/>
  <c r="BC155" i="31"/>
  <c r="BD35" i="31"/>
  <c r="BC174" i="31"/>
  <c r="BC28" i="34"/>
  <c r="BC64" i="34"/>
  <c r="BB167" i="34"/>
  <c r="BB148" i="34"/>
  <c r="BB157" i="31"/>
  <c r="BB189" i="31" s="1"/>
  <c r="BC31" i="34"/>
  <c r="BC67" i="34"/>
  <c r="BB170" i="34"/>
  <c r="BB151" i="34"/>
  <c r="AY184" i="35"/>
  <c r="AY186" i="35" s="1"/>
  <c r="AY196" i="35"/>
  <c r="BD68" i="31"/>
  <c r="BD32" i="31"/>
  <c r="BC171" i="31"/>
  <c r="BC152" i="31"/>
  <c r="BA176" i="34"/>
  <c r="BC24" i="36"/>
  <c r="BC60" i="36"/>
  <c r="BB163" i="36"/>
  <c r="BB144" i="36"/>
  <c r="BD23" i="36"/>
  <c r="BD59" i="36"/>
  <c r="BC162" i="36"/>
  <c r="BC143" i="36"/>
  <c r="BH30" i="35"/>
  <c r="BH66" i="35"/>
  <c r="BG169" i="35"/>
  <c r="BG150" i="35"/>
  <c r="AY191" i="35"/>
  <c r="AY193" i="35" s="1"/>
  <c r="AY197" i="35"/>
  <c r="BD69" i="31"/>
  <c r="BC172" i="31"/>
  <c r="BD33" i="31"/>
  <c r="BC153" i="31"/>
  <c r="BC25" i="36"/>
  <c r="BC61" i="36"/>
  <c r="BB164" i="36"/>
  <c r="BB145" i="36"/>
  <c r="BC32" i="36"/>
  <c r="BC68" i="36"/>
  <c r="BB152" i="36"/>
  <c r="BB171" i="36"/>
  <c r="BC32" i="34"/>
  <c r="BC68" i="34"/>
  <c r="BB171" i="34"/>
  <c r="BB152" i="34"/>
  <c r="BC34" i="36"/>
  <c r="BC70" i="36"/>
  <c r="BB173" i="36"/>
  <c r="BB154" i="36"/>
  <c r="BB73" i="34"/>
  <c r="BB179" i="34" s="1"/>
  <c r="BC30" i="34"/>
  <c r="BC66" i="34"/>
  <c r="BB150" i="34"/>
  <c r="BB169" i="34"/>
  <c r="BC27" i="36"/>
  <c r="BC63" i="36"/>
  <c r="BB166" i="36"/>
  <c r="BB147" i="36"/>
  <c r="AX198" i="34"/>
  <c r="BC26" i="36"/>
  <c r="BC62" i="36"/>
  <c r="BB165" i="36"/>
  <c r="BB146" i="36"/>
  <c r="BL41" i="33"/>
  <c r="BK55" i="33"/>
  <c r="BP41" i="30"/>
  <c r="BO55" i="30"/>
  <c r="BB61" i="32"/>
  <c r="BB62" i="32" s="1"/>
  <c r="BD21" i="32"/>
  <c r="BE51" i="32" s="1"/>
  <c r="BD29" i="32"/>
  <c r="BE59" i="32" s="1"/>
  <c r="BN41" i="10"/>
  <c r="BM55" i="10"/>
  <c r="AZ177" i="29"/>
  <c r="AX198" i="29"/>
  <c r="BK41" i="34"/>
  <c r="BJ55" i="34"/>
  <c r="AX194" i="29"/>
  <c r="AX194" i="30"/>
  <c r="AX198" i="30"/>
  <c r="AZ158" i="29"/>
  <c r="BC33" i="33"/>
  <c r="BD69" i="33" s="1"/>
  <c r="BA176" i="30"/>
  <c r="AY191" i="29"/>
  <c r="AY193" i="29" s="1"/>
  <c r="AY197" i="29"/>
  <c r="AY197" i="30"/>
  <c r="AY191" i="30"/>
  <c r="AY193" i="30" s="1"/>
  <c r="BB149" i="29"/>
  <c r="BB168" i="29"/>
  <c r="BC29" i="29"/>
  <c r="BD65" i="29" s="1"/>
  <c r="AZ190" i="30"/>
  <c r="AZ192" i="30" s="1"/>
  <c r="AZ183" i="30"/>
  <c r="AZ185" i="30" s="1"/>
  <c r="BA157" i="29"/>
  <c r="BB154" i="30"/>
  <c r="BC34" i="30"/>
  <c r="BD70" i="30" s="1"/>
  <c r="BB173" i="30"/>
  <c r="BB164" i="30"/>
  <c r="BB145" i="30"/>
  <c r="BC25" i="30"/>
  <c r="BD61" i="30" s="1"/>
  <c r="BC32" i="29"/>
  <c r="BD68" i="29" s="1"/>
  <c r="BB152" i="29"/>
  <c r="BB171" i="29"/>
  <c r="BB149" i="30"/>
  <c r="BB168" i="30"/>
  <c r="BC29" i="30"/>
  <c r="BD65" i="30" s="1"/>
  <c r="BB165" i="30"/>
  <c r="BC26" i="30"/>
  <c r="BD62" i="30" s="1"/>
  <c r="BB146" i="30"/>
  <c r="AY196" i="29"/>
  <c r="AY184" i="29"/>
  <c r="AY186" i="29" s="1"/>
  <c r="AY196" i="30"/>
  <c r="AY184" i="30"/>
  <c r="AY186" i="30" s="1"/>
  <c r="BA176" i="29"/>
  <c r="BC33" i="30"/>
  <c r="BD69" i="30" s="1"/>
  <c r="BB172" i="30"/>
  <c r="BB153" i="30"/>
  <c r="BC27" i="33"/>
  <c r="BD63" i="33" s="1"/>
  <c r="BB162" i="30"/>
  <c r="BB143" i="30"/>
  <c r="BB37" i="30"/>
  <c r="BC23" i="30"/>
  <c r="BD59" i="30" s="1"/>
  <c r="BC26" i="33"/>
  <c r="BD62" i="33" s="1"/>
  <c r="BC29" i="33"/>
  <c r="BD65" i="33" s="1"/>
  <c r="BC24" i="33"/>
  <c r="BD60" i="33" s="1"/>
  <c r="BC35" i="33"/>
  <c r="BD71" i="33" s="1"/>
  <c r="BB151" i="29"/>
  <c r="BB170" i="29"/>
  <c r="BC31" i="29"/>
  <c r="BD67" i="29" s="1"/>
  <c r="BB155" i="30"/>
  <c r="BB174" i="30"/>
  <c r="BC35" i="30"/>
  <c r="BD71" i="30" s="1"/>
  <c r="BA157" i="30"/>
  <c r="BB169" i="30"/>
  <c r="BB150" i="30"/>
  <c r="BC30" i="30"/>
  <c r="BD66" i="30" s="1"/>
  <c r="BA73" i="33"/>
  <c r="BA74" i="33" s="1"/>
  <c r="BC32" i="33"/>
  <c r="BD68" i="33" s="1"/>
  <c r="BC32" i="30"/>
  <c r="BD68" i="30" s="1"/>
  <c r="BB152" i="30"/>
  <c r="BB171" i="30"/>
  <c r="BD25" i="33"/>
  <c r="BE61" i="33" s="1"/>
  <c r="BC31" i="33"/>
  <c r="BD67" i="33" s="1"/>
  <c r="BC24" i="30"/>
  <c r="BD60" i="30" s="1"/>
  <c r="BB163" i="30"/>
  <c r="BB144" i="30"/>
  <c r="BC30" i="33"/>
  <c r="BD66" i="33" s="1"/>
  <c r="BC23" i="33"/>
  <c r="BD59" i="33" s="1"/>
  <c r="BB37" i="33"/>
  <c r="BB146" i="29"/>
  <c r="BC26" i="29"/>
  <c r="BD62" i="29" s="1"/>
  <c r="BB165" i="29"/>
  <c r="AZ182" i="29"/>
  <c r="AZ178" i="29"/>
  <c r="AZ179" i="29" s="1"/>
  <c r="AZ189" i="29"/>
  <c r="BB162" i="29"/>
  <c r="BB143" i="29"/>
  <c r="BC23" i="29"/>
  <c r="BD59" i="29" s="1"/>
  <c r="BB37" i="29"/>
  <c r="BB151" i="30"/>
  <c r="BB170" i="30"/>
  <c r="BC31" i="30"/>
  <c r="BD67" i="30" s="1"/>
  <c r="BB167" i="30"/>
  <c r="BB148" i="30"/>
  <c r="BC28" i="30"/>
  <c r="BD64" i="30" s="1"/>
  <c r="BB164" i="29"/>
  <c r="BB145" i="29"/>
  <c r="BC25" i="29"/>
  <c r="BD61" i="29" s="1"/>
  <c r="AZ177" i="30"/>
  <c r="AZ190" i="29"/>
  <c r="AZ192" i="29" s="1"/>
  <c r="AZ183" i="29"/>
  <c r="AZ185" i="29" s="1"/>
  <c r="BC28" i="33"/>
  <c r="BD64" i="33" s="1"/>
  <c r="BB147" i="30"/>
  <c r="BB166" i="30"/>
  <c r="BC27" i="30"/>
  <c r="BD63" i="30" s="1"/>
  <c r="BC28" i="29"/>
  <c r="BD64" i="29" s="1"/>
  <c r="BB148" i="29"/>
  <c r="BB167" i="29"/>
  <c r="BC34" i="33"/>
  <c r="BD70" i="33" s="1"/>
  <c r="BB172" i="29"/>
  <c r="BB153" i="29"/>
  <c r="BC33" i="29"/>
  <c r="BD69" i="29" s="1"/>
  <c r="BC27" i="29"/>
  <c r="BD63" i="29" s="1"/>
  <c r="BB166" i="29"/>
  <c r="BB147" i="29"/>
  <c r="BB173" i="29"/>
  <c r="BB154" i="29"/>
  <c r="BC34" i="29"/>
  <c r="BD70" i="29" s="1"/>
  <c r="BA73" i="30"/>
  <c r="BA74" i="30" s="1"/>
  <c r="BB144" i="29"/>
  <c r="BB163" i="29"/>
  <c r="BC24" i="29"/>
  <c r="BD60" i="29" s="1"/>
  <c r="AZ182" i="30"/>
  <c r="AZ189" i="30"/>
  <c r="AZ178" i="30"/>
  <c r="AZ179" i="30" s="1"/>
  <c r="AZ158" i="30"/>
  <c r="BA73" i="29"/>
  <c r="BA74" i="29" s="1"/>
  <c r="BB174" i="29"/>
  <c r="BB155" i="29"/>
  <c r="BC35" i="29"/>
  <c r="BD71" i="29" s="1"/>
  <c r="BB169" i="29"/>
  <c r="BB150" i="29"/>
  <c r="BC30" i="29"/>
  <c r="BD66" i="29" s="1"/>
  <c r="AZ198" i="31"/>
  <c r="BC162" i="31"/>
  <c r="BD23" i="31"/>
  <c r="BE59" i="31" s="1"/>
  <c r="BC143" i="31"/>
  <c r="BE25" i="32"/>
  <c r="BF55" i="32" s="1"/>
  <c r="BD25" i="2"/>
  <c r="BE55" i="2" s="1"/>
  <c r="BD23" i="2"/>
  <c r="BE53" i="2" s="1"/>
  <c r="BD24" i="2"/>
  <c r="BE54" i="2" s="1"/>
  <c r="BE20" i="2"/>
  <c r="BF50" i="2" s="1"/>
  <c r="BD28" i="2"/>
  <c r="BE58" i="2" s="1"/>
  <c r="BD21" i="2"/>
  <c r="BE51" i="2" s="1"/>
  <c r="BD27" i="2"/>
  <c r="BE57" i="2" s="1"/>
  <c r="BD26" i="2"/>
  <c r="BE56" i="2" s="1"/>
  <c r="BC29" i="2"/>
  <c r="BD59" i="2" s="1"/>
  <c r="BB61" i="2"/>
  <c r="BB62" i="2" s="1"/>
  <c r="BB31" i="2"/>
  <c r="BD26" i="10"/>
  <c r="BE62" i="10" s="1"/>
  <c r="BD34" i="10"/>
  <c r="BE70" i="10" s="1"/>
  <c r="BB73" i="10"/>
  <c r="BB74" i="10" s="1"/>
  <c r="BD31" i="10"/>
  <c r="BE67" i="10" s="1"/>
  <c r="BD28" i="10"/>
  <c r="BE64" i="10" s="1"/>
  <c r="BD29" i="10"/>
  <c r="BE65" i="10" s="1"/>
  <c r="BD27" i="10"/>
  <c r="BE63" i="10" s="1"/>
  <c r="BD32" i="10"/>
  <c r="BE68" i="10" s="1"/>
  <c r="BD25" i="10"/>
  <c r="BE61" i="10" s="1"/>
  <c r="BE24" i="10"/>
  <c r="BF60" i="10" s="1"/>
  <c r="BD35" i="10"/>
  <c r="BE71" i="10" s="1"/>
  <c r="BE30" i="10"/>
  <c r="BF66" i="10" s="1"/>
  <c r="BE23" i="32"/>
  <c r="BF53" i="32" s="1"/>
  <c r="BF20" i="32"/>
  <c r="BG50" i="32" s="1"/>
  <c r="BE28" i="32"/>
  <c r="BF58" i="32" s="1"/>
  <c r="BE26" i="32"/>
  <c r="BF56" i="32" s="1"/>
  <c r="BE24" i="32"/>
  <c r="BF54" i="32" s="1"/>
  <c r="BE27" i="32"/>
  <c r="BF57" i="32" s="1"/>
  <c r="BG92" i="10" l="1"/>
  <c r="BG22" i="10"/>
  <c r="BG77" i="10"/>
  <c r="BG58" i="10"/>
  <c r="BG40" i="10"/>
  <c r="BG161" i="36"/>
  <c r="BG126" i="36"/>
  <c r="BG188" i="36"/>
  <c r="BG109" i="36"/>
  <c r="BG92" i="36"/>
  <c r="BG77" i="36"/>
  <c r="BG40" i="36"/>
  <c r="BG22" i="36"/>
  <c r="BG58" i="36"/>
  <c r="BG181" i="36"/>
  <c r="BG142" i="36"/>
  <c r="BG20" i="48"/>
  <c r="BG27" i="48"/>
  <c r="BG188" i="31"/>
  <c r="BG181" i="31"/>
  <c r="BG142" i="31"/>
  <c r="BG109" i="31"/>
  <c r="BG77" i="31"/>
  <c r="BG40" i="31"/>
  <c r="BG161" i="31"/>
  <c r="BG22" i="31"/>
  <c r="BG58" i="31"/>
  <c r="BG126" i="31"/>
  <c r="BG92" i="31"/>
  <c r="BG77" i="33"/>
  <c r="BG40" i="33"/>
  <c r="BG92" i="33"/>
  <c r="BG58" i="33"/>
  <c r="BG22" i="33"/>
  <c r="BG109" i="35"/>
  <c r="BG40" i="35"/>
  <c r="BG126" i="35"/>
  <c r="BG22" i="35"/>
  <c r="BG188" i="35"/>
  <c r="BG58" i="35"/>
  <c r="BG181" i="35"/>
  <c r="BG92" i="35"/>
  <c r="BG77" i="35"/>
  <c r="BG161" i="35"/>
  <c r="BG142" i="35"/>
  <c r="BH4" i="48"/>
  <c r="BH4" i="43"/>
  <c r="BH4" i="35"/>
  <c r="BH4" i="33"/>
  <c r="BH4" i="36"/>
  <c r="BH4" i="34"/>
  <c r="BH4" i="32"/>
  <c r="BH4" i="10"/>
  <c r="BH4" i="31"/>
  <c r="BH4" i="29"/>
  <c r="BH4" i="30"/>
  <c r="BH19" i="2"/>
  <c r="BH65" i="2"/>
  <c r="BH34" i="2"/>
  <c r="BH49" i="2"/>
  <c r="BH77" i="2"/>
  <c r="BG22" i="43"/>
  <c r="BG89" i="43"/>
  <c r="BG76" i="43"/>
  <c r="BG58" i="43"/>
  <c r="BG40" i="43"/>
  <c r="BG77" i="32"/>
  <c r="BG34" i="32"/>
  <c r="BG65" i="32"/>
  <c r="BG19" i="32"/>
  <c r="BG49" i="32"/>
  <c r="BG126" i="29"/>
  <c r="BG181" i="29"/>
  <c r="BG142" i="29"/>
  <c r="BG77" i="29"/>
  <c r="BG40" i="29"/>
  <c r="BG58" i="29"/>
  <c r="BG188" i="29"/>
  <c r="BG161" i="29"/>
  <c r="BG22" i="29"/>
  <c r="BG92" i="29"/>
  <c r="BG109" i="29"/>
  <c r="BG58" i="30"/>
  <c r="BG92" i="30"/>
  <c r="BG126" i="30"/>
  <c r="BG161" i="30"/>
  <c r="BG77" i="30"/>
  <c r="BG22" i="30"/>
  <c r="BG109" i="30"/>
  <c r="BG181" i="30"/>
  <c r="BG40" i="30"/>
  <c r="BG188" i="30"/>
  <c r="BG142" i="30"/>
  <c r="BG161" i="34"/>
  <c r="BG188" i="34"/>
  <c r="BG40" i="34"/>
  <c r="BG77" i="34"/>
  <c r="BG109" i="34"/>
  <c r="BG22" i="34"/>
  <c r="BG58" i="34"/>
  <c r="BG142" i="34"/>
  <c r="BG92" i="34"/>
  <c r="BG181" i="34"/>
  <c r="BG126" i="34"/>
  <c r="BH34" i="28"/>
  <c r="BH59" i="28" s="1"/>
  <c r="BJ5" i="28"/>
  <c r="BI4" i="2"/>
  <c r="BI21" i="28"/>
  <c r="BI13" i="28"/>
  <c r="BG67" i="28"/>
  <c r="BG75" i="28" s="1"/>
  <c r="BG87" i="28"/>
  <c r="BG95" i="28" s="1"/>
  <c r="BG103" i="28" s="1"/>
  <c r="BS39" i="2"/>
  <c r="BR46" i="2"/>
  <c r="BB182" i="31"/>
  <c r="BD61" i="31"/>
  <c r="BD73" i="31" s="1"/>
  <c r="BD74" i="31" s="1"/>
  <c r="BD25" i="31"/>
  <c r="BC145" i="31"/>
  <c r="BC157" i="31" s="1"/>
  <c r="BC164" i="31"/>
  <c r="BC176" i="31" s="1"/>
  <c r="BC190" i="31" s="1"/>
  <c r="BC192" i="31" s="1"/>
  <c r="BD52" i="32"/>
  <c r="BD22" i="32"/>
  <c r="AZ194" i="31"/>
  <c r="BD69" i="10"/>
  <c r="BD33" i="10"/>
  <c r="AZ186" i="35"/>
  <c r="AZ194" i="35" s="1"/>
  <c r="AZ196" i="35"/>
  <c r="BB157" i="35"/>
  <c r="BB158" i="35" s="1"/>
  <c r="BC73" i="35"/>
  <c r="BC74" i="35" s="1"/>
  <c r="AZ197" i="35"/>
  <c r="BA158" i="36"/>
  <c r="AY198" i="36"/>
  <c r="BA177" i="36"/>
  <c r="BA183" i="36"/>
  <c r="BA185" i="36" s="1"/>
  <c r="BB183" i="31"/>
  <c r="BB185" i="31" s="1"/>
  <c r="BA197" i="31"/>
  <c r="BA177" i="35"/>
  <c r="BA183" i="35"/>
  <c r="BA185" i="35" s="1"/>
  <c r="BA178" i="36"/>
  <c r="BA179" i="36" s="1"/>
  <c r="BB158" i="31"/>
  <c r="BA182" i="36"/>
  <c r="BA184" i="36" s="1"/>
  <c r="AZ196" i="36"/>
  <c r="AZ198" i="36" s="1"/>
  <c r="BA189" i="36"/>
  <c r="BA191" i="36" s="1"/>
  <c r="BA193" i="36" s="1"/>
  <c r="BT41" i="35"/>
  <c r="BS55" i="35"/>
  <c r="BA191" i="31"/>
  <c r="BA193" i="31" s="1"/>
  <c r="BA194" i="31" s="1"/>
  <c r="BD59" i="10"/>
  <c r="BD23" i="10"/>
  <c r="BA177" i="34"/>
  <c r="BA196" i="31"/>
  <c r="AZ186" i="36"/>
  <c r="AZ194" i="36" s="1"/>
  <c r="BB157" i="36"/>
  <c r="BB189" i="36" s="1"/>
  <c r="BB176" i="36"/>
  <c r="BB190" i="36" s="1"/>
  <c r="BB192" i="36" s="1"/>
  <c r="BC73" i="36"/>
  <c r="BC74" i="36" s="1"/>
  <c r="AY194" i="34"/>
  <c r="BD32" i="34"/>
  <c r="BD68" i="34"/>
  <c r="BC171" i="34"/>
  <c r="BC152" i="34"/>
  <c r="BD25" i="36"/>
  <c r="BD61" i="36"/>
  <c r="BC145" i="36"/>
  <c r="BC164" i="36"/>
  <c r="BL26" i="35"/>
  <c r="BL62" i="35"/>
  <c r="BK165" i="35"/>
  <c r="BK146" i="35"/>
  <c r="BD33" i="34"/>
  <c r="BD69" i="34"/>
  <c r="BC153" i="34"/>
  <c r="BC172" i="34"/>
  <c r="BI29" i="35"/>
  <c r="BI65" i="35"/>
  <c r="BH149" i="35"/>
  <c r="BH168" i="35"/>
  <c r="AZ191" i="34"/>
  <c r="AZ193" i="34" s="1"/>
  <c r="AZ197" i="34"/>
  <c r="BD31" i="34"/>
  <c r="BD67" i="34"/>
  <c r="BC170" i="34"/>
  <c r="BC151" i="34"/>
  <c r="BD29" i="34"/>
  <c r="BD65" i="34"/>
  <c r="BC149" i="34"/>
  <c r="BC168" i="34"/>
  <c r="AZ184" i="34"/>
  <c r="AZ186" i="34" s="1"/>
  <c r="AZ196" i="34"/>
  <c r="BB178" i="31"/>
  <c r="BB179" i="31" s="1"/>
  <c r="BB177" i="31"/>
  <c r="BE69" i="31"/>
  <c r="BD153" i="31"/>
  <c r="BE33" i="31"/>
  <c r="BD172" i="31"/>
  <c r="AY198" i="34"/>
  <c r="BD35" i="36"/>
  <c r="BD71" i="36"/>
  <c r="BC174" i="36"/>
  <c r="BC155" i="36"/>
  <c r="BD35" i="34"/>
  <c r="BD71" i="34"/>
  <c r="BC155" i="34"/>
  <c r="BC174" i="34"/>
  <c r="BF24" i="35"/>
  <c r="BF60" i="35"/>
  <c r="BE144" i="35"/>
  <c r="BE163" i="35"/>
  <c r="BH32" i="35"/>
  <c r="BH68" i="35"/>
  <c r="BG152" i="35"/>
  <c r="BG171" i="35"/>
  <c r="BF67" i="31"/>
  <c r="BE151" i="31"/>
  <c r="BE170" i="31"/>
  <c r="BF31" i="31"/>
  <c r="BI33" i="35"/>
  <c r="BI69" i="35"/>
  <c r="BH172" i="35"/>
  <c r="BH153" i="35"/>
  <c r="BE71" i="31"/>
  <c r="BD174" i="31"/>
  <c r="BD155" i="31"/>
  <c r="BE35" i="31"/>
  <c r="BG29" i="36"/>
  <c r="BG65" i="36"/>
  <c r="BF149" i="36"/>
  <c r="BF168" i="36"/>
  <c r="BD26" i="36"/>
  <c r="BD62" i="36"/>
  <c r="BC165" i="36"/>
  <c r="BC146" i="36"/>
  <c r="AY198" i="35"/>
  <c r="BD27" i="34"/>
  <c r="BD63" i="34"/>
  <c r="BC147" i="34"/>
  <c r="BC166" i="34"/>
  <c r="BE70" i="31"/>
  <c r="BD173" i="31"/>
  <c r="BE34" i="31"/>
  <c r="BD154" i="31"/>
  <c r="BB176" i="34"/>
  <c r="BD28" i="36"/>
  <c r="BD64" i="36"/>
  <c r="BC167" i="36"/>
  <c r="BC148" i="36"/>
  <c r="BI35" i="35"/>
  <c r="BI71" i="35"/>
  <c r="BH174" i="35"/>
  <c r="BH155" i="35"/>
  <c r="BD34" i="36"/>
  <c r="BD70" i="36"/>
  <c r="BC154" i="36"/>
  <c r="BC173" i="36"/>
  <c r="BD32" i="36"/>
  <c r="BD68" i="36"/>
  <c r="BC152" i="36"/>
  <c r="BC171" i="36"/>
  <c r="BI30" i="35"/>
  <c r="BI66" i="35"/>
  <c r="BH169" i="35"/>
  <c r="BH150" i="35"/>
  <c r="AY194" i="35"/>
  <c r="BA182" i="34"/>
  <c r="BA189" i="34"/>
  <c r="BE60" i="31"/>
  <c r="BE24" i="31"/>
  <c r="BD163" i="31"/>
  <c r="BD144" i="31"/>
  <c r="BD25" i="34"/>
  <c r="BD61" i="34"/>
  <c r="BC164" i="34"/>
  <c r="BC145" i="34"/>
  <c r="BD34" i="35"/>
  <c r="BD70" i="35"/>
  <c r="BC154" i="35"/>
  <c r="BC173" i="35"/>
  <c r="BE62" i="31"/>
  <c r="BD165" i="31"/>
  <c r="BE26" i="31"/>
  <c r="BD146" i="31"/>
  <c r="BB157" i="34"/>
  <c r="BD27" i="36"/>
  <c r="BD63" i="36"/>
  <c r="BC166" i="36"/>
  <c r="BC147" i="36"/>
  <c r="BE23" i="36"/>
  <c r="BE59" i="36"/>
  <c r="BD162" i="36"/>
  <c r="BD143" i="36"/>
  <c r="BD24" i="34"/>
  <c r="BD60" i="34"/>
  <c r="BC163" i="34"/>
  <c r="BC144" i="34"/>
  <c r="BE63" i="31"/>
  <c r="BE27" i="31"/>
  <c r="BD166" i="31"/>
  <c r="BD147" i="31"/>
  <c r="BC37" i="36"/>
  <c r="BD24" i="36"/>
  <c r="BD60" i="36"/>
  <c r="BC144" i="36"/>
  <c r="BC163" i="36"/>
  <c r="BA158" i="34"/>
  <c r="BD52" i="2"/>
  <c r="BD22" i="2"/>
  <c r="BD31" i="36"/>
  <c r="BD67" i="36"/>
  <c r="BC151" i="36"/>
  <c r="BC170" i="36"/>
  <c r="BI25" i="35"/>
  <c r="BI61" i="35"/>
  <c r="BH145" i="35"/>
  <c r="BH164" i="35"/>
  <c r="BH27" i="35"/>
  <c r="BH63" i="35"/>
  <c r="BG166" i="35"/>
  <c r="BG147" i="35"/>
  <c r="BD26" i="34"/>
  <c r="BD62" i="34"/>
  <c r="BC165" i="34"/>
  <c r="BC146" i="34"/>
  <c r="BE64" i="31"/>
  <c r="BE28" i="31"/>
  <c r="BD167" i="31"/>
  <c r="BD148" i="31"/>
  <c r="BH28" i="35"/>
  <c r="BH64" i="35"/>
  <c r="BG167" i="35"/>
  <c r="BG148" i="35"/>
  <c r="BE68" i="31"/>
  <c r="BD171" i="31"/>
  <c r="BD152" i="31"/>
  <c r="BE32" i="31"/>
  <c r="BD23" i="35"/>
  <c r="BD59" i="35"/>
  <c r="BC162" i="35"/>
  <c r="BC143" i="35"/>
  <c r="BC37" i="35"/>
  <c r="BD30" i="34"/>
  <c r="BD66" i="34"/>
  <c r="BC169" i="34"/>
  <c r="BC150" i="34"/>
  <c r="BA190" i="34"/>
  <c r="BA192" i="34" s="1"/>
  <c r="BA183" i="34"/>
  <c r="BA185" i="34" s="1"/>
  <c r="BB176" i="35"/>
  <c r="BE65" i="31"/>
  <c r="BD149" i="31"/>
  <c r="BE29" i="31"/>
  <c r="BD168" i="31"/>
  <c r="BA182" i="35"/>
  <c r="BA178" i="35"/>
  <c r="BA179" i="35" s="1"/>
  <c r="BA189" i="35"/>
  <c r="BD30" i="36"/>
  <c r="BD66" i="36"/>
  <c r="BC169" i="36"/>
  <c r="BC150" i="36"/>
  <c r="BB74" i="34"/>
  <c r="BC73" i="34"/>
  <c r="BC179" i="34" s="1"/>
  <c r="BD28" i="34"/>
  <c r="BD64" i="34"/>
  <c r="BC167" i="34"/>
  <c r="BC148" i="34"/>
  <c r="BD33" i="36"/>
  <c r="BD69" i="36"/>
  <c r="BC172" i="36"/>
  <c r="BC153" i="36"/>
  <c r="BE66" i="31"/>
  <c r="BE30" i="31"/>
  <c r="BD150" i="31"/>
  <c r="BD169" i="31"/>
  <c r="BD34" i="34"/>
  <c r="BD70" i="34"/>
  <c r="BC173" i="34"/>
  <c r="BC154" i="34"/>
  <c r="BD23" i="34"/>
  <c r="BD59" i="34"/>
  <c r="BC162" i="34"/>
  <c r="BC143" i="34"/>
  <c r="BC37" i="34"/>
  <c r="BD31" i="35"/>
  <c r="BD67" i="35"/>
  <c r="BC151" i="35"/>
  <c r="BC170" i="35"/>
  <c r="BD31" i="32"/>
  <c r="BM41" i="33"/>
  <c r="BL55" i="33"/>
  <c r="BQ41" i="30"/>
  <c r="BP55" i="30"/>
  <c r="BC61" i="32"/>
  <c r="BC62" i="32" s="1"/>
  <c r="BE29" i="32"/>
  <c r="BF59" i="32" s="1"/>
  <c r="BE21" i="32"/>
  <c r="BF51" i="32" s="1"/>
  <c r="BO41" i="10"/>
  <c r="BN55" i="10"/>
  <c r="AY194" i="29"/>
  <c r="BL41" i="34"/>
  <c r="BK55" i="34"/>
  <c r="BA177" i="30"/>
  <c r="BA158" i="29"/>
  <c r="AY198" i="30"/>
  <c r="AY198" i="29"/>
  <c r="AY194" i="30"/>
  <c r="BC173" i="29"/>
  <c r="BC154" i="29"/>
  <c r="BD34" i="29"/>
  <c r="BE70" i="29" s="1"/>
  <c r="BD33" i="29"/>
  <c r="BE69" i="29" s="1"/>
  <c r="BC172" i="29"/>
  <c r="BC153" i="29"/>
  <c r="BC162" i="29"/>
  <c r="BC143" i="29"/>
  <c r="BC37" i="29"/>
  <c r="BD23" i="29"/>
  <c r="BE59" i="29" s="1"/>
  <c r="BC165" i="29"/>
  <c r="BC146" i="29"/>
  <c r="BD26" i="29"/>
  <c r="BE62" i="29" s="1"/>
  <c r="BC169" i="30"/>
  <c r="BD30" i="30"/>
  <c r="BE66" i="30" s="1"/>
  <c r="BC150" i="30"/>
  <c r="BB157" i="30"/>
  <c r="BA183" i="29"/>
  <c r="BA185" i="29" s="1"/>
  <c r="BA190" i="29"/>
  <c r="BA192" i="29" s="1"/>
  <c r="BC171" i="29"/>
  <c r="BC152" i="29"/>
  <c r="BD32" i="29"/>
  <c r="BE68" i="29" s="1"/>
  <c r="AZ197" i="30"/>
  <c r="AZ191" i="30"/>
  <c r="AZ193" i="30" s="1"/>
  <c r="BC167" i="29"/>
  <c r="BC148" i="29"/>
  <c r="BD28" i="29"/>
  <c r="BE64" i="29" s="1"/>
  <c r="BB157" i="29"/>
  <c r="BC170" i="29"/>
  <c r="BC151" i="29"/>
  <c r="BD31" i="29"/>
  <c r="BE67" i="29" s="1"/>
  <c r="BD29" i="33"/>
  <c r="BE65" i="33" s="1"/>
  <c r="BB176" i="30"/>
  <c r="BD29" i="30"/>
  <c r="BE65" i="30" s="1"/>
  <c r="BC149" i="30"/>
  <c r="BC168" i="30"/>
  <c r="BC145" i="30"/>
  <c r="BC164" i="30"/>
  <c r="BD25" i="30"/>
  <c r="BE61" i="30" s="1"/>
  <c r="BA182" i="29"/>
  <c r="BA178" i="29"/>
  <c r="BA179" i="29" s="1"/>
  <c r="BA189" i="29"/>
  <c r="BC174" i="29"/>
  <c r="BC155" i="29"/>
  <c r="BD35" i="29"/>
  <c r="BE71" i="29" s="1"/>
  <c r="AZ196" i="30"/>
  <c r="AZ184" i="30"/>
  <c r="AZ186" i="30" s="1"/>
  <c r="BC166" i="30"/>
  <c r="BC147" i="30"/>
  <c r="BD27" i="30"/>
  <c r="BE63" i="30" s="1"/>
  <c r="BB73" i="29"/>
  <c r="BB74" i="29" s="1"/>
  <c r="BD27" i="33"/>
  <c r="BE63" i="33" s="1"/>
  <c r="BB176" i="29"/>
  <c r="BD25" i="29"/>
  <c r="BE61" i="29" s="1"/>
  <c r="BC145" i="29"/>
  <c r="BC164" i="29"/>
  <c r="BD31" i="30"/>
  <c r="BE67" i="30" s="1"/>
  <c r="BC170" i="30"/>
  <c r="BC151" i="30"/>
  <c r="BC144" i="30"/>
  <c r="BD24" i="30"/>
  <c r="BE60" i="30" s="1"/>
  <c r="BC163" i="30"/>
  <c r="BD26" i="33"/>
  <c r="BE62" i="33" s="1"/>
  <c r="BC163" i="29"/>
  <c r="BD24" i="29"/>
  <c r="BE60" i="29" s="1"/>
  <c r="BC144" i="29"/>
  <c r="BD34" i="33"/>
  <c r="BE70" i="33" s="1"/>
  <c r="AZ197" i="29"/>
  <c r="AZ191" i="29"/>
  <c r="AZ193" i="29" s="1"/>
  <c r="BB73" i="33"/>
  <c r="BB74" i="33" s="1"/>
  <c r="BD31" i="33"/>
  <c r="BE67" i="33" s="1"/>
  <c r="BD32" i="30"/>
  <c r="BE68" i="30" s="1"/>
  <c r="BC171" i="30"/>
  <c r="BC152" i="30"/>
  <c r="BA158" i="30"/>
  <c r="BA182" i="30"/>
  <c r="BA189" i="30"/>
  <c r="BA178" i="30"/>
  <c r="BA179" i="30" s="1"/>
  <c r="BC168" i="29"/>
  <c r="BC149" i="29"/>
  <c r="BD29" i="29"/>
  <c r="BE65" i="29" s="1"/>
  <c r="BA177" i="29"/>
  <c r="BD23" i="33"/>
  <c r="BE59" i="33" s="1"/>
  <c r="BC37" i="33"/>
  <c r="BC174" i="30"/>
  <c r="BC155" i="30"/>
  <c r="BD35" i="30"/>
  <c r="BE71" i="30" s="1"/>
  <c r="BD35" i="33"/>
  <c r="BE71" i="33" s="1"/>
  <c r="BC37" i="30"/>
  <c r="BC162" i="30"/>
  <c r="BD23" i="30"/>
  <c r="BE59" i="30" s="1"/>
  <c r="BC143" i="30"/>
  <c r="BA183" i="30"/>
  <c r="BA185" i="30" s="1"/>
  <c r="BA190" i="30"/>
  <c r="BA192" i="30" s="1"/>
  <c r="BC169" i="29"/>
  <c r="BC150" i="29"/>
  <c r="BD30" i="29"/>
  <c r="BE66" i="29" s="1"/>
  <c r="BC147" i="29"/>
  <c r="BC166" i="29"/>
  <c r="BD27" i="29"/>
  <c r="BE63" i="29" s="1"/>
  <c r="BD28" i="33"/>
  <c r="BE64" i="33" s="1"/>
  <c r="AZ184" i="29"/>
  <c r="AZ186" i="29" s="1"/>
  <c r="AZ196" i="29"/>
  <c r="BD30" i="33"/>
  <c r="BE66" i="33" s="1"/>
  <c r="BE25" i="33"/>
  <c r="BF61" i="33" s="1"/>
  <c r="BD32" i="33"/>
  <c r="BE68" i="33" s="1"/>
  <c r="BC146" i="30"/>
  <c r="BC165" i="30"/>
  <c r="BD26" i="30"/>
  <c r="BE62" i="30" s="1"/>
  <c r="BD33" i="33"/>
  <c r="BE69" i="33" s="1"/>
  <c r="BC148" i="30"/>
  <c r="BD28" i="30"/>
  <c r="BE64" i="30" s="1"/>
  <c r="BC167" i="30"/>
  <c r="BD24" i="33"/>
  <c r="BE60" i="33" s="1"/>
  <c r="BB73" i="30"/>
  <c r="BB74" i="30" s="1"/>
  <c r="BC153" i="30"/>
  <c r="BC172" i="30"/>
  <c r="BD33" i="30"/>
  <c r="BE69" i="30" s="1"/>
  <c r="BC173" i="30"/>
  <c r="BD34" i="30"/>
  <c r="BE70" i="30" s="1"/>
  <c r="BC154" i="30"/>
  <c r="BB184" i="31"/>
  <c r="BB191" i="31"/>
  <c r="BB193" i="31" s="1"/>
  <c r="BB197" i="31"/>
  <c r="BE23" i="31"/>
  <c r="BF59" i="31" s="1"/>
  <c r="BD143" i="31"/>
  <c r="BD162" i="31"/>
  <c r="BD37" i="31"/>
  <c r="BF25" i="32"/>
  <c r="BG55" i="32" s="1"/>
  <c r="BE25" i="2"/>
  <c r="BF55" i="2" s="1"/>
  <c r="BC73" i="10"/>
  <c r="BC74" i="10" s="1"/>
  <c r="BC61" i="2"/>
  <c r="BC62" i="2" s="1"/>
  <c r="BD29" i="2"/>
  <c r="BE59" i="2" s="1"/>
  <c r="BE21" i="2"/>
  <c r="BF51" i="2" s="1"/>
  <c r="BE28" i="2"/>
  <c r="BF58" i="2" s="1"/>
  <c r="BF20" i="2"/>
  <c r="BG50" i="2" s="1"/>
  <c r="BE24" i="2"/>
  <c r="BF54" i="2" s="1"/>
  <c r="BE23" i="2"/>
  <c r="BF53" i="2" s="1"/>
  <c r="BE26" i="2"/>
  <c r="BF56" i="2" s="1"/>
  <c r="BE27" i="2"/>
  <c r="BF57" i="2" s="1"/>
  <c r="BC31" i="2"/>
  <c r="BE32" i="10"/>
  <c r="BF68" i="10" s="1"/>
  <c r="BE27" i="10"/>
  <c r="BF63" i="10" s="1"/>
  <c r="BE31" i="10"/>
  <c r="BF67" i="10" s="1"/>
  <c r="BE35" i="10"/>
  <c r="BF71" i="10" s="1"/>
  <c r="BE34" i="10"/>
  <c r="BF70" i="10" s="1"/>
  <c r="BF24" i="10"/>
  <c r="BG60" i="10" s="1"/>
  <c r="BE29" i="10"/>
  <c r="BF65" i="10" s="1"/>
  <c r="BE25" i="10"/>
  <c r="BF61" i="10" s="1"/>
  <c r="BE26" i="10"/>
  <c r="BF62" i="10" s="1"/>
  <c r="BF30" i="10"/>
  <c r="BG66" i="10" s="1"/>
  <c r="BE28" i="10"/>
  <c r="BF64" i="10" s="1"/>
  <c r="BF26" i="32"/>
  <c r="BG56" i="32" s="1"/>
  <c r="BF28" i="32"/>
  <c r="BG58" i="32" s="1"/>
  <c r="BF23" i="32"/>
  <c r="BG53" i="32" s="1"/>
  <c r="BF27" i="32"/>
  <c r="BG57" i="32" s="1"/>
  <c r="BF24" i="32"/>
  <c r="BG54" i="32" s="1"/>
  <c r="BG20" i="32"/>
  <c r="BH50" i="32" s="1"/>
  <c r="BD37" i="10" l="1"/>
  <c r="BH77" i="33"/>
  <c r="BH40" i="33"/>
  <c r="BH92" i="33"/>
  <c r="BH58" i="33"/>
  <c r="BH22" i="33"/>
  <c r="BH92" i="30"/>
  <c r="BH126" i="30"/>
  <c r="BH161" i="30"/>
  <c r="BH77" i="30"/>
  <c r="BH109" i="30"/>
  <c r="BH188" i="30"/>
  <c r="BH142" i="30"/>
  <c r="BH58" i="30"/>
  <c r="BH181" i="30"/>
  <c r="BH40" i="30"/>
  <c r="BH22" i="30"/>
  <c r="BH161" i="35"/>
  <c r="BH109" i="35"/>
  <c r="BH40" i="35"/>
  <c r="BH22" i="35"/>
  <c r="BH181" i="35"/>
  <c r="BH92" i="35"/>
  <c r="BH77" i="35"/>
  <c r="BH126" i="35"/>
  <c r="BH142" i="35"/>
  <c r="BH58" i="35"/>
  <c r="BH188" i="35"/>
  <c r="BH126" i="29"/>
  <c r="BH188" i="29"/>
  <c r="BH161" i="29"/>
  <c r="BH92" i="29"/>
  <c r="BH58" i="29"/>
  <c r="BH22" i="29"/>
  <c r="BH77" i="29"/>
  <c r="BH181" i="29"/>
  <c r="BH40" i="29"/>
  <c r="BH142" i="29"/>
  <c r="BH109" i="29"/>
  <c r="BH76" i="43"/>
  <c r="BH22" i="43"/>
  <c r="BH40" i="43"/>
  <c r="BH58" i="43"/>
  <c r="BH89" i="43"/>
  <c r="BH188" i="36"/>
  <c r="BH109" i="36"/>
  <c r="BH92" i="36"/>
  <c r="BH77" i="36"/>
  <c r="BH40" i="36"/>
  <c r="BH22" i="36"/>
  <c r="BH181" i="36"/>
  <c r="BH142" i="36"/>
  <c r="BH161" i="36"/>
  <c r="BH126" i="36"/>
  <c r="BH58" i="36"/>
  <c r="BH181" i="31"/>
  <c r="BH142" i="31"/>
  <c r="BH109" i="31"/>
  <c r="BH77" i="31"/>
  <c r="BH40" i="31"/>
  <c r="BH188" i="31"/>
  <c r="BH161" i="31"/>
  <c r="BH126" i="31"/>
  <c r="BH92" i="31"/>
  <c r="BH58" i="31"/>
  <c r="BH22" i="31"/>
  <c r="BH27" i="48"/>
  <c r="BH20" i="48"/>
  <c r="BI4" i="48"/>
  <c r="BI4" i="43"/>
  <c r="BI4" i="35"/>
  <c r="BI4" i="33"/>
  <c r="BI4" i="36"/>
  <c r="BI4" i="31"/>
  <c r="BI4" i="29"/>
  <c r="BI4" i="34"/>
  <c r="BI4" i="10"/>
  <c r="BI4" i="32"/>
  <c r="BI4" i="30"/>
  <c r="BI65" i="2"/>
  <c r="BI34" i="2"/>
  <c r="BI77" i="2"/>
  <c r="BI49" i="2"/>
  <c r="BI19" i="2"/>
  <c r="BH58" i="10"/>
  <c r="BH92" i="10"/>
  <c r="BH77" i="10"/>
  <c r="BH40" i="10"/>
  <c r="BH22" i="10"/>
  <c r="BH77" i="32"/>
  <c r="BH34" i="32"/>
  <c r="BH65" i="32"/>
  <c r="BH19" i="32"/>
  <c r="BH49" i="32"/>
  <c r="BH161" i="34"/>
  <c r="BH188" i="34"/>
  <c r="BH77" i="34"/>
  <c r="BH109" i="34"/>
  <c r="BH22" i="34"/>
  <c r="BH58" i="34"/>
  <c r="BH142" i="34"/>
  <c r="BH92" i="34"/>
  <c r="BH126" i="34"/>
  <c r="BH40" i="34"/>
  <c r="BH181" i="34"/>
  <c r="BI34" i="28"/>
  <c r="BI59" i="28" s="1"/>
  <c r="BK5" i="28"/>
  <c r="BJ4" i="2"/>
  <c r="BJ21" i="28"/>
  <c r="BJ13" i="28"/>
  <c r="BH67" i="28"/>
  <c r="BH75" i="28" s="1"/>
  <c r="BH87" i="28"/>
  <c r="BH95" i="28" s="1"/>
  <c r="BH103" i="28" s="1"/>
  <c r="BT39" i="2"/>
  <c r="BS46" i="2"/>
  <c r="BE61" i="31"/>
  <c r="BD145" i="31"/>
  <c r="BD157" i="31" s="1"/>
  <c r="BE25" i="31"/>
  <c r="BE37" i="31" s="1"/>
  <c r="BD164" i="31"/>
  <c r="BD176" i="31" s="1"/>
  <c r="BE52" i="32"/>
  <c r="BE22" i="32"/>
  <c r="BE31" i="32" s="1"/>
  <c r="BC183" i="31"/>
  <c r="BC185" i="31" s="1"/>
  <c r="BE69" i="10"/>
  <c r="BE33" i="10"/>
  <c r="BB178" i="35"/>
  <c r="BB179" i="35" s="1"/>
  <c r="BB189" i="35"/>
  <c r="BB191" i="35" s="1"/>
  <c r="BB182" i="35"/>
  <c r="BB184" i="35" s="1"/>
  <c r="AZ198" i="35"/>
  <c r="BA198" i="31"/>
  <c r="BB186" i="31"/>
  <c r="BB194" i="31" s="1"/>
  <c r="BA197" i="36"/>
  <c r="BB196" i="31"/>
  <c r="BB198" i="31" s="1"/>
  <c r="BC178" i="31"/>
  <c r="BC179" i="31" s="1"/>
  <c r="BA196" i="36"/>
  <c r="BA186" i="36"/>
  <c r="BA194" i="36" s="1"/>
  <c r="BC177" i="31"/>
  <c r="BB177" i="34"/>
  <c r="BC157" i="36"/>
  <c r="BC189" i="36" s="1"/>
  <c r="BD73" i="35"/>
  <c r="BD74" i="35" s="1"/>
  <c r="BU41" i="35"/>
  <c r="BT55" i="35"/>
  <c r="BC158" i="31"/>
  <c r="BC189" i="31"/>
  <c r="BC191" i="31" s="1"/>
  <c r="BC193" i="31" s="1"/>
  <c r="BC182" i="31"/>
  <c r="BC176" i="34"/>
  <c r="BC190" i="34" s="1"/>
  <c r="BC192" i="34" s="1"/>
  <c r="BE59" i="10"/>
  <c r="BE23" i="10"/>
  <c r="BC74" i="34"/>
  <c r="BB177" i="36"/>
  <c r="BB182" i="36"/>
  <c r="BB184" i="36" s="1"/>
  <c r="BB183" i="36"/>
  <c r="BB185" i="36" s="1"/>
  <c r="BC176" i="36"/>
  <c r="BD73" i="36"/>
  <c r="BD74" i="36" s="1"/>
  <c r="BB178" i="36"/>
  <c r="BB179" i="36" s="1"/>
  <c r="AZ198" i="34"/>
  <c r="BB158" i="36"/>
  <c r="AZ194" i="34"/>
  <c r="BE33" i="36"/>
  <c r="BE69" i="36"/>
  <c r="BD153" i="36"/>
  <c r="BD172" i="36"/>
  <c r="BC157" i="34"/>
  <c r="BC176" i="35"/>
  <c r="BI27" i="35"/>
  <c r="BI63" i="35"/>
  <c r="BH147" i="35"/>
  <c r="BH166" i="35"/>
  <c r="BE31" i="36"/>
  <c r="BE67" i="36"/>
  <c r="BD170" i="36"/>
  <c r="BD151" i="36"/>
  <c r="BF23" i="36"/>
  <c r="BF59" i="36"/>
  <c r="BE143" i="36"/>
  <c r="BE162" i="36"/>
  <c r="BA196" i="34"/>
  <c r="BA184" i="34"/>
  <c r="BA186" i="34" s="1"/>
  <c r="BJ29" i="35"/>
  <c r="BJ65" i="35"/>
  <c r="BI168" i="35"/>
  <c r="BI149" i="35"/>
  <c r="BM26" i="35"/>
  <c r="BM62" i="35"/>
  <c r="BL165" i="35"/>
  <c r="BL146" i="35"/>
  <c r="BD73" i="34"/>
  <c r="BD179" i="34" s="1"/>
  <c r="BE23" i="35"/>
  <c r="BE59" i="35"/>
  <c r="BD37" i="35"/>
  <c r="BD162" i="35"/>
  <c r="BD143" i="35"/>
  <c r="BI28" i="35"/>
  <c r="BI64" i="35"/>
  <c r="BH167" i="35"/>
  <c r="BH148" i="35"/>
  <c r="BE24" i="36"/>
  <c r="BE60" i="36"/>
  <c r="BD144" i="36"/>
  <c r="BD163" i="36"/>
  <c r="BJ35" i="35"/>
  <c r="BJ71" i="35"/>
  <c r="BI155" i="35"/>
  <c r="BI174" i="35"/>
  <c r="BE27" i="34"/>
  <c r="BE63" i="34"/>
  <c r="BD147" i="34"/>
  <c r="BD166" i="34"/>
  <c r="BE31" i="34"/>
  <c r="BE67" i="34"/>
  <c r="BD170" i="34"/>
  <c r="BD151" i="34"/>
  <c r="BE23" i="34"/>
  <c r="BE59" i="34"/>
  <c r="BD37" i="34"/>
  <c r="BD143" i="34"/>
  <c r="BD162" i="34"/>
  <c r="BF65" i="31"/>
  <c r="BE149" i="31"/>
  <c r="BE168" i="31"/>
  <c r="BF29" i="31"/>
  <c r="BF68" i="31"/>
  <c r="BF32" i="31"/>
  <c r="BE171" i="31"/>
  <c r="BE152" i="31"/>
  <c r="BE24" i="34"/>
  <c r="BE60" i="34"/>
  <c r="BD163" i="34"/>
  <c r="BD144" i="34"/>
  <c r="BF70" i="31"/>
  <c r="BF34" i="31"/>
  <c r="BE154" i="31"/>
  <c r="BE173" i="31"/>
  <c r="BH29" i="36"/>
  <c r="BH65" i="36"/>
  <c r="BG168" i="36"/>
  <c r="BG149" i="36"/>
  <c r="BJ33" i="35"/>
  <c r="BJ69" i="35"/>
  <c r="BI172" i="35"/>
  <c r="BI153" i="35"/>
  <c r="BI32" i="35"/>
  <c r="BI68" i="35"/>
  <c r="BH152" i="35"/>
  <c r="BH171" i="35"/>
  <c r="BE35" i="34"/>
  <c r="BE71" i="34"/>
  <c r="BD174" i="34"/>
  <c r="BD155" i="34"/>
  <c r="BF69" i="31"/>
  <c r="BF33" i="31"/>
  <c r="BE172" i="31"/>
  <c r="BE153" i="31"/>
  <c r="BB197" i="36"/>
  <c r="BB191" i="36"/>
  <c r="BB193" i="36" s="1"/>
  <c r="BA184" i="35"/>
  <c r="BA186" i="35" s="1"/>
  <c r="BA196" i="35"/>
  <c r="BE32" i="36"/>
  <c r="BE68" i="36"/>
  <c r="BD152" i="36"/>
  <c r="BD171" i="36"/>
  <c r="BF66" i="31"/>
  <c r="BF30" i="31"/>
  <c r="BE150" i="31"/>
  <c r="BE169" i="31"/>
  <c r="BE26" i="34"/>
  <c r="BE62" i="34"/>
  <c r="BD165" i="34"/>
  <c r="BD146" i="34"/>
  <c r="BJ25" i="35"/>
  <c r="BJ61" i="35"/>
  <c r="BI164" i="35"/>
  <c r="BI145" i="35"/>
  <c r="BE52" i="2"/>
  <c r="BE22" i="2"/>
  <c r="BE27" i="36"/>
  <c r="BE63" i="36"/>
  <c r="BD147" i="36"/>
  <c r="BD166" i="36"/>
  <c r="BF71" i="31"/>
  <c r="BE174" i="31"/>
  <c r="BF35" i="31"/>
  <c r="BE155" i="31"/>
  <c r="BG67" i="31"/>
  <c r="BG31" i="31"/>
  <c r="BF151" i="31"/>
  <c r="BF170" i="31"/>
  <c r="BE33" i="34"/>
  <c r="BE69" i="34"/>
  <c r="BD172" i="34"/>
  <c r="BD153" i="34"/>
  <c r="BE28" i="34"/>
  <c r="BE64" i="34"/>
  <c r="BD167" i="34"/>
  <c r="BD148" i="34"/>
  <c r="BE30" i="34"/>
  <c r="BE66" i="34"/>
  <c r="BD169" i="34"/>
  <c r="BD150" i="34"/>
  <c r="BB189" i="34"/>
  <c r="BB182" i="34"/>
  <c r="BE34" i="35"/>
  <c r="BE70" i="35"/>
  <c r="BD173" i="35"/>
  <c r="BD154" i="35"/>
  <c r="BF60" i="31"/>
  <c r="BF24" i="31"/>
  <c r="BE144" i="31"/>
  <c r="BE163" i="31"/>
  <c r="BJ30" i="35"/>
  <c r="BJ66" i="35"/>
  <c r="BI150" i="35"/>
  <c r="BI169" i="35"/>
  <c r="BE34" i="36"/>
  <c r="BE70" i="36"/>
  <c r="BD173" i="36"/>
  <c r="BD154" i="36"/>
  <c r="BE25" i="36"/>
  <c r="BE61" i="36"/>
  <c r="BD145" i="36"/>
  <c r="BD164" i="36"/>
  <c r="BE25" i="34"/>
  <c r="BE61" i="34"/>
  <c r="BD145" i="34"/>
  <c r="BD164" i="34"/>
  <c r="BE31" i="35"/>
  <c r="BE67" i="35"/>
  <c r="BD170" i="35"/>
  <c r="BD151" i="35"/>
  <c r="BE30" i="36"/>
  <c r="BE66" i="36"/>
  <c r="BD169" i="36"/>
  <c r="BD150" i="36"/>
  <c r="BB183" i="35"/>
  <c r="BB185" i="35" s="1"/>
  <c r="BB190" i="35"/>
  <c r="BB192" i="35" s="1"/>
  <c r="BB158" i="34"/>
  <c r="BF63" i="31"/>
  <c r="BE147" i="31"/>
  <c r="BE166" i="31"/>
  <c r="BF27" i="31"/>
  <c r="BD37" i="36"/>
  <c r="BE28" i="36"/>
  <c r="BE64" i="36"/>
  <c r="BD167" i="36"/>
  <c r="BD148" i="36"/>
  <c r="BB177" i="35"/>
  <c r="BE29" i="34"/>
  <c r="BE65" i="34"/>
  <c r="BD149" i="34"/>
  <c r="BD168" i="34"/>
  <c r="BE32" i="34"/>
  <c r="BE68" i="34"/>
  <c r="BD171" i="34"/>
  <c r="BD152" i="34"/>
  <c r="BE34" i="34"/>
  <c r="BE70" i="34"/>
  <c r="BD173" i="34"/>
  <c r="BD154" i="34"/>
  <c r="BA197" i="35"/>
  <c r="BA191" i="35"/>
  <c r="BA193" i="35" s="1"/>
  <c r="BC157" i="35"/>
  <c r="BF64" i="31"/>
  <c r="BF28" i="31"/>
  <c r="BE148" i="31"/>
  <c r="BE167" i="31"/>
  <c r="BF62" i="31"/>
  <c r="BF26" i="31"/>
  <c r="BE165" i="31"/>
  <c r="BE146" i="31"/>
  <c r="BA197" i="34"/>
  <c r="BA191" i="34"/>
  <c r="BA193" i="34" s="1"/>
  <c r="BB190" i="34"/>
  <c r="BB192" i="34" s="1"/>
  <c r="BB183" i="34"/>
  <c r="BB185" i="34" s="1"/>
  <c r="BE26" i="36"/>
  <c r="BE62" i="36"/>
  <c r="BD165" i="36"/>
  <c r="BD146" i="36"/>
  <c r="BG24" i="35"/>
  <c r="BG60" i="35"/>
  <c r="BF163" i="35"/>
  <c r="BF144" i="35"/>
  <c r="BE35" i="36"/>
  <c r="BE71" i="36"/>
  <c r="BD155" i="36"/>
  <c r="BD174" i="36"/>
  <c r="BD61" i="32"/>
  <c r="BD62" i="32" s="1"/>
  <c r="BN41" i="33"/>
  <c r="BM55" i="33"/>
  <c r="BR41" i="30"/>
  <c r="BQ55" i="30"/>
  <c r="BF21" i="32"/>
  <c r="BG51" i="32" s="1"/>
  <c r="BF29" i="32"/>
  <c r="BG59" i="32" s="1"/>
  <c r="BP41" i="10"/>
  <c r="BO55" i="10"/>
  <c r="BM41" i="34"/>
  <c r="BL55" i="34"/>
  <c r="AZ198" i="29"/>
  <c r="AZ194" i="29"/>
  <c r="AZ198" i="30"/>
  <c r="BB177" i="29"/>
  <c r="BE24" i="33"/>
  <c r="BF60" i="33" s="1"/>
  <c r="BD165" i="30"/>
  <c r="BD146" i="30"/>
  <c r="BE26" i="30"/>
  <c r="BF62" i="30" s="1"/>
  <c r="BE30" i="33"/>
  <c r="BF66" i="33" s="1"/>
  <c r="BC157" i="30"/>
  <c r="BE34" i="33"/>
  <c r="BF70" i="33" s="1"/>
  <c r="BD166" i="30"/>
  <c r="BD147" i="30"/>
  <c r="BE27" i="30"/>
  <c r="BF63" i="30" s="1"/>
  <c r="BD151" i="29"/>
  <c r="BD170" i="29"/>
  <c r="BE31" i="29"/>
  <c r="BF67" i="29" s="1"/>
  <c r="BD173" i="30"/>
  <c r="BD154" i="30"/>
  <c r="BE34" i="30"/>
  <c r="BF70" i="30" s="1"/>
  <c r="BC73" i="30"/>
  <c r="BC74" i="30" s="1"/>
  <c r="BD144" i="30"/>
  <c r="BD163" i="30"/>
  <c r="BE24" i="30"/>
  <c r="BF60" i="30" s="1"/>
  <c r="BB158" i="30"/>
  <c r="BB189" i="30"/>
  <c r="BB182" i="30"/>
  <c r="BB178" i="30"/>
  <c r="BB179" i="30" s="1"/>
  <c r="BD150" i="29"/>
  <c r="BD169" i="29"/>
  <c r="BE30" i="29"/>
  <c r="BF66" i="29" s="1"/>
  <c r="BD143" i="30"/>
  <c r="BD37" i="30"/>
  <c r="BE23" i="30"/>
  <c r="BF59" i="30" s="1"/>
  <c r="BD162" i="30"/>
  <c r="BD171" i="30"/>
  <c r="BD152" i="30"/>
  <c r="BE32" i="30"/>
  <c r="BF68" i="30" s="1"/>
  <c r="BA197" i="29"/>
  <c r="BA191" i="29"/>
  <c r="BA193" i="29" s="1"/>
  <c r="BE33" i="30"/>
  <c r="BF69" i="30" s="1"/>
  <c r="BD172" i="30"/>
  <c r="BD153" i="30"/>
  <c r="BD167" i="30"/>
  <c r="BD148" i="30"/>
  <c r="BE28" i="30"/>
  <c r="BF64" i="30" s="1"/>
  <c r="BC176" i="30"/>
  <c r="BE31" i="33"/>
  <c r="BF67" i="33" s="1"/>
  <c r="BD164" i="29"/>
  <c r="BE25" i="29"/>
  <c r="BF61" i="29" s="1"/>
  <c r="BD145" i="29"/>
  <c r="BE32" i="29"/>
  <c r="BF68" i="29" s="1"/>
  <c r="BD152" i="29"/>
  <c r="BD171" i="29"/>
  <c r="BD143" i="29"/>
  <c r="BD162" i="29"/>
  <c r="BD37" i="29"/>
  <c r="BE23" i="29"/>
  <c r="BF59" i="29" s="1"/>
  <c r="BE33" i="29"/>
  <c r="BF69" i="29" s="1"/>
  <c r="BD172" i="29"/>
  <c r="BD153" i="29"/>
  <c r="BE32" i="33"/>
  <c r="BF68" i="33" s="1"/>
  <c r="BE23" i="33"/>
  <c r="BF59" i="33" s="1"/>
  <c r="BD37" i="33"/>
  <c r="BA191" i="30"/>
  <c r="BA193" i="30" s="1"/>
  <c r="BA197" i="30"/>
  <c r="BE24" i="29"/>
  <c r="BF60" i="29" s="1"/>
  <c r="BD144" i="29"/>
  <c r="BD163" i="29"/>
  <c r="BB190" i="29"/>
  <c r="BB192" i="29" s="1"/>
  <c r="BB183" i="29"/>
  <c r="BB185" i="29" s="1"/>
  <c r="AZ194" i="30"/>
  <c r="BA184" i="29"/>
  <c r="BA186" i="29" s="1"/>
  <c r="BA196" i="29"/>
  <c r="BD149" i="30"/>
  <c r="BD168" i="30"/>
  <c r="BE29" i="30"/>
  <c r="BF65" i="30" s="1"/>
  <c r="BB182" i="29"/>
  <c r="BB178" i="29"/>
  <c r="BB179" i="29" s="1"/>
  <c r="BB189" i="29"/>
  <c r="BD150" i="30"/>
  <c r="BE30" i="30"/>
  <c r="BF66" i="30" s="1"/>
  <c r="BD169" i="30"/>
  <c r="BD173" i="29"/>
  <c r="BD154" i="29"/>
  <c r="BE34" i="29"/>
  <c r="BF70" i="29" s="1"/>
  <c r="BE28" i="33"/>
  <c r="BF64" i="33" s="1"/>
  <c r="BE35" i="33"/>
  <c r="BF71" i="33" s="1"/>
  <c r="BC73" i="33"/>
  <c r="BC74" i="33" s="1"/>
  <c r="BA184" i="30"/>
  <c r="BA186" i="30" s="1"/>
  <c r="BA196" i="30"/>
  <c r="BE25" i="30"/>
  <c r="BF61" i="30" s="1"/>
  <c r="BD145" i="30"/>
  <c r="BD164" i="30"/>
  <c r="BB190" i="30"/>
  <c r="BB192" i="30" s="1"/>
  <c r="BB183" i="30"/>
  <c r="BB185" i="30" s="1"/>
  <c r="BB177" i="30"/>
  <c r="BD148" i="29"/>
  <c r="BD167" i="29"/>
  <c r="BE28" i="29"/>
  <c r="BF64" i="29" s="1"/>
  <c r="BC157" i="29"/>
  <c r="BC73" i="29"/>
  <c r="BC74" i="29" s="1"/>
  <c r="BF25" i="33"/>
  <c r="BG61" i="33" s="1"/>
  <c r="BD166" i="29"/>
  <c r="BD147" i="29"/>
  <c r="BE27" i="29"/>
  <c r="BF63" i="29" s="1"/>
  <c r="BE26" i="33"/>
  <c r="BF62" i="33" s="1"/>
  <c r="BE27" i="33"/>
  <c r="BF63" i="33" s="1"/>
  <c r="BE35" i="29"/>
  <c r="BF71" i="29" s="1"/>
  <c r="BD174" i="29"/>
  <c r="BD155" i="29"/>
  <c r="BE29" i="33"/>
  <c r="BF65" i="33" s="1"/>
  <c r="BB158" i="29"/>
  <c r="BC176" i="29"/>
  <c r="BE33" i="33"/>
  <c r="BF69" i="33" s="1"/>
  <c r="BD174" i="30"/>
  <c r="BD155" i="30"/>
  <c r="BE35" i="30"/>
  <c r="BF71" i="30" s="1"/>
  <c r="BD149" i="29"/>
  <c r="BD168" i="29"/>
  <c r="BE29" i="29"/>
  <c r="BF65" i="29" s="1"/>
  <c r="BD151" i="30"/>
  <c r="BD170" i="30"/>
  <c r="BE31" i="30"/>
  <c r="BF67" i="30" s="1"/>
  <c r="BD146" i="29"/>
  <c r="BD165" i="29"/>
  <c r="BE26" i="29"/>
  <c r="BF62" i="29" s="1"/>
  <c r="BE143" i="31"/>
  <c r="BF23" i="31"/>
  <c r="BG59" i="31" s="1"/>
  <c r="BE162" i="31"/>
  <c r="BE73" i="31"/>
  <c r="BE74" i="31" s="1"/>
  <c r="BG25" i="32"/>
  <c r="BH55" i="32" s="1"/>
  <c r="BF25" i="2"/>
  <c r="BG55" i="2" s="1"/>
  <c r="BF21" i="2"/>
  <c r="BG51" i="2" s="1"/>
  <c r="BD61" i="2"/>
  <c r="BD62" i="2" s="1"/>
  <c r="BE29" i="2"/>
  <c r="BF26" i="2"/>
  <c r="BG56" i="2" s="1"/>
  <c r="BF24" i="2"/>
  <c r="BG54" i="2" s="1"/>
  <c r="BF27" i="2"/>
  <c r="BG57" i="2" s="1"/>
  <c r="BF23" i="2"/>
  <c r="BG53" i="2" s="1"/>
  <c r="BG20" i="2"/>
  <c r="BH50" i="2" s="1"/>
  <c r="BF28" i="2"/>
  <c r="BG58" i="2" s="1"/>
  <c r="BD31" i="2"/>
  <c r="BG30" i="10"/>
  <c r="BH66" i="10" s="1"/>
  <c r="BF25" i="10"/>
  <c r="BG61" i="10" s="1"/>
  <c r="BF29" i="10"/>
  <c r="BG65" i="10" s="1"/>
  <c r="BD73" i="10"/>
  <c r="BD74" i="10" s="1"/>
  <c r="BG24" i="10"/>
  <c r="BH60" i="10" s="1"/>
  <c r="BF27" i="10"/>
  <c r="BG63" i="10" s="1"/>
  <c r="BF26" i="10"/>
  <c r="BG62" i="10" s="1"/>
  <c r="BF35" i="10"/>
  <c r="BG71" i="10" s="1"/>
  <c r="BF32" i="10"/>
  <c r="BG68" i="10" s="1"/>
  <c r="BF34" i="10"/>
  <c r="BG70" i="10" s="1"/>
  <c r="BF31" i="10"/>
  <c r="BG67" i="10" s="1"/>
  <c r="BF28" i="10"/>
  <c r="BG64" i="10" s="1"/>
  <c r="BG24" i="32"/>
  <c r="BH54" i="32" s="1"/>
  <c r="BG26" i="32"/>
  <c r="BH56" i="32" s="1"/>
  <c r="BH20" i="32"/>
  <c r="BI50" i="32" s="1"/>
  <c r="BG27" i="32"/>
  <c r="BH57" i="32" s="1"/>
  <c r="BG28" i="32"/>
  <c r="BH58" i="32" s="1"/>
  <c r="BG23" i="32"/>
  <c r="BH53" i="32" s="1"/>
  <c r="BI188" i="34" l="1"/>
  <c r="BI181" i="34"/>
  <c r="BI109" i="34"/>
  <c r="BI22" i="34"/>
  <c r="BI58" i="34"/>
  <c r="BI161" i="34"/>
  <c r="BI142" i="34"/>
  <c r="BI92" i="34"/>
  <c r="BI126" i="34"/>
  <c r="BI77" i="34"/>
  <c r="BI40" i="34"/>
  <c r="BI126" i="29"/>
  <c r="BI161" i="29"/>
  <c r="BI77" i="29"/>
  <c r="BI181" i="29"/>
  <c r="BI22" i="29"/>
  <c r="BI92" i="29"/>
  <c r="BI40" i="29"/>
  <c r="BI188" i="29"/>
  <c r="BI142" i="29"/>
  <c r="BI58" i="29"/>
  <c r="BI109" i="29"/>
  <c r="BI20" i="48"/>
  <c r="BI27" i="48"/>
  <c r="BI181" i="31"/>
  <c r="BI142" i="31"/>
  <c r="BI109" i="31"/>
  <c r="BI77" i="31"/>
  <c r="BI40" i="31"/>
  <c r="BI188" i="31"/>
  <c r="BI58" i="31"/>
  <c r="BI92" i="31"/>
  <c r="BI161" i="31"/>
  <c r="BI22" i="31"/>
  <c r="BI126" i="31"/>
  <c r="BI77" i="10"/>
  <c r="BI40" i="10"/>
  <c r="BI92" i="10"/>
  <c r="BI22" i="10"/>
  <c r="BI58" i="10"/>
  <c r="BI22" i="36"/>
  <c r="BI142" i="36"/>
  <c r="BI77" i="36"/>
  <c r="BI126" i="36"/>
  <c r="BI58" i="36"/>
  <c r="BI161" i="36"/>
  <c r="BI188" i="36"/>
  <c r="BI40" i="36"/>
  <c r="BI109" i="36"/>
  <c r="BI181" i="36"/>
  <c r="BI92" i="36"/>
  <c r="BJ4" i="48"/>
  <c r="BJ4" i="43"/>
  <c r="BJ4" i="35"/>
  <c r="BJ4" i="33"/>
  <c r="BJ4" i="36"/>
  <c r="BJ4" i="34"/>
  <c r="BJ4" i="32"/>
  <c r="BJ4" i="10"/>
  <c r="BJ4" i="30"/>
  <c r="BJ4" i="31"/>
  <c r="BJ4" i="29"/>
  <c r="BJ65" i="2"/>
  <c r="BJ34" i="2"/>
  <c r="BJ77" i="2"/>
  <c r="BJ49" i="2"/>
  <c r="BJ19" i="2"/>
  <c r="BI77" i="33"/>
  <c r="BI40" i="33"/>
  <c r="BI92" i="33"/>
  <c r="BI58" i="33"/>
  <c r="BI22" i="33"/>
  <c r="BI126" i="30"/>
  <c r="BI161" i="30"/>
  <c r="BI77" i="30"/>
  <c r="BI109" i="30"/>
  <c r="BI188" i="30"/>
  <c r="BI142" i="30"/>
  <c r="BI181" i="30"/>
  <c r="BI22" i="30"/>
  <c r="BI92" i="30"/>
  <c r="BI58" i="30"/>
  <c r="BI40" i="30"/>
  <c r="BI109" i="35"/>
  <c r="BI40" i="35"/>
  <c r="BI188" i="35"/>
  <c r="BI77" i="35"/>
  <c r="BI161" i="35"/>
  <c r="BI92" i="35"/>
  <c r="BI142" i="35"/>
  <c r="BI126" i="35"/>
  <c r="BI22" i="35"/>
  <c r="BI181" i="35"/>
  <c r="BI58" i="35"/>
  <c r="BI77" i="32"/>
  <c r="BI65" i="32"/>
  <c r="BI19" i="32"/>
  <c r="BI49" i="32"/>
  <c r="BI34" i="32"/>
  <c r="BI22" i="43"/>
  <c r="BI89" i="43"/>
  <c r="BI76" i="43"/>
  <c r="BI58" i="43"/>
  <c r="BI40" i="43"/>
  <c r="BJ34" i="28"/>
  <c r="BJ59" i="28" s="1"/>
  <c r="BL5" i="28"/>
  <c r="BK4" i="2"/>
  <c r="BK21" i="28"/>
  <c r="BK13" i="28"/>
  <c r="BI87" i="28"/>
  <c r="BI95" i="28" s="1"/>
  <c r="BI103" i="28" s="1"/>
  <c r="BI67" i="28"/>
  <c r="BI75" i="28" s="1"/>
  <c r="BU39" i="2"/>
  <c r="BT46" i="2"/>
  <c r="BC196" i="31"/>
  <c r="BF61" i="31"/>
  <c r="BF25" i="31"/>
  <c r="BE164" i="31"/>
  <c r="BE145" i="31"/>
  <c r="BE157" i="31" s="1"/>
  <c r="BE189" i="31" s="1"/>
  <c r="BE37" i="10"/>
  <c r="BF52" i="32"/>
  <c r="BF22" i="32"/>
  <c r="BF31" i="32" s="1"/>
  <c r="BF69" i="10"/>
  <c r="BF33" i="10"/>
  <c r="BC183" i="34"/>
  <c r="BC185" i="34" s="1"/>
  <c r="BA198" i="36"/>
  <c r="BC182" i="36"/>
  <c r="BC184" i="36" s="1"/>
  <c r="BB186" i="36"/>
  <c r="BB194" i="36" s="1"/>
  <c r="BC184" i="31"/>
  <c r="BC186" i="31" s="1"/>
  <c r="BC194" i="31" s="1"/>
  <c r="BC197" i="31"/>
  <c r="BC177" i="35"/>
  <c r="BD177" i="31"/>
  <c r="BD190" i="31"/>
  <c r="BD192" i="31" s="1"/>
  <c r="BC158" i="34"/>
  <c r="BD74" i="34"/>
  <c r="BD183" i="31"/>
  <c r="BD185" i="31" s="1"/>
  <c r="BC177" i="34"/>
  <c r="BC158" i="36"/>
  <c r="BD157" i="36"/>
  <c r="BD182" i="36" s="1"/>
  <c r="BD158" i="31"/>
  <c r="BV41" i="35"/>
  <c r="BU55" i="35"/>
  <c r="BE73" i="35"/>
  <c r="BE74" i="35" s="1"/>
  <c r="BD189" i="31"/>
  <c r="BD191" i="31" s="1"/>
  <c r="BD178" i="31"/>
  <c r="BD179" i="31" s="1"/>
  <c r="BD182" i="31"/>
  <c r="BC177" i="30"/>
  <c r="BC177" i="36"/>
  <c r="BF59" i="10"/>
  <c r="BF23" i="10"/>
  <c r="BC183" i="36"/>
  <c r="BC185" i="36" s="1"/>
  <c r="BD176" i="36"/>
  <c r="BD183" i="36" s="1"/>
  <c r="BD185" i="36" s="1"/>
  <c r="BC178" i="36"/>
  <c r="BC179" i="36" s="1"/>
  <c r="BC190" i="36"/>
  <c r="BC192" i="36" s="1"/>
  <c r="BB196" i="36"/>
  <c r="BB198" i="36" s="1"/>
  <c r="BE73" i="36"/>
  <c r="BE74" i="36" s="1"/>
  <c r="BA194" i="35"/>
  <c r="BE31" i="2"/>
  <c r="BF59" i="2"/>
  <c r="BC191" i="36"/>
  <c r="BB196" i="34"/>
  <c r="BB184" i="34"/>
  <c r="BB186" i="34" s="1"/>
  <c r="BF33" i="34"/>
  <c r="BF69" i="34"/>
  <c r="BE172" i="34"/>
  <c r="BE153" i="34"/>
  <c r="BA198" i="35"/>
  <c r="BB186" i="35"/>
  <c r="BF27" i="34"/>
  <c r="BF63" i="34"/>
  <c r="BE147" i="34"/>
  <c r="BE166" i="34"/>
  <c r="BN26" i="35"/>
  <c r="BN62" i="35"/>
  <c r="BM146" i="35"/>
  <c r="BM165" i="35"/>
  <c r="BB197" i="35"/>
  <c r="BG60" i="31"/>
  <c r="BF144" i="31"/>
  <c r="BG24" i="31"/>
  <c r="BF163" i="31"/>
  <c r="BF28" i="34"/>
  <c r="BF64" i="34"/>
  <c r="BE167" i="34"/>
  <c r="BE148" i="34"/>
  <c r="BG66" i="31"/>
  <c r="BG30" i="31"/>
  <c r="BF169" i="31"/>
  <c r="BF150" i="31"/>
  <c r="BG70" i="31"/>
  <c r="BF173" i="31"/>
  <c r="BF154" i="31"/>
  <c r="BG34" i="31"/>
  <c r="BF23" i="35"/>
  <c r="BF59" i="35"/>
  <c r="BE143" i="35"/>
  <c r="BE37" i="35"/>
  <c r="BE162" i="35"/>
  <c r="BF31" i="35"/>
  <c r="BF67" i="35"/>
  <c r="BE151" i="35"/>
  <c r="BE170" i="35"/>
  <c r="BB196" i="35"/>
  <c r="BH24" i="35"/>
  <c r="BH60" i="35"/>
  <c r="BG163" i="35"/>
  <c r="BG144" i="35"/>
  <c r="BG64" i="31"/>
  <c r="BF148" i="31"/>
  <c r="BF167" i="31"/>
  <c r="BG28" i="31"/>
  <c r="BF34" i="34"/>
  <c r="BF70" i="34"/>
  <c r="BE173" i="34"/>
  <c r="BE154" i="34"/>
  <c r="BG63" i="31"/>
  <c r="BF166" i="31"/>
  <c r="BG27" i="31"/>
  <c r="BF147" i="31"/>
  <c r="BF34" i="36"/>
  <c r="BF70" i="36"/>
  <c r="BE173" i="36"/>
  <c r="BE154" i="36"/>
  <c r="BH67" i="31"/>
  <c r="BH31" i="31"/>
  <c r="BG151" i="31"/>
  <c r="BG170" i="31"/>
  <c r="BK25" i="35"/>
  <c r="BK61" i="35"/>
  <c r="BJ145" i="35"/>
  <c r="BJ164" i="35"/>
  <c r="BF35" i="34"/>
  <c r="BF71" i="34"/>
  <c r="BE155" i="34"/>
  <c r="BE174" i="34"/>
  <c r="BK33" i="35"/>
  <c r="BK69" i="35"/>
  <c r="BJ172" i="35"/>
  <c r="BJ153" i="35"/>
  <c r="BD176" i="34"/>
  <c r="BG23" i="36"/>
  <c r="BG59" i="36"/>
  <c r="BF162" i="36"/>
  <c r="BF143" i="36"/>
  <c r="BJ27" i="35"/>
  <c r="BJ63" i="35"/>
  <c r="BI147" i="35"/>
  <c r="BI166" i="35"/>
  <c r="BF29" i="34"/>
  <c r="BF65" i="34"/>
  <c r="BE168" i="34"/>
  <c r="BE149" i="34"/>
  <c r="BF27" i="36"/>
  <c r="BF63" i="36"/>
  <c r="BE147" i="36"/>
  <c r="BE166" i="36"/>
  <c r="BD157" i="34"/>
  <c r="BF31" i="34"/>
  <c r="BF67" i="34"/>
  <c r="BE170" i="34"/>
  <c r="BE151" i="34"/>
  <c r="BK35" i="35"/>
  <c r="BK71" i="35"/>
  <c r="BJ155" i="35"/>
  <c r="BJ174" i="35"/>
  <c r="BK29" i="35"/>
  <c r="BK65" i="35"/>
  <c r="BJ168" i="35"/>
  <c r="BJ149" i="35"/>
  <c r="BC190" i="35"/>
  <c r="BC192" i="35" s="1"/>
  <c r="BC183" i="35"/>
  <c r="BC185" i="35" s="1"/>
  <c r="BF33" i="36"/>
  <c r="BF69" i="36"/>
  <c r="BE153" i="36"/>
  <c r="BE172" i="36"/>
  <c r="BE176" i="31"/>
  <c r="BC178" i="35"/>
  <c r="BC179" i="35" s="1"/>
  <c r="BC189" i="35"/>
  <c r="BC182" i="35"/>
  <c r="BF30" i="36"/>
  <c r="BF66" i="36"/>
  <c r="BE150" i="36"/>
  <c r="BE169" i="36"/>
  <c r="BG68" i="31"/>
  <c r="BG32" i="31"/>
  <c r="BF171" i="31"/>
  <c r="BF152" i="31"/>
  <c r="BC158" i="35"/>
  <c r="BJ28" i="35"/>
  <c r="BJ64" i="35"/>
  <c r="BI167" i="35"/>
  <c r="BI148" i="35"/>
  <c r="BA194" i="34"/>
  <c r="BF28" i="36"/>
  <c r="BF64" i="36"/>
  <c r="BE167" i="36"/>
  <c r="BE148" i="36"/>
  <c r="BB191" i="34"/>
  <c r="BB193" i="34" s="1"/>
  <c r="BB197" i="34"/>
  <c r="BF24" i="36"/>
  <c r="BF60" i="36"/>
  <c r="BE144" i="36"/>
  <c r="BE163" i="36"/>
  <c r="BG62" i="31"/>
  <c r="BG26" i="31"/>
  <c r="BF165" i="31"/>
  <c r="BF146" i="31"/>
  <c r="BF25" i="34"/>
  <c r="BF61" i="34"/>
  <c r="BE145" i="34"/>
  <c r="BE164" i="34"/>
  <c r="BF30" i="34"/>
  <c r="BF66" i="34"/>
  <c r="BE150" i="34"/>
  <c r="BE169" i="34"/>
  <c r="BG71" i="31"/>
  <c r="BF155" i="31"/>
  <c r="BG35" i="31"/>
  <c r="BF174" i="31"/>
  <c r="BF52" i="2"/>
  <c r="BF22" i="2"/>
  <c r="BG69" i="31"/>
  <c r="BG33" i="31"/>
  <c r="BF172" i="31"/>
  <c r="BF153" i="31"/>
  <c r="BE73" i="34"/>
  <c r="BE179" i="34" s="1"/>
  <c r="BD157" i="35"/>
  <c r="BA198" i="34"/>
  <c r="BC182" i="34"/>
  <c r="BC189" i="34"/>
  <c r="BF35" i="36"/>
  <c r="BF71" i="36"/>
  <c r="BE174" i="36"/>
  <c r="BE155" i="36"/>
  <c r="BF26" i="36"/>
  <c r="BF62" i="36"/>
  <c r="BE146" i="36"/>
  <c r="BE165" i="36"/>
  <c r="BF32" i="34"/>
  <c r="BF68" i="34"/>
  <c r="BE152" i="34"/>
  <c r="BE171" i="34"/>
  <c r="BF25" i="36"/>
  <c r="BF61" i="36"/>
  <c r="BE164" i="36"/>
  <c r="BE145" i="36"/>
  <c r="BK30" i="35"/>
  <c r="BK66" i="35"/>
  <c r="BJ169" i="35"/>
  <c r="BJ150" i="35"/>
  <c r="BF34" i="35"/>
  <c r="BF70" i="35"/>
  <c r="BE154" i="35"/>
  <c r="BE173" i="35"/>
  <c r="BF26" i="34"/>
  <c r="BF62" i="34"/>
  <c r="BE146" i="34"/>
  <c r="BE165" i="34"/>
  <c r="BF32" i="36"/>
  <c r="BF68" i="36"/>
  <c r="BE152" i="36"/>
  <c r="BE171" i="36"/>
  <c r="BJ32" i="35"/>
  <c r="BJ68" i="35"/>
  <c r="BI152" i="35"/>
  <c r="BI171" i="35"/>
  <c r="BI29" i="36"/>
  <c r="BI65" i="36"/>
  <c r="BH168" i="36"/>
  <c r="BH149" i="36"/>
  <c r="BF24" i="34"/>
  <c r="BF60" i="34"/>
  <c r="BE144" i="34"/>
  <c r="BE163" i="34"/>
  <c r="BG65" i="31"/>
  <c r="BG29" i="31"/>
  <c r="BF149" i="31"/>
  <c r="BF168" i="31"/>
  <c r="BF23" i="34"/>
  <c r="BF59" i="34"/>
  <c r="BE162" i="34"/>
  <c r="BE143" i="34"/>
  <c r="BE37" i="34"/>
  <c r="BD176" i="35"/>
  <c r="BE37" i="36"/>
  <c r="BF31" i="36"/>
  <c r="BF67" i="36"/>
  <c r="BE170" i="36"/>
  <c r="BE151" i="36"/>
  <c r="BB193" i="35"/>
  <c r="BO41" i="33"/>
  <c r="BN55" i="33"/>
  <c r="BS41" i="30"/>
  <c r="BR55" i="30"/>
  <c r="BE61" i="32"/>
  <c r="BE62" i="32" s="1"/>
  <c r="BG29" i="32"/>
  <c r="BH59" i="32" s="1"/>
  <c r="BG21" i="32"/>
  <c r="BH51" i="32" s="1"/>
  <c r="BQ41" i="10"/>
  <c r="BP55" i="10"/>
  <c r="BN41" i="34"/>
  <c r="BM55" i="34"/>
  <c r="BC158" i="30"/>
  <c r="BA194" i="30"/>
  <c r="BA198" i="30"/>
  <c r="BC158" i="29"/>
  <c r="BA198" i="29"/>
  <c r="BC177" i="29"/>
  <c r="BC183" i="29"/>
  <c r="BC185" i="29" s="1"/>
  <c r="BC190" i="29"/>
  <c r="BC192" i="29" s="1"/>
  <c r="BF27" i="33"/>
  <c r="BG63" i="33" s="1"/>
  <c r="BG25" i="33"/>
  <c r="BH61" i="33" s="1"/>
  <c r="BB196" i="29"/>
  <c r="BB184" i="29"/>
  <c r="BB186" i="29" s="1"/>
  <c r="BE153" i="29"/>
  <c r="BE172" i="29"/>
  <c r="BF33" i="29"/>
  <c r="BG69" i="29" s="1"/>
  <c r="BE171" i="29"/>
  <c r="BE152" i="29"/>
  <c r="BF32" i="29"/>
  <c r="BG68" i="29" s="1"/>
  <c r="BC183" i="30"/>
  <c r="BC185" i="30" s="1"/>
  <c r="BC190" i="30"/>
  <c r="BC192" i="30" s="1"/>
  <c r="BE172" i="30"/>
  <c r="BE153" i="30"/>
  <c r="BF33" i="30"/>
  <c r="BG69" i="30" s="1"/>
  <c r="BE162" i="30"/>
  <c r="BE37" i="30"/>
  <c r="BE143" i="30"/>
  <c r="BF23" i="30"/>
  <c r="BG59" i="30" s="1"/>
  <c r="BF30" i="33"/>
  <c r="BG66" i="33" s="1"/>
  <c r="BE168" i="30"/>
  <c r="BE149" i="30"/>
  <c r="BF29" i="30"/>
  <c r="BG65" i="30" s="1"/>
  <c r="BF23" i="33"/>
  <c r="BG59" i="33" s="1"/>
  <c r="BE37" i="33"/>
  <c r="BE162" i="29"/>
  <c r="BF23" i="29"/>
  <c r="BG59" i="29" s="1"/>
  <c r="BE37" i="29"/>
  <c r="BE143" i="29"/>
  <c r="BE148" i="30"/>
  <c r="BE167" i="30"/>
  <c r="BF28" i="30"/>
  <c r="BG64" i="30" s="1"/>
  <c r="BD73" i="30"/>
  <c r="BD74" i="30" s="1"/>
  <c r="BB184" i="30"/>
  <c r="BB186" i="30" s="1"/>
  <c r="BB196" i="30"/>
  <c r="BE154" i="30"/>
  <c r="BE173" i="30"/>
  <c r="BF34" i="30"/>
  <c r="BG70" i="30" s="1"/>
  <c r="BF27" i="30"/>
  <c r="BG63" i="30" s="1"/>
  <c r="BE166" i="30"/>
  <c r="BE147" i="30"/>
  <c r="BE170" i="30"/>
  <c r="BF31" i="30"/>
  <c r="BG67" i="30" s="1"/>
  <c r="BE151" i="30"/>
  <c r="BE155" i="30"/>
  <c r="BF35" i="30"/>
  <c r="BG71" i="30" s="1"/>
  <c r="BE174" i="30"/>
  <c r="BF29" i="33"/>
  <c r="BG65" i="33" s="1"/>
  <c r="BF35" i="33"/>
  <c r="BG71" i="33" s="1"/>
  <c r="BD73" i="33"/>
  <c r="BD74" i="33" s="1"/>
  <c r="BB191" i="30"/>
  <c r="BB193" i="30" s="1"/>
  <c r="BB197" i="30"/>
  <c r="BE146" i="30"/>
  <c r="BE165" i="30"/>
  <c r="BF26" i="30"/>
  <c r="BG62" i="30" s="1"/>
  <c r="BF26" i="33"/>
  <c r="BG62" i="33" s="1"/>
  <c r="BC178" i="29"/>
  <c r="BC179" i="29" s="1"/>
  <c r="BC189" i="29"/>
  <c r="BC182" i="29"/>
  <c r="BE169" i="30"/>
  <c r="BF30" i="30"/>
  <c r="BG66" i="30" s="1"/>
  <c r="BE150" i="30"/>
  <c r="BF32" i="33"/>
  <c r="BG68" i="33" s="1"/>
  <c r="BD176" i="29"/>
  <c r="BE152" i="30"/>
  <c r="BF32" i="30"/>
  <c r="BG68" i="30" s="1"/>
  <c r="BE171" i="30"/>
  <c r="BD157" i="30"/>
  <c r="BE166" i="29"/>
  <c r="BF27" i="29"/>
  <c r="BG63" i="29" s="1"/>
  <c r="BE147" i="29"/>
  <c r="BE167" i="29"/>
  <c r="BE148" i="29"/>
  <c r="BF28" i="29"/>
  <c r="BG64" i="29" s="1"/>
  <c r="BF28" i="33"/>
  <c r="BG64" i="33" s="1"/>
  <c r="BD157" i="29"/>
  <c r="BE164" i="29"/>
  <c r="BE145" i="29"/>
  <c r="BF25" i="29"/>
  <c r="BG61" i="29" s="1"/>
  <c r="BE150" i="29"/>
  <c r="BE169" i="29"/>
  <c r="BF30" i="29"/>
  <c r="BG66" i="29" s="1"/>
  <c r="BE144" i="30"/>
  <c r="BF24" i="30"/>
  <c r="BG60" i="30" s="1"/>
  <c r="BE163" i="30"/>
  <c r="BE164" i="30"/>
  <c r="BE145" i="30"/>
  <c r="BF25" i="30"/>
  <c r="BG61" i="30" s="1"/>
  <c r="BE144" i="29"/>
  <c r="BE163" i="29"/>
  <c r="BF24" i="29"/>
  <c r="BG60" i="29" s="1"/>
  <c r="BE151" i="29"/>
  <c r="BE170" i="29"/>
  <c r="BF31" i="29"/>
  <c r="BG67" i="29" s="1"/>
  <c r="BF34" i="33"/>
  <c r="BG70" i="33" s="1"/>
  <c r="BE146" i="29"/>
  <c r="BF26" i="29"/>
  <c r="BG62" i="29" s="1"/>
  <c r="BE165" i="29"/>
  <c r="BE149" i="29"/>
  <c r="BE168" i="29"/>
  <c r="BF29" i="29"/>
  <c r="BG65" i="29" s="1"/>
  <c r="BE173" i="29"/>
  <c r="BE154" i="29"/>
  <c r="BF34" i="29"/>
  <c r="BG70" i="29" s="1"/>
  <c r="BB197" i="29"/>
  <c r="BB191" i="29"/>
  <c r="BB193" i="29" s="1"/>
  <c r="BA194" i="29"/>
  <c r="BF31" i="33"/>
  <c r="BG67" i="33" s="1"/>
  <c r="BF33" i="33"/>
  <c r="BG69" i="33" s="1"/>
  <c r="BE155" i="29"/>
  <c r="BE174" i="29"/>
  <c r="BF35" i="29"/>
  <c r="BG71" i="29" s="1"/>
  <c r="BD73" i="29"/>
  <c r="BD74" i="29" s="1"/>
  <c r="BD176" i="30"/>
  <c r="BC182" i="30"/>
  <c r="BC178" i="30"/>
  <c r="BC179" i="30" s="1"/>
  <c r="BC189" i="30"/>
  <c r="BF24" i="33"/>
  <c r="BG60" i="33" s="1"/>
  <c r="BG23" i="31"/>
  <c r="BH59" i="31" s="1"/>
  <c r="BF73" i="31"/>
  <c r="BF74" i="31" s="1"/>
  <c r="BF143" i="31"/>
  <c r="BF162" i="31"/>
  <c r="BF37" i="31"/>
  <c r="BH25" i="32"/>
  <c r="BI55" i="32" s="1"/>
  <c r="BG25" i="2"/>
  <c r="BH55" i="2" s="1"/>
  <c r="BG27" i="2"/>
  <c r="BH57" i="2" s="1"/>
  <c r="BE73" i="10"/>
  <c r="BE74" i="10" s="1"/>
  <c r="BG26" i="2"/>
  <c r="BH56" i="2" s="1"/>
  <c r="BH20" i="2"/>
  <c r="BI50" i="2" s="1"/>
  <c r="BE61" i="2"/>
  <c r="BE62" i="2" s="1"/>
  <c r="BF29" i="2"/>
  <c r="BG59" i="2" s="1"/>
  <c r="BG28" i="2"/>
  <c r="BH58" i="2" s="1"/>
  <c r="BG21" i="2"/>
  <c r="BH51" i="2" s="1"/>
  <c r="BG23" i="2"/>
  <c r="BH53" i="2" s="1"/>
  <c r="BG24" i="2"/>
  <c r="BH54" i="2" s="1"/>
  <c r="BG27" i="10"/>
  <c r="BH63" i="10" s="1"/>
  <c r="BG35" i="10"/>
  <c r="BH71" i="10" s="1"/>
  <c r="BG31" i="10"/>
  <c r="BH67" i="10" s="1"/>
  <c r="BG25" i="10"/>
  <c r="BH61" i="10" s="1"/>
  <c r="BG34" i="10"/>
  <c r="BH70" i="10" s="1"/>
  <c r="BH24" i="10"/>
  <c r="BI60" i="10" s="1"/>
  <c r="BG28" i="10"/>
  <c r="BH64" i="10" s="1"/>
  <c r="BG32" i="10"/>
  <c r="BH68" i="10" s="1"/>
  <c r="BG26" i="10"/>
  <c r="BH62" i="10" s="1"/>
  <c r="BH30" i="10"/>
  <c r="BI66" i="10" s="1"/>
  <c r="BG29" i="10"/>
  <c r="BH65" i="10" s="1"/>
  <c r="BH23" i="32"/>
  <c r="BI53" i="32" s="1"/>
  <c r="BH26" i="32"/>
  <c r="BI56" i="32" s="1"/>
  <c r="BH28" i="32"/>
  <c r="BI58" i="32" s="1"/>
  <c r="BH27" i="32"/>
  <c r="BI57" i="32" s="1"/>
  <c r="BH24" i="32"/>
  <c r="BI54" i="32" s="1"/>
  <c r="BI20" i="32"/>
  <c r="BJ50" i="32" s="1"/>
  <c r="BJ22" i="30" l="1"/>
  <c r="BJ188" i="30"/>
  <c r="BJ161" i="30"/>
  <c r="BJ77" i="30"/>
  <c r="BJ109" i="30"/>
  <c r="BJ142" i="30"/>
  <c r="BJ181" i="30"/>
  <c r="BJ126" i="30"/>
  <c r="BJ40" i="30"/>
  <c r="BJ92" i="30"/>
  <c r="BJ58" i="30"/>
  <c r="BJ20" i="48"/>
  <c r="BJ27" i="48"/>
  <c r="BJ77" i="32"/>
  <c r="BJ19" i="32"/>
  <c r="BJ49" i="32"/>
  <c r="BJ65" i="32"/>
  <c r="BJ34" i="32"/>
  <c r="BJ40" i="10"/>
  <c r="BJ58" i="10"/>
  <c r="BJ77" i="10"/>
  <c r="BJ92" i="10"/>
  <c r="BJ22" i="10"/>
  <c r="BJ188" i="34"/>
  <c r="BJ22" i="34"/>
  <c r="BJ58" i="34"/>
  <c r="BJ161" i="34"/>
  <c r="BJ142" i="34"/>
  <c r="BJ92" i="34"/>
  <c r="BJ126" i="34"/>
  <c r="BJ181" i="34"/>
  <c r="BJ40" i="34"/>
  <c r="BJ109" i="34"/>
  <c r="BJ77" i="34"/>
  <c r="BJ40" i="36"/>
  <c r="BJ22" i="36"/>
  <c r="BJ142" i="36"/>
  <c r="BJ181" i="36"/>
  <c r="BJ188" i="36"/>
  <c r="BJ109" i="36"/>
  <c r="BJ92" i="36"/>
  <c r="BJ161" i="36"/>
  <c r="BJ58" i="36"/>
  <c r="BJ126" i="36"/>
  <c r="BJ77" i="36"/>
  <c r="BJ77" i="33"/>
  <c r="BJ40" i="33"/>
  <c r="BJ92" i="33"/>
  <c r="BJ58" i="33"/>
  <c r="BJ22" i="33"/>
  <c r="BK4" i="48"/>
  <c r="BK4" i="43"/>
  <c r="BK4" i="35"/>
  <c r="BK4" i="33"/>
  <c r="BK4" i="36"/>
  <c r="BK4" i="34"/>
  <c r="BK4" i="32"/>
  <c r="BK4" i="30"/>
  <c r="BK4" i="10"/>
  <c r="BK4" i="31"/>
  <c r="BK4" i="29"/>
  <c r="BK77" i="2"/>
  <c r="BK49" i="2"/>
  <c r="BK19" i="2"/>
  <c r="BK65" i="2"/>
  <c r="BK34" i="2"/>
  <c r="BJ126" i="29"/>
  <c r="BJ181" i="29"/>
  <c r="BJ142" i="29"/>
  <c r="BJ77" i="29"/>
  <c r="BJ40" i="29"/>
  <c r="BJ58" i="29"/>
  <c r="BJ22" i="29"/>
  <c r="BJ92" i="29"/>
  <c r="BJ188" i="29"/>
  <c r="BJ161" i="29"/>
  <c r="BJ109" i="29"/>
  <c r="BJ188" i="35"/>
  <c r="BJ161" i="35"/>
  <c r="BJ92" i="35"/>
  <c r="BJ126" i="35"/>
  <c r="BJ77" i="35"/>
  <c r="BJ142" i="35"/>
  <c r="BJ109" i="35"/>
  <c r="BJ40" i="35"/>
  <c r="BJ58" i="35"/>
  <c r="BJ181" i="35"/>
  <c r="BJ22" i="35"/>
  <c r="BJ181" i="31"/>
  <c r="BJ77" i="31"/>
  <c r="BJ40" i="31"/>
  <c r="BJ109" i="31"/>
  <c r="BJ142" i="31"/>
  <c r="BJ58" i="31"/>
  <c r="BJ92" i="31"/>
  <c r="BJ126" i="31"/>
  <c r="BJ188" i="31"/>
  <c r="BJ22" i="31"/>
  <c r="BJ161" i="31"/>
  <c r="BJ22" i="43"/>
  <c r="BJ89" i="43"/>
  <c r="BJ76" i="43"/>
  <c r="BJ58" i="43"/>
  <c r="BJ40" i="43"/>
  <c r="BK34" i="28"/>
  <c r="BK59" i="28" s="1"/>
  <c r="BM5" i="28"/>
  <c r="BL4" i="2"/>
  <c r="BL21" i="28"/>
  <c r="BL13" i="28"/>
  <c r="BJ67" i="28"/>
  <c r="BJ75" i="28" s="1"/>
  <c r="BJ87" i="28"/>
  <c r="BJ95" i="28" s="1"/>
  <c r="BJ103" i="28" s="1"/>
  <c r="BC198" i="31"/>
  <c r="BV39" i="2"/>
  <c r="BU46" i="2"/>
  <c r="BG61" i="31"/>
  <c r="BG73" i="31" s="1"/>
  <c r="BG74" i="31" s="1"/>
  <c r="BF164" i="31"/>
  <c r="BF176" i="31" s="1"/>
  <c r="BF145" i="31"/>
  <c r="BF157" i="31" s="1"/>
  <c r="BF189" i="31" s="1"/>
  <c r="BG25" i="31"/>
  <c r="BG37" i="31" s="1"/>
  <c r="BF37" i="10"/>
  <c r="BG52" i="32"/>
  <c r="BG22" i="32"/>
  <c r="BG31" i="32" s="1"/>
  <c r="BD196" i="31"/>
  <c r="BG69" i="10"/>
  <c r="BG33" i="10"/>
  <c r="BD184" i="31"/>
  <c r="BD186" i="31" s="1"/>
  <c r="BD158" i="34"/>
  <c r="BE177" i="31"/>
  <c r="BD193" i="31"/>
  <c r="BD197" i="31"/>
  <c r="BC196" i="36"/>
  <c r="BD177" i="30"/>
  <c r="BD177" i="36"/>
  <c r="BD189" i="36"/>
  <c r="BE158" i="31"/>
  <c r="BD158" i="36"/>
  <c r="BD178" i="36"/>
  <c r="BD179" i="36" s="1"/>
  <c r="BC186" i="36"/>
  <c r="BF37" i="36"/>
  <c r="BW41" i="35"/>
  <c r="BV55" i="35"/>
  <c r="BD190" i="36"/>
  <c r="BD192" i="36" s="1"/>
  <c r="BC197" i="36"/>
  <c r="BE182" i="31"/>
  <c r="BE184" i="31" s="1"/>
  <c r="BE183" i="31"/>
  <c r="BE185" i="31" s="1"/>
  <c r="BG59" i="10"/>
  <c r="BG23" i="10"/>
  <c r="BC193" i="36"/>
  <c r="BE178" i="31"/>
  <c r="BE179" i="31" s="1"/>
  <c r="BE157" i="36"/>
  <c r="BE182" i="36" s="1"/>
  <c r="BF73" i="36"/>
  <c r="BE74" i="34"/>
  <c r="BE176" i="36"/>
  <c r="BE190" i="36" s="1"/>
  <c r="BE192" i="36" s="1"/>
  <c r="BB198" i="35"/>
  <c r="BH69" i="31"/>
  <c r="BH33" i="31"/>
  <c r="BG172" i="31"/>
  <c r="BG153" i="31"/>
  <c r="BL35" i="35"/>
  <c r="BL71" i="35"/>
  <c r="BK155" i="35"/>
  <c r="BK174" i="35"/>
  <c r="BH23" i="36"/>
  <c r="BH59" i="36"/>
  <c r="BG162" i="36"/>
  <c r="BG143" i="36"/>
  <c r="BI67" i="31"/>
  <c r="BI31" i="31"/>
  <c r="BH170" i="31"/>
  <c r="BH151" i="31"/>
  <c r="BG23" i="35"/>
  <c r="BG59" i="35"/>
  <c r="BF37" i="35"/>
  <c r="BF162" i="35"/>
  <c r="BF143" i="35"/>
  <c r="BO26" i="35"/>
  <c r="BO62" i="35"/>
  <c r="BN165" i="35"/>
  <c r="BN146" i="35"/>
  <c r="BE190" i="31"/>
  <c r="BE192" i="31" s="1"/>
  <c r="BJ29" i="36"/>
  <c r="BJ65" i="36"/>
  <c r="BI168" i="36"/>
  <c r="BI149" i="36"/>
  <c r="BG32" i="36"/>
  <c r="BG68" i="36"/>
  <c r="BF152" i="36"/>
  <c r="BF171" i="36"/>
  <c r="BG34" i="35"/>
  <c r="BG70" i="35"/>
  <c r="BF173" i="35"/>
  <c r="BF154" i="35"/>
  <c r="BG25" i="36"/>
  <c r="BG61" i="36"/>
  <c r="BF164" i="36"/>
  <c r="BF145" i="36"/>
  <c r="BC196" i="34"/>
  <c r="BC184" i="34"/>
  <c r="BC186" i="34" s="1"/>
  <c r="BG52" i="2"/>
  <c r="BG22" i="2"/>
  <c r="BH62" i="31"/>
  <c r="BG146" i="31"/>
  <c r="BH26" i="31"/>
  <c r="BG165" i="31"/>
  <c r="BG31" i="35"/>
  <c r="BG67" i="35"/>
  <c r="BF151" i="35"/>
  <c r="BF170" i="35"/>
  <c r="BD190" i="34"/>
  <c r="BD192" i="34" s="1"/>
  <c r="BD183" i="34"/>
  <c r="BD185" i="34" s="1"/>
  <c r="BD177" i="34"/>
  <c r="BG35" i="34"/>
  <c r="BG71" i="34"/>
  <c r="BF174" i="34"/>
  <c r="BF155" i="34"/>
  <c r="BH70" i="31"/>
  <c r="BH34" i="31"/>
  <c r="BG173" i="31"/>
  <c r="BG154" i="31"/>
  <c r="BE157" i="34"/>
  <c r="BG26" i="36"/>
  <c r="BG62" i="36"/>
  <c r="BF146" i="36"/>
  <c r="BF165" i="36"/>
  <c r="BG30" i="34"/>
  <c r="BG66" i="34"/>
  <c r="BF150" i="34"/>
  <c r="BF169" i="34"/>
  <c r="BK28" i="35"/>
  <c r="BK64" i="35"/>
  <c r="BJ148" i="35"/>
  <c r="BJ167" i="35"/>
  <c r="BL29" i="35"/>
  <c r="BL65" i="35"/>
  <c r="BK149" i="35"/>
  <c r="BK168" i="35"/>
  <c r="BK27" i="35"/>
  <c r="BK63" i="35"/>
  <c r="BJ147" i="35"/>
  <c r="BJ166" i="35"/>
  <c r="BG33" i="34"/>
  <c r="BG69" i="34"/>
  <c r="BF172" i="34"/>
  <c r="BF153" i="34"/>
  <c r="BD183" i="35"/>
  <c r="BD185" i="35" s="1"/>
  <c r="BD190" i="35"/>
  <c r="BD192" i="35" s="1"/>
  <c r="BH65" i="31"/>
  <c r="BG168" i="31"/>
  <c r="BG149" i="31"/>
  <c r="BH29" i="31"/>
  <c r="BC197" i="34"/>
  <c r="BC191" i="34"/>
  <c r="BC193" i="34" s="1"/>
  <c r="BG27" i="36"/>
  <c r="BG63" i="36"/>
  <c r="BF166" i="36"/>
  <c r="BF147" i="36"/>
  <c r="BE176" i="34"/>
  <c r="BD182" i="35"/>
  <c r="BD178" i="35"/>
  <c r="BD179" i="35" s="1"/>
  <c r="BD189" i="35"/>
  <c r="BD158" i="35"/>
  <c r="BG30" i="36"/>
  <c r="BG66" i="36"/>
  <c r="BF169" i="36"/>
  <c r="BF150" i="36"/>
  <c r="BG31" i="34"/>
  <c r="BG67" i="34"/>
  <c r="BF151" i="34"/>
  <c r="BF170" i="34"/>
  <c r="BE176" i="35"/>
  <c r="BG28" i="34"/>
  <c r="BG64" i="34"/>
  <c r="BF148" i="34"/>
  <c r="BF167" i="34"/>
  <c r="BG27" i="34"/>
  <c r="BG63" i="34"/>
  <c r="BF147" i="34"/>
  <c r="BF166" i="34"/>
  <c r="BB194" i="34"/>
  <c r="BF73" i="34"/>
  <c r="BF179" i="34" s="1"/>
  <c r="BH71" i="31"/>
  <c r="BG155" i="31"/>
  <c r="BH35" i="31"/>
  <c r="BG174" i="31"/>
  <c r="BG28" i="36"/>
  <c r="BG64" i="36"/>
  <c r="BF167" i="36"/>
  <c r="BF148" i="36"/>
  <c r="BD177" i="35"/>
  <c r="BG33" i="36"/>
  <c r="BG69" i="36"/>
  <c r="BF172" i="36"/>
  <c r="BF153" i="36"/>
  <c r="BD189" i="34"/>
  <c r="BD182" i="34"/>
  <c r="BG29" i="34"/>
  <c r="BG65" i="34"/>
  <c r="BF149" i="34"/>
  <c r="BF168" i="34"/>
  <c r="BL33" i="35"/>
  <c r="BL69" i="35"/>
  <c r="BK172" i="35"/>
  <c r="BK153" i="35"/>
  <c r="BL25" i="35"/>
  <c r="BL61" i="35"/>
  <c r="BK164" i="35"/>
  <c r="BK145" i="35"/>
  <c r="BG34" i="36"/>
  <c r="BG70" i="36"/>
  <c r="BF154" i="36"/>
  <c r="BF173" i="36"/>
  <c r="BG34" i="34"/>
  <c r="BG70" i="34"/>
  <c r="BF154" i="34"/>
  <c r="BF173" i="34"/>
  <c r="BI24" i="35"/>
  <c r="BI60" i="35"/>
  <c r="BH144" i="35"/>
  <c r="BH163" i="35"/>
  <c r="BB198" i="34"/>
  <c r="BG23" i="34"/>
  <c r="BG59" i="34"/>
  <c r="BF37" i="34"/>
  <c r="BF162" i="34"/>
  <c r="BF143" i="34"/>
  <c r="BG24" i="34"/>
  <c r="BG60" i="34"/>
  <c r="BF163" i="34"/>
  <c r="BF144" i="34"/>
  <c r="BK32" i="35"/>
  <c r="BK68" i="35"/>
  <c r="BJ152" i="35"/>
  <c r="BJ171" i="35"/>
  <c r="BG26" i="34"/>
  <c r="BG62" i="34"/>
  <c r="BF146" i="34"/>
  <c r="BF165" i="34"/>
  <c r="BL30" i="35"/>
  <c r="BL66" i="35"/>
  <c r="BK169" i="35"/>
  <c r="BK150" i="35"/>
  <c r="BF74" i="36"/>
  <c r="BC184" i="35"/>
  <c r="BC186" i="35" s="1"/>
  <c r="BC196" i="35"/>
  <c r="BH64" i="31"/>
  <c r="BH28" i="31"/>
  <c r="BG167" i="31"/>
  <c r="BG148" i="31"/>
  <c r="BE157" i="35"/>
  <c r="BH60" i="31"/>
  <c r="BH24" i="31"/>
  <c r="BG144" i="31"/>
  <c r="BG163" i="31"/>
  <c r="BB194" i="35"/>
  <c r="BG31" i="36"/>
  <c r="BG67" i="36"/>
  <c r="BF170" i="36"/>
  <c r="BF151" i="36"/>
  <c r="BG32" i="34"/>
  <c r="BG68" i="34"/>
  <c r="BF171" i="34"/>
  <c r="BF152" i="34"/>
  <c r="BG35" i="36"/>
  <c r="BG71" i="36"/>
  <c r="BF174" i="36"/>
  <c r="BF155" i="36"/>
  <c r="BG25" i="34"/>
  <c r="BG61" i="34"/>
  <c r="BF164" i="34"/>
  <c r="BF145" i="34"/>
  <c r="BG24" i="36"/>
  <c r="BG60" i="36"/>
  <c r="BF144" i="36"/>
  <c r="BF163" i="36"/>
  <c r="BH68" i="31"/>
  <c r="BG171" i="31"/>
  <c r="BG152" i="31"/>
  <c r="BH32" i="31"/>
  <c r="BC197" i="35"/>
  <c r="BC191" i="35"/>
  <c r="BC193" i="35" s="1"/>
  <c r="BH63" i="31"/>
  <c r="BG147" i="31"/>
  <c r="BH27" i="31"/>
  <c r="BG166" i="31"/>
  <c r="BF73" i="35"/>
  <c r="BF74" i="35" s="1"/>
  <c r="BH66" i="31"/>
  <c r="BH30" i="31"/>
  <c r="BG169" i="31"/>
  <c r="BG150" i="31"/>
  <c r="BD196" i="36"/>
  <c r="BD184" i="36"/>
  <c r="BD186" i="36" s="1"/>
  <c r="BP41" i="33"/>
  <c r="BO55" i="33"/>
  <c r="BT41" i="30"/>
  <c r="BS55" i="30"/>
  <c r="BF61" i="32"/>
  <c r="BF62" i="32" s="1"/>
  <c r="BH21" i="32"/>
  <c r="BI51" i="32" s="1"/>
  <c r="BH29" i="32"/>
  <c r="BI59" i="32" s="1"/>
  <c r="BR41" i="10"/>
  <c r="BQ55" i="10"/>
  <c r="BO41" i="34"/>
  <c r="BN55" i="34"/>
  <c r="BE176" i="29"/>
  <c r="BE190" i="29" s="1"/>
  <c r="BB198" i="30"/>
  <c r="BG24" i="33"/>
  <c r="BH60" i="33" s="1"/>
  <c r="BG28" i="33"/>
  <c r="BH64" i="33" s="1"/>
  <c r="BF147" i="29"/>
  <c r="BF166" i="29"/>
  <c r="BG27" i="29"/>
  <c r="BH63" i="29" s="1"/>
  <c r="BG32" i="33"/>
  <c r="BH68" i="33" s="1"/>
  <c r="BF37" i="29"/>
  <c r="BF162" i="29"/>
  <c r="BF143" i="29"/>
  <c r="BG23" i="29"/>
  <c r="BH59" i="29" s="1"/>
  <c r="BF172" i="30"/>
  <c r="BF153" i="30"/>
  <c r="BG33" i="30"/>
  <c r="BH69" i="30" s="1"/>
  <c r="BC197" i="30"/>
  <c r="BC191" i="30"/>
  <c r="BC193" i="30" s="1"/>
  <c r="BF154" i="29"/>
  <c r="BG34" i="29"/>
  <c r="BH70" i="29" s="1"/>
  <c r="BF173" i="29"/>
  <c r="BG26" i="33"/>
  <c r="BH62" i="33" s="1"/>
  <c r="BF166" i="30"/>
  <c r="BG27" i="30"/>
  <c r="BH63" i="30" s="1"/>
  <c r="BF147" i="30"/>
  <c r="BF167" i="30"/>
  <c r="BF148" i="30"/>
  <c r="BG28" i="30"/>
  <c r="BH64" i="30" s="1"/>
  <c r="BG30" i="33"/>
  <c r="BH66" i="33" s="1"/>
  <c r="BH25" i="33"/>
  <c r="BI61" i="33" s="1"/>
  <c r="BG33" i="33"/>
  <c r="BH69" i="33" s="1"/>
  <c r="BF146" i="29"/>
  <c r="BF165" i="29"/>
  <c r="BG26" i="29"/>
  <c r="BH62" i="29" s="1"/>
  <c r="BF148" i="29"/>
  <c r="BG28" i="29"/>
  <c r="BH64" i="29" s="1"/>
  <c r="BF167" i="29"/>
  <c r="BD189" i="30"/>
  <c r="BD182" i="30"/>
  <c r="BD178" i="30"/>
  <c r="BD179" i="30" s="1"/>
  <c r="BD158" i="30"/>
  <c r="BF173" i="30"/>
  <c r="BF154" i="30"/>
  <c r="BG34" i="30"/>
  <c r="BH70" i="30" s="1"/>
  <c r="BF172" i="29"/>
  <c r="BF153" i="29"/>
  <c r="BG33" i="29"/>
  <c r="BH69" i="29" s="1"/>
  <c r="BC196" i="30"/>
  <c r="BC184" i="30"/>
  <c r="BC186" i="30" s="1"/>
  <c r="BF144" i="29"/>
  <c r="BF163" i="29"/>
  <c r="BG24" i="29"/>
  <c r="BH60" i="29" s="1"/>
  <c r="BF145" i="29"/>
  <c r="BF164" i="29"/>
  <c r="BG25" i="29"/>
  <c r="BH61" i="29" s="1"/>
  <c r="BF146" i="30"/>
  <c r="BF165" i="30"/>
  <c r="BG26" i="30"/>
  <c r="BH62" i="30" s="1"/>
  <c r="BG35" i="33"/>
  <c r="BH71" i="33" s="1"/>
  <c r="BF170" i="30"/>
  <c r="BF151" i="30"/>
  <c r="BG31" i="30"/>
  <c r="BH67" i="30" s="1"/>
  <c r="BE73" i="30"/>
  <c r="BE74" i="30" s="1"/>
  <c r="BE73" i="33"/>
  <c r="BE74" i="33" s="1"/>
  <c r="BF37" i="30"/>
  <c r="BF143" i="30"/>
  <c r="BF162" i="30"/>
  <c r="BG23" i="30"/>
  <c r="BH59" i="30" s="1"/>
  <c r="BD183" i="30"/>
  <c r="BD185" i="30" s="1"/>
  <c r="BD190" i="30"/>
  <c r="BD192" i="30" s="1"/>
  <c r="BG31" i="33"/>
  <c r="BH67" i="33" s="1"/>
  <c r="BF144" i="30"/>
  <c r="BF163" i="30"/>
  <c r="BG24" i="30"/>
  <c r="BH60" i="30" s="1"/>
  <c r="BF150" i="30"/>
  <c r="BF169" i="30"/>
  <c r="BG30" i="30"/>
  <c r="BH66" i="30" s="1"/>
  <c r="BG29" i="33"/>
  <c r="BH65" i="33" s="1"/>
  <c r="BG23" i="33"/>
  <c r="BH59" i="33" s="1"/>
  <c r="BF37" i="33"/>
  <c r="BE157" i="30"/>
  <c r="BG27" i="33"/>
  <c r="BH63" i="33" s="1"/>
  <c r="BG34" i="33"/>
  <c r="BH70" i="33" s="1"/>
  <c r="BG32" i="30"/>
  <c r="BH68" i="30" s="1"/>
  <c r="BF171" i="30"/>
  <c r="BF152" i="30"/>
  <c r="BE73" i="29"/>
  <c r="BE74" i="29" s="1"/>
  <c r="BG29" i="30"/>
  <c r="BH65" i="30" s="1"/>
  <c r="BF149" i="30"/>
  <c r="BF168" i="30"/>
  <c r="BF174" i="29"/>
  <c r="BF155" i="29"/>
  <c r="BG35" i="29"/>
  <c r="BH71" i="29" s="1"/>
  <c r="BF168" i="29"/>
  <c r="BF149" i="29"/>
  <c r="BG29" i="29"/>
  <c r="BH65" i="29" s="1"/>
  <c r="BC196" i="29"/>
  <c r="BC184" i="29"/>
  <c r="BC186" i="29" s="1"/>
  <c r="BE157" i="29"/>
  <c r="BF171" i="29"/>
  <c r="BG32" i="29"/>
  <c r="BH68" i="29" s="1"/>
  <c r="BF152" i="29"/>
  <c r="BB194" i="29"/>
  <c r="BG31" i="29"/>
  <c r="BH67" i="29" s="1"/>
  <c r="BF151" i="29"/>
  <c r="BF170" i="29"/>
  <c r="BF164" i="30"/>
  <c r="BF145" i="30"/>
  <c r="BG25" i="30"/>
  <c r="BH61" i="30" s="1"/>
  <c r="BF150" i="29"/>
  <c r="BG30" i="29"/>
  <c r="BH66" i="29" s="1"/>
  <c r="BF169" i="29"/>
  <c r="BD182" i="29"/>
  <c r="BD189" i="29"/>
  <c r="BD158" i="29"/>
  <c r="BD178" i="29"/>
  <c r="BD179" i="29" s="1"/>
  <c r="BD183" i="29"/>
  <c r="BD185" i="29" s="1"/>
  <c r="BD190" i="29"/>
  <c r="BD192" i="29" s="1"/>
  <c r="BC191" i="29"/>
  <c r="BC193" i="29" s="1"/>
  <c r="BC197" i="29"/>
  <c r="BG35" i="30"/>
  <c r="BH71" i="30" s="1"/>
  <c r="BF174" i="30"/>
  <c r="BF155" i="30"/>
  <c r="BB194" i="30"/>
  <c r="BE176" i="30"/>
  <c r="BB198" i="29"/>
  <c r="BD177" i="29"/>
  <c r="BG162" i="31"/>
  <c r="BG143" i="31"/>
  <c r="BH23" i="31"/>
  <c r="BI59" i="31" s="1"/>
  <c r="BE191" i="31"/>
  <c r="BI25" i="32"/>
  <c r="BJ55" i="32" s="1"/>
  <c r="BH25" i="2"/>
  <c r="BI55" i="2" s="1"/>
  <c r="BH27" i="2"/>
  <c r="BI57" i="2" s="1"/>
  <c r="BH21" i="2"/>
  <c r="BI51" i="2" s="1"/>
  <c r="BI20" i="2"/>
  <c r="BJ50" i="2" s="1"/>
  <c r="BF61" i="2"/>
  <c r="BF62" i="2" s="1"/>
  <c r="BG29" i="2"/>
  <c r="BH59" i="2" s="1"/>
  <c r="BF31" i="2"/>
  <c r="BH24" i="2"/>
  <c r="BI54" i="2" s="1"/>
  <c r="BH26" i="2"/>
  <c r="BI56" i="2" s="1"/>
  <c r="BH23" i="2"/>
  <c r="BI53" i="2" s="1"/>
  <c r="BH28" i="2"/>
  <c r="BI58" i="2" s="1"/>
  <c r="BH28" i="10"/>
  <c r="BI64" i="10" s="1"/>
  <c r="BH35" i="10"/>
  <c r="BI71" i="10" s="1"/>
  <c r="BH31" i="10"/>
  <c r="BI67" i="10" s="1"/>
  <c r="BH26" i="10"/>
  <c r="BI62" i="10" s="1"/>
  <c r="BH34" i="10"/>
  <c r="BI70" i="10" s="1"/>
  <c r="BH27" i="10"/>
  <c r="BI63" i="10" s="1"/>
  <c r="BH29" i="10"/>
  <c r="BI65" i="10" s="1"/>
  <c r="BH32" i="10"/>
  <c r="BI68" i="10" s="1"/>
  <c r="BI24" i="10"/>
  <c r="BJ60" i="10" s="1"/>
  <c r="BH25" i="10"/>
  <c r="BI61" i="10" s="1"/>
  <c r="BI30" i="10"/>
  <c r="BJ66" i="10" s="1"/>
  <c r="BF73" i="10"/>
  <c r="BF74" i="10" s="1"/>
  <c r="BI23" i="32"/>
  <c r="BJ53" i="32" s="1"/>
  <c r="BI28" i="32"/>
  <c r="BJ58" i="32" s="1"/>
  <c r="BJ20" i="32"/>
  <c r="BK50" i="32" s="1"/>
  <c r="BI26" i="32"/>
  <c r="BJ56" i="32" s="1"/>
  <c r="BI27" i="32"/>
  <c r="BJ57" i="32" s="1"/>
  <c r="BI24" i="32"/>
  <c r="BJ54" i="32" s="1"/>
  <c r="BG37" i="10" l="1"/>
  <c r="BK58" i="36"/>
  <c r="BK40" i="36"/>
  <c r="BK77" i="36"/>
  <c r="BK188" i="36"/>
  <c r="BK181" i="36"/>
  <c r="BK161" i="36"/>
  <c r="BK142" i="36"/>
  <c r="BK92" i="36"/>
  <c r="BK126" i="36"/>
  <c r="BK109" i="36"/>
  <c r="BK22" i="36"/>
  <c r="BK188" i="35"/>
  <c r="BK77" i="35"/>
  <c r="BK126" i="35"/>
  <c r="BK181" i="35"/>
  <c r="BK58" i="35"/>
  <c r="BK109" i="35"/>
  <c r="BK40" i="35"/>
  <c r="BK142" i="35"/>
  <c r="BK92" i="35"/>
  <c r="BK22" i="35"/>
  <c r="BK161" i="35"/>
  <c r="BK181" i="31"/>
  <c r="BK188" i="31"/>
  <c r="BK161" i="31"/>
  <c r="BK126" i="31"/>
  <c r="BK92" i="31"/>
  <c r="BK58" i="31"/>
  <c r="BK22" i="31"/>
  <c r="BK109" i="31"/>
  <c r="BK142" i="31"/>
  <c r="BK77" i="31"/>
  <c r="BK40" i="31"/>
  <c r="BK22" i="43"/>
  <c r="BK89" i="43"/>
  <c r="BK76" i="43"/>
  <c r="BK58" i="43"/>
  <c r="BK40" i="43"/>
  <c r="BK126" i="29"/>
  <c r="BK188" i="29"/>
  <c r="BK161" i="29"/>
  <c r="BK92" i="29"/>
  <c r="BK58" i="29"/>
  <c r="BK22" i="29"/>
  <c r="BK77" i="29"/>
  <c r="BK181" i="29"/>
  <c r="BK40" i="29"/>
  <c r="BK142" i="29"/>
  <c r="BK109" i="29"/>
  <c r="BK58" i="10"/>
  <c r="BK92" i="10"/>
  <c r="BK22" i="10"/>
  <c r="BK77" i="10"/>
  <c r="BK40" i="10"/>
  <c r="BK27" i="48"/>
  <c r="BK20" i="48"/>
  <c r="BK92" i="33"/>
  <c r="BK58" i="33"/>
  <c r="BK22" i="33"/>
  <c r="BK77" i="33"/>
  <c r="BK40" i="33"/>
  <c r="BL4" i="48"/>
  <c r="BL4" i="36"/>
  <c r="BL4" i="34"/>
  <c r="BL4" i="32"/>
  <c r="BL4" i="43"/>
  <c r="BL4" i="35"/>
  <c r="BL4" i="33"/>
  <c r="BL4" i="30"/>
  <c r="BL4" i="10"/>
  <c r="BL4" i="31"/>
  <c r="BL4" i="29"/>
  <c r="BL65" i="2"/>
  <c r="BL77" i="2"/>
  <c r="BL49" i="2"/>
  <c r="BL19" i="2"/>
  <c r="BL34" i="2"/>
  <c r="BK188" i="30"/>
  <c r="BK22" i="30"/>
  <c r="BK77" i="30"/>
  <c r="BK109" i="30"/>
  <c r="BK142" i="30"/>
  <c r="BK181" i="30"/>
  <c r="BK58" i="30"/>
  <c r="BK92" i="30"/>
  <c r="BK161" i="30"/>
  <c r="BK40" i="30"/>
  <c r="BK126" i="30"/>
  <c r="BK19" i="32"/>
  <c r="BK49" i="32"/>
  <c r="BK77" i="32"/>
  <c r="BK34" i="32"/>
  <c r="BK65" i="32"/>
  <c r="BK142" i="34"/>
  <c r="BK181" i="34"/>
  <c r="BK58" i="34"/>
  <c r="BK161" i="34"/>
  <c r="BK92" i="34"/>
  <c r="BK188" i="34"/>
  <c r="BK126" i="34"/>
  <c r="BK40" i="34"/>
  <c r="BK77" i="34"/>
  <c r="BK22" i="34"/>
  <c r="BK109" i="34"/>
  <c r="BL34" i="28"/>
  <c r="BL59" i="28" s="1"/>
  <c r="BN5" i="28"/>
  <c r="BM4" i="2"/>
  <c r="BM21" i="28"/>
  <c r="BM13" i="28"/>
  <c r="BK67" i="28"/>
  <c r="BK75" i="28" s="1"/>
  <c r="BK87" i="28"/>
  <c r="BK95" i="28" s="1"/>
  <c r="BK103" i="28" s="1"/>
  <c r="BW39" i="2"/>
  <c r="BV46" i="2"/>
  <c r="BH61" i="31"/>
  <c r="BH25" i="31"/>
  <c r="BG145" i="31"/>
  <c r="BG157" i="31" s="1"/>
  <c r="BG164" i="31"/>
  <c r="BG176" i="31" s="1"/>
  <c r="BG183" i="31" s="1"/>
  <c r="BG185" i="31" s="1"/>
  <c r="BH52" i="32"/>
  <c r="BH22" i="32"/>
  <c r="BH31" i="32" s="1"/>
  <c r="BD198" i="31"/>
  <c r="BD194" i="31"/>
  <c r="BE186" i="31"/>
  <c r="BH69" i="10"/>
  <c r="BH33" i="10"/>
  <c r="BE196" i="31"/>
  <c r="BE158" i="34"/>
  <c r="BE158" i="36"/>
  <c r="BD197" i="36"/>
  <c r="BD198" i="36" s="1"/>
  <c r="BD191" i="36"/>
  <c r="BD193" i="36" s="1"/>
  <c r="BD194" i="36" s="1"/>
  <c r="BF176" i="36"/>
  <c r="BF190" i="36" s="1"/>
  <c r="BF192" i="36" s="1"/>
  <c r="BE193" i="31"/>
  <c r="BE197" i="31"/>
  <c r="BF178" i="31"/>
  <c r="BF179" i="31" s="1"/>
  <c r="BF182" i="31"/>
  <c r="BF184" i="31" s="1"/>
  <c r="BC198" i="36"/>
  <c r="BF158" i="31"/>
  <c r="BF190" i="31"/>
  <c r="BF192" i="31" s="1"/>
  <c r="BC194" i="36"/>
  <c r="BF157" i="36"/>
  <c r="BF189" i="36" s="1"/>
  <c r="BX41" i="35"/>
  <c r="BW55" i="35"/>
  <c r="BG37" i="36"/>
  <c r="BF177" i="31"/>
  <c r="BE177" i="36"/>
  <c r="BF183" i="31"/>
  <c r="BF185" i="31" s="1"/>
  <c r="BH59" i="10"/>
  <c r="BH23" i="10"/>
  <c r="BC194" i="35"/>
  <c r="BE189" i="36"/>
  <c r="BE197" i="36" s="1"/>
  <c r="BE178" i="36"/>
  <c r="BE179" i="36" s="1"/>
  <c r="BG73" i="36"/>
  <c r="BG74" i="36" s="1"/>
  <c r="BE183" i="36"/>
  <c r="BE185" i="36" s="1"/>
  <c r="BG73" i="34"/>
  <c r="BG179" i="34" s="1"/>
  <c r="BL32" i="35"/>
  <c r="BL68" i="35"/>
  <c r="BK171" i="35"/>
  <c r="BK152" i="35"/>
  <c r="BI68" i="31"/>
  <c r="BI32" i="31"/>
  <c r="BH171" i="31"/>
  <c r="BH152" i="31"/>
  <c r="BI64" i="31"/>
  <c r="BH167" i="31"/>
  <c r="BI28" i="31"/>
  <c r="BH148" i="31"/>
  <c r="BD184" i="34"/>
  <c r="BD186" i="34" s="1"/>
  <c r="BD196" i="34"/>
  <c r="BD184" i="35"/>
  <c r="BD186" i="35" s="1"/>
  <c r="BD196" i="35"/>
  <c r="BI65" i="31"/>
  <c r="BI29" i="31"/>
  <c r="BH168" i="31"/>
  <c r="BH149" i="31"/>
  <c r="BE177" i="34"/>
  <c r="BI62" i="31"/>
  <c r="BH165" i="31"/>
  <c r="BI26" i="31"/>
  <c r="BH146" i="31"/>
  <c r="BF74" i="34"/>
  <c r="BG73" i="35"/>
  <c r="BG74" i="35" s="1"/>
  <c r="BD197" i="34"/>
  <c r="BD191" i="34"/>
  <c r="BD193" i="34" s="1"/>
  <c r="BE183" i="34"/>
  <c r="BE185" i="34" s="1"/>
  <c r="BE190" i="34"/>
  <c r="BE192" i="34" s="1"/>
  <c r="BH33" i="34"/>
  <c r="BH69" i="34"/>
  <c r="BG172" i="34"/>
  <c r="BG153" i="34"/>
  <c r="BM29" i="35"/>
  <c r="BM65" i="35"/>
  <c r="BL168" i="35"/>
  <c r="BL149" i="35"/>
  <c r="BH30" i="34"/>
  <c r="BH66" i="34"/>
  <c r="BG150" i="34"/>
  <c r="BG169" i="34"/>
  <c r="BI69" i="31"/>
  <c r="BI33" i="31"/>
  <c r="BH153" i="31"/>
  <c r="BH172" i="31"/>
  <c r="BI63" i="31"/>
  <c r="BI27" i="31"/>
  <c r="BH166" i="31"/>
  <c r="BH147" i="31"/>
  <c r="BH23" i="34"/>
  <c r="BH59" i="34"/>
  <c r="BG37" i="34"/>
  <c r="BG162" i="34"/>
  <c r="BG143" i="34"/>
  <c r="BJ24" i="35"/>
  <c r="BJ60" i="35"/>
  <c r="BI144" i="35"/>
  <c r="BI163" i="35"/>
  <c r="BH34" i="36"/>
  <c r="BH70" i="36"/>
  <c r="BG154" i="36"/>
  <c r="BG173" i="36"/>
  <c r="BM33" i="35"/>
  <c r="BM69" i="35"/>
  <c r="BL153" i="35"/>
  <c r="BL172" i="35"/>
  <c r="BH28" i="36"/>
  <c r="BH64" i="36"/>
  <c r="BG167" i="36"/>
  <c r="BG148" i="36"/>
  <c r="BH28" i="34"/>
  <c r="BH64" i="34"/>
  <c r="BG167" i="34"/>
  <c r="BG148" i="34"/>
  <c r="BI70" i="31"/>
  <c r="BH173" i="31"/>
  <c r="BI34" i="31"/>
  <c r="BH154" i="31"/>
  <c r="BH25" i="36"/>
  <c r="BH61" i="36"/>
  <c r="BG164" i="36"/>
  <c r="BG145" i="36"/>
  <c r="BH32" i="36"/>
  <c r="BH68" i="36"/>
  <c r="BG171" i="36"/>
  <c r="BG152" i="36"/>
  <c r="BI23" i="36"/>
  <c r="BI59" i="36"/>
  <c r="BH143" i="36"/>
  <c r="BH162" i="36"/>
  <c r="BH25" i="34"/>
  <c r="BH61" i="34"/>
  <c r="BG145" i="34"/>
  <c r="BG164" i="34"/>
  <c r="BH32" i="34"/>
  <c r="BH68" i="34"/>
  <c r="BG171" i="34"/>
  <c r="BG152" i="34"/>
  <c r="BI60" i="31"/>
  <c r="BI24" i="31"/>
  <c r="BH144" i="31"/>
  <c r="BH163" i="31"/>
  <c r="BC198" i="35"/>
  <c r="BE183" i="35"/>
  <c r="BE185" i="35" s="1"/>
  <c r="BE190" i="35"/>
  <c r="BE192" i="35" s="1"/>
  <c r="BH52" i="2"/>
  <c r="BH22" i="2"/>
  <c r="BM30" i="35"/>
  <c r="BM66" i="35"/>
  <c r="BL169" i="35"/>
  <c r="BL150" i="35"/>
  <c r="BI71" i="31"/>
  <c r="BH174" i="31"/>
  <c r="BI35" i="31"/>
  <c r="BH155" i="31"/>
  <c r="BH30" i="36"/>
  <c r="BH66" i="36"/>
  <c r="BG169" i="36"/>
  <c r="BG150" i="36"/>
  <c r="BP26" i="35"/>
  <c r="BP62" i="35"/>
  <c r="BO146" i="35"/>
  <c r="BO165" i="35"/>
  <c r="BJ67" i="31"/>
  <c r="BJ31" i="31"/>
  <c r="BI170" i="31"/>
  <c r="BI151" i="31"/>
  <c r="BE189" i="35"/>
  <c r="BE178" i="35"/>
  <c r="BE179" i="35" s="1"/>
  <c r="BE182" i="35"/>
  <c r="BH26" i="34"/>
  <c r="BH62" i="34"/>
  <c r="BG146" i="34"/>
  <c r="BG165" i="34"/>
  <c r="BH24" i="34"/>
  <c r="BH60" i="34"/>
  <c r="BG144" i="34"/>
  <c r="BG163" i="34"/>
  <c r="BH33" i="36"/>
  <c r="BH69" i="36"/>
  <c r="BG153" i="36"/>
  <c r="BG172" i="36"/>
  <c r="BE158" i="35"/>
  <c r="BH27" i="36"/>
  <c r="BH63" i="36"/>
  <c r="BG147" i="36"/>
  <c r="BG166" i="36"/>
  <c r="BL27" i="35"/>
  <c r="BL63" i="35"/>
  <c r="BK166" i="35"/>
  <c r="BK147" i="35"/>
  <c r="BL28" i="35"/>
  <c r="BL64" i="35"/>
  <c r="BK167" i="35"/>
  <c r="BK148" i="35"/>
  <c r="BH26" i="36"/>
  <c r="BH62" i="36"/>
  <c r="BG146" i="36"/>
  <c r="BG165" i="36"/>
  <c r="BC194" i="34"/>
  <c r="BF157" i="35"/>
  <c r="BH23" i="35"/>
  <c r="BH59" i="35"/>
  <c r="BG162" i="35"/>
  <c r="BG143" i="35"/>
  <c r="BG37" i="35"/>
  <c r="BI66" i="31"/>
  <c r="BI30" i="31"/>
  <c r="BH169" i="31"/>
  <c r="BH150" i="31"/>
  <c r="BF157" i="34"/>
  <c r="BH34" i="34"/>
  <c r="BH70" i="34"/>
  <c r="BG154" i="34"/>
  <c r="BG173" i="34"/>
  <c r="BM25" i="35"/>
  <c r="BM61" i="35"/>
  <c r="BL145" i="35"/>
  <c r="BL164" i="35"/>
  <c r="BE177" i="35"/>
  <c r="BH27" i="34"/>
  <c r="BH63" i="34"/>
  <c r="BG147" i="34"/>
  <c r="BG166" i="34"/>
  <c r="BD191" i="35"/>
  <c r="BD193" i="35" s="1"/>
  <c r="BD197" i="35"/>
  <c r="BH31" i="35"/>
  <c r="BH67" i="35"/>
  <c r="BG170" i="35"/>
  <c r="BG151" i="35"/>
  <c r="BC198" i="34"/>
  <c r="BH34" i="35"/>
  <c r="BH70" i="35"/>
  <c r="BG154" i="35"/>
  <c r="BG173" i="35"/>
  <c r="BK29" i="36"/>
  <c r="BK65" i="36"/>
  <c r="BJ149" i="36"/>
  <c r="BJ168" i="36"/>
  <c r="BF176" i="35"/>
  <c r="BM35" i="35"/>
  <c r="BM71" i="35"/>
  <c r="BL155" i="35"/>
  <c r="BL174" i="35"/>
  <c r="BH24" i="36"/>
  <c r="BH60" i="36"/>
  <c r="BG144" i="36"/>
  <c r="BG163" i="36"/>
  <c r="BH35" i="36"/>
  <c r="BH71" i="36"/>
  <c r="BG174" i="36"/>
  <c r="BG155" i="36"/>
  <c r="BH31" i="36"/>
  <c r="BH67" i="36"/>
  <c r="BG170" i="36"/>
  <c r="BG151" i="36"/>
  <c r="BF176" i="34"/>
  <c r="BH29" i="34"/>
  <c r="BH65" i="34"/>
  <c r="BG149" i="34"/>
  <c r="BG168" i="34"/>
  <c r="BH31" i="34"/>
  <c r="BH67" i="34"/>
  <c r="BG170" i="34"/>
  <c r="BG151" i="34"/>
  <c r="BE182" i="34"/>
  <c r="BE189" i="34"/>
  <c r="BH35" i="34"/>
  <c r="BH71" i="34"/>
  <c r="BG174" i="34"/>
  <c r="BG155" i="34"/>
  <c r="BE184" i="36"/>
  <c r="BQ41" i="33"/>
  <c r="BP55" i="33"/>
  <c r="BU41" i="30"/>
  <c r="BT55" i="30"/>
  <c r="BG61" i="32"/>
  <c r="BG62" i="32" s="1"/>
  <c r="BI21" i="32"/>
  <c r="BJ51" i="32" s="1"/>
  <c r="BI29" i="32"/>
  <c r="BJ59" i="32" s="1"/>
  <c r="BS41" i="10"/>
  <c r="BR55" i="10"/>
  <c r="BE183" i="29"/>
  <c r="BE185" i="29" s="1"/>
  <c r="BP41" i="34"/>
  <c r="BO55" i="34"/>
  <c r="BE177" i="29"/>
  <c r="BC198" i="30"/>
  <c r="BF157" i="29"/>
  <c r="BF182" i="29" s="1"/>
  <c r="BC194" i="30"/>
  <c r="BD184" i="29"/>
  <c r="BD186" i="29" s="1"/>
  <c r="BD196" i="29"/>
  <c r="BG168" i="30"/>
  <c r="BG149" i="30"/>
  <c r="BH29" i="30"/>
  <c r="BI65" i="30" s="1"/>
  <c r="BG150" i="30"/>
  <c r="BG169" i="30"/>
  <c r="BH30" i="30"/>
  <c r="BI66" i="30" s="1"/>
  <c r="BF157" i="30"/>
  <c r="BH35" i="29"/>
  <c r="BI71" i="29" s="1"/>
  <c r="BG155" i="29"/>
  <c r="BG174" i="29"/>
  <c r="BE192" i="29"/>
  <c r="BH35" i="33"/>
  <c r="BI71" i="33" s="1"/>
  <c r="BG153" i="29"/>
  <c r="BG172" i="29"/>
  <c r="BH33" i="29"/>
  <c r="BI69" i="29" s="1"/>
  <c r="BG165" i="29"/>
  <c r="BG146" i="29"/>
  <c r="BH26" i="29"/>
  <c r="BI62" i="29" s="1"/>
  <c r="BH30" i="33"/>
  <c r="BI66" i="33" s="1"/>
  <c r="BG147" i="30"/>
  <c r="BG166" i="30"/>
  <c r="BH27" i="30"/>
  <c r="BI63" i="30" s="1"/>
  <c r="BE189" i="29"/>
  <c r="BE182" i="29"/>
  <c r="BE178" i="29"/>
  <c r="BE179" i="29" s="1"/>
  <c r="BE158" i="30"/>
  <c r="BE189" i="30"/>
  <c r="BE178" i="30"/>
  <c r="BE179" i="30" s="1"/>
  <c r="BE182" i="30"/>
  <c r="BH31" i="33"/>
  <c r="BI67" i="33" s="1"/>
  <c r="BF73" i="30"/>
  <c r="BF74" i="30" s="1"/>
  <c r="BE190" i="30"/>
  <c r="BE192" i="30" s="1"/>
  <c r="BE183" i="30"/>
  <c r="BE185" i="30" s="1"/>
  <c r="BG169" i="29"/>
  <c r="BG150" i="29"/>
  <c r="BH30" i="29"/>
  <c r="BI66" i="29" s="1"/>
  <c r="BG170" i="29"/>
  <c r="BG151" i="29"/>
  <c r="BH31" i="29"/>
  <c r="BI67" i="29" s="1"/>
  <c r="BC194" i="29"/>
  <c r="BG165" i="30"/>
  <c r="BG146" i="30"/>
  <c r="BH26" i="30"/>
  <c r="BI62" i="30" s="1"/>
  <c r="BG163" i="29"/>
  <c r="BH24" i="29"/>
  <c r="BI60" i="29" s="1"/>
  <c r="BG144" i="29"/>
  <c r="BD196" i="30"/>
  <c r="BD184" i="30"/>
  <c r="BD186" i="30" s="1"/>
  <c r="BG148" i="30"/>
  <c r="BG167" i="30"/>
  <c r="BH28" i="30"/>
  <c r="BI64" i="30" s="1"/>
  <c r="BH26" i="33"/>
  <c r="BI62" i="33" s="1"/>
  <c r="BG153" i="30"/>
  <c r="BG172" i="30"/>
  <c r="BH33" i="30"/>
  <c r="BI69" i="30" s="1"/>
  <c r="BH28" i="33"/>
  <c r="BI64" i="33" s="1"/>
  <c r="BC198" i="29"/>
  <c r="BG171" i="30"/>
  <c r="BH32" i="30"/>
  <c r="BI68" i="30" s="1"/>
  <c r="BG152" i="30"/>
  <c r="BF73" i="33"/>
  <c r="BF74" i="33" s="1"/>
  <c r="BG163" i="30"/>
  <c r="BH24" i="30"/>
  <c r="BI60" i="30" s="1"/>
  <c r="BG144" i="30"/>
  <c r="BD197" i="30"/>
  <c r="BD191" i="30"/>
  <c r="BD193" i="30" s="1"/>
  <c r="BH35" i="30"/>
  <c r="BI71" i="30" s="1"/>
  <c r="BG155" i="30"/>
  <c r="BG174" i="30"/>
  <c r="BH27" i="33"/>
  <c r="BI63" i="33" s="1"/>
  <c r="BG168" i="29"/>
  <c r="BG149" i="29"/>
  <c r="BH29" i="29"/>
  <c r="BI65" i="29" s="1"/>
  <c r="BH23" i="33"/>
  <c r="BI59" i="33" s="1"/>
  <c r="BG37" i="33"/>
  <c r="BG170" i="30"/>
  <c r="BG151" i="30"/>
  <c r="BH31" i="30"/>
  <c r="BI67" i="30" s="1"/>
  <c r="BG173" i="30"/>
  <c r="BH34" i="30"/>
  <c r="BI70" i="30" s="1"/>
  <c r="BG154" i="30"/>
  <c r="BH33" i="33"/>
  <c r="BI69" i="33" s="1"/>
  <c r="BF176" i="29"/>
  <c r="BH32" i="33"/>
  <c r="BI68" i="33" s="1"/>
  <c r="BH24" i="33"/>
  <c r="BI60" i="33" s="1"/>
  <c r="BE158" i="29"/>
  <c r="BG145" i="30"/>
  <c r="BG164" i="30"/>
  <c r="BH25" i="30"/>
  <c r="BI61" i="30" s="1"/>
  <c r="BH34" i="33"/>
  <c r="BI70" i="33" s="1"/>
  <c r="BG143" i="30"/>
  <c r="BG162" i="30"/>
  <c r="BH23" i="30"/>
  <c r="BI59" i="30" s="1"/>
  <c r="BG37" i="30"/>
  <c r="BG148" i="29"/>
  <c r="BG167" i="29"/>
  <c r="BH28" i="29"/>
  <c r="BI64" i="29" s="1"/>
  <c r="BG173" i="29"/>
  <c r="BG154" i="29"/>
  <c r="BH34" i="29"/>
  <c r="BI70" i="29" s="1"/>
  <c r="BD197" i="29"/>
  <c r="BD191" i="29"/>
  <c r="BD193" i="29" s="1"/>
  <c r="BG171" i="29"/>
  <c r="BG152" i="29"/>
  <c r="BH32" i="29"/>
  <c r="BI68" i="29" s="1"/>
  <c r="BH29" i="33"/>
  <c r="BI65" i="33" s="1"/>
  <c r="BF176" i="30"/>
  <c r="BG164" i="29"/>
  <c r="BG145" i="29"/>
  <c r="BH25" i="29"/>
  <c r="BI61" i="29" s="1"/>
  <c r="BI25" i="33"/>
  <c r="BJ61" i="33" s="1"/>
  <c r="BF73" i="29"/>
  <c r="BF74" i="29" s="1"/>
  <c r="BG162" i="29"/>
  <c r="BG37" i="29"/>
  <c r="BH23" i="29"/>
  <c r="BI59" i="29" s="1"/>
  <c r="BG143" i="29"/>
  <c r="BG166" i="29"/>
  <c r="BG147" i="29"/>
  <c r="BH27" i="29"/>
  <c r="BI63" i="29" s="1"/>
  <c r="BE177" i="30"/>
  <c r="BI23" i="31"/>
  <c r="BJ59" i="31" s="1"/>
  <c r="BH143" i="31"/>
  <c r="BH73" i="31"/>
  <c r="BH74" i="31" s="1"/>
  <c r="BH162" i="31"/>
  <c r="BH37" i="31"/>
  <c r="BF191" i="31"/>
  <c r="BJ25" i="32"/>
  <c r="BK55" i="32" s="1"/>
  <c r="BI25" i="2"/>
  <c r="BJ55" i="2" s="1"/>
  <c r="BI24" i="2"/>
  <c r="BJ54" i="2" s="1"/>
  <c r="BI28" i="2"/>
  <c r="BJ58" i="2" s="1"/>
  <c r="BH29" i="2"/>
  <c r="BI59" i="2" s="1"/>
  <c r="BG61" i="2"/>
  <c r="BG62" i="2" s="1"/>
  <c r="BI26" i="2"/>
  <c r="BJ56" i="2" s="1"/>
  <c r="BI27" i="2"/>
  <c r="BJ57" i="2" s="1"/>
  <c r="BI23" i="2"/>
  <c r="BJ53" i="2" s="1"/>
  <c r="BI21" i="2"/>
  <c r="BJ51" i="2" s="1"/>
  <c r="BJ20" i="2"/>
  <c r="BK50" i="2" s="1"/>
  <c r="BG31" i="2"/>
  <c r="BJ30" i="10"/>
  <c r="BK66" i="10" s="1"/>
  <c r="BI29" i="10"/>
  <c r="BJ65" i="10" s="1"/>
  <c r="BI26" i="10"/>
  <c r="BJ62" i="10" s="1"/>
  <c r="BI28" i="10"/>
  <c r="BJ64" i="10" s="1"/>
  <c r="BJ24" i="10"/>
  <c r="BK60" i="10" s="1"/>
  <c r="BI25" i="10"/>
  <c r="BJ61" i="10" s="1"/>
  <c r="BI27" i="10"/>
  <c r="BJ63" i="10" s="1"/>
  <c r="BI31" i="10"/>
  <c r="BJ67" i="10" s="1"/>
  <c r="BI32" i="10"/>
  <c r="BJ68" i="10" s="1"/>
  <c r="BG73" i="10"/>
  <c r="BG74" i="10" s="1"/>
  <c r="BI34" i="10"/>
  <c r="BJ70" i="10" s="1"/>
  <c r="BI35" i="10"/>
  <c r="BJ71" i="10" s="1"/>
  <c r="BJ24" i="32"/>
  <c r="BK54" i="32" s="1"/>
  <c r="BK20" i="32"/>
  <c r="BL50" i="32" s="1"/>
  <c r="BJ23" i="32"/>
  <c r="BK53" i="32" s="1"/>
  <c r="BJ27" i="32"/>
  <c r="BK57" i="32" s="1"/>
  <c r="BJ26" i="32"/>
  <c r="BK56" i="32" s="1"/>
  <c r="BJ28" i="32"/>
  <c r="BK58" i="32" s="1"/>
  <c r="BL40" i="10" l="1"/>
  <c r="BL92" i="10"/>
  <c r="BL58" i="10"/>
  <c r="BL22" i="10"/>
  <c r="BL77" i="10"/>
  <c r="BL27" i="48"/>
  <c r="BL20" i="48"/>
  <c r="BL22" i="30"/>
  <c r="BL109" i="30"/>
  <c r="BL142" i="30"/>
  <c r="BL181" i="30"/>
  <c r="BL188" i="30"/>
  <c r="BL58" i="30"/>
  <c r="BL92" i="30"/>
  <c r="BL126" i="30"/>
  <c r="BL77" i="30"/>
  <c r="BL161" i="30"/>
  <c r="BL40" i="30"/>
  <c r="BL92" i="33"/>
  <c r="BL58" i="33"/>
  <c r="BL22" i="33"/>
  <c r="BL77" i="33"/>
  <c r="BL40" i="33"/>
  <c r="BL161" i="35"/>
  <c r="BL92" i="35"/>
  <c r="BL181" i="35"/>
  <c r="BL58" i="35"/>
  <c r="BL142" i="35"/>
  <c r="BL188" i="35"/>
  <c r="BL22" i="35"/>
  <c r="BL109" i="35"/>
  <c r="BL126" i="35"/>
  <c r="BL77" i="35"/>
  <c r="BL40" i="35"/>
  <c r="BL89" i="43"/>
  <c r="BL76" i="43"/>
  <c r="BL58" i="43"/>
  <c r="BL40" i="43"/>
  <c r="BL22" i="43"/>
  <c r="BM4" i="48"/>
  <c r="BM4" i="36"/>
  <c r="BM4" i="34"/>
  <c r="BM4" i="32"/>
  <c r="BM4" i="30"/>
  <c r="BM4" i="43"/>
  <c r="BM4" i="35"/>
  <c r="BM4" i="31"/>
  <c r="BM4" i="29"/>
  <c r="BM4" i="33"/>
  <c r="BM4" i="10"/>
  <c r="BM77" i="2"/>
  <c r="BM49" i="2"/>
  <c r="BM19" i="2"/>
  <c r="BM65" i="2"/>
  <c r="BM34" i="2"/>
  <c r="BL49" i="32"/>
  <c r="BL77" i="32"/>
  <c r="BL34" i="32"/>
  <c r="BL19" i="32"/>
  <c r="BL65" i="32"/>
  <c r="BL126" i="29"/>
  <c r="BL181" i="29"/>
  <c r="BL142" i="29"/>
  <c r="BL77" i="29"/>
  <c r="BL40" i="29"/>
  <c r="BL22" i="29"/>
  <c r="BL92" i="29"/>
  <c r="BL188" i="29"/>
  <c r="BL161" i="29"/>
  <c r="BL58" i="29"/>
  <c r="BL109" i="29"/>
  <c r="BL142" i="34"/>
  <c r="BL181" i="34"/>
  <c r="BL188" i="34"/>
  <c r="BL161" i="34"/>
  <c r="BL92" i="34"/>
  <c r="BL126" i="34"/>
  <c r="BL40" i="34"/>
  <c r="BL77" i="34"/>
  <c r="BL109" i="34"/>
  <c r="BL58" i="34"/>
  <c r="BL22" i="34"/>
  <c r="BL188" i="31"/>
  <c r="BL161" i="31"/>
  <c r="BL126" i="31"/>
  <c r="BL92" i="31"/>
  <c r="BL58" i="31"/>
  <c r="BL22" i="31"/>
  <c r="BL181" i="31"/>
  <c r="BL142" i="31"/>
  <c r="BL109" i="31"/>
  <c r="BL77" i="31"/>
  <c r="BL40" i="31"/>
  <c r="BL40" i="36"/>
  <c r="BL109" i="36"/>
  <c r="BL142" i="36"/>
  <c r="BL92" i="36"/>
  <c r="BL126" i="36"/>
  <c r="BL22" i="36"/>
  <c r="BL188" i="36"/>
  <c r="BL181" i="36"/>
  <c r="BL77" i="36"/>
  <c r="BL161" i="36"/>
  <c r="BL58" i="36"/>
  <c r="BM34" i="28"/>
  <c r="BM59" i="28" s="1"/>
  <c r="BO5" i="28"/>
  <c r="BN4" i="2"/>
  <c r="BN13" i="28"/>
  <c r="BN21" i="28"/>
  <c r="BL87" i="28"/>
  <c r="BL95" i="28" s="1"/>
  <c r="BL103" i="28" s="1"/>
  <c r="BL67" i="28"/>
  <c r="BL75" i="28" s="1"/>
  <c r="BX39" i="2"/>
  <c r="BW46" i="2"/>
  <c r="BF158" i="34"/>
  <c r="BE191" i="36"/>
  <c r="BE193" i="36" s="1"/>
  <c r="BE194" i="31"/>
  <c r="BI61" i="31"/>
  <c r="BI73" i="31" s="1"/>
  <c r="BI74" i="31" s="1"/>
  <c r="BH164" i="31"/>
  <c r="BH176" i="31" s="1"/>
  <c r="BH183" i="31" s="1"/>
  <c r="BH185" i="31" s="1"/>
  <c r="BH145" i="31"/>
  <c r="BH157" i="31" s="1"/>
  <c r="BH189" i="31" s="1"/>
  <c r="BI25" i="31"/>
  <c r="BI37" i="31" s="1"/>
  <c r="BH37" i="10"/>
  <c r="BI52" i="32"/>
  <c r="BI22" i="32"/>
  <c r="BI31" i="32" s="1"/>
  <c r="BI69" i="10"/>
  <c r="BI33" i="10"/>
  <c r="BF183" i="36"/>
  <c r="BF185" i="36" s="1"/>
  <c r="BE198" i="31"/>
  <c r="BF177" i="36"/>
  <c r="BG158" i="31"/>
  <c r="BF186" i="31"/>
  <c r="BF158" i="36"/>
  <c r="BG176" i="36"/>
  <c r="BG183" i="36" s="1"/>
  <c r="BG185" i="36" s="1"/>
  <c r="BG182" i="31"/>
  <c r="BG184" i="31" s="1"/>
  <c r="BG186" i="31" s="1"/>
  <c r="BG178" i="31"/>
  <c r="BG179" i="31" s="1"/>
  <c r="BG189" i="31"/>
  <c r="BF197" i="31"/>
  <c r="BF193" i="31"/>
  <c r="BG190" i="31"/>
  <c r="BG192" i="31" s="1"/>
  <c r="BG177" i="31"/>
  <c r="BG74" i="34"/>
  <c r="BF182" i="36"/>
  <c r="BF178" i="36"/>
  <c r="BF179" i="36" s="1"/>
  <c r="BF196" i="31"/>
  <c r="BG157" i="36"/>
  <c r="BG182" i="36" s="1"/>
  <c r="BY41" i="35"/>
  <c r="BX55" i="35"/>
  <c r="BI59" i="10"/>
  <c r="BI23" i="10"/>
  <c r="BE186" i="36"/>
  <c r="BE196" i="36"/>
  <c r="BE198" i="36" s="1"/>
  <c r="BH73" i="36"/>
  <c r="BH74" i="36" s="1"/>
  <c r="BI31" i="34"/>
  <c r="BI67" i="34"/>
  <c r="BH151" i="34"/>
  <c r="BH170" i="34"/>
  <c r="BJ66" i="31"/>
  <c r="BJ30" i="31"/>
  <c r="BI169" i="31"/>
  <c r="BI150" i="31"/>
  <c r="BI52" i="2"/>
  <c r="BI22" i="2"/>
  <c r="BI25" i="34"/>
  <c r="BI61" i="34"/>
  <c r="BH145" i="34"/>
  <c r="BH164" i="34"/>
  <c r="BJ23" i="36"/>
  <c r="BJ59" i="36"/>
  <c r="BI143" i="36"/>
  <c r="BI162" i="36"/>
  <c r="BI25" i="36"/>
  <c r="BI61" i="36"/>
  <c r="BH145" i="36"/>
  <c r="BH164" i="36"/>
  <c r="BI28" i="34"/>
  <c r="BI64" i="34"/>
  <c r="BH148" i="34"/>
  <c r="BH167" i="34"/>
  <c r="BN33" i="35"/>
  <c r="BN69" i="35"/>
  <c r="BM172" i="35"/>
  <c r="BM153" i="35"/>
  <c r="BK24" i="35"/>
  <c r="BK60" i="35"/>
  <c r="BJ144" i="35"/>
  <c r="BJ163" i="35"/>
  <c r="BJ63" i="31"/>
  <c r="BJ27" i="31"/>
  <c r="BI166" i="31"/>
  <c r="BI147" i="31"/>
  <c r="BJ65" i="31"/>
  <c r="BJ29" i="31"/>
  <c r="BI168" i="31"/>
  <c r="BI149" i="31"/>
  <c r="BJ64" i="31"/>
  <c r="BI167" i="31"/>
  <c r="BJ28" i="31"/>
  <c r="BI148" i="31"/>
  <c r="BI31" i="36"/>
  <c r="BI67" i="36"/>
  <c r="BH170" i="36"/>
  <c r="BH151" i="36"/>
  <c r="BI24" i="36"/>
  <c r="BI60" i="36"/>
  <c r="BH163" i="36"/>
  <c r="BH144" i="36"/>
  <c r="BF178" i="35"/>
  <c r="BF179" i="35" s="1"/>
  <c r="BF189" i="35"/>
  <c r="BF182" i="35"/>
  <c r="BE184" i="35"/>
  <c r="BE186" i="35" s="1"/>
  <c r="BE196" i="35"/>
  <c r="BJ71" i="31"/>
  <c r="BI155" i="31"/>
  <c r="BJ35" i="31"/>
  <c r="BI174" i="31"/>
  <c r="BG157" i="34"/>
  <c r="BI30" i="34"/>
  <c r="BI66" i="34"/>
  <c r="BH150" i="34"/>
  <c r="BH169" i="34"/>
  <c r="BI33" i="34"/>
  <c r="BI69" i="34"/>
  <c r="BH172" i="34"/>
  <c r="BH153" i="34"/>
  <c r="BI35" i="34"/>
  <c r="BI71" i="34"/>
  <c r="BH155" i="34"/>
  <c r="BH174" i="34"/>
  <c r="BL29" i="36"/>
  <c r="BL65" i="36"/>
  <c r="BK149" i="36"/>
  <c r="BK168" i="36"/>
  <c r="BI27" i="34"/>
  <c r="BI63" i="34"/>
  <c r="BH147" i="34"/>
  <c r="BH166" i="34"/>
  <c r="BM28" i="35"/>
  <c r="BM64" i="35"/>
  <c r="BL167" i="35"/>
  <c r="BL148" i="35"/>
  <c r="BI27" i="36"/>
  <c r="BI63" i="36"/>
  <c r="BH147" i="36"/>
  <c r="BH166" i="36"/>
  <c r="BJ70" i="31"/>
  <c r="BI173" i="31"/>
  <c r="BJ34" i="31"/>
  <c r="BI154" i="31"/>
  <c r="BG176" i="34"/>
  <c r="BJ62" i="31"/>
  <c r="BI146" i="31"/>
  <c r="BI165" i="31"/>
  <c r="BJ26" i="31"/>
  <c r="BD198" i="35"/>
  <c r="BM32" i="35"/>
  <c r="BM68" i="35"/>
  <c r="BL171" i="35"/>
  <c r="BL152" i="35"/>
  <c r="BE191" i="34"/>
  <c r="BE193" i="34" s="1"/>
  <c r="BE197" i="34"/>
  <c r="BI31" i="35"/>
  <c r="BI67" i="35"/>
  <c r="BH170" i="35"/>
  <c r="BH151" i="35"/>
  <c r="BF177" i="35"/>
  <c r="BI34" i="34"/>
  <c r="BI70" i="34"/>
  <c r="BH154" i="34"/>
  <c r="BH173" i="34"/>
  <c r="BG157" i="35"/>
  <c r="BF158" i="35"/>
  <c r="BI24" i="34"/>
  <c r="BI60" i="34"/>
  <c r="BH163" i="34"/>
  <c r="BH144" i="34"/>
  <c r="BE197" i="35"/>
  <c r="BE191" i="35"/>
  <c r="BE193" i="35" s="1"/>
  <c r="BQ26" i="35"/>
  <c r="BQ62" i="35"/>
  <c r="BP146" i="35"/>
  <c r="BP165" i="35"/>
  <c r="BD194" i="35"/>
  <c r="BF191" i="36"/>
  <c r="BF193" i="36" s="1"/>
  <c r="BF197" i="36"/>
  <c r="BE196" i="34"/>
  <c r="BE184" i="34"/>
  <c r="BE186" i="34" s="1"/>
  <c r="BI29" i="34"/>
  <c r="BI65" i="34"/>
  <c r="BH168" i="34"/>
  <c r="BH149" i="34"/>
  <c r="BG176" i="35"/>
  <c r="BI32" i="34"/>
  <c r="BI68" i="34"/>
  <c r="BH152" i="34"/>
  <c r="BH171" i="34"/>
  <c r="BI32" i="36"/>
  <c r="BI68" i="36"/>
  <c r="BH171" i="36"/>
  <c r="BH152" i="36"/>
  <c r="BI28" i="36"/>
  <c r="BI64" i="36"/>
  <c r="BH167" i="36"/>
  <c r="BH148" i="36"/>
  <c r="BI34" i="36"/>
  <c r="BI70" i="36"/>
  <c r="BH154" i="36"/>
  <c r="BH173" i="36"/>
  <c r="BH73" i="34"/>
  <c r="BH179" i="34" s="1"/>
  <c r="BJ69" i="31"/>
  <c r="BI172" i="31"/>
  <c r="BI153" i="31"/>
  <c r="BJ33" i="31"/>
  <c r="BF183" i="34"/>
  <c r="BF185" i="34" s="1"/>
  <c r="BF190" i="34"/>
  <c r="BF192" i="34" s="1"/>
  <c r="BI35" i="36"/>
  <c r="BI71" i="36"/>
  <c r="BH174" i="36"/>
  <c r="BH155" i="36"/>
  <c r="BN35" i="35"/>
  <c r="BN71" i="35"/>
  <c r="BM174" i="35"/>
  <c r="BM155" i="35"/>
  <c r="BF189" i="34"/>
  <c r="BF182" i="34"/>
  <c r="BH73" i="35"/>
  <c r="BH74" i="35" s="1"/>
  <c r="BH37" i="36"/>
  <c r="BI23" i="34"/>
  <c r="BI59" i="34"/>
  <c r="BH143" i="34"/>
  <c r="BH162" i="34"/>
  <c r="BH37" i="34"/>
  <c r="BN29" i="35"/>
  <c r="BN65" i="35"/>
  <c r="BM149" i="35"/>
  <c r="BM168" i="35"/>
  <c r="BF177" i="34"/>
  <c r="BD198" i="34"/>
  <c r="BJ68" i="31"/>
  <c r="BI171" i="31"/>
  <c r="BJ32" i="31"/>
  <c r="BI152" i="31"/>
  <c r="BF190" i="35"/>
  <c r="BF192" i="35" s="1"/>
  <c r="BF183" i="35"/>
  <c r="BF185" i="35" s="1"/>
  <c r="BI34" i="35"/>
  <c r="BI70" i="35"/>
  <c r="BH173" i="35"/>
  <c r="BH154" i="35"/>
  <c r="BI23" i="35"/>
  <c r="BI59" i="35"/>
  <c r="BH37" i="35"/>
  <c r="BH143" i="35"/>
  <c r="BH162" i="35"/>
  <c r="BI26" i="36"/>
  <c r="BI62" i="36"/>
  <c r="BH165" i="36"/>
  <c r="BH146" i="36"/>
  <c r="BM27" i="35"/>
  <c r="BM63" i="35"/>
  <c r="BL147" i="35"/>
  <c r="BL166" i="35"/>
  <c r="BK67" i="31"/>
  <c r="BK31" i="31"/>
  <c r="BJ151" i="31"/>
  <c r="BJ170" i="31"/>
  <c r="BD194" i="34"/>
  <c r="BN25" i="35"/>
  <c r="BN61" i="35"/>
  <c r="BM164" i="35"/>
  <c r="BM145" i="35"/>
  <c r="BI33" i="36"/>
  <c r="BI69" i="36"/>
  <c r="BH172" i="36"/>
  <c r="BH153" i="36"/>
  <c r="BI26" i="34"/>
  <c r="BI62" i="34"/>
  <c r="BH165" i="34"/>
  <c r="BH146" i="34"/>
  <c r="BI30" i="36"/>
  <c r="BI66" i="36"/>
  <c r="BH169" i="36"/>
  <c r="BH150" i="36"/>
  <c r="BN30" i="35"/>
  <c r="BN66" i="35"/>
  <c r="BM169" i="35"/>
  <c r="BM150" i="35"/>
  <c r="BJ60" i="31"/>
  <c r="BI163" i="31"/>
  <c r="BJ24" i="31"/>
  <c r="BI144" i="31"/>
  <c r="BH61" i="32"/>
  <c r="BH62" i="32" s="1"/>
  <c r="BR41" i="33"/>
  <c r="BQ55" i="33"/>
  <c r="BV41" i="30"/>
  <c r="BU55" i="30"/>
  <c r="BJ29" i="32"/>
  <c r="BK59" i="32" s="1"/>
  <c r="BJ21" i="32"/>
  <c r="BK51" i="32" s="1"/>
  <c r="BT41" i="10"/>
  <c r="BS55" i="10"/>
  <c r="BQ41" i="34"/>
  <c r="BP55" i="34"/>
  <c r="BG73" i="29"/>
  <c r="BG74" i="29" s="1"/>
  <c r="BF177" i="30"/>
  <c r="BF189" i="29"/>
  <c r="BF158" i="30"/>
  <c r="BG73" i="30"/>
  <c r="BG74" i="30" s="1"/>
  <c r="BF158" i="29"/>
  <c r="BG157" i="29"/>
  <c r="BG182" i="29" s="1"/>
  <c r="BG157" i="30"/>
  <c r="BI25" i="29"/>
  <c r="BJ61" i="29" s="1"/>
  <c r="BH164" i="29"/>
  <c r="BH145" i="29"/>
  <c r="BF190" i="29"/>
  <c r="BF192" i="29" s="1"/>
  <c r="BF183" i="29"/>
  <c r="BF185" i="29" s="1"/>
  <c r="BH171" i="30"/>
  <c r="BH152" i="30"/>
  <c r="BI32" i="30"/>
  <c r="BJ68" i="30" s="1"/>
  <c r="BD194" i="30"/>
  <c r="BE184" i="30"/>
  <c r="BE186" i="30" s="1"/>
  <c r="BE196" i="30"/>
  <c r="BH143" i="29"/>
  <c r="BH162" i="29"/>
  <c r="BI23" i="29"/>
  <c r="BJ59" i="29" s="1"/>
  <c r="BH167" i="29"/>
  <c r="BH148" i="29"/>
  <c r="BI28" i="29"/>
  <c r="BJ64" i="29" s="1"/>
  <c r="BF184" i="29"/>
  <c r="BD198" i="30"/>
  <c r="BH153" i="29"/>
  <c r="BH172" i="29"/>
  <c r="BI33" i="29"/>
  <c r="BJ69" i="29" s="1"/>
  <c r="BI34" i="33"/>
  <c r="BJ70" i="33" s="1"/>
  <c r="BI33" i="33"/>
  <c r="BJ69" i="33" s="1"/>
  <c r="BI27" i="33"/>
  <c r="BJ63" i="33" s="1"/>
  <c r="BI26" i="33"/>
  <c r="BJ62" i="33" s="1"/>
  <c r="BE197" i="30"/>
  <c r="BE191" i="30"/>
  <c r="BE193" i="30" s="1"/>
  <c r="BH174" i="29"/>
  <c r="BH155" i="29"/>
  <c r="BI35" i="29"/>
  <c r="BJ71" i="29" s="1"/>
  <c r="BH168" i="30"/>
  <c r="BH149" i="30"/>
  <c r="BI29" i="30"/>
  <c r="BJ65" i="30" s="1"/>
  <c r="BF178" i="29"/>
  <c r="BF179" i="29" s="1"/>
  <c r="BH163" i="29"/>
  <c r="BH144" i="29"/>
  <c r="BI24" i="29"/>
  <c r="BJ60" i="29" s="1"/>
  <c r="BI31" i="29"/>
  <c r="BJ67" i="29" s="1"/>
  <c r="BH170" i="29"/>
  <c r="BH151" i="29"/>
  <c r="BI30" i="33"/>
  <c r="BJ66" i="33" s="1"/>
  <c r="BI27" i="29"/>
  <c r="BJ63" i="29" s="1"/>
  <c r="BH147" i="29"/>
  <c r="BH166" i="29"/>
  <c r="BG176" i="29"/>
  <c r="BF183" i="30"/>
  <c r="BF185" i="30" s="1"/>
  <c r="BF190" i="30"/>
  <c r="BF192" i="30" s="1"/>
  <c r="BI25" i="30"/>
  <c r="BJ61" i="30" s="1"/>
  <c r="BH164" i="30"/>
  <c r="BH145" i="30"/>
  <c r="BI24" i="33"/>
  <c r="BJ60" i="33" s="1"/>
  <c r="BG73" i="33"/>
  <c r="BG74" i="33" s="1"/>
  <c r="BH163" i="30"/>
  <c r="BH144" i="30"/>
  <c r="BI24" i="30"/>
  <c r="BJ60" i="30" s="1"/>
  <c r="BI28" i="33"/>
  <c r="BJ64" i="33" s="1"/>
  <c r="BH148" i="30"/>
  <c r="BH167" i="30"/>
  <c r="BI28" i="30"/>
  <c r="BJ64" i="30" s="1"/>
  <c r="BF177" i="29"/>
  <c r="BI29" i="33"/>
  <c r="BJ65" i="33" s="1"/>
  <c r="BH37" i="29"/>
  <c r="BI34" i="29"/>
  <c r="BJ70" i="29" s="1"/>
  <c r="BH154" i="29"/>
  <c r="BH173" i="29"/>
  <c r="BH154" i="30"/>
  <c r="BH173" i="30"/>
  <c r="BI34" i="30"/>
  <c r="BJ70" i="30" s="1"/>
  <c r="BI23" i="33"/>
  <c r="BJ59" i="33" s="1"/>
  <c r="BH37" i="33"/>
  <c r="BE184" i="29"/>
  <c r="BE186" i="29" s="1"/>
  <c r="BE196" i="29"/>
  <c r="BI26" i="29"/>
  <c r="BJ62" i="29" s="1"/>
  <c r="BH165" i="29"/>
  <c r="BH146" i="29"/>
  <c r="BI35" i="33"/>
  <c r="BJ71" i="33" s="1"/>
  <c r="BF189" i="30"/>
  <c r="BF178" i="30"/>
  <c r="BF179" i="30" s="1"/>
  <c r="BF182" i="30"/>
  <c r="BJ25" i="33"/>
  <c r="BK61" i="33" s="1"/>
  <c r="BH143" i="30"/>
  <c r="BH162" i="30"/>
  <c r="BI23" i="30"/>
  <c r="BJ59" i="30" s="1"/>
  <c r="BH37" i="30"/>
  <c r="BI32" i="33"/>
  <c r="BJ68" i="33" s="1"/>
  <c r="BH168" i="29"/>
  <c r="BH149" i="29"/>
  <c r="BI29" i="29"/>
  <c r="BJ65" i="29" s="1"/>
  <c r="BH172" i="30"/>
  <c r="BH153" i="30"/>
  <c r="BI33" i="30"/>
  <c r="BJ69" i="30" s="1"/>
  <c r="BH165" i="30"/>
  <c r="BI26" i="30"/>
  <c r="BJ62" i="30" s="1"/>
  <c r="BH146" i="30"/>
  <c r="BI31" i="33"/>
  <c r="BJ67" i="33" s="1"/>
  <c r="BE191" i="29"/>
  <c r="BE193" i="29" s="1"/>
  <c r="BE197" i="29"/>
  <c r="BH169" i="30"/>
  <c r="BH150" i="30"/>
  <c r="BI30" i="30"/>
  <c r="BJ66" i="30" s="1"/>
  <c r="BD198" i="29"/>
  <c r="BH171" i="29"/>
  <c r="BH152" i="29"/>
  <c r="BI32" i="29"/>
  <c r="BJ68" i="29" s="1"/>
  <c r="BG176" i="30"/>
  <c r="BH151" i="30"/>
  <c r="BH170" i="30"/>
  <c r="BI31" i="30"/>
  <c r="BJ67" i="30" s="1"/>
  <c r="BI35" i="30"/>
  <c r="BJ71" i="30" s="1"/>
  <c r="BH155" i="30"/>
  <c r="BH174" i="30"/>
  <c r="BH169" i="29"/>
  <c r="BI30" i="29"/>
  <c r="BJ66" i="29" s="1"/>
  <c r="BH150" i="29"/>
  <c r="BH166" i="30"/>
  <c r="BH147" i="30"/>
  <c r="BI27" i="30"/>
  <c r="BJ63" i="30" s="1"/>
  <c r="BD194" i="29"/>
  <c r="BI143" i="31"/>
  <c r="BI162" i="31"/>
  <c r="BJ23" i="31"/>
  <c r="BK59" i="31" s="1"/>
  <c r="BK25" i="32"/>
  <c r="BL55" i="32" s="1"/>
  <c r="BJ25" i="2"/>
  <c r="BK55" i="2" s="1"/>
  <c r="BJ27" i="2"/>
  <c r="BK57" i="2" s="1"/>
  <c r="BJ28" i="2"/>
  <c r="BK58" i="2" s="1"/>
  <c r="BJ26" i="2"/>
  <c r="BK56" i="2" s="1"/>
  <c r="BJ21" i="2"/>
  <c r="BK51" i="2" s="1"/>
  <c r="BJ24" i="2"/>
  <c r="BK54" i="2" s="1"/>
  <c r="BK20" i="2"/>
  <c r="BL50" i="2" s="1"/>
  <c r="BJ23" i="2"/>
  <c r="BK53" i="2" s="1"/>
  <c r="BH61" i="2"/>
  <c r="BH62" i="2" s="1"/>
  <c r="BI29" i="2"/>
  <c r="BJ59" i="2" s="1"/>
  <c r="BH31" i="2"/>
  <c r="BJ27" i="10"/>
  <c r="BK63" i="10" s="1"/>
  <c r="BJ28" i="10"/>
  <c r="BK64" i="10" s="1"/>
  <c r="BJ35" i="10"/>
  <c r="BK71" i="10" s="1"/>
  <c r="BH73" i="10"/>
  <c r="BH74" i="10" s="1"/>
  <c r="BJ29" i="10"/>
  <c r="BK65" i="10" s="1"/>
  <c r="BJ25" i="10"/>
  <c r="BK61" i="10" s="1"/>
  <c r="BJ26" i="10"/>
  <c r="BK62" i="10" s="1"/>
  <c r="BJ34" i="10"/>
  <c r="BK70" i="10" s="1"/>
  <c r="BJ32" i="10"/>
  <c r="BK68" i="10" s="1"/>
  <c r="BK24" i="10"/>
  <c r="BL60" i="10" s="1"/>
  <c r="BK30" i="10"/>
  <c r="BL66" i="10" s="1"/>
  <c r="BJ31" i="10"/>
  <c r="BK67" i="10" s="1"/>
  <c r="BK23" i="32"/>
  <c r="BL53" i="32" s="1"/>
  <c r="BK28" i="32"/>
  <c r="BL58" i="32" s="1"/>
  <c r="BK26" i="32"/>
  <c r="BL56" i="32" s="1"/>
  <c r="BL20" i="32"/>
  <c r="BM50" i="32" s="1"/>
  <c r="BK27" i="32"/>
  <c r="BL57" i="32" s="1"/>
  <c r="BK24" i="32"/>
  <c r="BL54" i="32" s="1"/>
  <c r="BM92" i="10" l="1"/>
  <c r="BM22" i="10"/>
  <c r="BM77" i="10"/>
  <c r="BM40" i="10"/>
  <c r="BM58" i="10"/>
  <c r="BM181" i="34"/>
  <c r="BM188" i="34"/>
  <c r="BM126" i="34"/>
  <c r="BM142" i="34"/>
  <c r="BM40" i="34"/>
  <c r="BM77" i="34"/>
  <c r="BM109" i="34"/>
  <c r="BM22" i="34"/>
  <c r="BM161" i="34"/>
  <c r="BM92" i="34"/>
  <c r="BM58" i="34"/>
  <c r="BM92" i="33"/>
  <c r="BM58" i="33"/>
  <c r="BM22" i="33"/>
  <c r="BM77" i="33"/>
  <c r="BM40" i="33"/>
  <c r="BM188" i="31"/>
  <c r="BM161" i="31"/>
  <c r="BM126" i="31"/>
  <c r="BM92" i="31"/>
  <c r="BM58" i="31"/>
  <c r="BM142" i="31"/>
  <c r="BM40" i="31"/>
  <c r="BM22" i="31"/>
  <c r="BM109" i="31"/>
  <c r="BM77" i="31"/>
  <c r="BM181" i="31"/>
  <c r="BM126" i="29"/>
  <c r="BM181" i="29"/>
  <c r="BM92" i="29"/>
  <c r="BM188" i="29"/>
  <c r="BM40" i="29"/>
  <c r="BM142" i="29"/>
  <c r="BM58" i="29"/>
  <c r="BM161" i="29"/>
  <c r="BM77" i="29"/>
  <c r="BM22" i="29"/>
  <c r="BM109" i="29"/>
  <c r="BM126" i="35"/>
  <c r="BM22" i="35"/>
  <c r="BM58" i="35"/>
  <c r="BM188" i="35"/>
  <c r="BM92" i="35"/>
  <c r="BM161" i="35"/>
  <c r="BM109" i="35"/>
  <c r="BM77" i="35"/>
  <c r="BM40" i="35"/>
  <c r="BM181" i="35"/>
  <c r="BM142" i="35"/>
  <c r="BM27" i="48"/>
  <c r="BM20" i="48"/>
  <c r="BN4" i="48"/>
  <c r="BN4" i="36"/>
  <c r="BN4" i="34"/>
  <c r="BN4" i="32"/>
  <c r="BN4" i="43"/>
  <c r="BN4" i="35"/>
  <c r="BN4" i="33"/>
  <c r="BN4" i="31"/>
  <c r="BN4" i="29"/>
  <c r="BN4" i="30"/>
  <c r="BN4" i="10"/>
  <c r="BN77" i="2"/>
  <c r="BN49" i="2"/>
  <c r="BN19" i="2"/>
  <c r="BN65" i="2"/>
  <c r="BN34" i="2"/>
  <c r="BM76" i="43"/>
  <c r="BM40" i="43"/>
  <c r="BM89" i="43"/>
  <c r="BM58" i="43"/>
  <c r="BM22" i="43"/>
  <c r="BM22" i="36"/>
  <c r="BM142" i="36"/>
  <c r="BM181" i="36"/>
  <c r="BM58" i="36"/>
  <c r="BM77" i="36"/>
  <c r="BM40" i="36"/>
  <c r="BM92" i="36"/>
  <c r="BM188" i="36"/>
  <c r="BM161" i="36"/>
  <c r="BM109" i="36"/>
  <c r="BM126" i="36"/>
  <c r="BM142" i="30"/>
  <c r="BM22" i="30"/>
  <c r="BM181" i="30"/>
  <c r="BM188" i="30"/>
  <c r="BM58" i="30"/>
  <c r="BM92" i="30"/>
  <c r="BM126" i="30"/>
  <c r="BM161" i="30"/>
  <c r="BM109" i="30"/>
  <c r="BM77" i="30"/>
  <c r="BM40" i="30"/>
  <c r="BM77" i="32"/>
  <c r="BM34" i="32"/>
  <c r="BM65" i="32"/>
  <c r="BM49" i="32"/>
  <c r="BM19" i="32"/>
  <c r="BP5" i="28"/>
  <c r="BO4" i="2"/>
  <c r="BO13" i="28"/>
  <c r="BO21" i="28"/>
  <c r="BN34" i="28"/>
  <c r="BN59" i="28" s="1"/>
  <c r="BM87" i="28"/>
  <c r="BM95" i="28" s="1"/>
  <c r="BM103" i="28" s="1"/>
  <c r="BM67" i="28"/>
  <c r="BM75" i="28" s="1"/>
  <c r="BF198" i="31"/>
  <c r="BF196" i="36"/>
  <c r="BF198" i="36" s="1"/>
  <c r="BE194" i="36"/>
  <c r="BY39" i="2"/>
  <c r="BX46" i="2"/>
  <c r="BJ61" i="31"/>
  <c r="BJ73" i="31" s="1"/>
  <c r="BJ74" i="31" s="1"/>
  <c r="BJ25" i="31"/>
  <c r="BJ37" i="31" s="1"/>
  <c r="BI164" i="31"/>
  <c r="BI176" i="31" s="1"/>
  <c r="BI190" i="31" s="1"/>
  <c r="BI192" i="31" s="1"/>
  <c r="BI145" i="31"/>
  <c r="BI157" i="31" s="1"/>
  <c r="BI182" i="31" s="1"/>
  <c r="BI37" i="10"/>
  <c r="BG158" i="34"/>
  <c r="BJ52" i="32"/>
  <c r="BJ22" i="32"/>
  <c r="BJ31" i="32" s="1"/>
  <c r="BJ69" i="10"/>
  <c r="BJ33" i="10"/>
  <c r="BH190" i="31"/>
  <c r="BH192" i="31" s="1"/>
  <c r="BG158" i="36"/>
  <c r="BF184" i="36"/>
  <c r="BF186" i="36" s="1"/>
  <c r="BF194" i="36" s="1"/>
  <c r="BG190" i="36"/>
  <c r="BG192" i="36" s="1"/>
  <c r="BG177" i="36"/>
  <c r="BH178" i="31"/>
  <c r="BH179" i="31" s="1"/>
  <c r="BG197" i="31"/>
  <c r="BH177" i="31"/>
  <c r="BF194" i="31"/>
  <c r="BG196" i="31"/>
  <c r="BG191" i="31"/>
  <c r="BG193" i="31" s="1"/>
  <c r="BG194" i="31" s="1"/>
  <c r="BH176" i="35"/>
  <c r="BH190" i="35" s="1"/>
  <c r="BH192" i="35" s="1"/>
  <c r="BH158" i="31"/>
  <c r="BH182" i="31"/>
  <c r="BH184" i="31" s="1"/>
  <c r="BH186" i="31" s="1"/>
  <c r="BH157" i="36"/>
  <c r="BH189" i="36" s="1"/>
  <c r="BG189" i="36"/>
  <c r="BG191" i="36" s="1"/>
  <c r="BG178" i="36"/>
  <c r="BG179" i="36" s="1"/>
  <c r="BI73" i="36"/>
  <c r="BI74" i="36" s="1"/>
  <c r="BI73" i="35"/>
  <c r="BI74" i="35" s="1"/>
  <c r="BZ41" i="35"/>
  <c r="BY55" i="35"/>
  <c r="BH176" i="36"/>
  <c r="BG158" i="35"/>
  <c r="BJ59" i="10"/>
  <c r="BJ23" i="10"/>
  <c r="BE194" i="34"/>
  <c r="BG177" i="34"/>
  <c r="BI73" i="34"/>
  <c r="BI179" i="34" s="1"/>
  <c r="BJ26" i="36"/>
  <c r="BJ62" i="36"/>
  <c r="BI165" i="36"/>
  <c r="BI146" i="36"/>
  <c r="BH157" i="34"/>
  <c r="BJ28" i="36"/>
  <c r="BJ64" i="36"/>
  <c r="BI167" i="36"/>
  <c r="BI148" i="36"/>
  <c r="BJ29" i="34"/>
  <c r="BJ65" i="34"/>
  <c r="BI168" i="34"/>
  <c r="BI149" i="34"/>
  <c r="BJ24" i="34"/>
  <c r="BJ60" i="34"/>
  <c r="BI163" i="34"/>
  <c r="BI144" i="34"/>
  <c r="BG189" i="34"/>
  <c r="BG182" i="34"/>
  <c r="BF197" i="35"/>
  <c r="BF191" i="35"/>
  <c r="BF193" i="35" s="1"/>
  <c r="BK65" i="31"/>
  <c r="BK29" i="31"/>
  <c r="BJ168" i="31"/>
  <c r="BJ149" i="31"/>
  <c r="BJ52" i="2"/>
  <c r="BJ22" i="2"/>
  <c r="BJ32" i="34"/>
  <c r="BJ68" i="34"/>
  <c r="BI171" i="34"/>
  <c r="BI152" i="34"/>
  <c r="BN32" i="35"/>
  <c r="BN68" i="35"/>
  <c r="BM152" i="35"/>
  <c r="BM171" i="35"/>
  <c r="BK70" i="31"/>
  <c r="BK34" i="31"/>
  <c r="BJ173" i="31"/>
  <c r="BJ154" i="31"/>
  <c r="BJ31" i="36"/>
  <c r="BJ67" i="36"/>
  <c r="BI151" i="36"/>
  <c r="BI170" i="36"/>
  <c r="BI37" i="36"/>
  <c r="BO30" i="35"/>
  <c r="BO66" i="35"/>
  <c r="BN150" i="35"/>
  <c r="BN169" i="35"/>
  <c r="BJ26" i="34"/>
  <c r="BJ62" i="34"/>
  <c r="BI146" i="34"/>
  <c r="BI165" i="34"/>
  <c r="BO25" i="35"/>
  <c r="BO61" i="35"/>
  <c r="BN145" i="35"/>
  <c r="BN164" i="35"/>
  <c r="BH157" i="35"/>
  <c r="BJ23" i="34"/>
  <c r="BJ59" i="34"/>
  <c r="BI162" i="34"/>
  <c r="BI143" i="34"/>
  <c r="BI37" i="34"/>
  <c r="BO35" i="35"/>
  <c r="BO71" i="35"/>
  <c r="BN174" i="35"/>
  <c r="BN155" i="35"/>
  <c r="BG190" i="35"/>
  <c r="BG192" i="35" s="1"/>
  <c r="BG183" i="35"/>
  <c r="BG185" i="35" s="1"/>
  <c r="BE198" i="34"/>
  <c r="BR26" i="35"/>
  <c r="BR62" i="35"/>
  <c r="BQ165" i="35"/>
  <c r="BQ146" i="35"/>
  <c r="BG189" i="35"/>
  <c r="BG182" i="35"/>
  <c r="BG178" i="35"/>
  <c r="BG179" i="35" s="1"/>
  <c r="BK71" i="31"/>
  <c r="BJ155" i="31"/>
  <c r="BJ174" i="31"/>
  <c r="BK35" i="31"/>
  <c r="BH74" i="34"/>
  <c r="BL24" i="35"/>
  <c r="BL60" i="35"/>
  <c r="BK163" i="35"/>
  <c r="BK144" i="35"/>
  <c r="BJ28" i="34"/>
  <c r="BJ64" i="34"/>
  <c r="BI148" i="34"/>
  <c r="BI167" i="34"/>
  <c r="BJ31" i="34"/>
  <c r="BJ67" i="34"/>
  <c r="BI170" i="34"/>
  <c r="BI151" i="34"/>
  <c r="BJ31" i="35"/>
  <c r="BJ67" i="35"/>
  <c r="BI170" i="35"/>
  <c r="BI151" i="35"/>
  <c r="BK62" i="31"/>
  <c r="BJ146" i="31"/>
  <c r="BJ165" i="31"/>
  <c r="BK26" i="31"/>
  <c r="BN28" i="35"/>
  <c r="BN64" i="35"/>
  <c r="BM148" i="35"/>
  <c r="BM167" i="35"/>
  <c r="BM29" i="36"/>
  <c r="BM65" i="36"/>
  <c r="BL168" i="36"/>
  <c r="BL149" i="36"/>
  <c r="BJ33" i="34"/>
  <c r="BJ69" i="34"/>
  <c r="BI172" i="34"/>
  <c r="BI153" i="34"/>
  <c r="BK64" i="31"/>
  <c r="BK28" i="31"/>
  <c r="BJ148" i="31"/>
  <c r="BJ167" i="31"/>
  <c r="BK23" i="36"/>
  <c r="BK59" i="36"/>
  <c r="BJ162" i="36"/>
  <c r="BJ143" i="36"/>
  <c r="BK60" i="31"/>
  <c r="BK24" i="31"/>
  <c r="BJ144" i="31"/>
  <c r="BJ163" i="31"/>
  <c r="BN27" i="35"/>
  <c r="BN63" i="35"/>
  <c r="BM166" i="35"/>
  <c r="BM147" i="35"/>
  <c r="BK69" i="31"/>
  <c r="BK33" i="31"/>
  <c r="BJ153" i="31"/>
  <c r="BJ172" i="31"/>
  <c r="BJ34" i="36"/>
  <c r="BJ70" i="36"/>
  <c r="BI173" i="36"/>
  <c r="BI154" i="36"/>
  <c r="BJ32" i="36"/>
  <c r="BJ68" i="36"/>
  <c r="BI171" i="36"/>
  <c r="BI152" i="36"/>
  <c r="BJ23" i="35"/>
  <c r="BJ59" i="35"/>
  <c r="BI37" i="35"/>
  <c r="BI143" i="35"/>
  <c r="BI162" i="35"/>
  <c r="BK68" i="31"/>
  <c r="BJ171" i="31"/>
  <c r="BK32" i="31"/>
  <c r="BJ152" i="31"/>
  <c r="BO29" i="35"/>
  <c r="BO65" i="35"/>
  <c r="BN168" i="35"/>
  <c r="BN149" i="35"/>
  <c r="BF184" i="34"/>
  <c r="BF186" i="34" s="1"/>
  <c r="BF196" i="34"/>
  <c r="BE198" i="35"/>
  <c r="BJ24" i="36"/>
  <c r="BJ60" i="36"/>
  <c r="BI163" i="36"/>
  <c r="BI144" i="36"/>
  <c r="BK63" i="31"/>
  <c r="BJ147" i="31"/>
  <c r="BJ166" i="31"/>
  <c r="BK27" i="31"/>
  <c r="BK66" i="31"/>
  <c r="BK30" i="31"/>
  <c r="BJ169" i="31"/>
  <c r="BJ150" i="31"/>
  <c r="BG184" i="36"/>
  <c r="BG186" i="36" s="1"/>
  <c r="BG196" i="36"/>
  <c r="BJ30" i="36"/>
  <c r="BJ66" i="36"/>
  <c r="BI169" i="36"/>
  <c r="BI150" i="36"/>
  <c r="BJ33" i="36"/>
  <c r="BJ69" i="36"/>
  <c r="BI153" i="36"/>
  <c r="BI172" i="36"/>
  <c r="BF191" i="34"/>
  <c r="BF193" i="34" s="1"/>
  <c r="BF197" i="34"/>
  <c r="BJ35" i="36"/>
  <c r="BJ71" i="36"/>
  <c r="BI155" i="36"/>
  <c r="BI174" i="36"/>
  <c r="BJ34" i="34"/>
  <c r="BJ70" i="34"/>
  <c r="BI173" i="34"/>
  <c r="BI154" i="34"/>
  <c r="BE194" i="35"/>
  <c r="BO33" i="35"/>
  <c r="BO69" i="35"/>
  <c r="BN172" i="35"/>
  <c r="BN153" i="35"/>
  <c r="BJ25" i="36"/>
  <c r="BJ61" i="36"/>
  <c r="BI145" i="36"/>
  <c r="BI164" i="36"/>
  <c r="BJ34" i="35"/>
  <c r="BJ70" i="35"/>
  <c r="BI173" i="35"/>
  <c r="BI154" i="35"/>
  <c r="BL67" i="31"/>
  <c r="BL31" i="31"/>
  <c r="BK170" i="31"/>
  <c r="BK151" i="31"/>
  <c r="BH176" i="34"/>
  <c r="BG177" i="35"/>
  <c r="BG183" i="34"/>
  <c r="BG185" i="34" s="1"/>
  <c r="BG190" i="34"/>
  <c r="BG192" i="34" s="1"/>
  <c r="BJ27" i="36"/>
  <c r="BJ63" i="36"/>
  <c r="BI166" i="36"/>
  <c r="BI147" i="36"/>
  <c r="BJ27" i="34"/>
  <c r="BJ63" i="34"/>
  <c r="BI147" i="34"/>
  <c r="BI166" i="34"/>
  <c r="BJ35" i="34"/>
  <c r="BJ71" i="34"/>
  <c r="BI174" i="34"/>
  <c r="BI155" i="34"/>
  <c r="BJ30" i="34"/>
  <c r="BJ66" i="34"/>
  <c r="BI150" i="34"/>
  <c r="BI169" i="34"/>
  <c r="BF184" i="35"/>
  <c r="BF186" i="35" s="1"/>
  <c r="BF196" i="35"/>
  <c r="BJ25" i="34"/>
  <c r="BJ61" i="34"/>
  <c r="BI164" i="34"/>
  <c r="BI145" i="34"/>
  <c r="BS41" i="33"/>
  <c r="BR55" i="33"/>
  <c r="BW41" i="30"/>
  <c r="BV55" i="30"/>
  <c r="BI61" i="32"/>
  <c r="BI62" i="32" s="1"/>
  <c r="BK21" i="32"/>
  <c r="BL51" i="32" s="1"/>
  <c r="BK29" i="32"/>
  <c r="BL59" i="32" s="1"/>
  <c r="BU41" i="10"/>
  <c r="BT55" i="10"/>
  <c r="BG184" i="29"/>
  <c r="BR41" i="34"/>
  <c r="BQ55" i="34"/>
  <c r="BF197" i="29"/>
  <c r="BG178" i="29"/>
  <c r="BG179" i="29" s="1"/>
  <c r="BF191" i="29"/>
  <c r="BF193" i="29" s="1"/>
  <c r="BG189" i="29"/>
  <c r="BG191" i="29" s="1"/>
  <c r="BG158" i="29"/>
  <c r="BE194" i="29"/>
  <c r="BG189" i="30"/>
  <c r="BG191" i="30" s="1"/>
  <c r="BG182" i="30"/>
  <c r="BG184" i="30" s="1"/>
  <c r="BG158" i="30"/>
  <c r="BJ30" i="29"/>
  <c r="BK66" i="29" s="1"/>
  <c r="BI169" i="29"/>
  <c r="BI150" i="29"/>
  <c r="BF197" i="30"/>
  <c r="BF191" i="30"/>
  <c r="BF193" i="30" s="1"/>
  <c r="BI148" i="30"/>
  <c r="BI167" i="30"/>
  <c r="BJ28" i="30"/>
  <c r="BK64" i="30" s="1"/>
  <c r="BJ30" i="33"/>
  <c r="BK66" i="33" s="1"/>
  <c r="BI174" i="29"/>
  <c r="BI155" i="29"/>
  <c r="BJ35" i="29"/>
  <c r="BK71" i="29" s="1"/>
  <c r="BI172" i="29"/>
  <c r="BI153" i="29"/>
  <c r="BJ33" i="29"/>
  <c r="BK69" i="29" s="1"/>
  <c r="BI169" i="30"/>
  <c r="BI150" i="30"/>
  <c r="BJ30" i="30"/>
  <c r="BK66" i="30" s="1"/>
  <c r="BI149" i="29"/>
  <c r="BI168" i="29"/>
  <c r="BJ29" i="29"/>
  <c r="BK65" i="29" s="1"/>
  <c r="BI37" i="30"/>
  <c r="BI143" i="30"/>
  <c r="BI162" i="30"/>
  <c r="BJ23" i="30"/>
  <c r="BK59" i="30" s="1"/>
  <c r="BJ27" i="33"/>
  <c r="BK63" i="33" s="1"/>
  <c r="BE198" i="30"/>
  <c r="BI147" i="30"/>
  <c r="BJ27" i="30"/>
  <c r="BK63" i="30" s="1"/>
  <c r="BI166" i="30"/>
  <c r="BG183" i="30"/>
  <c r="BG190" i="30"/>
  <c r="BH176" i="30"/>
  <c r="BJ35" i="33"/>
  <c r="BK71" i="33" s="1"/>
  <c r="BJ23" i="33"/>
  <c r="BK59" i="33" s="1"/>
  <c r="BI37" i="33"/>
  <c r="BI154" i="29"/>
  <c r="BI173" i="29"/>
  <c r="BJ34" i="29"/>
  <c r="BK70" i="29" s="1"/>
  <c r="BJ33" i="33"/>
  <c r="BK69" i="33" s="1"/>
  <c r="BE194" i="30"/>
  <c r="BI171" i="29"/>
  <c r="BI152" i="29"/>
  <c r="BJ32" i="29"/>
  <c r="BK68" i="29" s="1"/>
  <c r="BI146" i="30"/>
  <c r="BJ26" i="30"/>
  <c r="BK62" i="30" s="1"/>
  <c r="BI165" i="30"/>
  <c r="BH157" i="30"/>
  <c r="BH73" i="33"/>
  <c r="BH74" i="33" s="1"/>
  <c r="BJ24" i="33"/>
  <c r="BK60" i="33" s="1"/>
  <c r="BG177" i="29"/>
  <c r="BG190" i="29"/>
  <c r="BG192" i="29" s="1"/>
  <c r="BG183" i="29"/>
  <c r="BI143" i="29"/>
  <c r="BI37" i="29"/>
  <c r="BJ23" i="29"/>
  <c r="BK59" i="29" s="1"/>
  <c r="BI162" i="29"/>
  <c r="BK25" i="33"/>
  <c r="BL61" i="33" s="1"/>
  <c r="BJ28" i="33"/>
  <c r="BK64" i="33" s="1"/>
  <c r="BJ31" i="29"/>
  <c r="BK67" i="29" s="1"/>
  <c r="BI170" i="29"/>
  <c r="BI151" i="29"/>
  <c r="BI168" i="30"/>
  <c r="BI149" i="30"/>
  <c r="BJ29" i="30"/>
  <c r="BK65" i="30" s="1"/>
  <c r="BH176" i="29"/>
  <c r="BI152" i="30"/>
  <c r="BI171" i="30"/>
  <c r="BJ32" i="30"/>
  <c r="BK68" i="30" s="1"/>
  <c r="BI155" i="30"/>
  <c r="BI174" i="30"/>
  <c r="BJ35" i="30"/>
  <c r="BK71" i="30" s="1"/>
  <c r="BI153" i="30"/>
  <c r="BJ33" i="30"/>
  <c r="BK69" i="30" s="1"/>
  <c r="BI172" i="30"/>
  <c r="BJ32" i="33"/>
  <c r="BK68" i="33" s="1"/>
  <c r="BI165" i="29"/>
  <c r="BI146" i="29"/>
  <c r="BJ26" i="29"/>
  <c r="BK62" i="29" s="1"/>
  <c r="BI173" i="30"/>
  <c r="BJ34" i="30"/>
  <c r="BK70" i="30" s="1"/>
  <c r="BI154" i="30"/>
  <c r="BJ29" i="33"/>
  <c r="BK65" i="33" s="1"/>
  <c r="BF196" i="29"/>
  <c r="BH73" i="29"/>
  <c r="BH74" i="29" s="1"/>
  <c r="BJ25" i="29"/>
  <c r="BK61" i="29" s="1"/>
  <c r="BI164" i="29"/>
  <c r="BI145" i="29"/>
  <c r="BI170" i="30"/>
  <c r="BI151" i="30"/>
  <c r="BJ31" i="30"/>
  <c r="BK67" i="30" s="1"/>
  <c r="BF196" i="30"/>
  <c r="BF184" i="30"/>
  <c r="BF186" i="30" s="1"/>
  <c r="BI163" i="30"/>
  <c r="BI144" i="30"/>
  <c r="BJ24" i="30"/>
  <c r="BK60" i="30" s="1"/>
  <c r="BJ24" i="29"/>
  <c r="BK60" i="29" s="1"/>
  <c r="BI163" i="29"/>
  <c r="BI144" i="29"/>
  <c r="BJ26" i="33"/>
  <c r="BK62" i="33" s="1"/>
  <c r="BJ34" i="33"/>
  <c r="BK70" i="33" s="1"/>
  <c r="BF186" i="29"/>
  <c r="BH157" i="29"/>
  <c r="BG177" i="30"/>
  <c r="BJ31" i="33"/>
  <c r="BK67" i="33" s="1"/>
  <c r="BH73" i="30"/>
  <c r="BH74" i="30" s="1"/>
  <c r="BE198" i="29"/>
  <c r="BI164" i="30"/>
  <c r="BI145" i="30"/>
  <c r="BJ25" i="30"/>
  <c r="BK61" i="30" s="1"/>
  <c r="BI166" i="29"/>
  <c r="BI147" i="29"/>
  <c r="BJ27" i="29"/>
  <c r="BK63" i="29" s="1"/>
  <c r="BI167" i="29"/>
  <c r="BJ28" i="29"/>
  <c r="BK64" i="29" s="1"/>
  <c r="BI148" i="29"/>
  <c r="BG178" i="30"/>
  <c r="BG179" i="30" s="1"/>
  <c r="BK23" i="31"/>
  <c r="BL59" i="31" s="1"/>
  <c r="BJ143" i="31"/>
  <c r="BJ162" i="31"/>
  <c r="BH197" i="31"/>
  <c r="BH191" i="31"/>
  <c r="BL25" i="32"/>
  <c r="BM55" i="32" s="1"/>
  <c r="BK25" i="2"/>
  <c r="BL55" i="2" s="1"/>
  <c r="BK26" i="2"/>
  <c r="BL56" i="2" s="1"/>
  <c r="BL20" i="2"/>
  <c r="BM50" i="2" s="1"/>
  <c r="BJ29" i="2"/>
  <c r="BI61" i="2"/>
  <c r="BI62" i="2" s="1"/>
  <c r="BK21" i="2"/>
  <c r="BL51" i="2" s="1"/>
  <c r="BK23" i="2"/>
  <c r="BL53" i="2" s="1"/>
  <c r="BK24" i="2"/>
  <c r="BL54" i="2" s="1"/>
  <c r="BK28" i="2"/>
  <c r="BL58" i="2" s="1"/>
  <c r="BK27" i="2"/>
  <c r="BL57" i="2" s="1"/>
  <c r="BI73" i="10"/>
  <c r="BI74" i="10" s="1"/>
  <c r="BI31" i="2"/>
  <c r="BK34" i="10"/>
  <c r="BL70" i="10" s="1"/>
  <c r="BK29" i="10"/>
  <c r="BL65" i="10" s="1"/>
  <c r="BK28" i="10"/>
  <c r="BL64" i="10" s="1"/>
  <c r="BK31" i="10"/>
  <c r="BL67" i="10" s="1"/>
  <c r="BK27" i="10"/>
  <c r="BL63" i="10" s="1"/>
  <c r="BK26" i="10"/>
  <c r="BL62" i="10" s="1"/>
  <c r="BL24" i="10"/>
  <c r="BM60" i="10" s="1"/>
  <c r="BK35" i="10"/>
  <c r="BL71" i="10" s="1"/>
  <c r="BL30" i="10"/>
  <c r="BM66" i="10" s="1"/>
  <c r="BK32" i="10"/>
  <c r="BL68" i="10" s="1"/>
  <c r="BK25" i="10"/>
  <c r="BL61" i="10" s="1"/>
  <c r="BL24" i="32"/>
  <c r="BM54" i="32" s="1"/>
  <c r="BL28" i="32"/>
  <c r="BM58" i="32" s="1"/>
  <c r="BL23" i="32"/>
  <c r="BM53" i="32" s="1"/>
  <c r="BL26" i="32"/>
  <c r="BM56" i="32" s="1"/>
  <c r="BL27" i="32"/>
  <c r="BM57" i="32" s="1"/>
  <c r="BM20" i="32"/>
  <c r="BN50" i="32" s="1"/>
  <c r="BH158" i="34" l="1"/>
  <c r="BN58" i="35"/>
  <c r="BN181" i="35"/>
  <c r="BN142" i="35"/>
  <c r="BN161" i="35"/>
  <c r="BN92" i="35"/>
  <c r="BN77" i="35"/>
  <c r="BN109" i="35"/>
  <c r="BN40" i="35"/>
  <c r="BN22" i="35"/>
  <c r="BN188" i="35"/>
  <c r="BN126" i="35"/>
  <c r="BN77" i="32"/>
  <c r="BN34" i="32"/>
  <c r="BN65" i="32"/>
  <c r="BN49" i="32"/>
  <c r="BN19" i="32"/>
  <c r="BN89" i="43"/>
  <c r="BN76" i="43"/>
  <c r="BN58" i="43"/>
  <c r="BN40" i="43"/>
  <c r="BN22" i="43"/>
  <c r="BN40" i="10"/>
  <c r="BN92" i="10"/>
  <c r="BN77" i="10"/>
  <c r="BN22" i="10"/>
  <c r="BN58" i="10"/>
  <c r="BN161" i="34"/>
  <c r="BN181" i="34"/>
  <c r="BN142" i="34"/>
  <c r="BN188" i="34"/>
  <c r="BN40" i="34"/>
  <c r="BN77" i="34"/>
  <c r="BN109" i="34"/>
  <c r="BN22" i="34"/>
  <c r="BN58" i="34"/>
  <c r="BN126" i="34"/>
  <c r="BN92" i="34"/>
  <c r="BN181" i="30"/>
  <c r="BN188" i="30"/>
  <c r="BN58" i="30"/>
  <c r="BN22" i="30"/>
  <c r="BN92" i="30"/>
  <c r="BN126" i="30"/>
  <c r="BN161" i="30"/>
  <c r="BN40" i="30"/>
  <c r="BN77" i="30"/>
  <c r="BN142" i="30"/>
  <c r="BN109" i="30"/>
  <c r="BN142" i="36"/>
  <c r="BN181" i="36"/>
  <c r="BN58" i="36"/>
  <c r="BN77" i="36"/>
  <c r="BN161" i="36"/>
  <c r="BN126" i="36"/>
  <c r="BN40" i="36"/>
  <c r="BN22" i="36"/>
  <c r="BN92" i="36"/>
  <c r="BN109" i="36"/>
  <c r="BN188" i="36"/>
  <c r="BN126" i="29"/>
  <c r="BN188" i="29"/>
  <c r="BN161" i="29"/>
  <c r="BN92" i="29"/>
  <c r="BN58" i="29"/>
  <c r="BN22" i="29"/>
  <c r="BN40" i="29"/>
  <c r="BN142" i="29"/>
  <c r="BN77" i="29"/>
  <c r="BN181" i="29"/>
  <c r="BN109" i="29"/>
  <c r="BN27" i="48"/>
  <c r="BN20" i="48"/>
  <c r="BN188" i="31"/>
  <c r="BN58" i="31"/>
  <c r="BN92" i="31"/>
  <c r="BN126" i="31"/>
  <c r="BN40" i="31"/>
  <c r="BN22" i="31"/>
  <c r="BN181" i="31"/>
  <c r="BN161" i="31"/>
  <c r="BN77" i="31"/>
  <c r="BN142" i="31"/>
  <c r="BN109" i="31"/>
  <c r="BO4" i="48"/>
  <c r="BO4" i="36"/>
  <c r="BO4" i="34"/>
  <c r="BO4" i="32"/>
  <c r="BO4" i="43"/>
  <c r="BO4" i="35"/>
  <c r="BO4" i="33"/>
  <c r="BO4" i="31"/>
  <c r="BO4" i="29"/>
  <c r="BO4" i="10"/>
  <c r="BO4" i="30"/>
  <c r="BO65" i="2"/>
  <c r="BO34" i="2"/>
  <c r="BO77" i="2"/>
  <c r="BO49" i="2"/>
  <c r="BO19" i="2"/>
  <c r="BN92" i="33"/>
  <c r="BN58" i="33"/>
  <c r="BN22" i="33"/>
  <c r="BN77" i="33"/>
  <c r="BN40" i="33"/>
  <c r="BO34" i="28"/>
  <c r="BO59" i="28" s="1"/>
  <c r="BN67" i="28"/>
  <c r="BN75" i="28" s="1"/>
  <c r="BN87" i="28"/>
  <c r="BN95" i="28" s="1"/>
  <c r="BN103" i="28" s="1"/>
  <c r="BQ5" i="28"/>
  <c r="BP4" i="2"/>
  <c r="BP13" i="28"/>
  <c r="BP21" i="28"/>
  <c r="BH193" i="31"/>
  <c r="BH194" i="31" s="1"/>
  <c r="BJ37" i="10"/>
  <c r="BZ39" i="2"/>
  <c r="BY46" i="2"/>
  <c r="BK61" i="31"/>
  <c r="BJ145" i="31"/>
  <c r="BJ157" i="31" s="1"/>
  <c r="BK25" i="31"/>
  <c r="BK37" i="31" s="1"/>
  <c r="BJ164" i="31"/>
  <c r="BJ176" i="31" s="1"/>
  <c r="BJ183" i="31" s="1"/>
  <c r="BJ185" i="31" s="1"/>
  <c r="BK52" i="32"/>
  <c r="BK22" i="32"/>
  <c r="BK31" i="32" s="1"/>
  <c r="BK69" i="10"/>
  <c r="BK33" i="10"/>
  <c r="BH196" i="31"/>
  <c r="BH198" i="31" s="1"/>
  <c r="BH182" i="36"/>
  <c r="BH184" i="36" s="1"/>
  <c r="BH158" i="36"/>
  <c r="BH178" i="36"/>
  <c r="BH179" i="36" s="1"/>
  <c r="BG193" i="36"/>
  <c r="BG194" i="36" s="1"/>
  <c r="BI189" i="31"/>
  <c r="BI197" i="31" s="1"/>
  <c r="BH183" i="35"/>
  <c r="BH185" i="35" s="1"/>
  <c r="BH177" i="35"/>
  <c r="BG198" i="31"/>
  <c r="BF198" i="35"/>
  <c r="BG197" i="36"/>
  <c r="BG198" i="36" s="1"/>
  <c r="BI158" i="31"/>
  <c r="BF194" i="35"/>
  <c r="BH177" i="36"/>
  <c r="BH183" i="36"/>
  <c r="BH185" i="36" s="1"/>
  <c r="CA41" i="35"/>
  <c r="BZ55" i="35"/>
  <c r="BH190" i="36"/>
  <c r="BH192" i="36" s="1"/>
  <c r="BK59" i="10"/>
  <c r="BK23" i="10"/>
  <c r="BI74" i="34"/>
  <c r="BI157" i="36"/>
  <c r="BI182" i="36" s="1"/>
  <c r="BJ73" i="36"/>
  <c r="BJ74" i="36" s="1"/>
  <c r="BI176" i="36"/>
  <c r="BF198" i="34"/>
  <c r="BF194" i="34"/>
  <c r="BK25" i="36"/>
  <c r="BK61" i="36"/>
  <c r="BJ145" i="36"/>
  <c r="BJ164" i="36"/>
  <c r="BK31" i="34"/>
  <c r="BK67" i="34"/>
  <c r="BJ170" i="34"/>
  <c r="BJ151" i="34"/>
  <c r="BK30" i="36"/>
  <c r="BK66" i="36"/>
  <c r="BJ169" i="36"/>
  <c r="BJ150" i="36"/>
  <c r="BI177" i="31"/>
  <c r="BK34" i="34"/>
  <c r="BK70" i="34"/>
  <c r="BJ154" i="34"/>
  <c r="BJ173" i="34"/>
  <c r="BI176" i="35"/>
  <c r="BL69" i="31"/>
  <c r="BL33" i="31"/>
  <c r="BK172" i="31"/>
  <c r="BK153" i="31"/>
  <c r="BL60" i="31"/>
  <c r="BL24" i="31"/>
  <c r="BK163" i="31"/>
  <c r="BK144" i="31"/>
  <c r="BL23" i="36"/>
  <c r="BL59" i="36"/>
  <c r="BK143" i="36"/>
  <c r="BK162" i="36"/>
  <c r="BK33" i="34"/>
  <c r="BK69" i="34"/>
  <c r="BJ172" i="34"/>
  <c r="BJ153" i="34"/>
  <c r="BO28" i="35"/>
  <c r="BO64" i="35"/>
  <c r="BN167" i="35"/>
  <c r="BN148" i="35"/>
  <c r="BK31" i="35"/>
  <c r="BK67" i="35"/>
  <c r="BJ151" i="35"/>
  <c r="BJ170" i="35"/>
  <c r="BG196" i="35"/>
  <c r="BG184" i="35"/>
  <c r="BG186" i="35" s="1"/>
  <c r="BI176" i="34"/>
  <c r="BK24" i="34"/>
  <c r="BK60" i="34"/>
  <c r="BJ144" i="34"/>
  <c r="BJ163" i="34"/>
  <c r="BK28" i="36"/>
  <c r="BK64" i="36"/>
  <c r="BJ148" i="36"/>
  <c r="BJ167" i="36"/>
  <c r="BP25" i="35"/>
  <c r="BP61" i="35"/>
  <c r="BO145" i="35"/>
  <c r="BO164" i="35"/>
  <c r="BL65" i="31"/>
  <c r="BK149" i="31"/>
  <c r="BL29" i="31"/>
  <c r="BK168" i="31"/>
  <c r="BI178" i="31"/>
  <c r="BI179" i="31" s="1"/>
  <c r="BI183" i="31"/>
  <c r="BI185" i="31" s="1"/>
  <c r="BK30" i="34"/>
  <c r="BK66" i="34"/>
  <c r="BJ169" i="34"/>
  <c r="BJ150" i="34"/>
  <c r="BK27" i="34"/>
  <c r="BK63" i="34"/>
  <c r="BJ147" i="34"/>
  <c r="BJ166" i="34"/>
  <c r="BH190" i="34"/>
  <c r="BH192" i="34" s="1"/>
  <c r="BH183" i="34"/>
  <c r="BH185" i="34" s="1"/>
  <c r="BI157" i="35"/>
  <c r="BK32" i="36"/>
  <c r="BK68" i="36"/>
  <c r="BJ152" i="36"/>
  <c r="BJ171" i="36"/>
  <c r="BL62" i="31"/>
  <c r="BL26" i="31"/>
  <c r="BK146" i="31"/>
  <c r="BK165" i="31"/>
  <c r="BM24" i="35"/>
  <c r="BM60" i="35"/>
  <c r="BL163" i="35"/>
  <c r="BL144" i="35"/>
  <c r="BG197" i="35"/>
  <c r="BG191" i="35"/>
  <c r="BG193" i="35" s="1"/>
  <c r="BJ73" i="34"/>
  <c r="BJ179" i="34" s="1"/>
  <c r="BK32" i="34"/>
  <c r="BK68" i="34"/>
  <c r="BJ171" i="34"/>
  <c r="BJ152" i="34"/>
  <c r="BH189" i="34"/>
  <c r="BH182" i="34"/>
  <c r="BJ31" i="2"/>
  <c r="BK59" i="2"/>
  <c r="BK25" i="34"/>
  <c r="BK61" i="34"/>
  <c r="BJ164" i="34"/>
  <c r="BJ145" i="34"/>
  <c r="BK33" i="36"/>
  <c r="BK69" i="36"/>
  <c r="BJ153" i="36"/>
  <c r="BJ172" i="36"/>
  <c r="BK23" i="34"/>
  <c r="BK59" i="34"/>
  <c r="BJ37" i="34"/>
  <c r="BJ162" i="34"/>
  <c r="BJ143" i="34"/>
  <c r="BK52" i="2"/>
  <c r="BK22" i="2"/>
  <c r="BI157" i="34"/>
  <c r="BI158" i="34" s="1"/>
  <c r="BK34" i="35"/>
  <c r="BK70" i="35"/>
  <c r="BJ173" i="35"/>
  <c r="BJ154" i="35"/>
  <c r="BP33" i="35"/>
  <c r="BP69" i="35"/>
  <c r="BO172" i="35"/>
  <c r="BO153" i="35"/>
  <c r="BL66" i="31"/>
  <c r="BK150" i="31"/>
  <c r="BK169" i="31"/>
  <c r="BL30" i="31"/>
  <c r="BP29" i="35"/>
  <c r="BP65" i="35"/>
  <c r="BO168" i="35"/>
  <c r="BO149" i="35"/>
  <c r="BJ73" i="35"/>
  <c r="BJ74" i="35" s="1"/>
  <c r="BL64" i="31"/>
  <c r="BL28" i="31"/>
  <c r="BK167" i="31"/>
  <c r="BK148" i="31"/>
  <c r="BH177" i="34"/>
  <c r="BL71" i="31"/>
  <c r="BK174" i="31"/>
  <c r="BL35" i="31"/>
  <c r="BK155" i="31"/>
  <c r="BH189" i="35"/>
  <c r="BH178" i="35"/>
  <c r="BH179" i="35" s="1"/>
  <c r="BH182" i="35"/>
  <c r="BK26" i="34"/>
  <c r="BK62" i="34"/>
  <c r="BJ146" i="34"/>
  <c r="BJ165" i="34"/>
  <c r="BG184" i="34"/>
  <c r="BG186" i="34" s="1"/>
  <c r="BG196" i="34"/>
  <c r="BP30" i="35"/>
  <c r="BP66" i="35"/>
  <c r="BO169" i="35"/>
  <c r="BO150" i="35"/>
  <c r="BM67" i="31"/>
  <c r="BL151" i="31"/>
  <c r="BL170" i="31"/>
  <c r="BM31" i="31"/>
  <c r="BK35" i="36"/>
  <c r="BK71" i="36"/>
  <c r="BJ174" i="36"/>
  <c r="BJ155" i="36"/>
  <c r="BK24" i="36"/>
  <c r="BK60" i="36"/>
  <c r="BJ144" i="36"/>
  <c r="BJ163" i="36"/>
  <c r="BK23" i="35"/>
  <c r="BK59" i="35"/>
  <c r="BJ37" i="35"/>
  <c r="BJ162" i="35"/>
  <c r="BJ143" i="35"/>
  <c r="BN29" i="36"/>
  <c r="BN65" i="36"/>
  <c r="BM149" i="36"/>
  <c r="BM168" i="36"/>
  <c r="BK31" i="36"/>
  <c r="BK67" i="36"/>
  <c r="BJ151" i="36"/>
  <c r="BJ170" i="36"/>
  <c r="BO32" i="35"/>
  <c r="BO68" i="35"/>
  <c r="BN171" i="35"/>
  <c r="BN152" i="35"/>
  <c r="BG197" i="34"/>
  <c r="BG191" i="34"/>
  <c r="BG193" i="34" s="1"/>
  <c r="BK29" i="34"/>
  <c r="BK65" i="34"/>
  <c r="BJ168" i="34"/>
  <c r="BJ149" i="34"/>
  <c r="BL70" i="31"/>
  <c r="BK173" i="31"/>
  <c r="BK154" i="31"/>
  <c r="BL34" i="31"/>
  <c r="BK35" i="34"/>
  <c r="BK71" i="34"/>
  <c r="BJ155" i="34"/>
  <c r="BJ174" i="34"/>
  <c r="BK27" i="36"/>
  <c r="BK63" i="36"/>
  <c r="BJ166" i="36"/>
  <c r="BJ147" i="36"/>
  <c r="BL63" i="31"/>
  <c r="BK166" i="31"/>
  <c r="BL27" i="31"/>
  <c r="BK147" i="31"/>
  <c r="BL68" i="31"/>
  <c r="BL32" i="31"/>
  <c r="BK171" i="31"/>
  <c r="BK152" i="31"/>
  <c r="BK34" i="36"/>
  <c r="BK70" i="36"/>
  <c r="BJ173" i="36"/>
  <c r="BJ154" i="36"/>
  <c r="BO27" i="35"/>
  <c r="BO63" i="35"/>
  <c r="BN147" i="35"/>
  <c r="BN166" i="35"/>
  <c r="BJ37" i="36"/>
  <c r="BK28" i="34"/>
  <c r="BK64" i="34"/>
  <c r="BJ148" i="34"/>
  <c r="BJ167" i="34"/>
  <c r="BS26" i="35"/>
  <c r="BS62" i="35"/>
  <c r="BR146" i="35"/>
  <c r="BR165" i="35"/>
  <c r="BP35" i="35"/>
  <c r="BP71" i="35"/>
  <c r="BO155" i="35"/>
  <c r="BO174" i="35"/>
  <c r="BH158" i="35"/>
  <c r="BK26" i="36"/>
  <c r="BK62" i="36"/>
  <c r="BJ146" i="36"/>
  <c r="BJ165" i="36"/>
  <c r="BH191" i="36"/>
  <c r="BT41" i="33"/>
  <c r="BS55" i="33"/>
  <c r="BX41" i="30"/>
  <c r="BW55" i="30"/>
  <c r="BH177" i="30"/>
  <c r="BG197" i="29"/>
  <c r="BJ61" i="32"/>
  <c r="BJ62" i="32" s="1"/>
  <c r="BL29" i="32"/>
  <c r="BM59" i="32" s="1"/>
  <c r="BL21" i="32"/>
  <c r="BM51" i="32" s="1"/>
  <c r="BV41" i="10"/>
  <c r="BU55" i="10"/>
  <c r="BF198" i="29"/>
  <c r="BS41" i="34"/>
  <c r="BR55" i="34"/>
  <c r="BF194" i="30"/>
  <c r="BF194" i="29"/>
  <c r="BG193" i="29"/>
  <c r="BF198" i="30"/>
  <c r="BJ166" i="29"/>
  <c r="BJ147" i="29"/>
  <c r="BK27" i="29"/>
  <c r="BL63" i="29" s="1"/>
  <c r="BJ144" i="30"/>
  <c r="BJ163" i="30"/>
  <c r="BK24" i="30"/>
  <c r="BL60" i="30" s="1"/>
  <c r="BK29" i="33"/>
  <c r="BL65" i="33" s="1"/>
  <c r="BK29" i="30"/>
  <c r="BL65" i="30" s="1"/>
  <c r="BJ168" i="30"/>
  <c r="BJ149" i="30"/>
  <c r="BK28" i="33"/>
  <c r="BL64" i="33" s="1"/>
  <c r="BI157" i="29"/>
  <c r="BI73" i="33"/>
  <c r="BI74" i="33" s="1"/>
  <c r="BK27" i="30"/>
  <c r="BL63" i="30" s="1"/>
  <c r="BJ166" i="30"/>
  <c r="BJ147" i="30"/>
  <c r="BI73" i="30"/>
  <c r="BI74" i="30" s="1"/>
  <c r="BJ174" i="29"/>
  <c r="BJ155" i="29"/>
  <c r="BK35" i="29"/>
  <c r="BL71" i="29" s="1"/>
  <c r="BK26" i="33"/>
  <c r="BL62" i="33" s="1"/>
  <c r="BK32" i="33"/>
  <c r="BL68" i="33" s="1"/>
  <c r="BG185" i="29"/>
  <c r="BG186" i="29" s="1"/>
  <c r="BG196" i="29"/>
  <c r="BK23" i="33"/>
  <c r="BL59" i="33" s="1"/>
  <c r="BJ37" i="33"/>
  <c r="BI157" i="30"/>
  <c r="BK31" i="33"/>
  <c r="BL67" i="33" s="1"/>
  <c r="BJ154" i="30"/>
  <c r="BJ173" i="30"/>
  <c r="BK34" i="30"/>
  <c r="BL70" i="30" s="1"/>
  <c r="BK26" i="30"/>
  <c r="BL62" i="30" s="1"/>
  <c r="BJ165" i="30"/>
  <c r="BJ146" i="30"/>
  <c r="BK33" i="33"/>
  <c r="BL69" i="33" s="1"/>
  <c r="BK35" i="33"/>
  <c r="BL71" i="33" s="1"/>
  <c r="BJ152" i="30"/>
  <c r="BJ171" i="30"/>
  <c r="BK32" i="30"/>
  <c r="BL68" i="30" s="1"/>
  <c r="BL25" i="33"/>
  <c r="BM61" i="33" s="1"/>
  <c r="BH177" i="29"/>
  <c r="BJ37" i="29"/>
  <c r="BJ173" i="29"/>
  <c r="BJ154" i="29"/>
  <c r="BK34" i="29"/>
  <c r="BL70" i="29" s="1"/>
  <c r="BJ168" i="29"/>
  <c r="BJ149" i="29"/>
  <c r="BK29" i="29"/>
  <c r="BL65" i="29" s="1"/>
  <c r="BJ164" i="30"/>
  <c r="BJ145" i="30"/>
  <c r="BK25" i="30"/>
  <c r="BL61" i="30" s="1"/>
  <c r="BJ164" i="29"/>
  <c r="BK25" i="29"/>
  <c r="BL61" i="29" s="1"/>
  <c r="BJ145" i="29"/>
  <c r="BI176" i="29"/>
  <c r="BK24" i="33"/>
  <c r="BL60" i="33" s="1"/>
  <c r="BJ152" i="29"/>
  <c r="BJ171" i="29"/>
  <c r="BK32" i="29"/>
  <c r="BL68" i="29" s="1"/>
  <c r="BI73" i="29"/>
  <c r="BI74" i="29" s="1"/>
  <c r="BH183" i="30"/>
  <c r="BH185" i="30" s="1"/>
  <c r="BH190" i="30"/>
  <c r="BH192" i="30" s="1"/>
  <c r="BK27" i="33"/>
  <c r="BL63" i="33" s="1"/>
  <c r="BK33" i="29"/>
  <c r="BL69" i="29" s="1"/>
  <c r="BJ153" i="29"/>
  <c r="BJ172" i="29"/>
  <c r="BK30" i="33"/>
  <c r="BL66" i="33" s="1"/>
  <c r="BH189" i="29"/>
  <c r="BH182" i="29"/>
  <c r="BH158" i="29"/>
  <c r="BH178" i="29"/>
  <c r="BH179" i="29" s="1"/>
  <c r="BJ163" i="29"/>
  <c r="BJ144" i="29"/>
  <c r="BK24" i="29"/>
  <c r="BL60" i="29" s="1"/>
  <c r="BJ165" i="29"/>
  <c r="BJ146" i="29"/>
  <c r="BK26" i="29"/>
  <c r="BL62" i="29" s="1"/>
  <c r="BJ153" i="30"/>
  <c r="BK33" i="30"/>
  <c r="BL69" i="30" s="1"/>
  <c r="BJ172" i="30"/>
  <c r="BJ143" i="29"/>
  <c r="BJ162" i="29"/>
  <c r="BK23" i="29"/>
  <c r="BL59" i="29" s="1"/>
  <c r="BG192" i="30"/>
  <c r="BG193" i="30" s="1"/>
  <c r="BG197" i="30"/>
  <c r="BJ167" i="29"/>
  <c r="BJ148" i="29"/>
  <c r="BK28" i="29"/>
  <c r="BL64" i="29" s="1"/>
  <c r="BK31" i="30"/>
  <c r="BL67" i="30" s="1"/>
  <c r="BJ151" i="30"/>
  <c r="BJ170" i="30"/>
  <c r="BG185" i="30"/>
  <c r="BG186" i="30" s="1"/>
  <c r="BG196" i="30"/>
  <c r="BJ143" i="30"/>
  <c r="BK23" i="30"/>
  <c r="BL59" i="30" s="1"/>
  <c r="BJ162" i="30"/>
  <c r="BJ37" i="30"/>
  <c r="BJ167" i="30"/>
  <c r="BJ148" i="30"/>
  <c r="BK28" i="30"/>
  <c r="BL64" i="30" s="1"/>
  <c r="BJ150" i="29"/>
  <c r="BJ169" i="29"/>
  <c r="BK30" i="29"/>
  <c r="BL66" i="29" s="1"/>
  <c r="BK34" i="33"/>
  <c r="BL70" i="33" s="1"/>
  <c r="BK35" i="30"/>
  <c r="BL71" i="30" s="1"/>
  <c r="BJ155" i="30"/>
  <c r="BJ174" i="30"/>
  <c r="BH183" i="29"/>
  <c r="BH185" i="29" s="1"/>
  <c r="BH190" i="29"/>
  <c r="BH192" i="29" s="1"/>
  <c r="BJ170" i="29"/>
  <c r="BJ151" i="29"/>
  <c r="BK31" i="29"/>
  <c r="BL67" i="29" s="1"/>
  <c r="BH189" i="30"/>
  <c r="BH178" i="30"/>
  <c r="BH179" i="30" s="1"/>
  <c r="BH158" i="30"/>
  <c r="BH182" i="30"/>
  <c r="BI176" i="30"/>
  <c r="BJ150" i="30"/>
  <c r="BJ169" i="30"/>
  <c r="BK30" i="30"/>
  <c r="BL66" i="30" s="1"/>
  <c r="BL23" i="31"/>
  <c r="BM59" i="31" s="1"/>
  <c r="BK143" i="31"/>
  <c r="BK162" i="31"/>
  <c r="BK73" i="31"/>
  <c r="BK74" i="31" s="1"/>
  <c r="BI184" i="31"/>
  <c r="BM25" i="32"/>
  <c r="BN55" i="32" s="1"/>
  <c r="BL25" i="2"/>
  <c r="BM55" i="2" s="1"/>
  <c r="BL28" i="2"/>
  <c r="BM58" i="2" s="1"/>
  <c r="BL21" i="2"/>
  <c r="BM51" i="2" s="1"/>
  <c r="BM20" i="2"/>
  <c r="BN50" i="2" s="1"/>
  <c r="BL24" i="2"/>
  <c r="BM54" i="2" s="1"/>
  <c r="BL23" i="2"/>
  <c r="BM53" i="2" s="1"/>
  <c r="BJ73" i="10"/>
  <c r="BJ74" i="10" s="1"/>
  <c r="BK29" i="2"/>
  <c r="BJ61" i="2"/>
  <c r="BJ62" i="2" s="1"/>
  <c r="BL27" i="2"/>
  <c r="BM57" i="2" s="1"/>
  <c r="BL26" i="2"/>
  <c r="BM56" i="2" s="1"/>
  <c r="BM30" i="10"/>
  <c r="BN66" i="10" s="1"/>
  <c r="BL29" i="10"/>
  <c r="BM65" i="10" s="1"/>
  <c r="BM24" i="10"/>
  <c r="BN60" i="10" s="1"/>
  <c r="BL31" i="10"/>
  <c r="BM67" i="10" s="1"/>
  <c r="BL34" i="10"/>
  <c r="BM70" i="10" s="1"/>
  <c r="BL27" i="10"/>
  <c r="BM63" i="10" s="1"/>
  <c r="BL26" i="10"/>
  <c r="BM62" i="10" s="1"/>
  <c r="BL35" i="10"/>
  <c r="BM71" i="10" s="1"/>
  <c r="BL28" i="10"/>
  <c r="BM64" i="10" s="1"/>
  <c r="BL25" i="10"/>
  <c r="BM61" i="10" s="1"/>
  <c r="BL32" i="10"/>
  <c r="BM68" i="10" s="1"/>
  <c r="BM26" i="32"/>
  <c r="BN56" i="32" s="1"/>
  <c r="BM23" i="32"/>
  <c r="BN53" i="32" s="1"/>
  <c r="BM24" i="32"/>
  <c r="BN54" i="32" s="1"/>
  <c r="BM27" i="32"/>
  <c r="BN57" i="32" s="1"/>
  <c r="BM28" i="32"/>
  <c r="BN58" i="32" s="1"/>
  <c r="BN20" i="32"/>
  <c r="BO50" i="32" s="1"/>
  <c r="BO181" i="36" l="1"/>
  <c r="BO58" i="36"/>
  <c r="BO77" i="36"/>
  <c r="BO161" i="36"/>
  <c r="BO126" i="36"/>
  <c r="BO40" i="36"/>
  <c r="BO188" i="36"/>
  <c r="BO109" i="36"/>
  <c r="BO92" i="36"/>
  <c r="BO142" i="36"/>
  <c r="BO22" i="36"/>
  <c r="BO126" i="29"/>
  <c r="BO181" i="29"/>
  <c r="BO142" i="29"/>
  <c r="BO77" i="29"/>
  <c r="BO40" i="29"/>
  <c r="BO92" i="29"/>
  <c r="BO188" i="29"/>
  <c r="BO22" i="29"/>
  <c r="BO58" i="29"/>
  <c r="BO161" i="29"/>
  <c r="BO109" i="29"/>
  <c r="BO188" i="31"/>
  <c r="BO181" i="31"/>
  <c r="BO142" i="31"/>
  <c r="BO109" i="31"/>
  <c r="BO77" i="31"/>
  <c r="BO40" i="31"/>
  <c r="BO58" i="31"/>
  <c r="BO92" i="31"/>
  <c r="BO126" i="31"/>
  <c r="BO22" i="31"/>
  <c r="BO161" i="31"/>
  <c r="BO20" i="48"/>
  <c r="BO27" i="48"/>
  <c r="BP4" i="48"/>
  <c r="BP4" i="43"/>
  <c r="BP4" i="35"/>
  <c r="BP4" i="33"/>
  <c r="BP4" i="36"/>
  <c r="BP4" i="34"/>
  <c r="BP4" i="32"/>
  <c r="BP4" i="10"/>
  <c r="BP4" i="31"/>
  <c r="BP4" i="29"/>
  <c r="BP4" i="30"/>
  <c r="BP77" i="2"/>
  <c r="BP19" i="2"/>
  <c r="BP65" i="2"/>
  <c r="BP34" i="2"/>
  <c r="BP49" i="2"/>
  <c r="BO77" i="33"/>
  <c r="BO40" i="33"/>
  <c r="BO92" i="33"/>
  <c r="BO58" i="33"/>
  <c r="BO22" i="33"/>
  <c r="BO40" i="35"/>
  <c r="BO126" i="35"/>
  <c r="BO77" i="35"/>
  <c r="BO22" i="35"/>
  <c r="BO58" i="35"/>
  <c r="BO181" i="35"/>
  <c r="BO92" i="35"/>
  <c r="BO161" i="35"/>
  <c r="BO109" i="35"/>
  <c r="BO188" i="35"/>
  <c r="BO142" i="35"/>
  <c r="BO22" i="43"/>
  <c r="BO89" i="43"/>
  <c r="BO58" i="43"/>
  <c r="BO40" i="43"/>
  <c r="BO76" i="43"/>
  <c r="BO77" i="32"/>
  <c r="BO34" i="32"/>
  <c r="BO65" i="32"/>
  <c r="BO19" i="32"/>
  <c r="BO49" i="32"/>
  <c r="BO77" i="10"/>
  <c r="BO92" i="10"/>
  <c r="BO22" i="10"/>
  <c r="BO58" i="10"/>
  <c r="BO40" i="10"/>
  <c r="BO188" i="30"/>
  <c r="BO58" i="30"/>
  <c r="BO92" i="30"/>
  <c r="BO126" i="30"/>
  <c r="BO22" i="30"/>
  <c r="BO161" i="30"/>
  <c r="BO40" i="30"/>
  <c r="BO77" i="30"/>
  <c r="BO109" i="30"/>
  <c r="BO181" i="30"/>
  <c r="BO142" i="30"/>
  <c r="BO161" i="34"/>
  <c r="BO188" i="34"/>
  <c r="BO40" i="34"/>
  <c r="BO77" i="34"/>
  <c r="BO109" i="34"/>
  <c r="BO22" i="34"/>
  <c r="BO181" i="34"/>
  <c r="BO58" i="34"/>
  <c r="BO92" i="34"/>
  <c r="BO142" i="34"/>
  <c r="BO126" i="34"/>
  <c r="BR5" i="28"/>
  <c r="BQ4" i="2"/>
  <c r="BQ21" i="28"/>
  <c r="BQ13" i="28"/>
  <c r="BP34" i="28"/>
  <c r="BP59" i="28" s="1"/>
  <c r="BO87" i="28"/>
  <c r="BO95" i="28" s="1"/>
  <c r="BO103" i="28" s="1"/>
  <c r="BO67" i="28"/>
  <c r="BO75" i="28" s="1"/>
  <c r="BI177" i="35"/>
  <c r="CA39" i="2"/>
  <c r="BZ46" i="2"/>
  <c r="BK37" i="10"/>
  <c r="BL61" i="31"/>
  <c r="BL73" i="31" s="1"/>
  <c r="BL74" i="31" s="1"/>
  <c r="BK145" i="31"/>
  <c r="BK157" i="31" s="1"/>
  <c r="BK182" i="31" s="1"/>
  <c r="BK164" i="31"/>
  <c r="BK176" i="31" s="1"/>
  <c r="BK190" i="31" s="1"/>
  <c r="BK192" i="31" s="1"/>
  <c r="BL25" i="31"/>
  <c r="BL52" i="32"/>
  <c r="BL22" i="32"/>
  <c r="BL31" i="32" s="1"/>
  <c r="BI191" i="31"/>
  <c r="BI193" i="31" s="1"/>
  <c r="BL69" i="10"/>
  <c r="BL33" i="10"/>
  <c r="BJ157" i="35"/>
  <c r="BJ182" i="35" s="1"/>
  <c r="BJ158" i="31"/>
  <c r="BJ176" i="35"/>
  <c r="BJ190" i="35" s="1"/>
  <c r="BJ192" i="35" s="1"/>
  <c r="BJ182" i="31"/>
  <c r="BJ196" i="31" s="1"/>
  <c r="BJ189" i="31"/>
  <c r="BI186" i="31"/>
  <c r="BK73" i="35"/>
  <c r="BK74" i="35" s="1"/>
  <c r="BJ190" i="31"/>
  <c r="BJ192" i="31" s="1"/>
  <c r="BI177" i="36"/>
  <c r="BJ177" i="31"/>
  <c r="BH193" i="36"/>
  <c r="BH186" i="36"/>
  <c r="BI196" i="31"/>
  <c r="BI198" i="31" s="1"/>
  <c r="BH197" i="36"/>
  <c r="BH196" i="36"/>
  <c r="BJ178" i="31"/>
  <c r="BJ179" i="31" s="1"/>
  <c r="BJ176" i="36"/>
  <c r="BJ190" i="36" s="1"/>
  <c r="BJ192" i="36" s="1"/>
  <c r="BI189" i="36"/>
  <c r="BI191" i="36" s="1"/>
  <c r="CB41" i="35"/>
  <c r="CA55" i="35"/>
  <c r="BI158" i="36"/>
  <c r="BL59" i="10"/>
  <c r="BL23" i="10"/>
  <c r="BI178" i="36"/>
  <c r="BI179" i="36" s="1"/>
  <c r="BI158" i="35"/>
  <c r="BI183" i="36"/>
  <c r="BI185" i="36" s="1"/>
  <c r="BK73" i="36"/>
  <c r="BK74" i="36" s="1"/>
  <c r="BI190" i="36"/>
  <c r="BI192" i="36" s="1"/>
  <c r="BG194" i="34"/>
  <c r="BJ157" i="36"/>
  <c r="BJ189" i="36" s="1"/>
  <c r="BJ74" i="34"/>
  <c r="BG194" i="35"/>
  <c r="BL35" i="34"/>
  <c r="BL71" i="34"/>
  <c r="BK174" i="34"/>
  <c r="BK155" i="34"/>
  <c r="BP32" i="35"/>
  <c r="BP68" i="35"/>
  <c r="BO152" i="35"/>
  <c r="BO171" i="35"/>
  <c r="BO29" i="36"/>
  <c r="BO65" i="36"/>
  <c r="BN149" i="36"/>
  <c r="BN168" i="36"/>
  <c r="BK73" i="34"/>
  <c r="BK179" i="34" s="1"/>
  <c r="BQ25" i="35"/>
  <c r="BQ61" i="35"/>
  <c r="BP145" i="35"/>
  <c r="BP164" i="35"/>
  <c r="BL24" i="34"/>
  <c r="BL60" i="34"/>
  <c r="BK163" i="34"/>
  <c r="BK144" i="34"/>
  <c r="BL31" i="35"/>
  <c r="BL67" i="35"/>
  <c r="BK151" i="35"/>
  <c r="BK170" i="35"/>
  <c r="BL33" i="34"/>
  <c r="BL69" i="34"/>
  <c r="BK172" i="34"/>
  <c r="BK153" i="34"/>
  <c r="BM60" i="31"/>
  <c r="BM24" i="31"/>
  <c r="BL163" i="31"/>
  <c r="BL144" i="31"/>
  <c r="BL26" i="36"/>
  <c r="BL62" i="36"/>
  <c r="BK146" i="36"/>
  <c r="BK165" i="36"/>
  <c r="BM70" i="31"/>
  <c r="BM34" i="31"/>
  <c r="BL173" i="31"/>
  <c r="BL154" i="31"/>
  <c r="BM71" i="31"/>
  <c r="BM35" i="31"/>
  <c r="BL174" i="31"/>
  <c r="BL155" i="31"/>
  <c r="BL34" i="35"/>
  <c r="BL70" i="35"/>
  <c r="BK154" i="35"/>
  <c r="BK173" i="35"/>
  <c r="BL23" i="34"/>
  <c r="BL59" i="34"/>
  <c r="BK143" i="34"/>
  <c r="BK37" i="34"/>
  <c r="BK162" i="34"/>
  <c r="BI183" i="34"/>
  <c r="BI185" i="34" s="1"/>
  <c r="BI190" i="34"/>
  <c r="BI192" i="34" s="1"/>
  <c r="BK37" i="36"/>
  <c r="BL29" i="34"/>
  <c r="BL65" i="34"/>
  <c r="BK168" i="34"/>
  <c r="BK149" i="34"/>
  <c r="BL24" i="36"/>
  <c r="BL60" i="36"/>
  <c r="BK163" i="36"/>
  <c r="BK144" i="36"/>
  <c r="BI189" i="34"/>
  <c r="BI182" i="34"/>
  <c r="BN24" i="35"/>
  <c r="BN60" i="35"/>
  <c r="BM144" i="35"/>
  <c r="BM163" i="35"/>
  <c r="BL27" i="34"/>
  <c r="BL63" i="34"/>
  <c r="BK166" i="34"/>
  <c r="BK147" i="34"/>
  <c r="BM65" i="31"/>
  <c r="BL168" i="31"/>
  <c r="BL149" i="31"/>
  <c r="BM29" i="31"/>
  <c r="BL34" i="34"/>
  <c r="BL70" i="34"/>
  <c r="BK173" i="34"/>
  <c r="BK154" i="34"/>
  <c r="BL30" i="36"/>
  <c r="BL66" i="36"/>
  <c r="BK169" i="36"/>
  <c r="BK150" i="36"/>
  <c r="BL25" i="36"/>
  <c r="BL61" i="36"/>
  <c r="BK145" i="36"/>
  <c r="BK164" i="36"/>
  <c r="BT26" i="35"/>
  <c r="BT62" i="35"/>
  <c r="BS165" i="35"/>
  <c r="BS146" i="35"/>
  <c r="BK31" i="2"/>
  <c r="BL59" i="2"/>
  <c r="BP27" i="35"/>
  <c r="BP63" i="35"/>
  <c r="BO166" i="35"/>
  <c r="BO147" i="35"/>
  <c r="BM68" i="31"/>
  <c r="BL171" i="31"/>
  <c r="BL152" i="31"/>
  <c r="BM32" i="31"/>
  <c r="BL52" i="2"/>
  <c r="BL22" i="2"/>
  <c r="BL25" i="34"/>
  <c r="BL61" i="34"/>
  <c r="BK164" i="34"/>
  <c r="BK145" i="34"/>
  <c r="BL32" i="34"/>
  <c r="BL68" i="34"/>
  <c r="BK171" i="34"/>
  <c r="BK152" i="34"/>
  <c r="BL32" i="36"/>
  <c r="BL68" i="36"/>
  <c r="BK152" i="36"/>
  <c r="BK171" i="36"/>
  <c r="BG198" i="35"/>
  <c r="BL27" i="36"/>
  <c r="BL63" i="36"/>
  <c r="BK166" i="36"/>
  <c r="BK147" i="36"/>
  <c r="BL31" i="36"/>
  <c r="BL67" i="36"/>
  <c r="BK170" i="36"/>
  <c r="BK151" i="36"/>
  <c r="BL26" i="34"/>
  <c r="BL62" i="34"/>
  <c r="BK146" i="34"/>
  <c r="BK165" i="34"/>
  <c r="BI177" i="34"/>
  <c r="BI182" i="35"/>
  <c r="BI178" i="35"/>
  <c r="BI179" i="35" s="1"/>
  <c r="BI189" i="35"/>
  <c r="BL28" i="36"/>
  <c r="BL64" i="36"/>
  <c r="BK148" i="36"/>
  <c r="BK167" i="36"/>
  <c r="BP28" i="35"/>
  <c r="BP64" i="35"/>
  <c r="BO148" i="35"/>
  <c r="BO167" i="35"/>
  <c r="BM69" i="31"/>
  <c r="BL153" i="31"/>
  <c r="BM33" i="31"/>
  <c r="BL172" i="31"/>
  <c r="BH196" i="35"/>
  <c r="BH184" i="35"/>
  <c r="BH186" i="35" s="1"/>
  <c r="BQ29" i="35"/>
  <c r="BQ65" i="35"/>
  <c r="BP168" i="35"/>
  <c r="BP149" i="35"/>
  <c r="BQ33" i="35"/>
  <c r="BQ69" i="35"/>
  <c r="BP153" i="35"/>
  <c r="BP172" i="35"/>
  <c r="BJ157" i="34"/>
  <c r="BJ158" i="34" s="1"/>
  <c r="BM23" i="36"/>
  <c r="BM59" i="36"/>
  <c r="BL143" i="36"/>
  <c r="BL162" i="36"/>
  <c r="BQ35" i="35"/>
  <c r="BQ71" i="35"/>
  <c r="BP174" i="35"/>
  <c r="BP155" i="35"/>
  <c r="BL28" i="34"/>
  <c r="BL64" i="34"/>
  <c r="BK167" i="34"/>
  <c r="BK148" i="34"/>
  <c r="BM63" i="31"/>
  <c r="BM27" i="31"/>
  <c r="BL166" i="31"/>
  <c r="BL147" i="31"/>
  <c r="BL23" i="35"/>
  <c r="BL59" i="35"/>
  <c r="BK143" i="35"/>
  <c r="BK162" i="35"/>
  <c r="BK37" i="35"/>
  <c r="BL35" i="36"/>
  <c r="BL71" i="36"/>
  <c r="BK155" i="36"/>
  <c r="BK174" i="36"/>
  <c r="BQ30" i="35"/>
  <c r="BQ66" i="35"/>
  <c r="BP150" i="35"/>
  <c r="BP169" i="35"/>
  <c r="BM66" i="31"/>
  <c r="BL150" i="31"/>
  <c r="BL169" i="31"/>
  <c r="BM30" i="31"/>
  <c r="BJ176" i="34"/>
  <c r="BH196" i="34"/>
  <c r="BH184" i="34"/>
  <c r="BH186" i="34" s="1"/>
  <c r="BM62" i="31"/>
  <c r="BM26" i="31"/>
  <c r="BL146" i="31"/>
  <c r="BL165" i="31"/>
  <c r="BL30" i="34"/>
  <c r="BL66" i="34"/>
  <c r="BK150" i="34"/>
  <c r="BK169" i="34"/>
  <c r="BI183" i="35"/>
  <c r="BI185" i="35" s="1"/>
  <c r="BI190" i="35"/>
  <c r="BI192" i="35" s="1"/>
  <c r="BL31" i="34"/>
  <c r="BL67" i="34"/>
  <c r="BK170" i="34"/>
  <c r="BK151" i="34"/>
  <c r="BL34" i="36"/>
  <c r="BL70" i="36"/>
  <c r="BK154" i="36"/>
  <c r="BK173" i="36"/>
  <c r="BN67" i="31"/>
  <c r="BN31" i="31"/>
  <c r="BM151" i="31"/>
  <c r="BM170" i="31"/>
  <c r="BG198" i="34"/>
  <c r="BH191" i="35"/>
  <c r="BH193" i="35" s="1"/>
  <c r="BH197" i="35"/>
  <c r="BM64" i="31"/>
  <c r="BM28" i="31"/>
  <c r="BL148" i="31"/>
  <c r="BL167" i="31"/>
  <c r="BL33" i="36"/>
  <c r="BL69" i="36"/>
  <c r="BK172" i="36"/>
  <c r="BK153" i="36"/>
  <c r="BH191" i="34"/>
  <c r="BH193" i="34" s="1"/>
  <c r="BH197" i="34"/>
  <c r="BI184" i="36"/>
  <c r="BU41" i="33"/>
  <c r="BT55" i="33"/>
  <c r="BY41" i="30"/>
  <c r="BX55" i="30"/>
  <c r="BG198" i="29"/>
  <c r="BK61" i="32"/>
  <c r="BK62" i="32" s="1"/>
  <c r="BM29" i="32"/>
  <c r="BN59" i="32" s="1"/>
  <c r="BM21" i="32"/>
  <c r="BN51" i="32" s="1"/>
  <c r="BW41" i="10"/>
  <c r="BV55" i="10"/>
  <c r="BT41" i="34"/>
  <c r="BS55" i="34"/>
  <c r="BG194" i="30"/>
  <c r="BI158" i="30"/>
  <c r="BI158" i="29"/>
  <c r="BG194" i="29"/>
  <c r="BL30" i="30"/>
  <c r="BM66" i="30" s="1"/>
  <c r="BK150" i="30"/>
  <c r="BK169" i="30"/>
  <c r="BH197" i="30"/>
  <c r="BH191" i="30"/>
  <c r="BH193" i="30" s="1"/>
  <c r="BJ73" i="30"/>
  <c r="BJ74" i="30" s="1"/>
  <c r="BK148" i="29"/>
  <c r="BK167" i="29"/>
  <c r="BL28" i="29"/>
  <c r="BM64" i="29" s="1"/>
  <c r="BJ73" i="29"/>
  <c r="BJ74" i="29" s="1"/>
  <c r="BL33" i="29"/>
  <c r="BM69" i="29" s="1"/>
  <c r="BK172" i="29"/>
  <c r="BK153" i="29"/>
  <c r="BL28" i="33"/>
  <c r="BM64" i="33" s="1"/>
  <c r="BL24" i="30"/>
  <c r="BM60" i="30" s="1"/>
  <c r="BK163" i="30"/>
  <c r="BK144" i="30"/>
  <c r="BK170" i="29"/>
  <c r="BK151" i="29"/>
  <c r="BL31" i="29"/>
  <c r="BM67" i="29" s="1"/>
  <c r="BK148" i="30"/>
  <c r="BL28" i="30"/>
  <c r="BM64" i="30" s="1"/>
  <c r="BK167" i="30"/>
  <c r="BJ157" i="30"/>
  <c r="BH184" i="29"/>
  <c r="BH186" i="29" s="1"/>
  <c r="BH196" i="29"/>
  <c r="BL27" i="33"/>
  <c r="BM63" i="33" s="1"/>
  <c r="BL25" i="30"/>
  <c r="BM61" i="30" s="1"/>
  <c r="BK164" i="30"/>
  <c r="BK145" i="30"/>
  <c r="BK173" i="29"/>
  <c r="BK154" i="29"/>
  <c r="BL34" i="29"/>
  <c r="BM70" i="29" s="1"/>
  <c r="BK152" i="30"/>
  <c r="BK171" i="30"/>
  <c r="BL32" i="30"/>
  <c r="BM68" i="30" s="1"/>
  <c r="BL31" i="33"/>
  <c r="BM67" i="33" s="1"/>
  <c r="BL32" i="33"/>
  <c r="BM68" i="33" s="1"/>
  <c r="BK174" i="30"/>
  <c r="BL35" i="30"/>
  <c r="BM71" i="30" s="1"/>
  <c r="BK155" i="30"/>
  <c r="BG198" i="30"/>
  <c r="BH197" i="29"/>
  <c r="BH191" i="29"/>
  <c r="BH193" i="29" s="1"/>
  <c r="BL24" i="33"/>
  <c r="BM60" i="33" s="1"/>
  <c r="BK153" i="30"/>
  <c r="BK172" i="30"/>
  <c r="BL33" i="30"/>
  <c r="BM69" i="30" s="1"/>
  <c r="BK144" i="29"/>
  <c r="BK163" i="29"/>
  <c r="BL24" i="29"/>
  <c r="BM60" i="29" s="1"/>
  <c r="BL30" i="33"/>
  <c r="BM66" i="33" s="1"/>
  <c r="BJ157" i="29"/>
  <c r="BI189" i="30"/>
  <c r="BI182" i="30"/>
  <c r="BI178" i="30"/>
  <c r="BI179" i="30" s="1"/>
  <c r="BL26" i="33"/>
  <c r="BM62" i="33" s="1"/>
  <c r="BI190" i="30"/>
  <c r="BI192" i="30" s="1"/>
  <c r="BI177" i="30"/>
  <c r="BI183" i="30"/>
  <c r="BI185" i="30" s="1"/>
  <c r="BL34" i="33"/>
  <c r="BM70" i="33" s="1"/>
  <c r="BI190" i="29"/>
  <c r="BI192" i="29" s="1"/>
  <c r="BI183" i="29"/>
  <c r="BI185" i="29" s="1"/>
  <c r="BJ176" i="29"/>
  <c r="BK146" i="30"/>
  <c r="BL26" i="30"/>
  <c r="BM62" i="30" s="1"/>
  <c r="BK165" i="30"/>
  <c r="BL27" i="30"/>
  <c r="BM63" i="30" s="1"/>
  <c r="BK147" i="30"/>
  <c r="BK166" i="30"/>
  <c r="BK166" i="29"/>
  <c r="BK147" i="29"/>
  <c r="BL27" i="29"/>
  <c r="BM63" i="29" s="1"/>
  <c r="BH196" i="30"/>
  <c r="BH184" i="30"/>
  <c r="BH186" i="30" s="1"/>
  <c r="BK169" i="29"/>
  <c r="BK150" i="29"/>
  <c r="BL30" i="29"/>
  <c r="BM66" i="29" s="1"/>
  <c r="BK168" i="29"/>
  <c r="BK149" i="29"/>
  <c r="BL29" i="29"/>
  <c r="BM65" i="29" s="1"/>
  <c r="BL35" i="33"/>
  <c r="BM71" i="33" s="1"/>
  <c r="BK154" i="30"/>
  <c r="BK173" i="30"/>
  <c r="BL34" i="30"/>
  <c r="BM70" i="30" s="1"/>
  <c r="BJ73" i="33"/>
  <c r="BJ74" i="33" s="1"/>
  <c r="BK174" i="29"/>
  <c r="BL35" i="29"/>
  <c r="BM71" i="29" s="1"/>
  <c r="BK155" i="29"/>
  <c r="BL29" i="30"/>
  <c r="BM65" i="30" s="1"/>
  <c r="BK149" i="30"/>
  <c r="BK168" i="30"/>
  <c r="BJ176" i="30"/>
  <c r="BK143" i="29"/>
  <c r="BK37" i="29"/>
  <c r="BK162" i="29"/>
  <c r="BL23" i="29"/>
  <c r="BM59" i="29" s="1"/>
  <c r="BK165" i="29"/>
  <c r="BK146" i="29"/>
  <c r="BL26" i="29"/>
  <c r="BM62" i="29" s="1"/>
  <c r="BK152" i="29"/>
  <c r="BL32" i="29"/>
  <c r="BM68" i="29" s="1"/>
  <c r="BK171" i="29"/>
  <c r="BI177" i="29"/>
  <c r="BL23" i="33"/>
  <c r="BM59" i="33" s="1"/>
  <c r="BK37" i="33"/>
  <c r="BL29" i="33"/>
  <c r="BM65" i="33" s="1"/>
  <c r="BK37" i="30"/>
  <c r="BK143" i="30"/>
  <c r="BL23" i="30"/>
  <c r="BM59" i="30" s="1"/>
  <c r="BK162" i="30"/>
  <c r="BK151" i="30"/>
  <c r="BK170" i="30"/>
  <c r="BL31" i="30"/>
  <c r="BM67" i="30" s="1"/>
  <c r="BL25" i="29"/>
  <c r="BM61" i="29" s="1"/>
  <c r="BK145" i="29"/>
  <c r="BK164" i="29"/>
  <c r="BM25" i="33"/>
  <c r="BN61" i="33" s="1"/>
  <c r="BL33" i="33"/>
  <c r="BM69" i="33" s="1"/>
  <c r="BI182" i="29"/>
  <c r="BI178" i="29"/>
  <c r="BI179" i="29" s="1"/>
  <c r="BI189" i="29"/>
  <c r="BM23" i="31"/>
  <c r="BN59" i="31" s="1"/>
  <c r="BL162" i="31"/>
  <c r="BL143" i="31"/>
  <c r="BN25" i="32"/>
  <c r="BO55" i="32" s="1"/>
  <c r="BM25" i="2"/>
  <c r="BN55" i="2" s="1"/>
  <c r="BM24" i="2"/>
  <c r="BN54" i="2" s="1"/>
  <c r="BL29" i="2"/>
  <c r="BM59" i="2" s="1"/>
  <c r="BK61" i="2"/>
  <c r="BK62" i="2" s="1"/>
  <c r="BM21" i="2"/>
  <c r="BN51" i="2" s="1"/>
  <c r="BM26" i="2"/>
  <c r="BN56" i="2" s="1"/>
  <c r="BK73" i="10"/>
  <c r="BK74" i="10" s="1"/>
  <c r="BM27" i="2"/>
  <c r="BN57" i="2" s="1"/>
  <c r="BN20" i="2"/>
  <c r="BO50" i="2" s="1"/>
  <c r="BM23" i="2"/>
  <c r="BN53" i="2" s="1"/>
  <c r="BM28" i="2"/>
  <c r="BN58" i="2" s="1"/>
  <c r="BN24" i="10"/>
  <c r="BO60" i="10" s="1"/>
  <c r="BM29" i="10"/>
  <c r="BN65" i="10" s="1"/>
  <c r="BM32" i="10"/>
  <c r="BN68" i="10" s="1"/>
  <c r="BM35" i="10"/>
  <c r="BN71" i="10" s="1"/>
  <c r="BM26" i="10"/>
  <c r="BN62" i="10" s="1"/>
  <c r="BM27" i="10"/>
  <c r="BN63" i="10" s="1"/>
  <c r="BM25" i="10"/>
  <c r="BN61" i="10" s="1"/>
  <c r="BM34" i="10"/>
  <c r="BN70" i="10" s="1"/>
  <c r="BM31" i="10"/>
  <c r="BN67" i="10" s="1"/>
  <c r="BN30" i="10"/>
  <c r="BO66" i="10" s="1"/>
  <c r="BM28" i="10"/>
  <c r="BN64" i="10" s="1"/>
  <c r="BN23" i="32"/>
  <c r="BO53" i="32" s="1"/>
  <c r="BO20" i="32"/>
  <c r="BP50" i="32" s="1"/>
  <c r="BN28" i="32"/>
  <c r="BO58" i="32" s="1"/>
  <c r="BN27" i="32"/>
  <c r="BO57" i="32" s="1"/>
  <c r="BN26" i="32"/>
  <c r="BO56" i="32" s="1"/>
  <c r="BN24" i="32"/>
  <c r="BO54" i="32" s="1"/>
  <c r="BQ4" i="48" l="1"/>
  <c r="BQ4" i="43"/>
  <c r="BQ4" i="35"/>
  <c r="BQ4" i="33"/>
  <c r="BQ4" i="34"/>
  <c r="BQ4" i="31"/>
  <c r="BQ4" i="29"/>
  <c r="BQ4" i="32"/>
  <c r="BQ4" i="10"/>
  <c r="BQ4" i="30"/>
  <c r="BQ4" i="36"/>
  <c r="BQ65" i="2"/>
  <c r="BQ34" i="2"/>
  <c r="BQ77" i="2"/>
  <c r="BQ49" i="2"/>
  <c r="BQ19" i="2"/>
  <c r="BP77" i="32"/>
  <c r="BP34" i="32"/>
  <c r="BP65" i="32"/>
  <c r="BP19" i="32"/>
  <c r="BP49" i="32"/>
  <c r="BP161" i="34"/>
  <c r="BP188" i="34"/>
  <c r="BP77" i="34"/>
  <c r="BP109" i="34"/>
  <c r="BP22" i="34"/>
  <c r="BP181" i="34"/>
  <c r="BP58" i="34"/>
  <c r="BP92" i="34"/>
  <c r="BP126" i="34"/>
  <c r="BP40" i="34"/>
  <c r="BP142" i="34"/>
  <c r="BP58" i="36"/>
  <c r="BP77" i="36"/>
  <c r="BP161" i="36"/>
  <c r="BP126" i="36"/>
  <c r="BP40" i="36"/>
  <c r="BP188" i="36"/>
  <c r="BP109" i="36"/>
  <c r="BP92" i="36"/>
  <c r="BP181" i="36"/>
  <c r="BP142" i="36"/>
  <c r="BP22" i="36"/>
  <c r="BP77" i="33"/>
  <c r="BP40" i="33"/>
  <c r="BP92" i="33"/>
  <c r="BP58" i="33"/>
  <c r="BP22" i="33"/>
  <c r="BP92" i="30"/>
  <c r="BP126" i="30"/>
  <c r="BP161" i="30"/>
  <c r="BP77" i="30"/>
  <c r="BP22" i="30"/>
  <c r="BP109" i="30"/>
  <c r="BP142" i="30"/>
  <c r="BP188" i="30"/>
  <c r="BP58" i="30"/>
  <c r="BP181" i="30"/>
  <c r="BP40" i="30"/>
  <c r="BP40" i="35"/>
  <c r="BP109" i="35"/>
  <c r="BP161" i="35"/>
  <c r="BP22" i="35"/>
  <c r="BP181" i="35"/>
  <c r="BP92" i="35"/>
  <c r="BP142" i="35"/>
  <c r="BP126" i="35"/>
  <c r="BP77" i="35"/>
  <c r="BP188" i="35"/>
  <c r="BP58" i="35"/>
  <c r="BP126" i="29"/>
  <c r="BP188" i="29"/>
  <c r="BP161" i="29"/>
  <c r="BP92" i="29"/>
  <c r="BP58" i="29"/>
  <c r="BP22" i="29"/>
  <c r="BP40" i="29"/>
  <c r="BP142" i="29"/>
  <c r="BP181" i="29"/>
  <c r="BP77" i="29"/>
  <c r="BP109" i="29"/>
  <c r="BP22" i="43"/>
  <c r="BP89" i="43"/>
  <c r="BP58" i="43"/>
  <c r="BP40" i="43"/>
  <c r="BP76" i="43"/>
  <c r="BP181" i="31"/>
  <c r="BP142" i="31"/>
  <c r="BP109" i="31"/>
  <c r="BP77" i="31"/>
  <c r="BP40" i="31"/>
  <c r="BP188" i="31"/>
  <c r="BP161" i="31"/>
  <c r="BP126" i="31"/>
  <c r="BP92" i="31"/>
  <c r="BP58" i="31"/>
  <c r="BP22" i="31"/>
  <c r="BP27" i="48"/>
  <c r="BP20" i="48"/>
  <c r="BP92" i="10"/>
  <c r="BP22" i="10"/>
  <c r="BP77" i="10"/>
  <c r="BP58" i="10"/>
  <c r="BP40" i="10"/>
  <c r="BP87" i="28"/>
  <c r="BP95" i="28" s="1"/>
  <c r="BP103" i="28" s="1"/>
  <c r="BP67" i="28"/>
  <c r="BP75" i="28" s="1"/>
  <c r="BQ34" i="28"/>
  <c r="BQ59" i="28" s="1"/>
  <c r="BS5" i="28"/>
  <c r="BR4" i="2"/>
  <c r="BR21" i="28"/>
  <c r="BR13" i="28"/>
  <c r="BJ189" i="35"/>
  <c r="BJ197" i="35" s="1"/>
  <c r="CB39" i="2"/>
  <c r="CA46" i="2"/>
  <c r="BL37" i="10"/>
  <c r="BM61" i="31"/>
  <c r="BL145" i="31"/>
  <c r="BL157" i="31" s="1"/>
  <c r="BL164" i="31"/>
  <c r="BL176" i="31" s="1"/>
  <c r="BM25" i="31"/>
  <c r="BM37" i="31" s="1"/>
  <c r="BL37" i="31"/>
  <c r="BJ184" i="31"/>
  <c r="BJ186" i="31" s="1"/>
  <c r="BM52" i="32"/>
  <c r="BM22" i="32"/>
  <c r="BM31" i="32" s="1"/>
  <c r="BI194" i="31"/>
  <c r="BJ158" i="35"/>
  <c r="BM69" i="10"/>
  <c r="BM33" i="10"/>
  <c r="BJ177" i="35"/>
  <c r="BK157" i="35"/>
  <c r="BJ183" i="35"/>
  <c r="BJ185" i="35" s="1"/>
  <c r="BJ178" i="35"/>
  <c r="BJ179" i="35" s="1"/>
  <c r="BK176" i="35"/>
  <c r="BK183" i="35" s="1"/>
  <c r="BK185" i="35" s="1"/>
  <c r="BJ197" i="31"/>
  <c r="BJ198" i="31" s="1"/>
  <c r="BJ191" i="31"/>
  <c r="BJ193" i="31" s="1"/>
  <c r="BH194" i="36"/>
  <c r="BI196" i="36"/>
  <c r="BL73" i="36"/>
  <c r="BL74" i="36" s="1"/>
  <c r="BH198" i="36"/>
  <c r="BK183" i="31"/>
  <c r="BK185" i="31" s="1"/>
  <c r="BJ177" i="36"/>
  <c r="BK189" i="31"/>
  <c r="BK197" i="31" s="1"/>
  <c r="BI197" i="36"/>
  <c r="BI193" i="36"/>
  <c r="BI186" i="36"/>
  <c r="BJ183" i="36"/>
  <c r="BJ185" i="36" s="1"/>
  <c r="CC41" i="35"/>
  <c r="CB55" i="35"/>
  <c r="BK177" i="31"/>
  <c r="BM59" i="10"/>
  <c r="BM23" i="10"/>
  <c r="BM37" i="10" s="1"/>
  <c r="BK158" i="31"/>
  <c r="BK178" i="31"/>
  <c r="BK179" i="31" s="1"/>
  <c r="BJ158" i="36"/>
  <c r="BK176" i="36"/>
  <c r="BK190" i="36" s="1"/>
  <c r="BK192" i="36" s="1"/>
  <c r="BH194" i="34"/>
  <c r="BH198" i="34"/>
  <c r="BK176" i="34"/>
  <c r="BK183" i="34" s="1"/>
  <c r="BK185" i="34" s="1"/>
  <c r="BJ182" i="36"/>
  <c r="BJ178" i="36"/>
  <c r="BJ179" i="36" s="1"/>
  <c r="BK157" i="36"/>
  <c r="BN62" i="31"/>
  <c r="BN26" i="31"/>
  <c r="BM146" i="31"/>
  <c r="BM165" i="31"/>
  <c r="BM35" i="36"/>
  <c r="BM71" i="36"/>
  <c r="BL174" i="36"/>
  <c r="BL155" i="36"/>
  <c r="BN68" i="31"/>
  <c r="BM171" i="31"/>
  <c r="BN32" i="31"/>
  <c r="BM152" i="31"/>
  <c r="BI196" i="34"/>
  <c r="BI184" i="34"/>
  <c r="BI186" i="34" s="1"/>
  <c r="BM34" i="35"/>
  <c r="BM70" i="35"/>
  <c r="BL173" i="35"/>
  <c r="BL154" i="35"/>
  <c r="BM34" i="36"/>
  <c r="BM70" i="36"/>
  <c r="BL173" i="36"/>
  <c r="BL154" i="36"/>
  <c r="BR35" i="35"/>
  <c r="BR71" i="35"/>
  <c r="BQ155" i="35"/>
  <c r="BQ174" i="35"/>
  <c r="BJ182" i="34"/>
  <c r="BJ189" i="34"/>
  <c r="BR29" i="35"/>
  <c r="BR65" i="35"/>
  <c r="BQ168" i="35"/>
  <c r="BQ149" i="35"/>
  <c r="BM25" i="34"/>
  <c r="BM61" i="34"/>
  <c r="BL164" i="34"/>
  <c r="BL145" i="34"/>
  <c r="BM27" i="34"/>
  <c r="BM63" i="34"/>
  <c r="BL147" i="34"/>
  <c r="BL166" i="34"/>
  <c r="BM31" i="35"/>
  <c r="BM67" i="35"/>
  <c r="BL151" i="35"/>
  <c r="BL170" i="35"/>
  <c r="BR25" i="35"/>
  <c r="BR61" i="35"/>
  <c r="BQ164" i="35"/>
  <c r="BQ145" i="35"/>
  <c r="BN23" i="36"/>
  <c r="BN59" i="36"/>
  <c r="BM162" i="36"/>
  <c r="BM143" i="36"/>
  <c r="BM32" i="36"/>
  <c r="BM68" i="36"/>
  <c r="BL171" i="36"/>
  <c r="BL152" i="36"/>
  <c r="BM25" i="36"/>
  <c r="BM61" i="36"/>
  <c r="BL145" i="36"/>
  <c r="BL164" i="36"/>
  <c r="BM33" i="36"/>
  <c r="BM69" i="36"/>
  <c r="BL153" i="36"/>
  <c r="BL172" i="36"/>
  <c r="BH194" i="35"/>
  <c r="BM28" i="36"/>
  <c r="BM64" i="36"/>
  <c r="BL167" i="36"/>
  <c r="BL148" i="36"/>
  <c r="BM26" i="34"/>
  <c r="BM62" i="34"/>
  <c r="BL146" i="34"/>
  <c r="BL165" i="34"/>
  <c r="BM27" i="36"/>
  <c r="BM63" i="36"/>
  <c r="BL147" i="36"/>
  <c r="BL166" i="36"/>
  <c r="BN65" i="31"/>
  <c r="BM149" i="31"/>
  <c r="BM168" i="31"/>
  <c r="BN29" i="31"/>
  <c r="BK157" i="34"/>
  <c r="BQ32" i="35"/>
  <c r="BQ68" i="35"/>
  <c r="BP152" i="35"/>
  <c r="BP171" i="35"/>
  <c r="BI191" i="34"/>
  <c r="BI193" i="34" s="1"/>
  <c r="BI197" i="34"/>
  <c r="BN60" i="31"/>
  <c r="BN24" i="31"/>
  <c r="BM163" i="31"/>
  <c r="BM144" i="31"/>
  <c r="BJ183" i="34"/>
  <c r="BJ185" i="34" s="1"/>
  <c r="BJ190" i="34"/>
  <c r="BJ192" i="34" s="1"/>
  <c r="BR30" i="35"/>
  <c r="BR66" i="35"/>
  <c r="BQ150" i="35"/>
  <c r="BQ169" i="35"/>
  <c r="BL73" i="35"/>
  <c r="BL74" i="35" s="1"/>
  <c r="BH198" i="35"/>
  <c r="BI191" i="35"/>
  <c r="BI193" i="35" s="1"/>
  <c r="BI197" i="35"/>
  <c r="BM52" i="2"/>
  <c r="BM22" i="2"/>
  <c r="BM29" i="34"/>
  <c r="BM65" i="34"/>
  <c r="BL168" i="34"/>
  <c r="BL149" i="34"/>
  <c r="BL73" i="34"/>
  <c r="BL179" i="34" s="1"/>
  <c r="BJ197" i="36"/>
  <c r="BJ191" i="36"/>
  <c r="BJ193" i="36" s="1"/>
  <c r="BO67" i="31"/>
  <c r="BN170" i="31"/>
  <c r="BO31" i="31"/>
  <c r="BN151" i="31"/>
  <c r="BM30" i="34"/>
  <c r="BM66" i="34"/>
  <c r="BL169" i="34"/>
  <c r="BL150" i="34"/>
  <c r="BN66" i="31"/>
  <c r="BN30" i="31"/>
  <c r="BM150" i="31"/>
  <c r="BM169" i="31"/>
  <c r="BM23" i="35"/>
  <c r="BM59" i="35"/>
  <c r="BL37" i="35"/>
  <c r="BL143" i="35"/>
  <c r="BL162" i="35"/>
  <c r="BL37" i="36"/>
  <c r="BU26" i="35"/>
  <c r="BU62" i="35"/>
  <c r="BT165" i="35"/>
  <c r="BT146" i="35"/>
  <c r="BM30" i="36"/>
  <c r="BM66" i="36"/>
  <c r="BL169" i="36"/>
  <c r="BL150" i="36"/>
  <c r="BM24" i="36"/>
  <c r="BM60" i="36"/>
  <c r="BL144" i="36"/>
  <c r="BL163" i="36"/>
  <c r="BM23" i="34"/>
  <c r="BM59" i="34"/>
  <c r="BL162" i="34"/>
  <c r="BL37" i="34"/>
  <c r="BL143" i="34"/>
  <c r="BN71" i="31"/>
  <c r="BM174" i="31"/>
  <c r="BM155" i="31"/>
  <c r="BN35" i="31"/>
  <c r="BM34" i="34"/>
  <c r="BM70" i="34"/>
  <c r="BL154" i="34"/>
  <c r="BL173" i="34"/>
  <c r="BN64" i="31"/>
  <c r="BN28" i="31"/>
  <c r="BM148" i="31"/>
  <c r="BM167" i="31"/>
  <c r="BM28" i="34"/>
  <c r="BM64" i="34"/>
  <c r="BL167" i="34"/>
  <c r="BL148" i="34"/>
  <c r="BR33" i="35"/>
  <c r="BR69" i="35"/>
  <c r="BQ153" i="35"/>
  <c r="BQ172" i="35"/>
  <c r="BQ28" i="35"/>
  <c r="BQ64" i="35"/>
  <c r="BP167" i="35"/>
  <c r="BP148" i="35"/>
  <c r="BI196" i="35"/>
  <c r="BI184" i="35"/>
  <c r="BI186" i="35" s="1"/>
  <c r="BM32" i="34"/>
  <c r="BM68" i="34"/>
  <c r="BL171" i="34"/>
  <c r="BL152" i="34"/>
  <c r="BO24" i="35"/>
  <c r="BO60" i="35"/>
  <c r="BN163" i="35"/>
  <c r="BN144" i="35"/>
  <c r="BM26" i="36"/>
  <c r="BM62" i="36"/>
  <c r="BL146" i="36"/>
  <c r="BL165" i="36"/>
  <c r="BM33" i="34"/>
  <c r="BM69" i="34"/>
  <c r="BL172" i="34"/>
  <c r="BL153" i="34"/>
  <c r="BM24" i="34"/>
  <c r="BM60" i="34"/>
  <c r="BL163" i="34"/>
  <c r="BL144" i="34"/>
  <c r="BN63" i="31"/>
  <c r="BM166" i="31"/>
  <c r="BM147" i="31"/>
  <c r="BN27" i="31"/>
  <c r="BN70" i="31"/>
  <c r="BN34" i="31"/>
  <c r="BM154" i="31"/>
  <c r="BM173" i="31"/>
  <c r="BM31" i="34"/>
  <c r="BM67" i="34"/>
  <c r="BL170" i="34"/>
  <c r="BL151" i="34"/>
  <c r="BN69" i="31"/>
  <c r="BN33" i="31"/>
  <c r="BM172" i="31"/>
  <c r="BM153" i="31"/>
  <c r="BJ177" i="34"/>
  <c r="BM31" i="36"/>
  <c r="BM67" i="36"/>
  <c r="BL170" i="36"/>
  <c r="BL151" i="36"/>
  <c r="BQ27" i="35"/>
  <c r="BQ63" i="35"/>
  <c r="BP166" i="35"/>
  <c r="BP147" i="35"/>
  <c r="BK74" i="34"/>
  <c r="BJ184" i="35"/>
  <c r="BP29" i="36"/>
  <c r="BP65" i="36"/>
  <c r="BO149" i="36"/>
  <c r="BO168" i="36"/>
  <c r="BM35" i="34"/>
  <c r="BM71" i="34"/>
  <c r="BL174" i="34"/>
  <c r="BL155" i="34"/>
  <c r="BV41" i="33"/>
  <c r="BU55" i="33"/>
  <c r="BZ41" i="30"/>
  <c r="BY55" i="30"/>
  <c r="BL61" i="32"/>
  <c r="BL62" i="32" s="1"/>
  <c r="BN21" i="32"/>
  <c r="BO51" i="32" s="1"/>
  <c r="BN29" i="32"/>
  <c r="BO59" i="32" s="1"/>
  <c r="BX41" i="10"/>
  <c r="BW55" i="10"/>
  <c r="BK176" i="30"/>
  <c r="BK183" i="30" s="1"/>
  <c r="BU41" i="34"/>
  <c r="BT55" i="34"/>
  <c r="BH198" i="30"/>
  <c r="BH194" i="30"/>
  <c r="BJ177" i="29"/>
  <c r="BI184" i="29"/>
  <c r="BI186" i="29" s="1"/>
  <c r="BI196" i="29"/>
  <c r="BK73" i="30"/>
  <c r="BK74" i="30" s="1"/>
  <c r="BL162" i="29"/>
  <c r="BM23" i="29"/>
  <c r="BN59" i="29" s="1"/>
  <c r="BL143" i="29"/>
  <c r="BL146" i="30"/>
  <c r="BL165" i="30"/>
  <c r="BM26" i="30"/>
  <c r="BN62" i="30" s="1"/>
  <c r="BJ182" i="29"/>
  <c r="BJ178" i="29"/>
  <c r="BJ179" i="29" s="1"/>
  <c r="BJ189" i="29"/>
  <c r="BL171" i="30"/>
  <c r="BM32" i="30"/>
  <c r="BN68" i="30" s="1"/>
  <c r="BL152" i="30"/>
  <c r="BJ189" i="30"/>
  <c r="BJ182" i="30"/>
  <c r="BJ158" i="30"/>
  <c r="BJ178" i="30"/>
  <c r="BJ179" i="30" s="1"/>
  <c r="BM33" i="33"/>
  <c r="BN69" i="33" s="1"/>
  <c r="BL170" i="30"/>
  <c r="BL151" i="30"/>
  <c r="BM31" i="30"/>
  <c r="BN67" i="30" s="1"/>
  <c r="BK176" i="29"/>
  <c r="BL168" i="30"/>
  <c r="BM29" i="30"/>
  <c r="BN65" i="30" s="1"/>
  <c r="BL149" i="30"/>
  <c r="BM30" i="29"/>
  <c r="BN66" i="29" s="1"/>
  <c r="BL150" i="29"/>
  <c r="BL169" i="29"/>
  <c r="BJ177" i="30"/>
  <c r="BL155" i="30"/>
  <c r="BL174" i="30"/>
  <c r="BM35" i="30"/>
  <c r="BN71" i="30" s="1"/>
  <c r="BM29" i="33"/>
  <c r="BN65" i="33" s="1"/>
  <c r="BM32" i="29"/>
  <c r="BN68" i="29" s="1"/>
  <c r="BL152" i="29"/>
  <c r="BL171" i="29"/>
  <c r="BM30" i="33"/>
  <c r="BN66" i="33" s="1"/>
  <c r="BL164" i="30"/>
  <c r="BL145" i="30"/>
  <c r="BM25" i="30"/>
  <c r="BN61" i="30" s="1"/>
  <c r="BL167" i="30"/>
  <c r="BL148" i="30"/>
  <c r="BM28" i="30"/>
  <c r="BN64" i="30" s="1"/>
  <c r="BM33" i="29"/>
  <c r="BN69" i="29" s="1"/>
  <c r="BL172" i="29"/>
  <c r="BL153" i="29"/>
  <c r="BN25" i="33"/>
  <c r="BO61" i="33" s="1"/>
  <c r="BK73" i="29"/>
  <c r="BK74" i="29" s="1"/>
  <c r="BL155" i="29"/>
  <c r="BM35" i="29"/>
  <c r="BN71" i="29" s="1"/>
  <c r="BL174" i="29"/>
  <c r="BM35" i="33"/>
  <c r="BN71" i="33" s="1"/>
  <c r="BJ190" i="29"/>
  <c r="BJ192" i="29" s="1"/>
  <c r="BJ183" i="29"/>
  <c r="BJ185" i="29" s="1"/>
  <c r="BM26" i="33"/>
  <c r="BN62" i="33" s="1"/>
  <c r="BL144" i="29"/>
  <c r="BM24" i="29"/>
  <c r="BN60" i="29" s="1"/>
  <c r="BL163" i="29"/>
  <c r="BM24" i="33"/>
  <c r="BN60" i="33" s="1"/>
  <c r="BL144" i="30"/>
  <c r="BM24" i="30"/>
  <c r="BN60" i="30" s="1"/>
  <c r="BL163" i="30"/>
  <c r="BJ158" i="29"/>
  <c r="BL165" i="29"/>
  <c r="BL146" i="29"/>
  <c r="BM26" i="29"/>
  <c r="BN62" i="29" s="1"/>
  <c r="BK157" i="29"/>
  <c r="BM32" i="33"/>
  <c r="BN68" i="33" s="1"/>
  <c r="BL37" i="29"/>
  <c r="BM34" i="29"/>
  <c r="BN70" i="29" s="1"/>
  <c r="BL173" i="29"/>
  <c r="BL154" i="29"/>
  <c r="BM23" i="33"/>
  <c r="BN59" i="33" s="1"/>
  <c r="BL37" i="33"/>
  <c r="BJ183" i="30"/>
  <c r="BJ185" i="30" s="1"/>
  <c r="BJ190" i="30"/>
  <c r="BJ192" i="30" s="1"/>
  <c r="BL149" i="29"/>
  <c r="BL168" i="29"/>
  <c r="BM29" i="29"/>
  <c r="BN65" i="29" s="1"/>
  <c r="BL166" i="30"/>
  <c r="BL147" i="30"/>
  <c r="BM27" i="30"/>
  <c r="BN63" i="30" s="1"/>
  <c r="BM27" i="33"/>
  <c r="BN63" i="33" s="1"/>
  <c r="BL151" i="29"/>
  <c r="BL170" i="29"/>
  <c r="BM31" i="29"/>
  <c r="BN67" i="29" s="1"/>
  <c r="BM28" i="33"/>
  <c r="BN64" i="33" s="1"/>
  <c r="BL148" i="29"/>
  <c r="BM28" i="29"/>
  <c r="BN64" i="29" s="1"/>
  <c r="BL167" i="29"/>
  <c r="BI197" i="29"/>
  <c r="BI191" i="29"/>
  <c r="BI193" i="29" s="1"/>
  <c r="BL162" i="30"/>
  <c r="BM23" i="30"/>
  <c r="BN59" i="30" s="1"/>
  <c r="BL37" i="30"/>
  <c r="BL143" i="30"/>
  <c r="BK73" i="33"/>
  <c r="BK74" i="33" s="1"/>
  <c r="BM34" i="33"/>
  <c r="BN70" i="33" s="1"/>
  <c r="BI184" i="30"/>
  <c r="BI186" i="30" s="1"/>
  <c r="BI196" i="30"/>
  <c r="BM31" i="33"/>
  <c r="BN67" i="33" s="1"/>
  <c r="BH198" i="29"/>
  <c r="BL169" i="30"/>
  <c r="BL150" i="30"/>
  <c r="BM30" i="30"/>
  <c r="BN66" i="30" s="1"/>
  <c r="BL145" i="29"/>
  <c r="BL164" i="29"/>
  <c r="BM25" i="29"/>
  <c r="BN61" i="29" s="1"/>
  <c r="BK157" i="30"/>
  <c r="BL173" i="30"/>
  <c r="BL154" i="30"/>
  <c r="BM34" i="30"/>
  <c r="BN70" i="30" s="1"/>
  <c r="BL166" i="29"/>
  <c r="BL147" i="29"/>
  <c r="BM27" i="29"/>
  <c r="BN63" i="29" s="1"/>
  <c r="BI197" i="30"/>
  <c r="BI191" i="30"/>
  <c r="BI193" i="30" s="1"/>
  <c r="BL153" i="30"/>
  <c r="BL172" i="30"/>
  <c r="BM33" i="30"/>
  <c r="BN69" i="30" s="1"/>
  <c r="BH194" i="29"/>
  <c r="BK184" i="31"/>
  <c r="BM143" i="31"/>
  <c r="BN23" i="31"/>
  <c r="BO59" i="31" s="1"/>
  <c r="BM73" i="31"/>
  <c r="BM74" i="31" s="1"/>
  <c r="BM162" i="31"/>
  <c r="BO25" i="32"/>
  <c r="BP55" i="32" s="1"/>
  <c r="BN25" i="2"/>
  <c r="BO55" i="2" s="1"/>
  <c r="BO20" i="2"/>
  <c r="BP50" i="2" s="1"/>
  <c r="BN21" i="2"/>
  <c r="BO51" i="2" s="1"/>
  <c r="BN28" i="2"/>
  <c r="BO58" i="2" s="1"/>
  <c r="BN27" i="2"/>
  <c r="BO57" i="2" s="1"/>
  <c r="BN23" i="2"/>
  <c r="BO53" i="2" s="1"/>
  <c r="BL61" i="2"/>
  <c r="BL62" i="2" s="1"/>
  <c r="BM29" i="2"/>
  <c r="BL31" i="2"/>
  <c r="BN24" i="2"/>
  <c r="BO54" i="2" s="1"/>
  <c r="BL73" i="10"/>
  <c r="BL74" i="10" s="1"/>
  <c r="BN26" i="2"/>
  <c r="BO56" i="2" s="1"/>
  <c r="BN26" i="10"/>
  <c r="BO62" i="10" s="1"/>
  <c r="BO30" i="10"/>
  <c r="BP66" i="10" s="1"/>
  <c r="BN34" i="10"/>
  <c r="BO70" i="10" s="1"/>
  <c r="BO24" i="10"/>
  <c r="BP60" i="10" s="1"/>
  <c r="BN35" i="10"/>
  <c r="BO71" i="10" s="1"/>
  <c r="BN32" i="10"/>
  <c r="BO68" i="10" s="1"/>
  <c r="BN31" i="10"/>
  <c r="BO67" i="10" s="1"/>
  <c r="BN25" i="10"/>
  <c r="BO61" i="10" s="1"/>
  <c r="BN27" i="10"/>
  <c r="BO63" i="10" s="1"/>
  <c r="BN28" i="10"/>
  <c r="BO64" i="10" s="1"/>
  <c r="BN29" i="10"/>
  <c r="BO65" i="10" s="1"/>
  <c r="BO26" i="32"/>
  <c r="BP56" i="32" s="1"/>
  <c r="BO28" i="32"/>
  <c r="BP58" i="32" s="1"/>
  <c r="BO24" i="32"/>
  <c r="BP54" i="32" s="1"/>
  <c r="BP20" i="32"/>
  <c r="BQ50" i="32" s="1"/>
  <c r="BO27" i="32"/>
  <c r="BP57" i="32" s="1"/>
  <c r="BO23" i="32"/>
  <c r="BP53" i="32" s="1"/>
  <c r="BQ77" i="32" l="1"/>
  <c r="BQ65" i="32"/>
  <c r="BQ19" i="32"/>
  <c r="BQ49" i="32"/>
  <c r="BQ34" i="32"/>
  <c r="BQ181" i="31"/>
  <c r="BQ142" i="31"/>
  <c r="BQ109" i="31"/>
  <c r="BQ77" i="31"/>
  <c r="BQ40" i="31"/>
  <c r="BQ58" i="31"/>
  <c r="BQ92" i="31"/>
  <c r="BQ22" i="31"/>
  <c r="BQ126" i="31"/>
  <c r="BQ161" i="31"/>
  <c r="BQ188" i="31"/>
  <c r="BR4" i="48"/>
  <c r="BR4" i="43"/>
  <c r="BR4" i="35"/>
  <c r="BR4" i="33"/>
  <c r="BR4" i="36"/>
  <c r="BR4" i="34"/>
  <c r="BR4" i="32"/>
  <c r="BR4" i="10"/>
  <c r="BR4" i="30"/>
  <c r="BR4" i="31"/>
  <c r="BR4" i="29"/>
  <c r="BR65" i="2"/>
  <c r="BR34" i="2"/>
  <c r="BR77" i="2"/>
  <c r="BR49" i="2"/>
  <c r="BR19" i="2"/>
  <c r="BQ188" i="34"/>
  <c r="BQ181" i="34"/>
  <c r="BQ109" i="34"/>
  <c r="BQ22" i="34"/>
  <c r="BQ58" i="34"/>
  <c r="BQ92" i="34"/>
  <c r="BQ126" i="34"/>
  <c r="BQ142" i="34"/>
  <c r="BQ77" i="34"/>
  <c r="BQ40" i="34"/>
  <c r="BQ161" i="34"/>
  <c r="BQ126" i="29"/>
  <c r="BQ188" i="29"/>
  <c r="BQ142" i="29"/>
  <c r="BQ58" i="29"/>
  <c r="BQ161" i="29"/>
  <c r="BQ77" i="29"/>
  <c r="BQ181" i="29"/>
  <c r="BQ22" i="29"/>
  <c r="BQ92" i="29"/>
  <c r="BQ40" i="29"/>
  <c r="BQ109" i="29"/>
  <c r="BQ77" i="33"/>
  <c r="BQ40" i="33"/>
  <c r="BQ92" i="33"/>
  <c r="BQ58" i="33"/>
  <c r="BQ22" i="33"/>
  <c r="BQ77" i="36"/>
  <c r="BQ22" i="36"/>
  <c r="BQ142" i="36"/>
  <c r="BQ126" i="36"/>
  <c r="BQ58" i="36"/>
  <c r="BQ161" i="36"/>
  <c r="BQ188" i="36"/>
  <c r="BQ40" i="36"/>
  <c r="BQ109" i="36"/>
  <c r="BQ181" i="36"/>
  <c r="BQ92" i="36"/>
  <c r="BQ181" i="35"/>
  <c r="BQ109" i="35"/>
  <c r="BQ188" i="35"/>
  <c r="BQ40" i="35"/>
  <c r="BQ161" i="35"/>
  <c r="BQ22" i="35"/>
  <c r="BQ126" i="35"/>
  <c r="BQ77" i="35"/>
  <c r="BQ142" i="35"/>
  <c r="BQ92" i="35"/>
  <c r="BQ58" i="35"/>
  <c r="BQ126" i="30"/>
  <c r="BQ161" i="30"/>
  <c r="BQ77" i="30"/>
  <c r="BQ109" i="30"/>
  <c r="BQ142" i="30"/>
  <c r="BQ22" i="30"/>
  <c r="BQ181" i="30"/>
  <c r="BQ92" i="30"/>
  <c r="BQ58" i="30"/>
  <c r="BQ40" i="30"/>
  <c r="BQ188" i="30"/>
  <c r="BQ40" i="43"/>
  <c r="BQ22" i="43"/>
  <c r="BQ89" i="43"/>
  <c r="BQ76" i="43"/>
  <c r="BQ58" i="43"/>
  <c r="BQ58" i="10"/>
  <c r="BQ92" i="10"/>
  <c r="BQ77" i="10"/>
  <c r="BQ40" i="10"/>
  <c r="BQ22" i="10"/>
  <c r="BQ27" i="48"/>
  <c r="BQ20" i="48"/>
  <c r="BT5" i="28"/>
  <c r="BS4" i="2"/>
  <c r="BS21" i="28"/>
  <c r="BS13" i="28"/>
  <c r="BR34" i="28"/>
  <c r="BR59" i="28" s="1"/>
  <c r="BQ67" i="28"/>
  <c r="BQ75" i="28" s="1"/>
  <c r="BQ87" i="28"/>
  <c r="BQ95" i="28" s="1"/>
  <c r="BQ103" i="28" s="1"/>
  <c r="BJ191" i="35"/>
  <c r="BJ193" i="35" s="1"/>
  <c r="BK158" i="35"/>
  <c r="CC39" i="2"/>
  <c r="CB46" i="2"/>
  <c r="BI194" i="35"/>
  <c r="BK182" i="35"/>
  <c r="BK196" i="35" s="1"/>
  <c r="BK189" i="35"/>
  <c r="BK191" i="35" s="1"/>
  <c r="BJ194" i="31"/>
  <c r="BK177" i="35"/>
  <c r="BN61" i="31"/>
  <c r="BN73" i="31" s="1"/>
  <c r="BN74" i="31" s="1"/>
  <c r="BM164" i="31"/>
  <c r="BM176" i="31" s="1"/>
  <c r="BM183" i="31" s="1"/>
  <c r="BM185" i="31" s="1"/>
  <c r="BN25" i="31"/>
  <c r="BN37" i="31" s="1"/>
  <c r="BM145" i="31"/>
  <c r="BM157" i="31" s="1"/>
  <c r="BK190" i="35"/>
  <c r="BK192" i="35" s="1"/>
  <c r="BN52" i="32"/>
  <c r="BN22" i="32"/>
  <c r="BK177" i="34"/>
  <c r="BK178" i="35"/>
  <c r="BK179" i="35" s="1"/>
  <c r="BJ186" i="35"/>
  <c r="BJ196" i="35"/>
  <c r="BJ198" i="35" s="1"/>
  <c r="BN69" i="10"/>
  <c r="BN33" i="10"/>
  <c r="BK191" i="31"/>
  <c r="BK193" i="31" s="1"/>
  <c r="BK186" i="31"/>
  <c r="BK196" i="31"/>
  <c r="BK198" i="31" s="1"/>
  <c r="BI198" i="36"/>
  <c r="BL176" i="35"/>
  <c r="BL190" i="35" s="1"/>
  <c r="BL192" i="35" s="1"/>
  <c r="BI194" i="36"/>
  <c r="BL178" i="31"/>
  <c r="BL179" i="31" s="1"/>
  <c r="BK183" i="36"/>
  <c r="BK185" i="36" s="1"/>
  <c r="BJ196" i="36"/>
  <c r="BJ198" i="36" s="1"/>
  <c r="BL158" i="31"/>
  <c r="BL177" i="31"/>
  <c r="BL189" i="31"/>
  <c r="BL191" i="31" s="1"/>
  <c r="BL182" i="31"/>
  <c r="BL184" i="31" s="1"/>
  <c r="BL190" i="31"/>
  <c r="BL192" i="31" s="1"/>
  <c r="BL183" i="31"/>
  <c r="BL185" i="31" s="1"/>
  <c r="BJ184" i="36"/>
  <c r="BJ186" i="36" s="1"/>
  <c r="BJ194" i="36" s="1"/>
  <c r="BL176" i="36"/>
  <c r="BL183" i="36" s="1"/>
  <c r="BL185" i="36" s="1"/>
  <c r="CD41" i="35"/>
  <c r="CC55" i="35"/>
  <c r="BN59" i="10"/>
  <c r="BN23" i="10"/>
  <c r="BI198" i="35"/>
  <c r="BK177" i="36"/>
  <c r="BK190" i="34"/>
  <c r="BK192" i="34" s="1"/>
  <c r="BI194" i="34"/>
  <c r="BM73" i="36"/>
  <c r="BM74" i="36" s="1"/>
  <c r="BK178" i="36"/>
  <c r="BK179" i="36" s="1"/>
  <c r="BL157" i="36"/>
  <c r="BL182" i="36" s="1"/>
  <c r="BK158" i="36"/>
  <c r="BK182" i="36"/>
  <c r="BK189" i="36"/>
  <c r="BK191" i="36" s="1"/>
  <c r="BK193" i="36" s="1"/>
  <c r="BL74" i="34"/>
  <c r="BV26" i="35"/>
  <c r="BV62" i="35"/>
  <c r="BU165" i="35"/>
  <c r="BU146" i="35"/>
  <c r="BQ29" i="36"/>
  <c r="BQ65" i="36"/>
  <c r="BP168" i="36"/>
  <c r="BP149" i="36"/>
  <c r="BO69" i="31"/>
  <c r="BO33" i="31"/>
  <c r="BN172" i="31"/>
  <c r="BN153" i="31"/>
  <c r="BP24" i="35"/>
  <c r="BP60" i="35"/>
  <c r="BO163" i="35"/>
  <c r="BO144" i="35"/>
  <c r="BL157" i="34"/>
  <c r="BN25" i="36"/>
  <c r="BN61" i="36"/>
  <c r="BM145" i="36"/>
  <c r="BM164" i="36"/>
  <c r="BS29" i="35"/>
  <c r="BS65" i="35"/>
  <c r="BR149" i="35"/>
  <c r="BR168" i="35"/>
  <c r="BJ197" i="34"/>
  <c r="BJ191" i="34"/>
  <c r="BJ193" i="34" s="1"/>
  <c r="BO60" i="31"/>
  <c r="BN163" i="31"/>
  <c r="BN144" i="31"/>
  <c r="BO24" i="31"/>
  <c r="BK182" i="34"/>
  <c r="BK189" i="34"/>
  <c r="BJ196" i="34"/>
  <c r="BJ184" i="34"/>
  <c r="BJ186" i="34" s="1"/>
  <c r="BN24" i="36"/>
  <c r="BN60" i="36"/>
  <c r="BM144" i="36"/>
  <c r="BM163" i="36"/>
  <c r="BR32" i="35"/>
  <c r="BR68" i="35"/>
  <c r="BQ171" i="35"/>
  <c r="BQ152" i="35"/>
  <c r="BO23" i="36"/>
  <c r="BO59" i="36"/>
  <c r="BN162" i="36"/>
  <c r="BN143" i="36"/>
  <c r="BN26" i="36"/>
  <c r="BN62" i="36"/>
  <c r="BM165" i="36"/>
  <c r="BM146" i="36"/>
  <c r="BN29" i="34"/>
  <c r="BN65" i="34"/>
  <c r="BM168" i="34"/>
  <c r="BM149" i="34"/>
  <c r="BN31" i="36"/>
  <c r="BN67" i="36"/>
  <c r="BM170" i="36"/>
  <c r="BM151" i="36"/>
  <c r="BO63" i="31"/>
  <c r="BN147" i="31"/>
  <c r="BO27" i="31"/>
  <c r="BN166" i="31"/>
  <c r="BN28" i="34"/>
  <c r="BN64" i="34"/>
  <c r="BM148" i="34"/>
  <c r="BM167" i="34"/>
  <c r="BN34" i="34"/>
  <c r="BN70" i="34"/>
  <c r="BM173" i="34"/>
  <c r="BM154" i="34"/>
  <c r="BM73" i="34"/>
  <c r="BM179" i="34" s="1"/>
  <c r="BN52" i="2"/>
  <c r="BN22" i="2"/>
  <c r="BO65" i="31"/>
  <c r="BO29" i="31"/>
  <c r="BN149" i="31"/>
  <c r="BN168" i="31"/>
  <c r="BN27" i="36"/>
  <c r="BN63" i="36"/>
  <c r="BM166" i="36"/>
  <c r="BM147" i="36"/>
  <c r="BN28" i="36"/>
  <c r="BN64" i="36"/>
  <c r="BM148" i="36"/>
  <c r="BM167" i="36"/>
  <c r="BN33" i="36"/>
  <c r="BN69" i="36"/>
  <c r="BM172" i="36"/>
  <c r="BM153" i="36"/>
  <c r="BN31" i="35"/>
  <c r="BN67" i="35"/>
  <c r="BM170" i="35"/>
  <c r="BM151" i="35"/>
  <c r="BN25" i="34"/>
  <c r="BN61" i="34"/>
  <c r="BM164" i="34"/>
  <c r="BM145" i="34"/>
  <c r="BI198" i="34"/>
  <c r="BN24" i="34"/>
  <c r="BN60" i="34"/>
  <c r="BM163" i="34"/>
  <c r="BM144" i="34"/>
  <c r="BR28" i="35"/>
  <c r="BR64" i="35"/>
  <c r="BQ148" i="35"/>
  <c r="BQ167" i="35"/>
  <c r="BL176" i="34"/>
  <c r="BO66" i="31"/>
  <c r="BN150" i="31"/>
  <c r="BO30" i="31"/>
  <c r="BN169" i="31"/>
  <c r="BN35" i="34"/>
  <c r="BN71" i="34"/>
  <c r="BM174" i="34"/>
  <c r="BM155" i="34"/>
  <c r="BN32" i="34"/>
  <c r="BN68" i="34"/>
  <c r="BM152" i="34"/>
  <c r="BM171" i="34"/>
  <c r="BO71" i="31"/>
  <c r="BN155" i="31"/>
  <c r="BO35" i="31"/>
  <c r="BN174" i="31"/>
  <c r="BN23" i="34"/>
  <c r="BN59" i="34"/>
  <c r="BM162" i="34"/>
  <c r="BM37" i="34"/>
  <c r="BM143" i="34"/>
  <c r="BL157" i="35"/>
  <c r="BS30" i="35"/>
  <c r="BS66" i="35"/>
  <c r="BR169" i="35"/>
  <c r="BR150" i="35"/>
  <c r="BK158" i="34"/>
  <c r="BN32" i="36"/>
  <c r="BN68" i="36"/>
  <c r="BM152" i="36"/>
  <c r="BM171" i="36"/>
  <c r="BN34" i="36"/>
  <c r="BN70" i="36"/>
  <c r="BM154" i="36"/>
  <c r="BM173" i="36"/>
  <c r="BN35" i="36"/>
  <c r="BN71" i="36"/>
  <c r="BM174" i="36"/>
  <c r="BM155" i="36"/>
  <c r="BN30" i="36"/>
  <c r="BN66" i="36"/>
  <c r="BM169" i="36"/>
  <c r="BM150" i="36"/>
  <c r="BM37" i="36"/>
  <c r="BO68" i="31"/>
  <c r="BN152" i="31"/>
  <c r="BO32" i="31"/>
  <c r="BN171" i="31"/>
  <c r="BN31" i="34"/>
  <c r="BN67" i="34"/>
  <c r="BM170" i="34"/>
  <c r="BM151" i="34"/>
  <c r="BN33" i="34"/>
  <c r="BN69" i="34"/>
  <c r="BM172" i="34"/>
  <c r="BM153" i="34"/>
  <c r="BS33" i="35"/>
  <c r="BS69" i="35"/>
  <c r="BR172" i="35"/>
  <c r="BR153" i="35"/>
  <c r="BO64" i="31"/>
  <c r="BN167" i="31"/>
  <c r="BN148" i="31"/>
  <c r="BO28" i="31"/>
  <c r="BM73" i="35"/>
  <c r="BM74" i="35" s="1"/>
  <c r="BS35" i="35"/>
  <c r="BS71" i="35"/>
  <c r="BR155" i="35"/>
  <c r="BR174" i="35"/>
  <c r="BO70" i="31"/>
  <c r="BN173" i="31"/>
  <c r="BO34" i="31"/>
  <c r="BN154" i="31"/>
  <c r="BP67" i="31"/>
  <c r="BP31" i="31"/>
  <c r="BO170" i="31"/>
  <c r="BO151" i="31"/>
  <c r="BN34" i="35"/>
  <c r="BN70" i="35"/>
  <c r="BM154" i="35"/>
  <c r="BM173" i="35"/>
  <c r="BM31" i="2"/>
  <c r="BN59" i="2"/>
  <c r="BR27" i="35"/>
  <c r="BR63" i="35"/>
  <c r="BQ166" i="35"/>
  <c r="BQ147" i="35"/>
  <c r="BN23" i="35"/>
  <c r="BN59" i="35"/>
  <c r="BM37" i="35"/>
  <c r="BM162" i="35"/>
  <c r="BM143" i="35"/>
  <c r="BN30" i="34"/>
  <c r="BN66" i="34"/>
  <c r="BM169" i="34"/>
  <c r="BM150" i="34"/>
  <c r="BN26" i="34"/>
  <c r="BN62" i="34"/>
  <c r="BM146" i="34"/>
  <c r="BM165" i="34"/>
  <c r="BS25" i="35"/>
  <c r="BS61" i="35"/>
  <c r="BR164" i="35"/>
  <c r="BR145" i="35"/>
  <c r="BN27" i="34"/>
  <c r="BN63" i="34"/>
  <c r="BM166" i="34"/>
  <c r="BM147" i="34"/>
  <c r="BO62" i="31"/>
  <c r="BN146" i="31"/>
  <c r="BO26" i="31"/>
  <c r="BN165" i="31"/>
  <c r="BW41" i="33"/>
  <c r="BV55" i="33"/>
  <c r="BN31" i="32"/>
  <c r="CA41" i="30"/>
  <c r="BZ55" i="30"/>
  <c r="BM61" i="32"/>
  <c r="BM62" i="32" s="1"/>
  <c r="BO29" i="32"/>
  <c r="BP59" i="32" s="1"/>
  <c r="BO21" i="32"/>
  <c r="BP51" i="32" s="1"/>
  <c r="BY41" i="10"/>
  <c r="BX55" i="10"/>
  <c r="BK177" i="30"/>
  <c r="BK190" i="30"/>
  <c r="BK192" i="30" s="1"/>
  <c r="BV41" i="34"/>
  <c r="BU55" i="34"/>
  <c r="BK177" i="29"/>
  <c r="BM169" i="30"/>
  <c r="BM150" i="30"/>
  <c r="BN30" i="30"/>
  <c r="BO66" i="30" s="1"/>
  <c r="BI194" i="30"/>
  <c r="BL176" i="30"/>
  <c r="BN28" i="33"/>
  <c r="BO64" i="33" s="1"/>
  <c r="BM147" i="30"/>
  <c r="BM166" i="30"/>
  <c r="BN27" i="30"/>
  <c r="BO63" i="30" s="1"/>
  <c r="BN35" i="33"/>
  <c r="BO71" i="33" s="1"/>
  <c r="BM149" i="30"/>
  <c r="BN29" i="30"/>
  <c r="BO65" i="30" s="1"/>
  <c r="BM168" i="30"/>
  <c r="BL157" i="29"/>
  <c r="BN34" i="33"/>
  <c r="BO70" i="33" s="1"/>
  <c r="BN24" i="29"/>
  <c r="BO60" i="29" s="1"/>
  <c r="BM163" i="29"/>
  <c r="BM144" i="29"/>
  <c r="BM145" i="30"/>
  <c r="BM164" i="30"/>
  <c r="BN25" i="30"/>
  <c r="BO61" i="30" s="1"/>
  <c r="BJ191" i="29"/>
  <c r="BJ193" i="29" s="1"/>
  <c r="BJ197" i="29"/>
  <c r="BM162" i="29"/>
  <c r="BM143" i="29"/>
  <c r="BM37" i="29"/>
  <c r="BN23" i="29"/>
  <c r="BO59" i="29" s="1"/>
  <c r="BM166" i="29"/>
  <c r="BM147" i="29"/>
  <c r="BN27" i="29"/>
  <c r="BO63" i="29" s="1"/>
  <c r="BM151" i="29"/>
  <c r="BM170" i="29"/>
  <c r="BN31" i="29"/>
  <c r="BO67" i="29" s="1"/>
  <c r="BM171" i="29"/>
  <c r="BM152" i="29"/>
  <c r="BN32" i="29"/>
  <c r="BO68" i="29" s="1"/>
  <c r="BK190" i="29"/>
  <c r="BK192" i="29" s="1"/>
  <c r="BK183" i="29"/>
  <c r="BK185" i="29" s="1"/>
  <c r="BK158" i="30"/>
  <c r="BK178" i="30"/>
  <c r="BK179" i="30" s="1"/>
  <c r="BK182" i="30"/>
  <c r="BK189" i="30"/>
  <c r="BK191" i="30" s="1"/>
  <c r="BL73" i="33"/>
  <c r="BL74" i="33" s="1"/>
  <c r="BN32" i="33"/>
  <c r="BO68" i="33" s="1"/>
  <c r="BN24" i="30"/>
  <c r="BO60" i="30" s="1"/>
  <c r="BM144" i="30"/>
  <c r="BM163" i="30"/>
  <c r="BM155" i="29"/>
  <c r="BM174" i="29"/>
  <c r="BN35" i="29"/>
  <c r="BO71" i="29" s="1"/>
  <c r="BM172" i="29"/>
  <c r="BM153" i="29"/>
  <c r="BN33" i="29"/>
  <c r="BO69" i="29" s="1"/>
  <c r="BN29" i="33"/>
  <c r="BO65" i="33" s="1"/>
  <c r="BJ184" i="30"/>
  <c r="BJ186" i="30" s="1"/>
  <c r="BJ196" i="30"/>
  <c r="BJ196" i="29"/>
  <c r="BJ184" i="29"/>
  <c r="BJ186" i="29" s="1"/>
  <c r="BL73" i="29"/>
  <c r="BL74" i="29" s="1"/>
  <c r="BM172" i="30"/>
  <c r="BM153" i="30"/>
  <c r="BN33" i="30"/>
  <c r="BO69" i="30" s="1"/>
  <c r="BM145" i="29"/>
  <c r="BM164" i="29"/>
  <c r="BN25" i="29"/>
  <c r="BO61" i="29" s="1"/>
  <c r="BL73" i="30"/>
  <c r="BL74" i="30" s="1"/>
  <c r="BM168" i="29"/>
  <c r="BM149" i="29"/>
  <c r="BN29" i="29"/>
  <c r="BO65" i="29" s="1"/>
  <c r="BN23" i="33"/>
  <c r="BO59" i="33" s="1"/>
  <c r="BM37" i="33"/>
  <c r="BK158" i="29"/>
  <c r="BK178" i="29"/>
  <c r="BK179" i="29" s="1"/>
  <c r="BK189" i="29"/>
  <c r="BK182" i="29"/>
  <c r="BN26" i="33"/>
  <c r="BO62" i="33" s="1"/>
  <c r="BN31" i="30"/>
  <c r="BO67" i="30" s="1"/>
  <c r="BM151" i="30"/>
  <c r="BM170" i="30"/>
  <c r="BJ191" i="30"/>
  <c r="BJ193" i="30" s="1"/>
  <c r="BJ197" i="30"/>
  <c r="BM165" i="30"/>
  <c r="BM146" i="30"/>
  <c r="BN26" i="30"/>
  <c r="BO62" i="30" s="1"/>
  <c r="BN31" i="33"/>
  <c r="BO67" i="33" s="1"/>
  <c r="BL157" i="30"/>
  <c r="BM165" i="29"/>
  <c r="BM146" i="29"/>
  <c r="BN26" i="29"/>
  <c r="BO62" i="29" s="1"/>
  <c r="BM148" i="30"/>
  <c r="BN28" i="30"/>
  <c r="BO64" i="30" s="1"/>
  <c r="BM167" i="30"/>
  <c r="BM174" i="30"/>
  <c r="BM155" i="30"/>
  <c r="BN35" i="30"/>
  <c r="BO71" i="30" s="1"/>
  <c r="BN30" i="29"/>
  <c r="BO66" i="29" s="1"/>
  <c r="BM169" i="29"/>
  <c r="BM150" i="29"/>
  <c r="BI198" i="29"/>
  <c r="BM173" i="30"/>
  <c r="BM154" i="30"/>
  <c r="BN34" i="30"/>
  <c r="BO70" i="30" s="1"/>
  <c r="BM148" i="29"/>
  <c r="BM167" i="29"/>
  <c r="BN28" i="29"/>
  <c r="BO64" i="29" s="1"/>
  <c r="BN27" i="33"/>
  <c r="BO63" i="33" s="1"/>
  <c r="BL176" i="29"/>
  <c r="BN24" i="33"/>
  <c r="BO60" i="33" s="1"/>
  <c r="BN30" i="33"/>
  <c r="BO66" i="33" s="1"/>
  <c r="BM152" i="30"/>
  <c r="BM171" i="30"/>
  <c r="BN32" i="30"/>
  <c r="BO68" i="30" s="1"/>
  <c r="BI194" i="29"/>
  <c r="BI198" i="30"/>
  <c r="BN23" i="30"/>
  <c r="BO59" i="30" s="1"/>
  <c r="BM162" i="30"/>
  <c r="BM143" i="30"/>
  <c r="BM37" i="30"/>
  <c r="BM154" i="29"/>
  <c r="BM173" i="29"/>
  <c r="BN34" i="29"/>
  <c r="BO70" i="29" s="1"/>
  <c r="BO25" i="33"/>
  <c r="BP61" i="33" s="1"/>
  <c r="BN33" i="33"/>
  <c r="BO69" i="33" s="1"/>
  <c r="BK185" i="30"/>
  <c r="BO23" i="31"/>
  <c r="BP59" i="31" s="1"/>
  <c r="BN143" i="31"/>
  <c r="BN162" i="31"/>
  <c r="BP25" i="32"/>
  <c r="BQ55" i="32" s="1"/>
  <c r="BO25" i="2"/>
  <c r="BP55" i="2" s="1"/>
  <c r="BO28" i="2"/>
  <c r="BP58" i="2" s="1"/>
  <c r="BO27" i="2"/>
  <c r="BP57" i="2" s="1"/>
  <c r="BP20" i="2"/>
  <c r="BQ50" i="2" s="1"/>
  <c r="BM61" i="2"/>
  <c r="BM62" i="2" s="1"/>
  <c r="BN29" i="2"/>
  <c r="BO59" i="2" s="1"/>
  <c r="BO24" i="2"/>
  <c r="BP54" i="2" s="1"/>
  <c r="BO23" i="2"/>
  <c r="BP53" i="2" s="1"/>
  <c r="BO21" i="2"/>
  <c r="BP51" i="2" s="1"/>
  <c r="BM73" i="10"/>
  <c r="BM74" i="10" s="1"/>
  <c r="BO26" i="2"/>
  <c r="BP56" i="2" s="1"/>
  <c r="BO28" i="10"/>
  <c r="BP64" i="10" s="1"/>
  <c r="BO31" i="10"/>
  <c r="BP67" i="10" s="1"/>
  <c r="BO35" i="10"/>
  <c r="BP71" i="10" s="1"/>
  <c r="BP30" i="10"/>
  <c r="BQ66" i="10" s="1"/>
  <c r="BO29" i="10"/>
  <c r="BP65" i="10" s="1"/>
  <c r="BP24" i="10"/>
  <c r="BQ60" i="10" s="1"/>
  <c r="BO26" i="10"/>
  <c r="BP62" i="10" s="1"/>
  <c r="BO27" i="10"/>
  <c r="BP63" i="10" s="1"/>
  <c r="BO25" i="10"/>
  <c r="BP61" i="10" s="1"/>
  <c r="BO32" i="10"/>
  <c r="BP68" i="10" s="1"/>
  <c r="BO34" i="10"/>
  <c r="BP70" i="10" s="1"/>
  <c r="BP26" i="32"/>
  <c r="BQ56" i="32" s="1"/>
  <c r="BP28" i="32"/>
  <c r="BQ58" i="32" s="1"/>
  <c r="BP27" i="32"/>
  <c r="BQ57" i="32" s="1"/>
  <c r="BQ20" i="32"/>
  <c r="BR50" i="32" s="1"/>
  <c r="BP23" i="32"/>
  <c r="BQ53" i="32" s="1"/>
  <c r="BP24" i="32"/>
  <c r="BQ54" i="32" s="1"/>
  <c r="BR161" i="36" l="1"/>
  <c r="BR126" i="36"/>
  <c r="BR40" i="36"/>
  <c r="BR188" i="36"/>
  <c r="BR109" i="36"/>
  <c r="BR92" i="36"/>
  <c r="BR22" i="36"/>
  <c r="BR142" i="36"/>
  <c r="BR77" i="36"/>
  <c r="BR58" i="36"/>
  <c r="BR181" i="36"/>
  <c r="BR77" i="33"/>
  <c r="BR40" i="33"/>
  <c r="BR92" i="33"/>
  <c r="BR58" i="33"/>
  <c r="BR22" i="33"/>
  <c r="BR126" i="29"/>
  <c r="BR181" i="29"/>
  <c r="BR142" i="29"/>
  <c r="BR77" i="29"/>
  <c r="BR40" i="29"/>
  <c r="BR92" i="29"/>
  <c r="BR58" i="29"/>
  <c r="BR161" i="29"/>
  <c r="BR22" i="29"/>
  <c r="BR188" i="29"/>
  <c r="BR109" i="29"/>
  <c r="BR181" i="35"/>
  <c r="BR142" i="35"/>
  <c r="BR40" i="35"/>
  <c r="BR188" i="35"/>
  <c r="BR161" i="35"/>
  <c r="BR77" i="35"/>
  <c r="BR58" i="35"/>
  <c r="BR109" i="35"/>
  <c r="BR126" i="35"/>
  <c r="BR92" i="35"/>
  <c r="BR22" i="35"/>
  <c r="BR181" i="31"/>
  <c r="BR92" i="31"/>
  <c r="BR22" i="31"/>
  <c r="BR126" i="31"/>
  <c r="BR161" i="31"/>
  <c r="BR40" i="31"/>
  <c r="BR77" i="31"/>
  <c r="BR188" i="31"/>
  <c r="BR109" i="31"/>
  <c r="BR58" i="31"/>
  <c r="BR142" i="31"/>
  <c r="BR40" i="43"/>
  <c r="BR22" i="43"/>
  <c r="BR89" i="43"/>
  <c r="BR76" i="43"/>
  <c r="BR58" i="43"/>
  <c r="BR22" i="30"/>
  <c r="BR188" i="30"/>
  <c r="BR161" i="30"/>
  <c r="BR77" i="30"/>
  <c r="BR109" i="30"/>
  <c r="BR142" i="30"/>
  <c r="BR181" i="30"/>
  <c r="BR126" i="30"/>
  <c r="BR92" i="30"/>
  <c r="BR40" i="30"/>
  <c r="BR58" i="30"/>
  <c r="BR20" i="48"/>
  <c r="BR27" i="48"/>
  <c r="BR77" i="10"/>
  <c r="BR92" i="10"/>
  <c r="BR40" i="10"/>
  <c r="BR22" i="10"/>
  <c r="BR58" i="10"/>
  <c r="BR77" i="32"/>
  <c r="BR19" i="32"/>
  <c r="BR49" i="32"/>
  <c r="BR65" i="32"/>
  <c r="BR34" i="32"/>
  <c r="BS4" i="48"/>
  <c r="BS4" i="43"/>
  <c r="BS4" i="35"/>
  <c r="BS4" i="33"/>
  <c r="BS4" i="36"/>
  <c r="BS4" i="34"/>
  <c r="BS4" i="32"/>
  <c r="BS4" i="30"/>
  <c r="BS4" i="10"/>
  <c r="BS4" i="31"/>
  <c r="BS4" i="29"/>
  <c r="BS77" i="2"/>
  <c r="BS49" i="2"/>
  <c r="BS19" i="2"/>
  <c r="BS65" i="2"/>
  <c r="BS34" i="2"/>
  <c r="BR188" i="34"/>
  <c r="BR22" i="34"/>
  <c r="BR58" i="34"/>
  <c r="BR181" i="34"/>
  <c r="BR92" i="34"/>
  <c r="BR126" i="34"/>
  <c r="BR142" i="34"/>
  <c r="BR161" i="34"/>
  <c r="BR40" i="34"/>
  <c r="BR109" i="34"/>
  <c r="BR77" i="34"/>
  <c r="BS34" i="28"/>
  <c r="BS59" i="28" s="1"/>
  <c r="BR67" i="28"/>
  <c r="BR75" i="28" s="1"/>
  <c r="BR87" i="28"/>
  <c r="BR95" i="28" s="1"/>
  <c r="BR103" i="28" s="1"/>
  <c r="BU5" i="28"/>
  <c r="BT4" i="2"/>
  <c r="BT21" i="28"/>
  <c r="BT13" i="28"/>
  <c r="BK184" i="35"/>
  <c r="BK186" i="35" s="1"/>
  <c r="BJ194" i="35"/>
  <c r="BL177" i="34"/>
  <c r="BL158" i="35"/>
  <c r="CC46" i="2"/>
  <c r="CD39" i="2"/>
  <c r="BK193" i="35"/>
  <c r="BK194" i="35" s="1"/>
  <c r="BK197" i="35"/>
  <c r="BK198" i="35" s="1"/>
  <c r="BJ198" i="34"/>
  <c r="BN37" i="10"/>
  <c r="BO61" i="31"/>
  <c r="BO73" i="31" s="1"/>
  <c r="BO74" i="31" s="1"/>
  <c r="BO25" i="31"/>
  <c r="BN145" i="31"/>
  <c r="BN157" i="31" s="1"/>
  <c r="BN164" i="31"/>
  <c r="BN176" i="31" s="1"/>
  <c r="BN183" i="31" s="1"/>
  <c r="BN185" i="31" s="1"/>
  <c r="BO52" i="32"/>
  <c r="BO22" i="32"/>
  <c r="BO31" i="32" s="1"/>
  <c r="BK194" i="31"/>
  <c r="BL193" i="31"/>
  <c r="BO69" i="10"/>
  <c r="BO33" i="10"/>
  <c r="BM190" i="31"/>
  <c r="BM192" i="31" s="1"/>
  <c r="BL158" i="34"/>
  <c r="BL197" i="31"/>
  <c r="BN73" i="35"/>
  <c r="BN74" i="35" s="1"/>
  <c r="BL177" i="35"/>
  <c r="BL183" i="35"/>
  <c r="BL185" i="35" s="1"/>
  <c r="BM177" i="31"/>
  <c r="BM158" i="31"/>
  <c r="BM178" i="31"/>
  <c r="BM179" i="31" s="1"/>
  <c r="BM189" i="31"/>
  <c r="BM191" i="31" s="1"/>
  <c r="BM182" i="31"/>
  <c r="BM184" i="31" s="1"/>
  <c r="BM186" i="31" s="1"/>
  <c r="BK197" i="36"/>
  <c r="BL177" i="36"/>
  <c r="BL186" i="31"/>
  <c r="BK196" i="36"/>
  <c r="BL196" i="31"/>
  <c r="BL190" i="36"/>
  <c r="BL192" i="36" s="1"/>
  <c r="CE41" i="35"/>
  <c r="CD55" i="35"/>
  <c r="BM157" i="35"/>
  <c r="BO59" i="10"/>
  <c r="BO23" i="10"/>
  <c r="BK184" i="36"/>
  <c r="BK186" i="36" s="1"/>
  <c r="BK194" i="36" s="1"/>
  <c r="BM176" i="36"/>
  <c r="BM190" i="36" s="1"/>
  <c r="BM192" i="36" s="1"/>
  <c r="BN73" i="36"/>
  <c r="BN74" i="36" s="1"/>
  <c r="BL178" i="36"/>
  <c r="BL179" i="36" s="1"/>
  <c r="BL189" i="36"/>
  <c r="BL191" i="36" s="1"/>
  <c r="BJ194" i="34"/>
  <c r="BL158" i="36"/>
  <c r="BM157" i="36"/>
  <c r="BM189" i="36" s="1"/>
  <c r="BO26" i="34"/>
  <c r="BO62" i="34"/>
  <c r="BN146" i="34"/>
  <c r="BN165" i="34"/>
  <c r="BO33" i="34"/>
  <c r="BO69" i="34"/>
  <c r="BN172" i="34"/>
  <c r="BN153" i="34"/>
  <c r="BP68" i="31"/>
  <c r="BO171" i="31"/>
  <c r="BP32" i="31"/>
  <c r="BO152" i="31"/>
  <c r="BO35" i="36"/>
  <c r="BO71" i="36"/>
  <c r="BN174" i="36"/>
  <c r="BN155" i="36"/>
  <c r="BM157" i="34"/>
  <c r="BO28" i="36"/>
  <c r="BO64" i="36"/>
  <c r="BN167" i="36"/>
  <c r="BN148" i="36"/>
  <c r="BP60" i="31"/>
  <c r="BP24" i="31"/>
  <c r="BO163" i="31"/>
  <c r="BO144" i="31"/>
  <c r="BL189" i="34"/>
  <c r="BL182" i="34"/>
  <c r="BO30" i="36"/>
  <c r="BO66" i="36"/>
  <c r="BN169" i="36"/>
  <c r="BN150" i="36"/>
  <c r="BO32" i="36"/>
  <c r="BO68" i="36"/>
  <c r="BN152" i="36"/>
  <c r="BN171" i="36"/>
  <c r="BO35" i="34"/>
  <c r="BO71" i="34"/>
  <c r="BN155" i="34"/>
  <c r="BN174" i="34"/>
  <c r="BO34" i="34"/>
  <c r="BO70" i="34"/>
  <c r="BN154" i="34"/>
  <c r="BN173" i="34"/>
  <c r="BT29" i="35"/>
  <c r="BT65" i="35"/>
  <c r="BS149" i="35"/>
  <c r="BS168" i="35"/>
  <c r="BT25" i="35"/>
  <c r="BT61" i="35"/>
  <c r="BS164" i="35"/>
  <c r="BS145" i="35"/>
  <c r="BO52" i="2"/>
  <c r="BO22" i="2"/>
  <c r="BO23" i="35"/>
  <c r="BO59" i="35"/>
  <c r="BN162" i="35"/>
  <c r="BN143" i="35"/>
  <c r="BN37" i="35"/>
  <c r="BP70" i="31"/>
  <c r="BP34" i="31"/>
  <c r="BO154" i="31"/>
  <c r="BO173" i="31"/>
  <c r="BT35" i="35"/>
  <c r="BT71" i="35"/>
  <c r="BS155" i="35"/>
  <c r="BS174" i="35"/>
  <c r="BM176" i="34"/>
  <c r="BS28" i="35"/>
  <c r="BS64" i="35"/>
  <c r="BR167" i="35"/>
  <c r="BR148" i="35"/>
  <c r="BO29" i="34"/>
  <c r="BO65" i="34"/>
  <c r="BN168" i="34"/>
  <c r="BN149" i="34"/>
  <c r="BW26" i="35"/>
  <c r="BW62" i="35"/>
  <c r="BV146" i="35"/>
  <c r="BV165" i="35"/>
  <c r="BN73" i="34"/>
  <c r="BN179" i="34" s="1"/>
  <c r="BP66" i="31"/>
  <c r="BO169" i="31"/>
  <c r="BO150" i="31"/>
  <c r="BP30" i="31"/>
  <c r="BO25" i="34"/>
  <c r="BO61" i="34"/>
  <c r="BN145" i="34"/>
  <c r="BN164" i="34"/>
  <c r="BP23" i="36"/>
  <c r="BP59" i="36"/>
  <c r="BO143" i="36"/>
  <c r="BO162" i="36"/>
  <c r="BO24" i="36"/>
  <c r="BO60" i="36"/>
  <c r="BN144" i="36"/>
  <c r="BN163" i="36"/>
  <c r="BL184" i="36"/>
  <c r="BL186" i="36" s="1"/>
  <c r="BL196" i="36"/>
  <c r="BO34" i="35"/>
  <c r="BO70" i="35"/>
  <c r="BN154" i="35"/>
  <c r="BN173" i="35"/>
  <c r="BT33" i="35"/>
  <c r="BT69" i="35"/>
  <c r="BS172" i="35"/>
  <c r="BS153" i="35"/>
  <c r="BO31" i="34"/>
  <c r="BO67" i="34"/>
  <c r="BN151" i="34"/>
  <c r="BN170" i="34"/>
  <c r="BO34" i="36"/>
  <c r="BO70" i="36"/>
  <c r="BN173" i="36"/>
  <c r="BN154" i="36"/>
  <c r="BO23" i="34"/>
  <c r="BO59" i="34"/>
  <c r="BN37" i="34"/>
  <c r="BN162" i="34"/>
  <c r="BN143" i="34"/>
  <c r="BO32" i="34"/>
  <c r="BO68" i="34"/>
  <c r="BN171" i="34"/>
  <c r="BN152" i="34"/>
  <c r="BO33" i="36"/>
  <c r="BO69" i="36"/>
  <c r="BN153" i="36"/>
  <c r="BN172" i="36"/>
  <c r="BO27" i="36"/>
  <c r="BO63" i="36"/>
  <c r="BN166" i="36"/>
  <c r="BN147" i="36"/>
  <c r="BQ24" i="35"/>
  <c r="BQ60" i="35"/>
  <c r="BP163" i="35"/>
  <c r="BP144" i="35"/>
  <c r="BR29" i="36"/>
  <c r="BR65" i="36"/>
  <c r="BQ168" i="36"/>
  <c r="BQ149" i="36"/>
  <c r="BO27" i="34"/>
  <c r="BO63" i="34"/>
  <c r="BN166" i="34"/>
  <c r="BN147" i="34"/>
  <c r="BO30" i="34"/>
  <c r="BO66" i="34"/>
  <c r="BN150" i="34"/>
  <c r="BN169" i="34"/>
  <c r="BP64" i="31"/>
  <c r="BP28" i="31"/>
  <c r="BO167" i="31"/>
  <c r="BO148" i="31"/>
  <c r="BO28" i="34"/>
  <c r="BO64" i="34"/>
  <c r="BN167" i="34"/>
  <c r="BN148" i="34"/>
  <c r="BO31" i="36"/>
  <c r="BO67" i="36"/>
  <c r="BN151" i="36"/>
  <c r="BN170" i="36"/>
  <c r="BS27" i="35"/>
  <c r="BS63" i="35"/>
  <c r="BR147" i="35"/>
  <c r="BR166" i="35"/>
  <c r="BT30" i="35"/>
  <c r="BT66" i="35"/>
  <c r="BS169" i="35"/>
  <c r="BS150" i="35"/>
  <c r="BP71" i="31"/>
  <c r="BP35" i="31"/>
  <c r="BO174" i="31"/>
  <c r="BO155" i="31"/>
  <c r="BL190" i="34"/>
  <c r="BL192" i="34" s="1"/>
  <c r="BL183" i="34"/>
  <c r="BL185" i="34" s="1"/>
  <c r="BO24" i="34"/>
  <c r="BO60" i="34"/>
  <c r="BN163" i="34"/>
  <c r="BN144" i="34"/>
  <c r="BM74" i="34"/>
  <c r="BO26" i="36"/>
  <c r="BO62" i="36"/>
  <c r="BN146" i="36"/>
  <c r="BN165" i="36"/>
  <c r="BK191" i="34"/>
  <c r="BK193" i="34" s="1"/>
  <c r="BK197" i="34"/>
  <c r="BO25" i="36"/>
  <c r="BO61" i="36"/>
  <c r="BN164" i="36"/>
  <c r="BN145" i="36"/>
  <c r="BP62" i="31"/>
  <c r="BP26" i="31"/>
  <c r="BO165" i="31"/>
  <c r="BO146" i="31"/>
  <c r="BM176" i="35"/>
  <c r="BQ67" i="31"/>
  <c r="BQ31" i="31"/>
  <c r="BP151" i="31"/>
  <c r="BP170" i="31"/>
  <c r="BL189" i="35"/>
  <c r="BL182" i="35"/>
  <c r="BL178" i="35"/>
  <c r="BL179" i="35" s="1"/>
  <c r="BO31" i="35"/>
  <c r="BO67" i="35"/>
  <c r="BN170" i="35"/>
  <c r="BN151" i="35"/>
  <c r="BP65" i="31"/>
  <c r="BO149" i="31"/>
  <c r="BP29" i="31"/>
  <c r="BO168" i="31"/>
  <c r="BP63" i="31"/>
  <c r="BO166" i="31"/>
  <c r="BP27" i="31"/>
  <c r="BO147" i="31"/>
  <c r="BN37" i="36"/>
  <c r="BS32" i="35"/>
  <c r="BS68" i="35"/>
  <c r="BR171" i="35"/>
  <c r="BR152" i="35"/>
  <c r="BK184" i="34"/>
  <c r="BK186" i="34" s="1"/>
  <c r="BK196" i="34"/>
  <c r="BP69" i="31"/>
  <c r="BO172" i="31"/>
  <c r="BO153" i="31"/>
  <c r="BP33" i="31"/>
  <c r="BX41" i="33"/>
  <c r="BW55" i="33"/>
  <c r="CB41" i="30"/>
  <c r="CA55" i="30"/>
  <c r="BN61" i="32"/>
  <c r="BN62" i="32" s="1"/>
  <c r="BP21" i="32"/>
  <c r="BQ51" i="32" s="1"/>
  <c r="BP29" i="32"/>
  <c r="BQ59" i="32" s="1"/>
  <c r="BZ41" i="10"/>
  <c r="BY55" i="10"/>
  <c r="BK193" i="30"/>
  <c r="BW41" i="34"/>
  <c r="BV55" i="34"/>
  <c r="BM176" i="30"/>
  <c r="BM183" i="30" s="1"/>
  <c r="BJ194" i="29"/>
  <c r="BL158" i="29"/>
  <c r="BM157" i="30"/>
  <c r="BO24" i="33"/>
  <c r="BP60" i="33" s="1"/>
  <c r="BN169" i="29"/>
  <c r="BN150" i="29"/>
  <c r="BO30" i="29"/>
  <c r="BP66" i="29" s="1"/>
  <c r="BO33" i="29"/>
  <c r="BP69" i="29" s="1"/>
  <c r="BN153" i="29"/>
  <c r="BN172" i="29"/>
  <c r="BM176" i="29"/>
  <c r="BO28" i="33"/>
  <c r="BP64" i="33" s="1"/>
  <c r="BO34" i="30"/>
  <c r="BP70" i="30" s="1"/>
  <c r="BN173" i="30"/>
  <c r="BN154" i="30"/>
  <c r="BN146" i="30"/>
  <c r="BN165" i="30"/>
  <c r="BO26" i="30"/>
  <c r="BP62" i="30" s="1"/>
  <c r="BN164" i="29"/>
  <c r="BO25" i="29"/>
  <c r="BP61" i="29" s="1"/>
  <c r="BN145" i="29"/>
  <c r="BK184" i="30"/>
  <c r="BK186" i="30" s="1"/>
  <c r="BK196" i="30"/>
  <c r="BN152" i="30"/>
  <c r="BN171" i="30"/>
  <c r="BO32" i="30"/>
  <c r="BP68" i="30" s="1"/>
  <c r="BL183" i="29"/>
  <c r="BL185" i="29" s="1"/>
  <c r="BL190" i="29"/>
  <c r="BL192" i="29" s="1"/>
  <c r="BN174" i="30"/>
  <c r="BN155" i="30"/>
  <c r="BO35" i="30"/>
  <c r="BP71" i="30" s="1"/>
  <c r="BN165" i="29"/>
  <c r="BN146" i="29"/>
  <c r="BO26" i="29"/>
  <c r="BP62" i="29" s="1"/>
  <c r="BN151" i="30"/>
  <c r="BO31" i="30"/>
  <c r="BP67" i="30" s="1"/>
  <c r="BN170" i="30"/>
  <c r="BM73" i="33"/>
  <c r="BM74" i="33" s="1"/>
  <c r="BN170" i="29"/>
  <c r="BN151" i="29"/>
  <c r="BO31" i="29"/>
  <c r="BP67" i="29" s="1"/>
  <c r="BN163" i="29"/>
  <c r="BN144" i="29"/>
  <c r="BO24" i="29"/>
  <c r="BP60" i="29" s="1"/>
  <c r="BO35" i="33"/>
  <c r="BP71" i="33" s="1"/>
  <c r="BL177" i="30"/>
  <c r="BL183" i="30"/>
  <c r="BL185" i="30" s="1"/>
  <c r="BL190" i="30"/>
  <c r="BL192" i="30" s="1"/>
  <c r="BO33" i="33"/>
  <c r="BP69" i="33" s="1"/>
  <c r="BO27" i="33"/>
  <c r="BP63" i="33" s="1"/>
  <c r="BO26" i="33"/>
  <c r="BP62" i="33" s="1"/>
  <c r="BO23" i="33"/>
  <c r="BP59" i="33" s="1"/>
  <c r="BN37" i="33"/>
  <c r="BJ198" i="29"/>
  <c r="BN163" i="30"/>
  <c r="BN144" i="30"/>
  <c r="BO24" i="30"/>
  <c r="BP60" i="30" s="1"/>
  <c r="BL158" i="30"/>
  <c r="BN164" i="30"/>
  <c r="BN145" i="30"/>
  <c r="BO25" i="30"/>
  <c r="BP61" i="30" s="1"/>
  <c r="BO34" i="33"/>
  <c r="BP70" i="33" s="1"/>
  <c r="BO29" i="29"/>
  <c r="BP65" i="29" s="1"/>
  <c r="BN168" i="29"/>
  <c r="BN149" i="29"/>
  <c r="BJ198" i="30"/>
  <c r="BN174" i="29"/>
  <c r="BO35" i="29"/>
  <c r="BP71" i="29" s="1"/>
  <c r="BN155" i="29"/>
  <c r="BO32" i="33"/>
  <c r="BP68" i="33" s="1"/>
  <c r="BN37" i="29"/>
  <c r="BN162" i="29"/>
  <c r="BN143" i="29"/>
  <c r="BO23" i="29"/>
  <c r="BP59" i="29" s="1"/>
  <c r="BO27" i="30"/>
  <c r="BP63" i="30" s="1"/>
  <c r="BN166" i="30"/>
  <c r="BN147" i="30"/>
  <c r="BN169" i="30"/>
  <c r="BO30" i="30"/>
  <c r="BP66" i="30" s="1"/>
  <c r="BN150" i="30"/>
  <c r="BP25" i="33"/>
  <c r="BQ61" i="33" s="1"/>
  <c r="BN167" i="29"/>
  <c r="BN148" i="29"/>
  <c r="BO28" i="29"/>
  <c r="BP64" i="29" s="1"/>
  <c r="BK184" i="29"/>
  <c r="BK186" i="29" s="1"/>
  <c r="BK196" i="29"/>
  <c r="BN172" i="30"/>
  <c r="BN153" i="30"/>
  <c r="BO33" i="30"/>
  <c r="BP69" i="30" s="1"/>
  <c r="BJ194" i="30"/>
  <c r="BL189" i="29"/>
  <c r="BL178" i="29"/>
  <c r="BL179" i="29" s="1"/>
  <c r="BL182" i="29"/>
  <c r="BM73" i="30"/>
  <c r="BL189" i="30"/>
  <c r="BL178" i="30"/>
  <c r="BL179" i="30" s="1"/>
  <c r="BL182" i="30"/>
  <c r="BK191" i="29"/>
  <c r="BK193" i="29" s="1"/>
  <c r="BK197" i="29"/>
  <c r="BO29" i="33"/>
  <c r="BP65" i="33" s="1"/>
  <c r="BN152" i="29"/>
  <c r="BN171" i="29"/>
  <c r="BO32" i="29"/>
  <c r="BP68" i="29" s="1"/>
  <c r="BL177" i="29"/>
  <c r="BM73" i="29"/>
  <c r="BM74" i="29" s="1"/>
  <c r="BN173" i="29"/>
  <c r="BN154" i="29"/>
  <c r="BO34" i="29"/>
  <c r="BP70" i="29" s="1"/>
  <c r="BN162" i="30"/>
  <c r="BN143" i="30"/>
  <c r="BO23" i="30"/>
  <c r="BP59" i="30" s="1"/>
  <c r="BN37" i="30"/>
  <c r="BO30" i="33"/>
  <c r="BP66" i="33" s="1"/>
  <c r="BO28" i="30"/>
  <c r="BP64" i="30" s="1"/>
  <c r="BN167" i="30"/>
  <c r="BN148" i="30"/>
  <c r="BO31" i="33"/>
  <c r="BP67" i="33" s="1"/>
  <c r="BK197" i="30"/>
  <c r="BO27" i="29"/>
  <c r="BP63" i="29" s="1"/>
  <c r="BN166" i="29"/>
  <c r="BN147" i="29"/>
  <c r="BM157" i="29"/>
  <c r="BN149" i="30"/>
  <c r="BO29" i="30"/>
  <c r="BP65" i="30" s="1"/>
  <c r="BN168" i="30"/>
  <c r="BP23" i="31"/>
  <c r="BQ59" i="31" s="1"/>
  <c r="BO143" i="31"/>
  <c r="BO162" i="31"/>
  <c r="BO37" i="31"/>
  <c r="BQ25" i="32"/>
  <c r="BR55" i="32" s="1"/>
  <c r="BP25" i="2"/>
  <c r="BQ55" i="2" s="1"/>
  <c r="BP21" i="2"/>
  <c r="BQ51" i="2" s="1"/>
  <c r="BP28" i="2"/>
  <c r="BQ58" i="2" s="1"/>
  <c r="BP23" i="2"/>
  <c r="BQ53" i="2" s="1"/>
  <c r="BQ20" i="2"/>
  <c r="BR50" i="2" s="1"/>
  <c r="BP24" i="2"/>
  <c r="BQ54" i="2" s="1"/>
  <c r="BP27" i="2"/>
  <c r="BQ57" i="2" s="1"/>
  <c r="BP26" i="2"/>
  <c r="BQ56" i="2" s="1"/>
  <c r="BO29" i="2"/>
  <c r="BN61" i="2"/>
  <c r="BN62" i="2" s="1"/>
  <c r="BN31" i="2"/>
  <c r="BQ30" i="10"/>
  <c r="BR66" i="10" s="1"/>
  <c r="BP26" i="10"/>
  <c r="BQ62" i="10" s="1"/>
  <c r="BP35" i="10"/>
  <c r="BQ71" i="10" s="1"/>
  <c r="BP31" i="10"/>
  <c r="BQ67" i="10" s="1"/>
  <c r="BP25" i="10"/>
  <c r="BQ61" i="10" s="1"/>
  <c r="BQ24" i="10"/>
  <c r="BR60" i="10" s="1"/>
  <c r="BP34" i="10"/>
  <c r="BQ70" i="10" s="1"/>
  <c r="BP28" i="10"/>
  <c r="BQ64" i="10" s="1"/>
  <c r="BP29" i="10"/>
  <c r="BQ65" i="10" s="1"/>
  <c r="BN73" i="10"/>
  <c r="BN74" i="10" s="1"/>
  <c r="BP32" i="10"/>
  <c r="BQ68" i="10" s="1"/>
  <c r="BP27" i="10"/>
  <c r="BQ63" i="10" s="1"/>
  <c r="BQ27" i="32"/>
  <c r="BR57" i="32" s="1"/>
  <c r="BQ28" i="32"/>
  <c r="BR58" i="32" s="1"/>
  <c r="BR20" i="32"/>
  <c r="BS50" i="32" s="1"/>
  <c r="BQ26" i="32"/>
  <c r="BR56" i="32" s="1"/>
  <c r="BQ24" i="32"/>
  <c r="BR54" i="32" s="1"/>
  <c r="BQ23" i="32"/>
  <c r="BR53" i="32" s="1"/>
  <c r="BS92" i="33" l="1"/>
  <c r="BS58" i="33"/>
  <c r="BS22" i="33"/>
  <c r="BS77" i="33"/>
  <c r="BS40" i="33"/>
  <c r="BS126" i="29"/>
  <c r="BS188" i="29"/>
  <c r="BS161" i="29"/>
  <c r="BS92" i="29"/>
  <c r="BS58" i="29"/>
  <c r="BS22" i="29"/>
  <c r="BS77" i="29"/>
  <c r="BS181" i="29"/>
  <c r="BS40" i="29"/>
  <c r="BS142" i="29"/>
  <c r="BS109" i="29"/>
  <c r="BS181" i="31"/>
  <c r="BS188" i="31"/>
  <c r="BS161" i="31"/>
  <c r="BS126" i="31"/>
  <c r="BS92" i="31"/>
  <c r="BS58" i="31"/>
  <c r="BS22" i="31"/>
  <c r="BS40" i="31"/>
  <c r="BS77" i="31"/>
  <c r="BS109" i="31"/>
  <c r="BS142" i="31"/>
  <c r="BS40" i="43"/>
  <c r="BS22" i="43"/>
  <c r="BS89" i="43"/>
  <c r="BS76" i="43"/>
  <c r="BS58" i="43"/>
  <c r="BT4" i="48"/>
  <c r="BT4" i="36"/>
  <c r="BT4" i="34"/>
  <c r="BT4" i="32"/>
  <c r="BT4" i="43"/>
  <c r="BT4" i="35"/>
  <c r="BT4" i="33"/>
  <c r="BT4" i="30"/>
  <c r="BT4" i="10"/>
  <c r="BT4" i="31"/>
  <c r="BT4" i="29"/>
  <c r="BT77" i="2"/>
  <c r="BT49" i="2"/>
  <c r="BT19" i="2"/>
  <c r="BT34" i="2"/>
  <c r="BT65" i="2"/>
  <c r="BS40" i="10"/>
  <c r="BS77" i="10"/>
  <c r="BS58" i="10"/>
  <c r="BS92" i="10"/>
  <c r="BS22" i="10"/>
  <c r="BS27" i="48"/>
  <c r="BS20" i="48"/>
  <c r="BS188" i="30"/>
  <c r="BS22" i="30"/>
  <c r="BS77" i="30"/>
  <c r="BS109" i="30"/>
  <c r="BS142" i="30"/>
  <c r="BS181" i="30"/>
  <c r="BS58" i="30"/>
  <c r="BS92" i="30"/>
  <c r="BS161" i="30"/>
  <c r="BS40" i="30"/>
  <c r="BS126" i="30"/>
  <c r="BS77" i="32"/>
  <c r="BS19" i="32"/>
  <c r="BS49" i="32"/>
  <c r="BS34" i="32"/>
  <c r="BS65" i="32"/>
  <c r="BS142" i="34"/>
  <c r="BS181" i="34"/>
  <c r="BS188" i="34"/>
  <c r="BS58" i="34"/>
  <c r="BS92" i="34"/>
  <c r="BS126" i="34"/>
  <c r="BS161" i="34"/>
  <c r="BS40" i="34"/>
  <c r="BS77" i="34"/>
  <c r="BS22" i="34"/>
  <c r="BS109" i="34"/>
  <c r="BS109" i="35"/>
  <c r="BS188" i="35"/>
  <c r="BS161" i="35"/>
  <c r="BS77" i="35"/>
  <c r="BS126" i="35"/>
  <c r="BS92" i="35"/>
  <c r="BS181" i="35"/>
  <c r="BS40" i="35"/>
  <c r="BS58" i="35"/>
  <c r="BS22" i="35"/>
  <c r="BS142" i="35"/>
  <c r="BS161" i="36"/>
  <c r="BS58" i="36"/>
  <c r="BS77" i="36"/>
  <c r="BS181" i="36"/>
  <c r="BS188" i="36"/>
  <c r="BS40" i="36"/>
  <c r="BS142" i="36"/>
  <c r="BS126" i="36"/>
  <c r="BS22" i="36"/>
  <c r="BS92" i="36"/>
  <c r="BS109" i="36"/>
  <c r="BV5" i="28"/>
  <c r="BU4" i="2"/>
  <c r="BU21" i="28"/>
  <c r="BU13" i="28"/>
  <c r="BS87" i="28"/>
  <c r="BS95" i="28" s="1"/>
  <c r="BS103" i="28" s="1"/>
  <c r="BS67" i="28"/>
  <c r="BS75" i="28" s="1"/>
  <c r="BT34" i="28"/>
  <c r="BT59" i="28" s="1"/>
  <c r="BM193" i="31"/>
  <c r="BM194" i="31" s="1"/>
  <c r="BM158" i="35"/>
  <c r="CE39" i="2"/>
  <c r="CD46" i="2"/>
  <c r="BL194" i="31"/>
  <c r="BP61" i="31"/>
  <c r="BP73" i="31" s="1"/>
  <c r="BP74" i="31" s="1"/>
  <c r="BP25" i="31"/>
  <c r="BP37" i="31" s="1"/>
  <c r="BO145" i="31"/>
  <c r="BO157" i="31" s="1"/>
  <c r="BO182" i="31" s="1"/>
  <c r="BO164" i="31"/>
  <c r="BO176" i="31" s="1"/>
  <c r="BO190" i="31" s="1"/>
  <c r="BO192" i="31" s="1"/>
  <c r="BO37" i="10"/>
  <c r="BP52" i="32"/>
  <c r="BP22" i="32"/>
  <c r="BP31" i="32" s="1"/>
  <c r="BP69" i="10"/>
  <c r="BP33" i="10"/>
  <c r="BM196" i="31"/>
  <c r="BL198" i="31"/>
  <c r="BN158" i="31"/>
  <c r="BM197" i="31"/>
  <c r="BM178" i="35"/>
  <c r="BM179" i="35" s="1"/>
  <c r="BM182" i="35"/>
  <c r="BM184" i="35" s="1"/>
  <c r="BM189" i="35"/>
  <c r="BM191" i="35" s="1"/>
  <c r="BK198" i="36"/>
  <c r="BN178" i="31"/>
  <c r="BN179" i="31" s="1"/>
  <c r="BN177" i="31"/>
  <c r="BN74" i="34"/>
  <c r="BN190" i="31"/>
  <c r="BN192" i="31" s="1"/>
  <c r="BN189" i="31"/>
  <c r="BN191" i="31" s="1"/>
  <c r="BN182" i="31"/>
  <c r="BN184" i="31" s="1"/>
  <c r="BN186" i="31" s="1"/>
  <c r="BM158" i="36"/>
  <c r="BL193" i="36"/>
  <c r="BL194" i="36" s="1"/>
  <c r="BM177" i="36"/>
  <c r="BM183" i="36"/>
  <c r="BM185" i="36" s="1"/>
  <c r="BO73" i="35"/>
  <c r="BO74" i="35" s="1"/>
  <c r="BK198" i="34"/>
  <c r="BM178" i="36"/>
  <c r="BM179" i="36" s="1"/>
  <c r="CF41" i="35"/>
  <c r="CE55" i="35"/>
  <c r="BP59" i="10"/>
  <c r="BP23" i="10"/>
  <c r="BM182" i="36"/>
  <c r="BM184" i="36" s="1"/>
  <c r="BL197" i="36"/>
  <c r="BL198" i="36" s="1"/>
  <c r="BN157" i="34"/>
  <c r="BN189" i="34" s="1"/>
  <c r="BN176" i="36"/>
  <c r="BN190" i="36" s="1"/>
  <c r="BN192" i="36" s="1"/>
  <c r="BN157" i="36"/>
  <c r="BN182" i="36" s="1"/>
  <c r="BO73" i="36"/>
  <c r="BO74" i="36" s="1"/>
  <c r="BL184" i="35"/>
  <c r="BL186" i="35" s="1"/>
  <c r="BL196" i="35"/>
  <c r="BP34" i="36"/>
  <c r="BP70" i="36"/>
  <c r="BO173" i="36"/>
  <c r="BO154" i="36"/>
  <c r="BU35" i="35"/>
  <c r="BU71" i="35"/>
  <c r="BT155" i="35"/>
  <c r="BT174" i="35"/>
  <c r="BP32" i="36"/>
  <c r="BP68" i="36"/>
  <c r="BO171" i="36"/>
  <c r="BO152" i="36"/>
  <c r="BT32" i="35"/>
  <c r="BT68" i="35"/>
  <c r="BS152" i="35"/>
  <c r="BS171" i="35"/>
  <c r="BL191" i="35"/>
  <c r="BL193" i="35" s="1"/>
  <c r="BL197" i="35"/>
  <c r="BQ62" i="31"/>
  <c r="BQ26" i="31"/>
  <c r="BP165" i="31"/>
  <c r="BP146" i="31"/>
  <c r="BP24" i="34"/>
  <c r="BP60" i="34"/>
  <c r="BO163" i="34"/>
  <c r="BO144" i="34"/>
  <c r="BP27" i="34"/>
  <c r="BP63" i="34"/>
  <c r="BO147" i="34"/>
  <c r="BO166" i="34"/>
  <c r="BN176" i="34"/>
  <c r="BU33" i="35"/>
  <c r="BU69" i="35"/>
  <c r="BT172" i="35"/>
  <c r="BT153" i="35"/>
  <c r="BT28" i="35"/>
  <c r="BT64" i="35"/>
  <c r="BS148" i="35"/>
  <c r="BS167" i="35"/>
  <c r="BP23" i="35"/>
  <c r="BP59" i="35"/>
  <c r="BO162" i="35"/>
  <c r="BO143" i="35"/>
  <c r="BO37" i="35"/>
  <c r="BQ60" i="31"/>
  <c r="BP144" i="31"/>
  <c r="BQ24" i="31"/>
  <c r="BP163" i="31"/>
  <c r="BQ69" i="31"/>
  <c r="BQ33" i="31"/>
  <c r="BP172" i="31"/>
  <c r="BP153" i="31"/>
  <c r="BQ65" i="31"/>
  <c r="BQ29" i="31"/>
  <c r="BP168" i="31"/>
  <c r="BP149" i="31"/>
  <c r="BQ64" i="31"/>
  <c r="BP167" i="31"/>
  <c r="BP148" i="31"/>
  <c r="BQ28" i="31"/>
  <c r="BQ23" i="36"/>
  <c r="BQ59" i="36"/>
  <c r="BP143" i="36"/>
  <c r="BP162" i="36"/>
  <c r="BX26" i="35"/>
  <c r="BX62" i="35"/>
  <c r="BW165" i="35"/>
  <c r="BW146" i="35"/>
  <c r="BP34" i="34"/>
  <c r="BP70" i="34"/>
  <c r="BO154" i="34"/>
  <c r="BO173" i="34"/>
  <c r="BM182" i="34"/>
  <c r="BM189" i="34"/>
  <c r="BP26" i="34"/>
  <c r="BP62" i="34"/>
  <c r="BO165" i="34"/>
  <c r="BO146" i="34"/>
  <c r="BP28" i="34"/>
  <c r="BP64" i="34"/>
  <c r="BO167" i="34"/>
  <c r="BO148" i="34"/>
  <c r="BM190" i="34"/>
  <c r="BM192" i="34" s="1"/>
  <c r="BM183" i="34"/>
  <c r="BM185" i="34" s="1"/>
  <c r="BP52" i="2"/>
  <c r="BP22" i="2"/>
  <c r="BU30" i="35"/>
  <c r="BU66" i="35"/>
  <c r="BT169" i="35"/>
  <c r="BT150" i="35"/>
  <c r="BR24" i="35"/>
  <c r="BR60" i="35"/>
  <c r="BQ144" i="35"/>
  <c r="BQ163" i="35"/>
  <c r="BP33" i="36"/>
  <c r="BP69" i="36"/>
  <c r="BO172" i="36"/>
  <c r="BO153" i="36"/>
  <c r="BO73" i="34"/>
  <c r="BO179" i="34" s="1"/>
  <c r="BP24" i="36"/>
  <c r="BP60" i="36"/>
  <c r="BO163" i="36"/>
  <c r="BO144" i="36"/>
  <c r="BM158" i="34"/>
  <c r="BQ70" i="31"/>
  <c r="BP173" i="31"/>
  <c r="BP154" i="31"/>
  <c r="BQ34" i="31"/>
  <c r="BU29" i="35"/>
  <c r="BU65" i="35"/>
  <c r="BT168" i="35"/>
  <c r="BT149" i="35"/>
  <c r="BQ63" i="31"/>
  <c r="BQ27" i="31"/>
  <c r="BP166" i="31"/>
  <c r="BP147" i="31"/>
  <c r="BR67" i="31"/>
  <c r="BQ170" i="31"/>
  <c r="BQ151" i="31"/>
  <c r="BR31" i="31"/>
  <c r="BP26" i="36"/>
  <c r="BP62" i="36"/>
  <c r="BO146" i="36"/>
  <c r="BO165" i="36"/>
  <c r="BP23" i="34"/>
  <c r="BP59" i="34"/>
  <c r="BO143" i="34"/>
  <c r="BO37" i="34"/>
  <c r="BO162" i="34"/>
  <c r="BO37" i="36"/>
  <c r="BP25" i="34"/>
  <c r="BP61" i="34"/>
  <c r="BO145" i="34"/>
  <c r="BO164" i="34"/>
  <c r="BP35" i="34"/>
  <c r="BP71" i="34"/>
  <c r="BO155" i="34"/>
  <c r="BO174" i="34"/>
  <c r="BP30" i="36"/>
  <c r="BP66" i="36"/>
  <c r="BO169" i="36"/>
  <c r="BO150" i="36"/>
  <c r="BP35" i="36"/>
  <c r="BP71" i="36"/>
  <c r="BO174" i="36"/>
  <c r="BO155" i="36"/>
  <c r="BP33" i="34"/>
  <c r="BP69" i="34"/>
  <c r="BO172" i="34"/>
  <c r="BO153" i="34"/>
  <c r="BM191" i="36"/>
  <c r="BM193" i="36" s="1"/>
  <c r="BM197" i="36"/>
  <c r="BO31" i="2"/>
  <c r="BP59" i="2"/>
  <c r="BK194" i="34"/>
  <c r="BP30" i="34"/>
  <c r="BP66" i="34"/>
  <c r="BO169" i="34"/>
  <c r="BO150" i="34"/>
  <c r="BP31" i="34"/>
  <c r="BP67" i="34"/>
  <c r="BO151" i="34"/>
  <c r="BO170" i="34"/>
  <c r="BP34" i="35"/>
  <c r="BP70" i="35"/>
  <c r="BO154" i="35"/>
  <c r="BO173" i="35"/>
  <c r="BQ66" i="31"/>
  <c r="BP169" i="31"/>
  <c r="BQ30" i="31"/>
  <c r="BP150" i="31"/>
  <c r="BP29" i="34"/>
  <c r="BP65" i="34"/>
  <c r="BO149" i="34"/>
  <c r="BO168" i="34"/>
  <c r="BL196" i="34"/>
  <c r="BL184" i="34"/>
  <c r="BL186" i="34" s="1"/>
  <c r="BP31" i="35"/>
  <c r="BP67" i="35"/>
  <c r="BO151" i="35"/>
  <c r="BO170" i="35"/>
  <c r="BM190" i="35"/>
  <c r="BM192" i="35" s="1"/>
  <c r="BM183" i="35"/>
  <c r="BM185" i="35" s="1"/>
  <c r="BM177" i="35"/>
  <c r="BP25" i="36"/>
  <c r="BP61" i="36"/>
  <c r="BO164" i="36"/>
  <c r="BO145" i="36"/>
  <c r="BQ71" i="31"/>
  <c r="BP174" i="31"/>
  <c r="BQ35" i="31"/>
  <c r="BP155" i="31"/>
  <c r="BP31" i="36"/>
  <c r="BP67" i="36"/>
  <c r="BO151" i="36"/>
  <c r="BO170" i="36"/>
  <c r="BN157" i="35"/>
  <c r="BL197" i="34"/>
  <c r="BL191" i="34"/>
  <c r="BL193" i="34" s="1"/>
  <c r="BQ68" i="31"/>
  <c r="BQ32" i="31"/>
  <c r="BP152" i="31"/>
  <c r="BP171" i="31"/>
  <c r="BM177" i="34"/>
  <c r="BT27" i="35"/>
  <c r="BT63" i="35"/>
  <c r="BS166" i="35"/>
  <c r="BS147" i="35"/>
  <c r="BS29" i="36"/>
  <c r="BS65" i="36"/>
  <c r="BR168" i="36"/>
  <c r="BR149" i="36"/>
  <c r="BP27" i="36"/>
  <c r="BP63" i="36"/>
  <c r="BO147" i="36"/>
  <c r="BO166" i="36"/>
  <c r="BP32" i="34"/>
  <c r="BP68" i="34"/>
  <c r="BO171" i="34"/>
  <c r="BO152" i="34"/>
  <c r="BN176" i="35"/>
  <c r="BU25" i="35"/>
  <c r="BU61" i="35"/>
  <c r="BT145" i="35"/>
  <c r="BT164" i="35"/>
  <c r="BP28" i="36"/>
  <c r="BP64" i="36"/>
  <c r="BO167" i="36"/>
  <c r="BO148" i="36"/>
  <c r="BY41" i="33"/>
  <c r="BX55" i="33"/>
  <c r="CC41" i="30"/>
  <c r="CB55" i="30"/>
  <c r="BO61" i="32"/>
  <c r="BO62" i="32" s="1"/>
  <c r="BQ29" i="32"/>
  <c r="BR59" i="32" s="1"/>
  <c r="BQ21" i="32"/>
  <c r="BR51" i="32" s="1"/>
  <c r="BK194" i="30"/>
  <c r="CA41" i="10"/>
  <c r="BZ55" i="10"/>
  <c r="BM190" i="30"/>
  <c r="BM192" i="30" s="1"/>
  <c r="BX41" i="34"/>
  <c r="BW55" i="34"/>
  <c r="BM177" i="30"/>
  <c r="BM158" i="30"/>
  <c r="BM177" i="29"/>
  <c r="BK198" i="29"/>
  <c r="BK194" i="29"/>
  <c r="BM178" i="30"/>
  <c r="BM179" i="30" s="1"/>
  <c r="BM189" i="30"/>
  <c r="BM182" i="30"/>
  <c r="BN157" i="30"/>
  <c r="BL184" i="30"/>
  <c r="BL186" i="30" s="1"/>
  <c r="BL196" i="30"/>
  <c r="BP33" i="30"/>
  <c r="BQ69" i="30" s="1"/>
  <c r="BO172" i="30"/>
  <c r="BO153" i="30"/>
  <c r="BN73" i="29"/>
  <c r="BN74" i="29" s="1"/>
  <c r="BP33" i="33"/>
  <c r="BQ69" i="33" s="1"/>
  <c r="BP35" i="30"/>
  <c r="BQ71" i="30" s="1"/>
  <c r="BO174" i="30"/>
  <c r="BO155" i="30"/>
  <c r="BO154" i="30"/>
  <c r="BO173" i="30"/>
  <c r="BP34" i="30"/>
  <c r="BQ70" i="30" s="1"/>
  <c r="BP33" i="29"/>
  <c r="BQ69" i="29" s="1"/>
  <c r="BO172" i="29"/>
  <c r="BO153" i="29"/>
  <c r="BN176" i="30"/>
  <c r="BO171" i="29"/>
  <c r="BO152" i="29"/>
  <c r="BP32" i="29"/>
  <c r="BQ68" i="29" s="1"/>
  <c r="BP32" i="33"/>
  <c r="BQ68" i="33" s="1"/>
  <c r="BO165" i="30"/>
  <c r="BO146" i="30"/>
  <c r="BP26" i="30"/>
  <c r="BQ62" i="30" s="1"/>
  <c r="BO150" i="29"/>
  <c r="BO169" i="29"/>
  <c r="BP30" i="29"/>
  <c r="BQ66" i="29" s="1"/>
  <c r="BO147" i="29"/>
  <c r="BO166" i="29"/>
  <c r="BP27" i="29"/>
  <c r="BQ63" i="29" s="1"/>
  <c r="BO148" i="30"/>
  <c r="BP28" i="30"/>
  <c r="BQ64" i="30" s="1"/>
  <c r="BO167" i="30"/>
  <c r="BO37" i="29"/>
  <c r="BP34" i="29"/>
  <c r="BQ70" i="29" s="1"/>
  <c r="BO154" i="29"/>
  <c r="BO173" i="29"/>
  <c r="BL197" i="30"/>
  <c r="BL191" i="30"/>
  <c r="BL193" i="30" s="1"/>
  <c r="BQ25" i="33"/>
  <c r="BR61" i="33" s="1"/>
  <c r="BO147" i="30"/>
  <c r="BO166" i="30"/>
  <c r="BP27" i="30"/>
  <c r="BQ63" i="30" s="1"/>
  <c r="BO168" i="29"/>
  <c r="BO149" i="29"/>
  <c r="BP29" i="29"/>
  <c r="BQ65" i="29" s="1"/>
  <c r="BN73" i="33"/>
  <c r="BN74" i="33" s="1"/>
  <c r="BO151" i="30"/>
  <c r="BO170" i="30"/>
  <c r="BP31" i="30"/>
  <c r="BQ67" i="30" s="1"/>
  <c r="BP28" i="33"/>
  <c r="BQ64" i="33" s="1"/>
  <c r="BP30" i="33"/>
  <c r="BQ66" i="33" s="1"/>
  <c r="BM74" i="30"/>
  <c r="BM185" i="30"/>
  <c r="BP23" i="33"/>
  <c r="BQ59" i="33" s="1"/>
  <c r="BO37" i="33"/>
  <c r="BK198" i="30"/>
  <c r="BL196" i="29"/>
  <c r="BL184" i="29"/>
  <c r="BL186" i="29" s="1"/>
  <c r="BP23" i="29"/>
  <c r="BQ59" i="29" s="1"/>
  <c r="BO143" i="29"/>
  <c r="BO162" i="29"/>
  <c r="BO163" i="30"/>
  <c r="BO144" i="30"/>
  <c r="BP24" i="30"/>
  <c r="BQ60" i="30" s="1"/>
  <c r="BP26" i="33"/>
  <c r="BQ62" i="33" s="1"/>
  <c r="BO151" i="29"/>
  <c r="BO170" i="29"/>
  <c r="BP31" i="29"/>
  <c r="BQ67" i="29" s="1"/>
  <c r="BO165" i="29"/>
  <c r="BO146" i="29"/>
  <c r="BP26" i="29"/>
  <c r="BQ62" i="29" s="1"/>
  <c r="BM190" i="29"/>
  <c r="BM192" i="29" s="1"/>
  <c r="BM183" i="29"/>
  <c r="BM185" i="29" s="1"/>
  <c r="BO168" i="30"/>
  <c r="BO149" i="30"/>
  <c r="BP29" i="30"/>
  <c r="BQ65" i="30" s="1"/>
  <c r="BP31" i="33"/>
  <c r="BQ67" i="33" s="1"/>
  <c r="BP29" i="33"/>
  <c r="BQ65" i="33" s="1"/>
  <c r="BP30" i="30"/>
  <c r="BQ66" i="30" s="1"/>
  <c r="BO169" i="30"/>
  <c r="BO150" i="30"/>
  <c r="BN157" i="29"/>
  <c r="BO174" i="29"/>
  <c r="BO155" i="29"/>
  <c r="BP35" i="29"/>
  <c r="BQ71" i="29" s="1"/>
  <c r="BP35" i="33"/>
  <c r="BQ71" i="33" s="1"/>
  <c r="BP24" i="33"/>
  <c r="BQ60" i="33" s="1"/>
  <c r="BO143" i="30"/>
  <c r="BO37" i="30"/>
  <c r="BO162" i="30"/>
  <c r="BP23" i="30"/>
  <c r="BQ59" i="30" s="1"/>
  <c r="BL197" i="29"/>
  <c r="BL191" i="29"/>
  <c r="BL193" i="29" s="1"/>
  <c r="BO148" i="29"/>
  <c r="BP28" i="29"/>
  <c r="BQ64" i="29" s="1"/>
  <c r="BO167" i="29"/>
  <c r="BN176" i="29"/>
  <c r="BP34" i="33"/>
  <c r="BQ70" i="33" s="1"/>
  <c r="BP27" i="33"/>
  <c r="BQ63" i="33" s="1"/>
  <c r="BO171" i="30"/>
  <c r="BO152" i="30"/>
  <c r="BP32" i="30"/>
  <c r="BQ68" i="30" s="1"/>
  <c r="BP25" i="29"/>
  <c r="BQ61" i="29" s="1"/>
  <c r="BO164" i="29"/>
  <c r="BO145" i="29"/>
  <c r="BM189" i="29"/>
  <c r="BM182" i="29"/>
  <c r="BM178" i="29"/>
  <c r="BM179" i="29" s="1"/>
  <c r="BM158" i="29"/>
  <c r="BN73" i="30"/>
  <c r="BO145" i="30"/>
  <c r="BP25" i="30"/>
  <c r="BQ61" i="30" s="1"/>
  <c r="BO164" i="30"/>
  <c r="BO163" i="29"/>
  <c r="BO144" i="29"/>
  <c r="BP24" i="29"/>
  <c r="BQ60" i="29" s="1"/>
  <c r="BQ23" i="31"/>
  <c r="BR59" i="31" s="1"/>
  <c r="BP162" i="31"/>
  <c r="BP143" i="31"/>
  <c r="BR25" i="32"/>
  <c r="BS55" i="32" s="1"/>
  <c r="BQ25" i="2"/>
  <c r="BR55" i="2" s="1"/>
  <c r="BQ24" i="2"/>
  <c r="BR54" i="2" s="1"/>
  <c r="BQ28" i="2"/>
  <c r="BR58" i="2" s="1"/>
  <c r="BO61" i="2"/>
  <c r="BO62" i="2" s="1"/>
  <c r="BP29" i="2"/>
  <c r="BQ59" i="2" s="1"/>
  <c r="BR20" i="2"/>
  <c r="BS50" i="2" s="1"/>
  <c r="BQ26" i="2"/>
  <c r="BR56" i="2" s="1"/>
  <c r="BQ23" i="2"/>
  <c r="BR53" i="2" s="1"/>
  <c r="BQ21" i="2"/>
  <c r="BR51" i="2" s="1"/>
  <c r="BQ27" i="2"/>
  <c r="BR57" i="2" s="1"/>
  <c r="BO73" i="10"/>
  <c r="BO74" i="10" s="1"/>
  <c r="BQ28" i="10"/>
  <c r="BR64" i="10" s="1"/>
  <c r="BR24" i="10"/>
  <c r="BS60" i="10" s="1"/>
  <c r="BQ35" i="10"/>
  <c r="BR71" i="10" s="1"/>
  <c r="BQ32" i="10"/>
  <c r="BR68" i="10" s="1"/>
  <c r="BQ26" i="10"/>
  <c r="BR62" i="10" s="1"/>
  <c r="BR30" i="10"/>
  <c r="BS66" i="10" s="1"/>
  <c r="BQ29" i="10"/>
  <c r="BR65" i="10" s="1"/>
  <c r="BQ25" i="10"/>
  <c r="BR61" i="10" s="1"/>
  <c r="BQ34" i="10"/>
  <c r="BR70" i="10" s="1"/>
  <c r="BQ31" i="10"/>
  <c r="BR67" i="10" s="1"/>
  <c r="BQ27" i="10"/>
  <c r="BR63" i="10" s="1"/>
  <c r="BR27" i="32"/>
  <c r="BS57" i="32" s="1"/>
  <c r="BR24" i="32"/>
  <c r="BS54" i="32" s="1"/>
  <c r="BR28" i="32"/>
  <c r="BS58" i="32" s="1"/>
  <c r="BR26" i="32"/>
  <c r="BS56" i="32" s="1"/>
  <c r="BR23" i="32"/>
  <c r="BS53" i="32" s="1"/>
  <c r="BS20" i="32"/>
  <c r="BT50" i="32" s="1"/>
  <c r="BT188" i="35" l="1"/>
  <c r="BT126" i="35"/>
  <c r="BT92" i="35"/>
  <c r="BT142" i="35"/>
  <c r="BT40" i="35"/>
  <c r="BT58" i="35"/>
  <c r="BT22" i="35"/>
  <c r="BT161" i="35"/>
  <c r="BT77" i="35"/>
  <c r="BT181" i="35"/>
  <c r="BT109" i="35"/>
  <c r="BT49" i="32"/>
  <c r="BT34" i="32"/>
  <c r="BT77" i="32"/>
  <c r="BT19" i="32"/>
  <c r="BT65" i="32"/>
  <c r="BT126" i="29"/>
  <c r="BT181" i="29"/>
  <c r="BT142" i="29"/>
  <c r="BT77" i="29"/>
  <c r="BT40" i="29"/>
  <c r="BT58" i="29"/>
  <c r="BT161" i="29"/>
  <c r="BT22" i="29"/>
  <c r="BT188" i="29"/>
  <c r="BT92" i="29"/>
  <c r="BT109" i="29"/>
  <c r="BT142" i="34"/>
  <c r="BT181" i="34"/>
  <c r="BT188" i="34"/>
  <c r="BT92" i="34"/>
  <c r="BT126" i="34"/>
  <c r="BT161" i="34"/>
  <c r="BT40" i="34"/>
  <c r="BT77" i="34"/>
  <c r="BT109" i="34"/>
  <c r="BT58" i="34"/>
  <c r="BT22" i="34"/>
  <c r="BT188" i="31"/>
  <c r="BT161" i="31"/>
  <c r="BT126" i="31"/>
  <c r="BT92" i="31"/>
  <c r="BT58" i="31"/>
  <c r="BT22" i="31"/>
  <c r="BT181" i="31"/>
  <c r="BT142" i="31"/>
  <c r="BT109" i="31"/>
  <c r="BT77" i="31"/>
  <c r="BT40" i="31"/>
  <c r="BT40" i="36"/>
  <c r="BT58" i="36"/>
  <c r="BT161" i="36"/>
  <c r="BT77" i="36"/>
  <c r="BT126" i="36"/>
  <c r="BT142" i="36"/>
  <c r="BT22" i="36"/>
  <c r="BT188" i="36"/>
  <c r="BT109" i="36"/>
  <c r="BT92" i="36"/>
  <c r="BT181" i="36"/>
  <c r="BT22" i="43"/>
  <c r="BT89" i="43"/>
  <c r="BT76" i="43"/>
  <c r="BT58" i="43"/>
  <c r="BT40" i="43"/>
  <c r="BT77" i="10"/>
  <c r="BT40" i="10"/>
  <c r="BT92" i="10"/>
  <c r="BT22" i="10"/>
  <c r="BT58" i="10"/>
  <c r="BT27" i="48"/>
  <c r="BT20" i="48"/>
  <c r="BT109" i="30"/>
  <c r="BT142" i="30"/>
  <c r="BT181" i="30"/>
  <c r="BT58" i="30"/>
  <c r="BT92" i="30"/>
  <c r="BT188" i="30"/>
  <c r="BT126" i="30"/>
  <c r="BT77" i="30"/>
  <c r="BT22" i="30"/>
  <c r="BT40" i="30"/>
  <c r="BT161" i="30"/>
  <c r="BU4" i="48"/>
  <c r="BU4" i="36"/>
  <c r="BU4" i="34"/>
  <c r="BU4" i="32"/>
  <c r="BU4" i="30"/>
  <c r="BU4" i="43"/>
  <c r="BU4" i="35"/>
  <c r="BU4" i="33"/>
  <c r="BU4" i="31"/>
  <c r="BU4" i="29"/>
  <c r="BU4" i="10"/>
  <c r="BU77" i="2"/>
  <c r="BU49" i="2"/>
  <c r="BU19" i="2"/>
  <c r="BU65" i="2"/>
  <c r="BU34" i="2"/>
  <c r="BT92" i="33"/>
  <c r="BT58" i="33"/>
  <c r="BT22" i="33"/>
  <c r="BT77" i="33"/>
  <c r="BT40" i="33"/>
  <c r="BT87" i="28"/>
  <c r="BT95" i="28" s="1"/>
  <c r="BT103" i="28" s="1"/>
  <c r="BT67" i="28"/>
  <c r="BT75" i="28" s="1"/>
  <c r="BU34" i="28"/>
  <c r="BU59" i="28" s="1"/>
  <c r="BW5" i="28"/>
  <c r="BV4" i="2"/>
  <c r="BV13" i="28"/>
  <c r="BV21" i="28"/>
  <c r="CF39" i="2"/>
  <c r="CE46" i="2"/>
  <c r="BP37" i="10"/>
  <c r="BQ61" i="31"/>
  <c r="BQ73" i="31" s="1"/>
  <c r="BQ74" i="31" s="1"/>
  <c r="BP145" i="31"/>
  <c r="BP157" i="31" s="1"/>
  <c r="BP189" i="31" s="1"/>
  <c r="BQ25" i="31"/>
  <c r="BQ37" i="31" s="1"/>
  <c r="BP164" i="31"/>
  <c r="BP176" i="31" s="1"/>
  <c r="BP190" i="31" s="1"/>
  <c r="BP192" i="31" s="1"/>
  <c r="BQ52" i="32"/>
  <c r="BQ22" i="32"/>
  <c r="BQ31" i="32" s="1"/>
  <c r="BQ69" i="10"/>
  <c r="BQ33" i="10"/>
  <c r="BM198" i="31"/>
  <c r="BO158" i="31"/>
  <c r="BN197" i="31"/>
  <c r="BN193" i="31"/>
  <c r="BN194" i="31" s="1"/>
  <c r="BM186" i="36"/>
  <c r="BM194" i="36" s="1"/>
  <c r="BN196" i="31"/>
  <c r="BO189" i="31"/>
  <c r="BO191" i="31" s="1"/>
  <c r="BO193" i="31" s="1"/>
  <c r="BN158" i="34"/>
  <c r="BO178" i="31"/>
  <c r="BO179" i="31" s="1"/>
  <c r="BO183" i="31"/>
  <c r="BO185" i="31" s="1"/>
  <c r="BO177" i="31"/>
  <c r="BM196" i="36"/>
  <c r="BM198" i="36" s="1"/>
  <c r="CG41" i="35"/>
  <c r="CF55" i="35"/>
  <c r="BN182" i="34"/>
  <c r="BN184" i="34" s="1"/>
  <c r="BQ59" i="10"/>
  <c r="BQ23" i="10"/>
  <c r="BQ37" i="10" s="1"/>
  <c r="BN158" i="36"/>
  <c r="BN189" i="36"/>
  <c r="BN197" i="36" s="1"/>
  <c r="BN177" i="34"/>
  <c r="BN177" i="36"/>
  <c r="BN183" i="36"/>
  <c r="BN185" i="36" s="1"/>
  <c r="BO74" i="34"/>
  <c r="BN178" i="36"/>
  <c r="BN179" i="36" s="1"/>
  <c r="BO176" i="36"/>
  <c r="BO157" i="36"/>
  <c r="BN177" i="35"/>
  <c r="BP73" i="36"/>
  <c r="BP74" i="36" s="1"/>
  <c r="BL198" i="35"/>
  <c r="BL194" i="35"/>
  <c r="BN190" i="35"/>
  <c r="BN192" i="35" s="1"/>
  <c r="BN183" i="35"/>
  <c r="BN185" i="35" s="1"/>
  <c r="BQ31" i="36"/>
  <c r="BQ67" i="36"/>
  <c r="BP151" i="36"/>
  <c r="BP170" i="36"/>
  <c r="BQ25" i="36"/>
  <c r="BQ61" i="36"/>
  <c r="BP164" i="36"/>
  <c r="BP145" i="36"/>
  <c r="BL194" i="34"/>
  <c r="BQ33" i="34"/>
  <c r="BQ69" i="34"/>
  <c r="BP153" i="34"/>
  <c r="BP172" i="34"/>
  <c r="BQ30" i="36"/>
  <c r="BQ66" i="36"/>
  <c r="BP150" i="36"/>
  <c r="BP169" i="36"/>
  <c r="BQ23" i="34"/>
  <c r="BQ59" i="34"/>
  <c r="BP37" i="34"/>
  <c r="BP162" i="34"/>
  <c r="BP143" i="34"/>
  <c r="BQ33" i="36"/>
  <c r="BQ69" i="36"/>
  <c r="BP153" i="36"/>
  <c r="BP172" i="36"/>
  <c r="BQ26" i="34"/>
  <c r="BQ62" i="34"/>
  <c r="BP165" i="34"/>
  <c r="BP146" i="34"/>
  <c r="BR65" i="31"/>
  <c r="BQ168" i="31"/>
  <c r="BR29" i="31"/>
  <c r="BQ149" i="31"/>
  <c r="BL198" i="34"/>
  <c r="BM191" i="34"/>
  <c r="BM193" i="34" s="1"/>
  <c r="BM197" i="34"/>
  <c r="BN191" i="34"/>
  <c r="BQ27" i="36"/>
  <c r="BQ63" i="36"/>
  <c r="BP147" i="36"/>
  <c r="BP166" i="36"/>
  <c r="BU27" i="35"/>
  <c r="BU63" i="35"/>
  <c r="BT147" i="35"/>
  <c r="BT166" i="35"/>
  <c r="BN178" i="35"/>
  <c r="BN179" i="35" s="1"/>
  <c r="BN182" i="35"/>
  <c r="BN189" i="35"/>
  <c r="BR71" i="31"/>
  <c r="BR35" i="31"/>
  <c r="BQ155" i="31"/>
  <c r="BQ174" i="31"/>
  <c r="BQ31" i="34"/>
  <c r="BQ67" i="34"/>
  <c r="BP170" i="34"/>
  <c r="BP151" i="34"/>
  <c r="BQ25" i="34"/>
  <c r="BQ61" i="34"/>
  <c r="BP145" i="34"/>
  <c r="BP164" i="34"/>
  <c r="BV29" i="35"/>
  <c r="BV65" i="35"/>
  <c r="BU168" i="35"/>
  <c r="BU149" i="35"/>
  <c r="BQ52" i="2"/>
  <c r="BQ22" i="2"/>
  <c r="BQ28" i="34"/>
  <c r="BQ64" i="34"/>
  <c r="BP167" i="34"/>
  <c r="BP148" i="34"/>
  <c r="BM184" i="34"/>
  <c r="BM186" i="34" s="1"/>
  <c r="BM196" i="34"/>
  <c r="BY26" i="35"/>
  <c r="BY62" i="35"/>
  <c r="BX165" i="35"/>
  <c r="BX146" i="35"/>
  <c r="BR64" i="31"/>
  <c r="BQ167" i="31"/>
  <c r="BQ148" i="31"/>
  <c r="BR28" i="31"/>
  <c r="BU28" i="35"/>
  <c r="BU64" i="35"/>
  <c r="BT148" i="35"/>
  <c r="BT167" i="35"/>
  <c r="BQ24" i="34"/>
  <c r="BQ60" i="34"/>
  <c r="BP163" i="34"/>
  <c r="BP144" i="34"/>
  <c r="BQ28" i="36"/>
  <c r="BQ64" i="36"/>
  <c r="BP167" i="36"/>
  <c r="BP148" i="36"/>
  <c r="BR63" i="31"/>
  <c r="BR27" i="31"/>
  <c r="BQ147" i="31"/>
  <c r="BQ166" i="31"/>
  <c r="BR70" i="31"/>
  <c r="BR34" i="31"/>
  <c r="BQ154" i="31"/>
  <c r="BQ173" i="31"/>
  <c r="BQ24" i="36"/>
  <c r="BQ60" i="36"/>
  <c r="BP144" i="36"/>
  <c r="BP163" i="36"/>
  <c r="BM197" i="35"/>
  <c r="BP37" i="36"/>
  <c r="BO157" i="35"/>
  <c r="BQ27" i="34"/>
  <c r="BQ63" i="34"/>
  <c r="BP147" i="34"/>
  <c r="BP166" i="34"/>
  <c r="BU32" i="35"/>
  <c r="BU68" i="35"/>
  <c r="BT171" i="35"/>
  <c r="BT152" i="35"/>
  <c r="BV35" i="35"/>
  <c r="BV71" i="35"/>
  <c r="BU174" i="35"/>
  <c r="BU155" i="35"/>
  <c r="BQ35" i="36"/>
  <c r="BQ71" i="36"/>
  <c r="BP174" i="36"/>
  <c r="BP155" i="36"/>
  <c r="BQ35" i="34"/>
  <c r="BQ71" i="34"/>
  <c r="BP174" i="34"/>
  <c r="BP155" i="34"/>
  <c r="BO176" i="34"/>
  <c r="BQ26" i="36"/>
  <c r="BQ62" i="36"/>
  <c r="BP146" i="36"/>
  <c r="BP165" i="36"/>
  <c r="BS24" i="35"/>
  <c r="BS60" i="35"/>
  <c r="BR144" i="35"/>
  <c r="BR163" i="35"/>
  <c r="BM193" i="35"/>
  <c r="BR69" i="31"/>
  <c r="BQ153" i="31"/>
  <c r="BQ172" i="31"/>
  <c r="BR33" i="31"/>
  <c r="BO176" i="35"/>
  <c r="BM196" i="35"/>
  <c r="BR62" i="31"/>
  <c r="BR26" i="31"/>
  <c r="BQ146" i="31"/>
  <c r="BQ165" i="31"/>
  <c r="BV30" i="35"/>
  <c r="BV66" i="35"/>
  <c r="BU150" i="35"/>
  <c r="BU169" i="35"/>
  <c r="BQ29" i="34"/>
  <c r="BQ65" i="34"/>
  <c r="BP149" i="34"/>
  <c r="BP168" i="34"/>
  <c r="BN158" i="35"/>
  <c r="BS67" i="31"/>
  <c r="BR170" i="31"/>
  <c r="BR151" i="31"/>
  <c r="BS31" i="31"/>
  <c r="BP73" i="35"/>
  <c r="BP74" i="35" s="1"/>
  <c r="BM186" i="35"/>
  <c r="BQ32" i="34"/>
  <c r="BQ68" i="34"/>
  <c r="BP152" i="34"/>
  <c r="BP171" i="34"/>
  <c r="BT29" i="36"/>
  <c r="BT65" i="36"/>
  <c r="BS168" i="36"/>
  <c r="BS149" i="36"/>
  <c r="BR68" i="31"/>
  <c r="BQ152" i="31"/>
  <c r="BQ171" i="31"/>
  <c r="BR32" i="31"/>
  <c r="BQ34" i="35"/>
  <c r="BQ70" i="35"/>
  <c r="BP173" i="35"/>
  <c r="BP154" i="35"/>
  <c r="BQ30" i="34"/>
  <c r="BQ66" i="34"/>
  <c r="BP150" i="34"/>
  <c r="BP169" i="34"/>
  <c r="BO157" i="34"/>
  <c r="BQ34" i="34"/>
  <c r="BQ70" i="34"/>
  <c r="BP173" i="34"/>
  <c r="BP154" i="34"/>
  <c r="BQ23" i="35"/>
  <c r="BQ59" i="35"/>
  <c r="BP143" i="35"/>
  <c r="BP162" i="35"/>
  <c r="BP37" i="35"/>
  <c r="BV33" i="35"/>
  <c r="BV69" i="35"/>
  <c r="BU172" i="35"/>
  <c r="BU153" i="35"/>
  <c r="BN184" i="36"/>
  <c r="BV25" i="35"/>
  <c r="BV61" i="35"/>
  <c r="BU145" i="35"/>
  <c r="BU164" i="35"/>
  <c r="BQ31" i="35"/>
  <c r="BQ67" i="35"/>
  <c r="BP151" i="35"/>
  <c r="BP170" i="35"/>
  <c r="BR66" i="31"/>
  <c r="BR30" i="31"/>
  <c r="BQ169" i="31"/>
  <c r="BQ150" i="31"/>
  <c r="BP73" i="34"/>
  <c r="BP179" i="34" s="1"/>
  <c r="BR23" i="36"/>
  <c r="BR59" i="36"/>
  <c r="BQ143" i="36"/>
  <c r="BQ162" i="36"/>
  <c r="BR60" i="31"/>
  <c r="BR24" i="31"/>
  <c r="BQ144" i="31"/>
  <c r="BQ163" i="31"/>
  <c r="BN183" i="34"/>
  <c r="BN185" i="34" s="1"/>
  <c r="BN190" i="34"/>
  <c r="BN192" i="34" s="1"/>
  <c r="BQ32" i="36"/>
  <c r="BQ68" i="36"/>
  <c r="BP152" i="36"/>
  <c r="BP171" i="36"/>
  <c r="BQ34" i="36"/>
  <c r="BQ70" i="36"/>
  <c r="BP173" i="36"/>
  <c r="BP154" i="36"/>
  <c r="BZ41" i="33"/>
  <c r="BY55" i="33"/>
  <c r="CD41" i="30"/>
  <c r="CC55" i="30"/>
  <c r="BP61" i="32"/>
  <c r="BP62" i="32" s="1"/>
  <c r="BR21" i="32"/>
  <c r="BS51" i="32" s="1"/>
  <c r="BR29" i="32"/>
  <c r="BS59" i="32" s="1"/>
  <c r="CB41" i="10"/>
  <c r="CA55" i="10"/>
  <c r="BN158" i="30"/>
  <c r="BY41" i="34"/>
  <c r="BX55" i="34"/>
  <c r="BN158" i="29"/>
  <c r="BN74" i="30"/>
  <c r="BM196" i="30"/>
  <c r="BM184" i="30"/>
  <c r="BM186" i="30" s="1"/>
  <c r="BM197" i="30"/>
  <c r="BM191" i="30"/>
  <c r="BM193" i="30" s="1"/>
  <c r="BO176" i="30"/>
  <c r="BQ35" i="29"/>
  <c r="BR71" i="29" s="1"/>
  <c r="BP174" i="29"/>
  <c r="BP155" i="29"/>
  <c r="BP169" i="30"/>
  <c r="BQ30" i="30"/>
  <c r="BR66" i="30" s="1"/>
  <c r="BP150" i="30"/>
  <c r="BQ28" i="33"/>
  <c r="BR64" i="33" s="1"/>
  <c r="BP168" i="29"/>
  <c r="BP149" i="29"/>
  <c r="BQ29" i="29"/>
  <c r="BR65" i="29" s="1"/>
  <c r="BN177" i="30"/>
  <c r="BN190" i="30"/>
  <c r="BN192" i="30" s="1"/>
  <c r="BN183" i="30"/>
  <c r="BN185" i="30" s="1"/>
  <c r="BM196" i="29"/>
  <c r="BM184" i="29"/>
  <c r="BM186" i="29" s="1"/>
  <c r="BP167" i="29"/>
  <c r="BP148" i="29"/>
  <c r="BQ28" i="29"/>
  <c r="BR64" i="29" s="1"/>
  <c r="BQ29" i="33"/>
  <c r="BR65" i="33" s="1"/>
  <c r="BP148" i="30"/>
  <c r="BQ28" i="30"/>
  <c r="BR64" i="30" s="1"/>
  <c r="BP167" i="30"/>
  <c r="BP150" i="29"/>
  <c r="BP169" i="29"/>
  <c r="BQ30" i="29"/>
  <c r="BR66" i="29" s="1"/>
  <c r="BM191" i="29"/>
  <c r="BM193" i="29" s="1"/>
  <c r="BM197" i="29"/>
  <c r="BO176" i="29"/>
  <c r="BO73" i="33"/>
  <c r="BO74" i="33" s="1"/>
  <c r="BP151" i="30"/>
  <c r="BP170" i="30"/>
  <c r="BQ31" i="30"/>
  <c r="BR67" i="30" s="1"/>
  <c r="BO73" i="30"/>
  <c r="BQ32" i="33"/>
  <c r="BR68" i="33" s="1"/>
  <c r="BP172" i="30"/>
  <c r="BP153" i="30"/>
  <c r="BQ33" i="30"/>
  <c r="BR69" i="30" s="1"/>
  <c r="BQ27" i="33"/>
  <c r="BR63" i="33" s="1"/>
  <c r="BO157" i="30"/>
  <c r="BQ31" i="33"/>
  <c r="BR67" i="33" s="1"/>
  <c r="BQ26" i="29"/>
  <c r="BR62" i="29" s="1"/>
  <c r="BP165" i="29"/>
  <c r="BP146" i="29"/>
  <c r="BQ26" i="33"/>
  <c r="BR62" i="33" s="1"/>
  <c r="BO73" i="29"/>
  <c r="BO74" i="29" s="1"/>
  <c r="BQ23" i="33"/>
  <c r="BR59" i="33" s="1"/>
  <c r="BP37" i="33"/>
  <c r="BP166" i="30"/>
  <c r="BP147" i="30"/>
  <c r="BQ27" i="30"/>
  <c r="BR63" i="30" s="1"/>
  <c r="BP145" i="30"/>
  <c r="BP164" i="30"/>
  <c r="BQ25" i="30"/>
  <c r="BR61" i="30" s="1"/>
  <c r="BQ24" i="33"/>
  <c r="BR60" i="33" s="1"/>
  <c r="BN182" i="29"/>
  <c r="BN189" i="29"/>
  <c r="BN178" i="29"/>
  <c r="BN179" i="29" s="1"/>
  <c r="BP166" i="29"/>
  <c r="BQ27" i="29"/>
  <c r="BR63" i="29" s="1"/>
  <c r="BP147" i="29"/>
  <c r="BP152" i="29"/>
  <c r="BP171" i="29"/>
  <c r="BQ32" i="29"/>
  <c r="BR68" i="29" s="1"/>
  <c r="BP153" i="29"/>
  <c r="BP172" i="29"/>
  <c r="BQ33" i="29"/>
  <c r="BR69" i="29" s="1"/>
  <c r="BP174" i="30"/>
  <c r="BP155" i="30"/>
  <c r="BQ35" i="30"/>
  <c r="BR71" i="30" s="1"/>
  <c r="BL198" i="30"/>
  <c r="BP145" i="29"/>
  <c r="BP164" i="29"/>
  <c r="BQ25" i="29"/>
  <c r="BR61" i="29" s="1"/>
  <c r="BQ34" i="33"/>
  <c r="BR70" i="33" s="1"/>
  <c r="BQ29" i="30"/>
  <c r="BR65" i="30" s="1"/>
  <c r="BP168" i="30"/>
  <c r="BP149" i="30"/>
  <c r="BP163" i="30"/>
  <c r="BP144" i="30"/>
  <c r="BQ24" i="30"/>
  <c r="BR60" i="30" s="1"/>
  <c r="BP143" i="29"/>
  <c r="BQ23" i="29"/>
  <c r="BR59" i="29" s="1"/>
  <c r="BP37" i="29"/>
  <c r="BP162" i="29"/>
  <c r="BO157" i="29"/>
  <c r="BP173" i="30"/>
  <c r="BP154" i="30"/>
  <c r="BQ34" i="30"/>
  <c r="BR70" i="30" s="1"/>
  <c r="BQ33" i="33"/>
  <c r="BR69" i="33" s="1"/>
  <c r="BL194" i="30"/>
  <c r="BQ35" i="33"/>
  <c r="BR71" i="33" s="1"/>
  <c r="BL194" i="29"/>
  <c r="BQ30" i="33"/>
  <c r="BR66" i="33" s="1"/>
  <c r="BP154" i="29"/>
  <c r="BP173" i="29"/>
  <c r="BQ34" i="29"/>
  <c r="BR70" i="29" s="1"/>
  <c r="BP146" i="30"/>
  <c r="BP165" i="30"/>
  <c r="BQ26" i="30"/>
  <c r="BR62" i="30" s="1"/>
  <c r="BN189" i="30"/>
  <c r="BN182" i="30"/>
  <c r="BN178" i="30"/>
  <c r="BN179" i="30" s="1"/>
  <c r="BP144" i="29"/>
  <c r="BQ24" i="29"/>
  <c r="BR60" i="29" s="1"/>
  <c r="BP163" i="29"/>
  <c r="BP152" i="30"/>
  <c r="BP171" i="30"/>
  <c r="BQ32" i="30"/>
  <c r="BR68" i="30" s="1"/>
  <c r="BN177" i="29"/>
  <c r="BN183" i="29"/>
  <c r="BN185" i="29" s="1"/>
  <c r="BN190" i="29"/>
  <c r="BN192" i="29" s="1"/>
  <c r="BQ23" i="30"/>
  <c r="BR59" i="30" s="1"/>
  <c r="BP162" i="30"/>
  <c r="BP143" i="30"/>
  <c r="BP37" i="30"/>
  <c r="BP170" i="29"/>
  <c r="BQ31" i="29"/>
  <c r="BR67" i="29" s="1"/>
  <c r="BP151" i="29"/>
  <c r="BL198" i="29"/>
  <c r="BR25" i="33"/>
  <c r="BS61" i="33" s="1"/>
  <c r="BR23" i="31"/>
  <c r="BS59" i="31" s="1"/>
  <c r="BQ162" i="31"/>
  <c r="BQ143" i="31"/>
  <c r="BO184" i="31"/>
  <c r="BS25" i="32"/>
  <c r="BT55" i="32" s="1"/>
  <c r="BR25" i="2"/>
  <c r="BS55" i="2" s="1"/>
  <c r="BR26" i="2"/>
  <c r="BS56" i="2" s="1"/>
  <c r="BP61" i="2"/>
  <c r="BP62" i="2" s="1"/>
  <c r="BQ29" i="2"/>
  <c r="BR59" i="2" s="1"/>
  <c r="BR27" i="2"/>
  <c r="BS57" i="2" s="1"/>
  <c r="BR28" i="2"/>
  <c r="BS58" i="2" s="1"/>
  <c r="BP31" i="2"/>
  <c r="BR24" i="2"/>
  <c r="BS54" i="2" s="1"/>
  <c r="BR21" i="2"/>
  <c r="BS51" i="2" s="1"/>
  <c r="BS20" i="2"/>
  <c r="BT50" i="2" s="1"/>
  <c r="BR23" i="2"/>
  <c r="BS53" i="2" s="1"/>
  <c r="BR25" i="10"/>
  <c r="BS61" i="10" s="1"/>
  <c r="BS30" i="10"/>
  <c r="BT66" i="10" s="1"/>
  <c r="BR35" i="10"/>
  <c r="BS71" i="10" s="1"/>
  <c r="BR26" i="10"/>
  <c r="BS62" i="10" s="1"/>
  <c r="BR31" i="10"/>
  <c r="BS67" i="10" s="1"/>
  <c r="BS24" i="10"/>
  <c r="BT60" i="10" s="1"/>
  <c r="BR29" i="10"/>
  <c r="BS65" i="10" s="1"/>
  <c r="BR34" i="10"/>
  <c r="BS70" i="10" s="1"/>
  <c r="BP73" i="10"/>
  <c r="BP74" i="10" s="1"/>
  <c r="BR32" i="10"/>
  <c r="BS68" i="10" s="1"/>
  <c r="BR28" i="10"/>
  <c r="BS64" i="10" s="1"/>
  <c r="BR27" i="10"/>
  <c r="BS63" i="10" s="1"/>
  <c r="BS24" i="32"/>
  <c r="BT54" i="32" s="1"/>
  <c r="BT20" i="32"/>
  <c r="BU50" i="32" s="1"/>
  <c r="BS26" i="32"/>
  <c r="BT56" i="32" s="1"/>
  <c r="BS27" i="32"/>
  <c r="BT57" i="32" s="1"/>
  <c r="BS23" i="32"/>
  <c r="BT53" i="32" s="1"/>
  <c r="BS28" i="32"/>
  <c r="BT58" i="32" s="1"/>
  <c r="BU126" i="29" l="1"/>
  <c r="BU161" i="29"/>
  <c r="BU142" i="29"/>
  <c r="BU77" i="29"/>
  <c r="BU22" i="29"/>
  <c r="BU181" i="29"/>
  <c r="BU92" i="29"/>
  <c r="BU188" i="29"/>
  <c r="BU40" i="29"/>
  <c r="BU58" i="29"/>
  <c r="BU109" i="29"/>
  <c r="BU126" i="36"/>
  <c r="BU188" i="36"/>
  <c r="BU109" i="36"/>
  <c r="BU92" i="36"/>
  <c r="BU22" i="36"/>
  <c r="BU142" i="36"/>
  <c r="BU181" i="36"/>
  <c r="BU58" i="36"/>
  <c r="BU161" i="36"/>
  <c r="BU40" i="36"/>
  <c r="BU77" i="36"/>
  <c r="BU92" i="33"/>
  <c r="BU58" i="33"/>
  <c r="BU22" i="33"/>
  <c r="BU77" i="33"/>
  <c r="BU40" i="33"/>
  <c r="BV4" i="48"/>
  <c r="BV4" i="36"/>
  <c r="BV4" i="34"/>
  <c r="BV4" i="32"/>
  <c r="BV4" i="43"/>
  <c r="BV4" i="35"/>
  <c r="BV4" i="33"/>
  <c r="BV4" i="31"/>
  <c r="BV4" i="29"/>
  <c r="BV4" i="30"/>
  <c r="BV4" i="10"/>
  <c r="BV77" i="2"/>
  <c r="BV49" i="2"/>
  <c r="BV19" i="2"/>
  <c r="BV65" i="2"/>
  <c r="BV34" i="2"/>
  <c r="BU188" i="35"/>
  <c r="BU161" i="35"/>
  <c r="BU58" i="35"/>
  <c r="BU22" i="35"/>
  <c r="BU126" i="35"/>
  <c r="BU92" i="35"/>
  <c r="BU77" i="35"/>
  <c r="BU181" i="35"/>
  <c r="BU142" i="35"/>
  <c r="BU109" i="35"/>
  <c r="BU40" i="35"/>
  <c r="BU188" i="31"/>
  <c r="BU161" i="31"/>
  <c r="BU126" i="31"/>
  <c r="BU92" i="31"/>
  <c r="BU58" i="31"/>
  <c r="BU40" i="31"/>
  <c r="BU77" i="31"/>
  <c r="BU109" i="31"/>
  <c r="BU181" i="31"/>
  <c r="BU142" i="31"/>
  <c r="BU22" i="31"/>
  <c r="BU58" i="43"/>
  <c r="BU22" i="43"/>
  <c r="BU40" i="43"/>
  <c r="BU76" i="43"/>
  <c r="BU89" i="43"/>
  <c r="BU20" i="48"/>
  <c r="BU27" i="48"/>
  <c r="BU181" i="30"/>
  <c r="BU142" i="30"/>
  <c r="BU58" i="30"/>
  <c r="BU92" i="30"/>
  <c r="BU188" i="30"/>
  <c r="BU126" i="30"/>
  <c r="BU161" i="30"/>
  <c r="BU22" i="30"/>
  <c r="BU109" i="30"/>
  <c r="BU40" i="30"/>
  <c r="BU77" i="30"/>
  <c r="BU77" i="32"/>
  <c r="BU34" i="32"/>
  <c r="BU65" i="32"/>
  <c r="BU49" i="32"/>
  <c r="BU19" i="32"/>
  <c r="BU58" i="10"/>
  <c r="BU22" i="10"/>
  <c r="BU92" i="10"/>
  <c r="BU77" i="10"/>
  <c r="BU40" i="10"/>
  <c r="BU181" i="34"/>
  <c r="BU188" i="34"/>
  <c r="BU126" i="34"/>
  <c r="BU161" i="34"/>
  <c r="BU40" i="34"/>
  <c r="BU142" i="34"/>
  <c r="BU77" i="34"/>
  <c r="BU109" i="34"/>
  <c r="BU22" i="34"/>
  <c r="BU92" i="34"/>
  <c r="BU58" i="34"/>
  <c r="BX5" i="28"/>
  <c r="BW4" i="2"/>
  <c r="BW13" i="28"/>
  <c r="BW21" i="28"/>
  <c r="BU67" i="28"/>
  <c r="BU75" i="28" s="1"/>
  <c r="BU87" i="28"/>
  <c r="BU95" i="28" s="1"/>
  <c r="BU103" i="28" s="1"/>
  <c r="BV34" i="28"/>
  <c r="BV59" i="28" s="1"/>
  <c r="CG39" i="2"/>
  <c r="CF46" i="2"/>
  <c r="BR61" i="31"/>
  <c r="BR73" i="31" s="1"/>
  <c r="BR74" i="31" s="1"/>
  <c r="BQ145" i="31"/>
  <c r="BQ157" i="31" s="1"/>
  <c r="BQ189" i="31" s="1"/>
  <c r="BQ164" i="31"/>
  <c r="BQ176" i="31" s="1"/>
  <c r="BQ190" i="31" s="1"/>
  <c r="BQ192" i="31" s="1"/>
  <c r="BR25" i="31"/>
  <c r="BR37" i="31" s="1"/>
  <c r="BR52" i="32"/>
  <c r="BR22" i="32"/>
  <c r="BR31" i="32" s="1"/>
  <c r="BO197" i="31"/>
  <c r="BR69" i="10"/>
  <c r="BR33" i="10"/>
  <c r="BP183" i="31"/>
  <c r="BP185" i="31" s="1"/>
  <c r="BO158" i="34"/>
  <c r="BO177" i="35"/>
  <c r="BO177" i="34"/>
  <c r="BO177" i="36"/>
  <c r="BN191" i="36"/>
  <c r="BN193" i="36" s="1"/>
  <c r="BN198" i="31"/>
  <c r="BO196" i="31"/>
  <c r="BO186" i="31"/>
  <c r="BO194" i="31" s="1"/>
  <c r="BP177" i="31"/>
  <c r="BP178" i="31"/>
  <c r="BP179" i="31" s="1"/>
  <c r="BP158" i="31"/>
  <c r="BN186" i="36"/>
  <c r="BP182" i="31"/>
  <c r="BP184" i="31" s="1"/>
  <c r="BN196" i="36"/>
  <c r="BN198" i="36" s="1"/>
  <c r="BQ73" i="36"/>
  <c r="BQ74" i="36" s="1"/>
  <c r="BP176" i="35"/>
  <c r="BP183" i="35" s="1"/>
  <c r="BP185" i="35" s="1"/>
  <c r="BQ37" i="36"/>
  <c r="BO158" i="36"/>
  <c r="BM198" i="34"/>
  <c r="CH41" i="35"/>
  <c r="CH55" i="35" s="1"/>
  <c r="CG55" i="35"/>
  <c r="BO182" i="36"/>
  <c r="BO184" i="36" s="1"/>
  <c r="BO189" i="36"/>
  <c r="BO191" i="36" s="1"/>
  <c r="BR59" i="10"/>
  <c r="BR23" i="10"/>
  <c r="BO178" i="36"/>
  <c r="BO179" i="36" s="1"/>
  <c r="BO158" i="35"/>
  <c r="BO190" i="36"/>
  <c r="BO192" i="36" s="1"/>
  <c r="BO183" i="36"/>
  <c r="BO185" i="36" s="1"/>
  <c r="BP157" i="36"/>
  <c r="BP176" i="36"/>
  <c r="BN193" i="34"/>
  <c r="BP74" i="34"/>
  <c r="BR34" i="35"/>
  <c r="BR70" i="35"/>
  <c r="BQ154" i="35"/>
  <c r="BQ173" i="35"/>
  <c r="BR27" i="34"/>
  <c r="BR63" i="34"/>
  <c r="BQ147" i="34"/>
  <c r="BQ166" i="34"/>
  <c r="BR24" i="34"/>
  <c r="BR60" i="34"/>
  <c r="BQ163" i="34"/>
  <c r="BQ144" i="34"/>
  <c r="BW29" i="35"/>
  <c r="BW65" i="35"/>
  <c r="BV168" i="35"/>
  <c r="BV149" i="35"/>
  <c r="BR31" i="36"/>
  <c r="BR67" i="36"/>
  <c r="BQ151" i="36"/>
  <c r="BQ170" i="36"/>
  <c r="BS68" i="31"/>
  <c r="BS32" i="31"/>
  <c r="BR171" i="31"/>
  <c r="BR152" i="31"/>
  <c r="BO189" i="35"/>
  <c r="BO178" i="35"/>
  <c r="BO179" i="35" s="1"/>
  <c r="BO182" i="35"/>
  <c r="BN197" i="34"/>
  <c r="BN186" i="34"/>
  <c r="BR31" i="35"/>
  <c r="BR67" i="35"/>
  <c r="BQ170" i="35"/>
  <c r="BQ151" i="35"/>
  <c r="BU29" i="36"/>
  <c r="BU65" i="36"/>
  <c r="BT168" i="36"/>
  <c r="BT149" i="36"/>
  <c r="BR35" i="34"/>
  <c r="BR71" i="34"/>
  <c r="BQ155" i="34"/>
  <c r="BQ174" i="34"/>
  <c r="BW35" i="35"/>
  <c r="BW71" i="35"/>
  <c r="BV174" i="35"/>
  <c r="BV155" i="35"/>
  <c r="BR31" i="34"/>
  <c r="BR67" i="34"/>
  <c r="BQ170" i="34"/>
  <c r="BQ151" i="34"/>
  <c r="BR32" i="36"/>
  <c r="BR68" i="36"/>
  <c r="BQ152" i="36"/>
  <c r="BQ171" i="36"/>
  <c r="BW33" i="35"/>
  <c r="BW69" i="35"/>
  <c r="BV172" i="35"/>
  <c r="BV153" i="35"/>
  <c r="BT67" i="31"/>
  <c r="BT31" i="31"/>
  <c r="BS170" i="31"/>
  <c r="BS151" i="31"/>
  <c r="BR29" i="34"/>
  <c r="BR65" i="34"/>
  <c r="BQ149" i="34"/>
  <c r="BQ168" i="34"/>
  <c r="BS62" i="31"/>
  <c r="BS26" i="31"/>
  <c r="BR165" i="31"/>
  <c r="BR146" i="31"/>
  <c r="BS70" i="31"/>
  <c r="BR173" i="31"/>
  <c r="BS34" i="31"/>
  <c r="BR154" i="31"/>
  <c r="BR28" i="34"/>
  <c r="BR64" i="34"/>
  <c r="BQ167" i="34"/>
  <c r="BQ148" i="34"/>
  <c r="BN196" i="34"/>
  <c r="BR33" i="36"/>
  <c r="BR69" i="36"/>
  <c r="BQ172" i="36"/>
  <c r="BQ153" i="36"/>
  <c r="BS66" i="31"/>
  <c r="BR150" i="31"/>
  <c r="BS30" i="31"/>
  <c r="BR169" i="31"/>
  <c r="BR26" i="36"/>
  <c r="BR62" i="36"/>
  <c r="BQ146" i="36"/>
  <c r="BQ165" i="36"/>
  <c r="BR52" i="2"/>
  <c r="BR22" i="2"/>
  <c r="BS71" i="31"/>
  <c r="BR155" i="31"/>
  <c r="BS35" i="31"/>
  <c r="BR174" i="31"/>
  <c r="BV27" i="35"/>
  <c r="BV63" i="35"/>
  <c r="BU147" i="35"/>
  <c r="BU166" i="35"/>
  <c r="BP157" i="34"/>
  <c r="BR30" i="36"/>
  <c r="BR66" i="36"/>
  <c r="BQ169" i="36"/>
  <c r="BQ150" i="36"/>
  <c r="BW25" i="35"/>
  <c r="BW61" i="35"/>
  <c r="BV164" i="35"/>
  <c r="BV145" i="35"/>
  <c r="BR34" i="34"/>
  <c r="BR70" i="34"/>
  <c r="BQ154" i="34"/>
  <c r="BQ173" i="34"/>
  <c r="BR30" i="34"/>
  <c r="BR66" i="34"/>
  <c r="BQ169" i="34"/>
  <c r="BQ150" i="34"/>
  <c r="BR32" i="34"/>
  <c r="BR68" i="34"/>
  <c r="BQ171" i="34"/>
  <c r="BQ152" i="34"/>
  <c r="BM198" i="35"/>
  <c r="BO190" i="34"/>
  <c r="BO192" i="34" s="1"/>
  <c r="BO183" i="34"/>
  <c r="BO185" i="34" s="1"/>
  <c r="BR35" i="36"/>
  <c r="BR71" i="36"/>
  <c r="BQ174" i="36"/>
  <c r="BQ155" i="36"/>
  <c r="BV32" i="35"/>
  <c r="BV68" i="35"/>
  <c r="BU152" i="35"/>
  <c r="BU171" i="35"/>
  <c r="BR28" i="36"/>
  <c r="BR64" i="36"/>
  <c r="BQ167" i="36"/>
  <c r="BQ148" i="36"/>
  <c r="BV28" i="35"/>
  <c r="BV64" i="35"/>
  <c r="BU148" i="35"/>
  <c r="BU167" i="35"/>
  <c r="BZ26" i="35"/>
  <c r="BZ62" i="35"/>
  <c r="BY165" i="35"/>
  <c r="BY146" i="35"/>
  <c r="BR25" i="34"/>
  <c r="BR61" i="34"/>
  <c r="BQ164" i="34"/>
  <c r="BQ145" i="34"/>
  <c r="BP176" i="34"/>
  <c r="BR25" i="36"/>
  <c r="BR61" i="36"/>
  <c r="BQ145" i="36"/>
  <c r="BQ164" i="36"/>
  <c r="BS23" i="36"/>
  <c r="BS59" i="36"/>
  <c r="BR162" i="36"/>
  <c r="BR143" i="36"/>
  <c r="BP157" i="35"/>
  <c r="BM194" i="35"/>
  <c r="BO190" i="35"/>
  <c r="BO192" i="35" s="1"/>
  <c r="BO183" i="35"/>
  <c r="BO185" i="35" s="1"/>
  <c r="BS64" i="31"/>
  <c r="BR167" i="31"/>
  <c r="BR148" i="31"/>
  <c r="BS28" i="31"/>
  <c r="BN197" i="35"/>
  <c r="BN191" i="35"/>
  <c r="BN193" i="35" s="1"/>
  <c r="BR34" i="36"/>
  <c r="BR70" i="36"/>
  <c r="BQ154" i="36"/>
  <c r="BQ173" i="36"/>
  <c r="BQ73" i="35"/>
  <c r="BQ74" i="35" s="1"/>
  <c r="BW30" i="35"/>
  <c r="BW66" i="35"/>
  <c r="BV150" i="35"/>
  <c r="BV169" i="35"/>
  <c r="BS69" i="31"/>
  <c r="BS33" i="31"/>
  <c r="BR172" i="31"/>
  <c r="BR153" i="31"/>
  <c r="BS63" i="31"/>
  <c r="BS27" i="31"/>
  <c r="BR147" i="31"/>
  <c r="BR166" i="31"/>
  <c r="BM194" i="34"/>
  <c r="BN184" i="35"/>
  <c r="BN186" i="35" s="1"/>
  <c r="BN196" i="35"/>
  <c r="BS65" i="31"/>
  <c r="BR168" i="31"/>
  <c r="BR149" i="31"/>
  <c r="BS29" i="31"/>
  <c r="BR26" i="34"/>
  <c r="BR62" i="34"/>
  <c r="BQ165" i="34"/>
  <c r="BQ146" i="34"/>
  <c r="BQ73" i="34"/>
  <c r="BQ179" i="34" s="1"/>
  <c r="BS60" i="31"/>
  <c r="BS24" i="31"/>
  <c r="BR144" i="31"/>
  <c r="BR163" i="31"/>
  <c r="BR23" i="35"/>
  <c r="BR59" i="35"/>
  <c r="BQ37" i="35"/>
  <c r="BQ162" i="35"/>
  <c r="BQ143" i="35"/>
  <c r="BO189" i="34"/>
  <c r="BO182" i="34"/>
  <c r="BT24" i="35"/>
  <c r="BT60" i="35"/>
  <c r="BS163" i="35"/>
  <c r="BS144" i="35"/>
  <c r="BR24" i="36"/>
  <c r="BR60" i="36"/>
  <c r="BQ163" i="36"/>
  <c r="BQ144" i="36"/>
  <c r="BR27" i="36"/>
  <c r="BR63" i="36"/>
  <c r="BQ147" i="36"/>
  <c r="BQ166" i="36"/>
  <c r="BR23" i="34"/>
  <c r="BR59" i="34"/>
  <c r="BQ37" i="34"/>
  <c r="BQ143" i="34"/>
  <c r="BQ162" i="34"/>
  <c r="BR33" i="34"/>
  <c r="BR69" i="34"/>
  <c r="BQ172" i="34"/>
  <c r="BQ153" i="34"/>
  <c r="CA41" i="33"/>
  <c r="BZ55" i="33"/>
  <c r="CE41" i="30"/>
  <c r="CD55" i="30"/>
  <c r="BQ61" i="32"/>
  <c r="BQ62" i="32" s="1"/>
  <c r="BS29" i="32"/>
  <c r="BT59" i="32" s="1"/>
  <c r="BS21" i="32"/>
  <c r="BT51" i="32" s="1"/>
  <c r="CC41" i="10"/>
  <c r="CB55" i="10"/>
  <c r="BO158" i="29"/>
  <c r="BO74" i="30"/>
  <c r="BO177" i="29"/>
  <c r="BZ41" i="34"/>
  <c r="BY55" i="34"/>
  <c r="BM194" i="30"/>
  <c r="BM198" i="30"/>
  <c r="BP73" i="30"/>
  <c r="BN191" i="30"/>
  <c r="BN193" i="30" s="1"/>
  <c r="BN197" i="30"/>
  <c r="BR33" i="33"/>
  <c r="BS69" i="33" s="1"/>
  <c r="BQ164" i="30"/>
  <c r="BQ145" i="30"/>
  <c r="BR25" i="30"/>
  <c r="BS61" i="30" s="1"/>
  <c r="BQ167" i="29"/>
  <c r="BQ148" i="29"/>
  <c r="BR28" i="29"/>
  <c r="BS64" i="29" s="1"/>
  <c r="BQ143" i="30"/>
  <c r="BR23" i="30"/>
  <c r="BS59" i="30" s="1"/>
  <c r="BQ37" i="30"/>
  <c r="BQ162" i="30"/>
  <c r="BQ165" i="30"/>
  <c r="BR26" i="30"/>
  <c r="BS62" i="30" s="1"/>
  <c r="BQ146" i="30"/>
  <c r="BR30" i="33"/>
  <c r="BS66" i="33" s="1"/>
  <c r="BR23" i="29"/>
  <c r="BS59" i="29" s="1"/>
  <c r="BQ162" i="29"/>
  <c r="BQ143" i="29"/>
  <c r="BQ37" i="29"/>
  <c r="BQ147" i="29"/>
  <c r="BR27" i="29"/>
  <c r="BS63" i="29" s="1"/>
  <c r="BQ166" i="29"/>
  <c r="BR23" i="33"/>
  <c r="BS59" i="33" s="1"/>
  <c r="BQ37" i="33"/>
  <c r="BQ146" i="29"/>
  <c r="BQ165" i="29"/>
  <c r="BR26" i="29"/>
  <c r="BS62" i="29" s="1"/>
  <c r="BQ168" i="29"/>
  <c r="BQ149" i="29"/>
  <c r="BR29" i="29"/>
  <c r="BS65" i="29" s="1"/>
  <c r="BQ150" i="30"/>
  <c r="BQ169" i="30"/>
  <c r="BR30" i="30"/>
  <c r="BS66" i="30" s="1"/>
  <c r="BQ173" i="30"/>
  <c r="BQ154" i="30"/>
  <c r="BR34" i="30"/>
  <c r="BS70" i="30" s="1"/>
  <c r="BP73" i="29"/>
  <c r="BP74" i="29" s="1"/>
  <c r="BQ168" i="30"/>
  <c r="BR29" i="30"/>
  <c r="BS65" i="30" s="1"/>
  <c r="BQ149" i="30"/>
  <c r="BP73" i="33"/>
  <c r="BP74" i="33" s="1"/>
  <c r="BR31" i="33"/>
  <c r="BS67" i="33" s="1"/>
  <c r="BR31" i="29"/>
  <c r="BS67" i="29" s="1"/>
  <c r="BQ151" i="29"/>
  <c r="BQ170" i="29"/>
  <c r="BP157" i="29"/>
  <c r="BQ155" i="30"/>
  <c r="BR35" i="30"/>
  <c r="BS71" i="30" s="1"/>
  <c r="BQ174" i="30"/>
  <c r="BQ152" i="29"/>
  <c r="BQ171" i="29"/>
  <c r="BR32" i="29"/>
  <c r="BS68" i="29" s="1"/>
  <c r="BR32" i="33"/>
  <c r="BS68" i="33" s="1"/>
  <c r="BO190" i="29"/>
  <c r="BO192" i="29" s="1"/>
  <c r="BO183" i="29"/>
  <c r="BO185" i="29" s="1"/>
  <c r="BQ167" i="30"/>
  <c r="BQ148" i="30"/>
  <c r="BR28" i="30"/>
  <c r="BS64" i="30" s="1"/>
  <c r="BQ144" i="29"/>
  <c r="BQ163" i="29"/>
  <c r="BR24" i="29"/>
  <c r="BS60" i="29" s="1"/>
  <c r="BR35" i="33"/>
  <c r="BS71" i="33" s="1"/>
  <c r="BQ163" i="30"/>
  <c r="BQ144" i="30"/>
  <c r="BR24" i="30"/>
  <c r="BS60" i="30" s="1"/>
  <c r="BR34" i="33"/>
  <c r="BS70" i="33" s="1"/>
  <c r="BN197" i="29"/>
  <c r="BN191" i="29"/>
  <c r="BN193" i="29" s="1"/>
  <c r="BQ147" i="30"/>
  <c r="BQ166" i="30"/>
  <c r="BR27" i="30"/>
  <c r="BS63" i="30" s="1"/>
  <c r="BO182" i="30"/>
  <c r="BO178" i="30"/>
  <c r="BO179" i="30" s="1"/>
  <c r="BO189" i="30"/>
  <c r="BO158" i="30"/>
  <c r="BM194" i="29"/>
  <c r="BR32" i="30"/>
  <c r="BS68" i="30" s="1"/>
  <c r="BQ171" i="30"/>
  <c r="BQ152" i="30"/>
  <c r="BQ173" i="29"/>
  <c r="BR34" i="29"/>
  <c r="BS70" i="29" s="1"/>
  <c r="BQ154" i="29"/>
  <c r="BN184" i="29"/>
  <c r="BN186" i="29" s="1"/>
  <c r="BN196" i="29"/>
  <c r="BR26" i="33"/>
  <c r="BS62" i="33" s="1"/>
  <c r="BR27" i="33"/>
  <c r="BS63" i="33" s="1"/>
  <c r="BM198" i="29"/>
  <c r="BR28" i="33"/>
  <c r="BS64" i="33" s="1"/>
  <c r="BS25" i="33"/>
  <c r="BT61" i="33" s="1"/>
  <c r="BP157" i="30"/>
  <c r="BO182" i="29"/>
  <c r="BO189" i="29"/>
  <c r="BO178" i="29"/>
  <c r="BO179" i="29" s="1"/>
  <c r="BQ164" i="29"/>
  <c r="BQ145" i="29"/>
  <c r="BR25" i="29"/>
  <c r="BS61" i="29" s="1"/>
  <c r="BR24" i="33"/>
  <c r="BS60" i="33" s="1"/>
  <c r="BQ151" i="30"/>
  <c r="BR31" i="30"/>
  <c r="BS67" i="30" s="1"/>
  <c r="BQ170" i="30"/>
  <c r="BQ169" i="29"/>
  <c r="BQ150" i="29"/>
  <c r="BR30" i="29"/>
  <c r="BS66" i="29" s="1"/>
  <c r="BR29" i="33"/>
  <c r="BS65" i="33" s="1"/>
  <c r="BR35" i="29"/>
  <c r="BS71" i="29" s="1"/>
  <c r="BQ155" i="29"/>
  <c r="BQ174" i="29"/>
  <c r="BP176" i="30"/>
  <c r="BN196" i="30"/>
  <c r="BN184" i="30"/>
  <c r="BN186" i="30" s="1"/>
  <c r="BP176" i="29"/>
  <c r="BQ153" i="29"/>
  <c r="BQ172" i="29"/>
  <c r="BR33" i="29"/>
  <c r="BS69" i="29" s="1"/>
  <c r="BQ172" i="30"/>
  <c r="BQ153" i="30"/>
  <c r="BR33" i="30"/>
  <c r="BS69" i="30" s="1"/>
  <c r="BO177" i="30"/>
  <c r="BO190" i="30"/>
  <c r="BO192" i="30" s="1"/>
  <c r="BO183" i="30"/>
  <c r="BO185" i="30" s="1"/>
  <c r="BP197" i="31"/>
  <c r="BP191" i="31"/>
  <c r="BP193" i="31" s="1"/>
  <c r="BS23" i="31"/>
  <c r="BT59" i="31" s="1"/>
  <c r="BR162" i="31"/>
  <c r="BR143" i="31"/>
  <c r="BT25" i="32"/>
  <c r="BU55" i="32" s="1"/>
  <c r="BS25" i="2"/>
  <c r="BT55" i="2" s="1"/>
  <c r="BS27" i="2"/>
  <c r="BT57" i="2" s="1"/>
  <c r="BQ61" i="2"/>
  <c r="BQ62" i="2" s="1"/>
  <c r="BR29" i="2"/>
  <c r="BS21" i="2"/>
  <c r="BT51" i="2" s="1"/>
  <c r="BS24" i="2"/>
  <c r="BT54" i="2" s="1"/>
  <c r="BS26" i="2"/>
  <c r="BT56" i="2" s="1"/>
  <c r="BT20" i="2"/>
  <c r="BU50" i="2" s="1"/>
  <c r="BS28" i="2"/>
  <c r="BT58" i="2" s="1"/>
  <c r="BS23" i="2"/>
  <c r="BT53" i="2" s="1"/>
  <c r="BQ31" i="2"/>
  <c r="BQ73" i="10"/>
  <c r="BQ74" i="10" s="1"/>
  <c r="BT30" i="10"/>
  <c r="BU66" i="10" s="1"/>
  <c r="BS28" i="10"/>
  <c r="BT64" i="10" s="1"/>
  <c r="BS34" i="10"/>
  <c r="BT70" i="10" s="1"/>
  <c r="BS35" i="10"/>
  <c r="BT71" i="10" s="1"/>
  <c r="BS25" i="10"/>
  <c r="BT61" i="10" s="1"/>
  <c r="BS32" i="10"/>
  <c r="BT68" i="10" s="1"/>
  <c r="BS29" i="10"/>
  <c r="BT65" i="10" s="1"/>
  <c r="BS31" i="10"/>
  <c r="BT67" i="10" s="1"/>
  <c r="BT24" i="10"/>
  <c r="BU60" i="10" s="1"/>
  <c r="BS27" i="10"/>
  <c r="BT63" i="10" s="1"/>
  <c r="BS26" i="10"/>
  <c r="BT62" i="10" s="1"/>
  <c r="BU20" i="32"/>
  <c r="BV50" i="32" s="1"/>
  <c r="BT28" i="32"/>
  <c r="BU58" i="32" s="1"/>
  <c r="BT23" i="32"/>
  <c r="BU53" i="32" s="1"/>
  <c r="BT24" i="32"/>
  <c r="BU54" i="32" s="1"/>
  <c r="BT26" i="32"/>
  <c r="BU56" i="32" s="1"/>
  <c r="BT27" i="32"/>
  <c r="BU57" i="32" s="1"/>
  <c r="BV92" i="33" l="1"/>
  <c r="BV58" i="33"/>
  <c r="BV22" i="33"/>
  <c r="BV77" i="33"/>
  <c r="BV40" i="33"/>
  <c r="BV89" i="43"/>
  <c r="BV76" i="43"/>
  <c r="BV58" i="43"/>
  <c r="BV22" i="43"/>
  <c r="BV40" i="43"/>
  <c r="BV77" i="32"/>
  <c r="BV34" i="32"/>
  <c r="BV65" i="32"/>
  <c r="BV49" i="32"/>
  <c r="BV19" i="32"/>
  <c r="BV126" i="35"/>
  <c r="BV92" i="35"/>
  <c r="BV77" i="35"/>
  <c r="BV58" i="35"/>
  <c r="BV188" i="35"/>
  <c r="BV109" i="35"/>
  <c r="BV161" i="35"/>
  <c r="BV181" i="35"/>
  <c r="BV142" i="35"/>
  <c r="BV40" i="35"/>
  <c r="BV22" i="35"/>
  <c r="BV92" i="10"/>
  <c r="BV22" i="10"/>
  <c r="BV77" i="10"/>
  <c r="BV40" i="10"/>
  <c r="BV58" i="10"/>
  <c r="BV161" i="34"/>
  <c r="BV181" i="34"/>
  <c r="BV40" i="34"/>
  <c r="BV142" i="34"/>
  <c r="BV77" i="34"/>
  <c r="BV109" i="34"/>
  <c r="BV22" i="34"/>
  <c r="BV58" i="34"/>
  <c r="BV188" i="34"/>
  <c r="BV126" i="34"/>
  <c r="BV92" i="34"/>
  <c r="BV181" i="30"/>
  <c r="BV22" i="30"/>
  <c r="BV58" i="30"/>
  <c r="BV92" i="30"/>
  <c r="BV188" i="30"/>
  <c r="BV126" i="30"/>
  <c r="BV161" i="30"/>
  <c r="BV40" i="30"/>
  <c r="BV77" i="30"/>
  <c r="BV142" i="30"/>
  <c r="BV109" i="30"/>
  <c r="BV188" i="36"/>
  <c r="BV109" i="36"/>
  <c r="BV92" i="36"/>
  <c r="BV22" i="36"/>
  <c r="BV142" i="36"/>
  <c r="BV181" i="36"/>
  <c r="BV58" i="36"/>
  <c r="BV77" i="36"/>
  <c r="BV126" i="36"/>
  <c r="BV40" i="36"/>
  <c r="BV161" i="36"/>
  <c r="BV126" i="29"/>
  <c r="BV188" i="29"/>
  <c r="BV161" i="29"/>
  <c r="BV92" i="29"/>
  <c r="BV58" i="29"/>
  <c r="BV22" i="29"/>
  <c r="BV77" i="29"/>
  <c r="BV181" i="29"/>
  <c r="BV40" i="29"/>
  <c r="BV142" i="29"/>
  <c r="BV109" i="29"/>
  <c r="BV27" i="48"/>
  <c r="BV20" i="48"/>
  <c r="BW4" i="48"/>
  <c r="BW4" i="36"/>
  <c r="BW4" i="34"/>
  <c r="BW4" i="32"/>
  <c r="BW4" i="43"/>
  <c r="BW4" i="35"/>
  <c r="BW4" i="33"/>
  <c r="BW4" i="31"/>
  <c r="BW4" i="29"/>
  <c r="BW4" i="10"/>
  <c r="BW4" i="30"/>
  <c r="BW65" i="2"/>
  <c r="BW34" i="2"/>
  <c r="BW77" i="2"/>
  <c r="BW49" i="2"/>
  <c r="BW19" i="2"/>
  <c r="BV188" i="31"/>
  <c r="BV126" i="31"/>
  <c r="BV161" i="31"/>
  <c r="BV77" i="31"/>
  <c r="BV109" i="31"/>
  <c r="BV181" i="31"/>
  <c r="BV142" i="31"/>
  <c r="BV92" i="31"/>
  <c r="BV40" i="31"/>
  <c r="BV22" i="31"/>
  <c r="BV58" i="31"/>
  <c r="BW34" i="28"/>
  <c r="BW59" i="28" s="1"/>
  <c r="BV67" i="28"/>
  <c r="BV75" i="28" s="1"/>
  <c r="BV87" i="28"/>
  <c r="BV95" i="28" s="1"/>
  <c r="BV103" i="28" s="1"/>
  <c r="BY5" i="28"/>
  <c r="BX4" i="2"/>
  <c r="BX13" i="28"/>
  <c r="BX21" i="28"/>
  <c r="CH39" i="2"/>
  <c r="CH46" i="2" s="1"/>
  <c r="CG46" i="2"/>
  <c r="BR37" i="10"/>
  <c r="BS61" i="31"/>
  <c r="BS25" i="31"/>
  <c r="BR164" i="31"/>
  <c r="BR176" i="31" s="1"/>
  <c r="BR190" i="31" s="1"/>
  <c r="BR192" i="31" s="1"/>
  <c r="BR145" i="31"/>
  <c r="BR157" i="31" s="1"/>
  <c r="BP158" i="34"/>
  <c r="BP177" i="36"/>
  <c r="BP186" i="31"/>
  <c r="BP194" i="31" s="1"/>
  <c r="BS52" i="32"/>
  <c r="BS22" i="32"/>
  <c r="BS31" i="32" s="1"/>
  <c r="BO198" i="31"/>
  <c r="BP177" i="34"/>
  <c r="BS69" i="10"/>
  <c r="BS33" i="10"/>
  <c r="BP196" i="31"/>
  <c r="BP198" i="31" s="1"/>
  <c r="BP158" i="35"/>
  <c r="BN194" i="36"/>
  <c r="BO193" i="36"/>
  <c r="BP74" i="30"/>
  <c r="BO186" i="36"/>
  <c r="BQ182" i="31"/>
  <c r="BQ184" i="31" s="1"/>
  <c r="BQ157" i="35"/>
  <c r="BQ182" i="35" s="1"/>
  <c r="BQ158" i="31"/>
  <c r="BP177" i="35"/>
  <c r="BP158" i="36"/>
  <c r="BP190" i="35"/>
  <c r="BP192" i="35" s="1"/>
  <c r="BR73" i="36"/>
  <c r="BR74" i="36" s="1"/>
  <c r="BO197" i="36"/>
  <c r="BS59" i="10"/>
  <c r="BS23" i="10"/>
  <c r="BQ157" i="36"/>
  <c r="BQ182" i="36" s="1"/>
  <c r="BO196" i="36"/>
  <c r="BP189" i="36"/>
  <c r="BP191" i="36" s="1"/>
  <c r="BP178" i="36"/>
  <c r="BP179" i="36" s="1"/>
  <c r="BQ178" i="31"/>
  <c r="BQ179" i="31" s="1"/>
  <c r="BR73" i="34"/>
  <c r="BR179" i="34" s="1"/>
  <c r="BQ183" i="31"/>
  <c r="BQ185" i="31" s="1"/>
  <c r="BP182" i="36"/>
  <c r="BQ177" i="31"/>
  <c r="BN194" i="35"/>
  <c r="BN194" i="34"/>
  <c r="BP190" i="36"/>
  <c r="BP192" i="36" s="1"/>
  <c r="BP183" i="36"/>
  <c r="BP185" i="36" s="1"/>
  <c r="BQ176" i="36"/>
  <c r="BN198" i="35"/>
  <c r="BN198" i="34"/>
  <c r="BS23" i="34"/>
  <c r="BS59" i="34"/>
  <c r="BR162" i="34"/>
  <c r="BR143" i="34"/>
  <c r="BR37" i="34"/>
  <c r="BS24" i="36"/>
  <c r="BS60" i="36"/>
  <c r="BR144" i="36"/>
  <c r="BR163" i="36"/>
  <c r="BX30" i="35"/>
  <c r="BX66" i="35"/>
  <c r="BW150" i="35"/>
  <c r="BW169" i="35"/>
  <c r="BS34" i="36"/>
  <c r="BS70" i="36"/>
  <c r="BR173" i="36"/>
  <c r="BR154" i="36"/>
  <c r="BR37" i="36"/>
  <c r="BS52" i="2"/>
  <c r="BS22" i="2"/>
  <c r="BS35" i="34"/>
  <c r="BS71" i="34"/>
  <c r="BR174" i="34"/>
  <c r="BR155" i="34"/>
  <c r="BS34" i="35"/>
  <c r="BS70" i="35"/>
  <c r="BR154" i="35"/>
  <c r="BR173" i="35"/>
  <c r="BT63" i="31"/>
  <c r="BT27" i="31"/>
  <c r="BS147" i="31"/>
  <c r="BS166" i="31"/>
  <c r="BX25" i="35"/>
  <c r="BX61" i="35"/>
  <c r="BW164" i="35"/>
  <c r="BW145" i="35"/>
  <c r="BR31" i="2"/>
  <c r="BS59" i="2"/>
  <c r="BQ176" i="35"/>
  <c r="BS25" i="36"/>
  <c r="BS61" i="36"/>
  <c r="BR164" i="36"/>
  <c r="BR145" i="36"/>
  <c r="BS32" i="34"/>
  <c r="BS68" i="34"/>
  <c r="BR171" i="34"/>
  <c r="BR152" i="34"/>
  <c r="BS34" i="34"/>
  <c r="BS70" i="34"/>
  <c r="BR154" i="34"/>
  <c r="BR173" i="34"/>
  <c r="BS31" i="35"/>
  <c r="BS67" i="35"/>
  <c r="BR170" i="35"/>
  <c r="BR151" i="35"/>
  <c r="BT68" i="31"/>
  <c r="BT32" i="31"/>
  <c r="BS152" i="31"/>
  <c r="BS171" i="31"/>
  <c r="BQ74" i="34"/>
  <c r="BT60" i="31"/>
  <c r="BT24" i="31"/>
  <c r="BS163" i="31"/>
  <c r="BS144" i="31"/>
  <c r="BP190" i="34"/>
  <c r="BP192" i="34" s="1"/>
  <c r="BP183" i="34"/>
  <c r="BP185" i="34" s="1"/>
  <c r="CA26" i="35"/>
  <c r="CA62" i="35"/>
  <c r="BZ146" i="35"/>
  <c r="BZ165" i="35"/>
  <c r="BS28" i="36"/>
  <c r="BS64" i="36"/>
  <c r="BR148" i="36"/>
  <c r="BR167" i="36"/>
  <c r="BS35" i="36"/>
  <c r="BS71" i="36"/>
  <c r="BR174" i="36"/>
  <c r="BR155" i="36"/>
  <c r="BT62" i="31"/>
  <c r="BS146" i="31"/>
  <c r="BS165" i="31"/>
  <c r="BT26" i="31"/>
  <c r="BU67" i="31"/>
  <c r="BU31" i="31"/>
  <c r="BT170" i="31"/>
  <c r="BT151" i="31"/>
  <c r="BS29" i="34"/>
  <c r="BS65" i="34"/>
  <c r="BR168" i="34"/>
  <c r="BR149" i="34"/>
  <c r="BS31" i="36"/>
  <c r="BS67" i="36"/>
  <c r="BR151" i="36"/>
  <c r="BR170" i="36"/>
  <c r="BS33" i="34"/>
  <c r="BS69" i="34"/>
  <c r="BR172" i="34"/>
  <c r="BR153" i="34"/>
  <c r="BR73" i="35"/>
  <c r="BR74" i="35" s="1"/>
  <c r="BT69" i="31"/>
  <c r="BS172" i="31"/>
  <c r="BT33" i="31"/>
  <c r="BS153" i="31"/>
  <c r="BW27" i="35"/>
  <c r="BW63" i="35"/>
  <c r="BV166" i="35"/>
  <c r="BV147" i="35"/>
  <c r="BS28" i="34"/>
  <c r="BS64" i="34"/>
  <c r="BR167" i="34"/>
  <c r="BR148" i="34"/>
  <c r="BS32" i="36"/>
  <c r="BS68" i="36"/>
  <c r="BR152" i="36"/>
  <c r="BR171" i="36"/>
  <c r="BX29" i="35"/>
  <c r="BX65" i="35"/>
  <c r="BW168" i="35"/>
  <c r="BW149" i="35"/>
  <c r="BS27" i="34"/>
  <c r="BS63" i="34"/>
  <c r="BR147" i="34"/>
  <c r="BR166" i="34"/>
  <c r="BT66" i="31"/>
  <c r="BS150" i="31"/>
  <c r="BS169" i="31"/>
  <c r="BT30" i="31"/>
  <c r="BX33" i="35"/>
  <c r="BX69" i="35"/>
  <c r="BW172" i="35"/>
  <c r="BW153" i="35"/>
  <c r="BS31" i="34"/>
  <c r="BS67" i="34"/>
  <c r="BR170" i="34"/>
  <c r="BR151" i="34"/>
  <c r="BQ176" i="34"/>
  <c r="BS27" i="36"/>
  <c r="BS63" i="36"/>
  <c r="BR166" i="36"/>
  <c r="BR147" i="36"/>
  <c r="BU24" i="35"/>
  <c r="BU60" i="35"/>
  <c r="BT163" i="35"/>
  <c r="BT144" i="35"/>
  <c r="BS23" i="35"/>
  <c r="BS59" i="35"/>
  <c r="BR162" i="35"/>
  <c r="BR143" i="35"/>
  <c r="BR37" i="35"/>
  <c r="BT23" i="36"/>
  <c r="BT59" i="36"/>
  <c r="BS162" i="36"/>
  <c r="BS143" i="36"/>
  <c r="BX35" i="35"/>
  <c r="BX71" i="35"/>
  <c r="BW155" i="35"/>
  <c r="BW174" i="35"/>
  <c r="BV29" i="36"/>
  <c r="BV65" i="36"/>
  <c r="BU149" i="36"/>
  <c r="BU168" i="36"/>
  <c r="BO196" i="35"/>
  <c r="BO184" i="35"/>
  <c r="BO186" i="35" s="1"/>
  <c r="BQ157" i="34"/>
  <c r="BS26" i="34"/>
  <c r="BS62" i="34"/>
  <c r="BR146" i="34"/>
  <c r="BR165" i="34"/>
  <c r="BS30" i="34"/>
  <c r="BS66" i="34"/>
  <c r="BR150" i="34"/>
  <c r="BR169" i="34"/>
  <c r="BT71" i="31"/>
  <c r="BT35" i="31"/>
  <c r="BS155" i="31"/>
  <c r="BS174" i="31"/>
  <c r="BS26" i="36"/>
  <c r="BS62" i="36"/>
  <c r="BR146" i="36"/>
  <c r="BR165" i="36"/>
  <c r="BT70" i="31"/>
  <c r="BT34" i="31"/>
  <c r="BS154" i="31"/>
  <c r="BS173" i="31"/>
  <c r="BO191" i="34"/>
  <c r="BO193" i="34" s="1"/>
  <c r="BO197" i="34"/>
  <c r="BP189" i="34"/>
  <c r="BP182" i="34"/>
  <c r="BS24" i="34"/>
  <c r="BS60" i="34"/>
  <c r="BR163" i="34"/>
  <c r="BR144" i="34"/>
  <c r="BO196" i="34"/>
  <c r="BO184" i="34"/>
  <c r="BO186" i="34" s="1"/>
  <c r="BT65" i="31"/>
  <c r="BS168" i="31"/>
  <c r="BS149" i="31"/>
  <c r="BT29" i="31"/>
  <c r="BT64" i="31"/>
  <c r="BT28" i="31"/>
  <c r="BS167" i="31"/>
  <c r="BS148" i="31"/>
  <c r="BP182" i="35"/>
  <c r="BP189" i="35"/>
  <c r="BP178" i="35"/>
  <c r="BP179" i="35" s="1"/>
  <c r="BS25" i="34"/>
  <c r="BS61" i="34"/>
  <c r="BR145" i="34"/>
  <c r="BR164" i="34"/>
  <c r="BW28" i="35"/>
  <c r="BW64" i="35"/>
  <c r="BV148" i="35"/>
  <c r="BV167" i="35"/>
  <c r="BW32" i="35"/>
  <c r="BW68" i="35"/>
  <c r="BV152" i="35"/>
  <c r="BV171" i="35"/>
  <c r="BS30" i="36"/>
  <c r="BS66" i="36"/>
  <c r="BR150" i="36"/>
  <c r="BR169" i="36"/>
  <c r="BS33" i="36"/>
  <c r="BS69" i="36"/>
  <c r="BR172" i="36"/>
  <c r="BR153" i="36"/>
  <c r="BO197" i="35"/>
  <c r="BO191" i="35"/>
  <c r="BO193" i="35" s="1"/>
  <c r="CB41" i="33"/>
  <c r="CA55" i="33"/>
  <c r="CF41" i="30"/>
  <c r="CE55" i="30"/>
  <c r="BR61" i="32"/>
  <c r="BR62" i="32" s="1"/>
  <c r="BT21" i="32"/>
  <c r="BU51" i="32" s="1"/>
  <c r="BT29" i="32"/>
  <c r="BU59" i="32" s="1"/>
  <c r="CD41" i="10"/>
  <c r="CC55" i="10"/>
  <c r="BP158" i="29"/>
  <c r="CA41" i="34"/>
  <c r="BZ55" i="34"/>
  <c r="BN198" i="29"/>
  <c r="BQ157" i="29"/>
  <c r="BN194" i="30"/>
  <c r="BN198" i="30"/>
  <c r="BR172" i="30"/>
  <c r="BR153" i="30"/>
  <c r="BS33" i="30"/>
  <c r="BT69" i="30" s="1"/>
  <c r="BP183" i="29"/>
  <c r="BP185" i="29" s="1"/>
  <c r="BP190" i="29"/>
  <c r="BP192" i="29" s="1"/>
  <c r="BS29" i="33"/>
  <c r="BT65" i="33" s="1"/>
  <c r="BP158" i="30"/>
  <c r="BS29" i="30"/>
  <c r="BT65" i="30" s="1"/>
  <c r="BR168" i="30"/>
  <c r="BR149" i="30"/>
  <c r="BR169" i="30"/>
  <c r="BS30" i="30"/>
  <c r="BT66" i="30" s="1"/>
  <c r="BR150" i="30"/>
  <c r="BR165" i="29"/>
  <c r="BS26" i="29"/>
  <c r="BT62" i="29" s="1"/>
  <c r="BR146" i="29"/>
  <c r="BS30" i="33"/>
  <c r="BT66" i="33" s="1"/>
  <c r="BR164" i="30"/>
  <c r="BS25" i="30"/>
  <c r="BT61" i="30" s="1"/>
  <c r="BR145" i="30"/>
  <c r="BO197" i="29"/>
  <c r="BO191" i="29"/>
  <c r="BO193" i="29" s="1"/>
  <c r="BS27" i="33"/>
  <c r="BT63" i="33" s="1"/>
  <c r="BR173" i="29"/>
  <c r="BR154" i="29"/>
  <c r="BS34" i="29"/>
  <c r="BT70" i="29" s="1"/>
  <c r="BO197" i="30"/>
  <c r="BO191" i="30"/>
  <c r="BO193" i="30" s="1"/>
  <c r="BS35" i="33"/>
  <c r="BT71" i="33" s="1"/>
  <c r="BR147" i="29"/>
  <c r="BS27" i="29"/>
  <c r="BT63" i="29" s="1"/>
  <c r="BR166" i="29"/>
  <c r="BR162" i="30"/>
  <c r="BR143" i="30"/>
  <c r="BR37" i="30"/>
  <c r="BS23" i="30"/>
  <c r="BT59" i="30" s="1"/>
  <c r="BS30" i="29"/>
  <c r="BT66" i="29" s="1"/>
  <c r="BR169" i="29"/>
  <c r="BR150" i="29"/>
  <c r="BS24" i="33"/>
  <c r="BT60" i="33" s="1"/>
  <c r="BO184" i="29"/>
  <c r="BO186" i="29" s="1"/>
  <c r="BO196" i="29"/>
  <c r="BR144" i="29"/>
  <c r="BS24" i="29"/>
  <c r="BT60" i="29" s="1"/>
  <c r="BR163" i="29"/>
  <c r="BQ157" i="30"/>
  <c r="BP183" i="30"/>
  <c r="BP185" i="30" s="1"/>
  <c r="BP190" i="30"/>
  <c r="BP192" i="30" s="1"/>
  <c r="BP182" i="30"/>
  <c r="BP189" i="30"/>
  <c r="BP178" i="30"/>
  <c r="BP179" i="30" s="1"/>
  <c r="BO184" i="30"/>
  <c r="BO186" i="30" s="1"/>
  <c r="BO196" i="30"/>
  <c r="BS34" i="33"/>
  <c r="BT70" i="33" s="1"/>
  <c r="BR170" i="29"/>
  <c r="BR151" i="29"/>
  <c r="BS31" i="29"/>
  <c r="BT67" i="29" s="1"/>
  <c r="BQ73" i="30"/>
  <c r="BR172" i="29"/>
  <c r="BR153" i="29"/>
  <c r="BS33" i="29"/>
  <c r="BT69" i="29" s="1"/>
  <c r="BR164" i="29"/>
  <c r="BR145" i="29"/>
  <c r="BS25" i="29"/>
  <c r="BT61" i="29" s="1"/>
  <c r="BT25" i="33"/>
  <c r="BU61" i="33" s="1"/>
  <c r="BS26" i="33"/>
  <c r="BT62" i="33" s="1"/>
  <c r="BR147" i="30"/>
  <c r="BR166" i="30"/>
  <c r="BS27" i="30"/>
  <c r="BT63" i="30" s="1"/>
  <c r="BR155" i="30"/>
  <c r="BR174" i="30"/>
  <c r="BS35" i="30"/>
  <c r="BT71" i="30" s="1"/>
  <c r="BS31" i="33"/>
  <c r="BT67" i="33" s="1"/>
  <c r="BR173" i="30"/>
  <c r="BR154" i="30"/>
  <c r="BS34" i="30"/>
  <c r="BT70" i="30" s="1"/>
  <c r="BR149" i="29"/>
  <c r="BR168" i="29"/>
  <c r="BS29" i="29"/>
  <c r="BT65" i="29" s="1"/>
  <c r="BR146" i="30"/>
  <c r="BR165" i="30"/>
  <c r="BS26" i="30"/>
  <c r="BT62" i="30" s="1"/>
  <c r="BR148" i="29"/>
  <c r="BR167" i="29"/>
  <c r="BS28" i="29"/>
  <c r="BT64" i="29" s="1"/>
  <c r="BS33" i="33"/>
  <c r="BT69" i="33" s="1"/>
  <c r="BR144" i="30"/>
  <c r="BR163" i="30"/>
  <c r="BS24" i="30"/>
  <c r="BT60" i="30" s="1"/>
  <c r="BS32" i="33"/>
  <c r="BT68" i="33" s="1"/>
  <c r="BQ73" i="33"/>
  <c r="BQ74" i="33" s="1"/>
  <c r="BQ176" i="29"/>
  <c r="BS28" i="33"/>
  <c r="BT64" i="33" s="1"/>
  <c r="BN194" i="29"/>
  <c r="BR171" i="30"/>
  <c r="BR152" i="30"/>
  <c r="BS32" i="30"/>
  <c r="BT68" i="30" s="1"/>
  <c r="BP177" i="29"/>
  <c r="BS23" i="33"/>
  <c r="BT59" i="33" s="1"/>
  <c r="BR37" i="33"/>
  <c r="BP177" i="30"/>
  <c r="BS35" i="29"/>
  <c r="BT71" i="29" s="1"/>
  <c r="BR174" i="29"/>
  <c r="BR155" i="29"/>
  <c r="BS31" i="30"/>
  <c r="BT67" i="30" s="1"/>
  <c r="BR151" i="30"/>
  <c r="BR170" i="30"/>
  <c r="BQ73" i="29"/>
  <c r="BQ74" i="29" s="1"/>
  <c r="BS28" i="30"/>
  <c r="BT64" i="30" s="1"/>
  <c r="BR167" i="30"/>
  <c r="BR148" i="30"/>
  <c r="BR152" i="29"/>
  <c r="BS32" i="29"/>
  <c r="BT68" i="29" s="1"/>
  <c r="BR171" i="29"/>
  <c r="BP182" i="29"/>
  <c r="BP189" i="29"/>
  <c r="BP178" i="29"/>
  <c r="BP179" i="29" s="1"/>
  <c r="BR143" i="29"/>
  <c r="BR162" i="29"/>
  <c r="BS23" i="29"/>
  <c r="BT59" i="29" s="1"/>
  <c r="BR37" i="29"/>
  <c r="BQ176" i="30"/>
  <c r="BT23" i="31"/>
  <c r="BU59" i="31" s="1"/>
  <c r="BS73" i="31"/>
  <c r="BS74" i="31" s="1"/>
  <c r="BS143" i="31"/>
  <c r="BS162" i="31"/>
  <c r="BS37" i="31"/>
  <c r="BQ191" i="31"/>
  <c r="BQ193" i="31" s="1"/>
  <c r="BQ197" i="31"/>
  <c r="BU25" i="32"/>
  <c r="BV55" i="32" s="1"/>
  <c r="BT25" i="2"/>
  <c r="BU55" i="2" s="1"/>
  <c r="BR73" i="10"/>
  <c r="BR74" i="10" s="1"/>
  <c r="BT23" i="2"/>
  <c r="BU53" i="2" s="1"/>
  <c r="BT26" i="2"/>
  <c r="BU56" i="2" s="1"/>
  <c r="BT27" i="2"/>
  <c r="BU57" i="2" s="1"/>
  <c r="BT28" i="2"/>
  <c r="BU58" i="2" s="1"/>
  <c r="BT24" i="2"/>
  <c r="BU54" i="2" s="1"/>
  <c r="BT21" i="2"/>
  <c r="BU51" i="2" s="1"/>
  <c r="BU20" i="2"/>
  <c r="BV50" i="2" s="1"/>
  <c r="BR61" i="2"/>
  <c r="BR62" i="2" s="1"/>
  <c r="BS29" i="2"/>
  <c r="BT59" i="2" s="1"/>
  <c r="BT27" i="10"/>
  <c r="BU63" i="10" s="1"/>
  <c r="BT31" i="10"/>
  <c r="BU67" i="10" s="1"/>
  <c r="BT25" i="10"/>
  <c r="BU61" i="10" s="1"/>
  <c r="BT34" i="10"/>
  <c r="BU70" i="10" s="1"/>
  <c r="BT29" i="10"/>
  <c r="BU65" i="10" s="1"/>
  <c r="BT28" i="10"/>
  <c r="BU64" i="10" s="1"/>
  <c r="BT26" i="10"/>
  <c r="BU62" i="10" s="1"/>
  <c r="BU24" i="10"/>
  <c r="BV60" i="10" s="1"/>
  <c r="BT35" i="10"/>
  <c r="BU71" i="10" s="1"/>
  <c r="BT32" i="10"/>
  <c r="BU68" i="10" s="1"/>
  <c r="BU30" i="10"/>
  <c r="BV66" i="10" s="1"/>
  <c r="BU28" i="32"/>
  <c r="BV58" i="32" s="1"/>
  <c r="BU24" i="32"/>
  <c r="BV54" i="32" s="1"/>
  <c r="BU23" i="32"/>
  <c r="BV53" i="32" s="1"/>
  <c r="BU27" i="32"/>
  <c r="BV57" i="32" s="1"/>
  <c r="BV20" i="32"/>
  <c r="BW50" i="32" s="1"/>
  <c r="BU26" i="32"/>
  <c r="BV56" i="32" s="1"/>
  <c r="BW40" i="43" l="1"/>
  <c r="BW76" i="43"/>
  <c r="BW58" i="43"/>
  <c r="BW89" i="43"/>
  <c r="BW22" i="43"/>
  <c r="BW126" i="35"/>
  <c r="BW77" i="35"/>
  <c r="BW22" i="35"/>
  <c r="BW40" i="35"/>
  <c r="BW142" i="35"/>
  <c r="BW92" i="35"/>
  <c r="BW181" i="35"/>
  <c r="BW188" i="35"/>
  <c r="BW161" i="35"/>
  <c r="BW109" i="35"/>
  <c r="BW58" i="35"/>
  <c r="BW77" i="32"/>
  <c r="BW34" i="32"/>
  <c r="BW65" i="32"/>
  <c r="BW19" i="32"/>
  <c r="BW49" i="32"/>
  <c r="BX4" i="48"/>
  <c r="BX4" i="43"/>
  <c r="BX4" i="35"/>
  <c r="BX4" i="33"/>
  <c r="BX4" i="31"/>
  <c r="BX4" i="36"/>
  <c r="BX4" i="34"/>
  <c r="BX4" i="32"/>
  <c r="BX4" i="10"/>
  <c r="BX4" i="29"/>
  <c r="BX4" i="30"/>
  <c r="BX65" i="2"/>
  <c r="BX34" i="2"/>
  <c r="BX77" i="2"/>
  <c r="BX19" i="2"/>
  <c r="BX49" i="2"/>
  <c r="BW58" i="30"/>
  <c r="BW22" i="30"/>
  <c r="BW181" i="30"/>
  <c r="BW92" i="30"/>
  <c r="BW188" i="30"/>
  <c r="BW126" i="30"/>
  <c r="BW161" i="30"/>
  <c r="BW40" i="30"/>
  <c r="BW77" i="30"/>
  <c r="BW109" i="30"/>
  <c r="BW142" i="30"/>
  <c r="BW161" i="34"/>
  <c r="BW188" i="34"/>
  <c r="BW40" i="34"/>
  <c r="BW181" i="34"/>
  <c r="BW142" i="34"/>
  <c r="BW77" i="34"/>
  <c r="BW109" i="34"/>
  <c r="BW22" i="34"/>
  <c r="BW58" i="34"/>
  <c r="BW92" i="34"/>
  <c r="BW126" i="34"/>
  <c r="BW40" i="10"/>
  <c r="BW58" i="10"/>
  <c r="BW92" i="10"/>
  <c r="BW77" i="10"/>
  <c r="BW22" i="10"/>
  <c r="BW22" i="36"/>
  <c r="BW142" i="36"/>
  <c r="BW181" i="36"/>
  <c r="BW58" i="36"/>
  <c r="BW77" i="36"/>
  <c r="BW188" i="36"/>
  <c r="BW109" i="36"/>
  <c r="BW92" i="36"/>
  <c r="BW161" i="36"/>
  <c r="BW126" i="36"/>
  <c r="BW40" i="36"/>
  <c r="BW126" i="29"/>
  <c r="BW181" i="29"/>
  <c r="BW142" i="29"/>
  <c r="BW77" i="29"/>
  <c r="BW40" i="29"/>
  <c r="BW22" i="29"/>
  <c r="BW92" i="29"/>
  <c r="BW188" i="29"/>
  <c r="BW58" i="29"/>
  <c r="BW161" i="29"/>
  <c r="BW109" i="29"/>
  <c r="BW20" i="48"/>
  <c r="BW27" i="48"/>
  <c r="BW188" i="31"/>
  <c r="BW181" i="31"/>
  <c r="BW142" i="31"/>
  <c r="BW109" i="31"/>
  <c r="BW77" i="31"/>
  <c r="BW40" i="31"/>
  <c r="BW161" i="31"/>
  <c r="BW58" i="31"/>
  <c r="BW22" i="31"/>
  <c r="BW126" i="31"/>
  <c r="BW92" i="31"/>
  <c r="BW77" i="33"/>
  <c r="BW40" i="33"/>
  <c r="BW92" i="33"/>
  <c r="BW58" i="33"/>
  <c r="BW22" i="33"/>
  <c r="BZ5" i="28"/>
  <c r="BY4" i="2"/>
  <c r="BY21" i="28"/>
  <c r="BY13" i="28"/>
  <c r="BX34" i="28"/>
  <c r="BX59" i="28" s="1"/>
  <c r="BW67" i="28"/>
  <c r="BW75" i="28" s="1"/>
  <c r="BW87" i="28"/>
  <c r="BW95" i="28" s="1"/>
  <c r="BW103" i="28" s="1"/>
  <c r="BO198" i="34"/>
  <c r="BQ189" i="35"/>
  <c r="BQ191" i="35" s="1"/>
  <c r="BT61" i="31"/>
  <c r="BT73" i="31" s="1"/>
  <c r="BT74" i="31" s="1"/>
  <c r="BT25" i="31"/>
  <c r="BS164" i="31"/>
  <c r="BS176" i="31" s="1"/>
  <c r="BS190" i="31" s="1"/>
  <c r="BS192" i="31" s="1"/>
  <c r="BS145" i="31"/>
  <c r="BS157" i="31" s="1"/>
  <c r="BT52" i="32"/>
  <c r="BT22" i="32"/>
  <c r="BT31" i="32" s="1"/>
  <c r="BS37" i="10"/>
  <c r="BT69" i="10"/>
  <c r="BT33" i="10"/>
  <c r="BR158" i="31"/>
  <c r="BQ186" i="31"/>
  <c r="BQ194" i="31" s="1"/>
  <c r="BQ158" i="35"/>
  <c r="BQ196" i="31"/>
  <c r="BQ198" i="31" s="1"/>
  <c r="BO194" i="36"/>
  <c r="BS73" i="35"/>
  <c r="BS74" i="35" s="1"/>
  <c r="BO198" i="36"/>
  <c r="BQ74" i="30"/>
  <c r="BQ177" i="35"/>
  <c r="BQ178" i="36"/>
  <c r="BQ179" i="36" s="1"/>
  <c r="BQ158" i="36"/>
  <c r="BP193" i="36"/>
  <c r="BR177" i="31"/>
  <c r="BR74" i="34"/>
  <c r="BP196" i="36"/>
  <c r="BQ189" i="36"/>
  <c r="BQ191" i="36" s="1"/>
  <c r="BP197" i="36"/>
  <c r="BR183" i="31"/>
  <c r="BR185" i="31" s="1"/>
  <c r="BQ178" i="35"/>
  <c r="BQ179" i="35" s="1"/>
  <c r="BT59" i="10"/>
  <c r="BT23" i="10"/>
  <c r="BP184" i="36"/>
  <c r="BP186" i="36" s="1"/>
  <c r="BR189" i="31"/>
  <c r="BR197" i="31" s="1"/>
  <c r="BR182" i="31"/>
  <c r="BR178" i="31"/>
  <c r="BR179" i="31" s="1"/>
  <c r="BR157" i="36"/>
  <c r="BR182" i="36" s="1"/>
  <c r="BQ177" i="36"/>
  <c r="BQ190" i="36"/>
  <c r="BQ192" i="36" s="1"/>
  <c r="BS73" i="36"/>
  <c r="BS74" i="36" s="1"/>
  <c r="BQ183" i="36"/>
  <c r="BQ185" i="36" s="1"/>
  <c r="BO194" i="35"/>
  <c r="BO194" i="34"/>
  <c r="BR176" i="36"/>
  <c r="BT30" i="36"/>
  <c r="BT66" i="36"/>
  <c r="BS169" i="36"/>
  <c r="BS150" i="36"/>
  <c r="BP191" i="34"/>
  <c r="BP193" i="34" s="1"/>
  <c r="BP197" i="34"/>
  <c r="BY29" i="35"/>
  <c r="BY65" i="35"/>
  <c r="BX168" i="35"/>
  <c r="BX149" i="35"/>
  <c r="BY30" i="35"/>
  <c r="BY66" i="35"/>
  <c r="BX169" i="35"/>
  <c r="BX150" i="35"/>
  <c r="BV24" i="35"/>
  <c r="BV60" i="35"/>
  <c r="BU144" i="35"/>
  <c r="BU163" i="35"/>
  <c r="BT35" i="34"/>
  <c r="BT71" i="34"/>
  <c r="BS155" i="34"/>
  <c r="BS174" i="34"/>
  <c r="BP191" i="35"/>
  <c r="BP193" i="35" s="1"/>
  <c r="BP197" i="35"/>
  <c r="BT24" i="34"/>
  <c r="BT60" i="34"/>
  <c r="BS144" i="34"/>
  <c r="BS163" i="34"/>
  <c r="BU70" i="31"/>
  <c r="BU34" i="31"/>
  <c r="BT154" i="31"/>
  <c r="BT173" i="31"/>
  <c r="BU71" i="31"/>
  <c r="BU35" i="31"/>
  <c r="BT174" i="31"/>
  <c r="BT155" i="31"/>
  <c r="BR157" i="35"/>
  <c r="BT31" i="34"/>
  <c r="BT67" i="34"/>
  <c r="BS170" i="34"/>
  <c r="BS151" i="34"/>
  <c r="BT33" i="34"/>
  <c r="BT69" i="34"/>
  <c r="BS172" i="34"/>
  <c r="BS153" i="34"/>
  <c r="BT29" i="34"/>
  <c r="BT65" i="34"/>
  <c r="BS149" i="34"/>
  <c r="BS168" i="34"/>
  <c r="BU68" i="31"/>
  <c r="BT152" i="31"/>
  <c r="BT171" i="31"/>
  <c r="BU32" i="31"/>
  <c r="BT52" i="2"/>
  <c r="BT22" i="2"/>
  <c r="BP184" i="35"/>
  <c r="BP186" i="35" s="1"/>
  <c r="BP196" i="35"/>
  <c r="BP196" i="34"/>
  <c r="BP184" i="34"/>
  <c r="BP186" i="34" s="1"/>
  <c r="BO198" i="35"/>
  <c r="BY35" i="35"/>
  <c r="BY71" i="35"/>
  <c r="BX155" i="35"/>
  <c r="BX174" i="35"/>
  <c r="BR176" i="35"/>
  <c r="BU69" i="31"/>
  <c r="BT172" i="31"/>
  <c r="BT153" i="31"/>
  <c r="BU33" i="31"/>
  <c r="BT28" i="36"/>
  <c r="BT64" i="36"/>
  <c r="BS148" i="36"/>
  <c r="BS167" i="36"/>
  <c r="BT24" i="36"/>
  <c r="BT60" i="36"/>
  <c r="BS163" i="36"/>
  <c r="BS144" i="36"/>
  <c r="BT23" i="35"/>
  <c r="BT59" i="35"/>
  <c r="BS143" i="35"/>
  <c r="BS37" i="35"/>
  <c r="BS162" i="35"/>
  <c r="BT27" i="36"/>
  <c r="BT63" i="36"/>
  <c r="BS147" i="36"/>
  <c r="BS166" i="36"/>
  <c r="BV67" i="31"/>
  <c r="BV31" i="31"/>
  <c r="BU170" i="31"/>
  <c r="BU151" i="31"/>
  <c r="BU60" i="31"/>
  <c r="BT163" i="31"/>
  <c r="BT144" i="31"/>
  <c r="BU24" i="31"/>
  <c r="BY25" i="35"/>
  <c r="BY61" i="35"/>
  <c r="BX164" i="35"/>
  <c r="BX145" i="35"/>
  <c r="BT34" i="35"/>
  <c r="BT70" i="35"/>
  <c r="BS154" i="35"/>
  <c r="BS173" i="35"/>
  <c r="BR157" i="34"/>
  <c r="BX28" i="35"/>
  <c r="BX64" i="35"/>
  <c r="BW167" i="35"/>
  <c r="BW148" i="35"/>
  <c r="BS37" i="36"/>
  <c r="BT28" i="34"/>
  <c r="BT64" i="34"/>
  <c r="BS148" i="34"/>
  <c r="BS167" i="34"/>
  <c r="BU64" i="31"/>
  <c r="BT167" i="31"/>
  <c r="BT148" i="31"/>
  <c r="BU28" i="31"/>
  <c r="BQ182" i="34"/>
  <c r="BQ189" i="34"/>
  <c r="BQ190" i="34"/>
  <c r="BQ192" i="34" s="1"/>
  <c r="BQ183" i="34"/>
  <c r="BQ185" i="34" s="1"/>
  <c r="BY33" i="35"/>
  <c r="BY69" i="35"/>
  <c r="BX153" i="35"/>
  <c r="BX172" i="35"/>
  <c r="BT31" i="36"/>
  <c r="BT67" i="36"/>
  <c r="BS151" i="36"/>
  <c r="BS170" i="36"/>
  <c r="BQ184" i="35"/>
  <c r="BR176" i="34"/>
  <c r="BT26" i="34"/>
  <c r="BT62" i="34"/>
  <c r="BS146" i="34"/>
  <c r="BS165" i="34"/>
  <c r="BT34" i="34"/>
  <c r="BT70" i="34"/>
  <c r="BS154" i="34"/>
  <c r="BS173" i="34"/>
  <c r="BT25" i="36"/>
  <c r="BT61" i="36"/>
  <c r="BS164" i="36"/>
  <c r="BS145" i="36"/>
  <c r="BT26" i="36"/>
  <c r="BT62" i="36"/>
  <c r="BS165" i="36"/>
  <c r="BS146" i="36"/>
  <c r="BT30" i="34"/>
  <c r="BT66" i="34"/>
  <c r="BS169" i="34"/>
  <c r="BS150" i="34"/>
  <c r="BW29" i="36"/>
  <c r="BW65" i="36"/>
  <c r="BV168" i="36"/>
  <c r="BV149" i="36"/>
  <c r="BU66" i="31"/>
  <c r="BT150" i="31"/>
  <c r="BU30" i="31"/>
  <c r="BT169" i="31"/>
  <c r="BU62" i="31"/>
  <c r="BT165" i="31"/>
  <c r="BU26" i="31"/>
  <c r="BT146" i="31"/>
  <c r="BT35" i="36"/>
  <c r="BT71" i="36"/>
  <c r="BS174" i="36"/>
  <c r="BS155" i="36"/>
  <c r="CB26" i="35"/>
  <c r="CB62" i="35"/>
  <c r="CA165" i="35"/>
  <c r="CA146" i="35"/>
  <c r="BT31" i="35"/>
  <c r="BT67" i="35"/>
  <c r="BS151" i="35"/>
  <c r="BS170" i="35"/>
  <c r="BQ183" i="35"/>
  <c r="BQ185" i="35" s="1"/>
  <c r="BQ190" i="35"/>
  <c r="BQ192" i="35" s="1"/>
  <c r="BS73" i="34"/>
  <c r="BS179" i="34" s="1"/>
  <c r="BQ158" i="34"/>
  <c r="BQ184" i="36"/>
  <c r="BT33" i="36"/>
  <c r="BT69" i="36"/>
  <c r="BS153" i="36"/>
  <c r="BS172" i="36"/>
  <c r="BX32" i="35"/>
  <c r="BX68" i="35"/>
  <c r="BW152" i="35"/>
  <c r="BW171" i="35"/>
  <c r="BT25" i="34"/>
  <c r="BT61" i="34"/>
  <c r="BS164" i="34"/>
  <c r="BS145" i="34"/>
  <c r="BU65" i="31"/>
  <c r="BU29" i="31"/>
  <c r="BT149" i="31"/>
  <c r="BT168" i="31"/>
  <c r="BU23" i="36"/>
  <c r="BU59" i="36"/>
  <c r="BT162" i="36"/>
  <c r="BT143" i="36"/>
  <c r="BT27" i="34"/>
  <c r="BT63" i="34"/>
  <c r="BS166" i="34"/>
  <c r="BS147" i="34"/>
  <c r="BT32" i="36"/>
  <c r="BT68" i="36"/>
  <c r="BS152" i="36"/>
  <c r="BS171" i="36"/>
  <c r="BX27" i="35"/>
  <c r="BX63" i="35"/>
  <c r="BW147" i="35"/>
  <c r="BW166" i="35"/>
  <c r="BT32" i="34"/>
  <c r="BT68" i="34"/>
  <c r="BS152" i="34"/>
  <c r="BS171" i="34"/>
  <c r="BU63" i="31"/>
  <c r="BT166" i="31"/>
  <c r="BU27" i="31"/>
  <c r="BT147" i="31"/>
  <c r="BT34" i="36"/>
  <c r="BT70" i="36"/>
  <c r="BS173" i="36"/>
  <c r="BS154" i="36"/>
  <c r="BT23" i="34"/>
  <c r="BT59" i="34"/>
  <c r="BS37" i="34"/>
  <c r="BS162" i="34"/>
  <c r="BS143" i="34"/>
  <c r="BQ177" i="34"/>
  <c r="CC41" i="33"/>
  <c r="CB55" i="33"/>
  <c r="CG41" i="30"/>
  <c r="CF55" i="30"/>
  <c r="BQ177" i="29"/>
  <c r="BS61" i="32"/>
  <c r="BS62" i="32" s="1"/>
  <c r="BU29" i="32"/>
  <c r="BV59" i="32" s="1"/>
  <c r="BU21" i="32"/>
  <c r="BV51" i="32" s="1"/>
  <c r="CE41" i="10"/>
  <c r="CD55" i="10"/>
  <c r="BQ158" i="29"/>
  <c r="BO198" i="30"/>
  <c r="BO198" i="29"/>
  <c r="BQ189" i="29"/>
  <c r="BQ191" i="29" s="1"/>
  <c r="CB41" i="34"/>
  <c r="CA55" i="34"/>
  <c r="BQ182" i="29"/>
  <c r="BQ184" i="29" s="1"/>
  <c r="BR73" i="33"/>
  <c r="BR74" i="33" s="1"/>
  <c r="BR157" i="29"/>
  <c r="BS172" i="29"/>
  <c r="BS153" i="29"/>
  <c r="BT33" i="29"/>
  <c r="BU69" i="29" s="1"/>
  <c r="BT24" i="33"/>
  <c r="BU60" i="33" s="1"/>
  <c r="BT29" i="33"/>
  <c r="BU65" i="33" s="1"/>
  <c r="BT28" i="33"/>
  <c r="BU64" i="33" s="1"/>
  <c r="BS173" i="30"/>
  <c r="BS154" i="30"/>
  <c r="BT34" i="30"/>
  <c r="BU70" i="30" s="1"/>
  <c r="BU25" i="33"/>
  <c r="BV61" i="33" s="1"/>
  <c r="BT34" i="33"/>
  <c r="BU70" i="33" s="1"/>
  <c r="BQ189" i="30"/>
  <c r="BQ182" i="30"/>
  <c r="BQ178" i="30"/>
  <c r="BQ179" i="30" s="1"/>
  <c r="BR157" i="30"/>
  <c r="BT31" i="30"/>
  <c r="BU67" i="30" s="1"/>
  <c r="BS151" i="30"/>
  <c r="BS170" i="30"/>
  <c r="BT23" i="33"/>
  <c r="BU59" i="33" s="1"/>
  <c r="BS37" i="33"/>
  <c r="BT26" i="30"/>
  <c r="BU62" i="30" s="1"/>
  <c r="BS146" i="30"/>
  <c r="BS165" i="30"/>
  <c r="BR176" i="30"/>
  <c r="BS146" i="29"/>
  <c r="BT26" i="29"/>
  <c r="BU62" i="29" s="1"/>
  <c r="BS165" i="29"/>
  <c r="BQ178" i="29"/>
  <c r="BQ179" i="29" s="1"/>
  <c r="BQ183" i="29"/>
  <c r="BQ190" i="29"/>
  <c r="BQ192" i="29" s="1"/>
  <c r="BT33" i="33"/>
  <c r="BU69" i="33" s="1"/>
  <c r="BS166" i="30"/>
  <c r="BS147" i="30"/>
  <c r="BT27" i="30"/>
  <c r="BU63" i="30" s="1"/>
  <c r="BT25" i="29"/>
  <c r="BU61" i="29" s="1"/>
  <c r="BS164" i="29"/>
  <c r="BS145" i="29"/>
  <c r="BO194" i="30"/>
  <c r="BS37" i="29"/>
  <c r="BS173" i="29"/>
  <c r="BS154" i="29"/>
  <c r="BT34" i="29"/>
  <c r="BU70" i="29" s="1"/>
  <c r="BP197" i="29"/>
  <c r="BP191" i="29"/>
  <c r="BP193" i="29" s="1"/>
  <c r="BT28" i="30"/>
  <c r="BU64" i="30" s="1"/>
  <c r="BS167" i="30"/>
  <c r="BS148" i="30"/>
  <c r="BS152" i="30"/>
  <c r="BT32" i="30"/>
  <c r="BU68" i="30" s="1"/>
  <c r="BS171" i="30"/>
  <c r="BT24" i="29"/>
  <c r="BU60" i="29" s="1"/>
  <c r="BS163" i="29"/>
  <c r="BS144" i="29"/>
  <c r="BT27" i="29"/>
  <c r="BU63" i="29" s="1"/>
  <c r="BS166" i="29"/>
  <c r="BS147" i="29"/>
  <c r="BR73" i="29"/>
  <c r="BR74" i="29" s="1"/>
  <c r="BS164" i="30"/>
  <c r="BS145" i="30"/>
  <c r="BT25" i="30"/>
  <c r="BU61" i="30" s="1"/>
  <c r="BS168" i="30"/>
  <c r="BS149" i="30"/>
  <c r="BT29" i="30"/>
  <c r="BU65" i="30" s="1"/>
  <c r="BS153" i="30"/>
  <c r="BT33" i="30"/>
  <c r="BU69" i="30" s="1"/>
  <c r="BS172" i="30"/>
  <c r="BQ190" i="30"/>
  <c r="BQ192" i="30" s="1"/>
  <c r="BQ183" i="30"/>
  <c r="BQ185" i="30" s="1"/>
  <c r="BP184" i="29"/>
  <c r="BP186" i="29" s="1"/>
  <c r="BP196" i="29"/>
  <c r="BT32" i="33"/>
  <c r="BU68" i="33" s="1"/>
  <c r="BT28" i="29"/>
  <c r="BU64" i="29" s="1"/>
  <c r="BS167" i="29"/>
  <c r="BS148" i="29"/>
  <c r="BT29" i="29"/>
  <c r="BU65" i="29" s="1"/>
  <c r="BS168" i="29"/>
  <c r="BS149" i="29"/>
  <c r="BT31" i="33"/>
  <c r="BU67" i="33" s="1"/>
  <c r="BS151" i="29"/>
  <c r="BS170" i="29"/>
  <c r="BT31" i="29"/>
  <c r="BU67" i="29" s="1"/>
  <c r="BP197" i="30"/>
  <c r="BP191" i="30"/>
  <c r="BP193" i="30" s="1"/>
  <c r="BS169" i="29"/>
  <c r="BS150" i="29"/>
  <c r="BT30" i="29"/>
  <c r="BU66" i="29" s="1"/>
  <c r="BQ158" i="30"/>
  <c r="BS174" i="29"/>
  <c r="BS155" i="29"/>
  <c r="BT35" i="29"/>
  <c r="BU71" i="29" s="1"/>
  <c r="BP184" i="30"/>
  <c r="BP186" i="30" s="1"/>
  <c r="BP196" i="30"/>
  <c r="BT23" i="30"/>
  <c r="BU59" i="30" s="1"/>
  <c r="BS37" i="30"/>
  <c r="BS143" i="30"/>
  <c r="BS162" i="30"/>
  <c r="BR176" i="29"/>
  <c r="BS162" i="29"/>
  <c r="BS143" i="29"/>
  <c r="BT23" i="29"/>
  <c r="BU59" i="29" s="1"/>
  <c r="BS171" i="29"/>
  <c r="BS152" i="29"/>
  <c r="BT32" i="29"/>
  <c r="BU68" i="29" s="1"/>
  <c r="BQ177" i="30"/>
  <c r="BS163" i="30"/>
  <c r="BS144" i="30"/>
  <c r="BT24" i="30"/>
  <c r="BU60" i="30" s="1"/>
  <c r="BS155" i="30"/>
  <c r="BT35" i="30"/>
  <c r="BU71" i="30" s="1"/>
  <c r="BS174" i="30"/>
  <c r="BT26" i="33"/>
  <c r="BU62" i="33" s="1"/>
  <c r="BO194" i="29"/>
  <c r="BR73" i="30"/>
  <c r="BT35" i="33"/>
  <c r="BU71" i="33" s="1"/>
  <c r="BT27" i="33"/>
  <c r="BU63" i="33" s="1"/>
  <c r="BT30" i="33"/>
  <c r="BU66" i="33" s="1"/>
  <c r="BT30" i="30"/>
  <c r="BU66" i="30" s="1"/>
  <c r="BS150" i="30"/>
  <c r="BS169" i="30"/>
  <c r="BU23" i="31"/>
  <c r="BV59" i="31" s="1"/>
  <c r="BT162" i="31"/>
  <c r="BT143" i="31"/>
  <c r="BT37" i="31"/>
  <c r="BV25" i="32"/>
  <c r="BW55" i="32" s="1"/>
  <c r="BU25" i="2"/>
  <c r="BV55" i="2" s="1"/>
  <c r="BU24" i="2"/>
  <c r="BV54" i="2" s="1"/>
  <c r="BU23" i="2"/>
  <c r="BV53" i="2" s="1"/>
  <c r="BV20" i="2"/>
  <c r="BW50" i="2" s="1"/>
  <c r="BU28" i="2"/>
  <c r="BV58" i="2" s="1"/>
  <c r="BU27" i="2"/>
  <c r="BV57" i="2" s="1"/>
  <c r="BS61" i="2"/>
  <c r="BS62" i="2" s="1"/>
  <c r="BT29" i="2"/>
  <c r="BU21" i="2"/>
  <c r="BV51" i="2" s="1"/>
  <c r="BS31" i="2"/>
  <c r="BU26" i="2"/>
  <c r="BV56" i="2" s="1"/>
  <c r="BV30" i="10"/>
  <c r="BW66" i="10" s="1"/>
  <c r="BU32" i="10"/>
  <c r="BV68" i="10" s="1"/>
  <c r="BU26" i="10"/>
  <c r="BV62" i="10" s="1"/>
  <c r="BU28" i="10"/>
  <c r="BV64" i="10" s="1"/>
  <c r="BU31" i="10"/>
  <c r="BV67" i="10" s="1"/>
  <c r="BS73" i="10"/>
  <c r="BS74" i="10" s="1"/>
  <c r="BU29" i="10"/>
  <c r="BV65" i="10" s="1"/>
  <c r="BU34" i="10"/>
  <c r="BV70" i="10" s="1"/>
  <c r="BU35" i="10"/>
  <c r="BV71" i="10" s="1"/>
  <c r="BU25" i="10"/>
  <c r="BV61" i="10" s="1"/>
  <c r="BU27" i="10"/>
  <c r="BV63" i="10" s="1"/>
  <c r="BV24" i="10"/>
  <c r="BW60" i="10" s="1"/>
  <c r="BV26" i="32"/>
  <c r="BW56" i="32" s="1"/>
  <c r="BW20" i="32"/>
  <c r="BX50" i="32" s="1"/>
  <c r="BV24" i="32"/>
  <c r="BW54" i="32" s="1"/>
  <c r="BV27" i="32"/>
  <c r="BW57" i="32" s="1"/>
  <c r="BV28" i="32"/>
  <c r="BW58" i="32" s="1"/>
  <c r="BV23" i="32"/>
  <c r="BW53" i="32" s="1"/>
  <c r="BX142" i="36" l="1"/>
  <c r="BX181" i="36"/>
  <c r="BX58" i="36"/>
  <c r="BX77" i="36"/>
  <c r="BX161" i="36"/>
  <c r="BX40" i="36"/>
  <c r="BX22" i="36"/>
  <c r="BX92" i="36"/>
  <c r="BX126" i="36"/>
  <c r="BX109" i="36"/>
  <c r="BX188" i="36"/>
  <c r="BX77" i="33"/>
  <c r="BX40" i="33"/>
  <c r="BX92" i="33"/>
  <c r="BX58" i="33"/>
  <c r="BX22" i="33"/>
  <c r="BX181" i="31"/>
  <c r="BX142" i="31"/>
  <c r="BX109" i="31"/>
  <c r="BX77" i="31"/>
  <c r="BX40" i="31"/>
  <c r="BX188" i="31"/>
  <c r="BX161" i="31"/>
  <c r="BX126" i="31"/>
  <c r="BX92" i="31"/>
  <c r="BX58" i="31"/>
  <c r="BX22" i="31"/>
  <c r="BX181" i="30"/>
  <c r="BX92" i="30"/>
  <c r="BX188" i="30"/>
  <c r="BX126" i="30"/>
  <c r="BX22" i="30"/>
  <c r="BX161" i="30"/>
  <c r="BX77" i="30"/>
  <c r="BX109" i="30"/>
  <c r="BX142" i="30"/>
  <c r="BX58" i="30"/>
  <c r="BX40" i="30"/>
  <c r="BX40" i="35"/>
  <c r="BX161" i="35"/>
  <c r="BX77" i="35"/>
  <c r="BX22" i="35"/>
  <c r="BX181" i="35"/>
  <c r="BX126" i="35"/>
  <c r="BX109" i="35"/>
  <c r="BX142" i="35"/>
  <c r="BX188" i="35"/>
  <c r="BX58" i="35"/>
  <c r="BX92" i="35"/>
  <c r="BX126" i="29"/>
  <c r="BX188" i="29"/>
  <c r="BX161" i="29"/>
  <c r="BX92" i="29"/>
  <c r="BX58" i="29"/>
  <c r="BX22" i="29"/>
  <c r="BX77" i="29"/>
  <c r="BX181" i="29"/>
  <c r="BX40" i="29"/>
  <c r="BX142" i="29"/>
  <c r="BX109" i="29"/>
  <c r="BX89" i="43"/>
  <c r="BX22" i="43"/>
  <c r="BX40" i="43"/>
  <c r="BX76" i="43"/>
  <c r="BX58" i="43"/>
  <c r="BX77" i="10"/>
  <c r="BX92" i="10"/>
  <c r="BX22" i="10"/>
  <c r="BX58" i="10"/>
  <c r="BX40" i="10"/>
  <c r="BX20" i="48"/>
  <c r="BX27" i="48"/>
  <c r="BX77" i="32"/>
  <c r="BX34" i="32"/>
  <c r="BX65" i="32"/>
  <c r="BX19" i="32"/>
  <c r="BX49" i="32"/>
  <c r="BY4" i="48"/>
  <c r="BY4" i="43"/>
  <c r="BY4" i="35"/>
  <c r="BY4" i="33"/>
  <c r="BY4" i="31"/>
  <c r="BY4" i="32"/>
  <c r="BY4" i="29"/>
  <c r="BY4" i="10"/>
  <c r="BY4" i="30"/>
  <c r="BY4" i="34"/>
  <c r="BY4" i="36"/>
  <c r="BY65" i="2"/>
  <c r="BY34" i="2"/>
  <c r="BY77" i="2"/>
  <c r="BY49" i="2"/>
  <c r="BY19" i="2"/>
  <c r="BX161" i="34"/>
  <c r="BX188" i="34"/>
  <c r="BX181" i="34"/>
  <c r="BX142" i="34"/>
  <c r="BX77" i="34"/>
  <c r="BX109" i="34"/>
  <c r="BX22" i="34"/>
  <c r="BX58" i="34"/>
  <c r="BX92" i="34"/>
  <c r="BX126" i="34"/>
  <c r="BX40" i="34"/>
  <c r="BY34" i="28"/>
  <c r="BY59" i="28" s="1"/>
  <c r="BX87" i="28"/>
  <c r="BX95" i="28" s="1"/>
  <c r="BX103" i="28" s="1"/>
  <c r="BX67" i="28"/>
  <c r="BX75" i="28" s="1"/>
  <c r="CA5" i="28"/>
  <c r="BZ4" i="2"/>
  <c r="BZ21" i="28"/>
  <c r="BZ13" i="28"/>
  <c r="BT37" i="10"/>
  <c r="BU61" i="31"/>
  <c r="BT145" i="31"/>
  <c r="BT157" i="31" s="1"/>
  <c r="BT189" i="31" s="1"/>
  <c r="BT164" i="31"/>
  <c r="BT176" i="31" s="1"/>
  <c r="BT190" i="31" s="1"/>
  <c r="BT192" i="31" s="1"/>
  <c r="BU25" i="31"/>
  <c r="BR158" i="35"/>
  <c r="BS158" i="31"/>
  <c r="BU52" i="32"/>
  <c r="BU22" i="32"/>
  <c r="BU31" i="32" s="1"/>
  <c r="BU69" i="10"/>
  <c r="BU33" i="10"/>
  <c r="BR177" i="35"/>
  <c r="BP194" i="36"/>
  <c r="BR74" i="30"/>
  <c r="BR191" i="31"/>
  <c r="BR193" i="31" s="1"/>
  <c r="BT37" i="36"/>
  <c r="BR177" i="34"/>
  <c r="BP198" i="36"/>
  <c r="BP194" i="35"/>
  <c r="BR189" i="36"/>
  <c r="BR191" i="36" s="1"/>
  <c r="BR196" i="31"/>
  <c r="BR198" i="31" s="1"/>
  <c r="BQ186" i="36"/>
  <c r="BQ196" i="36"/>
  <c r="BS178" i="31"/>
  <c r="BS179" i="31" s="1"/>
  <c r="BS176" i="36"/>
  <c r="BS183" i="36" s="1"/>
  <c r="BS185" i="36" s="1"/>
  <c r="BS183" i="31"/>
  <c r="BS185" i="31" s="1"/>
  <c r="BS177" i="31"/>
  <c r="BS189" i="31"/>
  <c r="BS191" i="31" s="1"/>
  <c r="BS193" i="31" s="1"/>
  <c r="BS182" i="31"/>
  <c r="BR184" i="31"/>
  <c r="BR186" i="31" s="1"/>
  <c r="BU59" i="10"/>
  <c r="BU23" i="10"/>
  <c r="BR177" i="36"/>
  <c r="BQ193" i="36"/>
  <c r="BR178" i="36"/>
  <c r="BR179" i="36" s="1"/>
  <c r="BR158" i="34"/>
  <c r="BR158" i="36"/>
  <c r="BR183" i="36"/>
  <c r="BR185" i="36" s="1"/>
  <c r="BR190" i="36"/>
  <c r="BR192" i="36" s="1"/>
  <c r="BQ197" i="36"/>
  <c r="BP198" i="34"/>
  <c r="BP198" i="35"/>
  <c r="BQ196" i="35"/>
  <c r="BP194" i="34"/>
  <c r="BQ193" i="35"/>
  <c r="BT73" i="36"/>
  <c r="BT74" i="36" s="1"/>
  <c r="BQ186" i="35"/>
  <c r="BS157" i="36"/>
  <c r="CC26" i="35"/>
  <c r="CC62" i="35"/>
  <c r="CB165" i="35"/>
  <c r="CB146" i="35"/>
  <c r="BV64" i="31"/>
  <c r="BV28" i="31"/>
  <c r="BU148" i="31"/>
  <c r="BU167" i="31"/>
  <c r="BU23" i="35"/>
  <c r="BU59" i="35"/>
  <c r="BT162" i="35"/>
  <c r="BT37" i="35"/>
  <c r="BT143" i="35"/>
  <c r="BX29" i="36"/>
  <c r="BX65" i="36"/>
  <c r="BW149" i="36"/>
  <c r="BW168" i="36"/>
  <c r="BU26" i="36"/>
  <c r="BU62" i="36"/>
  <c r="BT165" i="36"/>
  <c r="BT146" i="36"/>
  <c r="BU30" i="36"/>
  <c r="BU66" i="36"/>
  <c r="BT169" i="36"/>
  <c r="BT150" i="36"/>
  <c r="BT31" i="2"/>
  <c r="BU59" i="2"/>
  <c r="BV65" i="31"/>
  <c r="BU168" i="31"/>
  <c r="BU149" i="31"/>
  <c r="BV29" i="31"/>
  <c r="BV66" i="31"/>
  <c r="BV30" i="31"/>
  <c r="BU169" i="31"/>
  <c r="BU150" i="31"/>
  <c r="BU34" i="34"/>
  <c r="BU70" i="34"/>
  <c r="BT154" i="34"/>
  <c r="BT173" i="34"/>
  <c r="BZ33" i="35"/>
  <c r="BZ69" i="35"/>
  <c r="BY153" i="35"/>
  <c r="BY172" i="35"/>
  <c r="BU52" i="2"/>
  <c r="BU22" i="2"/>
  <c r="BW24" i="35"/>
  <c r="BW60" i="35"/>
  <c r="BV144" i="35"/>
  <c r="BV163" i="35"/>
  <c r="BY32" i="35"/>
  <c r="BY68" i="35"/>
  <c r="BX171" i="35"/>
  <c r="BX152" i="35"/>
  <c r="BU31" i="35"/>
  <c r="BU67" i="35"/>
  <c r="BT170" i="35"/>
  <c r="BT151" i="35"/>
  <c r="BU34" i="35"/>
  <c r="BU70" i="35"/>
  <c r="BT154" i="35"/>
  <c r="BT173" i="35"/>
  <c r="BU27" i="36"/>
  <c r="BU63" i="36"/>
  <c r="BT147" i="36"/>
  <c r="BT166" i="36"/>
  <c r="BU28" i="36"/>
  <c r="BU64" i="36"/>
  <c r="BT167" i="36"/>
  <c r="BT148" i="36"/>
  <c r="BU29" i="34"/>
  <c r="BU65" i="34"/>
  <c r="BT149" i="34"/>
  <c r="BT168" i="34"/>
  <c r="BU31" i="34"/>
  <c r="BU67" i="34"/>
  <c r="BT170" i="34"/>
  <c r="BT151" i="34"/>
  <c r="BV70" i="31"/>
  <c r="BU154" i="31"/>
  <c r="BV34" i="31"/>
  <c r="BU173" i="31"/>
  <c r="BZ29" i="35"/>
  <c r="BZ65" i="35"/>
  <c r="BY149" i="35"/>
  <c r="BY168" i="35"/>
  <c r="BU27" i="34"/>
  <c r="BU63" i="34"/>
  <c r="BT147" i="34"/>
  <c r="BT166" i="34"/>
  <c r="BU24" i="34"/>
  <c r="BU60" i="34"/>
  <c r="BT144" i="34"/>
  <c r="BT163" i="34"/>
  <c r="BS157" i="34"/>
  <c r="BU34" i="36"/>
  <c r="BU70" i="36"/>
  <c r="BT154" i="36"/>
  <c r="BT173" i="36"/>
  <c r="BU32" i="34"/>
  <c r="BU68" i="34"/>
  <c r="BT171" i="34"/>
  <c r="BT152" i="34"/>
  <c r="BU32" i="36"/>
  <c r="BU68" i="36"/>
  <c r="BT171" i="36"/>
  <c r="BT152" i="36"/>
  <c r="BS74" i="34"/>
  <c r="BU35" i="36"/>
  <c r="BU71" i="36"/>
  <c r="BT174" i="36"/>
  <c r="BT155" i="36"/>
  <c r="BY28" i="35"/>
  <c r="BY64" i="35"/>
  <c r="BX148" i="35"/>
  <c r="BX167" i="35"/>
  <c r="BS176" i="35"/>
  <c r="BV69" i="31"/>
  <c r="BV33" i="31"/>
  <c r="BU172" i="31"/>
  <c r="BU153" i="31"/>
  <c r="BZ35" i="35"/>
  <c r="BZ71" i="35"/>
  <c r="BY155" i="35"/>
  <c r="BY174" i="35"/>
  <c r="BV68" i="31"/>
  <c r="BU171" i="31"/>
  <c r="BU152" i="31"/>
  <c r="BV32" i="31"/>
  <c r="BR178" i="35"/>
  <c r="BR179" i="35" s="1"/>
  <c r="BR189" i="35"/>
  <c r="BR182" i="35"/>
  <c r="BR184" i="36"/>
  <c r="BS176" i="34"/>
  <c r="BV23" i="36"/>
  <c r="BV59" i="36"/>
  <c r="BU162" i="36"/>
  <c r="BU143" i="36"/>
  <c r="BQ197" i="35"/>
  <c r="BU30" i="34"/>
  <c r="BU66" i="34"/>
  <c r="BT150" i="34"/>
  <c r="BT169" i="34"/>
  <c r="BU23" i="34"/>
  <c r="BU59" i="34"/>
  <c r="BT37" i="34"/>
  <c r="BT143" i="34"/>
  <c r="BT162" i="34"/>
  <c r="BV60" i="31"/>
  <c r="BU144" i="31"/>
  <c r="BU163" i="31"/>
  <c r="BV24" i="31"/>
  <c r="BV63" i="31"/>
  <c r="BV27" i="31"/>
  <c r="BU147" i="31"/>
  <c r="BU166" i="31"/>
  <c r="BV62" i="31"/>
  <c r="BU165" i="31"/>
  <c r="BU146" i="31"/>
  <c r="BV26" i="31"/>
  <c r="BU25" i="36"/>
  <c r="BU61" i="36"/>
  <c r="BT164" i="36"/>
  <c r="BT145" i="36"/>
  <c r="BU26" i="34"/>
  <c r="BU62" i="34"/>
  <c r="BT165" i="34"/>
  <c r="BT146" i="34"/>
  <c r="BU31" i="36"/>
  <c r="BU67" i="36"/>
  <c r="BT151" i="36"/>
  <c r="BT170" i="36"/>
  <c r="BQ197" i="34"/>
  <c r="BQ191" i="34"/>
  <c r="BQ193" i="34" s="1"/>
  <c r="BW67" i="31"/>
  <c r="BW31" i="31"/>
  <c r="BV151" i="31"/>
  <c r="BV170" i="31"/>
  <c r="BS157" i="35"/>
  <c r="BU35" i="34"/>
  <c r="BU71" i="34"/>
  <c r="BT155" i="34"/>
  <c r="BT174" i="34"/>
  <c r="BY27" i="35"/>
  <c r="BY63" i="35"/>
  <c r="BX147" i="35"/>
  <c r="BX166" i="35"/>
  <c r="BR183" i="35"/>
  <c r="BR185" i="35" s="1"/>
  <c r="BR190" i="35"/>
  <c r="BR192" i="35" s="1"/>
  <c r="BT73" i="34"/>
  <c r="BT179" i="34" s="1"/>
  <c r="BU25" i="34"/>
  <c r="BU61" i="34"/>
  <c r="BT145" i="34"/>
  <c r="BT164" i="34"/>
  <c r="BU33" i="36"/>
  <c r="BU69" i="36"/>
  <c r="BT172" i="36"/>
  <c r="BT153" i="36"/>
  <c r="BR183" i="34"/>
  <c r="BR185" i="34" s="1"/>
  <c r="BR190" i="34"/>
  <c r="BR192" i="34" s="1"/>
  <c r="BQ184" i="34"/>
  <c r="BQ186" i="34" s="1"/>
  <c r="BQ196" i="34"/>
  <c r="BU28" i="34"/>
  <c r="BU64" i="34"/>
  <c r="BT148" i="34"/>
  <c r="BT167" i="34"/>
  <c r="BR182" i="34"/>
  <c r="BR189" i="34"/>
  <c r="BZ25" i="35"/>
  <c r="BZ61" i="35"/>
  <c r="BY164" i="35"/>
  <c r="BY145" i="35"/>
  <c r="BT73" i="35"/>
  <c r="BT74" i="35" s="1"/>
  <c r="BU24" i="36"/>
  <c r="BU60" i="36"/>
  <c r="BT163" i="36"/>
  <c r="BT144" i="36"/>
  <c r="BU33" i="34"/>
  <c r="BU69" i="34"/>
  <c r="BT172" i="34"/>
  <c r="BT153" i="34"/>
  <c r="BV71" i="31"/>
  <c r="BV35" i="31"/>
  <c r="BU155" i="31"/>
  <c r="BU174" i="31"/>
  <c r="BZ30" i="35"/>
  <c r="BZ66" i="35"/>
  <c r="BY169" i="35"/>
  <c r="BY150" i="35"/>
  <c r="CD41" i="33"/>
  <c r="CC55" i="33"/>
  <c r="CH41" i="30"/>
  <c r="CH55" i="30" s="1"/>
  <c r="CG55" i="30"/>
  <c r="BR177" i="30"/>
  <c r="BQ197" i="29"/>
  <c r="BQ193" i="29"/>
  <c r="BT61" i="32"/>
  <c r="BT62" i="32" s="1"/>
  <c r="BV21" i="32"/>
  <c r="BW51" i="32" s="1"/>
  <c r="BV29" i="32"/>
  <c r="BW59" i="32" s="1"/>
  <c r="CF41" i="10"/>
  <c r="CE55" i="10"/>
  <c r="BP194" i="29"/>
  <c r="BP198" i="29"/>
  <c r="CC41" i="34"/>
  <c r="CB55" i="34"/>
  <c r="BR178" i="29"/>
  <c r="BR179" i="29" s="1"/>
  <c r="BS176" i="29"/>
  <c r="BS183" i="29" s="1"/>
  <c r="BR158" i="30"/>
  <c r="BS73" i="29"/>
  <c r="BS74" i="29" s="1"/>
  <c r="BP198" i="30"/>
  <c r="BR189" i="29"/>
  <c r="BR191" i="29" s="1"/>
  <c r="BR158" i="29"/>
  <c r="BR182" i="29"/>
  <c r="BR184" i="29" s="1"/>
  <c r="BT168" i="29"/>
  <c r="BT149" i="29"/>
  <c r="BU29" i="29"/>
  <c r="BV65" i="29" s="1"/>
  <c r="BT163" i="29"/>
  <c r="BT144" i="29"/>
  <c r="BU24" i="29"/>
  <c r="BV60" i="29" s="1"/>
  <c r="BT148" i="30"/>
  <c r="BT167" i="30"/>
  <c r="BU28" i="30"/>
  <c r="BV64" i="30" s="1"/>
  <c r="BR177" i="29"/>
  <c r="BT146" i="30"/>
  <c r="BT165" i="30"/>
  <c r="BU26" i="30"/>
  <c r="BV62" i="30" s="1"/>
  <c r="BT170" i="30"/>
  <c r="BU31" i="30"/>
  <c r="BV67" i="30" s="1"/>
  <c r="BT151" i="30"/>
  <c r="BV25" i="33"/>
  <c r="BW61" i="33" s="1"/>
  <c r="BU29" i="33"/>
  <c r="BV65" i="33" s="1"/>
  <c r="BU27" i="33"/>
  <c r="BV63" i="33" s="1"/>
  <c r="BT162" i="30"/>
  <c r="BT37" i="30"/>
  <c r="BU23" i="30"/>
  <c r="BV59" i="30" s="1"/>
  <c r="BT143" i="30"/>
  <c r="BT169" i="29"/>
  <c r="BT150" i="29"/>
  <c r="BU30" i="29"/>
  <c r="BV66" i="29" s="1"/>
  <c r="BR189" i="30"/>
  <c r="BR182" i="30"/>
  <c r="BT174" i="30"/>
  <c r="BT155" i="30"/>
  <c r="BU35" i="30"/>
  <c r="BV71" i="30" s="1"/>
  <c r="BT152" i="29"/>
  <c r="BT171" i="29"/>
  <c r="BU32" i="29"/>
  <c r="BV68" i="29" s="1"/>
  <c r="BU29" i="30"/>
  <c r="BV65" i="30" s="1"/>
  <c r="BT149" i="30"/>
  <c r="BT168" i="30"/>
  <c r="BT146" i="29"/>
  <c r="BT165" i="29"/>
  <c r="BU26" i="29"/>
  <c r="BV62" i="29" s="1"/>
  <c r="BU24" i="33"/>
  <c r="BV60" i="33" s="1"/>
  <c r="BP194" i="30"/>
  <c r="BU31" i="33"/>
  <c r="BV67" i="33" s="1"/>
  <c r="BT148" i="29"/>
  <c r="BT167" i="29"/>
  <c r="BU28" i="29"/>
  <c r="BV64" i="29" s="1"/>
  <c r="BU33" i="33"/>
  <c r="BV69" i="33" s="1"/>
  <c r="BU23" i="33"/>
  <c r="BV59" i="33" s="1"/>
  <c r="BT37" i="33"/>
  <c r="BU34" i="30"/>
  <c r="BV70" i="30" s="1"/>
  <c r="BT173" i="30"/>
  <c r="BT154" i="30"/>
  <c r="BU35" i="33"/>
  <c r="BV71" i="33" s="1"/>
  <c r="BR190" i="29"/>
  <c r="BR183" i="29"/>
  <c r="BU35" i="29"/>
  <c r="BV71" i="29" s="1"/>
  <c r="BT174" i="29"/>
  <c r="BT155" i="29"/>
  <c r="BT152" i="30"/>
  <c r="BU32" i="30"/>
  <c r="BV68" i="30" s="1"/>
  <c r="BT171" i="30"/>
  <c r="BT37" i="29"/>
  <c r="BT173" i="29"/>
  <c r="BT154" i="29"/>
  <c r="BU34" i="29"/>
  <c r="BV70" i="29" s="1"/>
  <c r="BS73" i="33"/>
  <c r="BS74" i="33" s="1"/>
  <c r="BQ184" i="30"/>
  <c r="BQ186" i="30" s="1"/>
  <c r="BQ196" i="30"/>
  <c r="BT172" i="29"/>
  <c r="BT153" i="29"/>
  <c r="BU33" i="29"/>
  <c r="BV69" i="29" s="1"/>
  <c r="BT163" i="30"/>
  <c r="BT144" i="30"/>
  <c r="BU24" i="30"/>
  <c r="BV60" i="30" s="1"/>
  <c r="BS176" i="30"/>
  <c r="BU25" i="30"/>
  <c r="BV61" i="30" s="1"/>
  <c r="BT164" i="30"/>
  <c r="BT145" i="30"/>
  <c r="BT166" i="29"/>
  <c r="BT147" i="29"/>
  <c r="BU27" i="29"/>
  <c r="BV63" i="29" s="1"/>
  <c r="BT164" i="29"/>
  <c r="BT145" i="29"/>
  <c r="BU25" i="29"/>
  <c r="BV61" i="29" s="1"/>
  <c r="BR178" i="30"/>
  <c r="BR179" i="30" s="1"/>
  <c r="BR183" i="30"/>
  <c r="BR185" i="30" s="1"/>
  <c r="BR190" i="30"/>
  <c r="BR192" i="30" s="1"/>
  <c r="BQ191" i="30"/>
  <c r="BQ193" i="30" s="1"/>
  <c r="BQ197" i="30"/>
  <c r="BT169" i="30"/>
  <c r="BT150" i="30"/>
  <c r="BU30" i="30"/>
  <c r="BV66" i="30" s="1"/>
  <c r="BT143" i="29"/>
  <c r="BU23" i="29"/>
  <c r="BV59" i="29" s="1"/>
  <c r="BT162" i="29"/>
  <c r="BS73" i="30"/>
  <c r="BU32" i="33"/>
  <c r="BV68" i="33" s="1"/>
  <c r="BQ185" i="29"/>
  <c r="BQ186" i="29" s="1"/>
  <c r="BQ196" i="29"/>
  <c r="BU34" i="33"/>
  <c r="BV70" i="33" s="1"/>
  <c r="BU30" i="33"/>
  <c r="BV66" i="33" s="1"/>
  <c r="BU26" i="33"/>
  <c r="BV62" i="33" s="1"/>
  <c r="BS157" i="29"/>
  <c r="BS157" i="30"/>
  <c r="BT151" i="29"/>
  <c r="BT170" i="29"/>
  <c r="BU31" i="29"/>
  <c r="BV67" i="29" s="1"/>
  <c r="BT153" i="30"/>
  <c r="BU33" i="30"/>
  <c r="BV69" i="30" s="1"/>
  <c r="BT172" i="30"/>
  <c r="BT166" i="30"/>
  <c r="BT147" i="30"/>
  <c r="BU27" i="30"/>
  <c r="BV63" i="30" s="1"/>
  <c r="BU28" i="33"/>
  <c r="BV64" i="33" s="1"/>
  <c r="BU73" i="31"/>
  <c r="BU74" i="31" s="1"/>
  <c r="BV23" i="31"/>
  <c r="BW59" i="31" s="1"/>
  <c r="BU143" i="31"/>
  <c r="BU162" i="31"/>
  <c r="BU37" i="31"/>
  <c r="BW25" i="32"/>
  <c r="BX55" i="32" s="1"/>
  <c r="BV25" i="2"/>
  <c r="BW55" i="2" s="1"/>
  <c r="BV27" i="2"/>
  <c r="BW57" i="2" s="1"/>
  <c r="BW20" i="2"/>
  <c r="BX50" i="2" s="1"/>
  <c r="BV21" i="2"/>
  <c r="BW51" i="2" s="1"/>
  <c r="BV28" i="2"/>
  <c r="BW58" i="2" s="1"/>
  <c r="BT61" i="2"/>
  <c r="BT62" i="2" s="1"/>
  <c r="BU29" i="2"/>
  <c r="BV59" i="2" s="1"/>
  <c r="BV23" i="2"/>
  <c r="BW53" i="2" s="1"/>
  <c r="BV24" i="2"/>
  <c r="BW54" i="2" s="1"/>
  <c r="BV26" i="2"/>
  <c r="BW56" i="2" s="1"/>
  <c r="BW24" i="10"/>
  <c r="BX60" i="10" s="1"/>
  <c r="BV27" i="10"/>
  <c r="BW63" i="10" s="1"/>
  <c r="BV32" i="10"/>
  <c r="BW68" i="10" s="1"/>
  <c r="BV35" i="10"/>
  <c r="BW71" i="10" s="1"/>
  <c r="BV25" i="10"/>
  <c r="BW61" i="10" s="1"/>
  <c r="BV31" i="10"/>
  <c r="BW67" i="10" s="1"/>
  <c r="BT73" i="10"/>
  <c r="BT74" i="10" s="1"/>
  <c r="BV34" i="10"/>
  <c r="BW70" i="10" s="1"/>
  <c r="BW30" i="10"/>
  <c r="BX66" i="10" s="1"/>
  <c r="BV28" i="10"/>
  <c r="BW64" i="10" s="1"/>
  <c r="BV29" i="10"/>
  <c r="BW65" i="10" s="1"/>
  <c r="BV26" i="10"/>
  <c r="BW62" i="10" s="1"/>
  <c r="BW28" i="32"/>
  <c r="BX58" i="32" s="1"/>
  <c r="BX20" i="32"/>
  <c r="BY50" i="32" s="1"/>
  <c r="BW23" i="32"/>
  <c r="BX53" i="32" s="1"/>
  <c r="BW24" i="32"/>
  <c r="BX54" i="32" s="1"/>
  <c r="BW26" i="32"/>
  <c r="BX56" i="32" s="1"/>
  <c r="BW27" i="32"/>
  <c r="BX57" i="32" s="1"/>
  <c r="BR186" i="36" l="1"/>
  <c r="BY92" i="10"/>
  <c r="BY22" i="10"/>
  <c r="BY77" i="10"/>
  <c r="BY58" i="10"/>
  <c r="BY40" i="10"/>
  <c r="BY77" i="32"/>
  <c r="BY65" i="32"/>
  <c r="BY19" i="32"/>
  <c r="BY49" i="32"/>
  <c r="BY34" i="32"/>
  <c r="BZ4" i="48"/>
  <c r="BZ4" i="43"/>
  <c r="BZ4" i="35"/>
  <c r="BZ4" i="33"/>
  <c r="BZ4" i="36"/>
  <c r="BZ4" i="34"/>
  <c r="BZ4" i="32"/>
  <c r="BZ4" i="31"/>
  <c r="BZ4" i="10"/>
  <c r="BZ4" i="30"/>
  <c r="BZ4" i="29"/>
  <c r="BZ65" i="2"/>
  <c r="BZ34" i="2"/>
  <c r="BZ77" i="2"/>
  <c r="BZ49" i="2"/>
  <c r="BZ19" i="2"/>
  <c r="BY181" i="31"/>
  <c r="BY142" i="31"/>
  <c r="BY109" i="31"/>
  <c r="BY77" i="31"/>
  <c r="BY40" i="31"/>
  <c r="BY22" i="31"/>
  <c r="BY188" i="31"/>
  <c r="BY58" i="31"/>
  <c r="BY92" i="31"/>
  <c r="BY161" i="31"/>
  <c r="BY126" i="31"/>
  <c r="BY126" i="29"/>
  <c r="BY181" i="29"/>
  <c r="BY22" i="29"/>
  <c r="BY161" i="29"/>
  <c r="BY92" i="29"/>
  <c r="BY40" i="29"/>
  <c r="BY188" i="29"/>
  <c r="BY142" i="29"/>
  <c r="BY58" i="29"/>
  <c r="BY77" i="29"/>
  <c r="BY109" i="29"/>
  <c r="BY77" i="33"/>
  <c r="BY40" i="33"/>
  <c r="BY92" i="33"/>
  <c r="BY58" i="33"/>
  <c r="BY22" i="33"/>
  <c r="BY77" i="36"/>
  <c r="BY142" i="36"/>
  <c r="BY22" i="36"/>
  <c r="BY126" i="36"/>
  <c r="BY161" i="36"/>
  <c r="BY58" i="36"/>
  <c r="BY188" i="36"/>
  <c r="BY40" i="36"/>
  <c r="BY109" i="36"/>
  <c r="BY181" i="36"/>
  <c r="BY92" i="36"/>
  <c r="BY40" i="35"/>
  <c r="BY181" i="35"/>
  <c r="BY126" i="35"/>
  <c r="BY58" i="35"/>
  <c r="BY161" i="35"/>
  <c r="BY77" i="35"/>
  <c r="BY142" i="35"/>
  <c r="BY22" i="35"/>
  <c r="BY188" i="35"/>
  <c r="BY92" i="35"/>
  <c r="BY109" i="35"/>
  <c r="BY188" i="34"/>
  <c r="BY181" i="34"/>
  <c r="BY109" i="34"/>
  <c r="BY161" i="34"/>
  <c r="BY22" i="34"/>
  <c r="BY58" i="34"/>
  <c r="BY92" i="34"/>
  <c r="BY126" i="34"/>
  <c r="BY142" i="34"/>
  <c r="BY77" i="34"/>
  <c r="BY40" i="34"/>
  <c r="BY76" i="43"/>
  <c r="BY58" i="43"/>
  <c r="BY40" i="43"/>
  <c r="BY22" i="43"/>
  <c r="BY89" i="43"/>
  <c r="BY188" i="30"/>
  <c r="BY126" i="30"/>
  <c r="BY161" i="30"/>
  <c r="BY77" i="30"/>
  <c r="BY22" i="30"/>
  <c r="BY109" i="30"/>
  <c r="BY142" i="30"/>
  <c r="BY181" i="30"/>
  <c r="BY92" i="30"/>
  <c r="BY58" i="30"/>
  <c r="BY40" i="30"/>
  <c r="BY27" i="48"/>
  <c r="BY20" i="48"/>
  <c r="CB5" i="28"/>
  <c r="CA4" i="2"/>
  <c r="CA21" i="28"/>
  <c r="CA13" i="28"/>
  <c r="BZ34" i="28"/>
  <c r="BZ59" i="28" s="1"/>
  <c r="BY67" i="28"/>
  <c r="BY75" i="28" s="1"/>
  <c r="BY87" i="28"/>
  <c r="BY95" i="28" s="1"/>
  <c r="BY103" i="28" s="1"/>
  <c r="BS177" i="36"/>
  <c r="BV61" i="31"/>
  <c r="BV73" i="31" s="1"/>
  <c r="BV74" i="31" s="1"/>
  <c r="BV25" i="31"/>
  <c r="BU145" i="31"/>
  <c r="BU157" i="31" s="1"/>
  <c r="BU189" i="31" s="1"/>
  <c r="BU164" i="31"/>
  <c r="BU176" i="31" s="1"/>
  <c r="BU190" i="31" s="1"/>
  <c r="BU192" i="31" s="1"/>
  <c r="BU37" i="10"/>
  <c r="BV52" i="32"/>
  <c r="BV22" i="32"/>
  <c r="BV31" i="32" s="1"/>
  <c r="BS74" i="30"/>
  <c r="BV69" i="10"/>
  <c r="BV33" i="10"/>
  <c r="BT183" i="31"/>
  <c r="BT185" i="31" s="1"/>
  <c r="BS177" i="34"/>
  <c r="BT177" i="31"/>
  <c r="BR194" i="31"/>
  <c r="BQ198" i="36"/>
  <c r="BQ198" i="35"/>
  <c r="BR196" i="36"/>
  <c r="BS197" i="31"/>
  <c r="BS196" i="31"/>
  <c r="BQ194" i="34"/>
  <c r="BS158" i="36"/>
  <c r="BS190" i="36"/>
  <c r="BS192" i="36" s="1"/>
  <c r="BS178" i="36"/>
  <c r="BS179" i="36" s="1"/>
  <c r="BQ194" i="36"/>
  <c r="BS184" i="31"/>
  <c r="BS186" i="31" s="1"/>
  <c r="BS194" i="31" s="1"/>
  <c r="BU37" i="36"/>
  <c r="BV59" i="10"/>
  <c r="BV23" i="10"/>
  <c r="BS158" i="34"/>
  <c r="BQ198" i="34"/>
  <c r="BR193" i="36"/>
  <c r="BR194" i="36" s="1"/>
  <c r="BR197" i="36"/>
  <c r="BT178" i="31"/>
  <c r="BT179" i="31" s="1"/>
  <c r="BU73" i="36"/>
  <c r="BU74" i="36" s="1"/>
  <c r="BT157" i="36"/>
  <c r="BT182" i="36" s="1"/>
  <c r="BQ194" i="35"/>
  <c r="BT176" i="36"/>
  <c r="BT183" i="36" s="1"/>
  <c r="BT185" i="36" s="1"/>
  <c r="BS182" i="36"/>
  <c r="BS196" i="36" s="1"/>
  <c r="BS189" i="36"/>
  <c r="BS191" i="36" s="1"/>
  <c r="BV35" i="34"/>
  <c r="BV71" i="34"/>
  <c r="BU155" i="34"/>
  <c r="BU174" i="34"/>
  <c r="CD26" i="35"/>
  <c r="CD62" i="35"/>
  <c r="CC165" i="35"/>
  <c r="CC146" i="35"/>
  <c r="CA25" i="35"/>
  <c r="CA61" i="35"/>
  <c r="BZ164" i="35"/>
  <c r="BZ145" i="35"/>
  <c r="BW63" i="31"/>
  <c r="BW27" i="31"/>
  <c r="BV166" i="31"/>
  <c r="BV147" i="31"/>
  <c r="BT157" i="34"/>
  <c r="BS182" i="34"/>
  <c r="BS189" i="34"/>
  <c r="BV27" i="34"/>
  <c r="BV63" i="34"/>
  <c r="BU147" i="34"/>
  <c r="BU166" i="34"/>
  <c r="BV34" i="34"/>
  <c r="BV70" i="34"/>
  <c r="BU173" i="34"/>
  <c r="BU154" i="34"/>
  <c r="BT182" i="31"/>
  <c r="BR191" i="34"/>
  <c r="BR193" i="34" s="1"/>
  <c r="BR197" i="34"/>
  <c r="BV31" i="36"/>
  <c r="BV67" i="36"/>
  <c r="BU170" i="36"/>
  <c r="BU151" i="36"/>
  <c r="BV25" i="36"/>
  <c r="BV61" i="36"/>
  <c r="BU145" i="36"/>
  <c r="BU164" i="36"/>
  <c r="BS183" i="35"/>
  <c r="BS185" i="35" s="1"/>
  <c r="BS190" i="35"/>
  <c r="BS192" i="35" s="1"/>
  <c r="BV35" i="36"/>
  <c r="BV71" i="36"/>
  <c r="BU155" i="36"/>
  <c r="BU174" i="36"/>
  <c r="BW70" i="31"/>
  <c r="BV173" i="31"/>
  <c r="BW34" i="31"/>
  <c r="BV154" i="31"/>
  <c r="BV30" i="36"/>
  <c r="BV66" i="36"/>
  <c r="BU169" i="36"/>
  <c r="BU150" i="36"/>
  <c r="BV33" i="36"/>
  <c r="BV69" i="36"/>
  <c r="BU153" i="36"/>
  <c r="BU172" i="36"/>
  <c r="BV26" i="36"/>
  <c r="BV62" i="36"/>
  <c r="BU165" i="36"/>
  <c r="BU146" i="36"/>
  <c r="BV33" i="34"/>
  <c r="BV69" i="34"/>
  <c r="BU172" i="34"/>
  <c r="BU153" i="34"/>
  <c r="BW69" i="31"/>
  <c r="BW33" i="31"/>
  <c r="BV153" i="31"/>
  <c r="BV172" i="31"/>
  <c r="BW65" i="31"/>
  <c r="BW29" i="31"/>
  <c r="BV149" i="31"/>
  <c r="BV168" i="31"/>
  <c r="BT158" i="31"/>
  <c r="BW71" i="31"/>
  <c r="BV155" i="31"/>
  <c r="BV174" i="31"/>
  <c r="BW35" i="31"/>
  <c r="BR184" i="34"/>
  <c r="BR186" i="34" s="1"/>
  <c r="BR196" i="34"/>
  <c r="BV25" i="34"/>
  <c r="BV61" i="34"/>
  <c r="BU145" i="34"/>
  <c r="BU164" i="34"/>
  <c r="BZ27" i="35"/>
  <c r="BZ63" i="35"/>
  <c r="BY166" i="35"/>
  <c r="BY147" i="35"/>
  <c r="BX67" i="31"/>
  <c r="BX31" i="31"/>
  <c r="BW151" i="31"/>
  <c r="BW170" i="31"/>
  <c r="BW62" i="31"/>
  <c r="BW26" i="31"/>
  <c r="BV165" i="31"/>
  <c r="BV146" i="31"/>
  <c r="BU73" i="34"/>
  <c r="BU179" i="34" s="1"/>
  <c r="BR196" i="35"/>
  <c r="BR184" i="35"/>
  <c r="BR186" i="35" s="1"/>
  <c r="BT74" i="34"/>
  <c r="BY29" i="36"/>
  <c r="BY65" i="36"/>
  <c r="BX168" i="36"/>
  <c r="BX149" i="36"/>
  <c r="BW64" i="31"/>
  <c r="BW28" i="31"/>
  <c r="BV167" i="31"/>
  <c r="BV148" i="31"/>
  <c r="BV28" i="34"/>
  <c r="BV64" i="34"/>
  <c r="BU148" i="34"/>
  <c r="BU167" i="34"/>
  <c r="CA29" i="35"/>
  <c r="CA65" i="35"/>
  <c r="BZ168" i="35"/>
  <c r="BZ149" i="35"/>
  <c r="CA30" i="35"/>
  <c r="CA66" i="35"/>
  <c r="BZ150" i="35"/>
  <c r="BZ169" i="35"/>
  <c r="BT176" i="34"/>
  <c r="BV32" i="36"/>
  <c r="BV68" i="36"/>
  <c r="BU171" i="36"/>
  <c r="BU152" i="36"/>
  <c r="BZ32" i="35"/>
  <c r="BZ68" i="35"/>
  <c r="BY171" i="35"/>
  <c r="BY152" i="35"/>
  <c r="BV24" i="36"/>
  <c r="BV60" i="36"/>
  <c r="BU163" i="36"/>
  <c r="BU144" i="36"/>
  <c r="BW60" i="31"/>
  <c r="BV144" i="31"/>
  <c r="BV163" i="31"/>
  <c r="BW24" i="31"/>
  <c r="BV23" i="34"/>
  <c r="BV59" i="34"/>
  <c r="BU162" i="34"/>
  <c r="BU143" i="34"/>
  <c r="BU37" i="34"/>
  <c r="BR197" i="35"/>
  <c r="BR191" i="35"/>
  <c r="BR193" i="35" s="1"/>
  <c r="BV32" i="34"/>
  <c r="BV68" i="34"/>
  <c r="BU171" i="34"/>
  <c r="BU152" i="34"/>
  <c r="BV29" i="34"/>
  <c r="BV65" i="34"/>
  <c r="BU168" i="34"/>
  <c r="BU149" i="34"/>
  <c r="BV27" i="36"/>
  <c r="BV63" i="36"/>
  <c r="BU147" i="36"/>
  <c r="BU166" i="36"/>
  <c r="BV31" i="35"/>
  <c r="BV67" i="35"/>
  <c r="BU151" i="35"/>
  <c r="BU170" i="35"/>
  <c r="CA33" i="35"/>
  <c r="CA69" i="35"/>
  <c r="BZ172" i="35"/>
  <c r="BZ153" i="35"/>
  <c r="BT157" i="35"/>
  <c r="BS177" i="35"/>
  <c r="BS189" i="35"/>
  <c r="BS182" i="35"/>
  <c r="BS178" i="35"/>
  <c r="BS179" i="35" s="1"/>
  <c r="BV30" i="34"/>
  <c r="BV66" i="34"/>
  <c r="BU169" i="34"/>
  <c r="BU150" i="34"/>
  <c r="BV31" i="34"/>
  <c r="BV67" i="34"/>
  <c r="BU151" i="34"/>
  <c r="BU170" i="34"/>
  <c r="BV34" i="35"/>
  <c r="BV70" i="35"/>
  <c r="BU173" i="35"/>
  <c r="BU154" i="35"/>
  <c r="CA35" i="35"/>
  <c r="CA71" i="35"/>
  <c r="BZ174" i="35"/>
  <c r="BZ155" i="35"/>
  <c r="BV24" i="34"/>
  <c r="BV60" i="34"/>
  <c r="BU144" i="34"/>
  <c r="BU163" i="34"/>
  <c r="BS158" i="35"/>
  <c r="BW66" i="31"/>
  <c r="BV150" i="31"/>
  <c r="BW30" i="31"/>
  <c r="BV169" i="31"/>
  <c r="BS183" i="34"/>
  <c r="BS185" i="34" s="1"/>
  <c r="BS190" i="34"/>
  <c r="BS192" i="34" s="1"/>
  <c r="BV52" i="2"/>
  <c r="BV22" i="2"/>
  <c r="BU73" i="35"/>
  <c r="BU74" i="35" s="1"/>
  <c r="BV34" i="36"/>
  <c r="BV70" i="36"/>
  <c r="BU173" i="36"/>
  <c r="BU154" i="36"/>
  <c r="BV28" i="36"/>
  <c r="BV64" i="36"/>
  <c r="BU148" i="36"/>
  <c r="BU167" i="36"/>
  <c r="BV23" i="35"/>
  <c r="BV59" i="35"/>
  <c r="BU162" i="35"/>
  <c r="BU143" i="35"/>
  <c r="BU37" i="35"/>
  <c r="BV26" i="34"/>
  <c r="BV62" i="34"/>
  <c r="BU165" i="34"/>
  <c r="BU146" i="34"/>
  <c r="BW23" i="36"/>
  <c r="BW59" i="36"/>
  <c r="BV143" i="36"/>
  <c r="BV162" i="36"/>
  <c r="BW68" i="31"/>
  <c r="BV171" i="31"/>
  <c r="BW32" i="31"/>
  <c r="BV152" i="31"/>
  <c r="BZ28" i="35"/>
  <c r="BZ64" i="35"/>
  <c r="BY148" i="35"/>
  <c r="BY167" i="35"/>
  <c r="BX24" i="35"/>
  <c r="BX60" i="35"/>
  <c r="BW163" i="35"/>
  <c r="BW144" i="35"/>
  <c r="BT176" i="35"/>
  <c r="CE41" i="33"/>
  <c r="CD55" i="33"/>
  <c r="BQ194" i="29"/>
  <c r="BQ198" i="29"/>
  <c r="BU61" i="32"/>
  <c r="BU62" i="32" s="1"/>
  <c r="BW29" i="32"/>
  <c r="BX59" i="32" s="1"/>
  <c r="BW21" i="32"/>
  <c r="BX51" i="32" s="1"/>
  <c r="CG41" i="10"/>
  <c r="CF55" i="10"/>
  <c r="CD41" i="34"/>
  <c r="CC55" i="34"/>
  <c r="BS177" i="29"/>
  <c r="BS190" i="29"/>
  <c r="BS192" i="29" s="1"/>
  <c r="BQ198" i="30"/>
  <c r="BT73" i="29"/>
  <c r="BT74" i="29" s="1"/>
  <c r="BS185" i="29"/>
  <c r="BV34" i="33"/>
  <c r="BW70" i="33" s="1"/>
  <c r="BU37" i="29"/>
  <c r="BV23" i="29"/>
  <c r="BW59" i="29" s="1"/>
  <c r="BU162" i="29"/>
  <c r="BU143" i="29"/>
  <c r="BV27" i="29"/>
  <c r="BW63" i="29" s="1"/>
  <c r="BU166" i="29"/>
  <c r="BU147" i="29"/>
  <c r="BS190" i="30"/>
  <c r="BS192" i="30" s="1"/>
  <c r="BS183" i="30"/>
  <c r="BS185" i="30" s="1"/>
  <c r="BS177" i="30"/>
  <c r="BU167" i="29"/>
  <c r="BU148" i="29"/>
  <c r="BV28" i="29"/>
  <c r="BW64" i="29" s="1"/>
  <c r="BT73" i="30"/>
  <c r="BS158" i="30"/>
  <c r="BS182" i="30"/>
  <c r="BS189" i="30"/>
  <c r="BS178" i="30"/>
  <c r="BS179" i="30" s="1"/>
  <c r="BT157" i="29"/>
  <c r="BU144" i="30"/>
  <c r="BU163" i="30"/>
  <c r="BV24" i="30"/>
  <c r="BW60" i="30" s="1"/>
  <c r="BU174" i="29"/>
  <c r="BU155" i="29"/>
  <c r="BV35" i="29"/>
  <c r="BW71" i="29" s="1"/>
  <c r="BU154" i="30"/>
  <c r="BV34" i="30"/>
  <c r="BW70" i="30" s="1"/>
  <c r="BU173" i="30"/>
  <c r="BU146" i="29"/>
  <c r="BU165" i="29"/>
  <c r="BV26" i="29"/>
  <c r="BW62" i="29" s="1"/>
  <c r="BU152" i="29"/>
  <c r="BV32" i="29"/>
  <c r="BW68" i="29" s="1"/>
  <c r="BU171" i="29"/>
  <c r="BT157" i="30"/>
  <c r="BW25" i="33"/>
  <c r="BX61" i="33" s="1"/>
  <c r="BV24" i="29"/>
  <c r="BW60" i="29" s="1"/>
  <c r="BU163" i="29"/>
  <c r="BU144" i="29"/>
  <c r="BV33" i="30"/>
  <c r="BW69" i="30" s="1"/>
  <c r="BU172" i="30"/>
  <c r="BU153" i="30"/>
  <c r="BS158" i="29"/>
  <c r="BS178" i="29"/>
  <c r="BS179" i="29" s="1"/>
  <c r="BS189" i="29"/>
  <c r="BS182" i="29"/>
  <c r="BQ194" i="30"/>
  <c r="BU171" i="30"/>
  <c r="BU152" i="30"/>
  <c r="BV32" i="30"/>
  <c r="BW68" i="30" s="1"/>
  <c r="BR185" i="29"/>
  <c r="BR186" i="29" s="1"/>
  <c r="BR196" i="29"/>
  <c r="BR184" i="30"/>
  <c r="BR186" i="30" s="1"/>
  <c r="BR196" i="30"/>
  <c r="BU37" i="30"/>
  <c r="BV23" i="30"/>
  <c r="BW59" i="30" s="1"/>
  <c r="BU162" i="30"/>
  <c r="BU143" i="30"/>
  <c r="BV28" i="33"/>
  <c r="BW64" i="33" s="1"/>
  <c r="BV26" i="33"/>
  <c r="BW62" i="33" s="1"/>
  <c r="BU150" i="30"/>
  <c r="BV30" i="30"/>
  <c r="BW66" i="30" s="1"/>
  <c r="BU169" i="30"/>
  <c r="BR192" i="29"/>
  <c r="BR193" i="29" s="1"/>
  <c r="BR197" i="29"/>
  <c r="BT73" i="33"/>
  <c r="BT74" i="33" s="1"/>
  <c r="BR191" i="30"/>
  <c r="BR193" i="30" s="1"/>
  <c r="BR197" i="30"/>
  <c r="BV32" i="33"/>
  <c r="BW68" i="33" s="1"/>
  <c r="BU145" i="29"/>
  <c r="BU164" i="29"/>
  <c r="BV25" i="29"/>
  <c r="BW61" i="29" s="1"/>
  <c r="BU173" i="29"/>
  <c r="BU154" i="29"/>
  <c r="BV34" i="29"/>
  <c r="BW70" i="29" s="1"/>
  <c r="BV35" i="33"/>
  <c r="BW71" i="33" s="1"/>
  <c r="BV23" i="33"/>
  <c r="BW59" i="33" s="1"/>
  <c r="BU37" i="33"/>
  <c r="BV31" i="33"/>
  <c r="BW67" i="33" s="1"/>
  <c r="BV30" i="29"/>
  <c r="BW66" i="29" s="1"/>
  <c r="BU169" i="29"/>
  <c r="BU150" i="29"/>
  <c r="BT176" i="30"/>
  <c r="BU148" i="30"/>
  <c r="BU167" i="30"/>
  <c r="BV28" i="30"/>
  <c r="BW64" i="30" s="1"/>
  <c r="BU147" i="30"/>
  <c r="BV27" i="30"/>
  <c r="BW63" i="30" s="1"/>
  <c r="BU166" i="30"/>
  <c r="BU151" i="29"/>
  <c r="BU170" i="29"/>
  <c r="BV31" i="29"/>
  <c r="BW67" i="29" s="1"/>
  <c r="BV30" i="33"/>
  <c r="BW66" i="33" s="1"/>
  <c r="BU172" i="29"/>
  <c r="BU153" i="29"/>
  <c r="BV33" i="29"/>
  <c r="BW69" i="29" s="1"/>
  <c r="BV33" i="33"/>
  <c r="BW69" i="33" s="1"/>
  <c r="BU155" i="30"/>
  <c r="BU174" i="30"/>
  <c r="BV35" i="30"/>
  <c r="BW71" i="30" s="1"/>
  <c r="BV27" i="33"/>
  <c r="BW63" i="33" s="1"/>
  <c r="BU170" i="30"/>
  <c r="BU151" i="30"/>
  <c r="BV31" i="30"/>
  <c r="BW67" i="30" s="1"/>
  <c r="BU168" i="29"/>
  <c r="BU149" i="29"/>
  <c r="BV29" i="29"/>
  <c r="BW65" i="29" s="1"/>
  <c r="BV25" i="30"/>
  <c r="BW61" i="30" s="1"/>
  <c r="BU164" i="30"/>
  <c r="BU145" i="30"/>
  <c r="BT176" i="29"/>
  <c r="BV24" i="33"/>
  <c r="BW60" i="33" s="1"/>
  <c r="BV29" i="30"/>
  <c r="BW65" i="30" s="1"/>
  <c r="BU149" i="30"/>
  <c r="BU168" i="30"/>
  <c r="BV29" i="33"/>
  <c r="BW65" i="33" s="1"/>
  <c r="BU146" i="30"/>
  <c r="BU165" i="30"/>
  <c r="BV26" i="30"/>
  <c r="BW62" i="30" s="1"/>
  <c r="BV162" i="31"/>
  <c r="BV143" i="31"/>
  <c r="BW23" i="31"/>
  <c r="BX59" i="31" s="1"/>
  <c r="BV37" i="31"/>
  <c r="BT197" i="31"/>
  <c r="BT191" i="31"/>
  <c r="BT193" i="31" s="1"/>
  <c r="BX25" i="32"/>
  <c r="BY55" i="32" s="1"/>
  <c r="BW25" i="2"/>
  <c r="BX55" i="2" s="1"/>
  <c r="BW24" i="2"/>
  <c r="BX54" i="2" s="1"/>
  <c r="BW23" i="2"/>
  <c r="BX53" i="2" s="1"/>
  <c r="BU61" i="2"/>
  <c r="BU62" i="2" s="1"/>
  <c r="BV29" i="2"/>
  <c r="BW59" i="2" s="1"/>
  <c r="BX20" i="2"/>
  <c r="BY50" i="2" s="1"/>
  <c r="BW27" i="2"/>
  <c r="BX57" i="2" s="1"/>
  <c r="BW28" i="2"/>
  <c r="BX58" i="2" s="1"/>
  <c r="BU73" i="10"/>
  <c r="BU74" i="10" s="1"/>
  <c r="BW26" i="2"/>
  <c r="BX56" i="2" s="1"/>
  <c r="BW21" i="2"/>
  <c r="BX51" i="2" s="1"/>
  <c r="BU31" i="2"/>
  <c r="BX30" i="10"/>
  <c r="BY66" i="10" s="1"/>
  <c r="BW28" i="10"/>
  <c r="BX64" i="10" s="1"/>
  <c r="BW35" i="10"/>
  <c r="BX71" i="10" s="1"/>
  <c r="BW31" i="10"/>
  <c r="BX67" i="10" s="1"/>
  <c r="BW26" i="10"/>
  <c r="BX62" i="10" s="1"/>
  <c r="BW34" i="10"/>
  <c r="BX70" i="10" s="1"/>
  <c r="BW27" i="10"/>
  <c r="BX63" i="10" s="1"/>
  <c r="BW29" i="10"/>
  <c r="BX65" i="10" s="1"/>
  <c r="BW25" i="10"/>
  <c r="BX61" i="10" s="1"/>
  <c r="BW32" i="10"/>
  <c r="BX68" i="10" s="1"/>
  <c r="BX24" i="10"/>
  <c r="BY60" i="10" s="1"/>
  <c r="BX27" i="32"/>
  <c r="BY57" i="32" s="1"/>
  <c r="BX23" i="32"/>
  <c r="BY53" i="32" s="1"/>
  <c r="BY20" i="32"/>
  <c r="BZ50" i="32" s="1"/>
  <c r="BX24" i="32"/>
  <c r="BY54" i="32" s="1"/>
  <c r="BX28" i="32"/>
  <c r="BY58" i="32" s="1"/>
  <c r="BX26" i="32"/>
  <c r="BY56" i="32" s="1"/>
  <c r="BZ126" i="29" l="1"/>
  <c r="BZ181" i="29"/>
  <c r="BZ142" i="29"/>
  <c r="BZ77" i="29"/>
  <c r="BZ40" i="29"/>
  <c r="BZ92" i="29"/>
  <c r="BZ188" i="29"/>
  <c r="BZ58" i="29"/>
  <c r="BZ161" i="29"/>
  <c r="BZ22" i="29"/>
  <c r="BZ109" i="29"/>
  <c r="BZ58" i="35"/>
  <c r="BZ181" i="35"/>
  <c r="BZ142" i="35"/>
  <c r="BZ92" i="35"/>
  <c r="BZ161" i="35"/>
  <c r="BZ126" i="35"/>
  <c r="BZ77" i="35"/>
  <c r="BZ188" i="35"/>
  <c r="BZ109" i="35"/>
  <c r="BZ40" i="35"/>
  <c r="BZ22" i="35"/>
  <c r="BZ58" i="10"/>
  <c r="BZ92" i="10"/>
  <c r="BZ77" i="10"/>
  <c r="BZ40" i="10"/>
  <c r="BZ22" i="10"/>
  <c r="BZ20" i="48"/>
  <c r="BZ27" i="48"/>
  <c r="BZ76" i="43"/>
  <c r="BZ58" i="43"/>
  <c r="BZ40" i="43"/>
  <c r="BZ22" i="43"/>
  <c r="BZ89" i="43"/>
  <c r="BZ181" i="31"/>
  <c r="BZ77" i="31"/>
  <c r="BZ109" i="31"/>
  <c r="BZ142" i="31"/>
  <c r="BZ22" i="31"/>
  <c r="BZ188" i="31"/>
  <c r="BZ58" i="31"/>
  <c r="BZ92" i="31"/>
  <c r="BZ126" i="31"/>
  <c r="BZ40" i="31"/>
  <c r="BZ161" i="31"/>
  <c r="BZ77" i="32"/>
  <c r="BZ19" i="32"/>
  <c r="BZ49" i="32"/>
  <c r="BZ65" i="32"/>
  <c r="BZ34" i="32"/>
  <c r="BZ22" i="30"/>
  <c r="BZ188" i="30"/>
  <c r="BZ161" i="30"/>
  <c r="BZ77" i="30"/>
  <c r="BZ109" i="30"/>
  <c r="BZ142" i="30"/>
  <c r="BZ126" i="30"/>
  <c r="BZ92" i="30"/>
  <c r="BZ181" i="30"/>
  <c r="BZ58" i="30"/>
  <c r="BZ40" i="30"/>
  <c r="BZ188" i="34"/>
  <c r="BZ161" i="34"/>
  <c r="BZ22" i="34"/>
  <c r="BZ58" i="34"/>
  <c r="BZ92" i="34"/>
  <c r="BZ126" i="34"/>
  <c r="BZ40" i="34"/>
  <c r="BZ181" i="34"/>
  <c r="BZ109" i="34"/>
  <c r="BZ77" i="34"/>
  <c r="BZ142" i="34"/>
  <c r="BZ181" i="36"/>
  <c r="BZ77" i="36"/>
  <c r="BZ58" i="36"/>
  <c r="BZ161" i="36"/>
  <c r="BZ40" i="36"/>
  <c r="BZ126" i="36"/>
  <c r="BZ92" i="36"/>
  <c r="BZ109" i="36"/>
  <c r="BZ188" i="36"/>
  <c r="BZ22" i="36"/>
  <c r="BZ142" i="36"/>
  <c r="CA4" i="48"/>
  <c r="CA4" i="43"/>
  <c r="CA4" i="35"/>
  <c r="CA4" i="33"/>
  <c r="CA4" i="36"/>
  <c r="CA4" i="34"/>
  <c r="CA4" i="32"/>
  <c r="CA4" i="31"/>
  <c r="CA4" i="30"/>
  <c r="CA4" i="10"/>
  <c r="CA4" i="29"/>
  <c r="CA77" i="2"/>
  <c r="CA49" i="2"/>
  <c r="CA19" i="2"/>
  <c r="CA65" i="2"/>
  <c r="CA34" i="2"/>
  <c r="BZ77" i="33"/>
  <c r="BZ40" i="33"/>
  <c r="BZ92" i="33"/>
  <c r="BZ58" i="33"/>
  <c r="BZ22" i="33"/>
  <c r="BZ67" i="28"/>
  <c r="BZ75" i="28" s="1"/>
  <c r="BZ87" i="28"/>
  <c r="BZ95" i="28" s="1"/>
  <c r="BZ103" i="28" s="1"/>
  <c r="CA34" i="28"/>
  <c r="CA59" i="28" s="1"/>
  <c r="CC5" i="28"/>
  <c r="CB4" i="2"/>
  <c r="CB21" i="28"/>
  <c r="CB13" i="28"/>
  <c r="BV37" i="10"/>
  <c r="BT74" i="30"/>
  <c r="BT177" i="34"/>
  <c r="BW61" i="31"/>
  <c r="BW25" i="31"/>
  <c r="BV164" i="31"/>
  <c r="BV176" i="31" s="1"/>
  <c r="BV190" i="31" s="1"/>
  <c r="BV192" i="31" s="1"/>
  <c r="BV145" i="31"/>
  <c r="BV157" i="31" s="1"/>
  <c r="BV182" i="31" s="1"/>
  <c r="BW52" i="32"/>
  <c r="BW22" i="32"/>
  <c r="BW31" i="32" s="1"/>
  <c r="BT196" i="31"/>
  <c r="BT198" i="31" s="1"/>
  <c r="BW69" i="10"/>
  <c r="BW33" i="10"/>
  <c r="BU177" i="31"/>
  <c r="BT158" i="34"/>
  <c r="BU178" i="31"/>
  <c r="BU179" i="31" s="1"/>
  <c r="BU176" i="35"/>
  <c r="BU183" i="35" s="1"/>
  <c r="BU185" i="35" s="1"/>
  <c r="BR198" i="36"/>
  <c r="BU157" i="35"/>
  <c r="BU182" i="35" s="1"/>
  <c r="BS198" i="31"/>
  <c r="BT158" i="36"/>
  <c r="BU182" i="31"/>
  <c r="BU184" i="31" s="1"/>
  <c r="BU183" i="31"/>
  <c r="BU185" i="31" s="1"/>
  <c r="BS193" i="36"/>
  <c r="BT189" i="36"/>
  <c r="BT191" i="36" s="1"/>
  <c r="BV37" i="36"/>
  <c r="BT190" i="36"/>
  <c r="BT192" i="36" s="1"/>
  <c r="BS197" i="36"/>
  <c r="BS198" i="36" s="1"/>
  <c r="BT184" i="31"/>
  <c r="BT186" i="31" s="1"/>
  <c r="BT194" i="31" s="1"/>
  <c r="BW59" i="10"/>
  <c r="BW23" i="10"/>
  <c r="BU157" i="36"/>
  <c r="BT178" i="36"/>
  <c r="BT179" i="36" s="1"/>
  <c r="BR198" i="34"/>
  <c r="BS184" i="36"/>
  <c r="BS186" i="36" s="1"/>
  <c r="BT177" i="36"/>
  <c r="BT177" i="35"/>
  <c r="BU158" i="31"/>
  <c r="BU176" i="36"/>
  <c r="BU183" i="36" s="1"/>
  <c r="BU185" i="36" s="1"/>
  <c r="BV73" i="36"/>
  <c r="BV74" i="36" s="1"/>
  <c r="BW26" i="34"/>
  <c r="BW62" i="34"/>
  <c r="BV165" i="34"/>
  <c r="BV146" i="34"/>
  <c r="BS191" i="35"/>
  <c r="BS193" i="35" s="1"/>
  <c r="BS197" i="35"/>
  <c r="BW32" i="36"/>
  <c r="BW68" i="36"/>
  <c r="BV171" i="36"/>
  <c r="BV152" i="36"/>
  <c r="BX64" i="31"/>
  <c r="BX28" i="31"/>
  <c r="BW167" i="31"/>
  <c r="BW148" i="31"/>
  <c r="BR198" i="35"/>
  <c r="BX69" i="31"/>
  <c r="BX33" i="31"/>
  <c r="BW153" i="31"/>
  <c r="BW172" i="31"/>
  <c r="BW34" i="34"/>
  <c r="BW70" i="34"/>
  <c r="BV173" i="34"/>
  <c r="BV154" i="34"/>
  <c r="BW35" i="34"/>
  <c r="BW71" i="34"/>
  <c r="BV155" i="34"/>
  <c r="BV174" i="34"/>
  <c r="BT189" i="35"/>
  <c r="BT182" i="35"/>
  <c r="BT178" i="35"/>
  <c r="BT179" i="35" s="1"/>
  <c r="BW31" i="35"/>
  <c r="BW67" i="35"/>
  <c r="BV170" i="35"/>
  <c r="BV151" i="35"/>
  <c r="BW29" i="34"/>
  <c r="BW65" i="34"/>
  <c r="BV168" i="34"/>
  <c r="BV149" i="34"/>
  <c r="BW25" i="34"/>
  <c r="BW61" i="34"/>
  <c r="BV164" i="34"/>
  <c r="BV145" i="34"/>
  <c r="BW25" i="36"/>
  <c r="BW61" i="36"/>
  <c r="BV145" i="36"/>
  <c r="BV164" i="36"/>
  <c r="BX63" i="31"/>
  <c r="BW147" i="31"/>
  <c r="BW166" i="31"/>
  <c r="BX27" i="31"/>
  <c r="BW28" i="36"/>
  <c r="BW64" i="36"/>
  <c r="BV167" i="36"/>
  <c r="BV148" i="36"/>
  <c r="CB29" i="35"/>
  <c r="CB65" i="35"/>
  <c r="CA149" i="35"/>
  <c r="CA168" i="35"/>
  <c r="BW26" i="36"/>
  <c r="BW62" i="36"/>
  <c r="BV146" i="36"/>
  <c r="BV165" i="36"/>
  <c r="BT190" i="35"/>
  <c r="BT192" i="35" s="1"/>
  <c r="BT183" i="35"/>
  <c r="BT185" i="35" s="1"/>
  <c r="CA28" i="35"/>
  <c r="CA64" i="35"/>
  <c r="BZ167" i="35"/>
  <c r="BZ148" i="35"/>
  <c r="BW24" i="34"/>
  <c r="BW60" i="34"/>
  <c r="BV144" i="34"/>
  <c r="BV163" i="34"/>
  <c r="BU157" i="34"/>
  <c r="CA32" i="35"/>
  <c r="CA68" i="35"/>
  <c r="BZ152" i="35"/>
  <c r="BZ171" i="35"/>
  <c r="BW30" i="36"/>
  <c r="BW66" i="36"/>
  <c r="BV169" i="36"/>
  <c r="BV150" i="36"/>
  <c r="BX23" i="36"/>
  <c r="BX59" i="36"/>
  <c r="BW143" i="36"/>
  <c r="BW162" i="36"/>
  <c r="BV73" i="35"/>
  <c r="BV74" i="35" s="1"/>
  <c r="BX66" i="31"/>
  <c r="BX30" i="31"/>
  <c r="BW169" i="31"/>
  <c r="BW150" i="31"/>
  <c r="BU176" i="34"/>
  <c r="BR194" i="34"/>
  <c r="BX65" i="31"/>
  <c r="BW149" i="31"/>
  <c r="BX29" i="31"/>
  <c r="BW168" i="31"/>
  <c r="BW35" i="36"/>
  <c r="BW71" i="36"/>
  <c r="BV155" i="36"/>
  <c r="BV174" i="36"/>
  <c r="BW27" i="34"/>
  <c r="BW63" i="34"/>
  <c r="BV147" i="34"/>
  <c r="BV166" i="34"/>
  <c r="CE26" i="35"/>
  <c r="CE62" i="35"/>
  <c r="CD146" i="35"/>
  <c r="CD165" i="35"/>
  <c r="BT196" i="36"/>
  <c r="BT184" i="36"/>
  <c r="BT186" i="36" s="1"/>
  <c r="BW31" i="34"/>
  <c r="BW67" i="34"/>
  <c r="BV170" i="34"/>
  <c r="BV151" i="34"/>
  <c r="BX68" i="31"/>
  <c r="BW171" i="31"/>
  <c r="BW152" i="31"/>
  <c r="BX32" i="31"/>
  <c r="BW23" i="35"/>
  <c r="BW59" i="35"/>
  <c r="BV37" i="35"/>
  <c r="BV162" i="35"/>
  <c r="BV143" i="35"/>
  <c r="BW34" i="36"/>
  <c r="BW70" i="36"/>
  <c r="BV173" i="36"/>
  <c r="BV154" i="36"/>
  <c r="BW34" i="35"/>
  <c r="BW70" i="35"/>
  <c r="BV154" i="35"/>
  <c r="BV173" i="35"/>
  <c r="BW30" i="34"/>
  <c r="BW66" i="34"/>
  <c r="BV169" i="34"/>
  <c r="BV150" i="34"/>
  <c r="BV73" i="34"/>
  <c r="BV179" i="34" s="1"/>
  <c r="CB30" i="35"/>
  <c r="CB66" i="35"/>
  <c r="CA169" i="35"/>
  <c r="CA150" i="35"/>
  <c r="BW28" i="34"/>
  <c r="BW64" i="34"/>
  <c r="BV167" i="34"/>
  <c r="BV148" i="34"/>
  <c r="BZ29" i="36"/>
  <c r="BZ65" i="36"/>
  <c r="BY149" i="36"/>
  <c r="BY168" i="36"/>
  <c r="BX62" i="31"/>
  <c r="BX26" i="31"/>
  <c r="BW146" i="31"/>
  <c r="BW165" i="31"/>
  <c r="BX71" i="31"/>
  <c r="BX35" i="31"/>
  <c r="BW155" i="31"/>
  <c r="BW174" i="31"/>
  <c r="BW33" i="34"/>
  <c r="BW69" i="34"/>
  <c r="BV172" i="34"/>
  <c r="BV153" i="34"/>
  <c r="BW33" i="36"/>
  <c r="BW69" i="36"/>
  <c r="BV172" i="36"/>
  <c r="BV153" i="36"/>
  <c r="BS191" i="34"/>
  <c r="BS193" i="34" s="1"/>
  <c r="BS197" i="34"/>
  <c r="BY67" i="31"/>
  <c r="BX170" i="31"/>
  <c r="BX151" i="31"/>
  <c r="BY31" i="31"/>
  <c r="CB33" i="35"/>
  <c r="CB69" i="35"/>
  <c r="CA172" i="35"/>
  <c r="CA153" i="35"/>
  <c r="BW27" i="36"/>
  <c r="BW63" i="36"/>
  <c r="BV147" i="36"/>
  <c r="BV166" i="36"/>
  <c r="BW32" i="34"/>
  <c r="BW68" i="34"/>
  <c r="BV171" i="34"/>
  <c r="BV152" i="34"/>
  <c r="BW23" i="34"/>
  <c r="BW59" i="34"/>
  <c r="BV143" i="34"/>
  <c r="BV37" i="34"/>
  <c r="BV162" i="34"/>
  <c r="BU74" i="34"/>
  <c r="CA27" i="35"/>
  <c r="CA63" i="35"/>
  <c r="BZ166" i="35"/>
  <c r="BZ147" i="35"/>
  <c r="BX70" i="31"/>
  <c r="BX34" i="31"/>
  <c r="BW173" i="31"/>
  <c r="BW154" i="31"/>
  <c r="BW31" i="36"/>
  <c r="BW67" i="36"/>
  <c r="BV151" i="36"/>
  <c r="BV170" i="36"/>
  <c r="BS196" i="34"/>
  <c r="BS184" i="34"/>
  <c r="BS186" i="34" s="1"/>
  <c r="BT183" i="34"/>
  <c r="BT185" i="34" s="1"/>
  <c r="BT190" i="34"/>
  <c r="BT192" i="34" s="1"/>
  <c r="BY24" i="35"/>
  <c r="BY60" i="35"/>
  <c r="BX163" i="35"/>
  <c r="BX144" i="35"/>
  <c r="BW52" i="2"/>
  <c r="BW22" i="2"/>
  <c r="BT158" i="35"/>
  <c r="CB35" i="35"/>
  <c r="CB71" i="35"/>
  <c r="CA155" i="35"/>
  <c r="CA174" i="35"/>
  <c r="BS196" i="35"/>
  <c r="BS184" i="35"/>
  <c r="BS186" i="35" s="1"/>
  <c r="BX60" i="31"/>
  <c r="BX24" i="31"/>
  <c r="BW163" i="31"/>
  <c r="BW144" i="31"/>
  <c r="BW24" i="36"/>
  <c r="BW60" i="36"/>
  <c r="BV163" i="36"/>
  <c r="BV144" i="36"/>
  <c r="BR194" i="35"/>
  <c r="BT182" i="34"/>
  <c r="BT189" i="34"/>
  <c r="CB25" i="35"/>
  <c r="CB61" i="35"/>
  <c r="CA164" i="35"/>
  <c r="CA145" i="35"/>
  <c r="CF41" i="33"/>
  <c r="CE55" i="33"/>
  <c r="BV61" i="32"/>
  <c r="BV62" i="32" s="1"/>
  <c r="BX21" i="32"/>
  <c r="BY51" i="32" s="1"/>
  <c r="BX29" i="32"/>
  <c r="BY59" i="32" s="1"/>
  <c r="CH41" i="10"/>
  <c r="CH55" i="10" s="1"/>
  <c r="CG55" i="10"/>
  <c r="BT158" i="29"/>
  <c r="CE41" i="34"/>
  <c r="CD55" i="34"/>
  <c r="BV146" i="30"/>
  <c r="BV165" i="30"/>
  <c r="BW26" i="30"/>
  <c r="BX62" i="30" s="1"/>
  <c r="BV149" i="30"/>
  <c r="BV168" i="30"/>
  <c r="BW29" i="30"/>
  <c r="BX65" i="30" s="1"/>
  <c r="BW33" i="33"/>
  <c r="BX69" i="33" s="1"/>
  <c r="BV170" i="29"/>
  <c r="BV151" i="29"/>
  <c r="BW31" i="29"/>
  <c r="BX67" i="29" s="1"/>
  <c r="BV148" i="30"/>
  <c r="BV167" i="30"/>
  <c r="BW28" i="30"/>
  <c r="BX64" i="30" s="1"/>
  <c r="BV150" i="29"/>
  <c r="BV169" i="29"/>
  <c r="BW30" i="29"/>
  <c r="BX66" i="29" s="1"/>
  <c r="BV173" i="29"/>
  <c r="BV154" i="29"/>
  <c r="BW34" i="29"/>
  <c r="BX70" i="29" s="1"/>
  <c r="BW32" i="33"/>
  <c r="BX68" i="33" s="1"/>
  <c r="BW30" i="30"/>
  <c r="BX66" i="30" s="1"/>
  <c r="BV169" i="30"/>
  <c r="BV150" i="30"/>
  <c r="BU157" i="30"/>
  <c r="BV163" i="29"/>
  <c r="BV144" i="29"/>
  <c r="BW24" i="29"/>
  <c r="BX60" i="29" s="1"/>
  <c r="BV165" i="29"/>
  <c r="BW26" i="29"/>
  <c r="BX62" i="29" s="1"/>
  <c r="BV146" i="29"/>
  <c r="BV174" i="29"/>
  <c r="BV155" i="29"/>
  <c r="BW35" i="29"/>
  <c r="BX71" i="29" s="1"/>
  <c r="BT182" i="29"/>
  <c r="BT189" i="29"/>
  <c r="BT178" i="29"/>
  <c r="BT179" i="29" s="1"/>
  <c r="BV147" i="29"/>
  <c r="BW27" i="29"/>
  <c r="BX63" i="29" s="1"/>
  <c r="BV166" i="29"/>
  <c r="BV164" i="30"/>
  <c r="BV145" i="30"/>
  <c r="BW25" i="30"/>
  <c r="BX61" i="30" s="1"/>
  <c r="BW31" i="33"/>
  <c r="BX67" i="33" s="1"/>
  <c r="BU176" i="30"/>
  <c r="BW32" i="30"/>
  <c r="BX68" i="30" s="1"/>
  <c r="BV171" i="30"/>
  <c r="BV152" i="30"/>
  <c r="BX25" i="33"/>
  <c r="BY61" i="33" s="1"/>
  <c r="BU157" i="29"/>
  <c r="BW24" i="33"/>
  <c r="BX60" i="33" s="1"/>
  <c r="BV149" i="29"/>
  <c r="BV168" i="29"/>
  <c r="BW29" i="29"/>
  <c r="BX65" i="29" s="1"/>
  <c r="BW27" i="33"/>
  <c r="BX63" i="33" s="1"/>
  <c r="BV153" i="29"/>
  <c r="BW33" i="29"/>
  <c r="BX69" i="29" s="1"/>
  <c r="BV172" i="29"/>
  <c r="BV162" i="30"/>
  <c r="BV37" i="30"/>
  <c r="BV143" i="30"/>
  <c r="BW23" i="30"/>
  <c r="BX59" i="30" s="1"/>
  <c r="BS197" i="30"/>
  <c r="BS191" i="30"/>
  <c r="BS193" i="30" s="1"/>
  <c r="BT177" i="30"/>
  <c r="BU176" i="29"/>
  <c r="BW26" i="33"/>
  <c r="BX62" i="33" s="1"/>
  <c r="BV153" i="30"/>
  <c r="BW33" i="30"/>
  <c r="BX69" i="30" s="1"/>
  <c r="BV172" i="30"/>
  <c r="BT158" i="30"/>
  <c r="BT182" i="30"/>
  <c r="BT178" i="30"/>
  <c r="BT179" i="30" s="1"/>
  <c r="BT189" i="30"/>
  <c r="BS184" i="30"/>
  <c r="BS186" i="30" s="1"/>
  <c r="BS196" i="30"/>
  <c r="BU73" i="29"/>
  <c r="BU74" i="29" s="1"/>
  <c r="BW29" i="33"/>
  <c r="BX65" i="33" s="1"/>
  <c r="BV155" i="30"/>
  <c r="BV174" i="30"/>
  <c r="BW35" i="30"/>
  <c r="BX71" i="30" s="1"/>
  <c r="BT183" i="30"/>
  <c r="BT185" i="30" s="1"/>
  <c r="BT190" i="30"/>
  <c r="BT192" i="30" s="1"/>
  <c r="BU73" i="33"/>
  <c r="BU74" i="33" s="1"/>
  <c r="BR198" i="30"/>
  <c r="BV163" i="30"/>
  <c r="BV144" i="30"/>
  <c r="BW24" i="30"/>
  <c r="BX60" i="30" s="1"/>
  <c r="BV37" i="29"/>
  <c r="BW23" i="29"/>
  <c r="BX59" i="29" s="1"/>
  <c r="BV162" i="29"/>
  <c r="BV143" i="29"/>
  <c r="BT183" i="29"/>
  <c r="BT185" i="29" s="1"/>
  <c r="BT190" i="29"/>
  <c r="BT192" i="29" s="1"/>
  <c r="BT177" i="29"/>
  <c r="BW23" i="33"/>
  <c r="BX59" i="33" s="1"/>
  <c r="BV37" i="33"/>
  <c r="BV164" i="29"/>
  <c r="BV145" i="29"/>
  <c r="BW25" i="29"/>
  <c r="BX61" i="29" s="1"/>
  <c r="BW28" i="33"/>
  <c r="BX64" i="33" s="1"/>
  <c r="BR194" i="30"/>
  <c r="BS196" i="29"/>
  <c r="BS184" i="29"/>
  <c r="BS186" i="29" s="1"/>
  <c r="BV152" i="29"/>
  <c r="BV171" i="29"/>
  <c r="BW32" i="29"/>
  <c r="BX68" i="29" s="1"/>
  <c r="BW31" i="30"/>
  <c r="BX67" i="30" s="1"/>
  <c r="BV170" i="30"/>
  <c r="BV151" i="30"/>
  <c r="BW30" i="33"/>
  <c r="BX66" i="33" s="1"/>
  <c r="BV166" i="30"/>
  <c r="BV147" i="30"/>
  <c r="BW27" i="30"/>
  <c r="BX63" i="30" s="1"/>
  <c r="BW35" i="33"/>
  <c r="BX71" i="33" s="1"/>
  <c r="BR198" i="29"/>
  <c r="BS197" i="29"/>
  <c r="BS191" i="29"/>
  <c r="BS193" i="29" s="1"/>
  <c r="BV173" i="30"/>
  <c r="BV154" i="30"/>
  <c r="BW34" i="30"/>
  <c r="BX70" i="30" s="1"/>
  <c r="BV148" i="29"/>
  <c r="BW28" i="29"/>
  <c r="BX64" i="29" s="1"/>
  <c r="BV167" i="29"/>
  <c r="BW34" i="33"/>
  <c r="BX70" i="33" s="1"/>
  <c r="BU73" i="30"/>
  <c r="BU74" i="30" s="1"/>
  <c r="BR194" i="29"/>
  <c r="BX23" i="31"/>
  <c r="BY59" i="31" s="1"/>
  <c r="BW143" i="31"/>
  <c r="BW162" i="31"/>
  <c r="BW73" i="31"/>
  <c r="BW74" i="31" s="1"/>
  <c r="BW37" i="31"/>
  <c r="BU191" i="31"/>
  <c r="BU193" i="31" s="1"/>
  <c r="BU197" i="31"/>
  <c r="BY25" i="32"/>
  <c r="BZ55" i="32" s="1"/>
  <c r="BX25" i="2"/>
  <c r="BY55" i="2" s="1"/>
  <c r="BX27" i="2"/>
  <c r="BY57" i="2" s="1"/>
  <c r="BX23" i="2"/>
  <c r="BY53" i="2" s="1"/>
  <c r="BX28" i="2"/>
  <c r="BY58" i="2" s="1"/>
  <c r="BX21" i="2"/>
  <c r="BY51" i="2" s="1"/>
  <c r="BY20" i="2"/>
  <c r="BZ50" i="2" s="1"/>
  <c r="BX24" i="2"/>
  <c r="BY54" i="2" s="1"/>
  <c r="BX26" i="2"/>
  <c r="BY56" i="2" s="1"/>
  <c r="BV61" i="2"/>
  <c r="BV62" i="2" s="1"/>
  <c r="BW29" i="2"/>
  <c r="BX59" i="2" s="1"/>
  <c r="BV31" i="2"/>
  <c r="BX27" i="10"/>
  <c r="BY63" i="10" s="1"/>
  <c r="BX26" i="10"/>
  <c r="BY62" i="10" s="1"/>
  <c r="BX32" i="10"/>
  <c r="BY68" i="10" s="1"/>
  <c r="BX29" i="10"/>
  <c r="BY65" i="10" s="1"/>
  <c r="BX25" i="10"/>
  <c r="BY61" i="10" s="1"/>
  <c r="BV73" i="10"/>
  <c r="BV74" i="10" s="1"/>
  <c r="BX31" i="10"/>
  <c r="BY67" i="10" s="1"/>
  <c r="BX28" i="10"/>
  <c r="BY64" i="10" s="1"/>
  <c r="BX34" i="10"/>
  <c r="BY70" i="10" s="1"/>
  <c r="BY24" i="10"/>
  <c r="BZ60" i="10" s="1"/>
  <c r="BX35" i="10"/>
  <c r="BY71" i="10" s="1"/>
  <c r="BY30" i="10"/>
  <c r="BZ66" i="10" s="1"/>
  <c r="BY23" i="32"/>
  <c r="BZ53" i="32" s="1"/>
  <c r="BY27" i="32"/>
  <c r="BZ57" i="32" s="1"/>
  <c r="BY26" i="32"/>
  <c r="BZ56" i="32" s="1"/>
  <c r="BY28" i="32"/>
  <c r="BZ58" i="32" s="1"/>
  <c r="BZ20" i="32"/>
  <c r="CA50" i="32" s="1"/>
  <c r="BY24" i="32"/>
  <c r="BZ54" i="32" s="1"/>
  <c r="CA181" i="31" l="1"/>
  <c r="CA188" i="31"/>
  <c r="CA161" i="31"/>
  <c r="CA126" i="31"/>
  <c r="CA92" i="31"/>
  <c r="CA58" i="31"/>
  <c r="CA22" i="31"/>
  <c r="CA109" i="31"/>
  <c r="CA142" i="31"/>
  <c r="CA40" i="31"/>
  <c r="CA77" i="31"/>
  <c r="CA142" i="34"/>
  <c r="CA181" i="34"/>
  <c r="CA58" i="34"/>
  <c r="CA92" i="34"/>
  <c r="CA126" i="34"/>
  <c r="CA40" i="34"/>
  <c r="CA77" i="34"/>
  <c r="CA161" i="34"/>
  <c r="CA22" i="34"/>
  <c r="CA188" i="34"/>
  <c r="CA109" i="34"/>
  <c r="CA77" i="32"/>
  <c r="CA19" i="32"/>
  <c r="CA49" i="32"/>
  <c r="CA65" i="32"/>
  <c r="CA34" i="32"/>
  <c r="CB4" i="48"/>
  <c r="CB4" i="36"/>
  <c r="CB4" i="34"/>
  <c r="CB4" i="32"/>
  <c r="CB4" i="43"/>
  <c r="CB4" i="35"/>
  <c r="CB4" i="33"/>
  <c r="CB4" i="30"/>
  <c r="CB4" i="10"/>
  <c r="CB4" i="29"/>
  <c r="CB4" i="31"/>
  <c r="CB77" i="2"/>
  <c r="CB34" i="2"/>
  <c r="CB49" i="2"/>
  <c r="CB19" i="2"/>
  <c r="CB65" i="2"/>
  <c r="CA161" i="36"/>
  <c r="CA188" i="36"/>
  <c r="CA181" i="36"/>
  <c r="CA77" i="36"/>
  <c r="CA58" i="36"/>
  <c r="CA142" i="36"/>
  <c r="CA109" i="36"/>
  <c r="CA40" i="36"/>
  <c r="CA22" i="36"/>
  <c r="CA126" i="36"/>
  <c r="CA92" i="36"/>
  <c r="CA92" i="33"/>
  <c r="CA58" i="33"/>
  <c r="CA22" i="33"/>
  <c r="CA77" i="33"/>
  <c r="CA40" i="33"/>
  <c r="CA126" i="29"/>
  <c r="CA188" i="29"/>
  <c r="CA161" i="29"/>
  <c r="CA92" i="29"/>
  <c r="CA58" i="29"/>
  <c r="CA22" i="29"/>
  <c r="CA40" i="29"/>
  <c r="CA142" i="29"/>
  <c r="CA77" i="29"/>
  <c r="CA181" i="29"/>
  <c r="CA109" i="29"/>
  <c r="CA40" i="35"/>
  <c r="CA181" i="35"/>
  <c r="CA142" i="35"/>
  <c r="CA188" i="35"/>
  <c r="CA161" i="35"/>
  <c r="CA109" i="35"/>
  <c r="CA77" i="35"/>
  <c r="CA126" i="35"/>
  <c r="CA92" i="35"/>
  <c r="CA22" i="35"/>
  <c r="CA58" i="35"/>
  <c r="CA77" i="10"/>
  <c r="CA92" i="10"/>
  <c r="CA40" i="10"/>
  <c r="CA22" i="10"/>
  <c r="CA58" i="10"/>
  <c r="CA76" i="43"/>
  <c r="CA58" i="43"/>
  <c r="CA40" i="43"/>
  <c r="CA22" i="43"/>
  <c r="CA89" i="43"/>
  <c r="CA188" i="30"/>
  <c r="CA22" i="30"/>
  <c r="CA77" i="30"/>
  <c r="CA109" i="30"/>
  <c r="CA142" i="30"/>
  <c r="CA58" i="30"/>
  <c r="CA181" i="30"/>
  <c r="CA92" i="30"/>
  <c r="CA161" i="30"/>
  <c r="CA126" i="30"/>
  <c r="CA40" i="30"/>
  <c r="CA20" i="48"/>
  <c r="CA27" i="48"/>
  <c r="CD5" i="28"/>
  <c r="CC4" i="2"/>
  <c r="CC21" i="28"/>
  <c r="CC13" i="28"/>
  <c r="CA87" i="28"/>
  <c r="CA95" i="28" s="1"/>
  <c r="CA103" i="28" s="1"/>
  <c r="CA67" i="28"/>
  <c r="CA75" i="28" s="1"/>
  <c r="CB34" i="28"/>
  <c r="CB59" i="28" s="1"/>
  <c r="BX61" i="31"/>
  <c r="BX73" i="31" s="1"/>
  <c r="BX74" i="31" s="1"/>
  <c r="BX25" i="31"/>
  <c r="BW164" i="31"/>
  <c r="BW176" i="31" s="1"/>
  <c r="BW145" i="31"/>
  <c r="BX52" i="32"/>
  <c r="BX22" i="32"/>
  <c r="BX31" i="32" s="1"/>
  <c r="BW37" i="10"/>
  <c r="BX69" i="10"/>
  <c r="BX33" i="10"/>
  <c r="BU158" i="34"/>
  <c r="BU190" i="35"/>
  <c r="BU192" i="35" s="1"/>
  <c r="BU177" i="35"/>
  <c r="BU186" i="31"/>
  <c r="BU194" i="31" s="1"/>
  <c r="BU189" i="35"/>
  <c r="BU191" i="35" s="1"/>
  <c r="BU178" i="35"/>
  <c r="BU179" i="35" s="1"/>
  <c r="BU158" i="35"/>
  <c r="BU196" i="31"/>
  <c r="BU198" i="31" s="1"/>
  <c r="BU158" i="36"/>
  <c r="BS194" i="36"/>
  <c r="BV176" i="35"/>
  <c r="BV190" i="35" s="1"/>
  <c r="BV192" i="35" s="1"/>
  <c r="BT193" i="36"/>
  <c r="BT194" i="36" s="1"/>
  <c r="BT197" i="36"/>
  <c r="BT198" i="36" s="1"/>
  <c r="BU189" i="36"/>
  <c r="BU191" i="36" s="1"/>
  <c r="BU178" i="36"/>
  <c r="BU179" i="36" s="1"/>
  <c r="BU182" i="36"/>
  <c r="BU196" i="36" s="1"/>
  <c r="BV157" i="36"/>
  <c r="BV182" i="36" s="1"/>
  <c r="BU190" i="36"/>
  <c r="BU192" i="36" s="1"/>
  <c r="BV176" i="36"/>
  <c r="BV183" i="36" s="1"/>
  <c r="BV185" i="36" s="1"/>
  <c r="BW157" i="31"/>
  <c r="BW182" i="31" s="1"/>
  <c r="BX59" i="10"/>
  <c r="BX23" i="10"/>
  <c r="BV158" i="31"/>
  <c r="BU177" i="36"/>
  <c r="BS194" i="35"/>
  <c r="BS198" i="35"/>
  <c r="BS194" i="34"/>
  <c r="BW73" i="36"/>
  <c r="BW74" i="36" s="1"/>
  <c r="BX24" i="36"/>
  <c r="BX60" i="36"/>
  <c r="BW163" i="36"/>
  <c r="BW144" i="36"/>
  <c r="BW73" i="34"/>
  <c r="BW179" i="34" s="1"/>
  <c r="BV157" i="35"/>
  <c r="BX31" i="34"/>
  <c r="BX67" i="34"/>
  <c r="BW151" i="34"/>
  <c r="BW170" i="34"/>
  <c r="BX34" i="34"/>
  <c r="BX70" i="34"/>
  <c r="BW173" i="34"/>
  <c r="BW154" i="34"/>
  <c r="BY64" i="31"/>
  <c r="BX167" i="31"/>
  <c r="BY28" i="31"/>
  <c r="BX148" i="31"/>
  <c r="CA29" i="36"/>
  <c r="CA65" i="36"/>
  <c r="BZ149" i="36"/>
  <c r="BZ168" i="36"/>
  <c r="CC30" i="35"/>
  <c r="CC66" i="35"/>
  <c r="CB169" i="35"/>
  <c r="CB150" i="35"/>
  <c r="BX27" i="34"/>
  <c r="BX63" i="34"/>
  <c r="BW147" i="34"/>
  <c r="BW166" i="34"/>
  <c r="BY65" i="31"/>
  <c r="BX168" i="31"/>
  <c r="BY29" i="31"/>
  <c r="BX149" i="31"/>
  <c r="BY66" i="31"/>
  <c r="BY30" i="31"/>
  <c r="BX169" i="31"/>
  <c r="BX150" i="31"/>
  <c r="CC29" i="35"/>
  <c r="CC65" i="35"/>
  <c r="CB149" i="35"/>
  <c r="CB168" i="35"/>
  <c r="BX25" i="34"/>
  <c r="BX61" i="34"/>
  <c r="BW145" i="34"/>
  <c r="BW164" i="34"/>
  <c r="BX31" i="35"/>
  <c r="BX67" i="35"/>
  <c r="BW170" i="35"/>
  <c r="BW151" i="35"/>
  <c r="BV178" i="31"/>
  <c r="BV179" i="31" s="1"/>
  <c r="BV189" i="31"/>
  <c r="BV197" i="31" s="1"/>
  <c r="BT196" i="34"/>
  <c r="BT184" i="34"/>
  <c r="BT186" i="34" s="1"/>
  <c r="BY60" i="31"/>
  <c r="BX144" i="31"/>
  <c r="BX163" i="31"/>
  <c r="BY24" i="31"/>
  <c r="BX31" i="36"/>
  <c r="BX67" i="36"/>
  <c r="BW170" i="36"/>
  <c r="BW151" i="36"/>
  <c r="CB27" i="35"/>
  <c r="CB63" i="35"/>
  <c r="CA147" i="35"/>
  <c r="CA166" i="35"/>
  <c r="BX34" i="35"/>
  <c r="BX70" i="35"/>
  <c r="BW154" i="35"/>
  <c r="BW173" i="35"/>
  <c r="BW73" i="35"/>
  <c r="BW74" i="35" s="1"/>
  <c r="BU182" i="34"/>
  <c r="BU189" i="34"/>
  <c r="BY69" i="31"/>
  <c r="BY33" i="31"/>
  <c r="BX172" i="31"/>
  <c r="BX153" i="31"/>
  <c r="BX26" i="34"/>
  <c r="BX62" i="34"/>
  <c r="BW165" i="34"/>
  <c r="BW146" i="34"/>
  <c r="BZ24" i="35"/>
  <c r="BZ60" i="35"/>
  <c r="BY144" i="35"/>
  <c r="BY163" i="35"/>
  <c r="BX27" i="36"/>
  <c r="BX63" i="36"/>
  <c r="BW147" i="36"/>
  <c r="BW166" i="36"/>
  <c r="BY71" i="31"/>
  <c r="BX174" i="31"/>
  <c r="BY35" i="31"/>
  <c r="BX155" i="31"/>
  <c r="BX33" i="36"/>
  <c r="BX69" i="36"/>
  <c r="BW172" i="36"/>
  <c r="BW153" i="36"/>
  <c r="BX52" i="2"/>
  <c r="BX22" i="2"/>
  <c r="BV74" i="34"/>
  <c r="BX23" i="35"/>
  <c r="BX59" i="35"/>
  <c r="BW143" i="35"/>
  <c r="BW162" i="35"/>
  <c r="BW37" i="35"/>
  <c r="BT196" i="35"/>
  <c r="BT184" i="35"/>
  <c r="BT186" i="35" s="1"/>
  <c r="BX35" i="34"/>
  <c r="BX71" i="34"/>
  <c r="BW174" i="34"/>
  <c r="BW155" i="34"/>
  <c r="CC25" i="35"/>
  <c r="CC61" i="35"/>
  <c r="CB145" i="35"/>
  <c r="CB164" i="35"/>
  <c r="BX23" i="34"/>
  <c r="BX59" i="34"/>
  <c r="BW143" i="34"/>
  <c r="BW162" i="34"/>
  <c r="BW37" i="34"/>
  <c r="BY23" i="36"/>
  <c r="BY59" i="36"/>
  <c r="BX143" i="36"/>
  <c r="BX162" i="36"/>
  <c r="BT197" i="34"/>
  <c r="BT191" i="34"/>
  <c r="BT193" i="34" s="1"/>
  <c r="CC35" i="35"/>
  <c r="CC71" i="35"/>
  <c r="CB155" i="35"/>
  <c r="CB174" i="35"/>
  <c r="BV183" i="31"/>
  <c r="BV185" i="31" s="1"/>
  <c r="BV177" i="31"/>
  <c r="BV176" i="34"/>
  <c r="BX32" i="34"/>
  <c r="BX68" i="34"/>
  <c r="BW152" i="34"/>
  <c r="BW171" i="34"/>
  <c r="CC33" i="35"/>
  <c r="CC69" i="35"/>
  <c r="CB172" i="35"/>
  <c r="CB153" i="35"/>
  <c r="BY62" i="31"/>
  <c r="BX146" i="31"/>
  <c r="BX165" i="31"/>
  <c r="BY26" i="31"/>
  <c r="BY68" i="31"/>
  <c r="BY32" i="31"/>
  <c r="BX152" i="31"/>
  <c r="BX171" i="31"/>
  <c r="BW37" i="36"/>
  <c r="BX30" i="36"/>
  <c r="BX66" i="36"/>
  <c r="BW150" i="36"/>
  <c r="BW169" i="36"/>
  <c r="BT191" i="35"/>
  <c r="BT193" i="35" s="1"/>
  <c r="BT197" i="35"/>
  <c r="BX32" i="36"/>
  <c r="BX68" i="36"/>
  <c r="BW171" i="36"/>
  <c r="BW152" i="36"/>
  <c r="BY70" i="31"/>
  <c r="BY34" i="31"/>
  <c r="BX173" i="31"/>
  <c r="BX154" i="31"/>
  <c r="BZ67" i="31"/>
  <c r="BZ31" i="31"/>
  <c r="BY170" i="31"/>
  <c r="BY151" i="31"/>
  <c r="BX33" i="34"/>
  <c r="BX69" i="34"/>
  <c r="BW172" i="34"/>
  <c r="BW153" i="34"/>
  <c r="BX28" i="34"/>
  <c r="BX64" i="34"/>
  <c r="BW167" i="34"/>
  <c r="BW148" i="34"/>
  <c r="CF26" i="35"/>
  <c r="CF62" i="35"/>
  <c r="CE165" i="35"/>
  <c r="CE146" i="35"/>
  <c r="CB28" i="35"/>
  <c r="CB64" i="35"/>
  <c r="CA148" i="35"/>
  <c r="CA167" i="35"/>
  <c r="BX26" i="36"/>
  <c r="BX62" i="36"/>
  <c r="BW146" i="36"/>
  <c r="BW165" i="36"/>
  <c r="BX28" i="36"/>
  <c r="BX64" i="36"/>
  <c r="BW167" i="36"/>
  <c r="BW148" i="36"/>
  <c r="BX25" i="36"/>
  <c r="BX61" i="36"/>
  <c r="BW164" i="36"/>
  <c r="BW145" i="36"/>
  <c r="BX29" i="34"/>
  <c r="BX65" i="34"/>
  <c r="BW168" i="34"/>
  <c r="BW149" i="34"/>
  <c r="BU184" i="35"/>
  <c r="BU186" i="35" s="1"/>
  <c r="BU196" i="35"/>
  <c r="CB32" i="35"/>
  <c r="CB68" i="35"/>
  <c r="CA171" i="35"/>
  <c r="CA152" i="35"/>
  <c r="BS198" i="34"/>
  <c r="BV157" i="34"/>
  <c r="BX30" i="34"/>
  <c r="BX66" i="34"/>
  <c r="BW150" i="34"/>
  <c r="BW169" i="34"/>
  <c r="BX34" i="36"/>
  <c r="BX70" i="36"/>
  <c r="BW154" i="36"/>
  <c r="BW173" i="36"/>
  <c r="BX35" i="36"/>
  <c r="BX71" i="36"/>
  <c r="BW174" i="36"/>
  <c r="BW155" i="36"/>
  <c r="BU183" i="34"/>
  <c r="BU185" i="34" s="1"/>
  <c r="BU190" i="34"/>
  <c r="BU192" i="34" s="1"/>
  <c r="BX24" i="34"/>
  <c r="BX60" i="34"/>
  <c r="BW144" i="34"/>
  <c r="BW163" i="34"/>
  <c r="BY63" i="31"/>
  <c r="BY27" i="31"/>
  <c r="BX147" i="31"/>
  <c r="BX166" i="31"/>
  <c r="BU177" i="34"/>
  <c r="CG41" i="33"/>
  <c r="CF55" i="33"/>
  <c r="BW61" i="32"/>
  <c r="BW62" i="32" s="1"/>
  <c r="BY29" i="32"/>
  <c r="BZ59" i="32" s="1"/>
  <c r="BY21" i="32"/>
  <c r="BZ51" i="32" s="1"/>
  <c r="CF41" i="34"/>
  <c r="CE55" i="34"/>
  <c r="BS194" i="30"/>
  <c r="BS194" i="29"/>
  <c r="BS198" i="30"/>
  <c r="BW167" i="29"/>
  <c r="BW148" i="29"/>
  <c r="BX28" i="29"/>
  <c r="BY64" i="29" s="1"/>
  <c r="BW149" i="29"/>
  <c r="BX29" i="29"/>
  <c r="BY65" i="29" s="1"/>
  <c r="BW168" i="29"/>
  <c r="BW145" i="30"/>
  <c r="BX25" i="30"/>
  <c r="BY61" i="30" s="1"/>
  <c r="BW164" i="30"/>
  <c r="BW165" i="29"/>
  <c r="BW146" i="29"/>
  <c r="BX26" i="29"/>
  <c r="BY62" i="29" s="1"/>
  <c r="BW149" i="30"/>
  <c r="BW168" i="30"/>
  <c r="BX29" i="30"/>
  <c r="BY65" i="30" s="1"/>
  <c r="BX30" i="33"/>
  <c r="BY66" i="33" s="1"/>
  <c r="BV157" i="29"/>
  <c r="BT184" i="30"/>
  <c r="BT186" i="30" s="1"/>
  <c r="BT196" i="30"/>
  <c r="BU190" i="29"/>
  <c r="BU192" i="29" s="1"/>
  <c r="BU183" i="29"/>
  <c r="BU185" i="29" s="1"/>
  <c r="BV176" i="30"/>
  <c r="BT197" i="29"/>
  <c r="BT191" i="29"/>
  <c r="BT193" i="29" s="1"/>
  <c r="BX35" i="33"/>
  <c r="BY71" i="33" s="1"/>
  <c r="BV176" i="29"/>
  <c r="BX29" i="33"/>
  <c r="BY65" i="33" s="1"/>
  <c r="BT184" i="29"/>
  <c r="BT186" i="29" s="1"/>
  <c r="BT196" i="29"/>
  <c r="BX30" i="30"/>
  <c r="BY66" i="30" s="1"/>
  <c r="BW150" i="30"/>
  <c r="BW169" i="30"/>
  <c r="BW150" i="29"/>
  <c r="BW169" i="29"/>
  <c r="BX30" i="29"/>
  <c r="BY66" i="29" s="1"/>
  <c r="BW170" i="29"/>
  <c r="BW151" i="29"/>
  <c r="BX31" i="29"/>
  <c r="BY67" i="29" s="1"/>
  <c r="BW173" i="30"/>
  <c r="BW154" i="30"/>
  <c r="BX34" i="30"/>
  <c r="BY70" i="30" s="1"/>
  <c r="BS198" i="29"/>
  <c r="BV73" i="29"/>
  <c r="BV74" i="29" s="1"/>
  <c r="BW172" i="29"/>
  <c r="BW153" i="29"/>
  <c r="BX33" i="29"/>
  <c r="BY69" i="29" s="1"/>
  <c r="BW155" i="29"/>
  <c r="BX35" i="29"/>
  <c r="BY71" i="29" s="1"/>
  <c r="BW174" i="29"/>
  <c r="BW163" i="29"/>
  <c r="BW144" i="29"/>
  <c r="BX24" i="29"/>
  <c r="BY60" i="29" s="1"/>
  <c r="BX27" i="30"/>
  <c r="BY63" i="30" s="1"/>
  <c r="BW166" i="30"/>
  <c r="BW147" i="30"/>
  <c r="BV73" i="33"/>
  <c r="BV74" i="33" s="1"/>
  <c r="BX23" i="29"/>
  <c r="BY59" i="29" s="1"/>
  <c r="BW37" i="29"/>
  <c r="BW143" i="29"/>
  <c r="BW162" i="29"/>
  <c r="BX24" i="33"/>
  <c r="BY60" i="33" s="1"/>
  <c r="BW152" i="30"/>
  <c r="BW171" i="30"/>
  <c r="BX32" i="30"/>
  <c r="BY68" i="30" s="1"/>
  <c r="BX32" i="33"/>
  <c r="BY68" i="33" s="1"/>
  <c r="BX34" i="33"/>
  <c r="BY70" i="33" s="1"/>
  <c r="BW151" i="30"/>
  <c r="BX31" i="30"/>
  <c r="BY67" i="30" s="1"/>
  <c r="BW170" i="30"/>
  <c r="BX28" i="33"/>
  <c r="BY64" i="33" s="1"/>
  <c r="BX23" i="33"/>
  <c r="BY59" i="33" s="1"/>
  <c r="BW37" i="33"/>
  <c r="BW172" i="30"/>
  <c r="BW153" i="30"/>
  <c r="BX33" i="30"/>
  <c r="BY69" i="30" s="1"/>
  <c r="BW143" i="30"/>
  <c r="BW37" i="30"/>
  <c r="BW162" i="30"/>
  <c r="BX23" i="30"/>
  <c r="BY59" i="30" s="1"/>
  <c r="BU177" i="30"/>
  <c r="BU183" i="30"/>
  <c r="BU185" i="30" s="1"/>
  <c r="BU190" i="30"/>
  <c r="BU192" i="30" s="1"/>
  <c r="BX27" i="29"/>
  <c r="BY63" i="29" s="1"/>
  <c r="BW147" i="29"/>
  <c r="BW166" i="29"/>
  <c r="BX26" i="30"/>
  <c r="BY62" i="30" s="1"/>
  <c r="BW165" i="30"/>
  <c r="BW146" i="30"/>
  <c r="BW171" i="29"/>
  <c r="BW152" i="29"/>
  <c r="BX32" i="29"/>
  <c r="BY68" i="29" s="1"/>
  <c r="BU177" i="29"/>
  <c r="BW144" i="30"/>
  <c r="BW163" i="30"/>
  <c r="BX24" i="30"/>
  <c r="BY60" i="30" s="1"/>
  <c r="BW174" i="30"/>
  <c r="BX35" i="30"/>
  <c r="BY71" i="30" s="1"/>
  <c r="BW155" i="30"/>
  <c r="BV73" i="30"/>
  <c r="BV74" i="30" s="1"/>
  <c r="BX27" i="33"/>
  <c r="BY63" i="33" s="1"/>
  <c r="BU182" i="29"/>
  <c r="BU189" i="29"/>
  <c r="BU178" i="29"/>
  <c r="BU179" i="29" s="1"/>
  <c r="BU158" i="29"/>
  <c r="BX31" i="33"/>
  <c r="BY67" i="33" s="1"/>
  <c r="BX34" i="29"/>
  <c r="BY70" i="29" s="1"/>
  <c r="BW173" i="29"/>
  <c r="BW154" i="29"/>
  <c r="BW167" i="30"/>
  <c r="BW148" i="30"/>
  <c r="BX28" i="30"/>
  <c r="BY64" i="30" s="1"/>
  <c r="BX33" i="33"/>
  <c r="BY69" i="33" s="1"/>
  <c r="BW164" i="29"/>
  <c r="BW145" i="29"/>
  <c r="BX25" i="29"/>
  <c r="BY61" i="29" s="1"/>
  <c r="BT197" i="30"/>
  <c r="BT191" i="30"/>
  <c r="BT193" i="30" s="1"/>
  <c r="BX26" i="33"/>
  <c r="BY62" i="33" s="1"/>
  <c r="BV157" i="30"/>
  <c r="BY25" i="33"/>
  <c r="BZ61" i="33" s="1"/>
  <c r="BU158" i="30"/>
  <c r="BU178" i="30"/>
  <c r="BU179" i="30" s="1"/>
  <c r="BU189" i="30"/>
  <c r="BU182" i="30"/>
  <c r="BV184" i="31"/>
  <c r="BX162" i="31"/>
  <c r="BY23" i="31"/>
  <c r="BZ59" i="31" s="1"/>
  <c r="BX143" i="31"/>
  <c r="BX37" i="31"/>
  <c r="BZ25" i="32"/>
  <c r="CA55" i="32" s="1"/>
  <c r="BY25" i="2"/>
  <c r="BZ55" i="2" s="1"/>
  <c r="BW61" i="2"/>
  <c r="BW62" i="2" s="1"/>
  <c r="BX29" i="2"/>
  <c r="BZ20" i="2"/>
  <c r="CA50" i="2" s="1"/>
  <c r="BW31" i="2"/>
  <c r="BY21" i="2"/>
  <c r="BZ51" i="2" s="1"/>
  <c r="BY23" i="2"/>
  <c r="BZ53" i="2" s="1"/>
  <c r="BY26" i="2"/>
  <c r="BZ56" i="2" s="1"/>
  <c r="BY27" i="2"/>
  <c r="BZ57" i="2" s="1"/>
  <c r="BY24" i="2"/>
  <c r="BZ54" i="2" s="1"/>
  <c r="BY28" i="2"/>
  <c r="BZ58" i="2" s="1"/>
  <c r="BZ24" i="10"/>
  <c r="CA60" i="10" s="1"/>
  <c r="BY25" i="10"/>
  <c r="BZ61" i="10" s="1"/>
  <c r="BY35" i="10"/>
  <c r="BZ71" i="10" s="1"/>
  <c r="BY34" i="10"/>
  <c r="BZ70" i="10" s="1"/>
  <c r="BY28" i="10"/>
  <c r="BZ64" i="10" s="1"/>
  <c r="BY26" i="10"/>
  <c r="BZ62" i="10" s="1"/>
  <c r="BY29" i="10"/>
  <c r="BZ65" i="10" s="1"/>
  <c r="BZ30" i="10"/>
  <c r="CA66" i="10" s="1"/>
  <c r="BY31" i="10"/>
  <c r="BZ67" i="10" s="1"/>
  <c r="BY27" i="10"/>
  <c r="BZ63" i="10" s="1"/>
  <c r="BW73" i="10"/>
  <c r="BW74" i="10" s="1"/>
  <c r="BY32" i="10"/>
  <c r="BZ68" i="10" s="1"/>
  <c r="BZ28" i="32"/>
  <c r="CA58" i="32" s="1"/>
  <c r="BZ26" i="32"/>
  <c r="CA56" i="32" s="1"/>
  <c r="BZ27" i="32"/>
  <c r="CA57" i="32" s="1"/>
  <c r="BZ23" i="32"/>
  <c r="CA53" i="32" s="1"/>
  <c r="CA20" i="32"/>
  <c r="CB50" i="32" s="1"/>
  <c r="BZ24" i="32"/>
  <c r="CA54" i="32" s="1"/>
  <c r="CB65" i="32" l="1"/>
  <c r="CB49" i="32"/>
  <c r="CB34" i="32"/>
  <c r="CB19" i="32"/>
  <c r="CB77" i="32"/>
  <c r="CB188" i="31"/>
  <c r="CB161" i="31"/>
  <c r="CB126" i="31"/>
  <c r="CB92" i="31"/>
  <c r="CB58" i="31"/>
  <c r="CB22" i="31"/>
  <c r="CB181" i="31"/>
  <c r="CB142" i="31"/>
  <c r="CB109" i="31"/>
  <c r="CB77" i="31"/>
  <c r="CB40" i="31"/>
  <c r="CB142" i="34"/>
  <c r="CB181" i="34"/>
  <c r="CB188" i="34"/>
  <c r="CB92" i="34"/>
  <c r="CB126" i="34"/>
  <c r="CB40" i="34"/>
  <c r="CB77" i="34"/>
  <c r="CB109" i="34"/>
  <c r="CB58" i="34"/>
  <c r="CB161" i="34"/>
  <c r="CB22" i="34"/>
  <c r="CB40" i="43"/>
  <c r="CB22" i="43"/>
  <c r="CB89" i="43"/>
  <c r="CB76" i="43"/>
  <c r="CB58" i="43"/>
  <c r="CB126" i="29"/>
  <c r="CB181" i="29"/>
  <c r="CB142" i="29"/>
  <c r="CB77" i="29"/>
  <c r="CB40" i="29"/>
  <c r="CB92" i="29"/>
  <c r="CB22" i="29"/>
  <c r="CB188" i="29"/>
  <c r="CB58" i="29"/>
  <c r="CB161" i="29"/>
  <c r="CB109" i="29"/>
  <c r="CB161" i="36"/>
  <c r="CB58" i="36"/>
  <c r="CB181" i="36"/>
  <c r="CB77" i="36"/>
  <c r="CB92" i="36"/>
  <c r="CB142" i="36"/>
  <c r="CB40" i="36"/>
  <c r="CB22" i="36"/>
  <c r="CB126" i="36"/>
  <c r="CB109" i="36"/>
  <c r="CB188" i="36"/>
  <c r="CB58" i="10"/>
  <c r="CB40" i="10"/>
  <c r="CB22" i="10"/>
  <c r="CB77" i="10"/>
  <c r="CB92" i="10"/>
  <c r="CB20" i="48"/>
  <c r="CB27" i="48"/>
  <c r="CB109" i="30"/>
  <c r="CB142" i="30"/>
  <c r="CB58" i="30"/>
  <c r="CB22" i="30"/>
  <c r="CB181" i="30"/>
  <c r="CB92" i="30"/>
  <c r="CB126" i="30"/>
  <c r="CB188" i="30"/>
  <c r="CB77" i="30"/>
  <c r="CB40" i="30"/>
  <c r="CB161" i="30"/>
  <c r="CB181" i="35"/>
  <c r="CB188" i="35"/>
  <c r="CB161" i="35"/>
  <c r="CB109" i="35"/>
  <c r="CB77" i="35"/>
  <c r="CB126" i="35"/>
  <c r="CB58" i="35"/>
  <c r="CB92" i="35"/>
  <c r="CB22" i="35"/>
  <c r="CB142" i="35"/>
  <c r="CB40" i="35"/>
  <c r="CC4" i="48"/>
  <c r="CC4" i="36"/>
  <c r="CC4" i="34"/>
  <c r="CC4" i="32"/>
  <c r="CC4" i="30"/>
  <c r="CC4" i="43"/>
  <c r="CC4" i="35"/>
  <c r="CC4" i="33"/>
  <c r="CC4" i="29"/>
  <c r="CC4" i="10"/>
  <c r="CC4" i="31"/>
  <c r="CC49" i="2"/>
  <c r="CC19" i="2"/>
  <c r="CC77" i="2"/>
  <c r="CC65" i="2"/>
  <c r="CC34" i="2"/>
  <c r="CB92" i="33"/>
  <c r="CB58" i="33"/>
  <c r="CB22" i="33"/>
  <c r="CB77" i="33"/>
  <c r="CB40" i="33"/>
  <c r="CE5" i="28"/>
  <c r="CD4" i="2"/>
  <c r="CD13" i="28"/>
  <c r="CD21" i="28"/>
  <c r="CB67" i="28"/>
  <c r="CB75" i="28" s="1"/>
  <c r="CB87" i="28"/>
  <c r="CB95" i="28" s="1"/>
  <c r="CB103" i="28" s="1"/>
  <c r="CC34" i="28"/>
  <c r="CC59" i="28" s="1"/>
  <c r="BX37" i="10"/>
  <c r="BY61" i="31"/>
  <c r="BX164" i="31"/>
  <c r="BX176" i="31" s="1"/>
  <c r="BX190" i="31" s="1"/>
  <c r="BX192" i="31" s="1"/>
  <c r="BY25" i="31"/>
  <c r="BX145" i="31"/>
  <c r="BX157" i="31" s="1"/>
  <c r="BY52" i="32"/>
  <c r="BY22" i="32"/>
  <c r="BY31" i="32" s="1"/>
  <c r="BU193" i="35"/>
  <c r="BU194" i="35" s="1"/>
  <c r="BY69" i="10"/>
  <c r="BY33" i="10"/>
  <c r="BU197" i="35"/>
  <c r="BU198" i="35" s="1"/>
  <c r="BV158" i="35"/>
  <c r="BV183" i="35"/>
  <c r="BV185" i="35" s="1"/>
  <c r="BV177" i="35"/>
  <c r="BV158" i="36"/>
  <c r="BX73" i="35"/>
  <c r="BX74" i="35" s="1"/>
  <c r="BU184" i="36"/>
  <c r="BU186" i="36" s="1"/>
  <c r="BU193" i="36"/>
  <c r="BV178" i="36"/>
  <c r="BV179" i="36" s="1"/>
  <c r="BV189" i="36"/>
  <c r="BV191" i="36" s="1"/>
  <c r="BW158" i="31"/>
  <c r="BW189" i="31"/>
  <c r="BW191" i="31" s="1"/>
  <c r="BV177" i="36"/>
  <c r="BV190" i="36"/>
  <c r="BV192" i="36" s="1"/>
  <c r="BU197" i="36"/>
  <c r="BU198" i="36" s="1"/>
  <c r="BW157" i="36"/>
  <c r="BW182" i="36" s="1"/>
  <c r="BW157" i="35"/>
  <c r="BW74" i="34"/>
  <c r="BT198" i="29"/>
  <c r="BV177" i="34"/>
  <c r="BY59" i="10"/>
  <c r="BY23" i="10"/>
  <c r="BX73" i="36"/>
  <c r="BX74" i="36" s="1"/>
  <c r="BV191" i="31"/>
  <c r="BV193" i="31" s="1"/>
  <c r="BW176" i="36"/>
  <c r="BT198" i="34"/>
  <c r="BW177" i="31"/>
  <c r="BY25" i="36"/>
  <c r="BY61" i="36"/>
  <c r="BX145" i="36"/>
  <c r="BX164" i="36"/>
  <c r="BY35" i="34"/>
  <c r="BY71" i="34"/>
  <c r="BX155" i="34"/>
  <c r="BX174" i="34"/>
  <c r="BY24" i="34"/>
  <c r="BY60" i="34"/>
  <c r="BX163" i="34"/>
  <c r="BX144" i="34"/>
  <c r="BV182" i="34"/>
  <c r="BV189" i="34"/>
  <c r="BX73" i="34"/>
  <c r="BX179" i="34" s="1"/>
  <c r="BU184" i="34"/>
  <c r="BU186" i="34" s="1"/>
  <c r="BU196" i="34"/>
  <c r="BY27" i="34"/>
  <c r="BY63" i="34"/>
  <c r="BX147" i="34"/>
  <c r="BX166" i="34"/>
  <c r="BY24" i="36"/>
  <c r="BY60" i="36"/>
  <c r="BX163" i="36"/>
  <c r="BX144" i="36"/>
  <c r="BZ70" i="31"/>
  <c r="BZ34" i="31"/>
  <c r="BY154" i="31"/>
  <c r="BY173" i="31"/>
  <c r="CD33" i="35"/>
  <c r="CD69" i="35"/>
  <c r="CC153" i="35"/>
  <c r="CC172" i="35"/>
  <c r="BX37" i="36"/>
  <c r="BT194" i="35"/>
  <c r="BY23" i="35"/>
  <c r="BY59" i="35"/>
  <c r="BX162" i="35"/>
  <c r="BX143" i="35"/>
  <c r="BX37" i="35"/>
  <c r="BY33" i="36"/>
  <c r="BY69" i="36"/>
  <c r="BX153" i="36"/>
  <c r="BX172" i="36"/>
  <c r="BY27" i="36"/>
  <c r="BY63" i="36"/>
  <c r="BX147" i="36"/>
  <c r="BX166" i="36"/>
  <c r="BY26" i="34"/>
  <c r="BY62" i="34"/>
  <c r="BX165" i="34"/>
  <c r="BX146" i="34"/>
  <c r="BY31" i="35"/>
  <c r="BY67" i="35"/>
  <c r="BX170" i="35"/>
  <c r="BX151" i="35"/>
  <c r="CD29" i="35"/>
  <c r="CD65" i="35"/>
  <c r="CC149" i="35"/>
  <c r="CC168" i="35"/>
  <c r="BZ65" i="31"/>
  <c r="BZ29" i="31"/>
  <c r="BY149" i="31"/>
  <c r="BY168" i="31"/>
  <c r="CB29" i="36"/>
  <c r="CB65" i="36"/>
  <c r="CA168" i="36"/>
  <c r="CA149" i="36"/>
  <c r="BY34" i="34"/>
  <c r="BY70" i="34"/>
  <c r="BX173" i="34"/>
  <c r="BX154" i="34"/>
  <c r="BY31" i="34"/>
  <c r="BY67" i="34"/>
  <c r="BX170" i="34"/>
  <c r="BX151" i="34"/>
  <c r="BY26" i="36"/>
  <c r="BY62" i="36"/>
  <c r="BX165" i="36"/>
  <c r="BX146" i="36"/>
  <c r="BZ68" i="31"/>
  <c r="BY171" i="31"/>
  <c r="BZ32" i="31"/>
  <c r="BY152" i="31"/>
  <c r="BV186" i="31"/>
  <c r="BV196" i="31"/>
  <c r="BV198" i="31" s="1"/>
  <c r="BZ63" i="31"/>
  <c r="BZ27" i="31"/>
  <c r="BY147" i="31"/>
  <c r="BY166" i="31"/>
  <c r="BY34" i="36"/>
  <c r="BY70" i="36"/>
  <c r="BX173" i="36"/>
  <c r="BX154" i="36"/>
  <c r="CG26" i="35"/>
  <c r="CG62" i="35"/>
  <c r="CF146" i="35"/>
  <c r="CF165" i="35"/>
  <c r="BY33" i="34"/>
  <c r="BY69" i="34"/>
  <c r="BX172" i="34"/>
  <c r="BX153" i="34"/>
  <c r="BZ62" i="31"/>
  <c r="BZ26" i="31"/>
  <c r="BY146" i="31"/>
  <c r="BY165" i="31"/>
  <c r="BT198" i="35"/>
  <c r="BT194" i="34"/>
  <c r="BV158" i="34"/>
  <c r="BV178" i="35"/>
  <c r="BV179" i="35" s="1"/>
  <c r="BV189" i="35"/>
  <c r="BV182" i="35"/>
  <c r="BW183" i="31"/>
  <c r="BW185" i="31" s="1"/>
  <c r="BZ23" i="36"/>
  <c r="BZ59" i="36"/>
  <c r="BY162" i="36"/>
  <c r="BY143" i="36"/>
  <c r="BZ71" i="31"/>
  <c r="BY174" i="31"/>
  <c r="BZ35" i="31"/>
  <c r="BY155" i="31"/>
  <c r="BZ64" i="31"/>
  <c r="BY167" i="31"/>
  <c r="BY148" i="31"/>
  <c r="BZ28" i="31"/>
  <c r="BX31" i="2"/>
  <c r="BY59" i="2"/>
  <c r="BW190" i="31"/>
  <c r="BW192" i="31" s="1"/>
  <c r="CC32" i="35"/>
  <c r="CC68" i="35"/>
  <c r="CB171" i="35"/>
  <c r="CB152" i="35"/>
  <c r="BY29" i="34"/>
  <c r="BY65" i="34"/>
  <c r="BX149" i="34"/>
  <c r="BX168" i="34"/>
  <c r="BY28" i="36"/>
  <c r="BY64" i="36"/>
  <c r="BX167" i="36"/>
  <c r="BX148" i="36"/>
  <c r="CC28" i="35"/>
  <c r="CC64" i="35"/>
  <c r="CB167" i="35"/>
  <c r="CB148" i="35"/>
  <c r="BY30" i="36"/>
  <c r="BY66" i="36"/>
  <c r="BX150" i="36"/>
  <c r="BX169" i="36"/>
  <c r="CD35" i="35"/>
  <c r="CD71" i="35"/>
  <c r="CC174" i="35"/>
  <c r="CC155" i="35"/>
  <c r="CD25" i="35"/>
  <c r="CD61" i="35"/>
  <c r="CC145" i="35"/>
  <c r="CC164" i="35"/>
  <c r="BY52" i="2"/>
  <c r="BY22" i="2"/>
  <c r="BZ69" i="31"/>
  <c r="BY172" i="31"/>
  <c r="BZ33" i="31"/>
  <c r="BY153" i="31"/>
  <c r="BY34" i="35"/>
  <c r="BY70" i="35"/>
  <c r="BX173" i="35"/>
  <c r="BX154" i="35"/>
  <c r="BY31" i="36"/>
  <c r="BY67" i="36"/>
  <c r="BX151" i="36"/>
  <c r="BX170" i="36"/>
  <c r="BY23" i="34"/>
  <c r="BY59" i="34"/>
  <c r="BX143" i="34"/>
  <c r="BX37" i="34"/>
  <c r="BX162" i="34"/>
  <c r="BW178" i="31"/>
  <c r="BW179" i="31" s="1"/>
  <c r="CA67" i="31"/>
  <c r="BZ170" i="31"/>
  <c r="BZ151" i="31"/>
  <c r="CA31" i="31"/>
  <c r="BY32" i="34"/>
  <c r="BY68" i="34"/>
  <c r="BX171" i="34"/>
  <c r="BX152" i="34"/>
  <c r="BW176" i="34"/>
  <c r="CA24" i="35"/>
  <c r="CA60" i="35"/>
  <c r="BZ163" i="35"/>
  <c r="BZ144" i="35"/>
  <c r="BY25" i="34"/>
  <c r="BY61" i="34"/>
  <c r="BX145" i="34"/>
  <c r="BX164" i="34"/>
  <c r="CD30" i="35"/>
  <c r="CD66" i="35"/>
  <c r="CC169" i="35"/>
  <c r="CC150" i="35"/>
  <c r="CC27" i="35"/>
  <c r="CC63" i="35"/>
  <c r="CB166" i="35"/>
  <c r="CB147" i="35"/>
  <c r="BY35" i="36"/>
  <c r="BY71" i="36"/>
  <c r="BX174" i="36"/>
  <c r="BX155" i="36"/>
  <c r="BY30" i="34"/>
  <c r="BY66" i="34"/>
  <c r="BX169" i="34"/>
  <c r="BX150" i="34"/>
  <c r="BY28" i="34"/>
  <c r="BY64" i="34"/>
  <c r="BX167" i="34"/>
  <c r="BX148" i="34"/>
  <c r="BY32" i="36"/>
  <c r="BY68" i="36"/>
  <c r="BX171" i="36"/>
  <c r="BX152" i="36"/>
  <c r="BV190" i="34"/>
  <c r="BV192" i="34" s="1"/>
  <c r="BV183" i="34"/>
  <c r="BV185" i="34" s="1"/>
  <c r="BW157" i="34"/>
  <c r="BW176" i="35"/>
  <c r="BU197" i="34"/>
  <c r="BU191" i="34"/>
  <c r="BU193" i="34" s="1"/>
  <c r="BZ60" i="31"/>
  <c r="BY144" i="31"/>
  <c r="BZ24" i="31"/>
  <c r="BY163" i="31"/>
  <c r="BZ66" i="31"/>
  <c r="BY169" i="31"/>
  <c r="BY150" i="31"/>
  <c r="BZ30" i="31"/>
  <c r="BV196" i="36"/>
  <c r="BV184" i="36"/>
  <c r="BV186" i="36" s="1"/>
  <c r="CH41" i="33"/>
  <c r="CH55" i="33" s="1"/>
  <c r="CG55" i="33"/>
  <c r="BX61" i="32"/>
  <c r="BX62" i="32" s="1"/>
  <c r="BZ21" i="32"/>
  <c r="CA51" i="32" s="1"/>
  <c r="BZ29" i="32"/>
  <c r="CA59" i="32" s="1"/>
  <c r="BV177" i="29"/>
  <c r="CG41" i="34"/>
  <c r="CF55" i="34"/>
  <c r="BV177" i="30"/>
  <c r="BV158" i="29"/>
  <c r="BW176" i="29"/>
  <c r="BW183" i="29" s="1"/>
  <c r="BX164" i="29"/>
  <c r="BX145" i="29"/>
  <c r="BY25" i="29"/>
  <c r="BZ61" i="29" s="1"/>
  <c r="BX155" i="30"/>
  <c r="BX174" i="30"/>
  <c r="BY35" i="30"/>
  <c r="BZ71" i="30" s="1"/>
  <c r="BX152" i="29"/>
  <c r="BX171" i="29"/>
  <c r="BY32" i="29"/>
  <c r="BZ68" i="29" s="1"/>
  <c r="BW176" i="30"/>
  <c r="BY35" i="33"/>
  <c r="BZ71" i="33" s="1"/>
  <c r="BT194" i="30"/>
  <c r="BX165" i="29"/>
  <c r="BX146" i="29"/>
  <c r="BY26" i="29"/>
  <c r="BZ62" i="29" s="1"/>
  <c r="BZ25" i="33"/>
  <c r="CA61" i="33" s="1"/>
  <c r="BY23" i="33"/>
  <c r="BZ59" i="33" s="1"/>
  <c r="BX37" i="33"/>
  <c r="BY34" i="33"/>
  <c r="BZ70" i="33" s="1"/>
  <c r="BY24" i="33"/>
  <c r="BZ60" i="33" s="1"/>
  <c r="BX169" i="30"/>
  <c r="BX150" i="30"/>
  <c r="BY30" i="30"/>
  <c r="BZ66" i="30" s="1"/>
  <c r="BV189" i="29"/>
  <c r="BV178" i="29"/>
  <c r="BV179" i="29" s="1"/>
  <c r="BV182" i="29"/>
  <c r="BX168" i="29"/>
  <c r="BX149" i="29"/>
  <c r="BY29" i="29"/>
  <c r="BZ65" i="29" s="1"/>
  <c r="BU197" i="29"/>
  <c r="BU191" i="29"/>
  <c r="BU193" i="29" s="1"/>
  <c r="BW157" i="30"/>
  <c r="BW73" i="33"/>
  <c r="BW74" i="33" s="1"/>
  <c r="BY35" i="29"/>
  <c r="BZ71" i="29" s="1"/>
  <c r="BX174" i="29"/>
  <c r="BX155" i="29"/>
  <c r="BY30" i="33"/>
  <c r="BZ66" i="33" s="1"/>
  <c r="BV158" i="30"/>
  <c r="BV182" i="30"/>
  <c r="BV189" i="30"/>
  <c r="BW157" i="29"/>
  <c r="BU184" i="29"/>
  <c r="BU186" i="29" s="1"/>
  <c r="BU196" i="29"/>
  <c r="BX144" i="30"/>
  <c r="BY24" i="30"/>
  <c r="BZ60" i="30" s="1"/>
  <c r="BX163" i="30"/>
  <c r="BY27" i="29"/>
  <c r="BZ63" i="29" s="1"/>
  <c r="BX166" i="29"/>
  <c r="BX147" i="29"/>
  <c r="BW73" i="30"/>
  <c r="BW74" i="30" s="1"/>
  <c r="BY28" i="33"/>
  <c r="BZ64" i="33" s="1"/>
  <c r="BY32" i="33"/>
  <c r="BZ68" i="33" s="1"/>
  <c r="BX154" i="30"/>
  <c r="BY34" i="30"/>
  <c r="BZ70" i="30" s="1"/>
  <c r="BX173" i="30"/>
  <c r="BX150" i="29"/>
  <c r="BX169" i="29"/>
  <c r="BY30" i="29"/>
  <c r="BZ66" i="29" s="1"/>
  <c r="BY26" i="33"/>
  <c r="BZ62" i="33" s="1"/>
  <c r="BY33" i="33"/>
  <c r="BZ69" i="33" s="1"/>
  <c r="BY27" i="33"/>
  <c r="BZ63" i="33" s="1"/>
  <c r="BY33" i="30"/>
  <c r="BZ69" i="30" s="1"/>
  <c r="BX153" i="30"/>
  <c r="BX172" i="30"/>
  <c r="BW73" i="29"/>
  <c r="BW74" i="29" s="1"/>
  <c r="BX147" i="30"/>
  <c r="BY27" i="30"/>
  <c r="BZ63" i="30" s="1"/>
  <c r="BX166" i="30"/>
  <c r="BT194" i="29"/>
  <c r="BV178" i="30"/>
  <c r="BV179" i="30" s="1"/>
  <c r="BV183" i="30"/>
  <c r="BV185" i="30" s="1"/>
  <c r="BV190" i="30"/>
  <c r="BV192" i="30" s="1"/>
  <c r="BY28" i="29"/>
  <c r="BZ64" i="29" s="1"/>
  <c r="BX167" i="29"/>
  <c r="BX148" i="29"/>
  <c r="BU196" i="30"/>
  <c r="BU184" i="30"/>
  <c r="BU186" i="30" s="1"/>
  <c r="BX173" i="29"/>
  <c r="BX154" i="29"/>
  <c r="BY34" i="29"/>
  <c r="BZ70" i="29" s="1"/>
  <c r="BY32" i="30"/>
  <c r="BZ68" i="30" s="1"/>
  <c r="BX152" i="30"/>
  <c r="BX171" i="30"/>
  <c r="BX163" i="29"/>
  <c r="BX144" i="29"/>
  <c r="BY24" i="29"/>
  <c r="BZ60" i="29" s="1"/>
  <c r="BX172" i="29"/>
  <c r="BX153" i="29"/>
  <c r="BY33" i="29"/>
  <c r="BZ69" i="29" s="1"/>
  <c r="BX168" i="30"/>
  <c r="BX149" i="30"/>
  <c r="BY29" i="30"/>
  <c r="BZ65" i="30" s="1"/>
  <c r="BU197" i="30"/>
  <c r="BU191" i="30"/>
  <c r="BU193" i="30" s="1"/>
  <c r="BX148" i="30"/>
  <c r="BY28" i="30"/>
  <c r="BZ64" i="30" s="1"/>
  <c r="BX167" i="30"/>
  <c r="BY31" i="33"/>
  <c r="BZ67" i="33" s="1"/>
  <c r="BY29" i="33"/>
  <c r="BZ65" i="33" s="1"/>
  <c r="BX164" i="30"/>
  <c r="BX145" i="30"/>
  <c r="BY25" i="30"/>
  <c r="BZ61" i="30" s="1"/>
  <c r="BX165" i="30"/>
  <c r="BX146" i="30"/>
  <c r="BY26" i="30"/>
  <c r="BZ62" i="30" s="1"/>
  <c r="BX162" i="30"/>
  <c r="BX143" i="30"/>
  <c r="BY23" i="30"/>
  <c r="BZ59" i="30" s="1"/>
  <c r="BX37" i="30"/>
  <c r="BX151" i="30"/>
  <c r="BY31" i="30"/>
  <c r="BZ67" i="30" s="1"/>
  <c r="BX170" i="30"/>
  <c r="BY23" i="29"/>
  <c r="BZ59" i="29" s="1"/>
  <c r="BX143" i="29"/>
  <c r="BX37" i="29"/>
  <c r="BX162" i="29"/>
  <c r="BX151" i="29"/>
  <c r="BX170" i="29"/>
  <c r="BY31" i="29"/>
  <c r="BZ67" i="29" s="1"/>
  <c r="BV183" i="29"/>
  <c r="BV185" i="29" s="1"/>
  <c r="BV190" i="29"/>
  <c r="BV192" i="29" s="1"/>
  <c r="BT198" i="30"/>
  <c r="BW184" i="31"/>
  <c r="BZ23" i="31"/>
  <c r="CA59" i="31" s="1"/>
  <c r="BY73" i="31"/>
  <c r="BY74" i="31" s="1"/>
  <c r="BY162" i="31"/>
  <c r="BY143" i="31"/>
  <c r="BY37" i="31"/>
  <c r="CA25" i="32"/>
  <c r="CB55" i="32" s="1"/>
  <c r="BZ25" i="2"/>
  <c r="CA55" i="2" s="1"/>
  <c r="BZ24" i="2"/>
  <c r="CA54" i="2" s="1"/>
  <c r="BZ27" i="2"/>
  <c r="CA57" i="2" s="1"/>
  <c r="BZ23" i="2"/>
  <c r="CA53" i="2" s="1"/>
  <c r="CA20" i="2"/>
  <c r="CB50" i="2" s="1"/>
  <c r="BZ28" i="2"/>
  <c r="CA58" i="2" s="1"/>
  <c r="BZ21" i="2"/>
  <c r="CA51" i="2" s="1"/>
  <c r="BZ26" i="2"/>
  <c r="CA56" i="2" s="1"/>
  <c r="BY29" i="2"/>
  <c r="BZ59" i="2" s="1"/>
  <c r="BX61" i="2"/>
  <c r="BX62" i="2" s="1"/>
  <c r="BZ25" i="10"/>
  <c r="CA61" i="10" s="1"/>
  <c r="BZ28" i="10"/>
  <c r="CA64" i="10" s="1"/>
  <c r="BZ27" i="10"/>
  <c r="CA63" i="10" s="1"/>
  <c r="CA30" i="10"/>
  <c r="CB66" i="10" s="1"/>
  <c r="BZ35" i="10"/>
  <c r="CA71" i="10" s="1"/>
  <c r="BZ31" i="10"/>
  <c r="CA67" i="10" s="1"/>
  <c r="BZ29" i="10"/>
  <c r="CA65" i="10" s="1"/>
  <c r="CA24" i="10"/>
  <c r="CB60" i="10" s="1"/>
  <c r="BZ32" i="10"/>
  <c r="CA68" i="10" s="1"/>
  <c r="BX73" i="10"/>
  <c r="BX74" i="10" s="1"/>
  <c r="BZ26" i="10"/>
  <c r="CA62" i="10" s="1"/>
  <c r="BZ34" i="10"/>
  <c r="CA70" i="10" s="1"/>
  <c r="CA26" i="32"/>
  <c r="CB56" i="32" s="1"/>
  <c r="CA28" i="32"/>
  <c r="CB58" i="32" s="1"/>
  <c r="CA23" i="32"/>
  <c r="CB53" i="32" s="1"/>
  <c r="CB20" i="32"/>
  <c r="CC50" i="32" s="1"/>
  <c r="CA27" i="32"/>
  <c r="CB57" i="32" s="1"/>
  <c r="CA24" i="32"/>
  <c r="CB54" i="32" s="1"/>
  <c r="BW158" i="35" l="1"/>
  <c r="CC76" i="43"/>
  <c r="CC40" i="43"/>
  <c r="CC89" i="43"/>
  <c r="CC58" i="43"/>
  <c r="CC22" i="43"/>
  <c r="CC77" i="32"/>
  <c r="CC34" i="32"/>
  <c r="CC49" i="32"/>
  <c r="CC65" i="32"/>
  <c r="CC19" i="32"/>
  <c r="CC188" i="31"/>
  <c r="CC161" i="31"/>
  <c r="CC126" i="31"/>
  <c r="CC92" i="31"/>
  <c r="CC58" i="31"/>
  <c r="CC142" i="31"/>
  <c r="CC22" i="31"/>
  <c r="CC181" i="31"/>
  <c r="CC40" i="31"/>
  <c r="CC109" i="31"/>
  <c r="CC77" i="31"/>
  <c r="CC181" i="34"/>
  <c r="CC188" i="34"/>
  <c r="CC126" i="34"/>
  <c r="CC40" i="34"/>
  <c r="CC77" i="34"/>
  <c r="CC109" i="34"/>
  <c r="CC161" i="34"/>
  <c r="CC142" i="34"/>
  <c r="CC22" i="34"/>
  <c r="CC92" i="34"/>
  <c r="CC58" i="34"/>
  <c r="CC40" i="10"/>
  <c r="CC92" i="10"/>
  <c r="CC22" i="10"/>
  <c r="CC77" i="10"/>
  <c r="CC58" i="10"/>
  <c r="CC161" i="36"/>
  <c r="CC40" i="36"/>
  <c r="CC188" i="36"/>
  <c r="CC126" i="36"/>
  <c r="CC109" i="36"/>
  <c r="CC92" i="36"/>
  <c r="CC22" i="36"/>
  <c r="CC77" i="36"/>
  <c r="CC181" i="36"/>
  <c r="CC142" i="36"/>
  <c r="CC58" i="36"/>
  <c r="CC92" i="33"/>
  <c r="CC58" i="33"/>
  <c r="CC22" i="33"/>
  <c r="CC77" i="33"/>
  <c r="CC40" i="33"/>
  <c r="CC181" i="30"/>
  <c r="CC142" i="30"/>
  <c r="CC58" i="30"/>
  <c r="CC92" i="30"/>
  <c r="CC126" i="30"/>
  <c r="CC22" i="30"/>
  <c r="CC161" i="30"/>
  <c r="CC109" i="30"/>
  <c r="CC77" i="30"/>
  <c r="CC188" i="30"/>
  <c r="CC40" i="30"/>
  <c r="CC126" i="29"/>
  <c r="CC188" i="29"/>
  <c r="CC40" i="29"/>
  <c r="CC142" i="29"/>
  <c r="CC58" i="29"/>
  <c r="CC161" i="29"/>
  <c r="CC77" i="29"/>
  <c r="CC22" i="29"/>
  <c r="CC181" i="29"/>
  <c r="CC92" i="29"/>
  <c r="CC109" i="29"/>
  <c r="CC27" i="48"/>
  <c r="CC20" i="48"/>
  <c r="CD4" i="48"/>
  <c r="CD4" i="36"/>
  <c r="CD4" i="34"/>
  <c r="CD4" i="32"/>
  <c r="CD4" i="43"/>
  <c r="CD4" i="35"/>
  <c r="CD4" i="33"/>
  <c r="CD4" i="31"/>
  <c r="CD4" i="29"/>
  <c r="CD4" i="30"/>
  <c r="CD4" i="10"/>
  <c r="CD49" i="2"/>
  <c r="CD19" i="2"/>
  <c r="CD77" i="2"/>
  <c r="CD65" i="2"/>
  <c r="CD34" i="2"/>
  <c r="CC188" i="35"/>
  <c r="CC126" i="35"/>
  <c r="CC92" i="35"/>
  <c r="CC22" i="35"/>
  <c r="CC161" i="35"/>
  <c r="CC58" i="35"/>
  <c r="CC181" i="35"/>
  <c r="CC142" i="35"/>
  <c r="CC109" i="35"/>
  <c r="CC77" i="35"/>
  <c r="CC40" i="35"/>
  <c r="CC67" i="28"/>
  <c r="CC75" i="28" s="1"/>
  <c r="CC87" i="28"/>
  <c r="CC95" i="28" s="1"/>
  <c r="CC103" i="28" s="1"/>
  <c r="CD34" i="28"/>
  <c r="CD59" i="28" s="1"/>
  <c r="CF5" i="28"/>
  <c r="CE4" i="2"/>
  <c r="CE13" i="28"/>
  <c r="CE21" i="28"/>
  <c r="BZ61" i="31"/>
  <c r="BZ73" i="31" s="1"/>
  <c r="BZ74" i="31" s="1"/>
  <c r="BY145" i="31"/>
  <c r="BY157" i="31" s="1"/>
  <c r="BY182" i="31" s="1"/>
  <c r="BY164" i="31"/>
  <c r="BY176" i="31" s="1"/>
  <c r="BY183" i="31" s="1"/>
  <c r="BY185" i="31" s="1"/>
  <c r="BZ25" i="31"/>
  <c r="BY37" i="10"/>
  <c r="BZ52" i="32"/>
  <c r="BZ22" i="32"/>
  <c r="BZ31" i="32" s="1"/>
  <c r="BZ69" i="10"/>
  <c r="BZ33" i="10"/>
  <c r="BW182" i="35"/>
  <c r="BW184" i="35" s="1"/>
  <c r="BW189" i="36"/>
  <c r="BW191" i="36" s="1"/>
  <c r="BW196" i="31"/>
  <c r="BW189" i="35"/>
  <c r="BW191" i="35" s="1"/>
  <c r="BV197" i="36"/>
  <c r="BV198" i="36" s="1"/>
  <c r="BU194" i="36"/>
  <c r="BW158" i="36"/>
  <c r="BV193" i="36"/>
  <c r="BV194" i="36" s="1"/>
  <c r="BW177" i="36"/>
  <c r="BY37" i="36"/>
  <c r="BX74" i="34"/>
  <c r="BX176" i="36"/>
  <c r="BX183" i="36" s="1"/>
  <c r="BX185" i="36" s="1"/>
  <c r="BX157" i="35"/>
  <c r="BX158" i="35" s="1"/>
  <c r="BY73" i="36"/>
  <c r="BY74" i="36" s="1"/>
  <c r="BV194" i="31"/>
  <c r="BW190" i="36"/>
  <c r="BW192" i="36" s="1"/>
  <c r="BW183" i="36"/>
  <c r="BW185" i="36" s="1"/>
  <c r="BZ59" i="10"/>
  <c r="BZ23" i="10"/>
  <c r="BW178" i="36"/>
  <c r="BW179" i="36" s="1"/>
  <c r="BW186" i="31"/>
  <c r="BX157" i="36"/>
  <c r="BX182" i="36" s="1"/>
  <c r="BX178" i="31"/>
  <c r="BX179" i="31" s="1"/>
  <c r="BW190" i="34"/>
  <c r="BW192" i="34" s="1"/>
  <c r="BW183" i="34"/>
  <c r="BW185" i="34" s="1"/>
  <c r="BZ52" i="2"/>
  <c r="BZ22" i="2"/>
  <c r="BX182" i="31"/>
  <c r="CE30" i="35"/>
  <c r="CE66" i="35"/>
  <c r="CD169" i="35"/>
  <c r="CD150" i="35"/>
  <c r="BZ23" i="34"/>
  <c r="BZ59" i="34"/>
  <c r="BY37" i="34"/>
  <c r="BY162" i="34"/>
  <c r="BY143" i="34"/>
  <c r="CE25" i="35"/>
  <c r="CE61" i="35"/>
  <c r="CD164" i="35"/>
  <c r="CD145" i="35"/>
  <c r="BZ30" i="36"/>
  <c r="BZ66" i="36"/>
  <c r="BY169" i="36"/>
  <c r="BY150" i="36"/>
  <c r="BZ28" i="36"/>
  <c r="BZ64" i="36"/>
  <c r="BY148" i="36"/>
  <c r="BY167" i="36"/>
  <c r="CD32" i="35"/>
  <c r="CD68" i="35"/>
  <c r="CC152" i="35"/>
  <c r="CC171" i="35"/>
  <c r="BW158" i="34"/>
  <c r="CH26" i="35"/>
  <c r="CH62" i="35"/>
  <c r="CG165" i="35"/>
  <c r="CG146" i="35"/>
  <c r="BU194" i="34"/>
  <c r="BZ35" i="34"/>
  <c r="BZ71" i="34"/>
  <c r="BY174" i="34"/>
  <c r="BY155" i="34"/>
  <c r="CA65" i="31"/>
  <c r="BZ149" i="31"/>
  <c r="BZ168" i="31"/>
  <c r="CA29" i="31"/>
  <c r="BX183" i="31"/>
  <c r="BX185" i="31" s="1"/>
  <c r="BX177" i="31"/>
  <c r="BW190" i="35"/>
  <c r="BW192" i="35" s="1"/>
  <c r="BW183" i="35"/>
  <c r="BW185" i="35" s="1"/>
  <c r="BW177" i="35"/>
  <c r="BZ30" i="34"/>
  <c r="BZ66" i="34"/>
  <c r="BY150" i="34"/>
  <c r="BY169" i="34"/>
  <c r="CD27" i="35"/>
  <c r="CD63" i="35"/>
  <c r="CC166" i="35"/>
  <c r="CC147" i="35"/>
  <c r="CA23" i="36"/>
  <c r="CA59" i="36"/>
  <c r="BZ162" i="36"/>
  <c r="BZ143" i="36"/>
  <c r="BZ26" i="36"/>
  <c r="BZ62" i="36"/>
  <c r="BY165" i="36"/>
  <c r="BY146" i="36"/>
  <c r="BZ34" i="34"/>
  <c r="BZ70" i="34"/>
  <c r="BY154" i="34"/>
  <c r="BY173" i="34"/>
  <c r="BZ31" i="35"/>
  <c r="BZ67" i="35"/>
  <c r="BY170" i="35"/>
  <c r="BY151" i="35"/>
  <c r="BZ27" i="36"/>
  <c r="BZ63" i="36"/>
  <c r="BY166" i="36"/>
  <c r="BY147" i="36"/>
  <c r="BY73" i="35"/>
  <c r="BY74" i="35" s="1"/>
  <c r="BW178" i="35"/>
  <c r="BW179" i="35" s="1"/>
  <c r="BZ24" i="34"/>
  <c r="BZ60" i="34"/>
  <c r="BY144" i="34"/>
  <c r="BY163" i="34"/>
  <c r="CB24" i="35"/>
  <c r="CB60" i="35"/>
  <c r="CA144" i="35"/>
  <c r="CA163" i="35"/>
  <c r="CE33" i="35"/>
  <c r="CE69" i="35"/>
  <c r="CD153" i="35"/>
  <c r="CD172" i="35"/>
  <c r="BW182" i="34"/>
  <c r="BW189" i="34"/>
  <c r="BZ25" i="34"/>
  <c r="BZ61" i="34"/>
  <c r="BY164" i="34"/>
  <c r="BY145" i="34"/>
  <c r="BX176" i="34"/>
  <c r="CE35" i="35"/>
  <c r="CE71" i="35"/>
  <c r="CD174" i="35"/>
  <c r="CD155" i="35"/>
  <c r="CD28" i="35"/>
  <c r="CD64" i="35"/>
  <c r="CC167" i="35"/>
  <c r="CC148" i="35"/>
  <c r="BZ29" i="34"/>
  <c r="BZ65" i="34"/>
  <c r="BY168" i="34"/>
  <c r="BY149" i="34"/>
  <c r="CA71" i="31"/>
  <c r="BZ155" i="31"/>
  <c r="BZ174" i="31"/>
  <c r="CA35" i="31"/>
  <c r="BZ33" i="34"/>
  <c r="BZ69" i="34"/>
  <c r="BY172" i="34"/>
  <c r="BY153" i="34"/>
  <c r="BZ34" i="36"/>
  <c r="BZ70" i="36"/>
  <c r="BY173" i="36"/>
  <c r="BY154" i="36"/>
  <c r="BZ23" i="35"/>
  <c r="BZ59" i="35"/>
  <c r="BY162" i="35"/>
  <c r="BY37" i="35"/>
  <c r="BY143" i="35"/>
  <c r="BW177" i="34"/>
  <c r="BZ25" i="36"/>
  <c r="BZ61" i="36"/>
  <c r="BY145" i="36"/>
  <c r="BY164" i="36"/>
  <c r="CA66" i="31"/>
  <c r="CA30" i="31"/>
  <c r="BZ169" i="31"/>
  <c r="BZ150" i="31"/>
  <c r="BZ24" i="36"/>
  <c r="BZ60" i="36"/>
  <c r="BY144" i="36"/>
  <c r="BY163" i="36"/>
  <c r="BW193" i="31"/>
  <c r="BX158" i="31"/>
  <c r="BW197" i="31"/>
  <c r="BZ34" i="35"/>
  <c r="BZ70" i="35"/>
  <c r="BY154" i="35"/>
  <c r="BY173" i="35"/>
  <c r="BV184" i="35"/>
  <c r="BV186" i="35" s="1"/>
  <c r="BV196" i="35"/>
  <c r="CA68" i="31"/>
  <c r="BZ171" i="31"/>
  <c r="CA32" i="31"/>
  <c r="BZ152" i="31"/>
  <c r="CA70" i="31"/>
  <c r="BZ173" i="31"/>
  <c r="CA34" i="31"/>
  <c r="BZ154" i="31"/>
  <c r="BZ31" i="36"/>
  <c r="BZ67" i="36"/>
  <c r="BY170" i="36"/>
  <c r="BY151" i="36"/>
  <c r="BX176" i="35"/>
  <c r="BX189" i="31"/>
  <c r="BX197" i="31" s="1"/>
  <c r="CA60" i="31"/>
  <c r="CA24" i="31"/>
  <c r="BZ163" i="31"/>
  <c r="BZ144" i="31"/>
  <c r="BZ28" i="34"/>
  <c r="BZ64" i="34"/>
  <c r="BY148" i="34"/>
  <c r="BY167" i="34"/>
  <c r="BZ32" i="34"/>
  <c r="BZ68" i="34"/>
  <c r="BY171" i="34"/>
  <c r="BY152" i="34"/>
  <c r="BX157" i="34"/>
  <c r="CA64" i="31"/>
  <c r="CA28" i="31"/>
  <c r="BZ148" i="31"/>
  <c r="BZ167" i="31"/>
  <c r="BV197" i="35"/>
  <c r="BV191" i="35"/>
  <c r="BV193" i="35" s="1"/>
  <c r="BZ27" i="34"/>
  <c r="BZ63" i="34"/>
  <c r="BY166" i="34"/>
  <c r="BY147" i="34"/>
  <c r="BV191" i="34"/>
  <c r="BV193" i="34" s="1"/>
  <c r="BV197" i="34"/>
  <c r="BW184" i="36"/>
  <c r="BZ32" i="36"/>
  <c r="BZ68" i="36"/>
  <c r="BY152" i="36"/>
  <c r="BY171" i="36"/>
  <c r="BZ35" i="36"/>
  <c r="BZ71" i="36"/>
  <c r="BY155" i="36"/>
  <c r="BY174" i="36"/>
  <c r="CB67" i="31"/>
  <c r="CB31" i="31"/>
  <c r="CA170" i="31"/>
  <c r="CA151" i="31"/>
  <c r="BY73" i="34"/>
  <c r="BY179" i="34" s="1"/>
  <c r="CA69" i="31"/>
  <c r="CA33" i="31"/>
  <c r="BZ153" i="31"/>
  <c r="BZ172" i="31"/>
  <c r="CA62" i="31"/>
  <c r="BZ146" i="31"/>
  <c r="CA26" i="31"/>
  <c r="BZ165" i="31"/>
  <c r="CA63" i="31"/>
  <c r="BZ166" i="31"/>
  <c r="CA27" i="31"/>
  <c r="BZ147" i="31"/>
  <c r="BZ31" i="34"/>
  <c r="BZ67" i="34"/>
  <c r="BY170" i="34"/>
  <c r="BY151" i="34"/>
  <c r="CC29" i="36"/>
  <c r="CC65" i="36"/>
  <c r="CB168" i="36"/>
  <c r="CB149" i="36"/>
  <c r="CE29" i="35"/>
  <c r="CE65" i="35"/>
  <c r="CD168" i="35"/>
  <c r="CD149" i="35"/>
  <c r="BZ26" i="34"/>
  <c r="BZ62" i="34"/>
  <c r="BY165" i="34"/>
  <c r="BY146" i="34"/>
  <c r="BZ33" i="36"/>
  <c r="BZ69" i="36"/>
  <c r="BY172" i="36"/>
  <c r="BY153" i="36"/>
  <c r="BU198" i="34"/>
  <c r="BV184" i="34"/>
  <c r="BV186" i="34" s="1"/>
  <c r="BV196" i="34"/>
  <c r="BY61" i="32"/>
  <c r="BY62" i="32" s="1"/>
  <c r="CA29" i="32"/>
  <c r="CB59" i="32" s="1"/>
  <c r="CA21" i="32"/>
  <c r="CB51" i="32" s="1"/>
  <c r="BU198" i="30"/>
  <c r="CH41" i="34"/>
  <c r="CH55" i="34" s="1"/>
  <c r="CG55" i="34"/>
  <c r="BX176" i="29"/>
  <c r="BX190" i="29" s="1"/>
  <c r="BW158" i="30"/>
  <c r="BW177" i="29"/>
  <c r="BW190" i="29"/>
  <c r="BW192" i="29" s="1"/>
  <c r="BU194" i="29"/>
  <c r="BX157" i="29"/>
  <c r="BX73" i="30"/>
  <c r="BX74" i="30" s="1"/>
  <c r="BU198" i="29"/>
  <c r="BY151" i="30"/>
  <c r="BZ31" i="30"/>
  <c r="CA67" i="30" s="1"/>
  <c r="BY170" i="30"/>
  <c r="BZ26" i="30"/>
  <c r="CA62" i="30" s="1"/>
  <c r="BY165" i="30"/>
  <c r="BY146" i="30"/>
  <c r="BZ26" i="33"/>
  <c r="CA62" i="33" s="1"/>
  <c r="BX73" i="33"/>
  <c r="BX74" i="33" s="1"/>
  <c r="BZ35" i="33"/>
  <c r="CA71" i="33" s="1"/>
  <c r="BZ29" i="33"/>
  <c r="CA65" i="33" s="1"/>
  <c r="BY153" i="30"/>
  <c r="BY172" i="30"/>
  <c r="BZ33" i="30"/>
  <c r="CA69" i="30" s="1"/>
  <c r="BW182" i="29"/>
  <c r="BW189" i="29"/>
  <c r="BW178" i="29"/>
  <c r="BW179" i="29" s="1"/>
  <c r="CA25" i="33"/>
  <c r="CB61" i="33" s="1"/>
  <c r="BZ32" i="30"/>
  <c r="CA68" i="30" s="1"/>
  <c r="BY171" i="30"/>
  <c r="BY152" i="30"/>
  <c r="BZ27" i="33"/>
  <c r="CA63" i="33" s="1"/>
  <c r="BY169" i="29"/>
  <c r="BY150" i="29"/>
  <c r="BZ30" i="29"/>
  <c r="CA66" i="29" s="1"/>
  <c r="BZ32" i="33"/>
  <c r="CA68" i="33" s="1"/>
  <c r="BY166" i="29"/>
  <c r="BY147" i="29"/>
  <c r="BZ27" i="29"/>
  <c r="CA63" i="29" s="1"/>
  <c r="BV191" i="30"/>
  <c r="BV193" i="30" s="1"/>
  <c r="BV197" i="30"/>
  <c r="BY155" i="29"/>
  <c r="BZ35" i="29"/>
  <c r="CA71" i="29" s="1"/>
  <c r="BY174" i="29"/>
  <c r="BZ24" i="33"/>
  <c r="CA60" i="33" s="1"/>
  <c r="BW190" i="30"/>
  <c r="BW192" i="30" s="1"/>
  <c r="BW183" i="30"/>
  <c r="BW177" i="30"/>
  <c r="BZ31" i="33"/>
  <c r="CA67" i="33" s="1"/>
  <c r="BY149" i="30"/>
  <c r="BZ29" i="30"/>
  <c r="CA65" i="30" s="1"/>
  <c r="BY168" i="30"/>
  <c r="BY173" i="29"/>
  <c r="BY154" i="29"/>
  <c r="BZ34" i="29"/>
  <c r="CA70" i="29" s="1"/>
  <c r="BY147" i="30"/>
  <c r="BZ27" i="30"/>
  <c r="CA63" i="30" s="1"/>
  <c r="BY166" i="30"/>
  <c r="BV184" i="30"/>
  <c r="BV186" i="30" s="1"/>
  <c r="BV196" i="30"/>
  <c r="BV196" i="29"/>
  <c r="BV184" i="29"/>
  <c r="BV186" i="29" s="1"/>
  <c r="BY165" i="29"/>
  <c r="BY146" i="29"/>
  <c r="BZ26" i="29"/>
  <c r="CA62" i="29" s="1"/>
  <c r="BY171" i="29"/>
  <c r="BY152" i="29"/>
  <c r="BZ32" i="29"/>
  <c r="CA68" i="29" s="1"/>
  <c r="BW158" i="29"/>
  <c r="BZ24" i="29"/>
  <c r="CA60" i="29" s="1"/>
  <c r="BY144" i="29"/>
  <c r="BY163" i="29"/>
  <c r="BZ28" i="29"/>
  <c r="CA64" i="29" s="1"/>
  <c r="BY167" i="29"/>
  <c r="BY148" i="29"/>
  <c r="BZ28" i="33"/>
  <c r="CA64" i="33" s="1"/>
  <c r="BZ24" i="30"/>
  <c r="CA60" i="30" s="1"/>
  <c r="BY163" i="30"/>
  <c r="BY144" i="30"/>
  <c r="BW182" i="30"/>
  <c r="BW184" i="30" s="1"/>
  <c r="BW189" i="30"/>
  <c r="BW178" i="30"/>
  <c r="BW179" i="30" s="1"/>
  <c r="BY164" i="29"/>
  <c r="BY145" i="29"/>
  <c r="BZ25" i="29"/>
  <c r="CA61" i="29" s="1"/>
  <c r="BY162" i="29"/>
  <c r="BY37" i="29"/>
  <c r="BZ23" i="29"/>
  <c r="CA59" i="29" s="1"/>
  <c r="BY143" i="29"/>
  <c r="BY143" i="30"/>
  <c r="BY37" i="30"/>
  <c r="BY162" i="30"/>
  <c r="BZ23" i="30"/>
  <c r="CA59" i="30" s="1"/>
  <c r="BY164" i="30"/>
  <c r="BY145" i="30"/>
  <c r="BZ25" i="30"/>
  <c r="CA61" i="30" s="1"/>
  <c r="BW185" i="29"/>
  <c r="BZ30" i="33"/>
  <c r="CA66" i="33" s="1"/>
  <c r="BV191" i="29"/>
  <c r="BV193" i="29" s="1"/>
  <c r="BV197" i="29"/>
  <c r="BZ34" i="33"/>
  <c r="CA70" i="33" s="1"/>
  <c r="BZ31" i="29"/>
  <c r="CA67" i="29" s="1"/>
  <c r="BY151" i="29"/>
  <c r="BY170" i="29"/>
  <c r="BX73" i="29"/>
  <c r="BX74" i="29" s="1"/>
  <c r="BX157" i="30"/>
  <c r="BZ33" i="33"/>
  <c r="CA69" i="33" s="1"/>
  <c r="BZ30" i="30"/>
  <c r="CA66" i="30" s="1"/>
  <c r="BY169" i="30"/>
  <c r="BY150" i="30"/>
  <c r="BX176" i="30"/>
  <c r="BZ28" i="30"/>
  <c r="CA64" i="30" s="1"/>
  <c r="BY167" i="30"/>
  <c r="BY148" i="30"/>
  <c r="BZ33" i="29"/>
  <c r="CA69" i="29" s="1"/>
  <c r="BY153" i="29"/>
  <c r="BY172" i="29"/>
  <c r="BU194" i="30"/>
  <c r="BZ34" i="30"/>
  <c r="CA70" i="30" s="1"/>
  <c r="BY173" i="30"/>
  <c r="BY154" i="30"/>
  <c r="BZ29" i="29"/>
  <c r="CA65" i="29" s="1"/>
  <c r="BY168" i="29"/>
  <c r="BY149" i="29"/>
  <c r="BZ23" i="33"/>
  <c r="CA59" i="33" s="1"/>
  <c r="BY37" i="33"/>
  <c r="BY174" i="30"/>
  <c r="BZ35" i="30"/>
  <c r="CA71" i="30" s="1"/>
  <c r="BY155" i="30"/>
  <c r="CA23" i="31"/>
  <c r="CB59" i="31" s="1"/>
  <c r="BZ143" i="31"/>
  <c r="BZ162" i="31"/>
  <c r="BZ37" i="31"/>
  <c r="CB25" i="32"/>
  <c r="CC55" i="32" s="1"/>
  <c r="CA25" i="2"/>
  <c r="CB55" i="2" s="1"/>
  <c r="CB20" i="2"/>
  <c r="CC50" i="2" s="1"/>
  <c r="CA23" i="2"/>
  <c r="CB53" i="2" s="1"/>
  <c r="CA21" i="2"/>
  <c r="CB51" i="2" s="1"/>
  <c r="CA27" i="2"/>
  <c r="CB57" i="2" s="1"/>
  <c r="BY61" i="2"/>
  <c r="BY62" i="2" s="1"/>
  <c r="BZ29" i="2"/>
  <c r="CA28" i="2"/>
  <c r="CB58" i="2" s="1"/>
  <c r="CA24" i="2"/>
  <c r="CB54" i="2" s="1"/>
  <c r="CA26" i="2"/>
  <c r="CB56" i="2" s="1"/>
  <c r="BY31" i="2"/>
  <c r="CA35" i="10"/>
  <c r="CB71" i="10" s="1"/>
  <c r="CA28" i="10"/>
  <c r="CB64" i="10" s="1"/>
  <c r="CA26" i="10"/>
  <c r="CB62" i="10" s="1"/>
  <c r="CA32" i="10"/>
  <c r="CB68" i="10" s="1"/>
  <c r="CA29" i="10"/>
  <c r="CB65" i="10" s="1"/>
  <c r="CA27" i="10"/>
  <c r="CB63" i="10" s="1"/>
  <c r="BY73" i="10"/>
  <c r="BY74" i="10" s="1"/>
  <c r="CB24" i="10"/>
  <c r="CC60" i="10" s="1"/>
  <c r="CA31" i="10"/>
  <c r="CB67" i="10" s="1"/>
  <c r="CA34" i="10"/>
  <c r="CB70" i="10" s="1"/>
  <c r="CA25" i="10"/>
  <c r="CB61" i="10" s="1"/>
  <c r="CB30" i="10"/>
  <c r="CC66" i="10" s="1"/>
  <c r="CB26" i="32"/>
  <c r="CC56" i="32" s="1"/>
  <c r="CB28" i="32"/>
  <c r="CC58" i="32" s="1"/>
  <c r="CB24" i="32"/>
  <c r="CC54" i="32" s="1"/>
  <c r="CB27" i="32"/>
  <c r="CC57" i="32" s="1"/>
  <c r="CC20" i="32"/>
  <c r="CD50" i="32" s="1"/>
  <c r="CB23" i="32"/>
  <c r="CC53" i="32" s="1"/>
  <c r="CD77" i="32" l="1"/>
  <c r="CD34" i="32"/>
  <c r="CD65" i="32"/>
  <c r="CD49" i="32"/>
  <c r="CD19" i="32"/>
  <c r="CD181" i="30"/>
  <c r="CD58" i="30"/>
  <c r="CD92" i="30"/>
  <c r="CD126" i="30"/>
  <c r="CD161" i="30"/>
  <c r="CD40" i="30"/>
  <c r="CD188" i="30"/>
  <c r="CD77" i="30"/>
  <c r="CD142" i="30"/>
  <c r="CD109" i="30"/>
  <c r="CD22" i="30"/>
  <c r="CD40" i="36"/>
  <c r="CD188" i="36"/>
  <c r="CD126" i="36"/>
  <c r="CD109" i="36"/>
  <c r="CD92" i="36"/>
  <c r="CD22" i="36"/>
  <c r="CD181" i="36"/>
  <c r="CD142" i="36"/>
  <c r="CD161" i="36"/>
  <c r="CD77" i="36"/>
  <c r="CD58" i="36"/>
  <c r="CD161" i="34"/>
  <c r="CD181" i="34"/>
  <c r="CD40" i="34"/>
  <c r="CD77" i="34"/>
  <c r="CD109" i="34"/>
  <c r="CD142" i="34"/>
  <c r="CD22" i="34"/>
  <c r="CD188" i="34"/>
  <c r="CD58" i="34"/>
  <c r="CD126" i="34"/>
  <c r="CD92" i="34"/>
  <c r="CE4" i="48"/>
  <c r="CE4" i="36"/>
  <c r="CE4" i="34"/>
  <c r="CE4" i="32"/>
  <c r="CE4" i="43"/>
  <c r="CE4" i="35"/>
  <c r="CE4" i="33"/>
  <c r="CE4" i="31"/>
  <c r="CE4" i="29"/>
  <c r="CE4" i="10"/>
  <c r="CE4" i="30"/>
  <c r="CE77" i="2"/>
  <c r="CE65" i="2"/>
  <c r="CE34" i="2"/>
  <c r="CE49" i="2"/>
  <c r="CE19" i="2"/>
  <c r="CD126" i="29"/>
  <c r="CD188" i="29"/>
  <c r="CD161" i="29"/>
  <c r="CD92" i="29"/>
  <c r="CD58" i="29"/>
  <c r="CD22" i="29"/>
  <c r="CD142" i="29"/>
  <c r="CD77" i="29"/>
  <c r="CD181" i="29"/>
  <c r="CD40" i="29"/>
  <c r="CD109" i="29"/>
  <c r="CD20" i="48"/>
  <c r="CD27" i="48"/>
  <c r="CD188" i="31"/>
  <c r="CD22" i="31"/>
  <c r="CD181" i="31"/>
  <c r="CD58" i="31"/>
  <c r="CD40" i="31"/>
  <c r="CD92" i="31"/>
  <c r="CD126" i="31"/>
  <c r="CD161" i="31"/>
  <c r="CD77" i="31"/>
  <c r="CD142" i="31"/>
  <c r="CD109" i="31"/>
  <c r="CD92" i="33"/>
  <c r="CD58" i="33"/>
  <c r="CD22" i="33"/>
  <c r="CD77" i="33"/>
  <c r="CD40" i="33"/>
  <c r="CD181" i="35"/>
  <c r="CD188" i="35"/>
  <c r="CD161" i="35"/>
  <c r="CD142" i="35"/>
  <c r="CD92" i="35"/>
  <c r="CD40" i="35"/>
  <c r="CD77" i="35"/>
  <c r="CD109" i="35"/>
  <c r="CD58" i="35"/>
  <c r="CD126" i="35"/>
  <c r="CD22" i="35"/>
  <c r="CD58" i="10"/>
  <c r="CD92" i="10"/>
  <c r="CD22" i="10"/>
  <c r="CD77" i="10"/>
  <c r="CD40" i="10"/>
  <c r="CD40" i="43"/>
  <c r="CD22" i="43"/>
  <c r="CD89" i="43"/>
  <c r="CD76" i="43"/>
  <c r="CD58" i="43"/>
  <c r="CG5" i="28"/>
  <c r="CF4" i="2"/>
  <c r="CF13" i="28"/>
  <c r="CF21" i="28"/>
  <c r="CD67" i="28"/>
  <c r="CD75" i="28" s="1"/>
  <c r="CD87" i="28"/>
  <c r="CD95" i="28" s="1"/>
  <c r="CD103" i="28" s="1"/>
  <c r="CE34" i="28"/>
  <c r="CE59" i="28" s="1"/>
  <c r="CA61" i="31"/>
  <c r="BZ164" i="31"/>
  <c r="BZ176" i="31" s="1"/>
  <c r="BZ190" i="31" s="1"/>
  <c r="BZ192" i="31" s="1"/>
  <c r="BZ145" i="31"/>
  <c r="BZ157" i="31" s="1"/>
  <c r="CA25" i="31"/>
  <c r="BZ37" i="10"/>
  <c r="BW186" i="36"/>
  <c r="CA52" i="32"/>
  <c r="CA22" i="32"/>
  <c r="CA31" i="32" s="1"/>
  <c r="CA69" i="10"/>
  <c r="CA33" i="10"/>
  <c r="BX190" i="36"/>
  <c r="BX192" i="36" s="1"/>
  <c r="BX191" i="31"/>
  <c r="BX193" i="31" s="1"/>
  <c r="BW198" i="31"/>
  <c r="BX178" i="35"/>
  <c r="BX179" i="35" s="1"/>
  <c r="BX182" i="35"/>
  <c r="BX184" i="35" s="1"/>
  <c r="BX177" i="36"/>
  <c r="BW193" i="36"/>
  <c r="BW197" i="36"/>
  <c r="BX158" i="36"/>
  <c r="BY157" i="36"/>
  <c r="BY182" i="36" s="1"/>
  <c r="BX189" i="35"/>
  <c r="BX191" i="35" s="1"/>
  <c r="BY189" i="31"/>
  <c r="BY191" i="31" s="1"/>
  <c r="BY177" i="31"/>
  <c r="BW196" i="36"/>
  <c r="BZ73" i="36"/>
  <c r="BZ74" i="36" s="1"/>
  <c r="BY190" i="31"/>
  <c r="BY192" i="31" s="1"/>
  <c r="BX177" i="34"/>
  <c r="BY178" i="31"/>
  <c r="BY179" i="31" s="1"/>
  <c r="BZ37" i="36"/>
  <c r="BX189" i="36"/>
  <c r="BW194" i="31"/>
  <c r="BY157" i="35"/>
  <c r="BY182" i="35" s="1"/>
  <c r="BX178" i="36"/>
  <c r="BX179" i="36" s="1"/>
  <c r="BY176" i="36"/>
  <c r="BY190" i="36" s="1"/>
  <c r="BY192" i="36" s="1"/>
  <c r="CA59" i="10"/>
  <c r="CA23" i="10"/>
  <c r="CA37" i="10" s="1"/>
  <c r="BV198" i="34"/>
  <c r="BX196" i="31"/>
  <c r="BX198" i="31" s="1"/>
  <c r="BW197" i="35"/>
  <c r="BX177" i="35"/>
  <c r="BV198" i="35"/>
  <c r="BY158" i="31"/>
  <c r="BW186" i="35"/>
  <c r="CA24" i="34"/>
  <c r="CA60" i="34"/>
  <c r="BZ144" i="34"/>
  <c r="BZ163" i="34"/>
  <c r="BV194" i="34"/>
  <c r="CB64" i="31"/>
  <c r="CB28" i="31"/>
  <c r="CA148" i="31"/>
  <c r="CA167" i="31"/>
  <c r="CC67" i="31"/>
  <c r="CC31" i="31"/>
  <c r="CB151" i="31"/>
  <c r="CB170" i="31"/>
  <c r="CA32" i="34"/>
  <c r="CA68" i="34"/>
  <c r="BZ152" i="34"/>
  <c r="BZ171" i="34"/>
  <c r="CB23" i="36"/>
  <c r="CB59" i="36"/>
  <c r="CA143" i="36"/>
  <c r="CA162" i="36"/>
  <c r="CA30" i="34"/>
  <c r="CA66" i="34"/>
  <c r="BZ150" i="34"/>
  <c r="BZ169" i="34"/>
  <c r="CA35" i="34"/>
  <c r="CA71" i="34"/>
  <c r="BZ174" i="34"/>
  <c r="BZ155" i="34"/>
  <c r="BY157" i="34"/>
  <c r="CF30" i="35"/>
  <c r="CF66" i="35"/>
  <c r="CE169" i="35"/>
  <c r="CE150" i="35"/>
  <c r="BW196" i="35"/>
  <c r="CA26" i="34"/>
  <c r="CA62" i="34"/>
  <c r="BZ165" i="34"/>
  <c r="BZ146" i="34"/>
  <c r="CD29" i="36"/>
  <c r="CD65" i="36"/>
  <c r="CC168" i="36"/>
  <c r="CC149" i="36"/>
  <c r="CB69" i="31"/>
  <c r="CB33" i="31"/>
  <c r="CA172" i="31"/>
  <c r="CA153" i="31"/>
  <c r="CB70" i="31"/>
  <c r="CB34" i="31"/>
  <c r="CA173" i="31"/>
  <c r="CA154" i="31"/>
  <c r="BV194" i="35"/>
  <c r="BY176" i="35"/>
  <c r="CA31" i="35"/>
  <c r="CA67" i="35"/>
  <c r="BZ170" i="35"/>
  <c r="BZ151" i="35"/>
  <c r="CA26" i="36"/>
  <c r="CA62" i="36"/>
  <c r="BZ165" i="36"/>
  <c r="BZ146" i="36"/>
  <c r="CE32" i="35"/>
  <c r="CE68" i="35"/>
  <c r="CD171" i="35"/>
  <c r="CD152" i="35"/>
  <c r="CA30" i="36"/>
  <c r="CA66" i="36"/>
  <c r="BZ169" i="36"/>
  <c r="BZ150" i="36"/>
  <c r="BZ73" i="34"/>
  <c r="BZ179" i="34" s="1"/>
  <c r="BW193" i="35"/>
  <c r="CB63" i="31"/>
  <c r="CA147" i="31"/>
  <c r="CB27" i="31"/>
  <c r="CA166" i="31"/>
  <c r="BX189" i="34"/>
  <c r="BX182" i="34"/>
  <c r="CA28" i="34"/>
  <c r="CA64" i="34"/>
  <c r="BZ167" i="34"/>
  <c r="BZ148" i="34"/>
  <c r="BZ73" i="35"/>
  <c r="BZ74" i="35" s="1"/>
  <c r="BW197" i="34"/>
  <c r="BW191" i="34"/>
  <c r="BW193" i="34" s="1"/>
  <c r="CE27" i="35"/>
  <c r="CE63" i="35"/>
  <c r="CD166" i="35"/>
  <c r="CD147" i="35"/>
  <c r="CA23" i="34"/>
  <c r="CA59" i="34"/>
  <c r="BZ37" i="34"/>
  <c r="BZ143" i="34"/>
  <c r="BZ162" i="34"/>
  <c r="BY74" i="34"/>
  <c r="CA31" i="36"/>
  <c r="CA67" i="36"/>
  <c r="BZ170" i="36"/>
  <c r="BZ151" i="36"/>
  <c r="CA34" i="36"/>
  <c r="CA70" i="36"/>
  <c r="BZ173" i="36"/>
  <c r="BZ154" i="36"/>
  <c r="CF33" i="35"/>
  <c r="CF69" i="35"/>
  <c r="CE172" i="35"/>
  <c r="CE153" i="35"/>
  <c r="BY176" i="34"/>
  <c r="BX183" i="35"/>
  <c r="BX185" i="35" s="1"/>
  <c r="BX190" i="35"/>
  <c r="BX192" i="35" s="1"/>
  <c r="CB62" i="31"/>
  <c r="CA146" i="31"/>
  <c r="CA165" i="31"/>
  <c r="CB26" i="31"/>
  <c r="CA35" i="36"/>
  <c r="CA71" i="36"/>
  <c r="BZ174" i="36"/>
  <c r="BZ155" i="36"/>
  <c r="CA32" i="36"/>
  <c r="CA68" i="36"/>
  <c r="BZ171" i="36"/>
  <c r="BZ152" i="36"/>
  <c r="CA27" i="34"/>
  <c r="CA63" i="34"/>
  <c r="BZ147" i="34"/>
  <c r="BZ166" i="34"/>
  <c r="CA23" i="35"/>
  <c r="CA59" i="35"/>
  <c r="BZ162" i="35"/>
  <c r="BZ37" i="35"/>
  <c r="BZ143" i="35"/>
  <c r="CA33" i="34"/>
  <c r="CA69" i="34"/>
  <c r="BZ172" i="34"/>
  <c r="BZ153" i="34"/>
  <c r="CA29" i="34"/>
  <c r="CA65" i="34"/>
  <c r="BZ149" i="34"/>
  <c r="BZ168" i="34"/>
  <c r="CF35" i="35"/>
  <c r="CF71" i="35"/>
  <c r="CE174" i="35"/>
  <c r="CE155" i="35"/>
  <c r="BW196" i="34"/>
  <c r="BW184" i="34"/>
  <c r="BW186" i="34" s="1"/>
  <c r="CC24" i="35"/>
  <c r="CC60" i="35"/>
  <c r="CB163" i="35"/>
  <c r="CB144" i="35"/>
  <c r="CH146" i="35"/>
  <c r="CH165" i="35"/>
  <c r="CA52" i="2"/>
  <c r="CA22" i="2"/>
  <c r="CB66" i="31"/>
  <c r="CA169" i="31"/>
  <c r="CB30" i="31"/>
  <c r="CA150" i="31"/>
  <c r="BZ31" i="2"/>
  <c r="CA59" i="2"/>
  <c r="BX184" i="31"/>
  <c r="BX186" i="31" s="1"/>
  <c r="CB71" i="31"/>
  <c r="CB35" i="31"/>
  <c r="CA155" i="31"/>
  <c r="CA174" i="31"/>
  <c r="BX190" i="34"/>
  <c r="BX192" i="34" s="1"/>
  <c r="BX183" i="34"/>
  <c r="BX185" i="34" s="1"/>
  <c r="CB65" i="31"/>
  <c r="CA149" i="31"/>
  <c r="CB29" i="31"/>
  <c r="CA168" i="31"/>
  <c r="BX158" i="34"/>
  <c r="CE28" i="35"/>
  <c r="CE64" i="35"/>
  <c r="CD167" i="35"/>
  <c r="CD148" i="35"/>
  <c r="CA25" i="34"/>
  <c r="CA61" i="34"/>
  <c r="BZ164" i="34"/>
  <c r="BZ145" i="34"/>
  <c r="CA33" i="36"/>
  <c r="CA69" i="36"/>
  <c r="BZ153" i="36"/>
  <c r="BZ172" i="36"/>
  <c r="CF29" i="35"/>
  <c r="CF65" i="35"/>
  <c r="CE168" i="35"/>
  <c r="CE149" i="35"/>
  <c r="CA31" i="34"/>
  <c r="CA67" i="34"/>
  <c r="BZ170" i="34"/>
  <c r="BZ151" i="34"/>
  <c r="CB60" i="31"/>
  <c r="CA144" i="31"/>
  <c r="CB24" i="31"/>
  <c r="CA163" i="31"/>
  <c r="CB68" i="31"/>
  <c r="CA171" i="31"/>
  <c r="CA152" i="31"/>
  <c r="CB32" i="31"/>
  <c r="CA34" i="35"/>
  <c r="CA70" i="35"/>
  <c r="BZ154" i="35"/>
  <c r="BZ173" i="35"/>
  <c r="CA24" i="36"/>
  <c r="CA60" i="36"/>
  <c r="BZ144" i="36"/>
  <c r="BZ163" i="36"/>
  <c r="CA25" i="36"/>
  <c r="CA61" i="36"/>
  <c r="BZ164" i="36"/>
  <c r="BZ145" i="36"/>
  <c r="CA27" i="36"/>
  <c r="CA63" i="36"/>
  <c r="BZ166" i="36"/>
  <c r="BZ147" i="36"/>
  <c r="CA34" i="34"/>
  <c r="CA70" i="34"/>
  <c r="BZ173" i="34"/>
  <c r="BZ154" i="34"/>
  <c r="CA28" i="36"/>
  <c r="CA64" i="36"/>
  <c r="BZ148" i="36"/>
  <c r="BZ167" i="36"/>
  <c r="CF25" i="35"/>
  <c r="CF61" i="35"/>
  <c r="CE164" i="35"/>
  <c r="CE145" i="35"/>
  <c r="BX196" i="36"/>
  <c r="BX184" i="36"/>
  <c r="BX186" i="36" s="1"/>
  <c r="BZ61" i="32"/>
  <c r="BZ62" i="32" s="1"/>
  <c r="CB21" i="32"/>
  <c r="CC51" i="32" s="1"/>
  <c r="CB29" i="32"/>
  <c r="CC59" i="32" s="1"/>
  <c r="BX177" i="29"/>
  <c r="BV194" i="30"/>
  <c r="BX178" i="29"/>
  <c r="BX179" i="29" s="1"/>
  <c r="BX183" i="29"/>
  <c r="BX185" i="29" s="1"/>
  <c r="BY73" i="33"/>
  <c r="BY74" i="33" s="1"/>
  <c r="BX158" i="29"/>
  <c r="BX182" i="29"/>
  <c r="BX189" i="29"/>
  <c r="BX191" i="29" s="1"/>
  <c r="BV198" i="30"/>
  <c r="CA31" i="29"/>
  <c r="CB67" i="29" s="1"/>
  <c r="BZ170" i="29"/>
  <c r="BZ151" i="29"/>
  <c r="BZ145" i="30"/>
  <c r="BZ164" i="30"/>
  <c r="CA25" i="30"/>
  <c r="CB61" i="30" s="1"/>
  <c r="BY157" i="30"/>
  <c r="CA28" i="29"/>
  <c r="CB64" i="29" s="1"/>
  <c r="BZ167" i="29"/>
  <c r="BZ148" i="29"/>
  <c r="CA27" i="33"/>
  <c r="CB63" i="33" s="1"/>
  <c r="CB25" i="33"/>
  <c r="CC61" i="33" s="1"/>
  <c r="CA23" i="33"/>
  <c r="CB59" i="33" s="1"/>
  <c r="BZ37" i="33"/>
  <c r="CA33" i="33"/>
  <c r="CB69" i="33" s="1"/>
  <c r="CA34" i="33"/>
  <c r="CB70" i="33" s="1"/>
  <c r="BY157" i="29"/>
  <c r="BZ163" i="30"/>
  <c r="BZ144" i="30"/>
  <c r="CA24" i="30"/>
  <c r="CB60" i="30" s="1"/>
  <c r="BZ152" i="29"/>
  <c r="BZ171" i="29"/>
  <c r="CA32" i="29"/>
  <c r="CB68" i="29" s="1"/>
  <c r="BV194" i="29"/>
  <c r="BZ37" i="29"/>
  <c r="BZ154" i="29"/>
  <c r="BZ173" i="29"/>
  <c r="CA34" i="29"/>
  <c r="CB70" i="29" s="1"/>
  <c r="CA29" i="33"/>
  <c r="CB65" i="33" s="1"/>
  <c r="BZ173" i="30"/>
  <c r="BZ154" i="30"/>
  <c r="CA34" i="30"/>
  <c r="CB70" i="30" s="1"/>
  <c r="CA23" i="29"/>
  <c r="CB59" i="29" s="1"/>
  <c r="BZ162" i="29"/>
  <c r="BZ143" i="29"/>
  <c r="CA28" i="33"/>
  <c r="CB64" i="33" s="1"/>
  <c r="BV198" i="29"/>
  <c r="BY73" i="29"/>
  <c r="BY74" i="29" s="1"/>
  <c r="CA31" i="33"/>
  <c r="CB67" i="33" s="1"/>
  <c r="CA35" i="29"/>
  <c r="CB71" i="29" s="1"/>
  <c r="BZ155" i="29"/>
  <c r="BZ174" i="29"/>
  <c r="CA32" i="33"/>
  <c r="CB68" i="33" s="1"/>
  <c r="BZ37" i="30"/>
  <c r="BZ167" i="30"/>
  <c r="BZ148" i="30"/>
  <c r="CA28" i="30"/>
  <c r="CB64" i="30" s="1"/>
  <c r="BX189" i="30"/>
  <c r="BX182" i="30"/>
  <c r="BX178" i="30"/>
  <c r="BX179" i="30" s="1"/>
  <c r="BW197" i="30"/>
  <c r="BW191" i="30"/>
  <c r="BW193" i="30" s="1"/>
  <c r="BX177" i="30"/>
  <c r="BW197" i="29"/>
  <c r="BW191" i="29"/>
  <c r="BW193" i="29" s="1"/>
  <c r="CA35" i="33"/>
  <c r="CB71" i="33" s="1"/>
  <c r="CA26" i="30"/>
  <c r="CB62" i="30" s="1"/>
  <c r="BZ165" i="30"/>
  <c r="BZ146" i="30"/>
  <c r="BX183" i="30"/>
  <c r="BX185" i="30" s="1"/>
  <c r="BX190" i="30"/>
  <c r="BX192" i="30" s="1"/>
  <c r="BZ162" i="30"/>
  <c r="CA23" i="30"/>
  <c r="CB59" i="30" s="1"/>
  <c r="BZ143" i="30"/>
  <c r="BY176" i="29"/>
  <c r="BZ163" i="29"/>
  <c r="BZ144" i="29"/>
  <c r="CA24" i="29"/>
  <c r="CB60" i="29" s="1"/>
  <c r="BW196" i="30"/>
  <c r="BW185" i="30"/>
  <c r="BW186" i="30" s="1"/>
  <c r="CA30" i="29"/>
  <c r="CB66" i="29" s="1"/>
  <c r="BZ150" i="29"/>
  <c r="BZ169" i="29"/>
  <c r="BW184" i="29"/>
  <c r="BW186" i="29" s="1"/>
  <c r="BW196" i="29"/>
  <c r="BZ174" i="30"/>
  <c r="BZ155" i="30"/>
  <c r="CA35" i="30"/>
  <c r="CB71" i="30" s="1"/>
  <c r="BZ168" i="29"/>
  <c r="BZ149" i="29"/>
  <c r="CA29" i="29"/>
  <c r="CB65" i="29" s="1"/>
  <c r="CA30" i="33"/>
  <c r="CB66" i="33" s="1"/>
  <c r="BY73" i="30"/>
  <c r="BY74" i="30" s="1"/>
  <c r="BX158" i="30"/>
  <c r="BZ171" i="30"/>
  <c r="BZ152" i="30"/>
  <c r="CA32" i="30"/>
  <c r="CB68" i="30" s="1"/>
  <c r="BZ172" i="30"/>
  <c r="BZ153" i="30"/>
  <c r="CA33" i="30"/>
  <c r="CB69" i="30" s="1"/>
  <c r="BY176" i="30"/>
  <c r="BZ145" i="29"/>
  <c r="BZ164" i="29"/>
  <c r="CA25" i="29"/>
  <c r="CB61" i="29" s="1"/>
  <c r="BZ165" i="29"/>
  <c r="BZ146" i="29"/>
  <c r="CA26" i="29"/>
  <c r="CB62" i="29" s="1"/>
  <c r="BZ147" i="30"/>
  <c r="BZ166" i="30"/>
  <c r="CA27" i="30"/>
  <c r="CB63" i="30" s="1"/>
  <c r="CA24" i="33"/>
  <c r="CB60" i="33" s="1"/>
  <c r="BZ147" i="29"/>
  <c r="CA27" i="29"/>
  <c r="CB63" i="29" s="1"/>
  <c r="BZ166" i="29"/>
  <c r="CA26" i="33"/>
  <c r="CB62" i="33" s="1"/>
  <c r="BZ151" i="30"/>
  <c r="CA31" i="30"/>
  <c r="CB67" i="30" s="1"/>
  <c r="BZ170" i="30"/>
  <c r="BZ172" i="29"/>
  <c r="BZ153" i="29"/>
  <c r="CA33" i="29"/>
  <c r="CB69" i="29" s="1"/>
  <c r="BZ150" i="30"/>
  <c r="BZ169" i="30"/>
  <c r="CA30" i="30"/>
  <c r="CB66" i="30" s="1"/>
  <c r="BZ168" i="30"/>
  <c r="CA29" i="30"/>
  <c r="CB65" i="30" s="1"/>
  <c r="BZ149" i="30"/>
  <c r="BX192" i="29"/>
  <c r="BY196" i="31"/>
  <c r="BY184" i="31"/>
  <c r="BY186" i="31" s="1"/>
  <c r="CA162" i="31"/>
  <c r="CB23" i="31"/>
  <c r="CC59" i="31" s="1"/>
  <c r="CA73" i="31"/>
  <c r="CA74" i="31" s="1"/>
  <c r="CA143" i="31"/>
  <c r="CA37" i="31"/>
  <c r="CC25" i="32"/>
  <c r="CD55" i="32" s="1"/>
  <c r="CB25" i="2"/>
  <c r="CC55" i="2" s="1"/>
  <c r="CB21" i="2"/>
  <c r="CC51" i="2" s="1"/>
  <c r="CC20" i="2"/>
  <c r="CD50" i="2" s="1"/>
  <c r="CB23" i="2"/>
  <c r="CC53" i="2" s="1"/>
  <c r="CB28" i="2"/>
  <c r="CC58" i="2" s="1"/>
  <c r="CB24" i="2"/>
  <c r="CC54" i="2" s="1"/>
  <c r="CB26" i="2"/>
  <c r="CC56" i="2" s="1"/>
  <c r="BZ61" i="2"/>
  <c r="BZ62" i="2" s="1"/>
  <c r="CA29" i="2"/>
  <c r="CB59" i="2" s="1"/>
  <c r="CB27" i="2"/>
  <c r="CC57" i="2" s="1"/>
  <c r="CC30" i="10"/>
  <c r="CD66" i="10" s="1"/>
  <c r="CB35" i="10"/>
  <c r="CC71" i="10" s="1"/>
  <c r="CB25" i="10"/>
  <c r="CC61" i="10" s="1"/>
  <c r="CB31" i="10"/>
  <c r="CC67" i="10" s="1"/>
  <c r="CB32" i="10"/>
  <c r="CC68" i="10" s="1"/>
  <c r="CB26" i="10"/>
  <c r="CC62" i="10" s="1"/>
  <c r="CB34" i="10"/>
  <c r="CC70" i="10" s="1"/>
  <c r="CC24" i="10"/>
  <c r="CD60" i="10" s="1"/>
  <c r="BZ73" i="10"/>
  <c r="BZ74" i="10" s="1"/>
  <c r="CB27" i="10"/>
  <c r="CC63" i="10" s="1"/>
  <c r="CB28" i="10"/>
  <c r="CC64" i="10" s="1"/>
  <c r="CB29" i="10"/>
  <c r="CC65" i="10" s="1"/>
  <c r="CD20" i="32"/>
  <c r="CE50" i="32" s="1"/>
  <c r="CC27" i="32"/>
  <c r="CD57" i="32" s="1"/>
  <c r="CC23" i="32"/>
  <c r="CD53" i="32" s="1"/>
  <c r="CC28" i="32"/>
  <c r="CD58" i="32" s="1"/>
  <c r="CC24" i="32"/>
  <c r="CD54" i="32" s="1"/>
  <c r="CC26" i="32"/>
  <c r="CD56" i="32" s="1"/>
  <c r="CE40" i="43" l="1"/>
  <c r="CE76" i="43"/>
  <c r="CE58" i="43"/>
  <c r="CE89" i="43"/>
  <c r="CE22" i="43"/>
  <c r="CE58" i="30"/>
  <c r="CE92" i="30"/>
  <c r="CE126" i="30"/>
  <c r="CE181" i="30"/>
  <c r="CE161" i="30"/>
  <c r="CE40" i="30"/>
  <c r="CE188" i="30"/>
  <c r="CE77" i="30"/>
  <c r="CE109" i="30"/>
  <c r="CE22" i="30"/>
  <c r="CE142" i="30"/>
  <c r="CE161" i="34"/>
  <c r="CE188" i="34"/>
  <c r="CE40" i="34"/>
  <c r="CE77" i="34"/>
  <c r="CE109" i="34"/>
  <c r="CE142" i="34"/>
  <c r="CE22" i="34"/>
  <c r="CE58" i="34"/>
  <c r="CE92" i="34"/>
  <c r="CE126" i="34"/>
  <c r="CE181" i="34"/>
  <c r="CE92" i="10"/>
  <c r="CE22" i="10"/>
  <c r="CE77" i="10"/>
  <c r="CE40" i="10"/>
  <c r="CE58" i="10"/>
  <c r="CE40" i="36"/>
  <c r="CE188" i="36"/>
  <c r="CE126" i="36"/>
  <c r="CE109" i="36"/>
  <c r="CE92" i="36"/>
  <c r="CE22" i="36"/>
  <c r="CE181" i="36"/>
  <c r="CE142" i="36"/>
  <c r="CE77" i="36"/>
  <c r="CE58" i="36"/>
  <c r="CE161" i="36"/>
  <c r="CE126" i="29"/>
  <c r="CE181" i="29"/>
  <c r="CE142" i="29"/>
  <c r="CE77" i="29"/>
  <c r="CE40" i="29"/>
  <c r="CE58" i="29"/>
  <c r="CE161" i="29"/>
  <c r="CE22" i="29"/>
  <c r="CE92" i="29"/>
  <c r="CE188" i="29"/>
  <c r="CE109" i="29"/>
  <c r="CE27" i="48"/>
  <c r="CE20" i="48"/>
  <c r="CE188" i="31"/>
  <c r="CE181" i="31"/>
  <c r="CE142" i="31"/>
  <c r="CE109" i="31"/>
  <c r="CE77" i="31"/>
  <c r="CE40" i="31"/>
  <c r="CE58" i="31"/>
  <c r="CE92" i="31"/>
  <c r="CE126" i="31"/>
  <c r="CE161" i="31"/>
  <c r="CE22" i="31"/>
  <c r="CE77" i="32"/>
  <c r="CE34" i="32"/>
  <c r="CE65" i="32"/>
  <c r="CE19" i="32"/>
  <c r="CE49" i="32"/>
  <c r="CE77" i="33"/>
  <c r="CE40" i="33"/>
  <c r="CE92" i="33"/>
  <c r="CE58" i="33"/>
  <c r="CE22" i="33"/>
  <c r="CF4" i="48"/>
  <c r="CF4" i="43"/>
  <c r="CF4" i="35"/>
  <c r="CF4" i="33"/>
  <c r="CF4" i="31"/>
  <c r="CF4" i="36"/>
  <c r="CF4" i="34"/>
  <c r="CF4" i="32"/>
  <c r="CF4" i="10"/>
  <c r="CF4" i="29"/>
  <c r="CF4" i="30"/>
  <c r="CF49" i="2"/>
  <c r="CF65" i="2"/>
  <c r="CF34" i="2"/>
  <c r="CF19" i="2"/>
  <c r="CF77" i="2"/>
  <c r="CE126" i="35"/>
  <c r="CE181" i="35"/>
  <c r="CE40" i="35"/>
  <c r="CE22" i="35"/>
  <c r="CE92" i="35"/>
  <c r="CE161" i="35"/>
  <c r="CE77" i="35"/>
  <c r="CE188" i="35"/>
  <c r="CE58" i="35"/>
  <c r="CE109" i="35"/>
  <c r="CE142" i="35"/>
  <c r="CF34" i="28"/>
  <c r="CF59" i="28" s="1"/>
  <c r="CE67" i="28"/>
  <c r="CE75" i="28" s="1"/>
  <c r="CE87" i="28"/>
  <c r="CE95" i="28" s="1"/>
  <c r="CE103" i="28" s="1"/>
  <c r="CH5" i="28"/>
  <c r="CG4" i="2"/>
  <c r="CG21" i="28"/>
  <c r="CG13" i="28"/>
  <c r="BX194" i="31"/>
  <c r="BX197" i="36"/>
  <c r="BX198" i="36" s="1"/>
  <c r="BW194" i="36"/>
  <c r="CB61" i="31"/>
  <c r="CB73" i="31" s="1"/>
  <c r="CB74" i="31" s="1"/>
  <c r="CA145" i="31"/>
  <c r="CA157" i="31" s="1"/>
  <c r="CA189" i="31" s="1"/>
  <c r="CA164" i="31"/>
  <c r="CA176" i="31" s="1"/>
  <c r="CA183" i="31" s="1"/>
  <c r="CA185" i="31" s="1"/>
  <c r="CB25" i="31"/>
  <c r="CB37" i="31" s="1"/>
  <c r="CB52" i="32"/>
  <c r="CB22" i="32"/>
  <c r="CB31" i="32" s="1"/>
  <c r="CB69" i="10"/>
  <c r="CB33" i="10"/>
  <c r="BZ183" i="31"/>
  <c r="BZ185" i="31" s="1"/>
  <c r="BY189" i="36"/>
  <c r="BY197" i="36" s="1"/>
  <c r="BY177" i="36"/>
  <c r="BW198" i="36"/>
  <c r="BY197" i="31"/>
  <c r="BY198" i="31" s="1"/>
  <c r="BZ177" i="31"/>
  <c r="BY193" i="31"/>
  <c r="BY194" i="31" s="1"/>
  <c r="BY158" i="36"/>
  <c r="BY178" i="35"/>
  <c r="BY179" i="35" s="1"/>
  <c r="BW194" i="34"/>
  <c r="BY177" i="35"/>
  <c r="BZ178" i="31"/>
  <c r="BZ179" i="31" s="1"/>
  <c r="BZ189" i="31"/>
  <c r="BZ197" i="31" s="1"/>
  <c r="BZ182" i="31"/>
  <c r="BZ184" i="31" s="1"/>
  <c r="BW194" i="35"/>
  <c r="BX191" i="36"/>
  <c r="BX193" i="36" s="1"/>
  <c r="BX194" i="36" s="1"/>
  <c r="BY189" i="35"/>
  <c r="BY191" i="35" s="1"/>
  <c r="BW198" i="35"/>
  <c r="BY158" i="35"/>
  <c r="BY178" i="36"/>
  <c r="BY179" i="36" s="1"/>
  <c r="BZ74" i="34"/>
  <c r="BY183" i="36"/>
  <c r="BY185" i="36" s="1"/>
  <c r="BZ157" i="35"/>
  <c r="BZ182" i="35" s="1"/>
  <c r="BZ158" i="31"/>
  <c r="BZ157" i="36"/>
  <c r="BZ182" i="36" s="1"/>
  <c r="CB59" i="10"/>
  <c r="CB23" i="10"/>
  <c r="BW198" i="34"/>
  <c r="BY158" i="34"/>
  <c r="BZ176" i="36"/>
  <c r="CA73" i="36"/>
  <c r="CA74" i="36" s="1"/>
  <c r="CG35" i="35"/>
  <c r="CG71" i="35"/>
  <c r="CF155" i="35"/>
  <c r="CF174" i="35"/>
  <c r="CB33" i="34"/>
  <c r="CB69" i="34"/>
  <c r="CA172" i="34"/>
  <c r="CA153" i="34"/>
  <c r="CG33" i="35"/>
  <c r="CG69" i="35"/>
  <c r="CF172" i="35"/>
  <c r="CF153" i="35"/>
  <c r="CB31" i="36"/>
  <c r="CB67" i="36"/>
  <c r="CA151" i="36"/>
  <c r="CA170" i="36"/>
  <c r="BY184" i="35"/>
  <c r="CB28" i="36"/>
  <c r="CB64" i="36"/>
  <c r="CA148" i="36"/>
  <c r="CA167" i="36"/>
  <c r="CB32" i="34"/>
  <c r="CB68" i="34"/>
  <c r="CA152" i="34"/>
  <c r="CA171" i="34"/>
  <c r="CB24" i="36"/>
  <c r="CB60" i="36"/>
  <c r="CA163" i="36"/>
  <c r="CA144" i="36"/>
  <c r="CB31" i="34"/>
  <c r="CB67" i="34"/>
  <c r="CA151" i="34"/>
  <c r="CA170" i="34"/>
  <c r="CB52" i="2"/>
  <c r="CB22" i="2"/>
  <c r="BZ176" i="34"/>
  <c r="CF27" i="35"/>
  <c r="CF63" i="35"/>
  <c r="CE147" i="35"/>
  <c r="CE166" i="35"/>
  <c r="CC70" i="31"/>
  <c r="CC34" i="31"/>
  <c r="CB173" i="31"/>
  <c r="CB154" i="31"/>
  <c r="CB35" i="34"/>
  <c r="CB71" i="34"/>
  <c r="CA174" i="34"/>
  <c r="CA155" i="34"/>
  <c r="CF28" i="35"/>
  <c r="CF64" i="35"/>
  <c r="CE167" i="35"/>
  <c r="CE148" i="35"/>
  <c r="BZ176" i="35"/>
  <c r="CB27" i="34"/>
  <c r="CB63" i="34"/>
  <c r="CA147" i="34"/>
  <c r="CA166" i="34"/>
  <c r="CB35" i="36"/>
  <c r="CB71" i="36"/>
  <c r="CA174" i="36"/>
  <c r="CA155" i="36"/>
  <c r="BY183" i="34"/>
  <c r="BY185" i="34" s="1"/>
  <c r="BY190" i="34"/>
  <c r="BY192" i="34" s="1"/>
  <c r="BZ157" i="34"/>
  <c r="CB28" i="34"/>
  <c r="CB64" i="34"/>
  <c r="CA148" i="34"/>
  <c r="CA167" i="34"/>
  <c r="CF32" i="35"/>
  <c r="CF68" i="35"/>
  <c r="CE171" i="35"/>
  <c r="CE152" i="35"/>
  <c r="CB31" i="35"/>
  <c r="CB67" i="35"/>
  <c r="CA170" i="35"/>
  <c r="CA151" i="35"/>
  <c r="CE29" i="36"/>
  <c r="CE65" i="36"/>
  <c r="CD168" i="36"/>
  <c r="CD149" i="36"/>
  <c r="CC23" i="36"/>
  <c r="CC59" i="36"/>
  <c r="CB162" i="36"/>
  <c r="CB143" i="36"/>
  <c r="CA37" i="36"/>
  <c r="CB27" i="36"/>
  <c r="CB63" i="36"/>
  <c r="CA166" i="36"/>
  <c r="CA147" i="36"/>
  <c r="CB33" i="36"/>
  <c r="CB69" i="36"/>
  <c r="CA172" i="36"/>
  <c r="CA153" i="36"/>
  <c r="CD24" i="35"/>
  <c r="CD60" i="35"/>
  <c r="CC144" i="35"/>
  <c r="CC163" i="35"/>
  <c r="CC60" i="31"/>
  <c r="CB144" i="31"/>
  <c r="CB163" i="31"/>
  <c r="CC24" i="31"/>
  <c r="CB29" i="34"/>
  <c r="CB65" i="34"/>
  <c r="CA149" i="34"/>
  <c r="CA168" i="34"/>
  <c r="CA73" i="35"/>
  <c r="CA74" i="35" s="1"/>
  <c r="CC62" i="31"/>
  <c r="CB165" i="31"/>
  <c r="CB146" i="31"/>
  <c r="CC26" i="31"/>
  <c r="CB34" i="36"/>
  <c r="CB70" i="36"/>
  <c r="CA173" i="36"/>
  <c r="CA154" i="36"/>
  <c r="BX184" i="34"/>
  <c r="BX186" i="34" s="1"/>
  <c r="BX196" i="34"/>
  <c r="BY177" i="34"/>
  <c r="CD67" i="31"/>
  <c r="CC170" i="31"/>
  <c r="CC151" i="31"/>
  <c r="CD31" i="31"/>
  <c r="CG25" i="35"/>
  <c r="CG61" i="35"/>
  <c r="CF164" i="35"/>
  <c r="CF145" i="35"/>
  <c r="CC66" i="31"/>
  <c r="CC30" i="31"/>
  <c r="CB169" i="31"/>
  <c r="CB150" i="31"/>
  <c r="CB23" i="35"/>
  <c r="CB59" i="35"/>
  <c r="CA162" i="35"/>
  <c r="CA143" i="35"/>
  <c r="CA37" i="35"/>
  <c r="CA73" i="34"/>
  <c r="CA179" i="34" s="1"/>
  <c r="BX191" i="34"/>
  <c r="BX193" i="34" s="1"/>
  <c r="BX197" i="34"/>
  <c r="CG30" i="35"/>
  <c r="CG66" i="35"/>
  <c r="CF169" i="35"/>
  <c r="CF150" i="35"/>
  <c r="BY184" i="36"/>
  <c r="CC64" i="31"/>
  <c r="CB167" i="31"/>
  <c r="CC28" i="31"/>
  <c r="CB148" i="31"/>
  <c r="CB34" i="34"/>
  <c r="CB70" i="34"/>
  <c r="CA173" i="34"/>
  <c r="CA154" i="34"/>
  <c r="CB25" i="36"/>
  <c r="CB61" i="36"/>
  <c r="CA164" i="36"/>
  <c r="CA145" i="36"/>
  <c r="CB34" i="35"/>
  <c r="CB70" i="35"/>
  <c r="CA154" i="35"/>
  <c r="CA173" i="35"/>
  <c r="CG29" i="35"/>
  <c r="CG65" i="35"/>
  <c r="CF168" i="35"/>
  <c r="CF149" i="35"/>
  <c r="CB25" i="34"/>
  <c r="CB61" i="34"/>
  <c r="CA145" i="34"/>
  <c r="CA164" i="34"/>
  <c r="CC65" i="31"/>
  <c r="CB168" i="31"/>
  <c r="CC29" i="31"/>
  <c r="CB149" i="31"/>
  <c r="CC71" i="31"/>
  <c r="CC35" i="31"/>
  <c r="CB155" i="31"/>
  <c r="CB174" i="31"/>
  <c r="BX197" i="35"/>
  <c r="CB23" i="34"/>
  <c r="CB59" i="34"/>
  <c r="CA162" i="34"/>
  <c r="CA37" i="34"/>
  <c r="CA143" i="34"/>
  <c r="BX196" i="35"/>
  <c r="BY190" i="35"/>
  <c r="BY192" i="35" s="1"/>
  <c r="BY183" i="35"/>
  <c r="BY185" i="35" s="1"/>
  <c r="CC69" i="31"/>
  <c r="CC33" i="31"/>
  <c r="CB153" i="31"/>
  <c r="CB172" i="31"/>
  <c r="BY182" i="34"/>
  <c r="BY189" i="34"/>
  <c r="CB30" i="34"/>
  <c r="CB66" i="34"/>
  <c r="CA150" i="34"/>
  <c r="CA169" i="34"/>
  <c r="CC68" i="31"/>
  <c r="CC32" i="31"/>
  <c r="CB171" i="31"/>
  <c r="CB152" i="31"/>
  <c r="BX193" i="35"/>
  <c r="CB32" i="36"/>
  <c r="CB68" i="36"/>
  <c r="CA171" i="36"/>
  <c r="CA152" i="36"/>
  <c r="BX186" i="35"/>
  <c r="CC63" i="31"/>
  <c r="CC27" i="31"/>
  <c r="CB166" i="31"/>
  <c r="CB147" i="31"/>
  <c r="CB30" i="36"/>
  <c r="CB66" i="36"/>
  <c r="CA169" i="36"/>
  <c r="CA150" i="36"/>
  <c r="CB26" i="36"/>
  <c r="CB62" i="36"/>
  <c r="CA165" i="36"/>
  <c r="CA146" i="36"/>
  <c r="CB26" i="34"/>
  <c r="CB62" i="34"/>
  <c r="CA146" i="34"/>
  <c r="CA165" i="34"/>
  <c r="CB24" i="34"/>
  <c r="CB60" i="34"/>
  <c r="CA144" i="34"/>
  <c r="CA163" i="34"/>
  <c r="BW194" i="29"/>
  <c r="CA61" i="32"/>
  <c r="CA62" i="32" s="1"/>
  <c r="CC29" i="32"/>
  <c r="CD59" i="32" s="1"/>
  <c r="CC21" i="32"/>
  <c r="CD51" i="32" s="1"/>
  <c r="BX196" i="29"/>
  <c r="BW198" i="29"/>
  <c r="BY158" i="30"/>
  <c r="BY158" i="29"/>
  <c r="BX197" i="29"/>
  <c r="BW198" i="30"/>
  <c r="BX184" i="29"/>
  <c r="BX186" i="29" s="1"/>
  <c r="BW194" i="30"/>
  <c r="CA145" i="29"/>
  <c r="CB25" i="29"/>
  <c r="CC61" i="29" s="1"/>
  <c r="CA164" i="29"/>
  <c r="BY190" i="29"/>
  <c r="BY192" i="29" s="1"/>
  <c r="BY183" i="29"/>
  <c r="BY185" i="29" s="1"/>
  <c r="BY177" i="29"/>
  <c r="CB31" i="33"/>
  <c r="CC67" i="33" s="1"/>
  <c r="CA173" i="29"/>
  <c r="CA154" i="29"/>
  <c r="CB34" i="29"/>
  <c r="CC70" i="29" s="1"/>
  <c r="CB27" i="33"/>
  <c r="CC63" i="33" s="1"/>
  <c r="CB25" i="30"/>
  <c r="CC61" i="30" s="1"/>
  <c r="CA164" i="30"/>
  <c r="CA145" i="30"/>
  <c r="CA169" i="30"/>
  <c r="CA150" i="30"/>
  <c r="CB30" i="30"/>
  <c r="CC66" i="30" s="1"/>
  <c r="CA166" i="29"/>
  <c r="CA147" i="29"/>
  <c r="CB27" i="29"/>
  <c r="CC63" i="29" s="1"/>
  <c r="CA171" i="30"/>
  <c r="CB32" i="30"/>
  <c r="CC68" i="30" s="1"/>
  <c r="CA152" i="30"/>
  <c r="CB30" i="33"/>
  <c r="CC66" i="33" s="1"/>
  <c r="BZ157" i="30"/>
  <c r="CA162" i="29"/>
  <c r="CA37" i="29"/>
  <c r="CA143" i="29"/>
  <c r="CB23" i="29"/>
  <c r="CC59" i="29" s="1"/>
  <c r="BZ176" i="29"/>
  <c r="CB33" i="33"/>
  <c r="CC69" i="33" s="1"/>
  <c r="CA146" i="29"/>
  <c r="CB26" i="29"/>
  <c r="CC62" i="29" s="1"/>
  <c r="CA165" i="29"/>
  <c r="CA143" i="30"/>
  <c r="CB23" i="30"/>
  <c r="CC59" i="30" s="1"/>
  <c r="CA162" i="30"/>
  <c r="CA37" i="30"/>
  <c r="CA146" i="30"/>
  <c r="CA165" i="30"/>
  <c r="CB26" i="30"/>
  <c r="CC62" i="30" s="1"/>
  <c r="CB32" i="33"/>
  <c r="CC68" i="33" s="1"/>
  <c r="CA154" i="30"/>
  <c r="CA173" i="30"/>
  <c r="CB34" i="30"/>
  <c r="CC70" i="30" s="1"/>
  <c r="CA163" i="30"/>
  <c r="CA144" i="30"/>
  <c r="CB24" i="30"/>
  <c r="CC60" i="30" s="1"/>
  <c r="CB31" i="30"/>
  <c r="CC67" i="30" s="1"/>
  <c r="CA170" i="30"/>
  <c r="CA151" i="30"/>
  <c r="CA149" i="29"/>
  <c r="CB29" i="29"/>
  <c r="CC65" i="29" s="1"/>
  <c r="CA168" i="29"/>
  <c r="CA163" i="29"/>
  <c r="CA144" i="29"/>
  <c r="CB24" i="29"/>
  <c r="CC60" i="29" s="1"/>
  <c r="BZ176" i="30"/>
  <c r="CB35" i="33"/>
  <c r="CC71" i="33" s="1"/>
  <c r="BX196" i="30"/>
  <c r="BX184" i="30"/>
  <c r="BX186" i="30" s="1"/>
  <c r="BZ157" i="29"/>
  <c r="CB24" i="33"/>
  <c r="CC60" i="33" s="1"/>
  <c r="BY183" i="30"/>
  <c r="BY185" i="30" s="1"/>
  <c r="BY190" i="30"/>
  <c r="BY192" i="30" s="1"/>
  <c r="BZ73" i="30"/>
  <c r="BZ74" i="30" s="1"/>
  <c r="BX191" i="30"/>
  <c r="BX193" i="30" s="1"/>
  <c r="BX197" i="30"/>
  <c r="CB28" i="33"/>
  <c r="CC64" i="33" s="1"/>
  <c r="CB23" i="33"/>
  <c r="CC59" i="33" s="1"/>
  <c r="CA37" i="33"/>
  <c r="CB33" i="29"/>
  <c r="CC69" i="29" s="1"/>
  <c r="CA172" i="29"/>
  <c r="CA153" i="29"/>
  <c r="CB26" i="33"/>
  <c r="CC62" i="33" s="1"/>
  <c r="CB28" i="30"/>
  <c r="CC64" i="30" s="1"/>
  <c r="CA167" i="30"/>
  <c r="CA148" i="30"/>
  <c r="BZ73" i="33"/>
  <c r="BZ74" i="33" s="1"/>
  <c r="CA149" i="30"/>
  <c r="CA168" i="30"/>
  <c r="CB29" i="30"/>
  <c r="CC65" i="30" s="1"/>
  <c r="CA166" i="30"/>
  <c r="CA147" i="30"/>
  <c r="CB27" i="30"/>
  <c r="CC63" i="30" s="1"/>
  <c r="CA172" i="30"/>
  <c r="CB33" i="30"/>
  <c r="CC69" i="30" s="1"/>
  <c r="CA153" i="30"/>
  <c r="BZ73" i="29"/>
  <c r="BZ74" i="29" s="1"/>
  <c r="CB29" i="33"/>
  <c r="CC65" i="33" s="1"/>
  <c r="CA152" i="29"/>
  <c r="CA171" i="29"/>
  <c r="CB32" i="29"/>
  <c r="CC68" i="29" s="1"/>
  <c r="BY182" i="29"/>
  <c r="BY189" i="29"/>
  <c r="BY178" i="29"/>
  <c r="BY179" i="29" s="1"/>
  <c r="CC25" i="33"/>
  <c r="CD61" i="33" s="1"/>
  <c r="CA167" i="29"/>
  <c r="CA148" i="29"/>
  <c r="CB28" i="29"/>
  <c r="CC64" i="29" s="1"/>
  <c r="CA170" i="29"/>
  <c r="CA151" i="29"/>
  <c r="CB31" i="29"/>
  <c r="CC67" i="29" s="1"/>
  <c r="BX193" i="29"/>
  <c r="CA174" i="30"/>
  <c r="CA155" i="30"/>
  <c r="CB35" i="30"/>
  <c r="CC71" i="30" s="1"/>
  <c r="CA169" i="29"/>
  <c r="CA150" i="29"/>
  <c r="CB30" i="29"/>
  <c r="CC66" i="29" s="1"/>
  <c r="BY177" i="30"/>
  <c r="CA155" i="29"/>
  <c r="CA174" i="29"/>
  <c r="CB35" i="29"/>
  <c r="CC71" i="29" s="1"/>
  <c r="CB34" i="33"/>
  <c r="CC70" i="33" s="1"/>
  <c r="BY178" i="30"/>
  <c r="BY179" i="30" s="1"/>
  <c r="BY189" i="30"/>
  <c r="BY182" i="30"/>
  <c r="CC23" i="31"/>
  <c r="CD59" i="31" s="1"/>
  <c r="CB143" i="31"/>
  <c r="CB162" i="31"/>
  <c r="CD25" i="32"/>
  <c r="CE55" i="32" s="1"/>
  <c r="CC25" i="2"/>
  <c r="CD55" i="2" s="1"/>
  <c r="CC24" i="2"/>
  <c r="CD54" i="2" s="1"/>
  <c r="CD20" i="2"/>
  <c r="CE50" i="2" s="1"/>
  <c r="CC21" i="2"/>
  <c r="CD51" i="2" s="1"/>
  <c r="CC28" i="2"/>
  <c r="CD58" i="2" s="1"/>
  <c r="CC26" i="2"/>
  <c r="CD56" i="2" s="1"/>
  <c r="CB29" i="2"/>
  <c r="CC59" i="2" s="1"/>
  <c r="CA61" i="2"/>
  <c r="CA62" i="2" s="1"/>
  <c r="CA31" i="2"/>
  <c r="CC27" i="2"/>
  <c r="CD57" i="2" s="1"/>
  <c r="CC23" i="2"/>
  <c r="CD53" i="2" s="1"/>
  <c r="CC27" i="10"/>
  <c r="CD63" i="10" s="1"/>
  <c r="CC34" i="10"/>
  <c r="CD70" i="10" s="1"/>
  <c r="CC35" i="10"/>
  <c r="CD71" i="10" s="1"/>
  <c r="CC32" i="10"/>
  <c r="CD68" i="10" s="1"/>
  <c r="CC29" i="10"/>
  <c r="CD65" i="10" s="1"/>
  <c r="CC26" i="10"/>
  <c r="CD62" i="10" s="1"/>
  <c r="CC31" i="10"/>
  <c r="CD67" i="10" s="1"/>
  <c r="CD30" i="10"/>
  <c r="CE66" i="10" s="1"/>
  <c r="CC28" i="10"/>
  <c r="CD64" i="10" s="1"/>
  <c r="CD24" i="10"/>
  <c r="CE60" i="10" s="1"/>
  <c r="CC25" i="10"/>
  <c r="CD61" i="10" s="1"/>
  <c r="CA73" i="10"/>
  <c r="CA74" i="10" s="1"/>
  <c r="CD26" i="32"/>
  <c r="CE56" i="32" s="1"/>
  <c r="CE20" i="32"/>
  <c r="CF50" i="32" s="1"/>
  <c r="CD28" i="32"/>
  <c r="CE58" i="32" s="1"/>
  <c r="CD24" i="32"/>
  <c r="CE54" i="32" s="1"/>
  <c r="CD23" i="32"/>
  <c r="CE53" i="32" s="1"/>
  <c r="CD27" i="32"/>
  <c r="CE57" i="32" s="1"/>
  <c r="CF161" i="34" l="1"/>
  <c r="CF188" i="34"/>
  <c r="CF77" i="34"/>
  <c r="CF109" i="34"/>
  <c r="CF142" i="34"/>
  <c r="CF22" i="34"/>
  <c r="CF58" i="34"/>
  <c r="CF92" i="34"/>
  <c r="CF181" i="34"/>
  <c r="CF126" i="34"/>
  <c r="CF40" i="34"/>
  <c r="CF77" i="32"/>
  <c r="CF34" i="32"/>
  <c r="CF65" i="32"/>
  <c r="CF19" i="32"/>
  <c r="CF49" i="32"/>
  <c r="CG4" i="48"/>
  <c r="CG4" i="43"/>
  <c r="CG4" i="35"/>
  <c r="CG4" i="33"/>
  <c r="CG4" i="31"/>
  <c r="CG4" i="29"/>
  <c r="CG4" i="10"/>
  <c r="CG4" i="30"/>
  <c r="CG4" i="36"/>
  <c r="CG4" i="32"/>
  <c r="CG4" i="34"/>
  <c r="CG77" i="2"/>
  <c r="CG65" i="2"/>
  <c r="CG34" i="2"/>
  <c r="CG49" i="2"/>
  <c r="CG19" i="2"/>
  <c r="CF181" i="31"/>
  <c r="CF142" i="31"/>
  <c r="CF109" i="31"/>
  <c r="CF77" i="31"/>
  <c r="CF40" i="31"/>
  <c r="CF188" i="31"/>
  <c r="CF161" i="31"/>
  <c r="CF126" i="31"/>
  <c r="CF92" i="31"/>
  <c r="CF58" i="31"/>
  <c r="CF22" i="31"/>
  <c r="CF77" i="33"/>
  <c r="CF40" i="33"/>
  <c r="CF92" i="33"/>
  <c r="CF58" i="33"/>
  <c r="CF22" i="33"/>
  <c r="CF22" i="30"/>
  <c r="CF92" i="30"/>
  <c r="CF126" i="30"/>
  <c r="CF181" i="30"/>
  <c r="CF161" i="30"/>
  <c r="CF188" i="30"/>
  <c r="CF77" i="30"/>
  <c r="CF109" i="30"/>
  <c r="CF142" i="30"/>
  <c r="CF58" i="30"/>
  <c r="CF40" i="30"/>
  <c r="CF77" i="35"/>
  <c r="CF40" i="35"/>
  <c r="CF22" i="35"/>
  <c r="CF161" i="35"/>
  <c r="CF181" i="35"/>
  <c r="CF126" i="35"/>
  <c r="CF188" i="35"/>
  <c r="CF109" i="35"/>
  <c r="CF58" i="35"/>
  <c r="CF92" i="35"/>
  <c r="CF142" i="35"/>
  <c r="CF188" i="36"/>
  <c r="CF126" i="36"/>
  <c r="CF109" i="36"/>
  <c r="CF92" i="36"/>
  <c r="CF22" i="36"/>
  <c r="CF181" i="36"/>
  <c r="CF142" i="36"/>
  <c r="CF77" i="36"/>
  <c r="CF58" i="36"/>
  <c r="CF40" i="36"/>
  <c r="CF161" i="36"/>
  <c r="CF126" i="29"/>
  <c r="CF188" i="29"/>
  <c r="CF161" i="29"/>
  <c r="CF92" i="29"/>
  <c r="CF58" i="29"/>
  <c r="CF22" i="29"/>
  <c r="CF77" i="29"/>
  <c r="CF181" i="29"/>
  <c r="CF40" i="29"/>
  <c r="CF142" i="29"/>
  <c r="CF109" i="29"/>
  <c r="CF40" i="43"/>
  <c r="CF58" i="43"/>
  <c r="CF89" i="43"/>
  <c r="CF22" i="43"/>
  <c r="CF76" i="43"/>
  <c r="CF40" i="10"/>
  <c r="CF58" i="10"/>
  <c r="CF92" i="10"/>
  <c r="CF77" i="10"/>
  <c r="CF22" i="10"/>
  <c r="CF27" i="48"/>
  <c r="CF20" i="48"/>
  <c r="CG34" i="28"/>
  <c r="CG59" i="28" s="1"/>
  <c r="CH13" i="28"/>
  <c r="CH4" i="2"/>
  <c r="CH21" i="28"/>
  <c r="CF67" i="28"/>
  <c r="CF75" i="28" s="1"/>
  <c r="CF87" i="28"/>
  <c r="CF95" i="28" s="1"/>
  <c r="CF103" i="28" s="1"/>
  <c r="BZ186" i="31"/>
  <c r="CB37" i="10"/>
  <c r="CC61" i="31"/>
  <c r="CC73" i="31" s="1"/>
  <c r="CC74" i="31" s="1"/>
  <c r="CC25" i="31"/>
  <c r="CC37" i="31" s="1"/>
  <c r="CB145" i="31"/>
  <c r="CB157" i="31" s="1"/>
  <c r="CB164" i="31"/>
  <c r="CB176" i="31" s="1"/>
  <c r="CB183" i="31" s="1"/>
  <c r="CB185" i="31" s="1"/>
  <c r="BY191" i="36"/>
  <c r="BY193" i="36" s="1"/>
  <c r="CC52" i="32"/>
  <c r="CC22" i="32"/>
  <c r="CC31" i="32" s="1"/>
  <c r="BZ191" i="31"/>
  <c r="BZ193" i="31" s="1"/>
  <c r="CC69" i="10"/>
  <c r="CC33" i="10"/>
  <c r="BZ158" i="35"/>
  <c r="BZ189" i="35"/>
  <c r="BZ191" i="35" s="1"/>
  <c r="CA190" i="31"/>
  <c r="CA192" i="31" s="1"/>
  <c r="BZ196" i="31"/>
  <c r="BZ198" i="31" s="1"/>
  <c r="CA177" i="31"/>
  <c r="BY196" i="36"/>
  <c r="BY198" i="36" s="1"/>
  <c r="BY186" i="36"/>
  <c r="BZ178" i="35"/>
  <c r="BZ179" i="35" s="1"/>
  <c r="CA158" i="31"/>
  <c r="BZ189" i="36"/>
  <c r="BZ178" i="36"/>
  <c r="BZ179" i="36" s="1"/>
  <c r="CA182" i="31"/>
  <c r="CA196" i="31" s="1"/>
  <c r="BZ190" i="36"/>
  <c r="BZ192" i="36" s="1"/>
  <c r="CA178" i="31"/>
  <c r="CA179" i="31" s="1"/>
  <c r="CA157" i="35"/>
  <c r="CA189" i="35" s="1"/>
  <c r="BZ158" i="36"/>
  <c r="CA176" i="36"/>
  <c r="CA183" i="36" s="1"/>
  <c r="CA185" i="36" s="1"/>
  <c r="CB73" i="36"/>
  <c r="CB74" i="36" s="1"/>
  <c r="BZ183" i="36"/>
  <c r="BZ185" i="36" s="1"/>
  <c r="CC59" i="10"/>
  <c r="CC23" i="10"/>
  <c r="BZ177" i="36"/>
  <c r="BZ177" i="34"/>
  <c r="BZ177" i="35"/>
  <c r="BY197" i="35"/>
  <c r="CA157" i="36"/>
  <c r="BY193" i="35"/>
  <c r="CC32" i="36"/>
  <c r="CC68" i="36"/>
  <c r="CB152" i="36"/>
  <c r="CB171" i="36"/>
  <c r="CD69" i="31"/>
  <c r="CC153" i="31"/>
  <c r="CC172" i="31"/>
  <c r="CD33" i="31"/>
  <c r="CB73" i="34"/>
  <c r="CB179" i="34" s="1"/>
  <c r="CD65" i="31"/>
  <c r="CC149" i="31"/>
  <c r="CC168" i="31"/>
  <c r="CD29" i="31"/>
  <c r="CD64" i="31"/>
  <c r="CD28" i="31"/>
  <c r="CC167" i="31"/>
  <c r="CC148" i="31"/>
  <c r="CD66" i="31"/>
  <c r="CC169" i="31"/>
  <c r="CC150" i="31"/>
  <c r="CD30" i="31"/>
  <c r="CC34" i="36"/>
  <c r="CC70" i="36"/>
  <c r="CB173" i="36"/>
  <c r="CB154" i="36"/>
  <c r="CC33" i="36"/>
  <c r="CC69" i="36"/>
  <c r="CB172" i="36"/>
  <c r="CB153" i="36"/>
  <c r="BZ184" i="35"/>
  <c r="BZ182" i="34"/>
  <c r="BZ189" i="34"/>
  <c r="BY196" i="35"/>
  <c r="CH29" i="35"/>
  <c r="CH65" i="35"/>
  <c r="CG168" i="35"/>
  <c r="CG149" i="35"/>
  <c r="CC25" i="36"/>
  <c r="CC61" i="36"/>
  <c r="CB164" i="36"/>
  <c r="CB145" i="36"/>
  <c r="CD62" i="31"/>
  <c r="CD26" i="31"/>
  <c r="CC146" i="31"/>
  <c r="CC165" i="31"/>
  <c r="CC32" i="34"/>
  <c r="CC68" i="34"/>
  <c r="CB171" i="34"/>
  <c r="CB152" i="34"/>
  <c r="CC26" i="36"/>
  <c r="CC62" i="36"/>
  <c r="CB146" i="36"/>
  <c r="CB165" i="36"/>
  <c r="CC30" i="34"/>
  <c r="CC66" i="34"/>
  <c r="CB169" i="34"/>
  <c r="CB150" i="34"/>
  <c r="CA74" i="34"/>
  <c r="CA176" i="35"/>
  <c r="BX198" i="34"/>
  <c r="BZ158" i="34"/>
  <c r="CF29" i="36"/>
  <c r="CF65" i="36"/>
  <c r="CE168" i="36"/>
  <c r="CE149" i="36"/>
  <c r="CG32" i="35"/>
  <c r="CG68" i="35"/>
  <c r="CF171" i="35"/>
  <c r="CF152" i="35"/>
  <c r="BZ183" i="35"/>
  <c r="BZ185" i="35" s="1"/>
  <c r="BZ190" i="35"/>
  <c r="BZ192" i="35" s="1"/>
  <c r="CC35" i="34"/>
  <c r="CC71" i="34"/>
  <c r="CB174" i="34"/>
  <c r="CB155" i="34"/>
  <c r="CG27" i="35"/>
  <c r="CG63" i="35"/>
  <c r="CF147" i="35"/>
  <c r="CF166" i="35"/>
  <c r="CH33" i="35"/>
  <c r="CH69" i="35"/>
  <c r="CG172" i="35"/>
  <c r="CG153" i="35"/>
  <c r="CC24" i="34"/>
  <c r="CC60" i="34"/>
  <c r="CB144" i="34"/>
  <c r="CB163" i="34"/>
  <c r="CD63" i="31"/>
  <c r="CC166" i="31"/>
  <c r="CD27" i="31"/>
  <c r="CC147" i="31"/>
  <c r="CC29" i="34"/>
  <c r="CC65" i="34"/>
  <c r="CB149" i="34"/>
  <c r="CB168" i="34"/>
  <c r="CC27" i="34"/>
  <c r="CC63" i="34"/>
  <c r="CB147" i="34"/>
  <c r="CB166" i="34"/>
  <c r="CC31" i="34"/>
  <c r="CC67" i="34"/>
  <c r="CB170" i="34"/>
  <c r="CB151" i="34"/>
  <c r="BX194" i="35"/>
  <c r="CD68" i="31"/>
  <c r="CD32" i="31"/>
  <c r="CC152" i="31"/>
  <c r="CC171" i="31"/>
  <c r="BY197" i="34"/>
  <c r="BY191" i="34"/>
  <c r="BY193" i="34" s="1"/>
  <c r="BX198" i="35"/>
  <c r="CH30" i="35"/>
  <c r="CH66" i="35"/>
  <c r="CG169" i="35"/>
  <c r="CG150" i="35"/>
  <c r="CB73" i="35"/>
  <c r="CB74" i="35" s="1"/>
  <c r="BX194" i="34"/>
  <c r="CD60" i="31"/>
  <c r="CD24" i="31"/>
  <c r="CC163" i="31"/>
  <c r="CC144" i="31"/>
  <c r="CE24" i="35"/>
  <c r="CE60" i="35"/>
  <c r="CD163" i="35"/>
  <c r="CD144" i="35"/>
  <c r="CC27" i="36"/>
  <c r="CC63" i="36"/>
  <c r="CB166" i="36"/>
  <c r="CB147" i="36"/>
  <c r="CB37" i="36"/>
  <c r="BZ183" i="34"/>
  <c r="BZ185" i="34" s="1"/>
  <c r="BZ190" i="34"/>
  <c r="BZ192" i="34" s="1"/>
  <c r="CH35" i="35"/>
  <c r="CH71" i="35"/>
  <c r="CG174" i="35"/>
  <c r="CG155" i="35"/>
  <c r="BY196" i="34"/>
  <c r="BY184" i="34"/>
  <c r="BY186" i="34" s="1"/>
  <c r="CA157" i="34"/>
  <c r="CD71" i="31"/>
  <c r="CC155" i="31"/>
  <c r="CC174" i="31"/>
  <c r="CD35" i="31"/>
  <c r="CC23" i="35"/>
  <c r="CC59" i="35"/>
  <c r="CB162" i="35"/>
  <c r="CB143" i="35"/>
  <c r="CB37" i="35"/>
  <c r="CH25" i="35"/>
  <c r="CH61" i="35"/>
  <c r="CG164" i="35"/>
  <c r="CG145" i="35"/>
  <c r="CC52" i="2"/>
  <c r="CC22" i="2"/>
  <c r="CC31" i="36"/>
  <c r="CC67" i="36"/>
  <c r="CB170" i="36"/>
  <c r="CB151" i="36"/>
  <c r="CC33" i="34"/>
  <c r="CC69" i="34"/>
  <c r="CB172" i="34"/>
  <c r="CB153" i="34"/>
  <c r="BZ184" i="36"/>
  <c r="CC25" i="34"/>
  <c r="CC61" i="34"/>
  <c r="CB164" i="34"/>
  <c r="CB145" i="34"/>
  <c r="CC34" i="35"/>
  <c r="CC70" i="35"/>
  <c r="CB154" i="35"/>
  <c r="CB173" i="35"/>
  <c r="CC34" i="34"/>
  <c r="CC70" i="34"/>
  <c r="CB173" i="34"/>
  <c r="CB154" i="34"/>
  <c r="CE67" i="31"/>
  <c r="CE31" i="31"/>
  <c r="CD170" i="31"/>
  <c r="CD151" i="31"/>
  <c r="CC35" i="36"/>
  <c r="CC71" i="36"/>
  <c r="CB174" i="36"/>
  <c r="CB155" i="36"/>
  <c r="CD70" i="31"/>
  <c r="CD34" i="31"/>
  <c r="CC154" i="31"/>
  <c r="CC173" i="31"/>
  <c r="CC24" i="36"/>
  <c r="CC60" i="36"/>
  <c r="CB163" i="36"/>
  <c r="CB144" i="36"/>
  <c r="CC28" i="36"/>
  <c r="CC64" i="36"/>
  <c r="CB167" i="36"/>
  <c r="CB148" i="36"/>
  <c r="CC23" i="34"/>
  <c r="CC59" i="34"/>
  <c r="CB37" i="34"/>
  <c r="CB162" i="34"/>
  <c r="CB143" i="34"/>
  <c r="CC26" i="34"/>
  <c r="CC62" i="34"/>
  <c r="CB165" i="34"/>
  <c r="CB146" i="34"/>
  <c r="CC30" i="36"/>
  <c r="CC66" i="36"/>
  <c r="CB150" i="36"/>
  <c r="CB169" i="36"/>
  <c r="CA176" i="34"/>
  <c r="CD23" i="36"/>
  <c r="CD59" i="36"/>
  <c r="CC162" i="36"/>
  <c r="CC143" i="36"/>
  <c r="CC31" i="35"/>
  <c r="CC67" i="35"/>
  <c r="CB151" i="35"/>
  <c r="CB170" i="35"/>
  <c r="CC28" i="34"/>
  <c r="CC64" i="34"/>
  <c r="CB167" i="34"/>
  <c r="CB148" i="34"/>
  <c r="CG28" i="35"/>
  <c r="CG64" i="35"/>
  <c r="CF148" i="35"/>
  <c r="CF167" i="35"/>
  <c r="BY186" i="35"/>
  <c r="CB61" i="32"/>
  <c r="CB62" i="32" s="1"/>
  <c r="CD21" i="32"/>
  <c r="CE51" i="32" s="1"/>
  <c r="CD29" i="32"/>
  <c r="CE59" i="32" s="1"/>
  <c r="BX198" i="29"/>
  <c r="BX194" i="30"/>
  <c r="BZ177" i="30"/>
  <c r="BX194" i="29"/>
  <c r="BY196" i="30"/>
  <c r="BY184" i="30"/>
  <c r="BY186" i="30" s="1"/>
  <c r="CC32" i="29"/>
  <c r="CD68" i="29" s="1"/>
  <c r="CB152" i="29"/>
  <c r="CB171" i="29"/>
  <c r="CC29" i="30"/>
  <c r="CD65" i="30" s="1"/>
  <c r="CB168" i="30"/>
  <c r="CB149" i="30"/>
  <c r="CB167" i="30"/>
  <c r="CB148" i="30"/>
  <c r="CC28" i="30"/>
  <c r="CD64" i="30" s="1"/>
  <c r="CC23" i="30"/>
  <c r="CD59" i="30" s="1"/>
  <c r="CB162" i="30"/>
  <c r="CB37" i="30"/>
  <c r="CB143" i="30"/>
  <c r="BZ183" i="29"/>
  <c r="BZ185" i="29" s="1"/>
  <c r="BZ190" i="29"/>
  <c r="BZ192" i="29" s="1"/>
  <c r="BY197" i="30"/>
  <c r="BY191" i="30"/>
  <c r="BY193" i="30" s="1"/>
  <c r="CB172" i="30"/>
  <c r="CB153" i="30"/>
  <c r="CC33" i="30"/>
  <c r="CD69" i="30" s="1"/>
  <c r="CC23" i="33"/>
  <c r="CD59" i="33" s="1"/>
  <c r="CB37" i="33"/>
  <c r="BZ190" i="30"/>
  <c r="BZ192" i="30" s="1"/>
  <c r="BZ183" i="30"/>
  <c r="CB146" i="30"/>
  <c r="CB165" i="30"/>
  <c r="CC26" i="30"/>
  <c r="CD62" i="30" s="1"/>
  <c r="CA157" i="30"/>
  <c r="CB143" i="29"/>
  <c r="CB37" i="29"/>
  <c r="CB162" i="29"/>
  <c r="CC23" i="29"/>
  <c r="CD59" i="29" s="1"/>
  <c r="CB150" i="30"/>
  <c r="CC30" i="30"/>
  <c r="CD66" i="30" s="1"/>
  <c r="CB169" i="30"/>
  <c r="CC27" i="33"/>
  <c r="CD63" i="33" s="1"/>
  <c r="BZ177" i="29"/>
  <c r="CC26" i="33"/>
  <c r="CD62" i="33" s="1"/>
  <c r="CA73" i="33"/>
  <c r="CA74" i="33" s="1"/>
  <c r="CC24" i="33"/>
  <c r="CD60" i="33" s="1"/>
  <c r="CB163" i="29"/>
  <c r="CB144" i="29"/>
  <c r="CC24" i="29"/>
  <c r="CD60" i="29" s="1"/>
  <c r="CA73" i="29"/>
  <c r="CA74" i="29" s="1"/>
  <c r="CC34" i="33"/>
  <c r="CD70" i="33" s="1"/>
  <c r="CB150" i="29"/>
  <c r="CC30" i="29"/>
  <c r="CD66" i="29" s="1"/>
  <c r="CB169" i="29"/>
  <c r="CB170" i="29"/>
  <c r="CC31" i="29"/>
  <c r="CD67" i="29" s="1"/>
  <c r="CB151" i="29"/>
  <c r="CD25" i="33"/>
  <c r="CE61" i="33" s="1"/>
  <c r="CC28" i="33"/>
  <c r="CD64" i="33" s="1"/>
  <c r="CA157" i="29"/>
  <c r="CB152" i="30"/>
  <c r="CC32" i="30"/>
  <c r="CD68" i="30" s="1"/>
  <c r="CB171" i="30"/>
  <c r="CB154" i="29"/>
  <c r="CB173" i="29"/>
  <c r="CC34" i="29"/>
  <c r="CD70" i="29" s="1"/>
  <c r="CC29" i="33"/>
  <c r="CD65" i="33" s="1"/>
  <c r="CB147" i="30"/>
  <c r="CB166" i="30"/>
  <c r="CC27" i="30"/>
  <c r="CD63" i="30" s="1"/>
  <c r="BZ182" i="29"/>
  <c r="BZ189" i="29"/>
  <c r="BZ178" i="29"/>
  <c r="BZ179" i="29" s="1"/>
  <c r="CB154" i="30"/>
  <c r="CB173" i="30"/>
  <c r="CC34" i="30"/>
  <c r="CD70" i="30" s="1"/>
  <c r="CB165" i="29"/>
  <c r="CB146" i="29"/>
  <c r="CC26" i="29"/>
  <c r="CD62" i="29" s="1"/>
  <c r="CC35" i="29"/>
  <c r="CD71" i="29" s="1"/>
  <c r="CB174" i="29"/>
  <c r="CB155" i="29"/>
  <c r="CC31" i="30"/>
  <c r="CD67" i="30" s="1"/>
  <c r="CB170" i="30"/>
  <c r="CB151" i="30"/>
  <c r="CA176" i="29"/>
  <c r="CC27" i="29"/>
  <c r="CD63" i="29" s="1"/>
  <c r="CB166" i="29"/>
  <c r="CB147" i="29"/>
  <c r="CB145" i="29"/>
  <c r="CB164" i="29"/>
  <c r="CC25" i="29"/>
  <c r="CD61" i="29" s="1"/>
  <c r="CB174" i="30"/>
  <c r="CB155" i="30"/>
  <c r="CC35" i="30"/>
  <c r="CD71" i="30" s="1"/>
  <c r="BY197" i="29"/>
  <c r="BY191" i="29"/>
  <c r="BY193" i="29" s="1"/>
  <c r="BX198" i="30"/>
  <c r="BZ158" i="29"/>
  <c r="CA176" i="30"/>
  <c r="CC33" i="33"/>
  <c r="CD69" i="33" s="1"/>
  <c r="BZ158" i="30"/>
  <c r="BZ182" i="30"/>
  <c r="BZ184" i="30" s="1"/>
  <c r="BZ178" i="30"/>
  <c r="BZ179" i="30" s="1"/>
  <c r="BZ189" i="30"/>
  <c r="CB148" i="29"/>
  <c r="CB167" i="29"/>
  <c r="CC28" i="29"/>
  <c r="CD64" i="29" s="1"/>
  <c r="BY196" i="29"/>
  <c r="BY184" i="29"/>
  <c r="BY186" i="29" s="1"/>
  <c r="CB172" i="29"/>
  <c r="CB153" i="29"/>
  <c r="CC33" i="29"/>
  <c r="CD69" i="29" s="1"/>
  <c r="CC35" i="33"/>
  <c r="CD71" i="33" s="1"/>
  <c r="CB168" i="29"/>
  <c r="CC29" i="29"/>
  <c r="CD65" i="29" s="1"/>
  <c r="CB149" i="29"/>
  <c r="CB144" i="30"/>
  <c r="CC24" i="30"/>
  <c r="CD60" i="30" s="1"/>
  <c r="CB163" i="30"/>
  <c r="CC32" i="33"/>
  <c r="CD68" i="33" s="1"/>
  <c r="CA73" i="30"/>
  <c r="CA74" i="30" s="1"/>
  <c r="CC30" i="33"/>
  <c r="CD66" i="33" s="1"/>
  <c r="CB164" i="30"/>
  <c r="CB145" i="30"/>
  <c r="CC25" i="30"/>
  <c r="CD61" i="30" s="1"/>
  <c r="CC31" i="33"/>
  <c r="CD67" i="33" s="1"/>
  <c r="CA191" i="31"/>
  <c r="CD23" i="31"/>
  <c r="CE59" i="31" s="1"/>
  <c r="CC162" i="31"/>
  <c r="CC143" i="31"/>
  <c r="CB73" i="10"/>
  <c r="CB74" i="10" s="1"/>
  <c r="CE25" i="32"/>
  <c r="CF55" i="32" s="1"/>
  <c r="CD25" i="2"/>
  <c r="CE55" i="2" s="1"/>
  <c r="CB61" i="2"/>
  <c r="CB62" i="2" s="1"/>
  <c r="CC29" i="2"/>
  <c r="CD21" i="2"/>
  <c r="CE51" i="2" s="1"/>
  <c r="CD23" i="2"/>
  <c r="CE53" i="2" s="1"/>
  <c r="CD26" i="2"/>
  <c r="CE56" i="2" s="1"/>
  <c r="CD24" i="2"/>
  <c r="CE54" i="2" s="1"/>
  <c r="CD28" i="2"/>
  <c r="CE58" i="2" s="1"/>
  <c r="CD27" i="2"/>
  <c r="CE57" i="2" s="1"/>
  <c r="CE20" i="2"/>
  <c r="CF50" i="2" s="1"/>
  <c r="CB31" i="2"/>
  <c r="CE30" i="10"/>
  <c r="CF66" i="10" s="1"/>
  <c r="CE24" i="10"/>
  <c r="CF60" i="10" s="1"/>
  <c r="CD29" i="10"/>
  <c r="CE65" i="10" s="1"/>
  <c r="CD32" i="10"/>
  <c r="CE68" i="10" s="1"/>
  <c r="CD34" i="10"/>
  <c r="CE70" i="10" s="1"/>
  <c r="CD35" i="10"/>
  <c r="CE71" i="10" s="1"/>
  <c r="CD28" i="10"/>
  <c r="CE64" i="10" s="1"/>
  <c r="CD31" i="10"/>
  <c r="CE67" i="10" s="1"/>
  <c r="CD27" i="10"/>
  <c r="CE63" i="10" s="1"/>
  <c r="CD25" i="10"/>
  <c r="CE61" i="10" s="1"/>
  <c r="CD26" i="10"/>
  <c r="CE62" i="10" s="1"/>
  <c r="CE26" i="32"/>
  <c r="CF56" i="32" s="1"/>
  <c r="CE27" i="32"/>
  <c r="CF57" i="32" s="1"/>
  <c r="CE28" i="32"/>
  <c r="CF58" i="32" s="1"/>
  <c r="CF20" i="32"/>
  <c r="CG50" i="32" s="1"/>
  <c r="CE24" i="32"/>
  <c r="CF54" i="32" s="1"/>
  <c r="CE23" i="32"/>
  <c r="CF53" i="32" s="1"/>
  <c r="CG77" i="10" l="1"/>
  <c r="CG92" i="10"/>
  <c r="CG22" i="10"/>
  <c r="CG58" i="10"/>
  <c r="CG40" i="10"/>
  <c r="CG77" i="33"/>
  <c r="CG40" i="33"/>
  <c r="CG92" i="33"/>
  <c r="CG58" i="33"/>
  <c r="CG22" i="33"/>
  <c r="CG126" i="29"/>
  <c r="CG58" i="29"/>
  <c r="CG188" i="29"/>
  <c r="CG161" i="29"/>
  <c r="CG77" i="29"/>
  <c r="CG181" i="29"/>
  <c r="CG22" i="29"/>
  <c r="CG142" i="29"/>
  <c r="CG92" i="29"/>
  <c r="CG40" i="29"/>
  <c r="CG109" i="29"/>
  <c r="CG188" i="34"/>
  <c r="CG181" i="34"/>
  <c r="CG109" i="34"/>
  <c r="CG142" i="34"/>
  <c r="CG22" i="34"/>
  <c r="CG58" i="34"/>
  <c r="CG92" i="34"/>
  <c r="CG161" i="34"/>
  <c r="CG126" i="34"/>
  <c r="CG77" i="34"/>
  <c r="CG40" i="34"/>
  <c r="CG188" i="35"/>
  <c r="CG109" i="35"/>
  <c r="CG58" i="35"/>
  <c r="CG40" i="35"/>
  <c r="CG161" i="35"/>
  <c r="CG92" i="35"/>
  <c r="CG142" i="35"/>
  <c r="CG181" i="35"/>
  <c r="CG22" i="35"/>
  <c r="CG77" i="35"/>
  <c r="CG126" i="35"/>
  <c r="CG181" i="31"/>
  <c r="CG142" i="31"/>
  <c r="CG109" i="31"/>
  <c r="CG77" i="31"/>
  <c r="CG40" i="31"/>
  <c r="CG58" i="31"/>
  <c r="CG92" i="31"/>
  <c r="CG188" i="31"/>
  <c r="CG126" i="31"/>
  <c r="CG161" i="31"/>
  <c r="CG22" i="31"/>
  <c r="CH4" i="48"/>
  <c r="CH4" i="43"/>
  <c r="CH4" i="35"/>
  <c r="CH4" i="33"/>
  <c r="CH4" i="31"/>
  <c r="CH4" i="36"/>
  <c r="CH4" i="34"/>
  <c r="CH4" i="32"/>
  <c r="CH4" i="10"/>
  <c r="CH4" i="30"/>
  <c r="CH4" i="29"/>
  <c r="CH65" i="2"/>
  <c r="CH34" i="2"/>
  <c r="CH77" i="2"/>
  <c r="CH49" i="2"/>
  <c r="CH19" i="2"/>
  <c r="CG77" i="32"/>
  <c r="CG65" i="32"/>
  <c r="CG19" i="32"/>
  <c r="CG49" i="32"/>
  <c r="CG34" i="32"/>
  <c r="CG22" i="43"/>
  <c r="CG89" i="43"/>
  <c r="CG76" i="43"/>
  <c r="CG58" i="43"/>
  <c r="CG40" i="43"/>
  <c r="CG22" i="36"/>
  <c r="CG142" i="36"/>
  <c r="CG77" i="36"/>
  <c r="CG126" i="36"/>
  <c r="CG58" i="36"/>
  <c r="CG161" i="36"/>
  <c r="CG188" i="36"/>
  <c r="CG40" i="36"/>
  <c r="CG109" i="36"/>
  <c r="CG181" i="36"/>
  <c r="CG92" i="36"/>
  <c r="CG20" i="48"/>
  <c r="CG27" i="48"/>
  <c r="CG126" i="30"/>
  <c r="CG22" i="30"/>
  <c r="CG181" i="30"/>
  <c r="CG161" i="30"/>
  <c r="CG188" i="30"/>
  <c r="CG77" i="30"/>
  <c r="CG109" i="30"/>
  <c r="CG142" i="30"/>
  <c r="CG92" i="30"/>
  <c r="CG58" i="30"/>
  <c r="CG40" i="30"/>
  <c r="CH34" i="28"/>
  <c r="CH59" i="28" s="1"/>
  <c r="CG67" i="28"/>
  <c r="CG75" i="28" s="1"/>
  <c r="CG87" i="28"/>
  <c r="CG95" i="28" s="1"/>
  <c r="CG103" i="28" s="1"/>
  <c r="CC37" i="10"/>
  <c r="BZ194" i="31"/>
  <c r="BY194" i="36"/>
  <c r="CD61" i="31"/>
  <c r="CD73" i="31" s="1"/>
  <c r="CD74" i="31" s="1"/>
  <c r="CC164" i="31"/>
  <c r="CC176" i="31" s="1"/>
  <c r="CC183" i="31" s="1"/>
  <c r="CC185" i="31" s="1"/>
  <c r="CC145" i="31"/>
  <c r="CC157" i="31" s="1"/>
  <c r="CD25" i="31"/>
  <c r="CD37" i="31" s="1"/>
  <c r="CD52" i="32"/>
  <c r="CD22" i="32"/>
  <c r="CD31" i="32" s="1"/>
  <c r="CA197" i="31"/>
  <c r="CA198" i="31" s="1"/>
  <c r="CA193" i="31"/>
  <c r="CD69" i="10"/>
  <c r="CD33" i="10"/>
  <c r="CB158" i="31"/>
  <c r="CB182" i="31"/>
  <c r="CB196" i="31" s="1"/>
  <c r="CB189" i="31"/>
  <c r="CB191" i="31" s="1"/>
  <c r="BZ193" i="35"/>
  <c r="BZ197" i="36"/>
  <c r="BZ191" i="36"/>
  <c r="BZ193" i="36" s="1"/>
  <c r="CC73" i="36"/>
  <c r="CC74" i="36" s="1"/>
  <c r="CC37" i="36"/>
  <c r="CB190" i="31"/>
  <c r="CB192" i="31" s="1"/>
  <c r="CA184" i="31"/>
  <c r="CA186" i="31" s="1"/>
  <c r="BZ186" i="36"/>
  <c r="CB177" i="31"/>
  <c r="BZ196" i="36"/>
  <c r="CB178" i="31"/>
  <c r="CB179" i="31" s="1"/>
  <c r="CA158" i="35"/>
  <c r="CA177" i="36"/>
  <c r="CA182" i="35"/>
  <c r="CA184" i="35" s="1"/>
  <c r="CA178" i="36"/>
  <c r="CA179" i="36" s="1"/>
  <c r="CA190" i="36"/>
  <c r="CA192" i="36" s="1"/>
  <c r="CB157" i="36"/>
  <c r="CB189" i="36" s="1"/>
  <c r="CA177" i="35"/>
  <c r="CD59" i="10"/>
  <c r="CD23" i="10"/>
  <c r="CD37" i="10" s="1"/>
  <c r="BY198" i="35"/>
  <c r="BZ197" i="35"/>
  <c r="CA158" i="36"/>
  <c r="CA182" i="36"/>
  <c r="CA196" i="36" s="1"/>
  <c r="BY194" i="35"/>
  <c r="CA189" i="36"/>
  <c r="CA191" i="36" s="1"/>
  <c r="BZ186" i="35"/>
  <c r="CB176" i="36"/>
  <c r="CB183" i="36" s="1"/>
  <c r="CB185" i="36" s="1"/>
  <c r="CE60" i="31"/>
  <c r="CE24" i="31"/>
  <c r="CD163" i="31"/>
  <c r="CD144" i="31"/>
  <c r="CH32" i="35"/>
  <c r="CH68" i="35"/>
  <c r="CG152" i="35"/>
  <c r="CG171" i="35"/>
  <c r="CC73" i="34"/>
  <c r="CC179" i="34" s="1"/>
  <c r="CD27" i="36"/>
  <c r="CD63" i="36"/>
  <c r="CC147" i="36"/>
  <c r="CC166" i="36"/>
  <c r="CB176" i="34"/>
  <c r="CE70" i="31"/>
  <c r="CE34" i="31"/>
  <c r="CD154" i="31"/>
  <c r="CD173" i="31"/>
  <c r="CH150" i="35"/>
  <c r="CH169" i="35"/>
  <c r="CD27" i="34"/>
  <c r="CD63" i="34"/>
  <c r="CC166" i="34"/>
  <c r="CC147" i="34"/>
  <c r="BZ191" i="34"/>
  <c r="BZ193" i="34" s="1"/>
  <c r="BZ197" i="34"/>
  <c r="CD30" i="36"/>
  <c r="CD66" i="36"/>
  <c r="CC150" i="36"/>
  <c r="CC169" i="36"/>
  <c r="CD34" i="34"/>
  <c r="CD70" i="34"/>
  <c r="CC173" i="34"/>
  <c r="CC154" i="34"/>
  <c r="CE71" i="31"/>
  <c r="CD155" i="31"/>
  <c r="CE35" i="31"/>
  <c r="CD174" i="31"/>
  <c r="CH172" i="35"/>
  <c r="CH153" i="35"/>
  <c r="CD28" i="34"/>
  <c r="CD64" i="34"/>
  <c r="CC148" i="34"/>
  <c r="CC167" i="34"/>
  <c r="CB74" i="34"/>
  <c r="CD26" i="36"/>
  <c r="CD62" i="36"/>
  <c r="CC165" i="36"/>
  <c r="CC146" i="36"/>
  <c r="CE69" i="31"/>
  <c r="CD172" i="31"/>
  <c r="CE33" i="31"/>
  <c r="CD153" i="31"/>
  <c r="CE23" i="36"/>
  <c r="CE59" i="36"/>
  <c r="CD143" i="36"/>
  <c r="CD162" i="36"/>
  <c r="CD23" i="34"/>
  <c r="CD59" i="34"/>
  <c r="CC143" i="34"/>
  <c r="CC37" i="34"/>
  <c r="CC162" i="34"/>
  <c r="CF67" i="31"/>
  <c r="CF31" i="31"/>
  <c r="CE170" i="31"/>
  <c r="CE151" i="31"/>
  <c r="CD31" i="36"/>
  <c r="CD67" i="36"/>
  <c r="CC151" i="36"/>
  <c r="CC170" i="36"/>
  <c r="CH174" i="35"/>
  <c r="CH155" i="35"/>
  <c r="CD35" i="34"/>
  <c r="CD71" i="34"/>
  <c r="CC174" i="34"/>
  <c r="CC155" i="34"/>
  <c r="BZ196" i="35"/>
  <c r="CD34" i="36"/>
  <c r="CD70" i="36"/>
  <c r="CC173" i="36"/>
  <c r="CC154" i="36"/>
  <c r="CE64" i="31"/>
  <c r="CE28" i="31"/>
  <c r="CD148" i="31"/>
  <c r="CD167" i="31"/>
  <c r="BZ184" i="34"/>
  <c r="BZ186" i="34" s="1"/>
  <c r="BZ196" i="34"/>
  <c r="CD52" i="2"/>
  <c r="CD22" i="2"/>
  <c r="CB157" i="35"/>
  <c r="CD31" i="34"/>
  <c r="CD67" i="34"/>
  <c r="CC170" i="34"/>
  <c r="CC151" i="34"/>
  <c r="CD29" i="34"/>
  <c r="CD65" i="34"/>
  <c r="CC168" i="34"/>
  <c r="CC149" i="34"/>
  <c r="CE66" i="31"/>
  <c r="CE30" i="31"/>
  <c r="CD169" i="31"/>
  <c r="CD150" i="31"/>
  <c r="CA183" i="35"/>
  <c r="CA185" i="35" s="1"/>
  <c r="CA190" i="35"/>
  <c r="CA192" i="35" s="1"/>
  <c r="CD32" i="36"/>
  <c r="CD68" i="36"/>
  <c r="CC171" i="36"/>
  <c r="CC152" i="36"/>
  <c r="CH164" i="35"/>
  <c r="CH145" i="35"/>
  <c r="CD25" i="36"/>
  <c r="CD61" i="36"/>
  <c r="CC164" i="36"/>
  <c r="CC145" i="36"/>
  <c r="CA190" i="34"/>
  <c r="CA192" i="34" s="1"/>
  <c r="CA183" i="34"/>
  <c r="CA185" i="34" s="1"/>
  <c r="CD26" i="34"/>
  <c r="CD62" i="34"/>
  <c r="CC165" i="34"/>
  <c r="CC146" i="34"/>
  <c r="CD24" i="36"/>
  <c r="CD60" i="36"/>
  <c r="CC163" i="36"/>
  <c r="CC144" i="36"/>
  <c r="CD35" i="36"/>
  <c r="CD71" i="36"/>
  <c r="CC155" i="36"/>
  <c r="CC174" i="36"/>
  <c r="CD34" i="35"/>
  <c r="CD70" i="35"/>
  <c r="CC154" i="35"/>
  <c r="CC173" i="35"/>
  <c r="CB176" i="35"/>
  <c r="CA189" i="34"/>
  <c r="CA182" i="34"/>
  <c r="CA177" i="34"/>
  <c r="CD24" i="34"/>
  <c r="CD60" i="34"/>
  <c r="CC163" i="34"/>
  <c r="CC144" i="34"/>
  <c r="CG29" i="36"/>
  <c r="CG65" i="36"/>
  <c r="CF168" i="36"/>
  <c r="CF149" i="36"/>
  <c r="CA178" i="35"/>
  <c r="CA179" i="35" s="1"/>
  <c r="CE65" i="31"/>
  <c r="CD168" i="31"/>
  <c r="CD149" i="31"/>
  <c r="CE29" i="31"/>
  <c r="CE62" i="31"/>
  <c r="CD146" i="31"/>
  <c r="CD165" i="31"/>
  <c r="CE26" i="31"/>
  <c r="CH28" i="35"/>
  <c r="CH64" i="35"/>
  <c r="CG167" i="35"/>
  <c r="CG148" i="35"/>
  <c r="CD31" i="35"/>
  <c r="CD67" i="35"/>
  <c r="CC170" i="35"/>
  <c r="CC151" i="35"/>
  <c r="CC73" i="35"/>
  <c r="CC74" i="35" s="1"/>
  <c r="BY194" i="34"/>
  <c r="CF24" i="35"/>
  <c r="CF60" i="35"/>
  <c r="CE163" i="35"/>
  <c r="CE144" i="35"/>
  <c r="CE68" i="31"/>
  <c r="CD171" i="31"/>
  <c r="CD152" i="31"/>
  <c r="CE32" i="31"/>
  <c r="CD30" i="34"/>
  <c r="CD66" i="34"/>
  <c r="CC169" i="34"/>
  <c r="CC150" i="34"/>
  <c r="CA191" i="35"/>
  <c r="CH168" i="35"/>
  <c r="CH149" i="35"/>
  <c r="CD28" i="36"/>
  <c r="CD64" i="36"/>
  <c r="CC167" i="36"/>
  <c r="CC148" i="36"/>
  <c r="CD25" i="34"/>
  <c r="CD61" i="34"/>
  <c r="CC164" i="34"/>
  <c r="CC145" i="34"/>
  <c r="CC31" i="2"/>
  <c r="CD59" i="2"/>
  <c r="CB157" i="34"/>
  <c r="CD33" i="34"/>
  <c r="CD69" i="34"/>
  <c r="CC153" i="34"/>
  <c r="CC172" i="34"/>
  <c r="CD23" i="35"/>
  <c r="CD59" i="35"/>
  <c r="CC162" i="35"/>
  <c r="CC37" i="35"/>
  <c r="CC143" i="35"/>
  <c r="BY198" i="34"/>
  <c r="CE63" i="31"/>
  <c r="CD147" i="31"/>
  <c r="CE27" i="31"/>
  <c r="CD166" i="31"/>
  <c r="CH27" i="35"/>
  <c r="CH63" i="35"/>
  <c r="CG166" i="35"/>
  <c r="CG147" i="35"/>
  <c r="CA158" i="34"/>
  <c r="CD32" i="34"/>
  <c r="CD68" i="34"/>
  <c r="CC152" i="34"/>
  <c r="CC171" i="34"/>
  <c r="CD33" i="36"/>
  <c r="CD69" i="36"/>
  <c r="CC153" i="36"/>
  <c r="CC172" i="36"/>
  <c r="CC61" i="32"/>
  <c r="CC62" i="32" s="1"/>
  <c r="CE29" i="32"/>
  <c r="CF59" i="32" s="1"/>
  <c r="CE21" i="32"/>
  <c r="CF51" i="32" s="1"/>
  <c r="BY198" i="29"/>
  <c r="CA158" i="29"/>
  <c r="CA158" i="30"/>
  <c r="CC164" i="30"/>
  <c r="CC145" i="30"/>
  <c r="CD25" i="30"/>
  <c r="CE61" i="30" s="1"/>
  <c r="CC155" i="30"/>
  <c r="CC174" i="30"/>
  <c r="CD35" i="30"/>
  <c r="CE71" i="30" s="1"/>
  <c r="CC151" i="30"/>
  <c r="CD31" i="30"/>
  <c r="CE67" i="30" s="1"/>
  <c r="CC170" i="30"/>
  <c r="CD27" i="33"/>
  <c r="CE63" i="33" s="1"/>
  <c r="BZ196" i="30"/>
  <c r="BZ185" i="30"/>
  <c r="BZ186" i="30" s="1"/>
  <c r="CB176" i="30"/>
  <c r="CD35" i="33"/>
  <c r="CE71" i="33" s="1"/>
  <c r="CC167" i="29"/>
  <c r="CD28" i="29"/>
  <c r="CE64" i="29" s="1"/>
  <c r="CC148" i="29"/>
  <c r="CD33" i="33"/>
  <c r="CE69" i="33" s="1"/>
  <c r="CC173" i="30"/>
  <c r="CC154" i="30"/>
  <c r="CD34" i="30"/>
  <c r="CE70" i="30" s="1"/>
  <c r="CC147" i="30"/>
  <c r="CD27" i="30"/>
  <c r="CE63" i="30" s="1"/>
  <c r="CC166" i="30"/>
  <c r="CB157" i="29"/>
  <c r="CE25" i="33"/>
  <c r="CF61" i="33" s="1"/>
  <c r="CC150" i="29"/>
  <c r="CC169" i="29"/>
  <c r="CD30" i="29"/>
  <c r="CE66" i="29" s="1"/>
  <c r="CB73" i="29"/>
  <c r="CB74" i="29" s="1"/>
  <c r="CC162" i="30"/>
  <c r="CD23" i="30"/>
  <c r="CE59" i="30" s="1"/>
  <c r="CC143" i="30"/>
  <c r="CC37" i="30"/>
  <c r="CC168" i="30"/>
  <c r="CD29" i="30"/>
  <c r="CE65" i="30" s="1"/>
  <c r="CC149" i="30"/>
  <c r="CC147" i="29"/>
  <c r="CC166" i="29"/>
  <c r="CD27" i="29"/>
  <c r="CE63" i="29" s="1"/>
  <c r="CD24" i="33"/>
  <c r="CE60" i="33" s="1"/>
  <c r="CC167" i="30"/>
  <c r="CC148" i="30"/>
  <c r="CD28" i="30"/>
  <c r="CE64" i="30" s="1"/>
  <c r="CC163" i="30"/>
  <c r="CC144" i="30"/>
  <c r="CD24" i="30"/>
  <c r="CE60" i="30" s="1"/>
  <c r="CC172" i="29"/>
  <c r="CC153" i="29"/>
  <c r="CD33" i="29"/>
  <c r="CE69" i="29" s="1"/>
  <c r="CA190" i="30"/>
  <c r="CA192" i="30" s="1"/>
  <c r="CA177" i="30"/>
  <c r="CA183" i="30"/>
  <c r="CA185" i="30" s="1"/>
  <c r="CD34" i="33"/>
  <c r="CE70" i="33" s="1"/>
  <c r="CA189" i="30"/>
  <c r="CA182" i="30"/>
  <c r="CA178" i="30"/>
  <c r="CA179" i="30" s="1"/>
  <c r="CD23" i="33"/>
  <c r="CE59" i="33" s="1"/>
  <c r="CC37" i="33"/>
  <c r="CD30" i="33"/>
  <c r="CE66" i="33" s="1"/>
  <c r="CC164" i="29"/>
  <c r="CC145" i="29"/>
  <c r="CD25" i="29"/>
  <c r="CE61" i="29" s="1"/>
  <c r="CA177" i="29"/>
  <c r="CA190" i="29"/>
  <c r="CA192" i="29" s="1"/>
  <c r="CA183" i="29"/>
  <c r="CA185" i="29" s="1"/>
  <c r="CC155" i="29"/>
  <c r="CC174" i="29"/>
  <c r="CD35" i="29"/>
  <c r="CE71" i="29" s="1"/>
  <c r="CD29" i="33"/>
  <c r="CE65" i="33" s="1"/>
  <c r="CC171" i="30"/>
  <c r="CC152" i="30"/>
  <c r="CD32" i="30"/>
  <c r="CE68" i="30" s="1"/>
  <c r="CC169" i="30"/>
  <c r="CC150" i="30"/>
  <c r="CD30" i="30"/>
  <c r="CE66" i="30" s="1"/>
  <c r="CC165" i="30"/>
  <c r="CC146" i="30"/>
  <c r="CD26" i="30"/>
  <c r="CE62" i="30" s="1"/>
  <c r="CB73" i="33"/>
  <c r="CB74" i="33" s="1"/>
  <c r="CC171" i="29"/>
  <c r="CC152" i="29"/>
  <c r="CD32" i="29"/>
  <c r="CE68" i="29" s="1"/>
  <c r="BZ197" i="30"/>
  <c r="BZ191" i="30"/>
  <c r="BZ193" i="30" s="1"/>
  <c r="CD26" i="29"/>
  <c r="CE62" i="29" s="1"/>
  <c r="CC146" i="29"/>
  <c r="CC165" i="29"/>
  <c r="CC170" i="29"/>
  <c r="CD31" i="29"/>
  <c r="CE67" i="29" s="1"/>
  <c r="CC151" i="29"/>
  <c r="CD26" i="33"/>
  <c r="CE62" i="33" s="1"/>
  <c r="CC172" i="30"/>
  <c r="CC153" i="30"/>
  <c r="CD33" i="30"/>
  <c r="CE69" i="30" s="1"/>
  <c r="CB157" i="30"/>
  <c r="CD31" i="33"/>
  <c r="CE67" i="33" s="1"/>
  <c r="BZ197" i="29"/>
  <c r="BZ191" i="29"/>
  <c r="BZ193" i="29" s="1"/>
  <c r="CA189" i="29"/>
  <c r="CA178" i="29"/>
  <c r="CA179" i="29" s="1"/>
  <c r="CA182" i="29"/>
  <c r="CC163" i="29"/>
  <c r="CD24" i="29"/>
  <c r="CE60" i="29" s="1"/>
  <c r="CC144" i="29"/>
  <c r="CC37" i="29"/>
  <c r="CC143" i="29"/>
  <c r="CC162" i="29"/>
  <c r="CD23" i="29"/>
  <c r="CE59" i="29" s="1"/>
  <c r="CB73" i="30"/>
  <c r="CB74" i="30" s="1"/>
  <c r="BY194" i="30"/>
  <c r="CD32" i="33"/>
  <c r="CE68" i="33" s="1"/>
  <c r="CC168" i="29"/>
  <c r="CC149" i="29"/>
  <c r="CD29" i="29"/>
  <c r="CE65" i="29" s="1"/>
  <c r="BY194" i="29"/>
  <c r="BZ184" i="29"/>
  <c r="BZ186" i="29" s="1"/>
  <c r="BZ196" i="29"/>
  <c r="CD34" i="29"/>
  <c r="CE70" i="29" s="1"/>
  <c r="CC173" i="29"/>
  <c r="CC154" i="29"/>
  <c r="CD28" i="33"/>
  <c r="CE64" i="33" s="1"/>
  <c r="CB176" i="29"/>
  <c r="BY198" i="30"/>
  <c r="CD143" i="31"/>
  <c r="CD162" i="31"/>
  <c r="CE23" i="31"/>
  <c r="CF59" i="31" s="1"/>
  <c r="CF25" i="32"/>
  <c r="CG55" i="32" s="1"/>
  <c r="CE25" i="2"/>
  <c r="CF55" i="2" s="1"/>
  <c r="CF20" i="2"/>
  <c r="CG50" i="2" s="1"/>
  <c r="CE28" i="2"/>
  <c r="CF58" i="2" s="1"/>
  <c r="CE23" i="2"/>
  <c r="CF53" i="2" s="1"/>
  <c r="CE21" i="2"/>
  <c r="CF51" i="2" s="1"/>
  <c r="CE24" i="2"/>
  <c r="CF54" i="2" s="1"/>
  <c r="CE27" i="2"/>
  <c r="CF57" i="2" s="1"/>
  <c r="CC61" i="2"/>
  <c r="CC62" i="2" s="1"/>
  <c r="CD29" i="2"/>
  <c r="CE26" i="2"/>
  <c r="CF56" i="2" s="1"/>
  <c r="CE35" i="10"/>
  <c r="CF71" i="10" s="1"/>
  <c r="CE29" i="10"/>
  <c r="CF65" i="10" s="1"/>
  <c r="CE27" i="10"/>
  <c r="CF63" i="10" s="1"/>
  <c r="CE25" i="10"/>
  <c r="CF61" i="10" s="1"/>
  <c r="CC73" i="10"/>
  <c r="CC74" i="10" s="1"/>
  <c r="CF24" i="10"/>
  <c r="CG60" i="10" s="1"/>
  <c r="CE31" i="10"/>
  <c r="CF67" i="10" s="1"/>
  <c r="CE34" i="10"/>
  <c r="CF70" i="10" s="1"/>
  <c r="CF30" i="10"/>
  <c r="CG66" i="10" s="1"/>
  <c r="CE26" i="10"/>
  <c r="CF62" i="10" s="1"/>
  <c r="CE28" i="10"/>
  <c r="CF64" i="10" s="1"/>
  <c r="CE32" i="10"/>
  <c r="CF68" i="10" s="1"/>
  <c r="CF23" i="32"/>
  <c r="CG53" i="32" s="1"/>
  <c r="CF24" i="32"/>
  <c r="CG54" i="32" s="1"/>
  <c r="CF27" i="32"/>
  <c r="CG57" i="32" s="1"/>
  <c r="CG20" i="32"/>
  <c r="CH50" i="32" s="1"/>
  <c r="CF28" i="32"/>
  <c r="CG58" i="32" s="1"/>
  <c r="CF26" i="32"/>
  <c r="CG56" i="32" s="1"/>
  <c r="CH77" i="32" l="1"/>
  <c r="CH65" i="32"/>
  <c r="CH19" i="32"/>
  <c r="CH49" i="32"/>
  <c r="CH34" i="32"/>
  <c r="CH188" i="34"/>
  <c r="CH142" i="34"/>
  <c r="CH22" i="34"/>
  <c r="CH58" i="34"/>
  <c r="CH92" i="34"/>
  <c r="CH161" i="34"/>
  <c r="CH126" i="34"/>
  <c r="CH181" i="34"/>
  <c r="CH40" i="34"/>
  <c r="CH109" i="34"/>
  <c r="CH77" i="34"/>
  <c r="CH142" i="36"/>
  <c r="CH109" i="36"/>
  <c r="CH92" i="36"/>
  <c r="CH181" i="36"/>
  <c r="CH77" i="36"/>
  <c r="CH58" i="36"/>
  <c r="CH161" i="36"/>
  <c r="CH188" i="36"/>
  <c r="CH126" i="36"/>
  <c r="CH22" i="36"/>
  <c r="CH40" i="36"/>
  <c r="CH77" i="33"/>
  <c r="CH40" i="33"/>
  <c r="CH92" i="33"/>
  <c r="CH58" i="33"/>
  <c r="CH22" i="33"/>
  <c r="CH126" i="29"/>
  <c r="CH181" i="29"/>
  <c r="CH142" i="29"/>
  <c r="CH77" i="29"/>
  <c r="CH40" i="29"/>
  <c r="CH161" i="29"/>
  <c r="CH22" i="29"/>
  <c r="CH92" i="29"/>
  <c r="CH188" i="29"/>
  <c r="CH58" i="29"/>
  <c r="CH109" i="29"/>
  <c r="CH92" i="35"/>
  <c r="CH58" i="35"/>
  <c r="CH40" i="35"/>
  <c r="CH188" i="35"/>
  <c r="CH142" i="35"/>
  <c r="CH126" i="35"/>
  <c r="CH77" i="35"/>
  <c r="CH181" i="35"/>
  <c r="CH109" i="35"/>
  <c r="CH161" i="35"/>
  <c r="CH22" i="35"/>
  <c r="CH22" i="30"/>
  <c r="CH188" i="30"/>
  <c r="CH181" i="30"/>
  <c r="CH161" i="30"/>
  <c r="CH40" i="30"/>
  <c r="CH77" i="30"/>
  <c r="CH109" i="30"/>
  <c r="CH142" i="30"/>
  <c r="CH126" i="30"/>
  <c r="CH58" i="30"/>
  <c r="CH92" i="30"/>
  <c r="CH89" i="43"/>
  <c r="CH76" i="43"/>
  <c r="CH58" i="43"/>
  <c r="CH40" i="43"/>
  <c r="CH22" i="43"/>
  <c r="CH181" i="31"/>
  <c r="CH92" i="31"/>
  <c r="CH188" i="31"/>
  <c r="CH126" i="31"/>
  <c r="CH40" i="31"/>
  <c r="CH161" i="31"/>
  <c r="CH77" i="31"/>
  <c r="CH22" i="31"/>
  <c r="CH109" i="31"/>
  <c r="CH58" i="31"/>
  <c r="CH142" i="31"/>
  <c r="CH92" i="10"/>
  <c r="CH22" i="10"/>
  <c r="CH58" i="10"/>
  <c r="CH77" i="10"/>
  <c r="CH40" i="10"/>
  <c r="CH27" i="48"/>
  <c r="CH20" i="48"/>
  <c r="CH67" i="28"/>
  <c r="CH75" i="28" s="1"/>
  <c r="CH87" i="28"/>
  <c r="CH95" i="28" s="1"/>
  <c r="CH103" i="28" s="1"/>
  <c r="CA194" i="31"/>
  <c r="CC158" i="31"/>
  <c r="CB182" i="36"/>
  <c r="CB196" i="36" s="1"/>
  <c r="CE61" i="31"/>
  <c r="CE73" i="31" s="1"/>
  <c r="CE74" i="31" s="1"/>
  <c r="CD145" i="31"/>
  <c r="CD157" i="31" s="1"/>
  <c r="CD189" i="31" s="1"/>
  <c r="CD164" i="31"/>
  <c r="CD176" i="31" s="1"/>
  <c r="CE25" i="31"/>
  <c r="CE37" i="31" s="1"/>
  <c r="BZ194" i="36"/>
  <c r="CE52" i="32"/>
  <c r="CE22" i="32"/>
  <c r="CE31" i="32" s="1"/>
  <c r="CC182" i="31"/>
  <c r="CC196" i="31" s="1"/>
  <c r="CB184" i="31"/>
  <c r="CB186" i="31" s="1"/>
  <c r="CC189" i="31"/>
  <c r="CC191" i="31" s="1"/>
  <c r="CB158" i="35"/>
  <c r="CE69" i="10"/>
  <c r="CE33" i="10"/>
  <c r="BZ198" i="36"/>
  <c r="BZ194" i="35"/>
  <c r="CC157" i="35"/>
  <c r="CA193" i="36"/>
  <c r="CD73" i="35"/>
  <c r="CD74" i="35" s="1"/>
  <c r="CB197" i="31"/>
  <c r="CB198" i="31" s="1"/>
  <c r="CB193" i="31"/>
  <c r="CB158" i="36"/>
  <c r="BZ198" i="35"/>
  <c r="CA197" i="36"/>
  <c r="CA198" i="36" s="1"/>
  <c r="CC157" i="36"/>
  <c r="CC189" i="36" s="1"/>
  <c r="CD37" i="36"/>
  <c r="BZ198" i="29"/>
  <c r="CA184" i="36"/>
  <c r="CA186" i="36" s="1"/>
  <c r="CB177" i="36"/>
  <c r="CE59" i="10"/>
  <c r="CE23" i="10"/>
  <c r="CB178" i="36"/>
  <c r="CB179" i="36" s="1"/>
  <c r="CB190" i="36"/>
  <c r="CB192" i="36" s="1"/>
  <c r="BZ198" i="34"/>
  <c r="BZ194" i="34"/>
  <c r="CC176" i="36"/>
  <c r="CC74" i="34"/>
  <c r="CD73" i="34"/>
  <c r="CD179" i="34" s="1"/>
  <c r="CA197" i="35"/>
  <c r="CA193" i="35"/>
  <c r="CD73" i="36"/>
  <c r="CD74" i="36" s="1"/>
  <c r="CA186" i="35"/>
  <c r="CA196" i="35"/>
  <c r="CH167" i="35"/>
  <c r="CH148" i="35"/>
  <c r="CE35" i="36"/>
  <c r="CE71" i="36"/>
  <c r="CD155" i="36"/>
  <c r="CD174" i="36"/>
  <c r="CF68" i="31"/>
  <c r="CE152" i="31"/>
  <c r="CE171" i="31"/>
  <c r="CF32" i="31"/>
  <c r="CA197" i="34"/>
  <c r="CA191" i="34"/>
  <c r="CA193" i="34" s="1"/>
  <c r="CE31" i="36"/>
  <c r="CE67" i="36"/>
  <c r="CD170" i="36"/>
  <c r="CD151" i="36"/>
  <c r="CC157" i="34"/>
  <c r="CE26" i="36"/>
  <c r="CE62" i="36"/>
  <c r="CD165" i="36"/>
  <c r="CD146" i="36"/>
  <c r="CF70" i="31"/>
  <c r="CF34" i="31"/>
  <c r="CE154" i="31"/>
  <c r="CE173" i="31"/>
  <c r="CH29" i="36"/>
  <c r="CH65" i="36"/>
  <c r="CG168" i="36"/>
  <c r="CG149" i="36"/>
  <c r="CE33" i="36"/>
  <c r="CE69" i="36"/>
  <c r="CD172" i="36"/>
  <c r="CD153" i="36"/>
  <c r="CF66" i="31"/>
  <c r="CF30" i="31"/>
  <c r="CE169" i="31"/>
  <c r="CE150" i="31"/>
  <c r="CE23" i="34"/>
  <c r="CE59" i="34"/>
  <c r="CD143" i="34"/>
  <c r="CD37" i="34"/>
  <c r="CD162" i="34"/>
  <c r="CF69" i="31"/>
  <c r="CF33" i="31"/>
  <c r="CE172" i="31"/>
  <c r="CE153" i="31"/>
  <c r="CE27" i="34"/>
  <c r="CE63" i="34"/>
  <c r="CD147" i="34"/>
  <c r="CD166" i="34"/>
  <c r="CB183" i="34"/>
  <c r="CB185" i="34" s="1"/>
  <c r="CB190" i="34"/>
  <c r="CB192" i="34" s="1"/>
  <c r="CH166" i="35"/>
  <c r="CH147" i="35"/>
  <c r="CC176" i="35"/>
  <c r="CE34" i="36"/>
  <c r="CE70" i="36"/>
  <c r="CD154" i="36"/>
  <c r="CD173" i="36"/>
  <c r="CE30" i="36"/>
  <c r="CE66" i="36"/>
  <c r="CD169" i="36"/>
  <c r="CD150" i="36"/>
  <c r="CE33" i="34"/>
  <c r="CE69" i="34"/>
  <c r="CD172" i="34"/>
  <c r="CD153" i="34"/>
  <c r="CE26" i="34"/>
  <c r="CE62" i="34"/>
  <c r="CD146" i="34"/>
  <c r="CD165" i="34"/>
  <c r="CF71" i="31"/>
  <c r="CF35" i="31"/>
  <c r="CE174" i="31"/>
  <c r="CE155" i="31"/>
  <c r="CB189" i="34"/>
  <c r="CB182" i="34"/>
  <c r="CC177" i="31"/>
  <c r="CG67" i="31"/>
  <c r="CG31" i="31"/>
  <c r="CF151" i="31"/>
  <c r="CF170" i="31"/>
  <c r="CH152" i="35"/>
  <c r="CH171" i="35"/>
  <c r="CB191" i="36"/>
  <c r="CB190" i="35"/>
  <c r="CB192" i="35" s="1"/>
  <c r="CB183" i="35"/>
  <c r="CB185" i="35" s="1"/>
  <c r="CF63" i="31"/>
  <c r="CE147" i="31"/>
  <c r="CF27" i="31"/>
  <c r="CE166" i="31"/>
  <c r="CE23" i="35"/>
  <c r="CE59" i="35"/>
  <c r="CD37" i="35"/>
  <c r="CD162" i="35"/>
  <c r="CD143" i="35"/>
  <c r="CE28" i="36"/>
  <c r="CE64" i="36"/>
  <c r="CD167" i="36"/>
  <c r="CD148" i="36"/>
  <c r="CE31" i="35"/>
  <c r="CE67" i="35"/>
  <c r="CD170" i="35"/>
  <c r="CD151" i="35"/>
  <c r="CE24" i="34"/>
  <c r="CE60" i="34"/>
  <c r="CD163" i="34"/>
  <c r="CD144" i="34"/>
  <c r="CE34" i="35"/>
  <c r="CE70" i="35"/>
  <c r="CD154" i="35"/>
  <c r="CD173" i="35"/>
  <c r="CE24" i="36"/>
  <c r="CE60" i="36"/>
  <c r="CD144" i="36"/>
  <c r="CD163" i="36"/>
  <c r="CE32" i="36"/>
  <c r="CE68" i="36"/>
  <c r="CD171" i="36"/>
  <c r="CD152" i="36"/>
  <c r="CE31" i="34"/>
  <c r="CE67" i="34"/>
  <c r="CD170" i="34"/>
  <c r="CD151" i="34"/>
  <c r="CE28" i="34"/>
  <c r="CE64" i="34"/>
  <c r="CD148" i="34"/>
  <c r="CD167" i="34"/>
  <c r="CE35" i="34"/>
  <c r="CE71" i="34"/>
  <c r="CD155" i="34"/>
  <c r="CD174" i="34"/>
  <c r="CF62" i="31"/>
  <c r="CE146" i="31"/>
  <c r="CF26" i="31"/>
  <c r="CE165" i="31"/>
  <c r="CD31" i="2"/>
  <c r="CE59" i="2"/>
  <c r="CC190" i="31"/>
  <c r="CC192" i="31" s="1"/>
  <c r="CE32" i="34"/>
  <c r="CE68" i="34"/>
  <c r="CD171" i="34"/>
  <c r="CD152" i="34"/>
  <c r="CB177" i="34"/>
  <c r="CB178" i="35"/>
  <c r="CB179" i="35" s="1"/>
  <c r="CB189" i="35"/>
  <c r="CB182" i="35"/>
  <c r="CF64" i="31"/>
  <c r="CF28" i="31"/>
  <c r="CE148" i="31"/>
  <c r="CE167" i="31"/>
  <c r="CC176" i="34"/>
  <c r="CE25" i="34"/>
  <c r="CE61" i="34"/>
  <c r="CD145" i="34"/>
  <c r="CD164" i="34"/>
  <c r="CF65" i="31"/>
  <c r="CF29" i="31"/>
  <c r="CE168" i="31"/>
  <c r="CE149" i="31"/>
  <c r="CE29" i="34"/>
  <c r="CE65" i="34"/>
  <c r="CD168" i="34"/>
  <c r="CD149" i="34"/>
  <c r="CC178" i="31"/>
  <c r="CC179" i="31" s="1"/>
  <c r="CB158" i="34"/>
  <c r="CE30" i="34"/>
  <c r="CE66" i="34"/>
  <c r="CD150" i="34"/>
  <c r="CD169" i="34"/>
  <c r="CG24" i="35"/>
  <c r="CG60" i="35"/>
  <c r="CF163" i="35"/>
  <c r="CF144" i="35"/>
  <c r="CA184" i="34"/>
  <c r="CA186" i="34" s="1"/>
  <c r="CA196" i="34"/>
  <c r="CE25" i="36"/>
  <c r="CE61" i="36"/>
  <c r="CD164" i="36"/>
  <c r="CD145" i="36"/>
  <c r="CE52" i="2"/>
  <c r="CE22" i="2"/>
  <c r="CF23" i="36"/>
  <c r="CF59" i="36"/>
  <c r="CE143" i="36"/>
  <c r="CE162" i="36"/>
  <c r="CE34" i="34"/>
  <c r="CE70" i="34"/>
  <c r="CD154" i="34"/>
  <c r="CD173" i="34"/>
  <c r="CE27" i="36"/>
  <c r="CE63" i="36"/>
  <c r="CD166" i="36"/>
  <c r="CD147" i="36"/>
  <c r="CF60" i="31"/>
  <c r="CE163" i="31"/>
  <c r="CF24" i="31"/>
  <c r="CE144" i="31"/>
  <c r="CB177" i="35"/>
  <c r="CD61" i="32"/>
  <c r="CD62" i="32" s="1"/>
  <c r="CF21" i="32"/>
  <c r="CG51" i="32" s="1"/>
  <c r="CF29" i="32"/>
  <c r="CG59" i="32" s="1"/>
  <c r="CB158" i="29"/>
  <c r="CC73" i="29"/>
  <c r="CC74" i="29" s="1"/>
  <c r="BZ194" i="30"/>
  <c r="BZ194" i="29"/>
  <c r="CC176" i="29"/>
  <c r="CA196" i="29"/>
  <c r="CA184" i="29"/>
  <c r="CA186" i="29" s="1"/>
  <c r="CE33" i="30"/>
  <c r="CF69" i="30" s="1"/>
  <c r="CD172" i="30"/>
  <c r="CD153" i="30"/>
  <c r="CD171" i="29"/>
  <c r="CD152" i="29"/>
  <c r="CE32" i="29"/>
  <c r="CF68" i="29" s="1"/>
  <c r="CD144" i="30"/>
  <c r="CD163" i="30"/>
  <c r="CE24" i="30"/>
  <c r="CF60" i="30" s="1"/>
  <c r="CE24" i="33"/>
  <c r="CF60" i="33" s="1"/>
  <c r="CD150" i="29"/>
  <c r="CE30" i="29"/>
  <c r="CF66" i="29" s="1"/>
  <c r="CD169" i="29"/>
  <c r="CD166" i="30"/>
  <c r="CE27" i="30"/>
  <c r="CF63" i="30" s="1"/>
  <c r="CD147" i="30"/>
  <c r="CE33" i="33"/>
  <c r="CF69" i="33" s="1"/>
  <c r="CD174" i="30"/>
  <c r="CD155" i="30"/>
  <c r="CE35" i="30"/>
  <c r="CF71" i="30" s="1"/>
  <c r="CD169" i="30"/>
  <c r="CE30" i="30"/>
  <c r="CF66" i="30" s="1"/>
  <c r="CD150" i="30"/>
  <c r="CE29" i="33"/>
  <c r="CF65" i="33" s="1"/>
  <c r="CB177" i="29"/>
  <c r="BZ198" i="30"/>
  <c r="CD173" i="29"/>
  <c r="CE34" i="29"/>
  <c r="CF70" i="29" s="1"/>
  <c r="CD154" i="29"/>
  <c r="CC157" i="29"/>
  <c r="CA197" i="29"/>
  <c r="CA191" i="29"/>
  <c r="CA193" i="29" s="1"/>
  <c r="CD164" i="29"/>
  <c r="CD145" i="29"/>
  <c r="CE25" i="29"/>
  <c r="CF61" i="29" s="1"/>
  <c r="CC73" i="33"/>
  <c r="CC74" i="33" s="1"/>
  <c r="CD166" i="29"/>
  <c r="CD147" i="29"/>
  <c r="CE27" i="29"/>
  <c r="CF63" i="29" s="1"/>
  <c r="CE27" i="33"/>
  <c r="CF63" i="33" s="1"/>
  <c r="CE35" i="29"/>
  <c r="CF71" i="29" s="1"/>
  <c r="CD155" i="29"/>
  <c r="CD174" i="29"/>
  <c r="CE23" i="33"/>
  <c r="CF59" i="33" s="1"/>
  <c r="CD37" i="33"/>
  <c r="CC157" i="30"/>
  <c r="CD167" i="29"/>
  <c r="CD148" i="29"/>
  <c r="CE28" i="29"/>
  <c r="CF64" i="29" s="1"/>
  <c r="CB183" i="29"/>
  <c r="CB185" i="29" s="1"/>
  <c r="CB190" i="29"/>
  <c r="CB192" i="29" s="1"/>
  <c r="CE32" i="33"/>
  <c r="CF68" i="33" s="1"/>
  <c r="CE26" i="33"/>
  <c r="CF62" i="33" s="1"/>
  <c r="CD172" i="29"/>
  <c r="CD153" i="29"/>
  <c r="CE33" i="29"/>
  <c r="CF69" i="29" s="1"/>
  <c r="CD167" i="30"/>
  <c r="CD148" i="30"/>
  <c r="CE28" i="30"/>
  <c r="CF64" i="30" s="1"/>
  <c r="CD37" i="30"/>
  <c r="CE23" i="30"/>
  <c r="CF59" i="30" s="1"/>
  <c r="CD162" i="30"/>
  <c r="CD143" i="30"/>
  <c r="CF25" i="33"/>
  <c r="CG61" i="33" s="1"/>
  <c r="CD173" i="30"/>
  <c r="CD154" i="30"/>
  <c r="CE34" i="30"/>
  <c r="CF70" i="30" s="1"/>
  <c r="CE25" i="30"/>
  <c r="CF61" i="30" s="1"/>
  <c r="CD164" i="30"/>
  <c r="CD145" i="30"/>
  <c r="CE28" i="33"/>
  <c r="CF64" i="33" s="1"/>
  <c r="CD163" i="29"/>
  <c r="CD144" i="29"/>
  <c r="CE24" i="29"/>
  <c r="CF60" i="29" s="1"/>
  <c r="CE31" i="33"/>
  <c r="CF67" i="33" s="1"/>
  <c r="CD146" i="29"/>
  <c r="CD165" i="29"/>
  <c r="CE26" i="29"/>
  <c r="CF62" i="29" s="1"/>
  <c r="CD146" i="30"/>
  <c r="CE26" i="30"/>
  <c r="CF62" i="30" s="1"/>
  <c r="CD165" i="30"/>
  <c r="CD152" i="30"/>
  <c r="CD171" i="30"/>
  <c r="CE32" i="30"/>
  <c r="CF68" i="30" s="1"/>
  <c r="CA184" i="30"/>
  <c r="CA186" i="30" s="1"/>
  <c r="CA196" i="30"/>
  <c r="CC176" i="30"/>
  <c r="CE35" i="33"/>
  <c r="CF71" i="33" s="1"/>
  <c r="CD170" i="30"/>
  <c r="CD151" i="30"/>
  <c r="CE31" i="30"/>
  <c r="CF67" i="30" s="1"/>
  <c r="CA197" i="30"/>
  <c r="CA191" i="30"/>
  <c r="CA193" i="30" s="1"/>
  <c r="CC73" i="30"/>
  <c r="CC74" i="30" s="1"/>
  <c r="CB178" i="29"/>
  <c r="CB179" i="29" s="1"/>
  <c r="CB182" i="29"/>
  <c r="CB189" i="29"/>
  <c r="CD168" i="29"/>
  <c r="CD149" i="29"/>
  <c r="CE29" i="29"/>
  <c r="CF65" i="29" s="1"/>
  <c r="CE23" i="29"/>
  <c r="CF59" i="29" s="1"/>
  <c r="CD37" i="29"/>
  <c r="CD162" i="29"/>
  <c r="CD143" i="29"/>
  <c r="CB182" i="30"/>
  <c r="CB158" i="30"/>
  <c r="CB178" i="30"/>
  <c r="CB179" i="30" s="1"/>
  <c r="CB189" i="30"/>
  <c r="CE31" i="29"/>
  <c r="CF67" i="29" s="1"/>
  <c r="CD151" i="29"/>
  <c r="CD170" i="29"/>
  <c r="CE30" i="33"/>
  <c r="CF66" i="33" s="1"/>
  <c r="CE34" i="33"/>
  <c r="CF70" i="33" s="1"/>
  <c r="CD149" i="30"/>
  <c r="CE29" i="30"/>
  <c r="CF65" i="30" s="1"/>
  <c r="CD168" i="30"/>
  <c r="CB177" i="30"/>
  <c r="CB183" i="30"/>
  <c r="CB185" i="30" s="1"/>
  <c r="CB190" i="30"/>
  <c r="CB192" i="30" s="1"/>
  <c r="CF23" i="31"/>
  <c r="CG59" i="31" s="1"/>
  <c r="CE162" i="31"/>
  <c r="CE143" i="31"/>
  <c r="CG25" i="32"/>
  <c r="CH55" i="32" s="1"/>
  <c r="CF25" i="2"/>
  <c r="CG55" i="2" s="1"/>
  <c r="CF24" i="2"/>
  <c r="CG54" i="2" s="1"/>
  <c r="CD61" i="2"/>
  <c r="CD62" i="2" s="1"/>
  <c r="CE29" i="2"/>
  <c r="CF28" i="2"/>
  <c r="CG58" i="2" s="1"/>
  <c r="CF27" i="2"/>
  <c r="CG57" i="2" s="1"/>
  <c r="CF21" i="2"/>
  <c r="CG51" i="2" s="1"/>
  <c r="CF26" i="2"/>
  <c r="CG56" i="2" s="1"/>
  <c r="CG20" i="2"/>
  <c r="CH50" i="2" s="1"/>
  <c r="CF23" i="2"/>
  <c r="CG53" i="2" s="1"/>
  <c r="CF32" i="10"/>
  <c r="CG68" i="10" s="1"/>
  <c r="CF31" i="10"/>
  <c r="CG67" i="10" s="1"/>
  <c r="CF35" i="10"/>
  <c r="CG71" i="10" s="1"/>
  <c r="CF28" i="10"/>
  <c r="CG64" i="10" s="1"/>
  <c r="CF27" i="10"/>
  <c r="CG63" i="10" s="1"/>
  <c r="CF26" i="10"/>
  <c r="CG62" i="10" s="1"/>
  <c r="CD73" i="10"/>
  <c r="CD74" i="10" s="1"/>
  <c r="CG30" i="10"/>
  <c r="CH66" i="10" s="1"/>
  <c r="CG24" i="10"/>
  <c r="CH60" i="10" s="1"/>
  <c r="CF34" i="10"/>
  <c r="CG70" i="10" s="1"/>
  <c r="CF25" i="10"/>
  <c r="CG61" i="10" s="1"/>
  <c r="CF29" i="10"/>
  <c r="CG65" i="10" s="1"/>
  <c r="CG27" i="32"/>
  <c r="CH57" i="32" s="1"/>
  <c r="CG28" i="32"/>
  <c r="CH58" i="32" s="1"/>
  <c r="CG24" i="32"/>
  <c r="CH54" i="32" s="1"/>
  <c r="CG23" i="32"/>
  <c r="CH53" i="32" s="1"/>
  <c r="CG26" i="32"/>
  <c r="CH56" i="32" s="1"/>
  <c r="CH20" i="32"/>
  <c r="CB184" i="36" l="1"/>
  <c r="CB186" i="36" s="1"/>
  <c r="CC184" i="31"/>
  <c r="CC186" i="31" s="1"/>
  <c r="CF61" i="31"/>
  <c r="CF73" i="31" s="1"/>
  <c r="CF74" i="31" s="1"/>
  <c r="CE164" i="31"/>
  <c r="CE145" i="31"/>
  <c r="CE157" i="31" s="1"/>
  <c r="CE189" i="31" s="1"/>
  <c r="CF25" i="31"/>
  <c r="CC193" i="31"/>
  <c r="CB194" i="31"/>
  <c r="CC197" i="31"/>
  <c r="CC198" i="31" s="1"/>
  <c r="CF52" i="32"/>
  <c r="CF22" i="32"/>
  <c r="CF31" i="32" s="1"/>
  <c r="CE37" i="10"/>
  <c r="CC158" i="35"/>
  <c r="CF69" i="10"/>
  <c r="CF33" i="10"/>
  <c r="CA194" i="36"/>
  <c r="CD177" i="31"/>
  <c r="CD190" i="31"/>
  <c r="CD192" i="31" s="1"/>
  <c r="CD183" i="31"/>
  <c r="CD185" i="31" s="1"/>
  <c r="CB197" i="36"/>
  <c r="CB198" i="36" s="1"/>
  <c r="CD178" i="31"/>
  <c r="CD179" i="31" s="1"/>
  <c r="CC182" i="35"/>
  <c r="CC184" i="35" s="1"/>
  <c r="CC189" i="35"/>
  <c r="CC191" i="35" s="1"/>
  <c r="CC182" i="36"/>
  <c r="CC184" i="36" s="1"/>
  <c r="CD158" i="31"/>
  <c r="CC158" i="36"/>
  <c r="CD182" i="31"/>
  <c r="CD184" i="31" s="1"/>
  <c r="CC177" i="36"/>
  <c r="CC177" i="35"/>
  <c r="CA194" i="35"/>
  <c r="CC178" i="36"/>
  <c r="CC179" i="36" s="1"/>
  <c r="CE73" i="35"/>
  <c r="CE74" i="35" s="1"/>
  <c r="CE37" i="36"/>
  <c r="CC190" i="36"/>
  <c r="CC192" i="36" s="1"/>
  <c r="CC183" i="36"/>
  <c r="CC185" i="36" s="1"/>
  <c r="CA198" i="34"/>
  <c r="CF59" i="10"/>
  <c r="CF23" i="10"/>
  <c r="CB193" i="36"/>
  <c r="CB194" i="36" s="1"/>
  <c r="CC158" i="34"/>
  <c r="CA198" i="35"/>
  <c r="CE73" i="36"/>
  <c r="CE74" i="36" s="1"/>
  <c r="CD74" i="34"/>
  <c r="CD157" i="36"/>
  <c r="CD176" i="36"/>
  <c r="CD190" i="36" s="1"/>
  <c r="CD192" i="36" s="1"/>
  <c r="CG60" i="31"/>
  <c r="CF163" i="31"/>
  <c r="CG24" i="31"/>
  <c r="CF144" i="31"/>
  <c r="CF52" i="2"/>
  <c r="CF22" i="2"/>
  <c r="CB191" i="35"/>
  <c r="CB193" i="35" s="1"/>
  <c r="CB197" i="35"/>
  <c r="CG69" i="31"/>
  <c r="CF153" i="31"/>
  <c r="CF172" i="31"/>
  <c r="CG33" i="31"/>
  <c r="CF31" i="35"/>
  <c r="CF67" i="35"/>
  <c r="CE170" i="35"/>
  <c r="CE151" i="35"/>
  <c r="CF31" i="36"/>
  <c r="CF67" i="36"/>
  <c r="CE151" i="36"/>
  <c r="CE170" i="36"/>
  <c r="CF34" i="34"/>
  <c r="CF70" i="34"/>
  <c r="CE173" i="34"/>
  <c r="CE154" i="34"/>
  <c r="CC177" i="34"/>
  <c r="CG66" i="31"/>
  <c r="CG30" i="31"/>
  <c r="CF169" i="31"/>
  <c r="CF150" i="31"/>
  <c r="CC191" i="36"/>
  <c r="CH24" i="35"/>
  <c r="CH60" i="35"/>
  <c r="CG163" i="35"/>
  <c r="CG144" i="35"/>
  <c r="CG62" i="31"/>
  <c r="CF146" i="31"/>
  <c r="CG26" i="31"/>
  <c r="CF165" i="31"/>
  <c r="CC190" i="35"/>
  <c r="CC192" i="35" s="1"/>
  <c r="CC183" i="35"/>
  <c r="CC185" i="35" s="1"/>
  <c r="CF35" i="36"/>
  <c r="CF71" i="36"/>
  <c r="CE155" i="36"/>
  <c r="CE174" i="36"/>
  <c r="CF35" i="34"/>
  <c r="CF71" i="34"/>
  <c r="CE174" i="34"/>
  <c r="CE155" i="34"/>
  <c r="CC183" i="34"/>
  <c r="CC185" i="34" s="1"/>
  <c r="CC190" i="34"/>
  <c r="CC192" i="34" s="1"/>
  <c r="CF23" i="35"/>
  <c r="CF59" i="35"/>
  <c r="CE162" i="35"/>
  <c r="CE143" i="35"/>
  <c r="CE37" i="35"/>
  <c r="CF33" i="34"/>
  <c r="CF69" i="34"/>
  <c r="CE153" i="34"/>
  <c r="CE172" i="34"/>
  <c r="CF34" i="36"/>
  <c r="CF70" i="36"/>
  <c r="CE154" i="36"/>
  <c r="CE173" i="36"/>
  <c r="CD176" i="34"/>
  <c r="CE31" i="2"/>
  <c r="CF59" i="2"/>
  <c r="CF31" i="34"/>
  <c r="CF67" i="34"/>
  <c r="CE170" i="34"/>
  <c r="CE151" i="34"/>
  <c r="CG63" i="31"/>
  <c r="CF147" i="31"/>
  <c r="CF166" i="31"/>
  <c r="CG27" i="31"/>
  <c r="CD157" i="34"/>
  <c r="CH168" i="36"/>
  <c r="CH149" i="36"/>
  <c r="CF26" i="36"/>
  <c r="CF62" i="36"/>
  <c r="CE146" i="36"/>
  <c r="CE165" i="36"/>
  <c r="CG68" i="31"/>
  <c r="CF171" i="31"/>
  <c r="CG32" i="31"/>
  <c r="CF152" i="31"/>
  <c r="CG65" i="31"/>
  <c r="CG29" i="31"/>
  <c r="CF149" i="31"/>
  <c r="CF168" i="31"/>
  <c r="CF32" i="36"/>
  <c r="CF68" i="36"/>
  <c r="CE152" i="36"/>
  <c r="CE171" i="36"/>
  <c r="CF25" i="36"/>
  <c r="CF61" i="36"/>
  <c r="CE145" i="36"/>
  <c r="CE164" i="36"/>
  <c r="CG64" i="31"/>
  <c r="CG28" i="31"/>
  <c r="CF167" i="31"/>
  <c r="CF148" i="31"/>
  <c r="CF24" i="36"/>
  <c r="CF60" i="36"/>
  <c r="CE163" i="36"/>
  <c r="CE144" i="36"/>
  <c r="CF24" i="34"/>
  <c r="CF60" i="34"/>
  <c r="CE144" i="34"/>
  <c r="CE163" i="34"/>
  <c r="CF28" i="36"/>
  <c r="CF64" i="36"/>
  <c r="CE167" i="36"/>
  <c r="CE148" i="36"/>
  <c r="CB184" i="34"/>
  <c r="CB186" i="34" s="1"/>
  <c r="CB196" i="34"/>
  <c r="CF27" i="34"/>
  <c r="CF63" i="34"/>
  <c r="CE147" i="34"/>
  <c r="CE166" i="34"/>
  <c r="CE73" i="34"/>
  <c r="CE179" i="34" s="1"/>
  <c r="CC189" i="34"/>
  <c r="CC182" i="34"/>
  <c r="CF34" i="35"/>
  <c r="CF70" i="35"/>
  <c r="CE173" i="35"/>
  <c r="CE154" i="35"/>
  <c r="CH67" i="31"/>
  <c r="CG170" i="31"/>
  <c r="CH31" i="31"/>
  <c r="CG151" i="31"/>
  <c r="CF27" i="36"/>
  <c r="CF63" i="36"/>
  <c r="CE166" i="36"/>
  <c r="CE147" i="36"/>
  <c r="CF29" i="34"/>
  <c r="CF65" i="34"/>
  <c r="CE149" i="34"/>
  <c r="CE168" i="34"/>
  <c r="CF25" i="34"/>
  <c r="CF61" i="34"/>
  <c r="CE145" i="34"/>
  <c r="CE164" i="34"/>
  <c r="CF32" i="34"/>
  <c r="CF68" i="34"/>
  <c r="CE171" i="34"/>
  <c r="CE152" i="34"/>
  <c r="CF28" i="34"/>
  <c r="CF64" i="34"/>
  <c r="CE148" i="34"/>
  <c r="CE167" i="34"/>
  <c r="CD157" i="35"/>
  <c r="CB191" i="34"/>
  <c r="CB193" i="34" s="1"/>
  <c r="CB197" i="34"/>
  <c r="CF26" i="34"/>
  <c r="CF62" i="34"/>
  <c r="CE165" i="34"/>
  <c r="CE146" i="34"/>
  <c r="CF30" i="36"/>
  <c r="CF66" i="36"/>
  <c r="CE169" i="36"/>
  <c r="CE150" i="36"/>
  <c r="CF23" i="34"/>
  <c r="CF59" i="34"/>
  <c r="CE162" i="34"/>
  <c r="CE37" i="34"/>
  <c r="CE143" i="34"/>
  <c r="CG71" i="31"/>
  <c r="CG35" i="31"/>
  <c r="CF174" i="31"/>
  <c r="CF155" i="31"/>
  <c r="CE176" i="31"/>
  <c r="CE183" i="31" s="1"/>
  <c r="CE185" i="31" s="1"/>
  <c r="CG23" i="36"/>
  <c r="CG59" i="36"/>
  <c r="CF162" i="36"/>
  <c r="CF143" i="36"/>
  <c r="CA194" i="34"/>
  <c r="CF30" i="34"/>
  <c r="CF66" i="34"/>
  <c r="CE169" i="34"/>
  <c r="CE150" i="34"/>
  <c r="CB184" i="35"/>
  <c r="CB186" i="35" s="1"/>
  <c r="CB196" i="35"/>
  <c r="CD176" i="35"/>
  <c r="CF33" i="36"/>
  <c r="CF69" i="36"/>
  <c r="CE172" i="36"/>
  <c r="CE153" i="36"/>
  <c r="CG70" i="31"/>
  <c r="CG34" i="31"/>
  <c r="CF154" i="31"/>
  <c r="CF173" i="31"/>
  <c r="CC178" i="35"/>
  <c r="CC179" i="35" s="1"/>
  <c r="CE61" i="32"/>
  <c r="CE62" i="32" s="1"/>
  <c r="CG29" i="32"/>
  <c r="CH59" i="32" s="1"/>
  <c r="CG21" i="32"/>
  <c r="CH51" i="32" s="1"/>
  <c r="CC158" i="29"/>
  <c r="CC177" i="29"/>
  <c r="CC158" i="30"/>
  <c r="CC177" i="30"/>
  <c r="CA198" i="30"/>
  <c r="CB184" i="30"/>
  <c r="CB186" i="30" s="1"/>
  <c r="CB196" i="30"/>
  <c r="CE146" i="30"/>
  <c r="CF26" i="30"/>
  <c r="CG62" i="30" s="1"/>
  <c r="CE165" i="30"/>
  <c r="CE163" i="29"/>
  <c r="CE144" i="29"/>
  <c r="CF24" i="29"/>
  <c r="CG60" i="29" s="1"/>
  <c r="CD157" i="30"/>
  <c r="CF32" i="33"/>
  <c r="CG68" i="33" s="1"/>
  <c r="CE170" i="30"/>
  <c r="CF31" i="30"/>
  <c r="CG67" i="30" s="1"/>
  <c r="CE151" i="30"/>
  <c r="CE164" i="30"/>
  <c r="CF25" i="30"/>
  <c r="CG61" i="30" s="1"/>
  <c r="CE145" i="30"/>
  <c r="CD176" i="30"/>
  <c r="CE153" i="29"/>
  <c r="CF33" i="29"/>
  <c r="CG69" i="29" s="1"/>
  <c r="CE172" i="29"/>
  <c r="CF23" i="33"/>
  <c r="CG59" i="33" s="1"/>
  <c r="CE37" i="33"/>
  <c r="CE166" i="29"/>
  <c r="CE147" i="29"/>
  <c r="CF27" i="29"/>
  <c r="CG63" i="29" s="1"/>
  <c r="CF35" i="30"/>
  <c r="CG71" i="30" s="1"/>
  <c r="CE155" i="30"/>
  <c r="CE174" i="30"/>
  <c r="CE166" i="30"/>
  <c r="CF27" i="30"/>
  <c r="CG63" i="30" s="1"/>
  <c r="CE147" i="30"/>
  <c r="CE144" i="30"/>
  <c r="CE163" i="30"/>
  <c r="CF24" i="30"/>
  <c r="CG60" i="30" s="1"/>
  <c r="CD176" i="29"/>
  <c r="CB197" i="29"/>
  <c r="CB191" i="29"/>
  <c r="CB193" i="29" s="1"/>
  <c r="CE171" i="30"/>
  <c r="CE152" i="30"/>
  <c r="CF32" i="30"/>
  <c r="CG68" i="30" s="1"/>
  <c r="CF26" i="29"/>
  <c r="CG62" i="29" s="1"/>
  <c r="CE165" i="29"/>
  <c r="CE146" i="29"/>
  <c r="CE173" i="30"/>
  <c r="CE154" i="30"/>
  <c r="CF34" i="30"/>
  <c r="CG70" i="30" s="1"/>
  <c r="CE37" i="30"/>
  <c r="CE143" i="30"/>
  <c r="CE162" i="30"/>
  <c r="CF23" i="30"/>
  <c r="CG59" i="30" s="1"/>
  <c r="CD73" i="33"/>
  <c r="CD74" i="33" s="1"/>
  <c r="CE168" i="30"/>
  <c r="CF29" i="30"/>
  <c r="CG65" i="30" s="1"/>
  <c r="CE149" i="30"/>
  <c r="CB196" i="29"/>
  <c r="CB184" i="29"/>
  <c r="CB186" i="29" s="1"/>
  <c r="CE148" i="29"/>
  <c r="CE167" i="29"/>
  <c r="CF28" i="29"/>
  <c r="CG64" i="29" s="1"/>
  <c r="CF29" i="33"/>
  <c r="CG65" i="33" s="1"/>
  <c r="CE170" i="29"/>
  <c r="CE151" i="29"/>
  <c r="CF31" i="29"/>
  <c r="CG67" i="29" s="1"/>
  <c r="CF23" i="29"/>
  <c r="CG59" i="29" s="1"/>
  <c r="CE162" i="29"/>
  <c r="CE37" i="29"/>
  <c r="CE143" i="29"/>
  <c r="CF28" i="33"/>
  <c r="CG64" i="33" s="1"/>
  <c r="CD73" i="30"/>
  <c r="CD74" i="30" s="1"/>
  <c r="CC178" i="29"/>
  <c r="CC179" i="29" s="1"/>
  <c r="CC182" i="29"/>
  <c r="CC189" i="29"/>
  <c r="CE153" i="30"/>
  <c r="CE172" i="30"/>
  <c r="CF33" i="30"/>
  <c r="CG69" i="30" s="1"/>
  <c r="CB191" i="30"/>
  <c r="CB193" i="30" s="1"/>
  <c r="CB197" i="30"/>
  <c r="CD73" i="29"/>
  <c r="CD74" i="29" s="1"/>
  <c r="CF35" i="33"/>
  <c r="CG71" i="33" s="1"/>
  <c r="CF28" i="30"/>
  <c r="CG64" i="30" s="1"/>
  <c r="CE167" i="30"/>
  <c r="CE148" i="30"/>
  <c r="CF26" i="33"/>
  <c r="CG62" i="33" s="1"/>
  <c r="CD157" i="29"/>
  <c r="CF33" i="33"/>
  <c r="CG69" i="33" s="1"/>
  <c r="CF30" i="29"/>
  <c r="CG66" i="29" s="1"/>
  <c r="CE150" i="29"/>
  <c r="CE169" i="29"/>
  <c r="CE171" i="29"/>
  <c r="CE152" i="29"/>
  <c r="CF32" i="29"/>
  <c r="CG68" i="29" s="1"/>
  <c r="CA194" i="29"/>
  <c r="CF34" i="33"/>
  <c r="CG70" i="33" s="1"/>
  <c r="CE149" i="29"/>
  <c r="CE168" i="29"/>
  <c r="CF29" i="29"/>
  <c r="CG65" i="29" s="1"/>
  <c r="CA194" i="30"/>
  <c r="CF31" i="33"/>
  <c r="CG67" i="33" s="1"/>
  <c r="CG25" i="33"/>
  <c r="CH61" i="33" s="1"/>
  <c r="CE155" i="29"/>
  <c r="CF35" i="29"/>
  <c r="CG71" i="29" s="1"/>
  <c r="CE174" i="29"/>
  <c r="CE164" i="29"/>
  <c r="CE145" i="29"/>
  <c r="CF25" i="29"/>
  <c r="CG61" i="29" s="1"/>
  <c r="CE173" i="29"/>
  <c r="CF34" i="29"/>
  <c r="CG70" i="29" s="1"/>
  <c r="CE154" i="29"/>
  <c r="CE169" i="30"/>
  <c r="CE150" i="30"/>
  <c r="CF30" i="30"/>
  <c r="CG66" i="30" s="1"/>
  <c r="CA198" i="29"/>
  <c r="CF30" i="33"/>
  <c r="CG66" i="33" s="1"/>
  <c r="CC183" i="30"/>
  <c r="CC185" i="30" s="1"/>
  <c r="CC190" i="30"/>
  <c r="CC192" i="30" s="1"/>
  <c r="CC189" i="30"/>
  <c r="CC182" i="30"/>
  <c r="CC178" i="30"/>
  <c r="CC179" i="30" s="1"/>
  <c r="CF27" i="33"/>
  <c r="CG63" i="33" s="1"/>
  <c r="CF24" i="33"/>
  <c r="CG60" i="33" s="1"/>
  <c r="CC190" i="29"/>
  <c r="CC192" i="29" s="1"/>
  <c r="CC183" i="29"/>
  <c r="CC185" i="29" s="1"/>
  <c r="CG23" i="31"/>
  <c r="CH59" i="31" s="1"/>
  <c r="CF162" i="31"/>
  <c r="CF143" i="31"/>
  <c r="CF37" i="31"/>
  <c r="CD191" i="31"/>
  <c r="CH25" i="32"/>
  <c r="CG25" i="2"/>
  <c r="CH55" i="2" s="1"/>
  <c r="CH20" i="2"/>
  <c r="CG21" i="2"/>
  <c r="CH51" i="2" s="1"/>
  <c r="CG23" i="2"/>
  <c r="CH53" i="2" s="1"/>
  <c r="CG27" i="2"/>
  <c r="CH57" i="2" s="1"/>
  <c r="CF29" i="2"/>
  <c r="CG59" i="2" s="1"/>
  <c r="CE61" i="2"/>
  <c r="CE62" i="2" s="1"/>
  <c r="CG26" i="2"/>
  <c r="CH56" i="2" s="1"/>
  <c r="CG28" i="2"/>
  <c r="CH58" i="2" s="1"/>
  <c r="CG24" i="2"/>
  <c r="CH54" i="2" s="1"/>
  <c r="CG25" i="10"/>
  <c r="CH61" i="10" s="1"/>
  <c r="CG27" i="10"/>
  <c r="CH63" i="10" s="1"/>
  <c r="CG28" i="10"/>
  <c r="CH64" i="10" s="1"/>
  <c r="CG34" i="10"/>
  <c r="CH70" i="10" s="1"/>
  <c r="CG29" i="10"/>
  <c r="CH65" i="10" s="1"/>
  <c r="CG35" i="10"/>
  <c r="CH71" i="10" s="1"/>
  <c r="CH30" i="10"/>
  <c r="CG26" i="10"/>
  <c r="CH62" i="10" s="1"/>
  <c r="CG32" i="10"/>
  <c r="CH68" i="10" s="1"/>
  <c r="CE73" i="10"/>
  <c r="CE74" i="10" s="1"/>
  <c r="CH24" i="10"/>
  <c r="CG31" i="10"/>
  <c r="CH67" i="10" s="1"/>
  <c r="CH24" i="32"/>
  <c r="CH28" i="32"/>
  <c r="CH26" i="32"/>
  <c r="CH23" i="32"/>
  <c r="CH27" i="32"/>
  <c r="CC194" i="31" l="1"/>
  <c r="CG61" i="31"/>
  <c r="CG73" i="31" s="1"/>
  <c r="CG74" i="31" s="1"/>
  <c r="CF164" i="31"/>
  <c r="CF176" i="31" s="1"/>
  <c r="CF190" i="31" s="1"/>
  <c r="CF192" i="31" s="1"/>
  <c r="CF145" i="31"/>
  <c r="CF157" i="31" s="1"/>
  <c r="CF182" i="31" s="1"/>
  <c r="CG25" i="31"/>
  <c r="CG37" i="31" s="1"/>
  <c r="CF37" i="10"/>
  <c r="CG52" i="32"/>
  <c r="CG22" i="32"/>
  <c r="CG31" i="32" s="1"/>
  <c r="CG69" i="10"/>
  <c r="CG33" i="10"/>
  <c r="CD186" i="31"/>
  <c r="CE182" i="31"/>
  <c r="CE184" i="31" s="1"/>
  <c r="CE186" i="31" s="1"/>
  <c r="CD197" i="31"/>
  <c r="CD196" i="31"/>
  <c r="CC197" i="36"/>
  <c r="CD177" i="35"/>
  <c r="CD193" i="31"/>
  <c r="CD158" i="34"/>
  <c r="CE177" i="31"/>
  <c r="CE190" i="31"/>
  <c r="CE192" i="31" s="1"/>
  <c r="CB194" i="35"/>
  <c r="CE158" i="31"/>
  <c r="CE178" i="31"/>
  <c r="CE179" i="31" s="1"/>
  <c r="CC193" i="36"/>
  <c r="CC186" i="36"/>
  <c r="CF37" i="36"/>
  <c r="CC196" i="36"/>
  <c r="CG59" i="10"/>
  <c r="CG23" i="10"/>
  <c r="CE176" i="36"/>
  <c r="CE183" i="36" s="1"/>
  <c r="CE185" i="36" s="1"/>
  <c r="CD178" i="36"/>
  <c r="CD179" i="36" s="1"/>
  <c r="CD158" i="36"/>
  <c r="CD182" i="36"/>
  <c r="CD184" i="36" s="1"/>
  <c r="CB198" i="35"/>
  <c r="CE157" i="36"/>
  <c r="CE182" i="36" s="1"/>
  <c r="CD189" i="36"/>
  <c r="CD197" i="36" s="1"/>
  <c r="CD183" i="36"/>
  <c r="CD185" i="36" s="1"/>
  <c r="CD177" i="36"/>
  <c r="CE74" i="34"/>
  <c r="CF73" i="36"/>
  <c r="CF74" i="36" s="1"/>
  <c r="CH65" i="31"/>
  <c r="CG168" i="31"/>
  <c r="CG149" i="31"/>
  <c r="CH29" i="31"/>
  <c r="CG26" i="34"/>
  <c r="CG62" i="34"/>
  <c r="CF146" i="34"/>
  <c r="CF165" i="34"/>
  <c r="CG27" i="36"/>
  <c r="CG63" i="36"/>
  <c r="CF147" i="36"/>
  <c r="CF166" i="36"/>
  <c r="CG26" i="36"/>
  <c r="CG62" i="36"/>
  <c r="CF165" i="36"/>
  <c r="CF146" i="36"/>
  <c r="CG30" i="34"/>
  <c r="CG66" i="34"/>
  <c r="CF150" i="34"/>
  <c r="CF169" i="34"/>
  <c r="CE176" i="34"/>
  <c r="CG35" i="36"/>
  <c r="CG71" i="36"/>
  <c r="CF155" i="36"/>
  <c r="CF174" i="36"/>
  <c r="CC197" i="35"/>
  <c r="CG23" i="34"/>
  <c r="CG59" i="34"/>
  <c r="CF162" i="34"/>
  <c r="CF37" i="34"/>
  <c r="CF143" i="34"/>
  <c r="CH163" i="35"/>
  <c r="CH144" i="35"/>
  <c r="CG34" i="35"/>
  <c r="CG70" i="35"/>
  <c r="CF154" i="35"/>
  <c r="CF173" i="35"/>
  <c r="CG27" i="34"/>
  <c r="CG63" i="34"/>
  <c r="CF166" i="34"/>
  <c r="CF147" i="34"/>
  <c r="CE157" i="35"/>
  <c r="CF73" i="34"/>
  <c r="CF179" i="34" s="1"/>
  <c r="CG28" i="36"/>
  <c r="CG64" i="36"/>
  <c r="CF148" i="36"/>
  <c r="CF167" i="36"/>
  <c r="CG31" i="36"/>
  <c r="CG67" i="36"/>
  <c r="CF151" i="36"/>
  <c r="CF170" i="36"/>
  <c r="CC186" i="35"/>
  <c r="CB198" i="34"/>
  <c r="CH64" i="31"/>
  <c r="CH28" i="31"/>
  <c r="CG148" i="31"/>
  <c r="CG167" i="31"/>
  <c r="CH68" i="31"/>
  <c r="CH32" i="31"/>
  <c r="CG171" i="31"/>
  <c r="CG152" i="31"/>
  <c r="CE176" i="35"/>
  <c r="CG35" i="34"/>
  <c r="CG71" i="34"/>
  <c r="CF174" i="34"/>
  <c r="CF155" i="34"/>
  <c r="CH62" i="31"/>
  <c r="CH26" i="31"/>
  <c r="CG165" i="31"/>
  <c r="CG146" i="31"/>
  <c r="CD183" i="35"/>
  <c r="CD185" i="35" s="1"/>
  <c r="CD190" i="35"/>
  <c r="CD192" i="35" s="1"/>
  <c r="CG28" i="34"/>
  <c r="CG64" i="34"/>
  <c r="CF167" i="34"/>
  <c r="CF148" i="34"/>
  <c r="CG25" i="36"/>
  <c r="CG61" i="36"/>
  <c r="CF145" i="36"/>
  <c r="CF164" i="36"/>
  <c r="CD190" i="34"/>
  <c r="CD192" i="34" s="1"/>
  <c r="CD183" i="34"/>
  <c r="CD185" i="34" s="1"/>
  <c r="CG52" i="2"/>
  <c r="CG22" i="2"/>
  <c r="CC196" i="35"/>
  <c r="CD189" i="35"/>
  <c r="CD178" i="35"/>
  <c r="CD179" i="35" s="1"/>
  <c r="CD182" i="35"/>
  <c r="CD158" i="35"/>
  <c r="CG32" i="34"/>
  <c r="CG68" i="34"/>
  <c r="CF171" i="34"/>
  <c r="CF152" i="34"/>
  <c r="CG29" i="34"/>
  <c r="CG65" i="34"/>
  <c r="CF168" i="34"/>
  <c r="CF149" i="34"/>
  <c r="CH170" i="31"/>
  <c r="CH151" i="31"/>
  <c r="CC184" i="34"/>
  <c r="CC186" i="34" s="1"/>
  <c r="CC196" i="34"/>
  <c r="CB194" i="34"/>
  <c r="CG24" i="34"/>
  <c r="CG60" i="34"/>
  <c r="CF163" i="34"/>
  <c r="CF144" i="34"/>
  <c r="CD182" i="34"/>
  <c r="CD189" i="34"/>
  <c r="CG31" i="34"/>
  <c r="CG67" i="34"/>
  <c r="CF151" i="34"/>
  <c r="CF170" i="34"/>
  <c r="CG34" i="36"/>
  <c r="CG70" i="36"/>
  <c r="CF154" i="36"/>
  <c r="CF173" i="36"/>
  <c r="CF73" i="35"/>
  <c r="CF74" i="35" s="1"/>
  <c r="CH60" i="31"/>
  <c r="CG163" i="31"/>
  <c r="CG144" i="31"/>
  <c r="CH24" i="31"/>
  <c r="CH70" i="31"/>
  <c r="CH34" i="31"/>
  <c r="CG173" i="31"/>
  <c r="CG154" i="31"/>
  <c r="CD177" i="34"/>
  <c r="CB198" i="29"/>
  <c r="CH23" i="36"/>
  <c r="CH59" i="36"/>
  <c r="CG162" i="36"/>
  <c r="CG143" i="36"/>
  <c r="CE157" i="34"/>
  <c r="CG30" i="36"/>
  <c r="CG66" i="36"/>
  <c r="CF169" i="36"/>
  <c r="CF150" i="36"/>
  <c r="CC197" i="34"/>
  <c r="CC191" i="34"/>
  <c r="CC193" i="34" s="1"/>
  <c r="CG32" i="36"/>
  <c r="CG68" i="36"/>
  <c r="CF152" i="36"/>
  <c r="CF171" i="36"/>
  <c r="CH63" i="31"/>
  <c r="CH27" i="31"/>
  <c r="CG166" i="31"/>
  <c r="CG147" i="31"/>
  <c r="CG23" i="35"/>
  <c r="CG59" i="35"/>
  <c r="CF162" i="35"/>
  <c r="CF143" i="35"/>
  <c r="CF37" i="35"/>
  <c r="CG34" i="34"/>
  <c r="CG70" i="34"/>
  <c r="CF173" i="34"/>
  <c r="CF154" i="34"/>
  <c r="CG31" i="35"/>
  <c r="CG67" i="35"/>
  <c r="CF151" i="35"/>
  <c r="CF170" i="35"/>
  <c r="CG25" i="34"/>
  <c r="CG61" i="34"/>
  <c r="CF145" i="34"/>
  <c r="CF164" i="34"/>
  <c r="CG24" i="36"/>
  <c r="CG60" i="36"/>
  <c r="CF163" i="36"/>
  <c r="CF144" i="36"/>
  <c r="CG33" i="34"/>
  <c r="CG69" i="34"/>
  <c r="CF172" i="34"/>
  <c r="CF153" i="34"/>
  <c r="CH71" i="31"/>
  <c r="CG155" i="31"/>
  <c r="CG174" i="31"/>
  <c r="CH35" i="31"/>
  <c r="CH69" i="31"/>
  <c r="CG172" i="31"/>
  <c r="CH33" i="31"/>
  <c r="CG153" i="31"/>
  <c r="CG33" i="36"/>
  <c r="CG69" i="36"/>
  <c r="CF172" i="36"/>
  <c r="CF153" i="36"/>
  <c r="CH66" i="31"/>
  <c r="CG150" i="31"/>
  <c r="CH30" i="31"/>
  <c r="CG169" i="31"/>
  <c r="CC193" i="35"/>
  <c r="CF61" i="32"/>
  <c r="CF62" i="32" s="1"/>
  <c r="CH21" i="32"/>
  <c r="CH29" i="32"/>
  <c r="CB194" i="29"/>
  <c r="CG24" i="33"/>
  <c r="CH60" i="33" s="1"/>
  <c r="CG30" i="33"/>
  <c r="CH66" i="33" s="1"/>
  <c r="CF149" i="29"/>
  <c r="CG29" i="29"/>
  <c r="CH65" i="29" s="1"/>
  <c r="CF168" i="29"/>
  <c r="CG35" i="33"/>
  <c r="CH71" i="33" s="1"/>
  <c r="CE157" i="30"/>
  <c r="CD177" i="29"/>
  <c r="CD183" i="29"/>
  <c r="CD185" i="29" s="1"/>
  <c r="CD190" i="29"/>
  <c r="CD192" i="29" s="1"/>
  <c r="CD183" i="30"/>
  <c r="CD185" i="30" s="1"/>
  <c r="CD190" i="30"/>
  <c r="CD192" i="30" s="1"/>
  <c r="CG27" i="33"/>
  <c r="CH63" i="33" s="1"/>
  <c r="CF154" i="29"/>
  <c r="CF173" i="29"/>
  <c r="CG34" i="29"/>
  <c r="CH70" i="29" s="1"/>
  <c r="CF174" i="29"/>
  <c r="CG35" i="29"/>
  <c r="CH71" i="29" s="1"/>
  <c r="CF155" i="29"/>
  <c r="CD189" i="29"/>
  <c r="CD182" i="29"/>
  <c r="CD178" i="29"/>
  <c r="CD179" i="29" s="1"/>
  <c r="CC191" i="29"/>
  <c r="CC193" i="29" s="1"/>
  <c r="CC197" i="29"/>
  <c r="CG29" i="33"/>
  <c r="CH65" i="33" s="1"/>
  <c r="CF149" i="30"/>
  <c r="CF168" i="30"/>
  <c r="CG29" i="30"/>
  <c r="CH65" i="30" s="1"/>
  <c r="CF165" i="29"/>
  <c r="CG26" i="29"/>
  <c r="CH62" i="29" s="1"/>
  <c r="CF146" i="29"/>
  <c r="CF144" i="30"/>
  <c r="CF163" i="30"/>
  <c r="CG24" i="30"/>
  <c r="CH60" i="30" s="1"/>
  <c r="CG32" i="33"/>
  <c r="CH68" i="33" s="1"/>
  <c r="CE176" i="29"/>
  <c r="CG26" i="33"/>
  <c r="CH62" i="33" s="1"/>
  <c r="CC196" i="29"/>
  <c r="CC184" i="29"/>
  <c r="CC186" i="29" s="1"/>
  <c r="CF37" i="29"/>
  <c r="CG23" i="29"/>
  <c r="CH59" i="29" s="1"/>
  <c r="CF162" i="29"/>
  <c r="CF143" i="29"/>
  <c r="CG34" i="30"/>
  <c r="CH70" i="30" s="1"/>
  <c r="CF173" i="30"/>
  <c r="CF154" i="30"/>
  <c r="CG32" i="30"/>
  <c r="CH68" i="30" s="1"/>
  <c r="CF171" i="30"/>
  <c r="CF152" i="30"/>
  <c r="CG23" i="33"/>
  <c r="CH59" i="33" s="1"/>
  <c r="CF37" i="33"/>
  <c r="CF165" i="30"/>
  <c r="CF146" i="30"/>
  <c r="CG26" i="30"/>
  <c r="CH62" i="30" s="1"/>
  <c r="CF169" i="30"/>
  <c r="CG30" i="30"/>
  <c r="CH66" i="30" s="1"/>
  <c r="CF150" i="30"/>
  <c r="CG25" i="29"/>
  <c r="CH61" i="29" s="1"/>
  <c r="CF164" i="29"/>
  <c r="CF145" i="29"/>
  <c r="CH25" i="33"/>
  <c r="CF167" i="29"/>
  <c r="CF148" i="29"/>
  <c r="CG28" i="29"/>
  <c r="CH64" i="29" s="1"/>
  <c r="CE73" i="33"/>
  <c r="CE74" i="33" s="1"/>
  <c r="CG25" i="30"/>
  <c r="CH61" i="30" s="1"/>
  <c r="CF145" i="30"/>
  <c r="CF164" i="30"/>
  <c r="CD189" i="30"/>
  <c r="CD158" i="30"/>
  <c r="CD182" i="30"/>
  <c r="CD178" i="30"/>
  <c r="CD179" i="30" s="1"/>
  <c r="CC184" i="30"/>
  <c r="CC186" i="30" s="1"/>
  <c r="CC196" i="30"/>
  <c r="CG34" i="33"/>
  <c r="CH70" i="33" s="1"/>
  <c r="CF170" i="29"/>
  <c r="CG31" i="29"/>
  <c r="CH67" i="29" s="1"/>
  <c r="CF151" i="29"/>
  <c r="CG35" i="30"/>
  <c r="CH71" i="30" s="1"/>
  <c r="CF174" i="30"/>
  <c r="CF155" i="30"/>
  <c r="CF163" i="29"/>
  <c r="CF144" i="29"/>
  <c r="CG24" i="29"/>
  <c r="CH60" i="29" s="1"/>
  <c r="CD158" i="29"/>
  <c r="CC191" i="30"/>
  <c r="CC193" i="30" s="1"/>
  <c r="CC197" i="30"/>
  <c r="CG31" i="33"/>
  <c r="CH67" i="33" s="1"/>
  <c r="CF143" i="30"/>
  <c r="CF37" i="30"/>
  <c r="CF162" i="30"/>
  <c r="CG23" i="30"/>
  <c r="CH59" i="30" s="1"/>
  <c r="CF147" i="29"/>
  <c r="CF166" i="29"/>
  <c r="CG27" i="29"/>
  <c r="CH63" i="29" s="1"/>
  <c r="CF172" i="29"/>
  <c r="CF153" i="29"/>
  <c r="CG33" i="29"/>
  <c r="CH69" i="29" s="1"/>
  <c r="CB198" i="30"/>
  <c r="CG30" i="29"/>
  <c r="CH66" i="29" s="1"/>
  <c r="CF150" i="29"/>
  <c r="CF169" i="29"/>
  <c r="CG28" i="30"/>
  <c r="CH64" i="30" s="1"/>
  <c r="CF148" i="30"/>
  <c r="CF167" i="30"/>
  <c r="CF153" i="30"/>
  <c r="CF172" i="30"/>
  <c r="CG33" i="30"/>
  <c r="CH69" i="30" s="1"/>
  <c r="CG28" i="33"/>
  <c r="CH64" i="33" s="1"/>
  <c r="CE73" i="30"/>
  <c r="CE74" i="30" s="1"/>
  <c r="CB194" i="30"/>
  <c r="CE73" i="29"/>
  <c r="CE74" i="29" s="1"/>
  <c r="CG32" i="29"/>
  <c r="CH68" i="29" s="1"/>
  <c r="CF152" i="29"/>
  <c r="CF171" i="29"/>
  <c r="CG33" i="33"/>
  <c r="CH69" i="33" s="1"/>
  <c r="CE157" i="29"/>
  <c r="CE176" i="30"/>
  <c r="CF166" i="30"/>
  <c r="CF147" i="30"/>
  <c r="CG27" i="30"/>
  <c r="CH63" i="30" s="1"/>
  <c r="CG31" i="30"/>
  <c r="CH67" i="30" s="1"/>
  <c r="CF151" i="30"/>
  <c r="CF170" i="30"/>
  <c r="CD177" i="30"/>
  <c r="CG143" i="31"/>
  <c r="CG162" i="31"/>
  <c r="CH23" i="31"/>
  <c r="CE191" i="31"/>
  <c r="CH25" i="2"/>
  <c r="CH24" i="2"/>
  <c r="CF61" i="2"/>
  <c r="CF62" i="2" s="1"/>
  <c r="CG29" i="2"/>
  <c r="CH59" i="2" s="1"/>
  <c r="CF31" i="2"/>
  <c r="CH21" i="2"/>
  <c r="CH27" i="2"/>
  <c r="CH28" i="2"/>
  <c r="CH23" i="2"/>
  <c r="CH26" i="2"/>
  <c r="CH35" i="10"/>
  <c r="CH26" i="10"/>
  <c r="CH28" i="10"/>
  <c r="CH29" i="10"/>
  <c r="CH31" i="10"/>
  <c r="CH32" i="10"/>
  <c r="CH27" i="10"/>
  <c r="CH25" i="10"/>
  <c r="CH34" i="10"/>
  <c r="CF73" i="10"/>
  <c r="CF74" i="10" s="1"/>
  <c r="CE196" i="31" l="1"/>
  <c r="CE158" i="34"/>
  <c r="CC198" i="36"/>
  <c r="CD198" i="31"/>
  <c r="CH61" i="31"/>
  <c r="CH73" i="31" s="1"/>
  <c r="CH74" i="31" s="1"/>
  <c r="CG145" i="31"/>
  <c r="CG157" i="31" s="1"/>
  <c r="CG182" i="31" s="1"/>
  <c r="CG164" i="31"/>
  <c r="CG176" i="31" s="1"/>
  <c r="CG190" i="31" s="1"/>
  <c r="CG192" i="31" s="1"/>
  <c r="CH25" i="31"/>
  <c r="CH37" i="31" s="1"/>
  <c r="CG37" i="10"/>
  <c r="CH52" i="32"/>
  <c r="CH61" i="32" s="1"/>
  <c r="CH22" i="32"/>
  <c r="CH31" i="32" s="1"/>
  <c r="CF189" i="31"/>
  <c r="CF197" i="31" s="1"/>
  <c r="CH69" i="10"/>
  <c r="CH33" i="10"/>
  <c r="CD194" i="31"/>
  <c r="CE193" i="31"/>
  <c r="CE194" i="31" s="1"/>
  <c r="CF178" i="31"/>
  <c r="CF179" i="31" s="1"/>
  <c r="CF158" i="31"/>
  <c r="CE197" i="31"/>
  <c r="CE158" i="35"/>
  <c r="CD191" i="36"/>
  <c r="CD193" i="36" s="1"/>
  <c r="CC194" i="36"/>
  <c r="CF176" i="36"/>
  <c r="CF183" i="36" s="1"/>
  <c r="CF185" i="36" s="1"/>
  <c r="CG73" i="36"/>
  <c r="CG74" i="36" s="1"/>
  <c r="CE178" i="36"/>
  <c r="CE179" i="36" s="1"/>
  <c r="CE189" i="36"/>
  <c r="CE191" i="36" s="1"/>
  <c r="CE158" i="36"/>
  <c r="CE177" i="36"/>
  <c r="CF74" i="34"/>
  <c r="CE177" i="34"/>
  <c r="CF176" i="35"/>
  <c r="CF190" i="35" s="1"/>
  <c r="CF192" i="35" s="1"/>
  <c r="CE190" i="36"/>
  <c r="CE192" i="36" s="1"/>
  <c r="CH59" i="10"/>
  <c r="CH23" i="10"/>
  <c r="CD196" i="36"/>
  <c r="CD198" i="36" s="1"/>
  <c r="CD186" i="36"/>
  <c r="CF157" i="36"/>
  <c r="CF182" i="36" s="1"/>
  <c r="CC194" i="35"/>
  <c r="CH33" i="36"/>
  <c r="CH69" i="36"/>
  <c r="CG153" i="36"/>
  <c r="CG172" i="36"/>
  <c r="CH154" i="31"/>
  <c r="CH173" i="31"/>
  <c r="CD184" i="34"/>
  <c r="CD186" i="34" s="1"/>
  <c r="CD196" i="34"/>
  <c r="CH52" i="2"/>
  <c r="CH22" i="2"/>
  <c r="CH165" i="31"/>
  <c r="CH146" i="31"/>
  <c r="CH26" i="36"/>
  <c r="CH62" i="36"/>
  <c r="CG146" i="36"/>
  <c r="CG165" i="36"/>
  <c r="CH26" i="34"/>
  <c r="CH62" i="34"/>
  <c r="CG146" i="34"/>
  <c r="CG165" i="34"/>
  <c r="CH32" i="34"/>
  <c r="CH68" i="34"/>
  <c r="CG152" i="34"/>
  <c r="CG171" i="34"/>
  <c r="CH152" i="31"/>
  <c r="CH171" i="31"/>
  <c r="CE196" i="36"/>
  <c r="CE184" i="36"/>
  <c r="CE186" i="36" s="1"/>
  <c r="CH168" i="31"/>
  <c r="CH149" i="31"/>
  <c r="CH169" i="31"/>
  <c r="CH150" i="31"/>
  <c r="CH34" i="34"/>
  <c r="CH70" i="34"/>
  <c r="CG154" i="34"/>
  <c r="CG173" i="34"/>
  <c r="CH166" i="31"/>
  <c r="CH147" i="31"/>
  <c r="CH34" i="36"/>
  <c r="CH70" i="36"/>
  <c r="CG154" i="36"/>
  <c r="CG173" i="36"/>
  <c r="CH172" i="31"/>
  <c r="CH153" i="31"/>
  <c r="CH24" i="36"/>
  <c r="CH60" i="36"/>
  <c r="CG144" i="36"/>
  <c r="CG163" i="36"/>
  <c r="CH143" i="36"/>
  <c r="CH162" i="36"/>
  <c r="CD184" i="35"/>
  <c r="CD186" i="35" s="1"/>
  <c r="CD196" i="35"/>
  <c r="CH28" i="34"/>
  <c r="CH64" i="34"/>
  <c r="CG148" i="34"/>
  <c r="CG167" i="34"/>
  <c r="CH27" i="34"/>
  <c r="CH63" i="34"/>
  <c r="CG166" i="34"/>
  <c r="CG147" i="34"/>
  <c r="CF157" i="34"/>
  <c r="CH30" i="34"/>
  <c r="CH66" i="34"/>
  <c r="CG169" i="34"/>
  <c r="CG150" i="34"/>
  <c r="CH163" i="31"/>
  <c r="CH144" i="31"/>
  <c r="CF157" i="35"/>
  <c r="CH24" i="34"/>
  <c r="CH60" i="34"/>
  <c r="CG144" i="34"/>
  <c r="CG163" i="34"/>
  <c r="CH27" i="36"/>
  <c r="CH63" i="36"/>
  <c r="CG147" i="36"/>
  <c r="CG166" i="36"/>
  <c r="CF177" i="31"/>
  <c r="CH30" i="36"/>
  <c r="CH66" i="36"/>
  <c r="CG150" i="36"/>
  <c r="CG169" i="36"/>
  <c r="CH29" i="34"/>
  <c r="CH65" i="34"/>
  <c r="CG168" i="34"/>
  <c r="CG149" i="34"/>
  <c r="CD191" i="35"/>
  <c r="CD193" i="35" s="1"/>
  <c r="CD197" i="35"/>
  <c r="CH35" i="34"/>
  <c r="CH71" i="34"/>
  <c r="CG155" i="34"/>
  <c r="CG174" i="34"/>
  <c r="CH148" i="31"/>
  <c r="CH167" i="31"/>
  <c r="CH28" i="36"/>
  <c r="CH64" i="36"/>
  <c r="CG148" i="36"/>
  <c r="CG167" i="36"/>
  <c r="CF176" i="34"/>
  <c r="CF183" i="31"/>
  <c r="CF185" i="31" s="1"/>
  <c r="CH155" i="31"/>
  <c r="CH174" i="31"/>
  <c r="CH31" i="35"/>
  <c r="CH67" i="35"/>
  <c r="CG170" i="35"/>
  <c r="CG151" i="35"/>
  <c r="CG73" i="35"/>
  <c r="CG74" i="35" s="1"/>
  <c r="CE189" i="34"/>
  <c r="CE182" i="34"/>
  <c r="CH31" i="34"/>
  <c r="CH67" i="34"/>
  <c r="CG170" i="34"/>
  <c r="CG151" i="34"/>
  <c r="CC198" i="34"/>
  <c r="CC198" i="35"/>
  <c r="CE183" i="35"/>
  <c r="CE185" i="35" s="1"/>
  <c r="CE190" i="35"/>
  <c r="CE192" i="35" s="1"/>
  <c r="CH31" i="36"/>
  <c r="CH67" i="36"/>
  <c r="CG151" i="36"/>
  <c r="CG170" i="36"/>
  <c r="CG73" i="34"/>
  <c r="CG179" i="34" s="1"/>
  <c r="CH35" i="36"/>
  <c r="CH71" i="36"/>
  <c r="CG155" i="36"/>
  <c r="CG174" i="36"/>
  <c r="CH33" i="34"/>
  <c r="CH69" i="34"/>
  <c r="CG153" i="34"/>
  <c r="CG172" i="34"/>
  <c r="CH25" i="34"/>
  <c r="CH61" i="34"/>
  <c r="CG145" i="34"/>
  <c r="CG164" i="34"/>
  <c r="CH23" i="35"/>
  <c r="CH59" i="35"/>
  <c r="CG162" i="35"/>
  <c r="CG143" i="35"/>
  <c r="CG37" i="35"/>
  <c r="CH32" i="36"/>
  <c r="CH68" i="36"/>
  <c r="CG171" i="36"/>
  <c r="CG152" i="36"/>
  <c r="CG37" i="36"/>
  <c r="CD191" i="34"/>
  <c r="CD193" i="34" s="1"/>
  <c r="CD197" i="34"/>
  <c r="CC194" i="34"/>
  <c r="CH25" i="36"/>
  <c r="CH61" i="36"/>
  <c r="CG164" i="36"/>
  <c r="CG145" i="36"/>
  <c r="CE178" i="35"/>
  <c r="CE179" i="35" s="1"/>
  <c r="CE189" i="35"/>
  <c r="CE182" i="35"/>
  <c r="CH34" i="35"/>
  <c r="CH70" i="35"/>
  <c r="CG154" i="35"/>
  <c r="CG173" i="35"/>
  <c r="CH23" i="34"/>
  <c r="CH59" i="34"/>
  <c r="CG143" i="34"/>
  <c r="CG37" i="34"/>
  <c r="CG162" i="34"/>
  <c r="CE190" i="34"/>
  <c r="CE192" i="34" s="1"/>
  <c r="CE183" i="34"/>
  <c r="CE185" i="34" s="1"/>
  <c r="CE177" i="35"/>
  <c r="CG61" i="32"/>
  <c r="CG62" i="32" s="1"/>
  <c r="CF73" i="30"/>
  <c r="CF74" i="30" s="1"/>
  <c r="CE158" i="30"/>
  <c r="CC194" i="30"/>
  <c r="CE158" i="29"/>
  <c r="CE177" i="30"/>
  <c r="CC194" i="29"/>
  <c r="CG170" i="30"/>
  <c r="CH31" i="30"/>
  <c r="CG151" i="30"/>
  <c r="CH28" i="33"/>
  <c r="CF176" i="30"/>
  <c r="CH35" i="30"/>
  <c r="CG174" i="30"/>
  <c r="CG155" i="30"/>
  <c r="CG145" i="30"/>
  <c r="CG164" i="30"/>
  <c r="CH25" i="30"/>
  <c r="CG165" i="30"/>
  <c r="CG146" i="30"/>
  <c r="CH26" i="30"/>
  <c r="CF176" i="29"/>
  <c r="CE190" i="29"/>
  <c r="CE192" i="29" s="1"/>
  <c r="CE183" i="29"/>
  <c r="CE185" i="29" s="1"/>
  <c r="CG165" i="29"/>
  <c r="CH26" i="29"/>
  <c r="CG146" i="29"/>
  <c r="CG166" i="30"/>
  <c r="CH27" i="30"/>
  <c r="CG147" i="30"/>
  <c r="CG167" i="30"/>
  <c r="CG148" i="30"/>
  <c r="CH28" i="30"/>
  <c r="CH32" i="33"/>
  <c r="CG168" i="29"/>
  <c r="CG149" i="29"/>
  <c r="CH29" i="29"/>
  <c r="CG172" i="30"/>
  <c r="CG153" i="30"/>
  <c r="CH33" i="30"/>
  <c r="CG163" i="29"/>
  <c r="CH24" i="29"/>
  <c r="CG144" i="29"/>
  <c r="CG170" i="29"/>
  <c r="CG151" i="29"/>
  <c r="CH31" i="29"/>
  <c r="CD196" i="30"/>
  <c r="CD184" i="30"/>
  <c r="CD186" i="30" s="1"/>
  <c r="CG148" i="29"/>
  <c r="CG167" i="29"/>
  <c r="CH28" i="29"/>
  <c r="CG171" i="30"/>
  <c r="CH32" i="30"/>
  <c r="CG152" i="30"/>
  <c r="CG143" i="29"/>
  <c r="CH23" i="29"/>
  <c r="CG162" i="29"/>
  <c r="CG37" i="29"/>
  <c r="CH34" i="29"/>
  <c r="CG173" i="29"/>
  <c r="CG154" i="29"/>
  <c r="CG171" i="29"/>
  <c r="CG152" i="29"/>
  <c r="CH32" i="29"/>
  <c r="CG166" i="29"/>
  <c r="CG147" i="29"/>
  <c r="CH27" i="29"/>
  <c r="CF157" i="30"/>
  <c r="CH25" i="29"/>
  <c r="CG164" i="29"/>
  <c r="CG145" i="29"/>
  <c r="CG144" i="30"/>
  <c r="CH24" i="30"/>
  <c r="CG163" i="30"/>
  <c r="CH29" i="30"/>
  <c r="CG149" i="30"/>
  <c r="CG168" i="30"/>
  <c r="CH31" i="33"/>
  <c r="CD191" i="30"/>
  <c r="CD193" i="30" s="1"/>
  <c r="CD197" i="30"/>
  <c r="CD196" i="29"/>
  <c r="CD184" i="29"/>
  <c r="CD186" i="29" s="1"/>
  <c r="CF73" i="29"/>
  <c r="CF74" i="29" s="1"/>
  <c r="CE177" i="29"/>
  <c r="CH30" i="33"/>
  <c r="CE183" i="30"/>
  <c r="CE185" i="30" s="1"/>
  <c r="CE190" i="30"/>
  <c r="CE192" i="30" s="1"/>
  <c r="CG169" i="29"/>
  <c r="CG150" i="29"/>
  <c r="CH30" i="29"/>
  <c r="CH34" i="33"/>
  <c r="CH23" i="33"/>
  <c r="CG37" i="33"/>
  <c r="CC198" i="29"/>
  <c r="CD191" i="29"/>
  <c r="CD193" i="29" s="1"/>
  <c r="CD197" i="29"/>
  <c r="CE189" i="30"/>
  <c r="CE182" i="30"/>
  <c r="CE178" i="30"/>
  <c r="CE179" i="30" s="1"/>
  <c r="CE182" i="29"/>
  <c r="CE178" i="29"/>
  <c r="CE179" i="29" s="1"/>
  <c r="CE189" i="29"/>
  <c r="CG150" i="30"/>
  <c r="CG169" i="30"/>
  <c r="CH30" i="30"/>
  <c r="CF73" i="33"/>
  <c r="CF74" i="33" s="1"/>
  <c r="CG154" i="30"/>
  <c r="CG173" i="30"/>
  <c r="CH34" i="30"/>
  <c r="CH26" i="33"/>
  <c r="CH27" i="33"/>
  <c r="CH35" i="33"/>
  <c r="CH24" i="33"/>
  <c r="CH33" i="33"/>
  <c r="CG153" i="29"/>
  <c r="CG172" i="29"/>
  <c r="CH33" i="29"/>
  <c r="CG162" i="30"/>
  <c r="CG143" i="30"/>
  <c r="CH23" i="30"/>
  <c r="CG37" i="30"/>
  <c r="CC198" i="30"/>
  <c r="CF157" i="29"/>
  <c r="CH29" i="33"/>
  <c r="CG174" i="29"/>
  <c r="CG155" i="29"/>
  <c r="CH35" i="29"/>
  <c r="CH143" i="31"/>
  <c r="CH162" i="31"/>
  <c r="CF184" i="31"/>
  <c r="CG61" i="2"/>
  <c r="CG62" i="2" s="1"/>
  <c r="CH29" i="2"/>
  <c r="CG31" i="2"/>
  <c r="CG73" i="10"/>
  <c r="CG74" i="10" s="1"/>
  <c r="CH37" i="10" l="1"/>
  <c r="CE198" i="31"/>
  <c r="CH164" i="31"/>
  <c r="CH176" i="31" s="1"/>
  <c r="CH183" i="31" s="1"/>
  <c r="CH185" i="31" s="1"/>
  <c r="CH145" i="31"/>
  <c r="CH157" i="31" s="1"/>
  <c r="CH189" i="31" s="1"/>
  <c r="CF191" i="31"/>
  <c r="CF193" i="31" s="1"/>
  <c r="CH73" i="10"/>
  <c r="CH74" i="10" s="1"/>
  <c r="CD194" i="36"/>
  <c r="CG158" i="31"/>
  <c r="CF158" i="35"/>
  <c r="CF190" i="36"/>
  <c r="CF192" i="36" s="1"/>
  <c r="CF177" i="35"/>
  <c r="CF183" i="35"/>
  <c r="CF185" i="35" s="1"/>
  <c r="CG157" i="35"/>
  <c r="CG182" i="35" s="1"/>
  <c r="CF177" i="36"/>
  <c r="CG176" i="35"/>
  <c r="CG190" i="35" s="1"/>
  <c r="CG192" i="35" s="1"/>
  <c r="CE197" i="36"/>
  <c r="CE198" i="36" s="1"/>
  <c r="CE193" i="36"/>
  <c r="CE194" i="36" s="1"/>
  <c r="CG189" i="31"/>
  <c r="CG191" i="31" s="1"/>
  <c r="CG193" i="31" s="1"/>
  <c r="CG178" i="31"/>
  <c r="CG179" i="31" s="1"/>
  <c r="CF186" i="31"/>
  <c r="CG183" i="31"/>
  <c r="CG185" i="31" s="1"/>
  <c r="CF158" i="36"/>
  <c r="CG177" i="31"/>
  <c r="CH61" i="2"/>
  <c r="CH62" i="2" s="1"/>
  <c r="CF196" i="31"/>
  <c r="CF198" i="31" s="1"/>
  <c r="CF178" i="36"/>
  <c r="CF179" i="36" s="1"/>
  <c r="CF189" i="36"/>
  <c r="CF191" i="36" s="1"/>
  <c r="CD194" i="34"/>
  <c r="CG176" i="36"/>
  <c r="CG183" i="36" s="1"/>
  <c r="CG185" i="36" s="1"/>
  <c r="CG157" i="36"/>
  <c r="CG189" i="36" s="1"/>
  <c r="CH73" i="36"/>
  <c r="CH74" i="36" s="1"/>
  <c r="CH73" i="34"/>
  <c r="CH179" i="34" s="1"/>
  <c r="CD198" i="35"/>
  <c r="CF183" i="34"/>
  <c r="CF185" i="34" s="1"/>
  <c r="CF190" i="34"/>
  <c r="CF192" i="34" s="1"/>
  <c r="CH151" i="35"/>
  <c r="CH170" i="35"/>
  <c r="CH163" i="36"/>
  <c r="CH144" i="36"/>
  <c r="CG157" i="34"/>
  <c r="CE197" i="35"/>
  <c r="CE191" i="35"/>
  <c r="CE193" i="35" s="1"/>
  <c r="CH164" i="34"/>
  <c r="CH145" i="34"/>
  <c r="CH155" i="36"/>
  <c r="CH174" i="36"/>
  <c r="CE197" i="34"/>
  <c r="CE191" i="34"/>
  <c r="CE193" i="34" s="1"/>
  <c r="CH147" i="34"/>
  <c r="CH166" i="34"/>
  <c r="CD198" i="34"/>
  <c r="CH172" i="36"/>
  <c r="CH153" i="36"/>
  <c r="CF177" i="34"/>
  <c r="CH62" i="32"/>
  <c r="CH73" i="35"/>
  <c r="CH74" i="35" s="1"/>
  <c r="CH155" i="34"/>
  <c r="CH174" i="34"/>
  <c r="CF189" i="35"/>
  <c r="CF182" i="35"/>
  <c r="CF178" i="35"/>
  <c r="CF179" i="35" s="1"/>
  <c r="CH169" i="34"/>
  <c r="CH150" i="34"/>
  <c r="CH168" i="34"/>
  <c r="CH149" i="34"/>
  <c r="CH37" i="34"/>
  <c r="CH143" i="34"/>
  <c r="CH162" i="34"/>
  <c r="CH144" i="34"/>
  <c r="CH163" i="34"/>
  <c r="CH171" i="34"/>
  <c r="CH152" i="34"/>
  <c r="CH165" i="36"/>
  <c r="CH146" i="36"/>
  <c r="CF177" i="29"/>
  <c r="CH143" i="35"/>
  <c r="CH37" i="35"/>
  <c r="CH162" i="35"/>
  <c r="CH153" i="34"/>
  <c r="CH172" i="34"/>
  <c r="CF189" i="34"/>
  <c r="CF182" i="34"/>
  <c r="CH148" i="34"/>
  <c r="CH167" i="34"/>
  <c r="CH173" i="34"/>
  <c r="CH154" i="34"/>
  <c r="CF184" i="36"/>
  <c r="CF186" i="36" s="1"/>
  <c r="CF196" i="36"/>
  <c r="CH170" i="36"/>
  <c r="CH151" i="36"/>
  <c r="CH154" i="36"/>
  <c r="CH173" i="36"/>
  <c r="CG176" i="34"/>
  <c r="CH173" i="35"/>
  <c r="CH154" i="35"/>
  <c r="CH150" i="36"/>
  <c r="CH169" i="36"/>
  <c r="CD194" i="35"/>
  <c r="CG74" i="34"/>
  <c r="CH146" i="34"/>
  <c r="CH165" i="34"/>
  <c r="CH170" i="34"/>
  <c r="CH151" i="34"/>
  <c r="CH167" i="36"/>
  <c r="CH148" i="36"/>
  <c r="CH147" i="36"/>
  <c r="CH166" i="36"/>
  <c r="CE184" i="35"/>
  <c r="CE186" i="35" s="1"/>
  <c r="CE196" i="35"/>
  <c r="CH164" i="36"/>
  <c r="CH145" i="36"/>
  <c r="CH152" i="36"/>
  <c r="CH171" i="36"/>
  <c r="CE184" i="34"/>
  <c r="CE186" i="34" s="1"/>
  <c r="CE196" i="34"/>
  <c r="CH37" i="36"/>
  <c r="CF158" i="34"/>
  <c r="CF177" i="30"/>
  <c r="CG176" i="30"/>
  <c r="CG183" i="30" s="1"/>
  <c r="CG157" i="30"/>
  <c r="CH73" i="33"/>
  <c r="CH37" i="33"/>
  <c r="CF182" i="30"/>
  <c r="CF178" i="30"/>
  <c r="CF179" i="30" s="1"/>
  <c r="CF158" i="30"/>
  <c r="CF189" i="30"/>
  <c r="CH37" i="29"/>
  <c r="CH143" i="29"/>
  <c r="CH162" i="29"/>
  <c r="CH149" i="29"/>
  <c r="CH168" i="29"/>
  <c r="CH165" i="29"/>
  <c r="CH146" i="29"/>
  <c r="CH174" i="30"/>
  <c r="CH155" i="30"/>
  <c r="CH155" i="29"/>
  <c r="CH174" i="29"/>
  <c r="CH169" i="30"/>
  <c r="CH150" i="30"/>
  <c r="CE196" i="30"/>
  <c r="CE184" i="30"/>
  <c r="CE186" i="30" s="1"/>
  <c r="CH163" i="30"/>
  <c r="CH144" i="30"/>
  <c r="CH166" i="29"/>
  <c r="CH147" i="29"/>
  <c r="CG157" i="29"/>
  <c r="CH164" i="30"/>
  <c r="CH145" i="30"/>
  <c r="CF183" i="30"/>
  <c r="CF185" i="30" s="1"/>
  <c r="CF190" i="30"/>
  <c r="CF192" i="30" s="1"/>
  <c r="CH143" i="30"/>
  <c r="CH37" i="30"/>
  <c r="CH162" i="30"/>
  <c r="CE197" i="30"/>
  <c r="CE191" i="30"/>
  <c r="CE193" i="30" s="1"/>
  <c r="CD194" i="30"/>
  <c r="CH163" i="29"/>
  <c r="CH144" i="29"/>
  <c r="CH150" i="29"/>
  <c r="CH169" i="29"/>
  <c r="CH173" i="29"/>
  <c r="CH154" i="29"/>
  <c r="CH152" i="30"/>
  <c r="CH171" i="30"/>
  <c r="CD198" i="30"/>
  <c r="CH154" i="30"/>
  <c r="CH173" i="30"/>
  <c r="CH151" i="29"/>
  <c r="CH170" i="29"/>
  <c r="CH172" i="30"/>
  <c r="CH153" i="30"/>
  <c r="CH147" i="30"/>
  <c r="CH166" i="30"/>
  <c r="CF183" i="29"/>
  <c r="CF185" i="29" s="1"/>
  <c r="CF190" i="29"/>
  <c r="CF192" i="29" s="1"/>
  <c r="CE197" i="29"/>
  <c r="CE191" i="29"/>
  <c r="CE193" i="29" s="1"/>
  <c r="CD194" i="29"/>
  <c r="CH171" i="29"/>
  <c r="CH152" i="29"/>
  <c r="CH165" i="30"/>
  <c r="CH146" i="30"/>
  <c r="CH172" i="29"/>
  <c r="CH153" i="29"/>
  <c r="CD198" i="29"/>
  <c r="CG176" i="29"/>
  <c r="CH167" i="29"/>
  <c r="CH148" i="29"/>
  <c r="CH167" i="30"/>
  <c r="CH148" i="30"/>
  <c r="CH170" i="30"/>
  <c r="CH151" i="30"/>
  <c r="CF189" i="29"/>
  <c r="CF182" i="29"/>
  <c r="CF178" i="29"/>
  <c r="CF179" i="29" s="1"/>
  <c r="CF158" i="29"/>
  <c r="CE196" i="29"/>
  <c r="CE184" i="29"/>
  <c r="CE186" i="29" s="1"/>
  <c r="CG73" i="33"/>
  <c r="CG74" i="33" s="1"/>
  <c r="CH168" i="30"/>
  <c r="CH149" i="30"/>
  <c r="CH145" i="29"/>
  <c r="CH164" i="29"/>
  <c r="CG73" i="29"/>
  <c r="CG74" i="29" s="1"/>
  <c r="CG73" i="30"/>
  <c r="CG184" i="31"/>
  <c r="CH31" i="2"/>
  <c r="CF194" i="31" l="1"/>
  <c r="CG183" i="35"/>
  <c r="CG185" i="35" s="1"/>
  <c r="CE198" i="35"/>
  <c r="CF193" i="36"/>
  <c r="CF194" i="36" s="1"/>
  <c r="CH182" i="31"/>
  <c r="CH184" i="31" s="1"/>
  <c r="CH186" i="31" s="1"/>
  <c r="CG178" i="35"/>
  <c r="CG179" i="35" s="1"/>
  <c r="CH177" i="31"/>
  <c r="CG177" i="35"/>
  <c r="CG189" i="35"/>
  <c r="CG197" i="35" s="1"/>
  <c r="CF197" i="36"/>
  <c r="CF198" i="36" s="1"/>
  <c r="CH158" i="31"/>
  <c r="CG197" i="31"/>
  <c r="CG158" i="35"/>
  <c r="CG186" i="31"/>
  <c r="CG194" i="31" s="1"/>
  <c r="CH178" i="31"/>
  <c r="CH179" i="31" s="1"/>
  <c r="CH190" i="31"/>
  <c r="CH192" i="31" s="1"/>
  <c r="CG196" i="31"/>
  <c r="CH157" i="36"/>
  <c r="CH189" i="36" s="1"/>
  <c r="CH176" i="35"/>
  <c r="CH183" i="35" s="1"/>
  <c r="CH185" i="35" s="1"/>
  <c r="CH157" i="35"/>
  <c r="CE194" i="34"/>
  <c r="CG158" i="34"/>
  <c r="CE198" i="34"/>
  <c r="CG158" i="36"/>
  <c r="CG182" i="36"/>
  <c r="CG184" i="36" s="1"/>
  <c r="CG186" i="36" s="1"/>
  <c r="CG178" i="36"/>
  <c r="CG179" i="36" s="1"/>
  <c r="CH74" i="34"/>
  <c r="CG190" i="36"/>
  <c r="CG192" i="36" s="1"/>
  <c r="CG177" i="36"/>
  <c r="CH176" i="36"/>
  <c r="CF184" i="34"/>
  <c r="CF186" i="34" s="1"/>
  <c r="CF196" i="34"/>
  <c r="CH176" i="34"/>
  <c r="CF184" i="35"/>
  <c r="CF186" i="35" s="1"/>
  <c r="CF196" i="35"/>
  <c r="CG177" i="34"/>
  <c r="CG190" i="34"/>
  <c r="CG192" i="34" s="1"/>
  <c r="CG183" i="34"/>
  <c r="CG185" i="34" s="1"/>
  <c r="CF197" i="35"/>
  <c r="CF191" i="35"/>
  <c r="CF193" i="35" s="1"/>
  <c r="CG189" i="34"/>
  <c r="CG182" i="34"/>
  <c r="CG184" i="35"/>
  <c r="CG191" i="36"/>
  <c r="CE194" i="35"/>
  <c r="CF197" i="34"/>
  <c r="CF191" i="34"/>
  <c r="CF193" i="34" s="1"/>
  <c r="CH157" i="34"/>
  <c r="CE198" i="29"/>
  <c r="CG178" i="30"/>
  <c r="CG179" i="30" s="1"/>
  <c r="CG158" i="30"/>
  <c r="CG177" i="30"/>
  <c r="CG190" i="30"/>
  <c r="CG192" i="30" s="1"/>
  <c r="CE194" i="29"/>
  <c r="CG158" i="29"/>
  <c r="CG189" i="30"/>
  <c r="CG182" i="30"/>
  <c r="CG196" i="30" s="1"/>
  <c r="CH74" i="33"/>
  <c r="CH157" i="29"/>
  <c r="CF196" i="29"/>
  <c r="CF184" i="29"/>
  <c r="CF186" i="29" s="1"/>
  <c r="CF191" i="29"/>
  <c r="CF193" i="29" s="1"/>
  <c r="CF197" i="29"/>
  <c r="CF197" i="30"/>
  <c r="CF191" i="30"/>
  <c r="CF193" i="30" s="1"/>
  <c r="CG74" i="30"/>
  <c r="CG185" i="30"/>
  <c r="CH73" i="30"/>
  <c r="CE194" i="30"/>
  <c r="CG190" i="29"/>
  <c r="CG192" i="29" s="1"/>
  <c r="CG183" i="29"/>
  <c r="CG185" i="29" s="1"/>
  <c r="CG177" i="29"/>
  <c r="CH176" i="30"/>
  <c r="CG189" i="29"/>
  <c r="CG182" i="29"/>
  <c r="CG178" i="29"/>
  <c r="CG179" i="29" s="1"/>
  <c r="CE198" i="30"/>
  <c r="CF196" i="30"/>
  <c r="CF184" i="30"/>
  <c r="CF186" i="30" s="1"/>
  <c r="CH73" i="29"/>
  <c r="CH74" i="29" s="1"/>
  <c r="CH157" i="30"/>
  <c r="CH176" i="29"/>
  <c r="CH191" i="31"/>
  <c r="CG186" i="35" l="1"/>
  <c r="CG196" i="35"/>
  <c r="CH196" i="31"/>
  <c r="CG191" i="35"/>
  <c r="CG193" i="35" s="1"/>
  <c r="CG198" i="31"/>
  <c r="CH182" i="36"/>
  <c r="CH184" i="36" s="1"/>
  <c r="CH158" i="34"/>
  <c r="CH158" i="35"/>
  <c r="CH193" i="31"/>
  <c r="CH194" i="31" s="1"/>
  <c r="CH197" i="31"/>
  <c r="CH190" i="35"/>
  <c r="CH192" i="35" s="1"/>
  <c r="CH182" i="35"/>
  <c r="CH196" i="35" s="1"/>
  <c r="CH189" i="35"/>
  <c r="CH191" i="35" s="1"/>
  <c r="CH178" i="35"/>
  <c r="CH179" i="35" s="1"/>
  <c r="CH177" i="35"/>
  <c r="CH178" i="36"/>
  <c r="CH179" i="36" s="1"/>
  <c r="CH158" i="36"/>
  <c r="CG196" i="36"/>
  <c r="CG193" i="36"/>
  <c r="CG194" i="36" s="1"/>
  <c r="CG197" i="36"/>
  <c r="CH177" i="36"/>
  <c r="CF194" i="34"/>
  <c r="CH177" i="34"/>
  <c r="CH183" i="36"/>
  <c r="CH185" i="36" s="1"/>
  <c r="CH190" i="36"/>
  <c r="CH192" i="36" s="1"/>
  <c r="CF198" i="34"/>
  <c r="CG198" i="35"/>
  <c r="CF198" i="35"/>
  <c r="CH189" i="34"/>
  <c r="CH182" i="34"/>
  <c r="CG184" i="34"/>
  <c r="CG186" i="34" s="1"/>
  <c r="CG196" i="34"/>
  <c r="CF194" i="35"/>
  <c r="CG191" i="34"/>
  <c r="CG193" i="34" s="1"/>
  <c r="CG197" i="34"/>
  <c r="CH191" i="36"/>
  <c r="CH190" i="34"/>
  <c r="CH192" i="34" s="1"/>
  <c r="CH183" i="34"/>
  <c r="CH185" i="34" s="1"/>
  <c r="CG197" i="30"/>
  <c r="CG198" i="30" s="1"/>
  <c r="CG184" i="30"/>
  <c r="CG186" i="30" s="1"/>
  <c r="CG191" i="30"/>
  <c r="CG193" i="30" s="1"/>
  <c r="CH74" i="30"/>
  <c r="CF194" i="29"/>
  <c r="CH190" i="29"/>
  <c r="CH192" i="29" s="1"/>
  <c r="CH183" i="29"/>
  <c r="CH185" i="29" s="1"/>
  <c r="CG196" i="29"/>
  <c r="CG184" i="29"/>
  <c r="CG186" i="29" s="1"/>
  <c r="CH182" i="30"/>
  <c r="CH189" i="30"/>
  <c r="CH178" i="30"/>
  <c r="CH179" i="30" s="1"/>
  <c r="CG191" i="29"/>
  <c r="CG193" i="29" s="1"/>
  <c r="CG197" i="29"/>
  <c r="CH183" i="30"/>
  <c r="CH185" i="30" s="1"/>
  <c r="CH190" i="30"/>
  <c r="CH192" i="30" s="1"/>
  <c r="CH177" i="29"/>
  <c r="CF194" i="30"/>
  <c r="CH158" i="30"/>
  <c r="CF198" i="29"/>
  <c r="CF198" i="30"/>
  <c r="CH177" i="30"/>
  <c r="CH189" i="29"/>
  <c r="CH158" i="29"/>
  <c r="CH178" i="29"/>
  <c r="CH179" i="29" s="1"/>
  <c r="CH182" i="29"/>
  <c r="CH198" i="31" l="1"/>
  <c r="CG194" i="35"/>
  <c r="CH184" i="35"/>
  <c r="CH186" i="35" s="1"/>
  <c r="CH197" i="35"/>
  <c r="CH198" i="35" s="1"/>
  <c r="CH193" i="35"/>
  <c r="CG198" i="36"/>
  <c r="CH186" i="36"/>
  <c r="CH196" i="36"/>
  <c r="CH193" i="36"/>
  <c r="CH197" i="36"/>
  <c r="CG198" i="34"/>
  <c r="CH184" i="34"/>
  <c r="CH186" i="34" s="1"/>
  <c r="CH196" i="34"/>
  <c r="CG194" i="34"/>
  <c r="CH197" i="34"/>
  <c r="CH191" i="34"/>
  <c r="CH193" i="34" s="1"/>
  <c r="CG198" i="29"/>
  <c r="CG194" i="30"/>
  <c r="CH184" i="29"/>
  <c r="CH186" i="29" s="1"/>
  <c r="CH196" i="29"/>
  <c r="CH191" i="30"/>
  <c r="CH193" i="30" s="1"/>
  <c r="CH197" i="30"/>
  <c r="CH196" i="30"/>
  <c r="CH184" i="30"/>
  <c r="CH186" i="30" s="1"/>
  <c r="CH191" i="29"/>
  <c r="CH193" i="29" s="1"/>
  <c r="CH197" i="29"/>
  <c r="CG194" i="29"/>
  <c r="CH194" i="35" l="1"/>
  <c r="CH198" i="36"/>
  <c r="CH194" i="36"/>
  <c r="CH198" i="34"/>
  <c r="CH194" i="34"/>
  <c r="CH194" i="30"/>
  <c r="CH198" i="30"/>
  <c r="CH198" i="29"/>
  <c r="CH194" i="29"/>
</calcChain>
</file>

<file path=xl/sharedStrings.xml><?xml version="1.0" encoding="utf-8"?>
<sst xmlns="http://schemas.openxmlformats.org/spreadsheetml/2006/main" count="2819" uniqueCount="284">
  <si>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</si>
  <si>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</si>
  <si>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</si>
  <si>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</si>
  <si>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</si>
  <si>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</si>
  <si>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</si>
  <si>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</si>
  <si>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</si>
  <si>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</si>
  <si>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</si>
  <si>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</si>
  <si>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</si>
  <si>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</si>
  <si>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</si>
  <si>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</si>
  <si>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</si>
  <si>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</si>
  <si>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</si>
  <si>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</si>
  <si>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</si>
  <si>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</si>
  <si>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</si>
  <si>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</si>
  <si>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</si>
  <si>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</si>
  <si>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</si>
  <si>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</si>
  <si>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</si>
  <si>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</si>
  <si>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</si>
  <si>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</si>
  <si>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</si>
  <si>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</si>
  <si>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</si>
  <si>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</si>
  <si>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</si>
  <si>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</si>
  <si>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</si>
  <si>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</si>
  <si>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</si>
  <si>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</si>
  <si>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</si>
  <si>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</si>
  <si>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</si>
  <si>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</si>
  <si>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</si>
  <si>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</si>
  <si>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</si>
  <si>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</si>
  <si>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</si>
  <si>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</si>
  <si>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</si>
  <si>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</si>
  <si>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</si>
  <si>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</si>
  <si>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</si>
  <si>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</si>
  <si>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</si>
  <si>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</si>
  <si>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</si>
  <si>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</si>
  <si>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</si>
  <si>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</si>
  <si>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</si>
  <si>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</si>
  <si>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</si>
  <si>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</si>
  <si>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</si>
  <si>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</si>
  <si>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</si>
  <si>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</si>
  <si>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</si>
  <si>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</si>
  <si>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</si>
  <si>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</si>
  <si>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</si>
  <si>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</si>
  <si>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</si>
  <si>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</si>
  <si>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</si>
  <si>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</si>
  <si>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</si>
  <si>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</si>
  <si>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</si>
  <si>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</si>
  <si>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</si>
  <si>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</si>
  <si>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</si>
  <si>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</si>
  <si>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</si>
  <si>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</si>
  <si>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</si>
  <si>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</si>
  <si>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</si>
  <si>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</si>
  <si>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</si>
  <si>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</si>
  <si>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</si>
  <si>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</si>
  <si>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</si>
  <si>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</si>
  <si>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</si>
  <si>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</si>
  <si>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</si>
  <si>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</si>
  <si>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</si>
  <si>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</si>
  <si>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</si>
  <si>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</si>
  <si>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</si>
  <si>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</si>
  <si>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</si>
  <si>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</si>
  <si>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</si>
  <si>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</si>
  <si>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</si>
  <si>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</si>
  <si>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</si>
  <si>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</si>
  <si>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</si>
  <si>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</si>
  <si>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</si>
  <si>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</si>
  <si>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</si>
  <si>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</si>
  <si>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</si>
  <si>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</si>
  <si>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</si>
  <si>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</si>
  <si>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</si>
  <si>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</si>
  <si>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</si>
  <si>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</si>
  <si>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</si>
  <si>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</si>
  <si>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</si>
  <si>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</si>
  <si>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</si>
  <si>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</si>
  <si>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</si>
  <si>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</si>
  <si>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</si>
  <si>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</si>
  <si>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</si>
  <si>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</si>
  <si>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</si>
  <si>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</si>
  <si>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</si>
  <si>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</si>
  <si>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</si>
  <si>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</si>
  <si>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</si>
  <si>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</si>
  <si>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</si>
  <si>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</si>
  <si>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</si>
  <si>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</si>
  <si>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</si>
  <si>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</si>
  <si>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</si>
  <si>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</si>
  <si>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</si>
  <si>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</si>
  <si>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</si>
  <si>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</si>
  <si>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</si>
  <si>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</si>
  <si>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</si>
  <si>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</si>
  <si>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</si>
  <si>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</si>
  <si>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</si>
  <si>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</si>
  <si>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</si>
  <si>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</si>
  <si>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</si>
  <si>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</si>
  <si>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</si>
  <si>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</si>
  <si>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</si>
  <si>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</si>
  <si>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</si>
  <si>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</si>
  <si>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</si>
  <si>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</si>
  <si>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</si>
  <si>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</si>
  <si>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</si>
  <si>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April</t>
  </si>
  <si>
    <t>LM/TRC</t>
  </si>
  <si>
    <t>Enel X</t>
  </si>
  <si>
    <t>Franklin - MFIE/MFMR</t>
  </si>
  <si>
    <t>meeia</t>
  </si>
  <si>
    <t>updated on 4/1/20</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</si>
  <si>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</si>
  <si>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</si>
  <si>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</si>
  <si>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</si>
  <si>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</si>
  <si>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</si>
  <si>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</si>
  <si>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</si>
  <si>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</si>
  <si>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</si>
  <si>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</si>
  <si>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</si>
  <si>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</si>
  <si>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</si>
  <si>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</si>
  <si>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</si>
  <si>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</si>
  <si>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</si>
  <si>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</si>
  <si>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</si>
  <si>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</si>
  <si>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</si>
  <si>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</si>
  <si>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</si>
  <si>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</si>
  <si>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</si>
  <si>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</si>
  <si>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</si>
  <si>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</si>
  <si>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</si>
  <si>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</si>
  <si>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Pay As You Save</t>
  </si>
  <si>
    <t>Load Error Check</t>
  </si>
  <si>
    <t>C/I input</t>
  </si>
  <si>
    <t>Targeted Community Lighting</t>
  </si>
  <si>
    <t>cumulative % for Dec2022+</t>
  </si>
  <si>
    <t>Incremental (per month) proportions (Dec is weighted avg of Dec-22 through 2023+)</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</si>
  <si>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</si>
  <si>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</si>
  <si>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</si>
  <si>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</si>
  <si>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</si>
  <si>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Single Family Income Eligible - Grants</t>
  </si>
  <si>
    <t>Dec-23 +</t>
  </si>
  <si>
    <t>MEEIA 3 Program Year 2023 - TD Summary</t>
  </si>
  <si>
    <t>x</t>
  </si>
  <si>
    <t>Margin rates effective 3/1/22 reflected in TD calculation, per Rider; Deemed NTG assumption is 82.5%, per stipulation</t>
  </si>
  <si>
    <t xml:space="preserve">TRC reported no kWh in January, similar to PY21 and PY22.  </t>
  </si>
  <si>
    <t>Franklin reported kWh savings on Products, DR, MFIE, MFMR and PAYS; Res DR reflects negative kWh because January unenrollments exceeded new enrollments</t>
  </si>
  <si>
    <t xml:space="preserve">Biz Demand Response is not in event season and therefore reported no kWh. </t>
  </si>
  <si>
    <t>TRC began reporting kWh in February, similar to PY21 and PY22.</t>
  </si>
  <si>
    <t>Neil Graser</t>
  </si>
  <si>
    <t>Yes</t>
  </si>
  <si>
    <t>See Notes</t>
  </si>
  <si>
    <t>TRC March reporting increased over February levels.</t>
  </si>
  <si>
    <t>Large increase proportionally in Community Lighting verified by program manager.</t>
  </si>
  <si>
    <t>Large increase in Custom kWh consistent with recent forecast.</t>
  </si>
  <si>
    <t>No savings in MFMR is accurate per Program Specialist.</t>
  </si>
  <si>
    <t>Negative savings in Res DR expected per Program Manager.</t>
  </si>
  <si>
    <t>Res DR negative savings value verified by Program Manager; greater number of unenrollments than enrollments</t>
  </si>
  <si>
    <t>new base rates effective 7/1/23</t>
  </si>
  <si>
    <t>TRC savings in July is low compared to recent months, but savings is similar to what was forecast for July.</t>
  </si>
  <si>
    <t xml:space="preserve">Added new margin rates July 2023 forward, per MEEIA Rider following ER-2022-0337.  </t>
  </si>
  <si>
    <t>Rebasing for this rate case was based on savings through month end December 2022, and therefore did not include any savings for this program year 2023 (i.e. no rebasing from this case).</t>
  </si>
  <si>
    <t>See Audit Notes</t>
  </si>
  <si>
    <t>Business energy efficiency kWh increased slightly over prior months.  Business demand response kWh data not yet available.</t>
  </si>
  <si>
    <t>Business Demand Response reflects kWh from July event based on data now being available.</t>
  </si>
  <si>
    <t>Proportionally large monthly TD reduction in October is in Residential, but is explained by decreases in load shape and margin rates between September and October.</t>
  </si>
  <si>
    <t>Business Demand Response kWh not yet available for August events.</t>
  </si>
  <si>
    <t>HVAC Extension program reported kWh for first time in the program year.</t>
  </si>
  <si>
    <t>Business Demand Response kWh reported for August events.</t>
  </si>
  <si>
    <t>Res DR Opt:</t>
  </si>
  <si>
    <t>MFMR:</t>
  </si>
  <si>
    <t>Use rebasing line in spreadsheet to subtract out Res DR optimization savings 1/1/24 in order to shift TD to PY24 file</t>
  </si>
  <si>
    <t>Residential reporting provided in mid-January "EOY" reporting batch; no updates at January EOM</t>
  </si>
  <si>
    <t>Business energy efficiency and business demand response updated after mid-January batch, for January EOM</t>
  </si>
  <si>
    <t>Business energy efficiency showed significant increases in January kWh savings, similar to past years (projects still under review when December EOM reporting is due).</t>
  </si>
  <si>
    <t>Business demand response kWh updated for all prior events, to align with most current savings results.</t>
  </si>
  <si>
    <t>PY24 Residential DR shifting to 1 yr EUL, so TD is being modified to only collect TD in the current PY.  Therefore PY23 TD ended here on 1/1/24 manually: used rebasing line in 1M-RES tab  to subtract out Res DR optimization savings 1/1/24 in order to shift TD to PY24 file</t>
  </si>
  <si>
    <t>Residential Grants reporting updated to include additional kWh.</t>
  </si>
  <si>
    <t>Business Demand Response kWh shifted based on customer rate class updates.  Total kWh did not change from prior month.</t>
  </si>
  <si>
    <t>No changes affecting Residential DR shift added to calculation last month.</t>
  </si>
  <si>
    <t>Residential Products reporting updated to include additional kWh.</t>
  </si>
  <si>
    <t>No end of year report changes made by contractors in April reporting, so extended TD calc to April based on prior kWh inputs.</t>
  </si>
  <si>
    <t>Res Demand Response - Event Savings</t>
  </si>
  <si>
    <t xml:space="preserve"> Cumulative 1M</t>
  </si>
  <si>
    <t>Oct manual check</t>
  </si>
  <si>
    <t>PAYS:</t>
  </si>
  <si>
    <t>Res DR optimization appears in the HVAC end use, within 3 programs of evaluated savings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</si>
</sst>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
      <sz val="11"/>
      <color rgb="FF00B0F0"/>
      <name val="Calibri"/>
      <family val="2"/>
      <scheme val="minor"/>
    </font>
    <font>
      <b/>
      <sz val="11"/>
      <color rgb="FF00B0F0"/>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00"/>
        <bgColor indexed="64"/>
      </patternFill>
    </fill>
    <fill>
      <patternFill patternType="solid">
        <fgColor theme="9" tint="0.79998168889431442"/>
        <bgColor rgb="FFFFFFFF"/>
      </patternFill>
    </fill>
    <fill>
      <patternFill patternType="solid">
        <fgColor rgb="FF92D050"/>
        <bgColor indexed="64"/>
      </patternFill>
    </fill>
    <fill>
      <patternFill patternType="solid">
        <fgColor theme="4" tint="0.79998168889431442"/>
        <bgColor rgb="FFFFFFFF"/>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ck">
        <color rgb="FF00B0F0"/>
      </left>
      <right style="thick">
        <color rgb="FF00B0F0"/>
      </right>
      <top style="thick">
        <color rgb="FF00B0F0"/>
      </top>
      <bottom style="thick">
        <color rgb="FF00B0F0"/>
      </bottom>
      <diagonal/>
    </border>
    <border>
      <left style="thin">
        <color indexed="64"/>
      </left>
      <right/>
      <top style="thin">
        <color indexed="64"/>
      </top>
      <bottom style="thin">
        <color indexed="64"/>
      </bottom>
      <diagonal/>
    </border>
    <border>
      <left style="thick">
        <color rgb="FF00B0F0"/>
      </left>
      <right style="thick">
        <color rgb="FF00B0F0"/>
      </right>
      <top style="thick">
        <color rgb="FF00B0F0"/>
      </top>
      <bottom/>
      <diagonal/>
    </border>
    <border>
      <left style="thick">
        <color rgb="FF00B0F0"/>
      </left>
      <right style="thick">
        <color rgb="FF00B0F0"/>
      </right>
      <top/>
      <bottom style="thick">
        <color rgb="FF00B0F0"/>
      </bottom>
      <diagonal/>
    </border>
    <border>
      <left style="thin">
        <color auto="1"/>
      </left>
      <right style="thick">
        <color rgb="FF00B0F0"/>
      </right>
      <top style="thin">
        <color auto="1"/>
      </top>
      <bottom style="thin">
        <color auto="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25">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164" fontId="0" fillId="0" borderId="15" xfId="1" applyNumberFormat="1" applyFont="1"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7" fontId="5" fillId="0" borderId="15" xfId="3" applyNumberFormat="1" applyFont="1" applyBorder="1"/>
    <xf numFmtId="167" fontId="5" fillId="0" borderId="17" xfId="3" applyNumberFormat="1" applyFont="1" applyBorder="1"/>
    <xf numFmtId="164" fontId="0" fillId="0" borderId="25"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25" xfId="0" applyFill="1" applyBorder="1"/>
    <xf numFmtId="44" fontId="0" fillId="0" borderId="15" xfId="2" applyFont="1" applyBorder="1"/>
    <xf numFmtId="44" fontId="0" fillId="0" borderId="17" xfId="2" applyFont="1" applyBorder="1"/>
    <xf numFmtId="0" fontId="2" fillId="2" borderId="26" xfId="0" applyFont="1" applyFill="1" applyBorder="1"/>
    <xf numFmtId="0" fontId="2" fillId="0" borderId="30" xfId="0" applyFont="1" applyBorder="1"/>
    <xf numFmtId="0" fontId="4" fillId="2" borderId="32" xfId="0" applyFont="1" applyFill="1" applyBorder="1"/>
    <xf numFmtId="0" fontId="8" fillId="2" borderId="3" xfId="0" applyFont="1" applyFill="1" applyBorder="1"/>
    <xf numFmtId="0" fontId="5" fillId="0" borderId="37" xfId="0" applyFont="1" applyBorder="1"/>
    <xf numFmtId="0" fontId="4" fillId="2" borderId="23" xfId="0" applyFont="1" applyFill="1" applyBorder="1"/>
    <xf numFmtId="164" fontId="0" fillId="0" borderId="45" xfId="1" applyNumberFormat="1" applyFont="1" applyBorder="1"/>
    <xf numFmtId="164" fontId="0" fillId="0" borderId="46"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8" xfId="0" applyNumberFormat="1" applyBorder="1" applyAlignment="1">
      <alignment horizontal="center"/>
    </xf>
    <xf numFmtId="165" fontId="0" fillId="0" borderId="49" xfId="0" applyNumberFormat="1" applyBorder="1" applyAlignment="1">
      <alignment horizontal="center"/>
    </xf>
    <xf numFmtId="44" fontId="2" fillId="0" borderId="33" xfId="0" applyNumberFormat="1" applyFont="1" applyBorder="1"/>
    <xf numFmtId="44" fontId="2" fillId="0" borderId="33" xfId="2" applyFont="1" applyBorder="1"/>
    <xf numFmtId="44" fontId="2" fillId="0" borderId="34" xfId="2" applyFont="1" applyBorder="1"/>
    <xf numFmtId="165" fontId="0" fillId="0" borderId="43" xfId="0" applyNumberFormat="1" applyBorder="1" applyAlignment="1">
      <alignment horizontal="center"/>
    </xf>
    <xf numFmtId="44" fontId="0" fillId="0" borderId="36" xfId="0" applyNumberFormat="1" applyBorder="1"/>
    <xf numFmtId="44" fontId="0" fillId="0" borderId="3" xfId="0" applyNumberFormat="1" applyBorder="1"/>
    <xf numFmtId="44" fontId="0" fillId="0" borderId="37" xfId="0" applyNumberFormat="1" applyBorder="1"/>
    <xf numFmtId="44" fontId="2" fillId="0" borderId="44" xfId="2" applyFont="1" applyBorder="1"/>
    <xf numFmtId="0" fontId="2" fillId="0" borderId="39" xfId="0" applyFont="1" applyBorder="1"/>
    <xf numFmtId="0" fontId="2" fillId="0" borderId="38" xfId="0" applyFont="1" applyBorder="1"/>
    <xf numFmtId="0" fontId="2" fillId="0" borderId="29" xfId="0" applyFont="1" applyBorder="1"/>
    <xf numFmtId="0" fontId="2" fillId="0" borderId="5" xfId="0" applyFont="1" applyBorder="1"/>
    <xf numFmtId="44" fontId="2" fillId="0" borderId="44" xfId="0" applyNumberFormat="1" applyFont="1" applyBorder="1"/>
    <xf numFmtId="165" fontId="0" fillId="0" borderId="50" xfId="0" applyNumberFormat="1" applyBorder="1" applyAlignment="1">
      <alignment horizontal="center"/>
    </xf>
    <xf numFmtId="44" fontId="0" fillId="0" borderId="9" xfId="0" applyNumberFormat="1" applyBorder="1"/>
    <xf numFmtId="44" fontId="0" fillId="0" borderId="37" xfId="2" applyFont="1" applyBorder="1"/>
    <xf numFmtId="0" fontId="2" fillId="0" borderId="2" xfId="0" applyFont="1" applyBorder="1"/>
    <xf numFmtId="0" fontId="2" fillId="0" borderId="10" xfId="0" applyFont="1" applyBorder="1"/>
    <xf numFmtId="44" fontId="2" fillId="0" borderId="34" xfId="0" applyNumberFormat="1" applyFont="1" applyBorder="1"/>
    <xf numFmtId="1" fontId="0" fillId="0" borderId="0" xfId="0" applyNumberFormat="1"/>
    <xf numFmtId="164" fontId="0" fillId="0" borderId="36" xfId="1" applyNumberFormat="1" applyFont="1" applyBorder="1"/>
    <xf numFmtId="164" fontId="0" fillId="0" borderId="37" xfId="1" applyNumberFormat="1" applyFont="1" applyBorder="1"/>
    <xf numFmtId="164" fontId="2" fillId="0" borderId="44" xfId="1" applyNumberFormat="1" applyFont="1" applyBorder="1"/>
    <xf numFmtId="164" fontId="0" fillId="0" borderId="51" xfId="1" applyNumberFormat="1" applyFont="1" applyBorder="1"/>
    <xf numFmtId="164" fontId="2" fillId="0" borderId="52"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6" xfId="1" applyNumberFormat="1" applyFont="1" applyBorder="1"/>
    <xf numFmtId="164" fontId="2" fillId="0" borderId="43" xfId="1" applyNumberFormat="1" applyFont="1" applyBorder="1"/>
    <xf numFmtId="164" fontId="2" fillId="0" borderId="53" xfId="1" applyNumberFormat="1" applyFont="1" applyBorder="1"/>
    <xf numFmtId="0" fontId="0" fillId="2" borderId="55" xfId="0" applyFill="1" applyBorder="1"/>
    <xf numFmtId="0" fontId="5" fillId="2" borderId="56"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62" xfId="3" applyNumberFormat="1" applyFont="1" applyBorder="1"/>
    <xf numFmtId="0" fontId="16" fillId="0" borderId="8" xfId="0" applyFont="1" applyBorder="1" applyAlignment="1">
      <alignment vertical="center"/>
    </xf>
    <xf numFmtId="0" fontId="16" fillId="0" borderId="31" xfId="0" applyFont="1" applyBorder="1" applyAlignment="1">
      <alignment vertical="center"/>
    </xf>
    <xf numFmtId="0" fontId="16" fillId="0" borderId="8" xfId="0" applyFont="1" applyBorder="1"/>
    <xf numFmtId="0" fontId="16" fillId="0" borderId="31"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1" xfId="0" applyFont="1" applyBorder="1" applyAlignment="1">
      <alignment vertical="center"/>
    </xf>
    <xf numFmtId="0" fontId="17" fillId="0" borderId="52"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36"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7" xfId="4" applyNumberFormat="1" applyFont="1" applyFill="1" applyBorder="1" applyAlignment="1">
      <alignment horizontal="center"/>
    </xf>
    <xf numFmtId="9" fontId="26" fillId="0" borderId="27" xfId="4" applyNumberFormat="1" applyFont="1" applyFill="1" applyBorder="1" applyAlignment="1">
      <alignment horizontal="center"/>
    </xf>
    <xf numFmtId="9" fontId="25" fillId="0" borderId="27"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2" xfId="0" applyNumberFormat="1" applyFont="1" applyFill="1" applyBorder="1"/>
    <xf numFmtId="9" fontId="5" fillId="0" borderId="27" xfId="4" applyNumberFormat="1"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4" fillId="16" borderId="65" xfId="0" applyFont="1" applyFill="1" applyBorder="1" applyAlignment="1">
      <alignment horizontal="center"/>
    </xf>
    <xf numFmtId="0" fontId="24" fillId="16" borderId="66" xfId="0" applyFont="1" applyFill="1" applyBorder="1" applyAlignment="1">
      <alignment horizontal="center"/>
    </xf>
    <xf numFmtId="164" fontId="2" fillId="0" borderId="28" xfId="0" applyNumberFormat="1" applyFont="1" applyBorder="1"/>
    <xf numFmtId="164" fontId="0" fillId="0" borderId="72" xfId="1" applyNumberFormat="1" applyFont="1" applyBorder="1"/>
    <xf numFmtId="44" fontId="0" fillId="0" borderId="12" xfId="2" applyFont="1" applyBorder="1"/>
    <xf numFmtId="44" fontId="0" fillId="0" borderId="13" xfId="2" applyFont="1" applyBorder="1"/>
    <xf numFmtId="0" fontId="4" fillId="2" borderId="62" xfId="0" applyFont="1" applyFill="1" applyBorder="1"/>
    <xf numFmtId="0" fontId="0" fillId="0" borderId="31" xfId="0" applyBorder="1"/>
    <xf numFmtId="164" fontId="0" fillId="0" borderId="62" xfId="1" applyNumberFormat="1" applyFont="1" applyBorder="1"/>
    <xf numFmtId="164" fontId="2" fillId="6" borderId="28" xfId="0" applyNumberFormat="1" applyFont="1" applyFill="1" applyBorder="1"/>
    <xf numFmtId="164" fontId="0" fillId="0" borderId="19" xfId="1" applyNumberFormat="1" applyFont="1" applyBorder="1"/>
    <xf numFmtId="165" fontId="2" fillId="0" borderId="26" xfId="0" applyNumberFormat="1" applyFont="1" applyBorder="1" applyAlignment="1">
      <alignment horizontal="center"/>
    </xf>
    <xf numFmtId="0" fontId="5" fillId="0" borderId="36" xfId="0" applyFont="1" applyBorder="1"/>
    <xf numFmtId="167" fontId="5" fillId="0" borderId="19" xfId="3" applyNumberFormat="1" applyFont="1" applyBorder="1"/>
    <xf numFmtId="167" fontId="5" fillId="0" borderId="24" xfId="3" applyNumberFormat="1" applyFont="1" applyBorder="1"/>
    <xf numFmtId="164" fontId="0" fillId="0" borderId="27" xfId="0" applyNumberFormat="1" applyBorder="1"/>
    <xf numFmtId="164" fontId="0" fillId="0" borderId="28" xfId="0" applyNumberFormat="1" applyBorder="1"/>
    <xf numFmtId="0" fontId="6" fillId="2" borderId="18" xfId="0" applyFont="1" applyFill="1" applyBorder="1"/>
    <xf numFmtId="0" fontId="6" fillId="2" borderId="37" xfId="0" applyFont="1" applyFill="1" applyBorder="1"/>
    <xf numFmtId="44" fontId="0" fillId="0" borderId="47" xfId="0" applyNumberFormat="1" applyBorder="1"/>
    <xf numFmtId="44" fontId="0" fillId="0" borderId="60" xfId="0" applyNumberFormat="1" applyBorder="1"/>
    <xf numFmtId="44" fontId="0" fillId="0" borderId="51" xfId="0" applyNumberFormat="1" applyBorder="1"/>
    <xf numFmtId="44" fontId="0" fillId="0" borderId="59" xfId="0" applyNumberFormat="1" applyBorder="1"/>
    <xf numFmtId="44" fontId="0" fillId="0" borderId="59" xfId="2" applyFont="1" applyBorder="1"/>
    <xf numFmtId="0" fontId="0" fillId="0" borderId="54" xfId="0" applyBorder="1"/>
    <xf numFmtId="44" fontId="0" fillId="0" borderId="72" xfId="0" applyNumberFormat="1" applyBorder="1"/>
    <xf numFmtId="44" fontId="0" fillId="0" borderId="73" xfId="0" applyNumberFormat="1" applyBorder="1"/>
    <xf numFmtId="44" fontId="2" fillId="0" borderId="26" xfId="2" applyFont="1" applyBorder="1"/>
    <xf numFmtId="44" fontId="2" fillId="0" borderId="27" xfId="2" applyFont="1" applyBorder="1"/>
    <xf numFmtId="44" fontId="2" fillId="0" borderId="28" xfId="2" applyFont="1" applyBorder="1"/>
    <xf numFmtId="173" fontId="0" fillId="0" borderId="1" xfId="2" applyNumberFormat="1" applyFont="1" applyBorder="1"/>
    <xf numFmtId="164" fontId="0" fillId="0" borderId="62" xfId="0" applyNumberFormat="1" applyBorder="1"/>
    <xf numFmtId="164" fontId="0" fillId="0" borderId="31" xfId="1" applyNumberFormat="1" applyFont="1" applyBorder="1"/>
    <xf numFmtId="165" fontId="0" fillId="0" borderId="28" xfId="0" applyNumberFormat="1" applyBorder="1" applyAlignment="1">
      <alignment horizontal="center"/>
    </xf>
    <xf numFmtId="165" fontId="0" fillId="0" borderId="26" xfId="0" applyNumberFormat="1" applyBorder="1" applyAlignment="1">
      <alignment horizontal="center"/>
    </xf>
    <xf numFmtId="165" fontId="25" fillId="2" borderId="27" xfId="0" applyNumberFormat="1" applyFont="1" applyFill="1" applyBorder="1" applyAlignment="1">
      <alignment horizontal="center"/>
    </xf>
    <xf numFmtId="165" fontId="25" fillId="2" borderId="28" xfId="0" applyNumberFormat="1" applyFont="1" applyFill="1" applyBorder="1" applyAlignment="1">
      <alignment horizontal="center"/>
    </xf>
    <xf numFmtId="165" fontId="2" fillId="0" borderId="27" xfId="0" applyNumberFormat="1" applyFont="1" applyBorder="1" applyAlignment="1">
      <alignment horizontal="center"/>
    </xf>
    <xf numFmtId="0" fontId="2" fillId="18" borderId="2" xfId="0" applyFont="1" applyFill="1" applyBorder="1"/>
    <xf numFmtId="0" fontId="2" fillId="19" borderId="39" xfId="0" applyFont="1" applyFill="1" applyBorder="1"/>
    <xf numFmtId="0" fontId="2" fillId="20" borderId="39" xfId="0" applyFont="1" applyFill="1" applyBorder="1"/>
    <xf numFmtId="0" fontId="0" fillId="13" borderId="0" xfId="0" applyFill="1" applyAlignment="1" applyProtection="1">
      <alignment horizontal="center"/>
      <protection locked="0"/>
    </xf>
    <xf numFmtId="0" fontId="0" fillId="13" borderId="0" xfId="0" applyFill="1" applyProtection="1">
      <protection locked="0"/>
    </xf>
    <xf numFmtId="0" fontId="2" fillId="2" borderId="58" xfId="0" applyFont="1" applyFill="1" applyBorder="1"/>
    <xf numFmtId="164" fontId="0" fillId="21" borderId="63" xfId="1" applyNumberFormat="1" applyFont="1" applyFill="1" applyBorder="1"/>
    <xf numFmtId="164" fontId="0" fillId="21" borderId="1" xfId="1" applyNumberFormat="1" applyFont="1" applyFill="1" applyBorder="1"/>
    <xf numFmtId="164" fontId="0" fillId="21" borderId="57" xfId="1" applyNumberFormat="1" applyFont="1" applyFill="1" applyBorder="1"/>
    <xf numFmtId="164" fontId="7" fillId="0" borderId="31" xfId="1" applyNumberFormat="1" applyFont="1" applyBorder="1"/>
    <xf numFmtId="0" fontId="6" fillId="2" borderId="54" xfId="0" applyFont="1" applyFill="1" applyBorder="1"/>
    <xf numFmtId="0" fontId="0" fillId="2" borderId="3" xfId="0" applyFill="1" applyBorder="1"/>
    <xf numFmtId="0" fontId="14" fillId="21" borderId="72" xfId="0" applyFont="1" applyFill="1" applyBorder="1"/>
    <xf numFmtId="0" fontId="2" fillId="0" borderId="43" xfId="0" applyFont="1" applyBorder="1"/>
    <xf numFmtId="0" fontId="6" fillId="2" borderId="54" xfId="0" applyFont="1" applyFill="1" applyBorder="1" applyAlignment="1">
      <alignment horizontal="center"/>
    </xf>
    <xf numFmtId="0" fontId="6" fillId="2" borderId="9" xfId="0" applyFont="1" applyFill="1" applyBorder="1"/>
    <xf numFmtId="164" fontId="0" fillId="21" borderId="71" xfId="1" applyNumberFormat="1" applyFont="1" applyFill="1" applyBorder="1"/>
    <xf numFmtId="164" fontId="0" fillId="21" borderId="72" xfId="1" applyNumberFormat="1" applyFont="1" applyFill="1" applyBorder="1"/>
    <xf numFmtId="0" fontId="15" fillId="21" borderId="72" xfId="0" applyFont="1" applyFill="1" applyBorder="1"/>
    <xf numFmtId="164" fontId="2" fillId="23" borderId="28" xfId="0" applyNumberFormat="1"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62" xfId="1" applyNumberFormat="1" applyFont="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6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63" xfId="3" applyFont="1" applyFill="1" applyBorder="1"/>
    <xf numFmtId="0" fontId="2" fillId="17" borderId="6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4" xfId="1" applyNumberFormat="1" applyFont="1" applyFill="1" applyBorder="1"/>
    <xf numFmtId="164" fontId="0" fillId="21" borderId="15" xfId="1" applyNumberFormat="1" applyFont="1" applyFill="1" applyBorder="1"/>
    <xf numFmtId="164" fontId="0" fillId="21" borderId="27" xfId="0" applyNumberFormat="1" applyFill="1" applyBorder="1"/>
    <xf numFmtId="164" fontId="0" fillId="21" borderId="28" xfId="0" applyNumberFormat="1" applyFill="1" applyBorder="1"/>
    <xf numFmtId="0" fontId="5" fillId="19" borderId="5" xfId="0" applyFont="1" applyFill="1" applyBorder="1"/>
    <xf numFmtId="0" fontId="5" fillId="19" borderId="31" xfId="0" applyFont="1" applyFill="1" applyBorder="1"/>
    <xf numFmtId="2" fontId="5" fillId="2" borderId="32" xfId="0" applyNumberFormat="1" applyFont="1" applyFill="1" applyBorder="1"/>
    <xf numFmtId="2" fontId="5" fillId="0" borderId="46" xfId="1" applyNumberFormat="1" applyFont="1" applyBorder="1"/>
    <xf numFmtId="2" fontId="25" fillId="2" borderId="32" xfId="0" applyNumberFormat="1" applyFont="1" applyFill="1" applyBorder="1"/>
    <xf numFmtId="2" fontId="25" fillId="0" borderId="46"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6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71" fontId="5" fillId="17" borderId="17"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5" fillId="17" borderId="17" xfId="4" applyNumberFormat="1" applyFont="1" applyFill="1" applyBorder="1" applyAlignment="1">
      <alignment horizontal="center"/>
    </xf>
    <xf numFmtId="168" fontId="26" fillId="17" borderId="27" xfId="4" applyNumberFormat="1" applyFont="1" applyFill="1" applyBorder="1" applyAlignment="1">
      <alignment horizontal="center"/>
    </xf>
    <xf numFmtId="9" fontId="26" fillId="17" borderId="27" xfId="4" applyNumberFormat="1" applyFont="1" applyFill="1" applyBorder="1" applyAlignment="1">
      <alignment horizontal="center"/>
    </xf>
    <xf numFmtId="9" fontId="25" fillId="17" borderId="27" xfId="4" applyNumberFormat="1" applyFont="1" applyFill="1" applyBorder="1" applyAlignment="1">
      <alignment horizontal="center"/>
    </xf>
    <xf numFmtId="171" fontId="5" fillId="17" borderId="12" xfId="4" applyNumberFormat="1" applyFont="1" applyFill="1" applyBorder="1" applyAlignment="1">
      <alignment horizontal="center"/>
    </xf>
    <xf numFmtId="171" fontId="5" fillId="17" borderId="13" xfId="4" applyNumberFormat="1" applyFont="1" applyFill="1" applyBorder="1" applyAlignment="1">
      <alignment horizontal="center"/>
    </xf>
    <xf numFmtId="168" fontId="5" fillId="17" borderId="13" xfId="4" applyNumberFormat="1" applyFont="1" applyFill="1" applyBorder="1" applyAlignment="1">
      <alignment horizontal="center"/>
    </xf>
    <xf numFmtId="9" fontId="25" fillId="17" borderId="28"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7" xfId="4" applyNumberFormat="1" applyFont="1" applyFill="1" applyBorder="1" applyAlignment="1">
      <alignment horizontal="center"/>
    </xf>
    <xf numFmtId="164" fontId="0" fillId="17" borderId="15" xfId="1" applyNumberFormat="1" applyFont="1" applyFill="1" applyBorder="1"/>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164" fontId="0" fillId="21" borderId="17" xfId="0" applyNumberFormat="1" applyFill="1" applyBorder="1"/>
    <xf numFmtId="164" fontId="0" fillId="0" borderId="17" xfId="0" applyNumberFormat="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40" xfId="0" applyFont="1" applyFill="1" applyBorder="1"/>
    <xf numFmtId="0" fontId="26" fillId="0" borderId="35" xfId="0" applyFont="1" applyBorder="1"/>
    <xf numFmtId="168" fontId="26" fillId="0" borderId="33" xfId="4" applyNumberFormat="1" applyFont="1" applyFill="1" applyBorder="1" applyAlignment="1">
      <alignment horizontal="center"/>
    </xf>
    <xf numFmtId="9" fontId="26" fillId="0" borderId="33" xfId="4" applyNumberFormat="1" applyFont="1" applyFill="1" applyBorder="1" applyAlignment="1">
      <alignment horizontal="center"/>
    </xf>
    <xf numFmtId="9" fontId="25" fillId="0" borderId="33" xfId="4" applyNumberFormat="1" applyFont="1" applyFill="1" applyBorder="1" applyAlignment="1">
      <alignment horizontal="center"/>
    </xf>
    <xf numFmtId="168" fontId="26" fillId="17" borderId="33" xfId="4" applyNumberFormat="1" applyFont="1" applyFill="1" applyBorder="1" applyAlignment="1">
      <alignment horizontal="center"/>
    </xf>
    <xf numFmtId="9" fontId="26" fillId="17" borderId="33" xfId="4" applyNumberFormat="1" applyFont="1" applyFill="1" applyBorder="1" applyAlignment="1">
      <alignment horizontal="center"/>
    </xf>
    <xf numFmtId="9" fontId="25" fillId="17" borderId="33" xfId="4" applyNumberFormat="1" applyFont="1" applyFill="1" applyBorder="1" applyAlignment="1">
      <alignment horizontal="center"/>
    </xf>
    <xf numFmtId="9" fontId="25" fillId="17" borderId="34" xfId="4" applyNumberFormat="1" applyFont="1" applyFill="1" applyBorder="1" applyAlignment="1">
      <alignment horizontal="center"/>
    </xf>
    <xf numFmtId="0" fontId="5" fillId="0" borderId="11" xfId="0" applyFont="1" applyBorder="1"/>
    <xf numFmtId="0" fontId="0" fillId="2" borderId="62" xfId="0" applyFill="1" applyBorder="1" applyAlignment="1">
      <alignment horizontal="center" vertical="center" textRotation="90" wrapText="1" readingOrder="1"/>
    </xf>
    <xf numFmtId="0" fontId="2" fillId="2" borderId="6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75" xfId="0" applyBorder="1"/>
    <xf numFmtId="0" fontId="25" fillId="17" borderId="26" xfId="0" applyFont="1" applyFill="1" applyBorder="1"/>
    <xf numFmtId="0" fontId="26" fillId="0" borderId="26"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9" fontId="5" fillId="17" borderId="28" xfId="4" applyNumberFormat="1" applyFont="1" applyFill="1" applyBorder="1" applyAlignment="1">
      <alignment horizontal="center"/>
    </xf>
    <xf numFmtId="164" fontId="0" fillId="17" borderId="16" xfId="0" applyNumberFormat="1" applyFill="1" applyBorder="1"/>
    <xf numFmtId="164" fontId="0" fillId="17" borderId="17"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6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54"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7" xfId="0" applyNumberFormat="1" applyFont="1" applyBorder="1"/>
    <xf numFmtId="0" fontId="0" fillId="0" borderId="0" xfId="0"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36" fillId="0" borderId="0" xfId="0" applyFont="1" applyAlignment="1">
      <alignment horizontal="center"/>
    </xf>
    <xf numFmtId="0" fontId="0" fillId="17" borderId="0" xfId="0" applyFill="1" applyAlignment="1">
      <alignment horizontal="center" vertical="center"/>
    </xf>
    <xf numFmtId="175" fontId="0" fillId="0" borderId="0" xfId="0" applyNumberFormat="1"/>
    <xf numFmtId="43" fontId="7" fillId="0" borderId="0" xfId="0" applyNumberFormat="1" applyFont="1"/>
    <xf numFmtId="43" fontId="7" fillId="0" borderId="31" xfId="0" applyNumberFormat="1" applyFont="1" applyBorder="1"/>
    <xf numFmtId="167" fontId="5" fillId="13" borderId="1" xfId="3" applyNumberFormat="1" applyFont="1" applyFill="1" applyBorder="1"/>
    <xf numFmtId="167" fontId="5" fillId="13" borderId="15"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5" xfId="3" applyNumberFormat="1" applyFont="1" applyFill="1" applyBorder="1"/>
    <xf numFmtId="167" fontId="5" fillId="0" borderId="16" xfId="3" applyNumberFormat="1" applyFont="1" applyFill="1" applyBorder="1"/>
    <xf numFmtId="167" fontId="5" fillId="0" borderId="17" xfId="3" applyNumberFormat="1" applyFont="1" applyFill="1" applyBorder="1"/>
    <xf numFmtId="167" fontId="5" fillId="13" borderId="16" xfId="3" applyNumberFormat="1" applyFont="1" applyFill="1" applyBorder="1"/>
    <xf numFmtId="167" fontId="5" fillId="13" borderId="17" xfId="3" applyNumberFormat="1" applyFont="1" applyFill="1" applyBorder="1"/>
    <xf numFmtId="176" fontId="0" fillId="0" borderId="0" xfId="0" applyNumberFormat="1"/>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31" xfId="2" applyFont="1" applyBorder="1"/>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0" fontId="2" fillId="0" borderId="70" xfId="0" applyFont="1" applyBorder="1" applyAlignment="1">
      <alignment horizontal="left" vertical="top"/>
    </xf>
    <xf numFmtId="0" fontId="2" fillId="0" borderId="74" xfId="0" applyFont="1" applyBorder="1" applyAlignment="1">
      <alignment horizontal="left" vertical="top"/>
    </xf>
    <xf numFmtId="0" fontId="2" fillId="0" borderId="31" xfId="0" applyFont="1" applyBorder="1" applyAlignment="1">
      <alignment horizontal="left" vertical="top"/>
    </xf>
    <xf numFmtId="0" fontId="2" fillId="0" borderId="31" xfId="0" applyFont="1" applyBorder="1" applyAlignment="1">
      <alignment horizontal="right" vertical="top"/>
    </xf>
    <xf numFmtId="0" fontId="2" fillId="0" borderId="44" xfId="0" applyFont="1" applyBorder="1" applyAlignment="1">
      <alignment horizontal="left" vertical="top"/>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2" fillId="0" borderId="42" xfId="0" applyFont="1" applyBorder="1"/>
    <xf numFmtId="0" fontId="2" fillId="0" borderId="54" xfId="0" applyFont="1" applyBorder="1"/>
    <xf numFmtId="0" fontId="25" fillId="0" borderId="0" xfId="0" applyFont="1" applyAlignment="1">
      <alignment horizontal="left" vertical="top"/>
    </xf>
    <xf numFmtId="0" fontId="25" fillId="0" borderId="0" xfId="0" applyFont="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39" fillId="0" borderId="0" xfId="0" applyFont="1"/>
    <xf numFmtId="43" fontId="0" fillId="0" borderId="0" xfId="0" applyNumberFormat="1"/>
    <xf numFmtId="164" fontId="5" fillId="0" borderId="1" xfId="1" applyNumberFormat="1" applyFont="1" applyBorder="1"/>
    <xf numFmtId="14" fontId="0" fillId="0" borderId="0" xfId="0" applyNumberFormat="1" applyAlignment="1">
      <alignment horizontal="right" vertical="top"/>
    </xf>
    <xf numFmtId="14" fontId="25" fillId="0" borderId="0" xfId="0" applyNumberFormat="1" applyFont="1" applyAlignment="1">
      <alignment horizontal="right" vertical="top"/>
    </xf>
    <xf numFmtId="14" fontId="2" fillId="0" borderId="31" xfId="0" applyNumberFormat="1" applyFont="1" applyBorder="1" applyAlignment="1">
      <alignment horizontal="right" vertical="top"/>
    </xf>
    <xf numFmtId="0" fontId="0" fillId="0" borderId="0" xfId="0" applyAlignment="1">
      <alignment horizontal="left" vertical="top"/>
    </xf>
    <xf numFmtId="0" fontId="0" fillId="0" borderId="0" xfId="0" applyAlignment="1">
      <alignment horizontal="right" vertical="top"/>
    </xf>
    <xf numFmtId="0" fontId="0" fillId="0" borderId="20" xfId="0" applyBorder="1" applyAlignment="1">
      <alignment horizontal="left" vertical="top"/>
    </xf>
    <xf numFmtId="168" fontId="25" fillId="18" borderId="27" xfId="3" applyNumberFormat="1" applyFont="1" applyFill="1" applyBorder="1" applyAlignment="1">
      <alignment horizontal="center"/>
    </xf>
    <xf numFmtId="168" fontId="1" fillId="0" borderId="27" xfId="3" applyNumberFormat="1" applyFont="1" applyFill="1" applyBorder="1" applyAlignment="1">
      <alignment horizontal="center"/>
    </xf>
    <xf numFmtId="168" fontId="1" fillId="0" borderId="28" xfId="3" applyNumberFormat="1" applyFont="1" applyFill="1" applyBorder="1" applyAlignment="1">
      <alignment horizontal="center"/>
    </xf>
    <xf numFmtId="164" fontId="5" fillId="0" borderId="0" xfId="0" applyNumberFormat="1" applyFont="1"/>
    <xf numFmtId="164" fontId="30" fillId="0" borderId="62" xfId="1" applyNumberFormat="1" applyFont="1" applyFill="1" applyBorder="1"/>
    <xf numFmtId="0" fontId="4" fillId="0" borderId="62" xfId="0" applyFont="1" applyBorder="1"/>
    <xf numFmtId="164" fontId="0" fillId="0" borderId="62" xfId="1" applyNumberFormat="1" applyFont="1" applyFill="1" applyBorder="1"/>
    <xf numFmtId="164" fontId="5" fillId="0" borderId="1" xfId="1" applyNumberFormat="1" applyFont="1" applyFill="1" applyBorder="1"/>
    <xf numFmtId="168" fontId="0" fillId="2" borderId="27" xfId="3" applyNumberFormat="1" applyFont="1" applyFill="1" applyBorder="1" applyAlignment="1">
      <alignment horizontal="center"/>
    </xf>
    <xf numFmtId="168" fontId="27" fillId="0" borderId="27" xfId="3" applyNumberFormat="1" applyFont="1" applyFill="1" applyBorder="1" applyAlignment="1">
      <alignment horizontal="center"/>
    </xf>
    <xf numFmtId="168" fontId="10" fillId="2" borderId="27" xfId="3" applyNumberFormat="1" applyFont="1" applyFill="1" applyBorder="1" applyAlignment="1">
      <alignment horizontal="center"/>
    </xf>
    <xf numFmtId="168" fontId="10" fillId="2" borderId="28" xfId="3" applyNumberFormat="1" applyFont="1" applyFill="1" applyBorder="1" applyAlignment="1">
      <alignment horizontal="center"/>
    </xf>
    <xf numFmtId="41" fontId="31" fillId="0" borderId="0" xfId="0" applyNumberFormat="1" applyFont="1" applyAlignment="1">
      <alignment horizontal="center"/>
    </xf>
    <xf numFmtId="0" fontId="13"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0" fontId="0" fillId="17" borderId="14" xfId="0" applyFill="1" applyBorder="1"/>
    <xf numFmtId="164" fontId="2" fillId="17" borderId="15" xfId="1" applyNumberFormat="1" applyFont="1" applyFill="1" applyBorder="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166" fontId="0" fillId="9" borderId="33"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75" fontId="7" fillId="0" borderId="0" xfId="0" applyNumberFormat="1" applyFont="1"/>
    <xf numFmtId="169" fontId="38" fillId="26" borderId="1" xfId="4" applyNumberFormat="1" applyFont="1" applyFill="1" applyBorder="1" applyAlignment="1">
      <alignment horizontal="center"/>
    </xf>
    <xf numFmtId="164" fontId="5" fillId="21" borderId="1" xfId="1" applyNumberFormat="1" applyFont="1" applyFill="1" applyBorder="1"/>
    <xf numFmtId="0" fontId="2" fillId="0" borderId="0" xfId="0" applyFont="1" applyAlignment="1">
      <alignment horizontal="right" vertical="top"/>
    </xf>
    <xf numFmtId="0" fontId="2" fillId="0" borderId="20" xfId="0" applyFont="1" applyBorder="1" applyAlignment="1">
      <alignment horizontal="left" vertical="top"/>
    </xf>
    <xf numFmtId="0" fontId="2" fillId="0" borderId="62" xfId="0" applyFont="1" applyBorder="1" applyAlignment="1">
      <alignment vertical="top" wrapText="1"/>
    </xf>
    <xf numFmtId="14" fontId="2" fillId="0" borderId="0" xfId="0" applyNumberFormat="1" applyFont="1" applyAlignment="1">
      <alignment horizontal="right" vertical="top"/>
    </xf>
    <xf numFmtId="14" fontId="0" fillId="0" borderId="31" xfId="0" applyNumberFormat="1" applyBorder="1" applyAlignment="1">
      <alignment horizontal="right" vertical="top"/>
    </xf>
    <xf numFmtId="0" fontId="2" fillId="0" borderId="0" xfId="0" applyFont="1" applyAlignment="1">
      <alignment horizontal="left" vertical="top"/>
    </xf>
    <xf numFmtId="0" fontId="2" fillId="0" borderId="0" xfId="0" applyFont="1" applyAlignment="1">
      <alignment horizontal="left" vertical="top" wrapText="1"/>
    </xf>
    <xf numFmtId="0" fontId="25" fillId="0" borderId="62" xfId="0" applyFont="1" applyBorder="1" applyAlignment="1">
      <alignment horizontal="left" vertical="top"/>
    </xf>
    <xf numFmtId="14" fontId="25" fillId="0" borderId="62" xfId="0" applyNumberFormat="1" applyFont="1" applyBorder="1" applyAlignment="1">
      <alignment horizontal="right" vertical="top"/>
    </xf>
    <xf numFmtId="0" fontId="25" fillId="0" borderId="62" xfId="0" applyFont="1" applyBorder="1" applyAlignment="1">
      <alignment horizontal="right" vertical="top"/>
    </xf>
    <xf numFmtId="0" fontId="25" fillId="0" borderId="50" xfId="0" applyFont="1" applyBorder="1" applyAlignment="1">
      <alignment horizontal="left" vertical="top"/>
    </xf>
    <xf numFmtId="0" fontId="0" fillId="27" borderId="0" xfId="0" applyFill="1"/>
    <xf numFmtId="0" fontId="5" fillId="0" borderId="31" xfId="0" applyFont="1" applyBorder="1"/>
    <xf numFmtId="0" fontId="2" fillId="0" borderId="62" xfId="0" applyFont="1" applyBorder="1" applyAlignment="1">
      <alignment horizontal="left" vertical="top" wrapText="1"/>
    </xf>
    <xf numFmtId="166" fontId="0" fillId="10" borderId="33" xfId="2" applyNumberFormat="1" applyFont="1" applyFill="1" applyBorder="1"/>
    <xf numFmtId="166" fontId="0" fillId="10" borderId="16" xfId="2" applyNumberFormat="1" applyFont="1" applyFill="1" applyBorder="1"/>
    <xf numFmtId="0" fontId="30" fillId="10" borderId="0" xfId="0" applyFont="1" applyFill="1"/>
    <xf numFmtId="166" fontId="0" fillId="10" borderId="1" xfId="2" applyNumberFormat="1" applyFont="1" applyFill="1" applyBorder="1"/>
    <xf numFmtId="169" fontId="5" fillId="10" borderId="1" xfId="4" applyNumberFormat="1" applyFont="1" applyFill="1" applyBorder="1" applyAlignment="1">
      <alignment horizont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169" fontId="38" fillId="28" borderId="1" xfId="4" applyNumberFormat="1" applyFont="1" applyFill="1" applyBorder="1" applyAlignment="1">
      <alignment horizontal="center"/>
    </xf>
    <xf numFmtId="166" fontId="0" fillId="10" borderId="17" xfId="2" applyNumberFormat="1" applyFont="1" applyFill="1" applyBorder="1"/>
    <xf numFmtId="166" fontId="0" fillId="10" borderId="15" xfId="2" applyNumberFormat="1" applyFont="1" applyFill="1" applyBorder="1"/>
    <xf numFmtId="3" fontId="0" fillId="0" borderId="0" xfId="0" applyNumberFormat="1"/>
    <xf numFmtId="0" fontId="2" fillId="0" borderId="0" xfId="0" applyFont="1" applyAlignment="1">
      <alignment vertical="top" wrapText="1"/>
    </xf>
    <xf numFmtId="0" fontId="41" fillId="2" borderId="0" xfId="0" applyFont="1" applyFill="1" applyAlignment="1">
      <alignment horizontal="right"/>
    </xf>
    <xf numFmtId="0" fontId="41" fillId="0" borderId="31" xfId="0" applyFont="1" applyBorder="1" applyAlignment="1">
      <alignment horizontal="right"/>
    </xf>
    <xf numFmtId="164" fontId="0" fillId="0" borderId="77" xfId="1" applyNumberFormat="1" applyFont="1" applyBorder="1"/>
    <xf numFmtId="164" fontId="0" fillId="0" borderId="63" xfId="1" applyNumberFormat="1" applyFont="1" applyBorder="1"/>
    <xf numFmtId="165" fontId="25" fillId="2" borderId="33" xfId="0" applyNumberFormat="1" applyFont="1" applyFill="1" applyBorder="1" applyAlignment="1">
      <alignment horizontal="center"/>
    </xf>
    <xf numFmtId="164" fontId="0" fillId="0" borderId="76" xfId="1" applyNumberFormat="1" applyFont="1" applyBorder="1"/>
    <xf numFmtId="0" fontId="41" fillId="0" borderId="62" xfId="0" applyFont="1" applyBorder="1" applyAlignment="1">
      <alignment horizontal="right"/>
    </xf>
    <xf numFmtId="164" fontId="0" fillId="0" borderId="48" xfId="0" applyNumberFormat="1" applyBorder="1"/>
    <xf numFmtId="164" fontId="41" fillId="0" borderId="79" xfId="1" applyNumberFormat="1" applyFont="1" applyBorder="1"/>
    <xf numFmtId="164" fontId="41" fillId="25" borderId="78" xfId="1" applyNumberFormat="1" applyFont="1" applyFill="1" applyBorder="1"/>
    <xf numFmtId="164" fontId="0" fillId="25" borderId="1" xfId="1" applyNumberFormat="1" applyFont="1" applyFill="1" applyBorder="1"/>
    <xf numFmtId="0" fontId="42" fillId="25" borderId="31" xfId="0" applyFont="1" applyFill="1" applyBorder="1"/>
    <xf numFmtId="0" fontId="0" fillId="0" borderId="64" xfId="0" applyBorder="1" applyAlignment="1">
      <alignment horizontal="left" vertical="top"/>
    </xf>
    <xf numFmtId="164" fontId="0" fillId="0" borderId="80" xfId="1" applyNumberFormat="1" applyFont="1" applyBorder="1"/>
    <xf numFmtId="0" fontId="16" fillId="0" borderId="52" xfId="0" applyFont="1" applyBorder="1"/>
    <xf numFmtId="164" fontId="2" fillId="0" borderId="16" xfId="1" applyNumberFormat="1" applyFont="1" applyFill="1" applyBorder="1" applyProtection="1"/>
    <xf numFmtId="0" fontId="16" fillId="0" borderId="52" xfId="0" applyFont="1" applyBorder="1" applyAlignment="1">
      <alignment vertical="center"/>
    </xf>
    <xf numFmtId="164" fontId="2" fillId="0" borderId="16" xfId="1" applyNumberFormat="1" applyFont="1" applyFill="1" applyBorder="1"/>
    <xf numFmtId="44" fontId="7" fillId="0" borderId="0" xfId="0" applyNumberFormat="1" applyFont="1"/>
    <xf numFmtId="164" fontId="2" fillId="0" borderId="15" xfId="1" applyNumberFormat="1" applyFont="1" applyFill="1" applyBorder="1"/>
    <xf numFmtId="164" fontId="41" fillId="0" borderId="62" xfId="1" applyNumberFormat="1" applyFont="1" applyBorder="1"/>
    <xf numFmtId="164" fontId="0" fillId="0" borderId="12" xfId="1" applyNumberFormat="1" applyFont="1" applyBorder="1" applyProtection="1"/>
    <xf numFmtId="164" fontId="0" fillId="0" borderId="16" xfId="1" applyNumberFormat="1" applyFont="1" applyBorder="1"/>
    <xf numFmtId="164" fontId="0" fillId="0" borderId="16" xfId="1" applyNumberFormat="1" applyFont="1" applyBorder="1" applyProtection="1"/>
    <xf numFmtId="43" fontId="2" fillId="0" borderId="0" xfId="0" applyNumberFormat="1" applyFont="1"/>
    <xf numFmtId="164" fontId="7" fillId="0" borderId="0" xfId="0" applyNumberFormat="1" applyFont="1"/>
    <xf numFmtId="0" fontId="5" fillId="0" borderId="64"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0" fillId="0" borderId="64"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0" fillId="0" borderId="74" xfId="0" applyBorder="1" applyAlignment="1">
      <alignment horizontal="left" vertical="top" wrapText="1"/>
    </xf>
    <xf numFmtId="0" fontId="0" fillId="0" borderId="31" xfId="0" applyBorder="1" applyAlignment="1">
      <alignment horizontal="left" vertical="top" wrapText="1"/>
    </xf>
    <xf numFmtId="0" fontId="0" fillId="0" borderId="44" xfId="0" applyBorder="1" applyAlignment="1">
      <alignment horizontal="left" vertical="top" wrapText="1"/>
    </xf>
    <xf numFmtId="0" fontId="0" fillId="0" borderId="70" xfId="0" applyBorder="1" applyAlignment="1">
      <alignment horizontal="left" vertical="top"/>
    </xf>
    <xf numFmtId="0" fontId="0" fillId="0" borderId="62" xfId="0" applyBorder="1" applyAlignment="1">
      <alignment horizontal="left" vertical="top"/>
    </xf>
    <xf numFmtId="0" fontId="0" fillId="0" borderId="50" xfId="0" applyBorder="1" applyAlignment="1">
      <alignment horizontal="left" vertical="top"/>
    </xf>
    <xf numFmtId="0" fontId="0" fillId="0" borderId="6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5" fillId="0" borderId="74" xfId="0" applyFont="1" applyBorder="1" applyAlignment="1">
      <alignment horizontal="left" vertical="top" wrapText="1"/>
    </xf>
    <xf numFmtId="0" fontId="5" fillId="0" borderId="31" xfId="0" applyFont="1" applyBorder="1" applyAlignment="1">
      <alignment horizontal="left" vertical="top" wrapText="1"/>
    </xf>
    <xf numFmtId="0" fontId="5" fillId="0" borderId="44" xfId="0" applyFont="1" applyBorder="1" applyAlignment="1">
      <alignment horizontal="left" vertical="top" wrapText="1"/>
    </xf>
    <xf numFmtId="0" fontId="0" fillId="0" borderId="70" xfId="0" applyBorder="1" applyAlignment="1">
      <alignment horizontal="left" vertical="top" wrapText="1"/>
    </xf>
    <xf numFmtId="0" fontId="0" fillId="0" borderId="62" xfId="0" applyBorder="1" applyAlignment="1">
      <alignment horizontal="left" vertical="top" wrapText="1"/>
    </xf>
    <xf numFmtId="0" fontId="0" fillId="0" borderId="50" xfId="0" applyBorder="1" applyAlignment="1">
      <alignment horizontal="left" vertical="top" wrapText="1"/>
    </xf>
    <xf numFmtId="0" fontId="2" fillId="12" borderId="0" xfId="0" applyFont="1" applyFill="1" applyAlignment="1">
      <alignment horizontal="center"/>
    </xf>
    <xf numFmtId="0" fontId="2" fillId="0" borderId="42" xfId="0" applyFont="1" applyBorder="1" applyAlignment="1">
      <alignment horizontal="center"/>
    </xf>
    <xf numFmtId="0" fontId="2" fillId="0" borderId="54" xfId="0" applyFont="1" applyBorder="1" applyAlignment="1">
      <alignment horizontal="center"/>
    </xf>
    <xf numFmtId="0" fontId="2" fillId="0" borderId="43" xfId="0" applyFont="1" applyBorder="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31"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35" xfId="0" applyFont="1" applyBorder="1" applyAlignment="1">
      <alignment horizontal="center" vertical="center"/>
    </xf>
    <xf numFmtId="0" fontId="13" fillId="19" borderId="40" xfId="0" applyFont="1" applyFill="1" applyBorder="1" applyAlignment="1">
      <alignment horizontal="center" vertical="center"/>
    </xf>
    <xf numFmtId="0" fontId="13" fillId="19" borderId="41" xfId="0" applyFont="1" applyFill="1" applyBorder="1" applyAlignment="1">
      <alignment horizontal="center" vertical="center"/>
    </xf>
    <xf numFmtId="0" fontId="13" fillId="19" borderId="35"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6" xfId="0" applyFont="1" applyFill="1" applyBorder="1" applyAlignment="1">
      <alignment horizontal="center"/>
    </xf>
    <xf numFmtId="0" fontId="2" fillId="23" borderId="27" xfId="0" applyFont="1" applyFill="1" applyBorder="1" applyAlignment="1">
      <alignment horizontal="center"/>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7" fillId="17" borderId="6" xfId="0" applyFont="1" applyFill="1" applyBorder="1" applyAlignment="1">
      <alignment horizontal="center" vertical="center"/>
    </xf>
    <xf numFmtId="0" fontId="17" fillId="17" borderId="62" xfId="0" applyFont="1" applyFill="1" applyBorder="1" applyAlignment="1">
      <alignment horizontal="center" vertical="center"/>
    </xf>
    <xf numFmtId="0" fontId="17" fillId="17" borderId="61" xfId="0" applyFont="1" applyFill="1" applyBorder="1" applyAlignment="1">
      <alignment horizontal="center" vertical="center"/>
    </xf>
    <xf numFmtId="0" fontId="2" fillId="0" borderId="26" xfId="0" applyFont="1" applyBorder="1" applyAlignment="1">
      <alignment horizontal="center"/>
    </xf>
    <xf numFmtId="0" fontId="2" fillId="0" borderId="27" xfId="0" applyFont="1" applyBorder="1" applyAlignment="1">
      <alignment horizontal="center"/>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16" fillId="17" borderId="6" xfId="0" applyFont="1" applyFill="1" applyBorder="1" applyAlignment="1">
      <alignment horizontal="center" vertical="center"/>
    </xf>
    <xf numFmtId="0" fontId="16" fillId="17" borderId="62" xfId="0" applyFont="1" applyFill="1" applyBorder="1" applyAlignment="1">
      <alignment horizontal="center" vertical="center"/>
    </xf>
    <xf numFmtId="0" fontId="16" fillId="17" borderId="61" xfId="0" applyFont="1" applyFill="1" applyBorder="1" applyAlignment="1">
      <alignment horizontal="center" vertical="center"/>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13" borderId="70" xfId="0" applyFont="1" applyFill="1" applyBorder="1" applyAlignment="1">
      <alignment horizontal="center"/>
    </xf>
    <xf numFmtId="0" fontId="2" fillId="13" borderId="62" xfId="0" applyFont="1" applyFill="1" applyBorder="1" applyAlignment="1">
      <alignment horizontal="center"/>
    </xf>
    <xf numFmtId="0" fontId="2" fillId="13" borderId="50" xfId="0" applyFont="1" applyFill="1" applyBorder="1" applyAlignment="1">
      <alignment horizontal="center"/>
    </xf>
    <xf numFmtId="0" fontId="2" fillId="13" borderId="61" xfId="0" applyFont="1" applyFill="1" applyBorder="1" applyAlignment="1">
      <alignment horizontal="center"/>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 fillId="13" borderId="6" xfId="0" applyFont="1" applyFill="1" applyBorder="1" applyAlignment="1">
      <alignment horizontal="center"/>
    </xf>
    <xf numFmtId="0" fontId="9" fillId="15" borderId="40" xfId="0" applyFont="1" applyFill="1" applyBorder="1" applyAlignment="1">
      <alignment horizontal="center" vertical="center" textRotation="90" wrapText="1"/>
    </xf>
    <xf numFmtId="0" fontId="9" fillId="15" borderId="41" xfId="0" applyFont="1" applyFill="1" applyBorder="1" applyAlignment="1">
      <alignment horizontal="center" vertical="center" textRotation="90" wrapText="1"/>
    </xf>
    <xf numFmtId="0" fontId="24" fillId="16" borderId="65" xfId="0" applyFont="1" applyFill="1" applyBorder="1" applyAlignment="1">
      <alignment horizontal="center"/>
    </xf>
    <xf numFmtId="0" fontId="24" fillId="16" borderId="66" xfId="0"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 fillId="5" borderId="71"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4" fillId="16" borderId="9" xfId="0" applyFont="1" applyFill="1" applyBorder="1" applyAlignment="1">
      <alignment horizontal="center"/>
    </xf>
    <xf numFmtId="0" fontId="24" fillId="16" borderId="47" xfId="0" applyFont="1" applyFill="1" applyBorder="1" applyAlignment="1">
      <alignment horizontal="center"/>
    </xf>
    <xf numFmtId="0" fontId="2" fillId="5" borderId="72" xfId="0" applyFont="1" applyFill="1" applyBorder="1" applyAlignment="1">
      <alignment horizontal="center"/>
    </xf>
    <xf numFmtId="0" fontId="2" fillId="13" borderId="39" xfId="0" applyFont="1" applyFill="1" applyBorder="1" applyAlignment="1">
      <alignment horizontal="center"/>
    </xf>
    <xf numFmtId="0" fontId="24" fillId="16" borderId="71" xfId="0" applyFont="1" applyFill="1" applyBorder="1" applyAlignment="1">
      <alignment horizontal="center"/>
    </xf>
    <xf numFmtId="0" fontId="24" fillId="16" borderId="69" xfId="0" applyFont="1" applyFill="1" applyBorder="1" applyAlignment="1">
      <alignment horizontal="center"/>
    </xf>
    <xf numFmtId="0" fontId="24" fillId="16" borderId="72"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31"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42" xfId="0" applyFont="1" applyFill="1" applyBorder="1" applyAlignment="1">
      <alignment horizontal="center"/>
    </xf>
    <xf numFmtId="0" fontId="2" fillId="13" borderId="54" xfId="0" applyFont="1" applyFill="1" applyBorder="1" applyAlignment="1">
      <alignment horizontal="center"/>
    </xf>
    <xf numFmtId="0" fontId="2" fillId="13" borderId="43" xfId="0" applyFont="1" applyFill="1" applyBorder="1" applyAlignment="1">
      <alignment horizontal="center"/>
    </xf>
    <xf numFmtId="0" fontId="2" fillId="13" borderId="53" xfId="0" applyFont="1" applyFill="1" applyBorder="1" applyAlignment="1">
      <alignment horizontal="center"/>
    </xf>
    <xf numFmtId="0" fontId="2" fillId="13" borderId="58"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CCFF"/>
      <color rgb="FFB3EBFF"/>
      <color rgb="FFB0E098"/>
      <color rgb="FFFFFF99"/>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50"/>
  <sheetViews>
    <sheetView zoomScale="110" zoomScaleNormal="110" workbookViewId="0">
      <selection activeCell="B33" sqref="B33:M33"/>
    </sheetView>
  </sheetViews>
  <sheetFormatPr defaultColWidth="16.33203125" defaultRowHeight="14.4" x14ac:dyDescent="0.3"/>
  <cols>
    <col min="1" max="1" width="16.33203125" bestFit="1" customWidth="1"/>
    <col min="2" max="2" width="20.33203125" customWidth="1"/>
    <col min="3" max="3" width="12.33203125" bestFit="1" customWidth="1"/>
    <col min="4" max="4" width="20.44140625" bestFit="1" customWidth="1"/>
    <col min="5" max="5" width="17.6640625" bestFit="1" customWidth="1"/>
  </cols>
  <sheetData>
    <row r="1" spans="1:16" ht="15" thickBot="1" x14ac:dyDescent="0.35"/>
    <row r="2" spans="1:16" ht="15" thickBot="1" x14ac:dyDescent="0.35">
      <c r="A2" s="372" t="s">
        <v>108</v>
      </c>
      <c r="B2" s="373" t="s">
        <v>111</v>
      </c>
      <c r="C2" s="373" t="s">
        <v>107</v>
      </c>
      <c r="D2" s="373" t="s">
        <v>109</v>
      </c>
      <c r="E2" s="190" t="s">
        <v>110</v>
      </c>
      <c r="F2" s="493" t="s">
        <v>120</v>
      </c>
      <c r="G2" s="494"/>
      <c r="H2" s="494"/>
      <c r="I2" s="494"/>
      <c r="J2" s="494"/>
      <c r="K2" s="494"/>
      <c r="L2" s="494"/>
      <c r="M2" s="495"/>
      <c r="N2" s="1"/>
      <c r="O2" s="1"/>
      <c r="P2" s="1"/>
    </row>
    <row r="3" spans="1:16" s="321" customFormat="1" x14ac:dyDescent="0.3">
      <c r="A3" s="363" t="s">
        <v>145</v>
      </c>
      <c r="B3" s="368" t="s">
        <v>246</v>
      </c>
      <c r="C3" s="369">
        <v>44964</v>
      </c>
      <c r="D3" s="370" t="s">
        <v>247</v>
      </c>
      <c r="E3" s="371" t="s">
        <v>248</v>
      </c>
      <c r="F3" s="480" t="s">
        <v>241</v>
      </c>
      <c r="G3" s="481"/>
      <c r="H3" s="481"/>
      <c r="I3" s="481"/>
      <c r="J3" s="481"/>
      <c r="K3" s="481"/>
      <c r="L3" s="481"/>
      <c r="M3" s="482"/>
      <c r="N3" s="320"/>
      <c r="O3" s="320"/>
      <c r="P3" s="320"/>
    </row>
    <row r="4" spans="1:16" s="321" customFormat="1" x14ac:dyDescent="0.3">
      <c r="A4" s="319"/>
      <c r="B4" s="424"/>
      <c r="C4" s="422"/>
      <c r="D4" s="419"/>
      <c r="E4" s="420"/>
      <c r="F4" s="474" t="s">
        <v>242</v>
      </c>
      <c r="G4" s="475"/>
      <c r="H4" s="475"/>
      <c r="I4" s="475"/>
      <c r="J4" s="475"/>
      <c r="K4" s="475"/>
      <c r="L4" s="475"/>
      <c r="M4" s="476"/>
      <c r="N4" s="320"/>
      <c r="O4" s="320"/>
      <c r="P4" s="320"/>
    </row>
    <row r="5" spans="1:16" s="321" customFormat="1" x14ac:dyDescent="0.3">
      <c r="A5" s="319"/>
      <c r="B5" s="374"/>
      <c r="C5" s="382"/>
      <c r="D5" s="375"/>
      <c r="E5" s="376"/>
      <c r="F5" s="474" t="s">
        <v>244</v>
      </c>
      <c r="G5" s="475"/>
      <c r="H5" s="475"/>
      <c r="I5" s="475"/>
      <c r="J5" s="475"/>
      <c r="K5" s="475"/>
      <c r="L5" s="475"/>
      <c r="M5" s="476"/>
    </row>
    <row r="6" spans="1:16" s="321" customFormat="1" ht="29.7" customHeight="1" thickBot="1" x14ac:dyDescent="0.35">
      <c r="A6" s="364"/>
      <c r="B6" s="365"/>
      <c r="C6" s="366"/>
      <c r="D6" s="366"/>
      <c r="E6" s="367"/>
      <c r="F6" s="477" t="s">
        <v>243</v>
      </c>
      <c r="G6" s="478"/>
      <c r="H6" s="478"/>
      <c r="I6" s="478"/>
      <c r="J6" s="478"/>
      <c r="K6" s="478"/>
      <c r="L6" s="478"/>
      <c r="M6" s="479"/>
      <c r="N6" s="320"/>
      <c r="O6" s="320"/>
      <c r="P6" s="320"/>
    </row>
    <row r="7" spans="1:16" s="321" customFormat="1" ht="14.7" customHeight="1" thickBot="1" x14ac:dyDescent="0.35">
      <c r="A7" s="363" t="s">
        <v>146</v>
      </c>
      <c r="B7" s="368" t="s">
        <v>246</v>
      </c>
      <c r="C7" s="369">
        <v>44992</v>
      </c>
      <c r="D7" s="370" t="s">
        <v>247</v>
      </c>
      <c r="E7" s="371" t="s">
        <v>248</v>
      </c>
      <c r="F7" s="480" t="s">
        <v>245</v>
      </c>
      <c r="G7" s="481"/>
      <c r="H7" s="481"/>
      <c r="I7" s="481"/>
      <c r="J7" s="481"/>
      <c r="K7" s="481"/>
      <c r="L7" s="481"/>
      <c r="M7" s="482"/>
      <c r="N7" s="320"/>
      <c r="O7" s="320"/>
      <c r="P7" s="320"/>
    </row>
    <row r="8" spans="1:16" s="321" customFormat="1" ht="14.7" customHeight="1" thickBot="1" x14ac:dyDescent="0.35">
      <c r="A8" s="363" t="s">
        <v>147</v>
      </c>
      <c r="B8" s="368" t="s">
        <v>246</v>
      </c>
      <c r="C8" s="369">
        <v>45026</v>
      </c>
      <c r="D8" s="370" t="s">
        <v>247</v>
      </c>
      <c r="E8" s="371" t="s">
        <v>248</v>
      </c>
      <c r="F8" s="480" t="s">
        <v>249</v>
      </c>
      <c r="G8" s="481"/>
      <c r="H8" s="481"/>
      <c r="I8" s="481"/>
      <c r="J8" s="481"/>
      <c r="K8" s="481"/>
      <c r="L8" s="481"/>
      <c r="M8" s="482"/>
      <c r="N8" s="320"/>
      <c r="O8" s="320"/>
      <c r="P8" s="320"/>
    </row>
    <row r="9" spans="1:16" s="321" customFormat="1" ht="15" thickBot="1" x14ac:dyDescent="0.35">
      <c r="A9" s="363" t="s">
        <v>189</v>
      </c>
      <c r="B9" s="368" t="s">
        <v>246</v>
      </c>
      <c r="C9" s="369">
        <v>45051</v>
      </c>
      <c r="D9" s="370" t="s">
        <v>247</v>
      </c>
      <c r="E9" s="371" t="s">
        <v>248</v>
      </c>
      <c r="F9" s="480" t="s">
        <v>250</v>
      </c>
      <c r="G9" s="481"/>
      <c r="H9" s="481"/>
      <c r="I9" s="481"/>
      <c r="J9" s="481"/>
      <c r="K9" s="481"/>
      <c r="L9" s="481"/>
      <c r="M9" s="482"/>
      <c r="N9" s="320"/>
      <c r="O9" s="320"/>
      <c r="P9" s="320"/>
    </row>
    <row r="10" spans="1:16" s="321" customFormat="1" ht="14.7" customHeight="1" x14ac:dyDescent="0.3">
      <c r="A10" s="363" t="s">
        <v>44</v>
      </c>
      <c r="B10" s="432" t="s">
        <v>246</v>
      </c>
      <c r="C10" s="369">
        <v>45084</v>
      </c>
      <c r="D10" s="370" t="s">
        <v>247</v>
      </c>
      <c r="E10" s="371" t="s">
        <v>248</v>
      </c>
      <c r="F10" s="480" t="s">
        <v>251</v>
      </c>
      <c r="G10" s="481"/>
      <c r="H10" s="481"/>
      <c r="I10" s="481"/>
      <c r="J10" s="481"/>
      <c r="K10" s="481"/>
      <c r="L10" s="481"/>
      <c r="M10" s="482"/>
    </row>
    <row r="11" spans="1:16" s="321" customFormat="1" ht="14.7" customHeight="1" x14ac:dyDescent="0.3">
      <c r="A11" s="319"/>
      <c r="B11" s="425"/>
      <c r="C11" s="422"/>
      <c r="D11" s="419"/>
      <c r="E11" s="420"/>
      <c r="F11" s="474" t="s">
        <v>252</v>
      </c>
      <c r="G11" s="475"/>
      <c r="H11" s="475"/>
      <c r="I11" s="475"/>
      <c r="J11" s="475"/>
      <c r="K11" s="475"/>
      <c r="L11" s="475"/>
      <c r="M11" s="476"/>
    </row>
    <row r="12" spans="1:16" s="321" customFormat="1" ht="15" thickBot="1" x14ac:dyDescent="0.35">
      <c r="A12" s="364"/>
      <c r="B12" s="365"/>
      <c r="C12" s="423"/>
      <c r="D12" s="366"/>
      <c r="E12" s="367"/>
      <c r="F12" s="477" t="s">
        <v>253</v>
      </c>
      <c r="G12" s="478"/>
      <c r="H12" s="478"/>
      <c r="I12" s="478"/>
      <c r="J12" s="478"/>
      <c r="K12" s="478"/>
      <c r="L12" s="478"/>
      <c r="M12" s="479"/>
    </row>
    <row r="13" spans="1:16" s="321" customFormat="1" ht="14.7" customHeight="1" thickBot="1" x14ac:dyDescent="0.35">
      <c r="A13" s="363" t="s">
        <v>112</v>
      </c>
      <c r="B13" s="432" t="s">
        <v>246</v>
      </c>
      <c r="C13" s="369">
        <v>45117</v>
      </c>
      <c r="D13" s="370" t="s">
        <v>247</v>
      </c>
      <c r="E13" s="371" t="s">
        <v>248</v>
      </c>
      <c r="F13" s="480" t="s">
        <v>254</v>
      </c>
      <c r="G13" s="481"/>
      <c r="H13" s="481"/>
      <c r="I13" s="481"/>
      <c r="J13" s="481"/>
      <c r="K13" s="481"/>
      <c r="L13" s="481"/>
      <c r="M13" s="482"/>
    </row>
    <row r="14" spans="1:16" s="321" customFormat="1" ht="14.7" customHeight="1" x14ac:dyDescent="0.3">
      <c r="A14" s="363" t="s">
        <v>113</v>
      </c>
      <c r="B14" s="368" t="s">
        <v>246</v>
      </c>
      <c r="C14" s="369">
        <v>45145</v>
      </c>
      <c r="D14" s="370" t="s">
        <v>247</v>
      </c>
      <c r="E14" s="371" t="s">
        <v>248</v>
      </c>
      <c r="F14" s="480" t="s">
        <v>257</v>
      </c>
      <c r="G14" s="481"/>
      <c r="H14" s="481"/>
      <c r="I14" s="481"/>
      <c r="J14" s="481"/>
      <c r="K14" s="481"/>
      <c r="L14" s="481"/>
      <c r="M14" s="482"/>
    </row>
    <row r="15" spans="1:16" s="321" customFormat="1" ht="28.2" customHeight="1" x14ac:dyDescent="0.3">
      <c r="A15" s="319"/>
      <c r="B15" s="424"/>
      <c r="C15" s="422"/>
      <c r="D15" s="419"/>
      <c r="E15" s="420"/>
      <c r="F15" s="483" t="s">
        <v>258</v>
      </c>
      <c r="G15" s="484"/>
      <c r="H15" s="484"/>
      <c r="I15" s="484"/>
      <c r="J15" s="484"/>
      <c r="K15" s="484"/>
      <c r="L15" s="484"/>
      <c r="M15" s="485"/>
    </row>
    <row r="16" spans="1:16" s="321" customFormat="1" ht="14.7" customHeight="1" thickBot="1" x14ac:dyDescent="0.35">
      <c r="A16" s="364"/>
      <c r="B16" s="365"/>
      <c r="C16" s="383"/>
      <c r="D16" s="366"/>
      <c r="E16" s="367"/>
      <c r="F16" s="477" t="s">
        <v>256</v>
      </c>
      <c r="G16" s="478"/>
      <c r="H16" s="478"/>
      <c r="I16" s="478"/>
      <c r="J16" s="478"/>
      <c r="K16" s="478"/>
      <c r="L16" s="478"/>
      <c r="M16" s="479"/>
    </row>
    <row r="17" spans="1:16" s="321" customFormat="1" ht="14.7" customHeight="1" thickBot="1" x14ac:dyDescent="0.35">
      <c r="A17" s="363" t="s">
        <v>114</v>
      </c>
      <c r="B17" s="426" t="s">
        <v>246</v>
      </c>
      <c r="C17" s="427">
        <v>45177</v>
      </c>
      <c r="D17" s="428" t="s">
        <v>247</v>
      </c>
      <c r="E17" s="429" t="s">
        <v>259</v>
      </c>
      <c r="F17" s="480" t="s">
        <v>254</v>
      </c>
      <c r="G17" s="481"/>
      <c r="H17" s="481"/>
      <c r="I17" s="481"/>
      <c r="J17" s="481"/>
      <c r="K17" s="481"/>
      <c r="L17" s="481"/>
      <c r="M17" s="482"/>
    </row>
    <row r="18" spans="1:16" s="321" customFormat="1" ht="15" thickBot="1" x14ac:dyDescent="0.35">
      <c r="A18" s="363" t="s">
        <v>115</v>
      </c>
      <c r="B18" s="421" t="s">
        <v>246</v>
      </c>
      <c r="C18" s="369">
        <v>45205</v>
      </c>
      <c r="D18" s="370" t="s">
        <v>247</v>
      </c>
      <c r="E18" s="371" t="s">
        <v>259</v>
      </c>
      <c r="F18" s="480" t="s">
        <v>260</v>
      </c>
      <c r="G18" s="481"/>
      <c r="H18" s="481"/>
      <c r="I18" s="481"/>
      <c r="J18" s="481"/>
      <c r="K18" s="481"/>
      <c r="L18" s="481"/>
      <c r="M18" s="482"/>
    </row>
    <row r="19" spans="1:16" s="321" customFormat="1" ht="14.7" customHeight="1" x14ac:dyDescent="0.3">
      <c r="A19" s="363" t="s">
        <v>116</v>
      </c>
      <c r="B19" s="421" t="s">
        <v>246</v>
      </c>
      <c r="C19" s="369">
        <v>45237</v>
      </c>
      <c r="D19" s="370" t="s">
        <v>247</v>
      </c>
      <c r="E19" s="371" t="s">
        <v>259</v>
      </c>
      <c r="F19" s="480" t="s">
        <v>261</v>
      </c>
      <c r="G19" s="481"/>
      <c r="H19" s="481"/>
      <c r="I19" s="481"/>
      <c r="J19" s="481"/>
      <c r="K19" s="481"/>
      <c r="L19" s="481"/>
      <c r="M19" s="482"/>
      <c r="N19" s="326"/>
      <c r="O19" s="326"/>
      <c r="P19" s="326"/>
    </row>
    <row r="20" spans="1:16" s="321" customFormat="1" ht="29.25" customHeight="1" thickBot="1" x14ac:dyDescent="0.35">
      <c r="A20" s="319"/>
      <c r="B20" s="444"/>
      <c r="C20" s="382"/>
      <c r="D20" s="375"/>
      <c r="E20" s="376"/>
      <c r="F20" s="483" t="s">
        <v>262</v>
      </c>
      <c r="G20" s="484"/>
      <c r="H20" s="484"/>
      <c r="I20" s="484"/>
      <c r="J20" s="484"/>
      <c r="K20" s="484"/>
      <c r="L20" s="484"/>
      <c r="M20" s="485"/>
    </row>
    <row r="21" spans="1:16" s="321" customFormat="1" ht="14.7" customHeight="1" thickBot="1" x14ac:dyDescent="0.35">
      <c r="A21" s="377" t="s">
        <v>117</v>
      </c>
      <c r="B21" s="368" t="s">
        <v>246</v>
      </c>
      <c r="C21" s="369">
        <v>45267</v>
      </c>
      <c r="D21" s="370" t="s">
        <v>247</v>
      </c>
      <c r="E21" s="371" t="s">
        <v>259</v>
      </c>
      <c r="F21" s="480" t="s">
        <v>263</v>
      </c>
      <c r="G21" s="481"/>
      <c r="H21" s="481"/>
      <c r="I21" s="481"/>
      <c r="J21" s="481"/>
      <c r="K21" s="481"/>
      <c r="L21" s="481"/>
      <c r="M21" s="482"/>
    </row>
    <row r="22" spans="1:16" s="321" customFormat="1" x14ac:dyDescent="0.3">
      <c r="A22" s="363" t="s">
        <v>118</v>
      </c>
      <c r="B22" s="368" t="s">
        <v>246</v>
      </c>
      <c r="C22" s="369">
        <v>45299</v>
      </c>
      <c r="D22" s="370" t="s">
        <v>247</v>
      </c>
      <c r="E22" s="371" t="s">
        <v>259</v>
      </c>
      <c r="F22" s="480" t="s">
        <v>264</v>
      </c>
      <c r="G22" s="481"/>
      <c r="H22" s="481"/>
      <c r="I22" s="481"/>
      <c r="J22" s="481"/>
      <c r="K22" s="481"/>
      <c r="L22" s="481"/>
      <c r="M22" s="482"/>
    </row>
    <row r="23" spans="1:16" s="321" customFormat="1" ht="15" thickBot="1" x14ac:dyDescent="0.35">
      <c r="A23" s="319"/>
      <c r="B23" s="384"/>
      <c r="C23" s="381"/>
      <c r="D23" s="385"/>
      <c r="E23" s="386"/>
      <c r="F23" s="474" t="s">
        <v>265</v>
      </c>
      <c r="G23" s="475"/>
      <c r="H23" s="475"/>
      <c r="I23" s="475"/>
      <c r="J23" s="475"/>
      <c r="K23" s="475"/>
      <c r="L23" s="475"/>
      <c r="M23" s="476"/>
    </row>
    <row r="24" spans="1:16" s="321" customFormat="1" x14ac:dyDescent="0.3">
      <c r="A24" s="363" t="s">
        <v>145</v>
      </c>
      <c r="B24" s="368" t="s">
        <v>246</v>
      </c>
      <c r="C24" s="369">
        <v>45329</v>
      </c>
      <c r="D24" s="370" t="s">
        <v>247</v>
      </c>
      <c r="E24" s="371" t="s">
        <v>259</v>
      </c>
      <c r="F24" s="480" t="s">
        <v>269</v>
      </c>
      <c r="G24" s="481"/>
      <c r="H24" s="481"/>
      <c r="I24" s="481"/>
      <c r="J24" s="481"/>
      <c r="K24" s="481"/>
      <c r="L24" s="481"/>
      <c r="M24" s="482"/>
    </row>
    <row r="25" spans="1:16" s="321" customFormat="1" x14ac:dyDescent="0.3">
      <c r="A25" s="319"/>
      <c r="B25" s="384"/>
      <c r="C25" s="381"/>
      <c r="D25" s="385"/>
      <c r="E25" s="386"/>
      <c r="F25" s="474" t="s">
        <v>270</v>
      </c>
      <c r="G25" s="475"/>
      <c r="H25" s="475"/>
      <c r="I25" s="475"/>
      <c r="J25" s="475"/>
      <c r="K25" s="475"/>
      <c r="L25" s="475"/>
      <c r="M25" s="476"/>
    </row>
    <row r="26" spans="1:16" s="321" customFormat="1" ht="28.95" customHeight="1" x14ac:dyDescent="0.3">
      <c r="A26" s="319"/>
      <c r="B26" s="384"/>
      <c r="C26" s="381"/>
      <c r="D26" s="385"/>
      <c r="E26" s="386"/>
      <c r="F26" s="483" t="s">
        <v>271</v>
      </c>
      <c r="G26" s="484"/>
      <c r="H26" s="484"/>
      <c r="I26" s="484"/>
      <c r="J26" s="484"/>
      <c r="K26" s="484"/>
      <c r="L26" s="484"/>
      <c r="M26" s="485"/>
    </row>
    <row r="27" spans="1:16" s="321" customFormat="1" x14ac:dyDescent="0.3">
      <c r="A27" s="319"/>
      <c r="B27" s="384"/>
      <c r="C27" s="381"/>
      <c r="D27" s="385"/>
      <c r="E27" s="386"/>
      <c r="F27" s="457" t="s">
        <v>272</v>
      </c>
      <c r="G27" s="384"/>
      <c r="H27" s="384"/>
      <c r="I27" s="384"/>
      <c r="J27" s="384"/>
      <c r="K27" s="384"/>
      <c r="L27" s="384"/>
      <c r="M27" s="386"/>
    </row>
    <row r="28" spans="1:16" s="321" customFormat="1" ht="28.95" customHeight="1" thickBot="1" x14ac:dyDescent="0.35">
      <c r="A28" s="364"/>
      <c r="B28" s="365"/>
      <c r="C28" s="383"/>
      <c r="D28" s="366"/>
      <c r="E28" s="367"/>
      <c r="F28" s="477" t="s">
        <v>273</v>
      </c>
      <c r="G28" s="478"/>
      <c r="H28" s="478"/>
      <c r="I28" s="478"/>
      <c r="J28" s="478"/>
      <c r="K28" s="478"/>
      <c r="L28" s="478"/>
      <c r="M28" s="479"/>
    </row>
    <row r="29" spans="1:16" s="321" customFormat="1" ht="15" customHeight="1" x14ac:dyDescent="0.3">
      <c r="A29" s="363" t="s">
        <v>146</v>
      </c>
      <c r="B29" s="368" t="s">
        <v>246</v>
      </c>
      <c r="C29" s="369">
        <v>45358</v>
      </c>
      <c r="D29" s="370" t="s">
        <v>247</v>
      </c>
      <c r="E29" s="371" t="s">
        <v>259</v>
      </c>
      <c r="F29" s="489" t="s">
        <v>274</v>
      </c>
      <c r="G29" s="490"/>
      <c r="H29" s="490"/>
      <c r="I29" s="490"/>
      <c r="J29" s="490"/>
      <c r="K29" s="490"/>
      <c r="L29" s="490"/>
      <c r="M29" s="491"/>
      <c r="N29" s="320"/>
      <c r="O29" s="320"/>
      <c r="P29" s="320"/>
    </row>
    <row r="30" spans="1:16" s="321" customFormat="1" ht="15" customHeight="1" x14ac:dyDescent="0.3">
      <c r="A30" s="319"/>
      <c r="B30" s="374"/>
      <c r="C30" s="382"/>
      <c r="D30" s="375"/>
      <c r="E30" s="376"/>
      <c r="F30" s="471" t="s">
        <v>275</v>
      </c>
      <c r="G30" s="472"/>
      <c r="H30" s="472"/>
      <c r="I30" s="472"/>
      <c r="J30" s="472"/>
      <c r="K30" s="472"/>
      <c r="L30" s="472"/>
      <c r="M30" s="473"/>
    </row>
    <row r="31" spans="1:16" s="321" customFormat="1" ht="15" customHeight="1" thickBot="1" x14ac:dyDescent="0.35">
      <c r="A31" s="364"/>
      <c r="B31" s="365"/>
      <c r="C31" s="366"/>
      <c r="D31" s="366"/>
      <c r="E31" s="367"/>
      <c r="F31" s="486" t="s">
        <v>276</v>
      </c>
      <c r="G31" s="487"/>
      <c r="H31" s="487"/>
      <c r="I31" s="487"/>
      <c r="J31" s="487"/>
      <c r="K31" s="487"/>
      <c r="L31" s="487"/>
      <c r="M31" s="488"/>
      <c r="N31" s="320"/>
      <c r="O31" s="320"/>
      <c r="P31" s="320"/>
    </row>
    <row r="32" spans="1:16" s="321" customFormat="1" ht="15" thickBot="1" x14ac:dyDescent="0.35">
      <c r="A32" s="363" t="s">
        <v>147</v>
      </c>
      <c r="B32" s="368" t="s">
        <v>246</v>
      </c>
      <c r="C32" s="369">
        <v>45387</v>
      </c>
      <c r="D32" s="370" t="s">
        <v>247</v>
      </c>
      <c r="E32" s="371" t="s">
        <v>259</v>
      </c>
      <c r="F32" s="489" t="s">
        <v>277</v>
      </c>
      <c r="G32" s="490"/>
      <c r="H32" s="490"/>
      <c r="I32" s="490"/>
      <c r="J32" s="490"/>
      <c r="K32" s="490"/>
      <c r="L32" s="490"/>
      <c r="M32" s="491"/>
      <c r="N32" s="320"/>
      <c r="O32" s="320"/>
      <c r="P32" s="320"/>
    </row>
    <row r="33" spans="1:16" s="321" customFormat="1" ht="14.4" customHeight="1" x14ac:dyDescent="0.3">
      <c r="A33" s="363" t="s">
        <v>189</v>
      </c>
      <c r="B33" s="368" t="s">
        <v>246</v>
      </c>
      <c r="C33" s="369">
        <v>45419</v>
      </c>
      <c r="D33" s="370" t="s">
        <v>247</v>
      </c>
      <c r="E33" s="371" t="s">
        <v>259</v>
      </c>
      <c r="F33" s="489" t="s">
        <v>278</v>
      </c>
      <c r="G33" s="490"/>
      <c r="H33" s="490"/>
      <c r="I33" s="490"/>
      <c r="J33" s="490"/>
      <c r="K33" s="490"/>
      <c r="L33" s="490"/>
      <c r="M33" s="491"/>
      <c r="N33" s="320"/>
      <c r="O33" s="320"/>
      <c r="P33" s="320"/>
    </row>
    <row r="34" spans="1:16" s="321" customFormat="1" x14ac:dyDescent="0.3">
      <c r="A34" s="319"/>
      <c r="B34" s="374"/>
      <c r="C34" s="382"/>
      <c r="D34" s="375"/>
      <c r="E34" s="376"/>
      <c r="F34" s="483"/>
      <c r="G34" s="484"/>
      <c r="H34" s="484"/>
      <c r="I34" s="484"/>
      <c r="J34" s="484"/>
      <c r="K34" s="484"/>
      <c r="L34" s="484"/>
      <c r="M34" s="485"/>
    </row>
    <row r="35" spans="1:16" s="321" customFormat="1" ht="15" thickBot="1" x14ac:dyDescent="0.35">
      <c r="A35" s="364"/>
      <c r="B35" s="365"/>
      <c r="C35" s="366"/>
      <c r="D35" s="366"/>
      <c r="E35" s="367"/>
      <c r="F35" s="486"/>
      <c r="G35" s="487"/>
      <c r="H35" s="487"/>
      <c r="I35" s="487"/>
      <c r="J35" s="487"/>
      <c r="K35" s="487"/>
      <c r="L35" s="487"/>
      <c r="M35" s="488"/>
      <c r="N35" s="320"/>
      <c r="O35" s="320"/>
      <c r="P35" s="320"/>
    </row>
    <row r="36" spans="1:16" s="321" customFormat="1" x14ac:dyDescent="0.3">
      <c r="A36" s="363" t="s">
        <v>44</v>
      </c>
      <c r="B36" s="368"/>
      <c r="C36" s="369"/>
      <c r="D36" s="370"/>
      <c r="E36" s="371"/>
      <c r="F36" s="489"/>
      <c r="G36" s="490"/>
      <c r="H36" s="490"/>
      <c r="I36" s="490"/>
      <c r="J36" s="490"/>
      <c r="K36" s="490"/>
      <c r="L36" s="490"/>
      <c r="M36" s="491"/>
      <c r="N36" s="320"/>
      <c r="O36" s="320"/>
      <c r="P36" s="320"/>
    </row>
    <row r="37" spans="1:16" s="321" customFormat="1" x14ac:dyDescent="0.3">
      <c r="A37" s="319"/>
      <c r="B37" s="374"/>
      <c r="C37" s="382"/>
      <c r="D37" s="375"/>
      <c r="E37" s="376"/>
      <c r="F37" s="471"/>
      <c r="G37" s="472"/>
      <c r="H37" s="472"/>
      <c r="I37" s="472"/>
      <c r="J37" s="472"/>
      <c r="K37" s="472"/>
      <c r="L37" s="472"/>
      <c r="M37" s="473"/>
    </row>
    <row r="38" spans="1:16" s="321" customFormat="1" ht="15" thickBot="1" x14ac:dyDescent="0.35">
      <c r="A38" s="364"/>
      <c r="B38" s="365"/>
      <c r="C38" s="366"/>
      <c r="D38" s="366"/>
      <c r="E38" s="367"/>
      <c r="F38" s="486"/>
      <c r="G38" s="487"/>
      <c r="H38" s="487"/>
      <c r="I38" s="487"/>
      <c r="J38" s="487"/>
      <c r="K38" s="487"/>
      <c r="L38" s="487"/>
      <c r="M38" s="488"/>
      <c r="N38" s="320"/>
      <c r="O38" s="320"/>
      <c r="P38" s="320"/>
    </row>
    <row r="39" spans="1:16" s="321" customFormat="1" x14ac:dyDescent="0.3">
      <c r="A39" s="363" t="s">
        <v>112</v>
      </c>
      <c r="B39" s="368"/>
      <c r="C39" s="369"/>
      <c r="D39" s="370"/>
      <c r="E39" s="371"/>
      <c r="F39" s="489"/>
      <c r="G39" s="490"/>
      <c r="H39" s="490"/>
      <c r="I39" s="490"/>
      <c r="J39" s="490"/>
      <c r="K39" s="490"/>
      <c r="L39" s="490"/>
      <c r="M39" s="491"/>
      <c r="N39" s="320"/>
      <c r="O39" s="320"/>
      <c r="P39" s="320"/>
    </row>
    <row r="40" spans="1:16" s="321" customFormat="1" x14ac:dyDescent="0.3">
      <c r="A40" s="319"/>
      <c r="B40" s="374"/>
      <c r="C40" s="382"/>
      <c r="D40" s="375"/>
      <c r="E40" s="376"/>
      <c r="F40" s="471"/>
      <c r="G40" s="472"/>
      <c r="H40" s="472"/>
      <c r="I40" s="472"/>
      <c r="J40" s="472"/>
      <c r="K40" s="472"/>
      <c r="L40" s="472"/>
      <c r="M40" s="473"/>
    </row>
    <row r="41" spans="1:16" s="321" customFormat="1" ht="15" thickBot="1" x14ac:dyDescent="0.35">
      <c r="A41" s="364"/>
      <c r="B41" s="365"/>
      <c r="C41" s="366"/>
      <c r="D41" s="366"/>
      <c r="E41" s="367"/>
      <c r="F41" s="486"/>
      <c r="G41" s="487"/>
      <c r="H41" s="487"/>
      <c r="I41" s="487"/>
      <c r="J41" s="487"/>
      <c r="K41" s="487"/>
      <c r="L41" s="487"/>
      <c r="M41" s="488"/>
      <c r="N41" s="320"/>
      <c r="O41" s="320"/>
      <c r="P41" s="320"/>
    </row>
    <row r="42" spans="1:16" s="321" customFormat="1" x14ac:dyDescent="0.3">
      <c r="A42" s="363" t="s">
        <v>113</v>
      </c>
      <c r="B42" s="368"/>
      <c r="C42" s="369"/>
      <c r="D42" s="370"/>
      <c r="E42" s="371"/>
      <c r="F42" s="489"/>
      <c r="G42" s="490"/>
      <c r="H42" s="490"/>
      <c r="I42" s="490"/>
      <c r="J42" s="490"/>
      <c r="K42" s="490"/>
      <c r="L42" s="490"/>
      <c r="M42" s="491"/>
      <c r="N42" s="320"/>
      <c r="O42" s="320"/>
      <c r="P42" s="320"/>
    </row>
    <row r="43" spans="1:16" s="321" customFormat="1" x14ac:dyDescent="0.3">
      <c r="A43" s="319"/>
      <c r="B43" s="374"/>
      <c r="C43" s="382"/>
      <c r="D43" s="375"/>
      <c r="E43" s="376"/>
      <c r="F43" s="471"/>
      <c r="G43" s="472"/>
      <c r="H43" s="472"/>
      <c r="I43" s="472"/>
      <c r="J43" s="472"/>
      <c r="K43" s="472"/>
      <c r="L43" s="472"/>
      <c r="M43" s="473"/>
    </row>
    <row r="44" spans="1:16" s="321" customFormat="1" ht="15" thickBot="1" x14ac:dyDescent="0.35">
      <c r="A44" s="364"/>
      <c r="B44" s="365"/>
      <c r="C44" s="366"/>
      <c r="D44" s="366"/>
      <c r="E44" s="367"/>
      <c r="F44" s="486"/>
      <c r="G44" s="487"/>
      <c r="H44" s="487"/>
      <c r="I44" s="487"/>
      <c r="J44" s="487"/>
      <c r="K44" s="487"/>
      <c r="L44" s="487"/>
      <c r="M44" s="488"/>
      <c r="N44" s="320"/>
      <c r="O44" s="320"/>
      <c r="P44" s="320"/>
    </row>
    <row r="45" spans="1:16" s="321" customFormat="1" x14ac:dyDescent="0.3">
      <c r="A45" s="363" t="s">
        <v>114</v>
      </c>
      <c r="B45" s="368"/>
      <c r="C45" s="369"/>
      <c r="D45" s="370"/>
      <c r="E45" s="371"/>
      <c r="F45" s="489"/>
      <c r="G45" s="490"/>
      <c r="H45" s="490"/>
      <c r="I45" s="490"/>
      <c r="J45" s="490"/>
      <c r="K45" s="490"/>
      <c r="L45" s="490"/>
      <c r="M45" s="491"/>
      <c r="N45" s="320"/>
      <c r="O45" s="320"/>
      <c r="P45" s="320"/>
    </row>
    <row r="46" spans="1:16" s="321" customFormat="1" x14ac:dyDescent="0.3">
      <c r="A46" s="319"/>
      <c r="B46" s="374"/>
      <c r="C46" s="382"/>
      <c r="D46" s="375"/>
      <c r="E46" s="376"/>
      <c r="F46" s="471"/>
      <c r="G46" s="472"/>
      <c r="H46" s="472"/>
      <c r="I46" s="472"/>
      <c r="J46" s="472"/>
      <c r="K46" s="472"/>
      <c r="L46" s="472"/>
      <c r="M46" s="473"/>
    </row>
    <row r="47" spans="1:16" s="321" customFormat="1" ht="15" thickBot="1" x14ac:dyDescent="0.35">
      <c r="A47" s="364"/>
      <c r="B47" s="365"/>
      <c r="C47" s="366"/>
      <c r="D47" s="366"/>
      <c r="E47" s="367"/>
      <c r="F47" s="486"/>
      <c r="G47" s="487"/>
      <c r="H47" s="487"/>
      <c r="I47" s="487"/>
      <c r="J47" s="487"/>
      <c r="K47" s="487"/>
      <c r="L47" s="487"/>
      <c r="M47" s="488"/>
      <c r="N47" s="320"/>
      <c r="O47" s="320"/>
      <c r="P47" s="320"/>
    </row>
    <row r="48" spans="1:16" x14ac:dyDescent="0.3">
      <c r="A48" s="1"/>
    </row>
    <row r="49" spans="1:2" x14ac:dyDescent="0.3">
      <c r="A49" s="1"/>
    </row>
    <row r="50" spans="1:2" x14ac:dyDescent="0.3">
      <c r="A50" s="492" t="s">
        <v>193</v>
      </c>
      <c r="B50" s="492"/>
    </row>
  </sheetData>
  <mergeCells count="46">
    <mergeCell ref="F24:M24"/>
    <mergeCell ref="F2:M2"/>
    <mergeCell ref="F23:M23"/>
    <mergeCell ref="F15:M15"/>
    <mergeCell ref="F18:M18"/>
    <mergeCell ref="F21:M21"/>
    <mergeCell ref="F3:M3"/>
    <mergeCell ref="F5:M5"/>
    <mergeCell ref="F6:M6"/>
    <mergeCell ref="F7:M7"/>
    <mergeCell ref="F9:M9"/>
    <mergeCell ref="F8:M8"/>
    <mergeCell ref="F4:M4"/>
    <mergeCell ref="F10:M10"/>
    <mergeCell ref="A50:B50"/>
    <mergeCell ref="F32:M32"/>
    <mergeCell ref="F34:M34"/>
    <mergeCell ref="F29:M29"/>
    <mergeCell ref="F30:M30"/>
    <mergeCell ref="F31:M31"/>
    <mergeCell ref="F35:M35"/>
    <mergeCell ref="F36:M36"/>
    <mergeCell ref="F37:M37"/>
    <mergeCell ref="F38:M38"/>
    <mergeCell ref="F39:M39"/>
    <mergeCell ref="F40:M40"/>
    <mergeCell ref="F41:M41"/>
    <mergeCell ref="F47:M47"/>
    <mergeCell ref="F42:M42"/>
    <mergeCell ref="F45:M45"/>
    <mergeCell ref="F46:M46"/>
    <mergeCell ref="F11:M11"/>
    <mergeCell ref="F12:M12"/>
    <mergeCell ref="F13:M13"/>
    <mergeCell ref="F14:M14"/>
    <mergeCell ref="F19:M19"/>
    <mergeCell ref="F20:M20"/>
    <mergeCell ref="F17:M17"/>
    <mergeCell ref="F16:M16"/>
    <mergeCell ref="F26:M26"/>
    <mergeCell ref="F44:M44"/>
    <mergeCell ref="F33:M33"/>
    <mergeCell ref="F25:M25"/>
    <mergeCell ref="F22:M22"/>
    <mergeCell ref="F43:M43"/>
    <mergeCell ref="F28:M2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tint="-0.34998626667073579"/>
  </sheetPr>
  <dimension ref="A1:CJ212"/>
  <sheetViews>
    <sheetView zoomScale="80" zoomScaleNormal="80" workbookViewId="0">
      <pane xSplit="2" topLeftCell="C1" activePane="topRight" state="frozen"/>
      <selection activeCell="J80" sqref="J80"/>
      <selection pane="topRight" activeCell="B107" sqref="A107:XFD202"/>
    </sheetView>
  </sheetViews>
  <sheetFormatPr defaultRowHeight="14.4" x14ac:dyDescent="0.3"/>
  <cols>
    <col min="1" max="1" width="9.44140625" customWidth="1"/>
    <col min="2" max="2" width="24.6640625" customWidth="1"/>
    <col min="3" max="15" width="14" customWidth="1"/>
    <col min="16" max="16" width="12.5546875" bestFit="1" customWidth="1"/>
    <col min="17" max="17" width="12.5546875" customWidth="1"/>
    <col min="18" max="18" width="12.33203125" customWidth="1"/>
    <col min="19" max="19" width="13.44140625" customWidth="1"/>
    <col min="20" max="24" width="14.33203125" customWidth="1"/>
    <col min="25" max="26" width="13.44140625" customWidth="1"/>
    <col min="27" max="84" width="15" customWidth="1"/>
    <col min="85" max="86" width="1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ENTRY'!S164</f>
        <v>0</v>
      </c>
      <c r="D5" s="3">
        <f>'BIZ kWh ENTRY'!T164</f>
        <v>69559</v>
      </c>
      <c r="E5" s="3">
        <f>'BIZ kWh ENTRY'!U164</f>
        <v>354824.20424674207</v>
      </c>
      <c r="F5" s="3">
        <f>'BIZ kWh ENTRY'!V164</f>
        <v>0</v>
      </c>
      <c r="G5" s="3">
        <f>'BIZ kWh ENTRY'!W164</f>
        <v>404208</v>
      </c>
      <c r="H5" s="3">
        <f>'BIZ kWh ENTRY'!X164</f>
        <v>164256</v>
      </c>
      <c r="I5" s="3">
        <f>'BIZ kWh ENTRY'!Y164</f>
        <v>0</v>
      </c>
      <c r="J5" s="3">
        <f>'BIZ kWh ENTRY'!Z164</f>
        <v>206490.33154115605</v>
      </c>
      <c r="K5" s="3">
        <f>'BIZ kWh ENTRY'!AA164</f>
        <v>138351</v>
      </c>
      <c r="L5" s="110">
        <f>'BIZ kWh ENTRY'!AB164</f>
        <v>0</v>
      </c>
      <c r="M5" s="110">
        <f>'BIZ kWh ENTRY'!AC164</f>
        <v>59220</v>
      </c>
      <c r="N5" s="3">
        <f>'BIZ kWh ENTRY'!AD164</f>
        <v>457131.99793719267</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ENTRY'!S165</f>
        <v>0</v>
      </c>
      <c r="D6" s="3">
        <f>'BIZ kWh ENTRY'!T165</f>
        <v>0</v>
      </c>
      <c r="E6" s="3">
        <f>'BIZ kWh ENTRY'!U165</f>
        <v>0</v>
      </c>
      <c r="F6" s="3">
        <f>'BIZ kWh ENTRY'!V165</f>
        <v>0</v>
      </c>
      <c r="G6" s="3">
        <f>'BIZ kWh ENTRY'!W165</f>
        <v>32324.144</v>
      </c>
      <c r="H6" s="3">
        <f>'BIZ kWh ENTRY'!X165</f>
        <v>0</v>
      </c>
      <c r="I6" s="3">
        <f>'BIZ kWh ENTRY'!Y165</f>
        <v>0</v>
      </c>
      <c r="J6" s="3">
        <f>'BIZ kWh ENTRY'!Z165</f>
        <v>0</v>
      </c>
      <c r="K6" s="3">
        <f>'BIZ kWh ENTRY'!AA165</f>
        <v>0</v>
      </c>
      <c r="L6" s="110">
        <f>'BIZ kWh ENTRY'!AB165</f>
        <v>73906.349999999991</v>
      </c>
      <c r="M6" s="110">
        <f>'BIZ kWh ENTRY'!AC165</f>
        <v>0</v>
      </c>
      <c r="N6" s="3">
        <f>'BIZ kWh ENTRY'!AD165</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0</v>
      </c>
      <c r="K7" s="3">
        <f>'BIZ kWh ENTRY'!AA166</f>
        <v>0</v>
      </c>
      <c r="L7" s="110">
        <f>'BIZ kWh ENTRY'!AB166</f>
        <v>62085</v>
      </c>
      <c r="M7" s="110">
        <f>'BIZ kWh ENTRY'!AC166</f>
        <v>23638</v>
      </c>
      <c r="N7" s="3">
        <f>'BIZ kWh ENTRY'!AD166</f>
        <v>40799.602004386594</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ENTRY'!S167</f>
        <v>0</v>
      </c>
      <c r="D8" s="3">
        <f>'BIZ kWh ENTRY'!T167</f>
        <v>0</v>
      </c>
      <c r="E8" s="3">
        <f>'BIZ kWh ENTRY'!U167</f>
        <v>200097.91699113997</v>
      </c>
      <c r="F8" s="3">
        <f>'BIZ kWh ENTRY'!V167</f>
        <v>548117.76259707438</v>
      </c>
      <c r="G8" s="3">
        <f>'BIZ kWh ENTRY'!W167</f>
        <v>429714.80288764078</v>
      </c>
      <c r="H8" s="3">
        <f>'BIZ kWh ENTRY'!X167</f>
        <v>274407.84576065361</v>
      </c>
      <c r="I8" s="3">
        <f>'BIZ kWh ENTRY'!Y167</f>
        <v>313542.13153390738</v>
      </c>
      <c r="J8" s="3">
        <f>'BIZ kWh ENTRY'!Z167</f>
        <v>460725.55796273198</v>
      </c>
      <c r="K8" s="3">
        <f>'BIZ kWh ENTRY'!AA167</f>
        <v>307365.56228041579</v>
      </c>
      <c r="L8" s="110">
        <f>'BIZ kWh ENTRY'!AB167</f>
        <v>809904.24898462207</v>
      </c>
      <c r="M8" s="110">
        <f>'BIZ kWh ENTRY'!AC167</f>
        <v>590600.73508169479</v>
      </c>
      <c r="N8" s="3">
        <f>'BIZ kWh ENTRY'!AD167</f>
        <v>2058955.102181925</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ENTRY'!S168</f>
        <v>0</v>
      </c>
      <c r="D9" s="3">
        <f>'BIZ kWh ENTRY'!T168</f>
        <v>0</v>
      </c>
      <c r="E9" s="3">
        <f>'BIZ kWh ENTRY'!U168</f>
        <v>0</v>
      </c>
      <c r="F9" s="3">
        <f>'BIZ kWh ENTRY'!V168</f>
        <v>0</v>
      </c>
      <c r="G9" s="3">
        <f>'BIZ kWh ENTRY'!W168</f>
        <v>0</v>
      </c>
      <c r="H9" s="3">
        <f>'BIZ kWh ENTRY'!X168</f>
        <v>5448.3551025390625</v>
      </c>
      <c r="I9" s="3">
        <f>'BIZ kWh ENTRY'!Y168</f>
        <v>0</v>
      </c>
      <c r="J9" s="3">
        <f>'BIZ kWh ENTRY'!Z168</f>
        <v>0</v>
      </c>
      <c r="K9" s="3">
        <f>'BIZ kWh ENTRY'!AA168</f>
        <v>0</v>
      </c>
      <c r="L9" s="110">
        <f>'BIZ kWh ENTRY'!AB168</f>
        <v>0</v>
      </c>
      <c r="M9" s="110">
        <f>'BIZ kWh ENTRY'!AC168</f>
        <v>0</v>
      </c>
      <c r="N9" s="3">
        <f>'BIZ kWh ENTRY'!AD168</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0">
        <f>'BIZ kWh ENTRY'!AB169</f>
        <v>0</v>
      </c>
      <c r="M10" s="110">
        <f>'BIZ kWh ENTRY'!AC169</f>
        <v>0</v>
      </c>
      <c r="N10" s="3">
        <f>'BIZ kWh ENTRY'!AD169</f>
        <v>47944.426086425781</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ENTRY'!S170</f>
        <v>0</v>
      </c>
      <c r="D11" s="3">
        <f>'BIZ kWh ENTRY'!T170</f>
        <v>0</v>
      </c>
      <c r="E11" s="3">
        <f>'BIZ kWh ENTRY'!U170</f>
        <v>150210.304</v>
      </c>
      <c r="F11" s="3">
        <f>'BIZ kWh ENTRY'!V170</f>
        <v>445668.48271537328</v>
      </c>
      <c r="G11" s="3">
        <f>'BIZ kWh ENTRY'!W170</f>
        <v>677564.10673892114</v>
      </c>
      <c r="H11" s="3">
        <f>'BIZ kWh ENTRY'!X170</f>
        <v>407910.31720260193</v>
      </c>
      <c r="I11" s="3">
        <f>'BIZ kWh ENTRY'!Y170</f>
        <v>314259.9123071006</v>
      </c>
      <c r="J11" s="3">
        <f>'BIZ kWh ENTRY'!Z170</f>
        <v>298137.85757379595</v>
      </c>
      <c r="K11" s="3">
        <f>'BIZ kWh ENTRY'!AA170</f>
        <v>67690.669584534553</v>
      </c>
      <c r="L11" s="110">
        <f>'BIZ kWh ENTRY'!AB170</f>
        <v>2221432.4131082338</v>
      </c>
      <c r="M11" s="110">
        <f>'BIZ kWh ENTRY'!AC170</f>
        <v>1143881.8887439964</v>
      </c>
      <c r="N11" s="3">
        <f>'BIZ kWh ENTRY'!AD170</f>
        <v>3603983.232453377</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ENTRY'!S171</f>
        <v>0</v>
      </c>
      <c r="D12" s="3">
        <f>'BIZ kWh ENTRY'!T171</f>
        <v>194653.65526896008</v>
      </c>
      <c r="E12" s="3">
        <f>'BIZ kWh ENTRY'!U171</f>
        <v>2273551.5381429261</v>
      </c>
      <c r="F12" s="3">
        <f>'BIZ kWh ENTRY'!V171</f>
        <v>2420691.1892808494</v>
      </c>
      <c r="G12" s="3">
        <f>'BIZ kWh ENTRY'!W171</f>
        <v>4546881.5931009296</v>
      </c>
      <c r="H12" s="3">
        <f>'BIZ kWh ENTRY'!X171</f>
        <v>1625843.6296764684</v>
      </c>
      <c r="I12" s="3">
        <f>'BIZ kWh ENTRY'!Y171</f>
        <v>2035632.9476286436</v>
      </c>
      <c r="J12" s="3">
        <f>'BIZ kWh ENTRY'!Z171</f>
        <v>1506002.8791478095</v>
      </c>
      <c r="K12" s="3">
        <f>'BIZ kWh ENTRY'!AA171</f>
        <v>2053972.0473323553</v>
      </c>
      <c r="L12" s="110">
        <f>'BIZ kWh ENTRY'!AB171</f>
        <v>3541847.9236080032</v>
      </c>
      <c r="M12" s="110">
        <f>'BIZ kWh ENTRY'!AC171</f>
        <v>2505020.5073779779</v>
      </c>
      <c r="N12" s="3">
        <f>'BIZ kWh ENTRY'!AD171</f>
        <v>8786141.0371309593</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ENTRY'!S172</f>
        <v>0</v>
      </c>
      <c r="D13" s="3">
        <f>'BIZ kWh ENTRY'!T172</f>
        <v>0</v>
      </c>
      <c r="E13" s="3">
        <f>'BIZ kWh ENTRY'!U172</f>
        <v>107437.02628558796</v>
      </c>
      <c r="F13" s="3">
        <f>'BIZ kWh ENTRY'!V172</f>
        <v>0</v>
      </c>
      <c r="G13" s="3">
        <f>'BIZ kWh ENTRY'!W172</f>
        <v>0</v>
      </c>
      <c r="H13" s="3">
        <f>'BIZ kWh ENTRY'!X172</f>
        <v>0</v>
      </c>
      <c r="I13" s="3">
        <f>'BIZ kWh ENTRY'!Y172</f>
        <v>36338.994184831223</v>
      </c>
      <c r="J13" s="3">
        <f>'BIZ kWh ENTRY'!Z172</f>
        <v>0</v>
      </c>
      <c r="K13" s="3">
        <f>'BIZ kWh ENTRY'!AA172</f>
        <v>0</v>
      </c>
      <c r="L13" s="110">
        <f>'BIZ kWh ENTRY'!AB172</f>
        <v>6319.8250756228208</v>
      </c>
      <c r="M13" s="110">
        <f>'BIZ kWh ENTRY'!AC172</f>
        <v>0</v>
      </c>
      <c r="N13" s="3">
        <f>'BIZ kWh ENTRY'!AD172</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ENTRY'!S173</f>
        <v>0</v>
      </c>
      <c r="D14" s="3">
        <f>'BIZ kWh ENTRY'!T173</f>
        <v>0</v>
      </c>
      <c r="E14" s="3">
        <f>'BIZ kWh ENTRY'!U173</f>
        <v>0</v>
      </c>
      <c r="F14" s="3">
        <f>'BIZ kWh ENTRY'!V173</f>
        <v>0</v>
      </c>
      <c r="G14" s="3">
        <f>'BIZ kWh ENTRY'!W173</f>
        <v>3372034.128</v>
      </c>
      <c r="H14" s="3">
        <f>'BIZ kWh ENTRY'!X173</f>
        <v>0</v>
      </c>
      <c r="I14" s="3">
        <f>'BIZ kWh ENTRY'!Y173</f>
        <v>25162.256000000001</v>
      </c>
      <c r="J14" s="3">
        <f>'BIZ kWh ENTRY'!Z173</f>
        <v>0</v>
      </c>
      <c r="K14" s="3">
        <f>'BIZ kWh ENTRY'!AA173</f>
        <v>0</v>
      </c>
      <c r="L14" s="110">
        <f>'BIZ kWh ENTRY'!AB173</f>
        <v>67887.631999999998</v>
      </c>
      <c r="M14" s="110">
        <f>'BIZ kWh ENTRY'!AC173</f>
        <v>0</v>
      </c>
      <c r="N14" s="3">
        <f>'BIZ kWh ENTRY'!AD173</f>
        <v>0</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284710.636</v>
      </c>
      <c r="K15" s="3">
        <f>'BIZ kWh ENTRY'!AA174</f>
        <v>815953.8600000001</v>
      </c>
      <c r="L15" s="110">
        <f>'BIZ kWh ENTRY'!AB174</f>
        <v>0</v>
      </c>
      <c r="M15" s="110">
        <f>'BIZ kWh ENTRY'!AC174</f>
        <v>0</v>
      </c>
      <c r="N15" s="3">
        <f>'BIZ kWh ENTRY'!AD174</f>
        <v>0</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ENTRY'!S175</f>
        <v>0</v>
      </c>
      <c r="D16" s="3">
        <f>'BIZ kWh ENTRY'!T175</f>
        <v>0</v>
      </c>
      <c r="E16" s="3">
        <f>'BIZ kWh ENTRY'!U175</f>
        <v>52334.75</v>
      </c>
      <c r="F16" s="3">
        <f>'BIZ kWh ENTRY'!V175</f>
        <v>0</v>
      </c>
      <c r="G16" s="3">
        <f>'BIZ kWh ENTRY'!W175</f>
        <v>0</v>
      </c>
      <c r="H16" s="3">
        <f>'BIZ kWh ENTRY'!X175</f>
        <v>5150</v>
      </c>
      <c r="I16" s="3">
        <f>'BIZ kWh ENTRY'!Y175</f>
        <v>52778.095999999998</v>
      </c>
      <c r="J16" s="3">
        <f>'BIZ kWh ENTRY'!Z175</f>
        <v>0</v>
      </c>
      <c r="K16" s="3">
        <f>'BIZ kWh ENTRY'!AA175</f>
        <v>50103.723999999995</v>
      </c>
      <c r="L16" s="110">
        <f>'BIZ kWh ENTRY'!AB175</f>
        <v>41242</v>
      </c>
      <c r="M16" s="110">
        <f>'BIZ kWh ENTRY'!AC175</f>
        <v>58480.968000000001</v>
      </c>
      <c r="N16" s="3">
        <f>'BIZ kWh ENTRY'!AD175</f>
        <v>315971.42</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10">
        <f>'BIZ kWh ENTRY'!AB176</f>
        <v>0</v>
      </c>
      <c r="M17" s="110">
        <f>'BIZ kWh ENTRY'!AC176</f>
        <v>0</v>
      </c>
      <c r="N17" s="3">
        <f>'BIZ kWh ENTRY'!AD176</f>
        <v>0</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222" t="str">
        <f>' 1M - RES'!B16</f>
        <v>Monthly kWh</v>
      </c>
      <c r="C19" s="276">
        <f>SUM(C5:C18)</f>
        <v>0</v>
      </c>
      <c r="D19" s="276">
        <f t="shared" ref="D19:BO19" si="2">SUM(D5:D18)</f>
        <v>264212.65526896005</v>
      </c>
      <c r="E19" s="276">
        <f t="shared" si="2"/>
        <v>3138455.7396663958</v>
      </c>
      <c r="F19" s="276">
        <f t="shared" si="2"/>
        <v>3414477.4345932971</v>
      </c>
      <c r="G19" s="276">
        <f t="shared" si="2"/>
        <v>9462726.7747274917</v>
      </c>
      <c r="H19" s="276">
        <f t="shared" si="2"/>
        <v>2483016.147742263</v>
      </c>
      <c r="I19" s="276">
        <f t="shared" si="2"/>
        <v>2777714.3376544826</v>
      </c>
      <c r="J19" s="276">
        <f t="shared" si="2"/>
        <v>2756067.2622254933</v>
      </c>
      <c r="K19" s="276">
        <f t="shared" si="2"/>
        <v>3433436.8631973057</v>
      </c>
      <c r="L19" s="276">
        <f t="shared" si="2"/>
        <v>6824625.3927764818</v>
      </c>
      <c r="M19" s="276">
        <f t="shared" si="2"/>
        <v>4380842.0992036695</v>
      </c>
      <c r="N19" s="276">
        <f t="shared" si="2"/>
        <v>15310926.817794265</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45"/>
      <c r="B20" s="145"/>
      <c r="C20" s="9"/>
      <c r="D20" s="37"/>
      <c r="E20" s="9"/>
      <c r="F20" s="37"/>
      <c r="G20" s="37"/>
      <c r="H20" s="9"/>
      <c r="I20" s="37"/>
      <c r="J20" s="37"/>
      <c r="K20" s="9"/>
      <c r="L20" s="37"/>
      <c r="M20" s="37"/>
      <c r="N20" s="37"/>
      <c r="O20" s="37"/>
      <c r="P20" s="37"/>
      <c r="Q20" s="9"/>
      <c r="R20" s="37"/>
      <c r="S20" s="37"/>
      <c r="T20" s="9"/>
      <c r="U20" s="37"/>
      <c r="V20" s="37"/>
      <c r="W20" s="9"/>
      <c r="X20" s="37"/>
      <c r="Y20" s="37"/>
      <c r="Z20" s="9"/>
      <c r="AA20" s="37"/>
      <c r="AB20" s="37"/>
      <c r="AC20" s="9"/>
      <c r="AD20" s="37"/>
      <c r="AE20" s="37"/>
      <c r="AF20" s="9"/>
      <c r="AG20" s="37"/>
      <c r="AH20" s="37"/>
      <c r="AI20" s="9"/>
      <c r="AJ20" s="37"/>
      <c r="AK20" s="37"/>
      <c r="AL20" s="9"/>
      <c r="AM20" s="37"/>
      <c r="AN20" s="37"/>
      <c r="AO20" s="9"/>
      <c r="AP20" s="37"/>
      <c r="AQ20" s="37"/>
      <c r="AR20" s="9"/>
      <c r="AS20" s="37"/>
      <c r="AT20" s="37"/>
      <c r="AU20" s="9"/>
      <c r="AV20" s="37"/>
      <c r="AW20" s="37"/>
      <c r="AX20" s="9"/>
      <c r="AY20" s="37"/>
      <c r="AZ20" s="37"/>
      <c r="BA20" s="9"/>
      <c r="BB20" s="37"/>
      <c r="BC20" s="37"/>
      <c r="BD20" s="9"/>
      <c r="BE20" s="37"/>
      <c r="BF20" s="37"/>
      <c r="BG20" s="9"/>
      <c r="BH20" s="37"/>
      <c r="BI20" s="37"/>
      <c r="BJ20" s="9"/>
      <c r="BK20" s="37"/>
      <c r="BL20" s="37"/>
      <c r="BM20" s="9"/>
      <c r="BN20" s="37"/>
      <c r="BO20" s="37"/>
      <c r="BP20" s="9"/>
      <c r="BQ20" s="37"/>
      <c r="BR20" s="37"/>
      <c r="BS20" s="9"/>
      <c r="BT20" s="37"/>
      <c r="BU20" s="37"/>
      <c r="BV20" s="9"/>
      <c r="BW20" s="37"/>
      <c r="BX20" s="37"/>
      <c r="BY20" s="9"/>
      <c r="BZ20" s="37"/>
      <c r="CA20" s="37"/>
      <c r="CB20" s="9"/>
      <c r="CC20" s="37"/>
      <c r="CD20" s="37"/>
      <c r="CE20" s="9"/>
      <c r="CF20" s="37"/>
      <c r="CG20" s="37"/>
      <c r="CH20" s="147"/>
    </row>
    <row r="21" spans="1:86" ht="15" thickBot="1" x14ac:dyDescent="0.35">
      <c r="A21" s="29"/>
      <c r="B21" s="146"/>
      <c r="C21" s="23"/>
      <c r="D21" s="24"/>
      <c r="E21" s="23"/>
      <c r="F21" s="24"/>
      <c r="G21" s="24"/>
      <c r="H21" s="23"/>
      <c r="I21" s="24"/>
      <c r="J21" s="24"/>
      <c r="K21" s="23"/>
      <c r="L21" s="24"/>
      <c r="M21" s="24"/>
      <c r="N21" s="23"/>
      <c r="O21" s="24"/>
      <c r="P21" s="24"/>
      <c r="Q21" s="23"/>
      <c r="R21" s="24"/>
      <c r="S21" s="24"/>
      <c r="T21" s="23"/>
      <c r="U21" s="24"/>
      <c r="V21" s="24"/>
      <c r="W21" s="23"/>
      <c r="X21" s="24"/>
      <c r="Y21" s="24"/>
      <c r="Z21" s="23"/>
      <c r="AA21" s="24"/>
      <c r="AB21" s="24"/>
      <c r="AC21" s="23"/>
      <c r="AD21" s="24"/>
      <c r="AE21" s="24"/>
      <c r="AF21" s="23"/>
      <c r="AG21" s="24"/>
      <c r="AH21" s="24"/>
      <c r="AI21" s="23"/>
      <c r="AJ21" s="24"/>
      <c r="AK21" s="24"/>
      <c r="AL21" s="23"/>
      <c r="AM21" s="24"/>
      <c r="AN21" s="24"/>
      <c r="AO21" s="23"/>
      <c r="AP21" s="24"/>
      <c r="AQ21" s="24"/>
      <c r="AR21" s="23"/>
      <c r="AS21" s="24"/>
      <c r="AT21" s="24"/>
      <c r="AU21" s="23"/>
      <c r="AV21" s="24"/>
      <c r="AW21" s="24"/>
      <c r="AX21" s="23"/>
      <c r="AY21" s="24"/>
      <c r="AZ21" s="24"/>
      <c r="BA21" s="23"/>
      <c r="BB21" s="24"/>
      <c r="BC21" s="24"/>
      <c r="BD21" s="23"/>
      <c r="BE21" s="24"/>
      <c r="BF21" s="24"/>
      <c r="BG21" s="23"/>
      <c r="BH21" s="24"/>
      <c r="BI21" s="24"/>
      <c r="BJ21" s="23"/>
      <c r="BK21" s="24"/>
      <c r="BL21" s="24"/>
      <c r="BM21" s="23"/>
      <c r="BN21" s="24"/>
      <c r="BO21" s="24"/>
      <c r="BP21" s="23"/>
      <c r="BQ21" s="24"/>
      <c r="BR21" s="24"/>
      <c r="BS21" s="23"/>
      <c r="BT21" s="24"/>
      <c r="BU21" s="24"/>
      <c r="BV21" s="23"/>
      <c r="BW21" s="24"/>
      <c r="BX21" s="24"/>
      <c r="BY21" s="23"/>
      <c r="BZ21" s="24"/>
      <c r="CA21" s="24"/>
      <c r="CB21" s="23"/>
      <c r="CC21" s="24"/>
      <c r="CD21" s="24"/>
      <c r="CE21" s="23"/>
      <c r="CF21" s="24"/>
      <c r="CG21" s="24"/>
      <c r="CH21" s="23"/>
    </row>
    <row r="22" spans="1:86" ht="16.2" thickBot="1" x14ac:dyDescent="0.35">
      <c r="A22" s="564" t="s">
        <v>15</v>
      </c>
      <c r="B22" s="18" t="s">
        <v>10</v>
      </c>
      <c r="C22" s="174">
        <f>C$4</f>
        <v>44927</v>
      </c>
      <c r="D22" s="174">
        <f t="shared" ref="D22:BO22" si="4">D$4</f>
        <v>44958</v>
      </c>
      <c r="E22" s="174">
        <f t="shared" si="4"/>
        <v>44986</v>
      </c>
      <c r="F22" s="174">
        <f t="shared" si="4"/>
        <v>45017</v>
      </c>
      <c r="G22" s="174">
        <f t="shared" si="4"/>
        <v>45047</v>
      </c>
      <c r="H22" s="174">
        <f t="shared" si="4"/>
        <v>45078</v>
      </c>
      <c r="I22" s="174">
        <f t="shared" si="4"/>
        <v>45108</v>
      </c>
      <c r="J22" s="174">
        <f t="shared" si="4"/>
        <v>45139</v>
      </c>
      <c r="K22" s="174">
        <f t="shared" si="4"/>
        <v>45170</v>
      </c>
      <c r="L22" s="174">
        <f t="shared" si="4"/>
        <v>45200</v>
      </c>
      <c r="M22" s="174">
        <f t="shared" si="4"/>
        <v>45231</v>
      </c>
      <c r="N22" s="174">
        <f t="shared" si="4"/>
        <v>45261</v>
      </c>
      <c r="O22" s="174">
        <f t="shared" si="4"/>
        <v>45292</v>
      </c>
      <c r="P22" s="174">
        <f t="shared" si="4"/>
        <v>45323</v>
      </c>
      <c r="Q22" s="174">
        <f t="shared" si="4"/>
        <v>45352</v>
      </c>
      <c r="R22" s="174">
        <f t="shared" si="4"/>
        <v>45383</v>
      </c>
      <c r="S22" s="174">
        <f t="shared" si="4"/>
        <v>45413</v>
      </c>
      <c r="T22" s="174">
        <f t="shared" si="4"/>
        <v>45444</v>
      </c>
      <c r="U22" s="174">
        <f t="shared" si="4"/>
        <v>45474</v>
      </c>
      <c r="V22" s="174">
        <f t="shared" si="4"/>
        <v>45505</v>
      </c>
      <c r="W22" s="174">
        <f t="shared" si="4"/>
        <v>45536</v>
      </c>
      <c r="X22" s="174">
        <f t="shared" si="4"/>
        <v>45566</v>
      </c>
      <c r="Y22" s="174">
        <f t="shared" si="4"/>
        <v>45597</v>
      </c>
      <c r="Z22" s="174">
        <f t="shared" si="4"/>
        <v>45627</v>
      </c>
      <c r="AA22" s="174">
        <f t="shared" si="4"/>
        <v>45658</v>
      </c>
      <c r="AB22" s="174">
        <f t="shared" si="4"/>
        <v>45689</v>
      </c>
      <c r="AC22" s="174">
        <f t="shared" si="4"/>
        <v>45717</v>
      </c>
      <c r="AD22" s="174">
        <f t="shared" si="4"/>
        <v>45748</v>
      </c>
      <c r="AE22" s="174">
        <f t="shared" si="4"/>
        <v>45778</v>
      </c>
      <c r="AF22" s="174">
        <f t="shared" si="4"/>
        <v>45809</v>
      </c>
      <c r="AG22" s="174">
        <f t="shared" si="4"/>
        <v>45839</v>
      </c>
      <c r="AH22" s="174">
        <f t="shared" si="4"/>
        <v>45870</v>
      </c>
      <c r="AI22" s="174">
        <f t="shared" si="4"/>
        <v>45901</v>
      </c>
      <c r="AJ22" s="174">
        <f t="shared" si="4"/>
        <v>45931</v>
      </c>
      <c r="AK22" s="174">
        <f t="shared" si="4"/>
        <v>45962</v>
      </c>
      <c r="AL22" s="174">
        <f t="shared" si="4"/>
        <v>45992</v>
      </c>
      <c r="AM22" s="174">
        <f t="shared" si="4"/>
        <v>46023</v>
      </c>
      <c r="AN22" s="174">
        <f t="shared" si="4"/>
        <v>46054</v>
      </c>
      <c r="AO22" s="174">
        <f t="shared" si="4"/>
        <v>46082</v>
      </c>
      <c r="AP22" s="174">
        <f t="shared" si="4"/>
        <v>46113</v>
      </c>
      <c r="AQ22" s="174">
        <f t="shared" si="4"/>
        <v>46143</v>
      </c>
      <c r="AR22" s="174">
        <f t="shared" si="4"/>
        <v>46174</v>
      </c>
      <c r="AS22" s="174">
        <f t="shared" si="4"/>
        <v>46204</v>
      </c>
      <c r="AT22" s="174">
        <f t="shared" si="4"/>
        <v>46235</v>
      </c>
      <c r="AU22" s="174">
        <f t="shared" si="4"/>
        <v>46266</v>
      </c>
      <c r="AV22" s="174">
        <f t="shared" si="4"/>
        <v>46296</v>
      </c>
      <c r="AW22" s="174">
        <f t="shared" si="4"/>
        <v>46327</v>
      </c>
      <c r="AX22" s="174">
        <f t="shared" si="4"/>
        <v>46357</v>
      </c>
      <c r="AY22" s="174">
        <f t="shared" si="4"/>
        <v>46388</v>
      </c>
      <c r="AZ22" s="174">
        <f t="shared" si="4"/>
        <v>46419</v>
      </c>
      <c r="BA22" s="174">
        <f t="shared" si="4"/>
        <v>46447</v>
      </c>
      <c r="BB22" s="174">
        <f t="shared" si="4"/>
        <v>46478</v>
      </c>
      <c r="BC22" s="174">
        <f t="shared" si="4"/>
        <v>46508</v>
      </c>
      <c r="BD22" s="174">
        <f t="shared" si="4"/>
        <v>46539</v>
      </c>
      <c r="BE22" s="174">
        <f t="shared" si="4"/>
        <v>46569</v>
      </c>
      <c r="BF22" s="174">
        <f t="shared" si="4"/>
        <v>46600</v>
      </c>
      <c r="BG22" s="174">
        <f t="shared" si="4"/>
        <v>46631</v>
      </c>
      <c r="BH22" s="174">
        <f t="shared" si="4"/>
        <v>46661</v>
      </c>
      <c r="BI22" s="174">
        <f t="shared" si="4"/>
        <v>46692</v>
      </c>
      <c r="BJ22" s="174">
        <f t="shared" si="4"/>
        <v>46722</v>
      </c>
      <c r="BK22" s="174">
        <f t="shared" si="4"/>
        <v>46753</v>
      </c>
      <c r="BL22" s="174">
        <f t="shared" si="4"/>
        <v>46784</v>
      </c>
      <c r="BM22" s="174">
        <f t="shared" si="4"/>
        <v>46813</v>
      </c>
      <c r="BN22" s="174">
        <f t="shared" si="4"/>
        <v>46844</v>
      </c>
      <c r="BO22" s="174">
        <f t="shared" si="4"/>
        <v>46874</v>
      </c>
      <c r="BP22" s="174">
        <f t="shared" ref="BP22:CH22" si="5">BP$4</f>
        <v>46905</v>
      </c>
      <c r="BQ22" s="174">
        <f t="shared" si="5"/>
        <v>46935</v>
      </c>
      <c r="BR22" s="174">
        <f t="shared" si="5"/>
        <v>46966</v>
      </c>
      <c r="BS22" s="174">
        <f t="shared" si="5"/>
        <v>46997</v>
      </c>
      <c r="BT22" s="174">
        <f t="shared" si="5"/>
        <v>47027</v>
      </c>
      <c r="BU22" s="174">
        <f t="shared" si="5"/>
        <v>47058</v>
      </c>
      <c r="BV22" s="174">
        <f t="shared" si="5"/>
        <v>47088</v>
      </c>
      <c r="BW22" s="174">
        <f t="shared" si="5"/>
        <v>47119</v>
      </c>
      <c r="BX22" s="174">
        <f t="shared" si="5"/>
        <v>47150</v>
      </c>
      <c r="BY22" s="174">
        <f t="shared" si="5"/>
        <v>47178</v>
      </c>
      <c r="BZ22" s="174">
        <f t="shared" si="5"/>
        <v>47209</v>
      </c>
      <c r="CA22" s="174">
        <f t="shared" si="5"/>
        <v>47239</v>
      </c>
      <c r="CB22" s="174">
        <f t="shared" si="5"/>
        <v>47270</v>
      </c>
      <c r="CC22" s="174">
        <f t="shared" si="5"/>
        <v>47300</v>
      </c>
      <c r="CD22" s="174">
        <f t="shared" si="5"/>
        <v>47331</v>
      </c>
      <c r="CE22" s="174">
        <f t="shared" si="5"/>
        <v>47362</v>
      </c>
      <c r="CF22" s="174">
        <f t="shared" si="5"/>
        <v>47392</v>
      </c>
      <c r="CG22" s="174">
        <f t="shared" si="5"/>
        <v>47423</v>
      </c>
      <c r="CH22" s="175">
        <f t="shared" si="5"/>
        <v>47453</v>
      </c>
    </row>
    <row r="23" spans="1:86" ht="15" customHeight="1" x14ac:dyDescent="0.3">
      <c r="A23" s="565"/>
      <c r="B23" s="11" t="str">
        <f t="shared" ref="B23:C37" si="6">B5</f>
        <v>Air Comp</v>
      </c>
      <c r="C23" s="3">
        <f>C5</f>
        <v>0</v>
      </c>
      <c r="D23" s="3">
        <f>IF(SUM($C$19:$N$19)=0,0,C23+D5)</f>
        <v>69559</v>
      </c>
      <c r="E23" s="3">
        <f t="shared" ref="E23:BP23" si="7">IF(SUM($C$19:$N$19)=0,0,D23+E5)</f>
        <v>424383.20424674207</v>
      </c>
      <c r="F23" s="3">
        <f t="shared" si="7"/>
        <v>424383.20424674207</v>
      </c>
      <c r="G23" s="3">
        <f t="shared" si="7"/>
        <v>828591.20424674207</v>
      </c>
      <c r="H23" s="3">
        <f t="shared" si="7"/>
        <v>992847.20424674207</v>
      </c>
      <c r="I23" s="3">
        <f t="shared" si="7"/>
        <v>992847.20424674207</v>
      </c>
      <c r="J23" s="3">
        <f t="shared" si="7"/>
        <v>1199337.5357878981</v>
      </c>
      <c r="K23" s="3">
        <f t="shared" si="7"/>
        <v>1337688.5357878981</v>
      </c>
      <c r="L23" s="3">
        <f t="shared" si="7"/>
        <v>1337688.5357878981</v>
      </c>
      <c r="M23" s="3">
        <f t="shared" si="7"/>
        <v>1396908.5357878981</v>
      </c>
      <c r="N23" s="3">
        <f t="shared" si="7"/>
        <v>1854040.5337250908</v>
      </c>
      <c r="O23" s="3">
        <f t="shared" si="7"/>
        <v>1854040.5337250908</v>
      </c>
      <c r="P23" s="3">
        <f t="shared" si="7"/>
        <v>1854040.5337250908</v>
      </c>
      <c r="Q23" s="3">
        <f t="shared" si="7"/>
        <v>1854040.5337250908</v>
      </c>
      <c r="R23" s="3">
        <f t="shared" si="7"/>
        <v>1854040.5337250908</v>
      </c>
      <c r="S23" s="3">
        <f t="shared" si="7"/>
        <v>1854040.5337250908</v>
      </c>
      <c r="T23" s="3">
        <f t="shared" si="7"/>
        <v>1854040.5337250908</v>
      </c>
      <c r="U23" s="3">
        <f t="shared" si="7"/>
        <v>1854040.5337250908</v>
      </c>
      <c r="V23" s="3">
        <f t="shared" si="7"/>
        <v>1854040.5337250908</v>
      </c>
      <c r="W23" s="3">
        <f t="shared" si="7"/>
        <v>1854040.5337250908</v>
      </c>
      <c r="X23" s="3">
        <f t="shared" si="7"/>
        <v>1854040.5337250908</v>
      </c>
      <c r="Y23" s="3">
        <f t="shared" si="7"/>
        <v>1854040.5337250908</v>
      </c>
      <c r="Z23" s="3">
        <f t="shared" si="7"/>
        <v>1854040.5337250908</v>
      </c>
      <c r="AA23" s="3">
        <f t="shared" si="7"/>
        <v>1854040.5337250908</v>
      </c>
      <c r="AB23" s="3">
        <f t="shared" si="7"/>
        <v>1854040.5337250908</v>
      </c>
      <c r="AC23" s="3">
        <f t="shared" si="7"/>
        <v>1854040.5337250908</v>
      </c>
      <c r="AD23" s="3">
        <f t="shared" si="7"/>
        <v>1854040.5337250908</v>
      </c>
      <c r="AE23" s="3">
        <f t="shared" si="7"/>
        <v>1854040.5337250908</v>
      </c>
      <c r="AF23" s="3">
        <f t="shared" si="7"/>
        <v>1854040.5337250908</v>
      </c>
      <c r="AG23" s="3">
        <f t="shared" si="7"/>
        <v>1854040.5337250908</v>
      </c>
      <c r="AH23" s="3">
        <f t="shared" si="7"/>
        <v>1854040.5337250908</v>
      </c>
      <c r="AI23" s="3">
        <f t="shared" si="7"/>
        <v>1854040.5337250908</v>
      </c>
      <c r="AJ23" s="3">
        <f t="shared" si="7"/>
        <v>1854040.5337250908</v>
      </c>
      <c r="AK23" s="3">
        <f t="shared" si="7"/>
        <v>1854040.5337250908</v>
      </c>
      <c r="AL23" s="3">
        <f t="shared" si="7"/>
        <v>1854040.5337250908</v>
      </c>
      <c r="AM23" s="3">
        <f t="shared" si="7"/>
        <v>1854040.5337250908</v>
      </c>
      <c r="AN23" s="3">
        <f t="shared" si="7"/>
        <v>1854040.5337250908</v>
      </c>
      <c r="AO23" s="3">
        <f t="shared" si="7"/>
        <v>1854040.5337250908</v>
      </c>
      <c r="AP23" s="3">
        <f t="shared" si="7"/>
        <v>1854040.5337250908</v>
      </c>
      <c r="AQ23" s="3">
        <f t="shared" si="7"/>
        <v>1854040.5337250908</v>
      </c>
      <c r="AR23" s="3">
        <f t="shared" si="7"/>
        <v>1854040.5337250908</v>
      </c>
      <c r="AS23" s="3">
        <f t="shared" si="7"/>
        <v>1854040.5337250908</v>
      </c>
      <c r="AT23" s="3">
        <f t="shared" si="7"/>
        <v>1854040.5337250908</v>
      </c>
      <c r="AU23" s="3">
        <f t="shared" si="7"/>
        <v>1854040.5337250908</v>
      </c>
      <c r="AV23" s="3">
        <f t="shared" si="7"/>
        <v>1854040.5337250908</v>
      </c>
      <c r="AW23" s="3">
        <f t="shared" si="7"/>
        <v>1854040.5337250908</v>
      </c>
      <c r="AX23" s="3">
        <f t="shared" si="7"/>
        <v>1854040.5337250908</v>
      </c>
      <c r="AY23" s="3">
        <f t="shared" si="7"/>
        <v>1854040.5337250908</v>
      </c>
      <c r="AZ23" s="3">
        <f t="shared" si="7"/>
        <v>1854040.5337250908</v>
      </c>
      <c r="BA23" s="3">
        <f t="shared" si="7"/>
        <v>1854040.5337250908</v>
      </c>
      <c r="BB23" s="3">
        <f t="shared" si="7"/>
        <v>1854040.5337250908</v>
      </c>
      <c r="BC23" s="3">
        <f t="shared" si="7"/>
        <v>1854040.5337250908</v>
      </c>
      <c r="BD23" s="3">
        <f t="shared" si="7"/>
        <v>1854040.5337250908</v>
      </c>
      <c r="BE23" s="3">
        <f t="shared" si="7"/>
        <v>1854040.5337250908</v>
      </c>
      <c r="BF23" s="3">
        <f t="shared" si="7"/>
        <v>1854040.5337250908</v>
      </c>
      <c r="BG23" s="3">
        <f t="shared" si="7"/>
        <v>1854040.5337250908</v>
      </c>
      <c r="BH23" s="3">
        <f t="shared" si="7"/>
        <v>1854040.5337250908</v>
      </c>
      <c r="BI23" s="3">
        <f t="shared" si="7"/>
        <v>1854040.5337250908</v>
      </c>
      <c r="BJ23" s="3">
        <f t="shared" si="7"/>
        <v>1854040.5337250908</v>
      </c>
      <c r="BK23" s="3">
        <f t="shared" si="7"/>
        <v>1854040.5337250908</v>
      </c>
      <c r="BL23" s="3">
        <f t="shared" si="7"/>
        <v>1854040.5337250908</v>
      </c>
      <c r="BM23" s="3">
        <f t="shared" si="7"/>
        <v>1854040.5337250908</v>
      </c>
      <c r="BN23" s="3">
        <f t="shared" si="7"/>
        <v>1854040.5337250908</v>
      </c>
      <c r="BO23" s="3">
        <f t="shared" si="7"/>
        <v>1854040.5337250908</v>
      </c>
      <c r="BP23" s="3">
        <f t="shared" si="7"/>
        <v>1854040.5337250908</v>
      </c>
      <c r="BQ23" s="3">
        <f t="shared" ref="BQ23:CH23" si="8">IF(SUM($C$19:$N$19)=0,0,BP23+BQ5)</f>
        <v>1854040.5337250908</v>
      </c>
      <c r="BR23" s="3">
        <f t="shared" si="8"/>
        <v>1854040.5337250908</v>
      </c>
      <c r="BS23" s="3">
        <f t="shared" si="8"/>
        <v>1854040.5337250908</v>
      </c>
      <c r="BT23" s="3">
        <f t="shared" si="8"/>
        <v>1854040.5337250908</v>
      </c>
      <c r="BU23" s="3">
        <f t="shared" si="8"/>
        <v>1854040.5337250908</v>
      </c>
      <c r="BV23" s="3">
        <f t="shared" si="8"/>
        <v>1854040.5337250908</v>
      </c>
      <c r="BW23" s="3">
        <f t="shared" si="8"/>
        <v>1854040.5337250908</v>
      </c>
      <c r="BX23" s="3">
        <f t="shared" si="8"/>
        <v>1854040.5337250908</v>
      </c>
      <c r="BY23" s="3">
        <f t="shared" si="8"/>
        <v>1854040.5337250908</v>
      </c>
      <c r="BZ23" s="3">
        <f t="shared" si="8"/>
        <v>1854040.5337250908</v>
      </c>
      <c r="CA23" s="3">
        <f t="shared" si="8"/>
        <v>1854040.5337250908</v>
      </c>
      <c r="CB23" s="3">
        <f t="shared" si="8"/>
        <v>1854040.5337250908</v>
      </c>
      <c r="CC23" s="3">
        <f t="shared" si="8"/>
        <v>1854040.5337250908</v>
      </c>
      <c r="CD23" s="3">
        <f t="shared" si="8"/>
        <v>1854040.5337250908</v>
      </c>
      <c r="CE23" s="3">
        <f t="shared" si="8"/>
        <v>1854040.5337250908</v>
      </c>
      <c r="CF23" s="3">
        <f t="shared" si="8"/>
        <v>1854040.5337250908</v>
      </c>
      <c r="CG23" s="3">
        <f t="shared" si="8"/>
        <v>1854040.5337250908</v>
      </c>
      <c r="CH23" s="12">
        <f t="shared" si="8"/>
        <v>1854040.5337250908</v>
      </c>
    </row>
    <row r="24" spans="1:86" x14ac:dyDescent="0.3">
      <c r="A24" s="565"/>
      <c r="B24" s="13" t="str">
        <f t="shared" si="6"/>
        <v>Building Shell</v>
      </c>
      <c r="C24" s="3">
        <f t="shared" si="6"/>
        <v>0</v>
      </c>
      <c r="D24" s="3">
        <f t="shared" ref="D24:BO24" si="9">IF(SUM($C$19:$N$19)=0,0,C24+D6)</f>
        <v>0</v>
      </c>
      <c r="E24" s="3">
        <f t="shared" si="9"/>
        <v>0</v>
      </c>
      <c r="F24" s="3">
        <f t="shared" si="9"/>
        <v>0</v>
      </c>
      <c r="G24" s="3">
        <f t="shared" si="9"/>
        <v>32324.144</v>
      </c>
      <c r="H24" s="3">
        <f t="shared" si="9"/>
        <v>32324.144</v>
      </c>
      <c r="I24" s="3">
        <f t="shared" si="9"/>
        <v>32324.144</v>
      </c>
      <c r="J24" s="3">
        <f t="shared" si="9"/>
        <v>32324.144</v>
      </c>
      <c r="K24" s="3">
        <f t="shared" si="9"/>
        <v>32324.144</v>
      </c>
      <c r="L24" s="3">
        <f t="shared" si="9"/>
        <v>106230.49399999999</v>
      </c>
      <c r="M24" s="3">
        <f t="shared" si="9"/>
        <v>106230.49399999999</v>
      </c>
      <c r="N24" s="3">
        <f t="shared" si="9"/>
        <v>106230.49399999999</v>
      </c>
      <c r="O24" s="3">
        <f t="shared" si="9"/>
        <v>106230.49399999999</v>
      </c>
      <c r="P24" s="3">
        <f t="shared" si="9"/>
        <v>106230.49399999999</v>
      </c>
      <c r="Q24" s="3">
        <f t="shared" si="9"/>
        <v>106230.49399999999</v>
      </c>
      <c r="R24" s="3">
        <f t="shared" si="9"/>
        <v>106230.49399999999</v>
      </c>
      <c r="S24" s="3">
        <f t="shared" si="9"/>
        <v>106230.49399999999</v>
      </c>
      <c r="T24" s="3">
        <f t="shared" si="9"/>
        <v>106230.49399999999</v>
      </c>
      <c r="U24" s="3">
        <f t="shared" si="9"/>
        <v>106230.49399999999</v>
      </c>
      <c r="V24" s="3">
        <f t="shared" si="9"/>
        <v>106230.49399999999</v>
      </c>
      <c r="W24" s="3">
        <f t="shared" si="9"/>
        <v>106230.49399999999</v>
      </c>
      <c r="X24" s="3">
        <f t="shared" si="9"/>
        <v>106230.49399999999</v>
      </c>
      <c r="Y24" s="3">
        <f t="shared" si="9"/>
        <v>106230.49399999999</v>
      </c>
      <c r="Z24" s="3">
        <f t="shared" si="9"/>
        <v>106230.49399999999</v>
      </c>
      <c r="AA24" s="3">
        <f t="shared" si="9"/>
        <v>106230.49399999999</v>
      </c>
      <c r="AB24" s="3">
        <f t="shared" si="9"/>
        <v>106230.49399999999</v>
      </c>
      <c r="AC24" s="3">
        <f t="shared" si="9"/>
        <v>106230.49399999999</v>
      </c>
      <c r="AD24" s="3">
        <f t="shared" si="9"/>
        <v>106230.49399999999</v>
      </c>
      <c r="AE24" s="3">
        <f t="shared" si="9"/>
        <v>106230.49399999999</v>
      </c>
      <c r="AF24" s="3">
        <f t="shared" si="9"/>
        <v>106230.49399999999</v>
      </c>
      <c r="AG24" s="3">
        <f t="shared" si="9"/>
        <v>106230.49399999999</v>
      </c>
      <c r="AH24" s="3">
        <f t="shared" si="9"/>
        <v>106230.49399999999</v>
      </c>
      <c r="AI24" s="3">
        <f t="shared" si="9"/>
        <v>106230.49399999999</v>
      </c>
      <c r="AJ24" s="3">
        <f t="shared" si="9"/>
        <v>106230.49399999999</v>
      </c>
      <c r="AK24" s="3">
        <f t="shared" si="9"/>
        <v>106230.49399999999</v>
      </c>
      <c r="AL24" s="3">
        <f t="shared" si="9"/>
        <v>106230.49399999999</v>
      </c>
      <c r="AM24" s="3">
        <f t="shared" si="9"/>
        <v>106230.49399999999</v>
      </c>
      <c r="AN24" s="3">
        <f t="shared" si="9"/>
        <v>106230.49399999999</v>
      </c>
      <c r="AO24" s="3">
        <f t="shared" si="9"/>
        <v>106230.49399999999</v>
      </c>
      <c r="AP24" s="3">
        <f t="shared" si="9"/>
        <v>106230.49399999999</v>
      </c>
      <c r="AQ24" s="3">
        <f t="shared" si="9"/>
        <v>106230.49399999999</v>
      </c>
      <c r="AR24" s="3">
        <f t="shared" si="9"/>
        <v>106230.49399999999</v>
      </c>
      <c r="AS24" s="3">
        <f t="shared" si="9"/>
        <v>106230.49399999999</v>
      </c>
      <c r="AT24" s="3">
        <f t="shared" si="9"/>
        <v>106230.49399999999</v>
      </c>
      <c r="AU24" s="3">
        <f t="shared" si="9"/>
        <v>106230.49399999999</v>
      </c>
      <c r="AV24" s="3">
        <f t="shared" si="9"/>
        <v>106230.49399999999</v>
      </c>
      <c r="AW24" s="3">
        <f t="shared" si="9"/>
        <v>106230.49399999999</v>
      </c>
      <c r="AX24" s="3">
        <f t="shared" si="9"/>
        <v>106230.49399999999</v>
      </c>
      <c r="AY24" s="3">
        <f t="shared" si="9"/>
        <v>106230.49399999999</v>
      </c>
      <c r="AZ24" s="3">
        <f t="shared" si="9"/>
        <v>106230.49399999999</v>
      </c>
      <c r="BA24" s="3">
        <f t="shared" si="9"/>
        <v>106230.49399999999</v>
      </c>
      <c r="BB24" s="3">
        <f t="shared" si="9"/>
        <v>106230.49399999999</v>
      </c>
      <c r="BC24" s="3">
        <f t="shared" si="9"/>
        <v>106230.49399999999</v>
      </c>
      <c r="BD24" s="3">
        <f t="shared" si="9"/>
        <v>106230.49399999999</v>
      </c>
      <c r="BE24" s="3">
        <f t="shared" si="9"/>
        <v>106230.49399999999</v>
      </c>
      <c r="BF24" s="3">
        <f t="shared" si="9"/>
        <v>106230.49399999999</v>
      </c>
      <c r="BG24" s="3">
        <f t="shared" si="9"/>
        <v>106230.49399999999</v>
      </c>
      <c r="BH24" s="3">
        <f t="shared" si="9"/>
        <v>106230.49399999999</v>
      </c>
      <c r="BI24" s="3">
        <f t="shared" si="9"/>
        <v>106230.49399999999</v>
      </c>
      <c r="BJ24" s="3">
        <f t="shared" si="9"/>
        <v>106230.49399999999</v>
      </c>
      <c r="BK24" s="3">
        <f t="shared" si="9"/>
        <v>106230.49399999999</v>
      </c>
      <c r="BL24" s="3">
        <f t="shared" si="9"/>
        <v>106230.49399999999</v>
      </c>
      <c r="BM24" s="3">
        <f t="shared" si="9"/>
        <v>106230.49399999999</v>
      </c>
      <c r="BN24" s="3">
        <f t="shared" si="9"/>
        <v>106230.49399999999</v>
      </c>
      <c r="BO24" s="3">
        <f t="shared" si="9"/>
        <v>106230.49399999999</v>
      </c>
      <c r="BP24" s="3">
        <f t="shared" ref="BP24:CH24" si="10">IF(SUM($C$19:$N$19)=0,0,BO24+BP6)</f>
        <v>106230.49399999999</v>
      </c>
      <c r="BQ24" s="3">
        <f t="shared" si="10"/>
        <v>106230.49399999999</v>
      </c>
      <c r="BR24" s="3">
        <f t="shared" si="10"/>
        <v>106230.49399999999</v>
      </c>
      <c r="BS24" s="3">
        <f t="shared" si="10"/>
        <v>106230.49399999999</v>
      </c>
      <c r="BT24" s="3">
        <f t="shared" si="10"/>
        <v>106230.49399999999</v>
      </c>
      <c r="BU24" s="3">
        <f t="shared" si="10"/>
        <v>106230.49399999999</v>
      </c>
      <c r="BV24" s="3">
        <f t="shared" si="10"/>
        <v>106230.49399999999</v>
      </c>
      <c r="BW24" s="3">
        <f t="shared" si="10"/>
        <v>106230.49399999999</v>
      </c>
      <c r="BX24" s="3">
        <f t="shared" si="10"/>
        <v>106230.49399999999</v>
      </c>
      <c r="BY24" s="3">
        <f t="shared" si="10"/>
        <v>106230.49399999999</v>
      </c>
      <c r="BZ24" s="3">
        <f t="shared" si="10"/>
        <v>106230.49399999999</v>
      </c>
      <c r="CA24" s="3">
        <f t="shared" si="10"/>
        <v>106230.49399999999</v>
      </c>
      <c r="CB24" s="3">
        <f t="shared" si="10"/>
        <v>106230.49399999999</v>
      </c>
      <c r="CC24" s="3">
        <f t="shared" si="10"/>
        <v>106230.49399999999</v>
      </c>
      <c r="CD24" s="3">
        <f t="shared" si="10"/>
        <v>106230.49399999999</v>
      </c>
      <c r="CE24" s="3">
        <f t="shared" si="10"/>
        <v>106230.49399999999</v>
      </c>
      <c r="CF24" s="3">
        <f t="shared" si="10"/>
        <v>106230.49399999999</v>
      </c>
      <c r="CG24" s="3">
        <f t="shared" si="10"/>
        <v>106230.49399999999</v>
      </c>
      <c r="CH24" s="12">
        <f t="shared" si="10"/>
        <v>106230.49399999999</v>
      </c>
    </row>
    <row r="25" spans="1:86" x14ac:dyDescent="0.3">
      <c r="A25" s="565"/>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62085</v>
      </c>
      <c r="M25" s="3">
        <f t="shared" si="11"/>
        <v>85723</v>
      </c>
      <c r="N25" s="3">
        <f t="shared" si="11"/>
        <v>126522.6020043866</v>
      </c>
      <c r="O25" s="3">
        <f t="shared" si="11"/>
        <v>126522.6020043866</v>
      </c>
      <c r="P25" s="3">
        <f t="shared" si="11"/>
        <v>126522.6020043866</v>
      </c>
      <c r="Q25" s="3">
        <f t="shared" si="11"/>
        <v>126522.6020043866</v>
      </c>
      <c r="R25" s="3">
        <f t="shared" si="11"/>
        <v>126522.6020043866</v>
      </c>
      <c r="S25" s="3">
        <f t="shared" si="11"/>
        <v>126522.6020043866</v>
      </c>
      <c r="T25" s="3">
        <f t="shared" si="11"/>
        <v>126522.6020043866</v>
      </c>
      <c r="U25" s="3">
        <f t="shared" si="11"/>
        <v>126522.6020043866</v>
      </c>
      <c r="V25" s="3">
        <f t="shared" si="11"/>
        <v>126522.6020043866</v>
      </c>
      <c r="W25" s="3">
        <f t="shared" si="11"/>
        <v>126522.6020043866</v>
      </c>
      <c r="X25" s="3">
        <f t="shared" si="11"/>
        <v>126522.6020043866</v>
      </c>
      <c r="Y25" s="3">
        <f t="shared" si="11"/>
        <v>126522.6020043866</v>
      </c>
      <c r="Z25" s="3">
        <f t="shared" si="11"/>
        <v>126522.6020043866</v>
      </c>
      <c r="AA25" s="3">
        <f t="shared" si="11"/>
        <v>126522.6020043866</v>
      </c>
      <c r="AB25" s="3">
        <f t="shared" si="11"/>
        <v>126522.6020043866</v>
      </c>
      <c r="AC25" s="3">
        <f t="shared" si="11"/>
        <v>126522.6020043866</v>
      </c>
      <c r="AD25" s="3">
        <f t="shared" si="11"/>
        <v>126522.6020043866</v>
      </c>
      <c r="AE25" s="3">
        <f t="shared" si="11"/>
        <v>126522.6020043866</v>
      </c>
      <c r="AF25" s="3">
        <f t="shared" si="11"/>
        <v>126522.6020043866</v>
      </c>
      <c r="AG25" s="3">
        <f t="shared" si="11"/>
        <v>126522.6020043866</v>
      </c>
      <c r="AH25" s="3">
        <f t="shared" si="11"/>
        <v>126522.6020043866</v>
      </c>
      <c r="AI25" s="3">
        <f t="shared" si="11"/>
        <v>126522.6020043866</v>
      </c>
      <c r="AJ25" s="3">
        <f t="shared" si="11"/>
        <v>126522.6020043866</v>
      </c>
      <c r="AK25" s="3">
        <f t="shared" si="11"/>
        <v>126522.6020043866</v>
      </c>
      <c r="AL25" s="3">
        <f t="shared" si="11"/>
        <v>126522.6020043866</v>
      </c>
      <c r="AM25" s="3">
        <f t="shared" si="11"/>
        <v>126522.6020043866</v>
      </c>
      <c r="AN25" s="3">
        <f t="shared" si="11"/>
        <v>126522.6020043866</v>
      </c>
      <c r="AO25" s="3">
        <f t="shared" si="11"/>
        <v>126522.6020043866</v>
      </c>
      <c r="AP25" s="3">
        <f t="shared" si="11"/>
        <v>126522.6020043866</v>
      </c>
      <c r="AQ25" s="3">
        <f t="shared" si="11"/>
        <v>126522.6020043866</v>
      </c>
      <c r="AR25" s="3">
        <f t="shared" si="11"/>
        <v>126522.6020043866</v>
      </c>
      <c r="AS25" s="3">
        <f t="shared" si="11"/>
        <v>126522.6020043866</v>
      </c>
      <c r="AT25" s="3">
        <f t="shared" si="11"/>
        <v>126522.6020043866</v>
      </c>
      <c r="AU25" s="3">
        <f t="shared" si="11"/>
        <v>126522.6020043866</v>
      </c>
      <c r="AV25" s="3">
        <f t="shared" si="11"/>
        <v>126522.6020043866</v>
      </c>
      <c r="AW25" s="3">
        <f t="shared" si="11"/>
        <v>126522.6020043866</v>
      </c>
      <c r="AX25" s="3">
        <f t="shared" si="11"/>
        <v>126522.6020043866</v>
      </c>
      <c r="AY25" s="3">
        <f t="shared" si="11"/>
        <v>126522.6020043866</v>
      </c>
      <c r="AZ25" s="3">
        <f t="shared" si="11"/>
        <v>126522.6020043866</v>
      </c>
      <c r="BA25" s="3">
        <f t="shared" si="11"/>
        <v>126522.6020043866</v>
      </c>
      <c r="BB25" s="3">
        <f t="shared" si="11"/>
        <v>126522.6020043866</v>
      </c>
      <c r="BC25" s="3">
        <f t="shared" si="11"/>
        <v>126522.6020043866</v>
      </c>
      <c r="BD25" s="3">
        <f t="shared" si="11"/>
        <v>126522.6020043866</v>
      </c>
      <c r="BE25" s="3">
        <f t="shared" si="11"/>
        <v>126522.6020043866</v>
      </c>
      <c r="BF25" s="3">
        <f t="shared" si="11"/>
        <v>126522.6020043866</v>
      </c>
      <c r="BG25" s="3">
        <f t="shared" si="11"/>
        <v>126522.6020043866</v>
      </c>
      <c r="BH25" s="3">
        <f t="shared" si="11"/>
        <v>126522.6020043866</v>
      </c>
      <c r="BI25" s="3">
        <f t="shared" si="11"/>
        <v>126522.6020043866</v>
      </c>
      <c r="BJ25" s="3">
        <f t="shared" si="11"/>
        <v>126522.6020043866</v>
      </c>
      <c r="BK25" s="3">
        <f t="shared" si="11"/>
        <v>126522.6020043866</v>
      </c>
      <c r="BL25" s="3">
        <f t="shared" si="11"/>
        <v>126522.6020043866</v>
      </c>
      <c r="BM25" s="3">
        <f t="shared" si="11"/>
        <v>126522.6020043866</v>
      </c>
      <c r="BN25" s="3">
        <f t="shared" si="11"/>
        <v>126522.6020043866</v>
      </c>
      <c r="BO25" s="3">
        <f t="shared" si="11"/>
        <v>126522.6020043866</v>
      </c>
      <c r="BP25" s="3">
        <f t="shared" ref="BP25:CH25" si="12">IF(SUM($C$19:$N$19)=0,0,BO25+BP7)</f>
        <v>126522.6020043866</v>
      </c>
      <c r="BQ25" s="3">
        <f t="shared" si="12"/>
        <v>126522.6020043866</v>
      </c>
      <c r="BR25" s="3">
        <f t="shared" si="12"/>
        <v>126522.6020043866</v>
      </c>
      <c r="BS25" s="3">
        <f t="shared" si="12"/>
        <v>126522.6020043866</v>
      </c>
      <c r="BT25" s="3">
        <f t="shared" si="12"/>
        <v>126522.6020043866</v>
      </c>
      <c r="BU25" s="3">
        <f t="shared" si="12"/>
        <v>126522.6020043866</v>
      </c>
      <c r="BV25" s="3">
        <f t="shared" si="12"/>
        <v>126522.6020043866</v>
      </c>
      <c r="BW25" s="3">
        <f t="shared" si="12"/>
        <v>126522.6020043866</v>
      </c>
      <c r="BX25" s="3">
        <f t="shared" si="12"/>
        <v>126522.6020043866</v>
      </c>
      <c r="BY25" s="3">
        <f t="shared" si="12"/>
        <v>126522.6020043866</v>
      </c>
      <c r="BZ25" s="3">
        <f t="shared" si="12"/>
        <v>126522.6020043866</v>
      </c>
      <c r="CA25" s="3">
        <f t="shared" si="12"/>
        <v>126522.6020043866</v>
      </c>
      <c r="CB25" s="3">
        <f t="shared" si="12"/>
        <v>126522.6020043866</v>
      </c>
      <c r="CC25" s="3">
        <f t="shared" si="12"/>
        <v>126522.6020043866</v>
      </c>
      <c r="CD25" s="3">
        <f t="shared" si="12"/>
        <v>126522.6020043866</v>
      </c>
      <c r="CE25" s="3">
        <f t="shared" si="12"/>
        <v>126522.6020043866</v>
      </c>
      <c r="CF25" s="3">
        <f t="shared" si="12"/>
        <v>126522.6020043866</v>
      </c>
      <c r="CG25" s="3">
        <f t="shared" si="12"/>
        <v>126522.6020043866</v>
      </c>
      <c r="CH25" s="12">
        <f t="shared" si="12"/>
        <v>126522.6020043866</v>
      </c>
    </row>
    <row r="26" spans="1:86" x14ac:dyDescent="0.3">
      <c r="A26" s="565"/>
      <c r="B26" s="11" t="str">
        <f t="shared" si="6"/>
        <v>Cooling</v>
      </c>
      <c r="C26" s="3">
        <f t="shared" si="6"/>
        <v>0</v>
      </c>
      <c r="D26" s="3">
        <f t="shared" ref="D26:BO26" si="13">IF(SUM($C$19:$N$19)=0,0,C26+D8)</f>
        <v>0</v>
      </c>
      <c r="E26" s="3">
        <f t="shared" si="13"/>
        <v>200097.91699113997</v>
      </c>
      <c r="F26" s="3">
        <f t="shared" si="13"/>
        <v>748215.67958821438</v>
      </c>
      <c r="G26" s="3">
        <f t="shared" si="13"/>
        <v>1177930.4824758552</v>
      </c>
      <c r="H26" s="3">
        <f t="shared" si="13"/>
        <v>1452338.3282365086</v>
      </c>
      <c r="I26" s="3">
        <f t="shared" si="13"/>
        <v>1765880.4597704159</v>
      </c>
      <c r="J26" s="3">
        <f t="shared" si="13"/>
        <v>2226606.0177331478</v>
      </c>
      <c r="K26" s="3">
        <f t="shared" si="13"/>
        <v>2533971.5800135639</v>
      </c>
      <c r="L26" s="3">
        <f t="shared" si="13"/>
        <v>3343875.8289981857</v>
      </c>
      <c r="M26" s="3">
        <f t="shared" si="13"/>
        <v>3934476.5640798807</v>
      </c>
      <c r="N26" s="3">
        <f t="shared" si="13"/>
        <v>5993431.6662618052</v>
      </c>
      <c r="O26" s="3">
        <f t="shared" si="13"/>
        <v>5993431.6662618052</v>
      </c>
      <c r="P26" s="3">
        <f t="shared" si="13"/>
        <v>5993431.6662618052</v>
      </c>
      <c r="Q26" s="3">
        <f t="shared" si="13"/>
        <v>5993431.6662618052</v>
      </c>
      <c r="R26" s="3">
        <f t="shared" si="13"/>
        <v>5993431.6662618052</v>
      </c>
      <c r="S26" s="3">
        <f t="shared" si="13"/>
        <v>5993431.6662618052</v>
      </c>
      <c r="T26" s="3">
        <f t="shared" si="13"/>
        <v>5993431.6662618052</v>
      </c>
      <c r="U26" s="3">
        <f t="shared" si="13"/>
        <v>5993431.6662618052</v>
      </c>
      <c r="V26" s="3">
        <f t="shared" si="13"/>
        <v>5993431.6662618052</v>
      </c>
      <c r="W26" s="3">
        <f t="shared" si="13"/>
        <v>5993431.6662618052</v>
      </c>
      <c r="X26" s="3">
        <f t="shared" si="13"/>
        <v>5993431.6662618052</v>
      </c>
      <c r="Y26" s="3">
        <f t="shared" si="13"/>
        <v>5993431.6662618052</v>
      </c>
      <c r="Z26" s="3">
        <f t="shared" si="13"/>
        <v>5993431.6662618052</v>
      </c>
      <c r="AA26" s="3">
        <f t="shared" si="13"/>
        <v>5993431.6662618052</v>
      </c>
      <c r="AB26" s="3">
        <f t="shared" si="13"/>
        <v>5993431.6662618052</v>
      </c>
      <c r="AC26" s="3">
        <f t="shared" si="13"/>
        <v>5993431.6662618052</v>
      </c>
      <c r="AD26" s="3">
        <f t="shared" si="13"/>
        <v>5993431.6662618052</v>
      </c>
      <c r="AE26" s="3">
        <f t="shared" si="13"/>
        <v>5993431.6662618052</v>
      </c>
      <c r="AF26" s="3">
        <f t="shared" si="13"/>
        <v>5993431.6662618052</v>
      </c>
      <c r="AG26" s="3">
        <f t="shared" si="13"/>
        <v>5993431.6662618052</v>
      </c>
      <c r="AH26" s="3">
        <f t="shared" si="13"/>
        <v>5993431.6662618052</v>
      </c>
      <c r="AI26" s="3">
        <f t="shared" si="13"/>
        <v>5993431.6662618052</v>
      </c>
      <c r="AJ26" s="3">
        <f t="shared" si="13"/>
        <v>5993431.6662618052</v>
      </c>
      <c r="AK26" s="3">
        <f t="shared" si="13"/>
        <v>5993431.6662618052</v>
      </c>
      <c r="AL26" s="3">
        <f t="shared" si="13"/>
        <v>5993431.6662618052</v>
      </c>
      <c r="AM26" s="3">
        <f t="shared" si="13"/>
        <v>5993431.6662618052</v>
      </c>
      <c r="AN26" s="3">
        <f t="shared" si="13"/>
        <v>5993431.6662618052</v>
      </c>
      <c r="AO26" s="3">
        <f t="shared" si="13"/>
        <v>5993431.6662618052</v>
      </c>
      <c r="AP26" s="3">
        <f t="shared" si="13"/>
        <v>5993431.6662618052</v>
      </c>
      <c r="AQ26" s="3">
        <f t="shared" si="13"/>
        <v>5993431.6662618052</v>
      </c>
      <c r="AR26" s="3">
        <f t="shared" si="13"/>
        <v>5993431.6662618052</v>
      </c>
      <c r="AS26" s="3">
        <f t="shared" si="13"/>
        <v>5993431.6662618052</v>
      </c>
      <c r="AT26" s="3">
        <f t="shared" si="13"/>
        <v>5993431.6662618052</v>
      </c>
      <c r="AU26" s="3">
        <f t="shared" si="13"/>
        <v>5993431.6662618052</v>
      </c>
      <c r="AV26" s="3">
        <f t="shared" si="13"/>
        <v>5993431.6662618052</v>
      </c>
      <c r="AW26" s="3">
        <f t="shared" si="13"/>
        <v>5993431.6662618052</v>
      </c>
      <c r="AX26" s="3">
        <f t="shared" si="13"/>
        <v>5993431.6662618052</v>
      </c>
      <c r="AY26" s="3">
        <f t="shared" si="13"/>
        <v>5993431.6662618052</v>
      </c>
      <c r="AZ26" s="3">
        <f t="shared" si="13"/>
        <v>5993431.6662618052</v>
      </c>
      <c r="BA26" s="3">
        <f t="shared" si="13"/>
        <v>5993431.6662618052</v>
      </c>
      <c r="BB26" s="3">
        <f t="shared" si="13"/>
        <v>5993431.6662618052</v>
      </c>
      <c r="BC26" s="3">
        <f t="shared" si="13"/>
        <v>5993431.6662618052</v>
      </c>
      <c r="BD26" s="3">
        <f t="shared" si="13"/>
        <v>5993431.6662618052</v>
      </c>
      <c r="BE26" s="3">
        <f t="shared" si="13"/>
        <v>5993431.6662618052</v>
      </c>
      <c r="BF26" s="3">
        <f t="shared" si="13"/>
        <v>5993431.6662618052</v>
      </c>
      <c r="BG26" s="3">
        <f t="shared" si="13"/>
        <v>5993431.6662618052</v>
      </c>
      <c r="BH26" s="3">
        <f t="shared" si="13"/>
        <v>5993431.6662618052</v>
      </c>
      <c r="BI26" s="3">
        <f t="shared" si="13"/>
        <v>5993431.6662618052</v>
      </c>
      <c r="BJ26" s="3">
        <f t="shared" si="13"/>
        <v>5993431.6662618052</v>
      </c>
      <c r="BK26" s="3">
        <f t="shared" si="13"/>
        <v>5993431.6662618052</v>
      </c>
      <c r="BL26" s="3">
        <f t="shared" si="13"/>
        <v>5993431.6662618052</v>
      </c>
      <c r="BM26" s="3">
        <f t="shared" si="13"/>
        <v>5993431.6662618052</v>
      </c>
      <c r="BN26" s="3">
        <f t="shared" si="13"/>
        <v>5993431.6662618052</v>
      </c>
      <c r="BO26" s="3">
        <f t="shared" si="13"/>
        <v>5993431.6662618052</v>
      </c>
      <c r="BP26" s="3">
        <f t="shared" ref="BP26:CH26" si="14">IF(SUM($C$19:$N$19)=0,0,BO26+BP8)</f>
        <v>5993431.6662618052</v>
      </c>
      <c r="BQ26" s="3">
        <f t="shared" si="14"/>
        <v>5993431.6662618052</v>
      </c>
      <c r="BR26" s="3">
        <f t="shared" si="14"/>
        <v>5993431.6662618052</v>
      </c>
      <c r="BS26" s="3">
        <f t="shared" si="14"/>
        <v>5993431.6662618052</v>
      </c>
      <c r="BT26" s="3">
        <f t="shared" si="14"/>
        <v>5993431.6662618052</v>
      </c>
      <c r="BU26" s="3">
        <f t="shared" si="14"/>
        <v>5993431.6662618052</v>
      </c>
      <c r="BV26" s="3">
        <f t="shared" si="14"/>
        <v>5993431.6662618052</v>
      </c>
      <c r="BW26" s="3">
        <f t="shared" si="14"/>
        <v>5993431.6662618052</v>
      </c>
      <c r="BX26" s="3">
        <f t="shared" si="14"/>
        <v>5993431.6662618052</v>
      </c>
      <c r="BY26" s="3">
        <f t="shared" si="14"/>
        <v>5993431.6662618052</v>
      </c>
      <c r="BZ26" s="3">
        <f t="shared" si="14"/>
        <v>5993431.6662618052</v>
      </c>
      <c r="CA26" s="3">
        <f t="shared" si="14"/>
        <v>5993431.6662618052</v>
      </c>
      <c r="CB26" s="3">
        <f t="shared" si="14"/>
        <v>5993431.6662618052</v>
      </c>
      <c r="CC26" s="3">
        <f t="shared" si="14"/>
        <v>5993431.6662618052</v>
      </c>
      <c r="CD26" s="3">
        <f t="shared" si="14"/>
        <v>5993431.6662618052</v>
      </c>
      <c r="CE26" s="3">
        <f t="shared" si="14"/>
        <v>5993431.6662618052</v>
      </c>
      <c r="CF26" s="3">
        <f t="shared" si="14"/>
        <v>5993431.6662618052</v>
      </c>
      <c r="CG26" s="3">
        <f t="shared" si="14"/>
        <v>5993431.6662618052</v>
      </c>
      <c r="CH26" s="12">
        <f t="shared" si="14"/>
        <v>5993431.6662618052</v>
      </c>
    </row>
    <row r="27" spans="1:86" x14ac:dyDescent="0.3">
      <c r="A27" s="565"/>
      <c r="B27" s="13" t="str">
        <f t="shared" si="6"/>
        <v>Ext Lighting</v>
      </c>
      <c r="C27" s="3">
        <f t="shared" si="6"/>
        <v>0</v>
      </c>
      <c r="D27" s="3">
        <f t="shared" ref="D27:BO27" si="15">IF(SUM($C$19:$N$19)=0,0,C27+D9)</f>
        <v>0</v>
      </c>
      <c r="E27" s="3">
        <f t="shared" si="15"/>
        <v>0</v>
      </c>
      <c r="F27" s="3">
        <f t="shared" si="15"/>
        <v>0</v>
      </c>
      <c r="G27" s="3">
        <f t="shared" si="15"/>
        <v>0</v>
      </c>
      <c r="H27" s="3">
        <f t="shared" si="15"/>
        <v>5448.3551025390625</v>
      </c>
      <c r="I27" s="3">
        <f t="shared" si="15"/>
        <v>5448.3551025390625</v>
      </c>
      <c r="J27" s="3">
        <f t="shared" si="15"/>
        <v>5448.3551025390625</v>
      </c>
      <c r="K27" s="3">
        <f t="shared" si="15"/>
        <v>5448.3551025390625</v>
      </c>
      <c r="L27" s="3">
        <f t="shared" si="15"/>
        <v>5448.3551025390625</v>
      </c>
      <c r="M27" s="3">
        <f t="shared" si="15"/>
        <v>5448.3551025390625</v>
      </c>
      <c r="N27" s="3">
        <f t="shared" si="15"/>
        <v>5448.3551025390625</v>
      </c>
      <c r="O27" s="3">
        <f t="shared" si="15"/>
        <v>5448.3551025390625</v>
      </c>
      <c r="P27" s="3">
        <f t="shared" si="15"/>
        <v>5448.3551025390625</v>
      </c>
      <c r="Q27" s="3">
        <f t="shared" si="15"/>
        <v>5448.3551025390625</v>
      </c>
      <c r="R27" s="3">
        <f t="shared" si="15"/>
        <v>5448.3551025390625</v>
      </c>
      <c r="S27" s="3">
        <f t="shared" si="15"/>
        <v>5448.3551025390625</v>
      </c>
      <c r="T27" s="3">
        <f t="shared" si="15"/>
        <v>5448.3551025390625</v>
      </c>
      <c r="U27" s="3">
        <f t="shared" si="15"/>
        <v>5448.3551025390625</v>
      </c>
      <c r="V27" s="3">
        <f t="shared" si="15"/>
        <v>5448.3551025390625</v>
      </c>
      <c r="W27" s="3">
        <f t="shared" si="15"/>
        <v>5448.3551025390625</v>
      </c>
      <c r="X27" s="3">
        <f t="shared" si="15"/>
        <v>5448.3551025390625</v>
      </c>
      <c r="Y27" s="3">
        <f t="shared" si="15"/>
        <v>5448.3551025390625</v>
      </c>
      <c r="Z27" s="3">
        <f t="shared" si="15"/>
        <v>5448.3551025390625</v>
      </c>
      <c r="AA27" s="3">
        <f t="shared" si="15"/>
        <v>5448.3551025390625</v>
      </c>
      <c r="AB27" s="3">
        <f t="shared" si="15"/>
        <v>5448.3551025390625</v>
      </c>
      <c r="AC27" s="3">
        <f t="shared" si="15"/>
        <v>5448.3551025390625</v>
      </c>
      <c r="AD27" s="3">
        <f t="shared" si="15"/>
        <v>5448.3551025390625</v>
      </c>
      <c r="AE27" s="3">
        <f t="shared" si="15"/>
        <v>5448.3551025390625</v>
      </c>
      <c r="AF27" s="3">
        <f t="shared" si="15"/>
        <v>5448.3551025390625</v>
      </c>
      <c r="AG27" s="3">
        <f t="shared" si="15"/>
        <v>5448.3551025390625</v>
      </c>
      <c r="AH27" s="3">
        <f t="shared" si="15"/>
        <v>5448.3551025390625</v>
      </c>
      <c r="AI27" s="3">
        <f t="shared" si="15"/>
        <v>5448.3551025390625</v>
      </c>
      <c r="AJ27" s="3">
        <f t="shared" si="15"/>
        <v>5448.3551025390625</v>
      </c>
      <c r="AK27" s="3">
        <f t="shared" si="15"/>
        <v>5448.3551025390625</v>
      </c>
      <c r="AL27" s="3">
        <f t="shared" si="15"/>
        <v>5448.3551025390625</v>
      </c>
      <c r="AM27" s="3">
        <f t="shared" si="15"/>
        <v>5448.3551025390625</v>
      </c>
      <c r="AN27" s="3">
        <f t="shared" si="15"/>
        <v>5448.3551025390625</v>
      </c>
      <c r="AO27" s="3">
        <f t="shared" si="15"/>
        <v>5448.3551025390625</v>
      </c>
      <c r="AP27" s="3">
        <f t="shared" si="15"/>
        <v>5448.3551025390625</v>
      </c>
      <c r="AQ27" s="3">
        <f t="shared" si="15"/>
        <v>5448.3551025390625</v>
      </c>
      <c r="AR27" s="3">
        <f t="shared" si="15"/>
        <v>5448.3551025390625</v>
      </c>
      <c r="AS27" s="3">
        <f t="shared" si="15"/>
        <v>5448.3551025390625</v>
      </c>
      <c r="AT27" s="3">
        <f t="shared" si="15"/>
        <v>5448.3551025390625</v>
      </c>
      <c r="AU27" s="3">
        <f t="shared" si="15"/>
        <v>5448.3551025390625</v>
      </c>
      <c r="AV27" s="3">
        <f t="shared" si="15"/>
        <v>5448.3551025390625</v>
      </c>
      <c r="AW27" s="3">
        <f t="shared" si="15"/>
        <v>5448.3551025390625</v>
      </c>
      <c r="AX27" s="3">
        <f t="shared" si="15"/>
        <v>5448.3551025390625</v>
      </c>
      <c r="AY27" s="3">
        <f t="shared" si="15"/>
        <v>5448.3551025390625</v>
      </c>
      <c r="AZ27" s="3">
        <f t="shared" si="15"/>
        <v>5448.3551025390625</v>
      </c>
      <c r="BA27" s="3">
        <f t="shared" si="15"/>
        <v>5448.3551025390625</v>
      </c>
      <c r="BB27" s="3">
        <f t="shared" si="15"/>
        <v>5448.3551025390625</v>
      </c>
      <c r="BC27" s="3">
        <f t="shared" si="15"/>
        <v>5448.3551025390625</v>
      </c>
      <c r="BD27" s="3">
        <f t="shared" si="15"/>
        <v>5448.3551025390625</v>
      </c>
      <c r="BE27" s="3">
        <f t="shared" si="15"/>
        <v>5448.3551025390625</v>
      </c>
      <c r="BF27" s="3">
        <f t="shared" si="15"/>
        <v>5448.3551025390625</v>
      </c>
      <c r="BG27" s="3">
        <f t="shared" si="15"/>
        <v>5448.3551025390625</v>
      </c>
      <c r="BH27" s="3">
        <f t="shared" si="15"/>
        <v>5448.3551025390625</v>
      </c>
      <c r="BI27" s="3">
        <f t="shared" si="15"/>
        <v>5448.3551025390625</v>
      </c>
      <c r="BJ27" s="3">
        <f t="shared" si="15"/>
        <v>5448.3551025390625</v>
      </c>
      <c r="BK27" s="3">
        <f t="shared" si="15"/>
        <v>5448.3551025390625</v>
      </c>
      <c r="BL27" s="3">
        <f t="shared" si="15"/>
        <v>5448.3551025390625</v>
      </c>
      <c r="BM27" s="3">
        <f t="shared" si="15"/>
        <v>5448.3551025390625</v>
      </c>
      <c r="BN27" s="3">
        <f t="shared" si="15"/>
        <v>5448.3551025390625</v>
      </c>
      <c r="BO27" s="3">
        <f t="shared" si="15"/>
        <v>5448.3551025390625</v>
      </c>
      <c r="BP27" s="3">
        <f t="shared" ref="BP27:CH27" si="16">IF(SUM($C$19:$N$19)=0,0,BO27+BP9)</f>
        <v>5448.3551025390625</v>
      </c>
      <c r="BQ27" s="3">
        <f t="shared" si="16"/>
        <v>5448.3551025390625</v>
      </c>
      <c r="BR27" s="3">
        <f t="shared" si="16"/>
        <v>5448.3551025390625</v>
      </c>
      <c r="BS27" s="3">
        <f t="shared" si="16"/>
        <v>5448.3551025390625</v>
      </c>
      <c r="BT27" s="3">
        <f t="shared" si="16"/>
        <v>5448.3551025390625</v>
      </c>
      <c r="BU27" s="3">
        <f t="shared" si="16"/>
        <v>5448.3551025390625</v>
      </c>
      <c r="BV27" s="3">
        <f t="shared" si="16"/>
        <v>5448.3551025390625</v>
      </c>
      <c r="BW27" s="3">
        <f t="shared" si="16"/>
        <v>5448.3551025390625</v>
      </c>
      <c r="BX27" s="3">
        <f t="shared" si="16"/>
        <v>5448.3551025390625</v>
      </c>
      <c r="BY27" s="3">
        <f t="shared" si="16"/>
        <v>5448.3551025390625</v>
      </c>
      <c r="BZ27" s="3">
        <f t="shared" si="16"/>
        <v>5448.3551025390625</v>
      </c>
      <c r="CA27" s="3">
        <f t="shared" si="16"/>
        <v>5448.3551025390625</v>
      </c>
      <c r="CB27" s="3">
        <f t="shared" si="16"/>
        <v>5448.3551025390625</v>
      </c>
      <c r="CC27" s="3">
        <f t="shared" si="16"/>
        <v>5448.3551025390625</v>
      </c>
      <c r="CD27" s="3">
        <f t="shared" si="16"/>
        <v>5448.3551025390625</v>
      </c>
      <c r="CE27" s="3">
        <f t="shared" si="16"/>
        <v>5448.3551025390625</v>
      </c>
      <c r="CF27" s="3">
        <f t="shared" si="16"/>
        <v>5448.3551025390625</v>
      </c>
      <c r="CG27" s="3">
        <f t="shared" si="16"/>
        <v>5448.3551025390625</v>
      </c>
      <c r="CH27" s="12">
        <f t="shared" si="16"/>
        <v>5448.3551025390625</v>
      </c>
    </row>
    <row r="28" spans="1:86" x14ac:dyDescent="0.3">
      <c r="A28" s="565"/>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47944.426086425781</v>
      </c>
      <c r="O28" s="3">
        <f t="shared" si="17"/>
        <v>47944.426086425781</v>
      </c>
      <c r="P28" s="3">
        <f t="shared" si="17"/>
        <v>47944.426086425781</v>
      </c>
      <c r="Q28" s="3">
        <f t="shared" si="17"/>
        <v>47944.426086425781</v>
      </c>
      <c r="R28" s="3">
        <f t="shared" si="17"/>
        <v>47944.426086425781</v>
      </c>
      <c r="S28" s="3">
        <f t="shared" si="17"/>
        <v>47944.426086425781</v>
      </c>
      <c r="T28" s="3">
        <f t="shared" si="17"/>
        <v>47944.426086425781</v>
      </c>
      <c r="U28" s="3">
        <f t="shared" si="17"/>
        <v>47944.426086425781</v>
      </c>
      <c r="V28" s="3">
        <f t="shared" si="17"/>
        <v>47944.426086425781</v>
      </c>
      <c r="W28" s="3">
        <f t="shared" si="17"/>
        <v>47944.426086425781</v>
      </c>
      <c r="X28" s="3">
        <f t="shared" si="17"/>
        <v>47944.426086425781</v>
      </c>
      <c r="Y28" s="3">
        <f t="shared" si="17"/>
        <v>47944.426086425781</v>
      </c>
      <c r="Z28" s="3">
        <f t="shared" si="17"/>
        <v>47944.426086425781</v>
      </c>
      <c r="AA28" s="3">
        <f t="shared" si="17"/>
        <v>47944.426086425781</v>
      </c>
      <c r="AB28" s="3">
        <f t="shared" si="17"/>
        <v>47944.426086425781</v>
      </c>
      <c r="AC28" s="3">
        <f t="shared" si="17"/>
        <v>47944.426086425781</v>
      </c>
      <c r="AD28" s="3">
        <f t="shared" si="17"/>
        <v>47944.426086425781</v>
      </c>
      <c r="AE28" s="3">
        <f t="shared" si="17"/>
        <v>47944.426086425781</v>
      </c>
      <c r="AF28" s="3">
        <f t="shared" si="17"/>
        <v>47944.426086425781</v>
      </c>
      <c r="AG28" s="3">
        <f t="shared" si="17"/>
        <v>47944.426086425781</v>
      </c>
      <c r="AH28" s="3">
        <f t="shared" si="17"/>
        <v>47944.426086425781</v>
      </c>
      <c r="AI28" s="3">
        <f t="shared" si="17"/>
        <v>47944.426086425781</v>
      </c>
      <c r="AJ28" s="3">
        <f t="shared" si="17"/>
        <v>47944.426086425781</v>
      </c>
      <c r="AK28" s="3">
        <f t="shared" si="17"/>
        <v>47944.426086425781</v>
      </c>
      <c r="AL28" s="3">
        <f t="shared" si="17"/>
        <v>47944.426086425781</v>
      </c>
      <c r="AM28" s="3">
        <f t="shared" si="17"/>
        <v>47944.426086425781</v>
      </c>
      <c r="AN28" s="3">
        <f t="shared" si="17"/>
        <v>47944.426086425781</v>
      </c>
      <c r="AO28" s="3">
        <f t="shared" si="17"/>
        <v>47944.426086425781</v>
      </c>
      <c r="AP28" s="3">
        <f t="shared" si="17"/>
        <v>47944.426086425781</v>
      </c>
      <c r="AQ28" s="3">
        <f t="shared" si="17"/>
        <v>47944.426086425781</v>
      </c>
      <c r="AR28" s="3">
        <f t="shared" si="17"/>
        <v>47944.426086425781</v>
      </c>
      <c r="AS28" s="3">
        <f t="shared" si="17"/>
        <v>47944.426086425781</v>
      </c>
      <c r="AT28" s="3">
        <f t="shared" si="17"/>
        <v>47944.426086425781</v>
      </c>
      <c r="AU28" s="3">
        <f t="shared" si="17"/>
        <v>47944.426086425781</v>
      </c>
      <c r="AV28" s="3">
        <f t="shared" si="17"/>
        <v>47944.426086425781</v>
      </c>
      <c r="AW28" s="3">
        <f t="shared" si="17"/>
        <v>47944.426086425781</v>
      </c>
      <c r="AX28" s="3">
        <f t="shared" si="17"/>
        <v>47944.426086425781</v>
      </c>
      <c r="AY28" s="3">
        <f t="shared" si="17"/>
        <v>47944.426086425781</v>
      </c>
      <c r="AZ28" s="3">
        <f t="shared" si="17"/>
        <v>47944.426086425781</v>
      </c>
      <c r="BA28" s="3">
        <f t="shared" si="17"/>
        <v>47944.426086425781</v>
      </c>
      <c r="BB28" s="3">
        <f t="shared" si="17"/>
        <v>47944.426086425781</v>
      </c>
      <c r="BC28" s="3">
        <f t="shared" si="17"/>
        <v>47944.426086425781</v>
      </c>
      <c r="BD28" s="3">
        <f t="shared" si="17"/>
        <v>47944.426086425781</v>
      </c>
      <c r="BE28" s="3">
        <f t="shared" si="17"/>
        <v>47944.426086425781</v>
      </c>
      <c r="BF28" s="3">
        <f t="shared" si="17"/>
        <v>47944.426086425781</v>
      </c>
      <c r="BG28" s="3">
        <f t="shared" si="17"/>
        <v>47944.426086425781</v>
      </c>
      <c r="BH28" s="3">
        <f t="shared" si="17"/>
        <v>47944.426086425781</v>
      </c>
      <c r="BI28" s="3">
        <f t="shared" si="17"/>
        <v>47944.426086425781</v>
      </c>
      <c r="BJ28" s="3">
        <f t="shared" si="17"/>
        <v>47944.426086425781</v>
      </c>
      <c r="BK28" s="3">
        <f t="shared" si="17"/>
        <v>47944.426086425781</v>
      </c>
      <c r="BL28" s="3">
        <f t="shared" si="17"/>
        <v>47944.426086425781</v>
      </c>
      <c r="BM28" s="3">
        <f t="shared" si="17"/>
        <v>47944.426086425781</v>
      </c>
      <c r="BN28" s="3">
        <f t="shared" si="17"/>
        <v>47944.426086425781</v>
      </c>
      <c r="BO28" s="3">
        <f t="shared" si="17"/>
        <v>47944.426086425781</v>
      </c>
      <c r="BP28" s="3">
        <f t="shared" ref="BP28:CH28" si="18">IF(SUM($C$19:$N$19)=0,0,BO28+BP10)</f>
        <v>47944.426086425781</v>
      </c>
      <c r="BQ28" s="3">
        <f t="shared" si="18"/>
        <v>47944.426086425781</v>
      </c>
      <c r="BR28" s="3">
        <f t="shared" si="18"/>
        <v>47944.426086425781</v>
      </c>
      <c r="BS28" s="3">
        <f t="shared" si="18"/>
        <v>47944.426086425781</v>
      </c>
      <c r="BT28" s="3">
        <f t="shared" si="18"/>
        <v>47944.426086425781</v>
      </c>
      <c r="BU28" s="3">
        <f t="shared" si="18"/>
        <v>47944.426086425781</v>
      </c>
      <c r="BV28" s="3">
        <f t="shared" si="18"/>
        <v>47944.426086425781</v>
      </c>
      <c r="BW28" s="3">
        <f t="shared" si="18"/>
        <v>47944.426086425781</v>
      </c>
      <c r="BX28" s="3">
        <f t="shared" si="18"/>
        <v>47944.426086425781</v>
      </c>
      <c r="BY28" s="3">
        <f t="shared" si="18"/>
        <v>47944.426086425781</v>
      </c>
      <c r="BZ28" s="3">
        <f t="shared" si="18"/>
        <v>47944.426086425781</v>
      </c>
      <c r="CA28" s="3">
        <f t="shared" si="18"/>
        <v>47944.426086425781</v>
      </c>
      <c r="CB28" s="3">
        <f t="shared" si="18"/>
        <v>47944.426086425781</v>
      </c>
      <c r="CC28" s="3">
        <f t="shared" si="18"/>
        <v>47944.426086425781</v>
      </c>
      <c r="CD28" s="3">
        <f t="shared" si="18"/>
        <v>47944.426086425781</v>
      </c>
      <c r="CE28" s="3">
        <f t="shared" si="18"/>
        <v>47944.426086425781</v>
      </c>
      <c r="CF28" s="3">
        <f t="shared" si="18"/>
        <v>47944.426086425781</v>
      </c>
      <c r="CG28" s="3">
        <f t="shared" si="18"/>
        <v>47944.426086425781</v>
      </c>
      <c r="CH28" s="12">
        <f t="shared" si="18"/>
        <v>47944.426086425781</v>
      </c>
    </row>
    <row r="29" spans="1:86" x14ac:dyDescent="0.3">
      <c r="A29" s="565"/>
      <c r="B29" s="11" t="str">
        <f t="shared" si="6"/>
        <v>HVAC</v>
      </c>
      <c r="C29" s="3">
        <f t="shared" si="6"/>
        <v>0</v>
      </c>
      <c r="D29" s="3">
        <f t="shared" ref="D29:BO29" si="19">IF(SUM($C$19:$N$19)=0,0,C29+D11)</f>
        <v>0</v>
      </c>
      <c r="E29" s="3">
        <f t="shared" si="19"/>
        <v>150210.304</v>
      </c>
      <c r="F29" s="3">
        <f t="shared" si="19"/>
        <v>595878.78671537328</v>
      </c>
      <c r="G29" s="3">
        <f t="shared" si="19"/>
        <v>1273442.8934542944</v>
      </c>
      <c r="H29" s="3">
        <f t="shared" si="19"/>
        <v>1681353.2106568962</v>
      </c>
      <c r="I29" s="3">
        <f t="shared" si="19"/>
        <v>1995613.1229639968</v>
      </c>
      <c r="J29" s="3">
        <f t="shared" si="19"/>
        <v>2293750.9805377927</v>
      </c>
      <c r="K29" s="3">
        <f t="shared" si="19"/>
        <v>2361441.6501223273</v>
      </c>
      <c r="L29" s="3">
        <f t="shared" si="19"/>
        <v>4582874.0632305611</v>
      </c>
      <c r="M29" s="3">
        <f t="shared" si="19"/>
        <v>5726755.9519745577</v>
      </c>
      <c r="N29" s="3">
        <f t="shared" si="19"/>
        <v>9330739.1844279356</v>
      </c>
      <c r="O29" s="3">
        <f t="shared" si="19"/>
        <v>9330739.1844279356</v>
      </c>
      <c r="P29" s="3">
        <f t="shared" si="19"/>
        <v>9330739.1844279356</v>
      </c>
      <c r="Q29" s="3">
        <f t="shared" si="19"/>
        <v>9330739.1844279356</v>
      </c>
      <c r="R29" s="3">
        <f t="shared" si="19"/>
        <v>9330739.1844279356</v>
      </c>
      <c r="S29" s="3">
        <f t="shared" si="19"/>
        <v>9330739.1844279356</v>
      </c>
      <c r="T29" s="3">
        <f t="shared" si="19"/>
        <v>9330739.1844279356</v>
      </c>
      <c r="U29" s="3">
        <f t="shared" si="19"/>
        <v>9330739.1844279356</v>
      </c>
      <c r="V29" s="3">
        <f t="shared" si="19"/>
        <v>9330739.1844279356</v>
      </c>
      <c r="W29" s="3">
        <f t="shared" si="19"/>
        <v>9330739.1844279356</v>
      </c>
      <c r="X29" s="3">
        <f t="shared" si="19"/>
        <v>9330739.1844279356</v>
      </c>
      <c r="Y29" s="3">
        <f t="shared" si="19"/>
        <v>9330739.1844279356</v>
      </c>
      <c r="Z29" s="3">
        <f t="shared" si="19"/>
        <v>9330739.1844279356</v>
      </c>
      <c r="AA29" s="3">
        <f t="shared" si="19"/>
        <v>9330739.1844279356</v>
      </c>
      <c r="AB29" s="3">
        <f t="shared" si="19"/>
        <v>9330739.1844279356</v>
      </c>
      <c r="AC29" s="3">
        <f t="shared" si="19"/>
        <v>9330739.1844279356</v>
      </c>
      <c r="AD29" s="3">
        <f t="shared" si="19"/>
        <v>9330739.1844279356</v>
      </c>
      <c r="AE29" s="3">
        <f t="shared" si="19"/>
        <v>9330739.1844279356</v>
      </c>
      <c r="AF29" s="3">
        <f t="shared" si="19"/>
        <v>9330739.1844279356</v>
      </c>
      <c r="AG29" s="3">
        <f t="shared" si="19"/>
        <v>9330739.1844279356</v>
      </c>
      <c r="AH29" s="3">
        <f t="shared" si="19"/>
        <v>9330739.1844279356</v>
      </c>
      <c r="AI29" s="3">
        <f t="shared" si="19"/>
        <v>9330739.1844279356</v>
      </c>
      <c r="AJ29" s="3">
        <f t="shared" si="19"/>
        <v>9330739.1844279356</v>
      </c>
      <c r="AK29" s="3">
        <f t="shared" si="19"/>
        <v>9330739.1844279356</v>
      </c>
      <c r="AL29" s="3">
        <f t="shared" si="19"/>
        <v>9330739.1844279356</v>
      </c>
      <c r="AM29" s="3">
        <f t="shared" si="19"/>
        <v>9330739.1844279356</v>
      </c>
      <c r="AN29" s="3">
        <f t="shared" si="19"/>
        <v>9330739.1844279356</v>
      </c>
      <c r="AO29" s="3">
        <f t="shared" si="19"/>
        <v>9330739.1844279356</v>
      </c>
      <c r="AP29" s="3">
        <f t="shared" si="19"/>
        <v>9330739.1844279356</v>
      </c>
      <c r="AQ29" s="3">
        <f t="shared" si="19"/>
        <v>9330739.1844279356</v>
      </c>
      <c r="AR29" s="3">
        <f t="shared" si="19"/>
        <v>9330739.1844279356</v>
      </c>
      <c r="AS29" s="3">
        <f t="shared" si="19"/>
        <v>9330739.1844279356</v>
      </c>
      <c r="AT29" s="3">
        <f t="shared" si="19"/>
        <v>9330739.1844279356</v>
      </c>
      <c r="AU29" s="3">
        <f t="shared" si="19"/>
        <v>9330739.1844279356</v>
      </c>
      <c r="AV29" s="3">
        <f t="shared" si="19"/>
        <v>9330739.1844279356</v>
      </c>
      <c r="AW29" s="3">
        <f t="shared" si="19"/>
        <v>9330739.1844279356</v>
      </c>
      <c r="AX29" s="3">
        <f t="shared" si="19"/>
        <v>9330739.1844279356</v>
      </c>
      <c r="AY29" s="3">
        <f t="shared" si="19"/>
        <v>9330739.1844279356</v>
      </c>
      <c r="AZ29" s="3">
        <f t="shared" si="19"/>
        <v>9330739.1844279356</v>
      </c>
      <c r="BA29" s="3">
        <f t="shared" si="19"/>
        <v>9330739.1844279356</v>
      </c>
      <c r="BB29" s="3">
        <f t="shared" si="19"/>
        <v>9330739.1844279356</v>
      </c>
      <c r="BC29" s="3">
        <f t="shared" si="19"/>
        <v>9330739.1844279356</v>
      </c>
      <c r="BD29" s="3">
        <f t="shared" si="19"/>
        <v>9330739.1844279356</v>
      </c>
      <c r="BE29" s="3">
        <f t="shared" si="19"/>
        <v>9330739.1844279356</v>
      </c>
      <c r="BF29" s="3">
        <f t="shared" si="19"/>
        <v>9330739.1844279356</v>
      </c>
      <c r="BG29" s="3">
        <f t="shared" si="19"/>
        <v>9330739.1844279356</v>
      </c>
      <c r="BH29" s="3">
        <f t="shared" si="19"/>
        <v>9330739.1844279356</v>
      </c>
      <c r="BI29" s="3">
        <f t="shared" si="19"/>
        <v>9330739.1844279356</v>
      </c>
      <c r="BJ29" s="3">
        <f t="shared" si="19"/>
        <v>9330739.1844279356</v>
      </c>
      <c r="BK29" s="3">
        <f t="shared" si="19"/>
        <v>9330739.1844279356</v>
      </c>
      <c r="BL29" s="3">
        <f t="shared" si="19"/>
        <v>9330739.1844279356</v>
      </c>
      <c r="BM29" s="3">
        <f t="shared" si="19"/>
        <v>9330739.1844279356</v>
      </c>
      <c r="BN29" s="3">
        <f t="shared" si="19"/>
        <v>9330739.1844279356</v>
      </c>
      <c r="BO29" s="3">
        <f t="shared" si="19"/>
        <v>9330739.1844279356</v>
      </c>
      <c r="BP29" s="3">
        <f t="shared" ref="BP29:CH29" si="20">IF(SUM($C$19:$N$19)=0,0,BO29+BP11)</f>
        <v>9330739.1844279356</v>
      </c>
      <c r="BQ29" s="3">
        <f t="shared" si="20"/>
        <v>9330739.1844279356</v>
      </c>
      <c r="BR29" s="3">
        <f t="shared" si="20"/>
        <v>9330739.1844279356</v>
      </c>
      <c r="BS29" s="3">
        <f t="shared" si="20"/>
        <v>9330739.1844279356</v>
      </c>
      <c r="BT29" s="3">
        <f t="shared" si="20"/>
        <v>9330739.1844279356</v>
      </c>
      <c r="BU29" s="3">
        <f t="shared" si="20"/>
        <v>9330739.1844279356</v>
      </c>
      <c r="BV29" s="3">
        <f t="shared" si="20"/>
        <v>9330739.1844279356</v>
      </c>
      <c r="BW29" s="3">
        <f t="shared" si="20"/>
        <v>9330739.1844279356</v>
      </c>
      <c r="BX29" s="3">
        <f t="shared" si="20"/>
        <v>9330739.1844279356</v>
      </c>
      <c r="BY29" s="3">
        <f t="shared" si="20"/>
        <v>9330739.1844279356</v>
      </c>
      <c r="BZ29" s="3">
        <f t="shared" si="20"/>
        <v>9330739.1844279356</v>
      </c>
      <c r="CA29" s="3">
        <f t="shared" si="20"/>
        <v>9330739.1844279356</v>
      </c>
      <c r="CB29" s="3">
        <f t="shared" si="20"/>
        <v>9330739.1844279356</v>
      </c>
      <c r="CC29" s="3">
        <f t="shared" si="20"/>
        <v>9330739.1844279356</v>
      </c>
      <c r="CD29" s="3">
        <f t="shared" si="20"/>
        <v>9330739.1844279356</v>
      </c>
      <c r="CE29" s="3">
        <f t="shared" si="20"/>
        <v>9330739.1844279356</v>
      </c>
      <c r="CF29" s="3">
        <f t="shared" si="20"/>
        <v>9330739.1844279356</v>
      </c>
      <c r="CG29" s="3">
        <f t="shared" si="20"/>
        <v>9330739.1844279356</v>
      </c>
      <c r="CH29" s="12">
        <f t="shared" si="20"/>
        <v>9330739.1844279356</v>
      </c>
    </row>
    <row r="30" spans="1:86" x14ac:dyDescent="0.3">
      <c r="A30" s="565"/>
      <c r="B30" s="11" t="str">
        <f t="shared" si="6"/>
        <v>Lighting</v>
      </c>
      <c r="C30" s="3">
        <f t="shared" si="6"/>
        <v>0</v>
      </c>
      <c r="D30" s="3">
        <f t="shared" ref="D30:BO30" si="21">IF(SUM($C$19:$N$19)=0,0,C30+D12)</f>
        <v>194653.65526896008</v>
      </c>
      <c r="E30" s="3">
        <f t="shared" si="21"/>
        <v>2468205.1934118862</v>
      </c>
      <c r="F30" s="3">
        <f t="shared" si="21"/>
        <v>4888896.3826927356</v>
      </c>
      <c r="G30" s="3">
        <f t="shared" si="21"/>
        <v>9435777.9757936653</v>
      </c>
      <c r="H30" s="3">
        <f t="shared" si="21"/>
        <v>11061621.605470134</v>
      </c>
      <c r="I30" s="3">
        <f t="shared" si="21"/>
        <v>13097254.553098777</v>
      </c>
      <c r="J30" s="3">
        <f t="shared" si="21"/>
        <v>14603257.432246586</v>
      </c>
      <c r="K30" s="3">
        <f t="shared" si="21"/>
        <v>16657229.479578942</v>
      </c>
      <c r="L30" s="3">
        <f t="shared" si="21"/>
        <v>20199077.403186947</v>
      </c>
      <c r="M30" s="3">
        <f t="shared" si="21"/>
        <v>22704097.910564926</v>
      </c>
      <c r="N30" s="3">
        <f t="shared" si="21"/>
        <v>31490238.947695885</v>
      </c>
      <c r="O30" s="3">
        <f t="shared" si="21"/>
        <v>31490238.947695885</v>
      </c>
      <c r="P30" s="3">
        <f t="shared" si="21"/>
        <v>31490238.947695885</v>
      </c>
      <c r="Q30" s="3">
        <f t="shared" si="21"/>
        <v>31490238.947695885</v>
      </c>
      <c r="R30" s="3">
        <f t="shared" si="21"/>
        <v>31490238.947695885</v>
      </c>
      <c r="S30" s="3">
        <f t="shared" si="21"/>
        <v>31490238.947695885</v>
      </c>
      <c r="T30" s="3">
        <f t="shared" si="21"/>
        <v>31490238.947695885</v>
      </c>
      <c r="U30" s="3">
        <f t="shared" si="21"/>
        <v>31490238.947695885</v>
      </c>
      <c r="V30" s="3">
        <f t="shared" si="21"/>
        <v>31490238.947695885</v>
      </c>
      <c r="W30" s="3">
        <f t="shared" si="21"/>
        <v>31490238.947695885</v>
      </c>
      <c r="X30" s="3">
        <f t="shared" si="21"/>
        <v>31490238.947695885</v>
      </c>
      <c r="Y30" s="3">
        <f t="shared" si="21"/>
        <v>31490238.947695885</v>
      </c>
      <c r="Z30" s="3">
        <f t="shared" si="21"/>
        <v>31490238.947695885</v>
      </c>
      <c r="AA30" s="3">
        <f t="shared" si="21"/>
        <v>31490238.947695885</v>
      </c>
      <c r="AB30" s="3">
        <f t="shared" si="21"/>
        <v>31490238.947695885</v>
      </c>
      <c r="AC30" s="3">
        <f t="shared" si="21"/>
        <v>31490238.947695885</v>
      </c>
      <c r="AD30" s="3">
        <f t="shared" si="21"/>
        <v>31490238.947695885</v>
      </c>
      <c r="AE30" s="3">
        <f t="shared" si="21"/>
        <v>31490238.947695885</v>
      </c>
      <c r="AF30" s="3">
        <f t="shared" si="21"/>
        <v>31490238.947695885</v>
      </c>
      <c r="AG30" s="3">
        <f t="shared" si="21"/>
        <v>31490238.947695885</v>
      </c>
      <c r="AH30" s="3">
        <f t="shared" si="21"/>
        <v>31490238.947695885</v>
      </c>
      <c r="AI30" s="3">
        <f t="shared" si="21"/>
        <v>31490238.947695885</v>
      </c>
      <c r="AJ30" s="3">
        <f t="shared" si="21"/>
        <v>31490238.947695885</v>
      </c>
      <c r="AK30" s="3">
        <f t="shared" si="21"/>
        <v>31490238.947695885</v>
      </c>
      <c r="AL30" s="3">
        <f t="shared" si="21"/>
        <v>31490238.947695885</v>
      </c>
      <c r="AM30" s="3">
        <f t="shared" si="21"/>
        <v>31490238.947695885</v>
      </c>
      <c r="AN30" s="3">
        <f t="shared" si="21"/>
        <v>31490238.947695885</v>
      </c>
      <c r="AO30" s="3">
        <f t="shared" si="21"/>
        <v>31490238.947695885</v>
      </c>
      <c r="AP30" s="3">
        <f t="shared" si="21"/>
        <v>31490238.947695885</v>
      </c>
      <c r="AQ30" s="3">
        <f t="shared" si="21"/>
        <v>31490238.947695885</v>
      </c>
      <c r="AR30" s="3">
        <f t="shared" si="21"/>
        <v>31490238.947695885</v>
      </c>
      <c r="AS30" s="3">
        <f t="shared" si="21"/>
        <v>31490238.947695885</v>
      </c>
      <c r="AT30" s="3">
        <f t="shared" si="21"/>
        <v>31490238.947695885</v>
      </c>
      <c r="AU30" s="3">
        <f t="shared" si="21"/>
        <v>31490238.947695885</v>
      </c>
      <c r="AV30" s="3">
        <f t="shared" si="21"/>
        <v>31490238.947695885</v>
      </c>
      <c r="AW30" s="3">
        <f t="shared" si="21"/>
        <v>31490238.947695885</v>
      </c>
      <c r="AX30" s="3">
        <f t="shared" si="21"/>
        <v>31490238.947695885</v>
      </c>
      <c r="AY30" s="3">
        <f t="shared" si="21"/>
        <v>31490238.947695885</v>
      </c>
      <c r="AZ30" s="3">
        <f t="shared" si="21"/>
        <v>31490238.947695885</v>
      </c>
      <c r="BA30" s="3">
        <f t="shared" si="21"/>
        <v>31490238.947695885</v>
      </c>
      <c r="BB30" s="3">
        <f t="shared" si="21"/>
        <v>31490238.947695885</v>
      </c>
      <c r="BC30" s="3">
        <f t="shared" si="21"/>
        <v>31490238.947695885</v>
      </c>
      <c r="BD30" s="3">
        <f t="shared" si="21"/>
        <v>31490238.947695885</v>
      </c>
      <c r="BE30" s="3">
        <f t="shared" si="21"/>
        <v>31490238.947695885</v>
      </c>
      <c r="BF30" s="3">
        <f t="shared" si="21"/>
        <v>31490238.947695885</v>
      </c>
      <c r="BG30" s="3">
        <f t="shared" si="21"/>
        <v>31490238.947695885</v>
      </c>
      <c r="BH30" s="3">
        <f t="shared" si="21"/>
        <v>31490238.947695885</v>
      </c>
      <c r="BI30" s="3">
        <f t="shared" si="21"/>
        <v>31490238.947695885</v>
      </c>
      <c r="BJ30" s="3">
        <f t="shared" si="21"/>
        <v>31490238.947695885</v>
      </c>
      <c r="BK30" s="3">
        <f t="shared" si="21"/>
        <v>31490238.947695885</v>
      </c>
      <c r="BL30" s="3">
        <f t="shared" si="21"/>
        <v>31490238.947695885</v>
      </c>
      <c r="BM30" s="3">
        <f t="shared" si="21"/>
        <v>31490238.947695885</v>
      </c>
      <c r="BN30" s="3">
        <f t="shared" si="21"/>
        <v>31490238.947695885</v>
      </c>
      <c r="BO30" s="3">
        <f t="shared" si="21"/>
        <v>31490238.947695885</v>
      </c>
      <c r="BP30" s="3">
        <f t="shared" ref="BP30:CH30" si="22">IF(SUM($C$19:$N$19)=0,0,BO30+BP12)</f>
        <v>31490238.947695885</v>
      </c>
      <c r="BQ30" s="3">
        <f t="shared" si="22"/>
        <v>31490238.947695885</v>
      </c>
      <c r="BR30" s="3">
        <f t="shared" si="22"/>
        <v>31490238.947695885</v>
      </c>
      <c r="BS30" s="3">
        <f t="shared" si="22"/>
        <v>31490238.947695885</v>
      </c>
      <c r="BT30" s="3">
        <f t="shared" si="22"/>
        <v>31490238.947695885</v>
      </c>
      <c r="BU30" s="3">
        <f t="shared" si="22"/>
        <v>31490238.947695885</v>
      </c>
      <c r="BV30" s="3">
        <f t="shared" si="22"/>
        <v>31490238.947695885</v>
      </c>
      <c r="BW30" s="3">
        <f t="shared" si="22"/>
        <v>31490238.947695885</v>
      </c>
      <c r="BX30" s="3">
        <f t="shared" si="22"/>
        <v>31490238.947695885</v>
      </c>
      <c r="BY30" s="3">
        <f t="shared" si="22"/>
        <v>31490238.947695885</v>
      </c>
      <c r="BZ30" s="3">
        <f t="shared" si="22"/>
        <v>31490238.947695885</v>
      </c>
      <c r="CA30" s="3">
        <f t="shared" si="22"/>
        <v>31490238.947695885</v>
      </c>
      <c r="CB30" s="3">
        <f t="shared" si="22"/>
        <v>31490238.947695885</v>
      </c>
      <c r="CC30" s="3">
        <f t="shared" si="22"/>
        <v>31490238.947695885</v>
      </c>
      <c r="CD30" s="3">
        <f t="shared" si="22"/>
        <v>31490238.947695885</v>
      </c>
      <c r="CE30" s="3">
        <f t="shared" si="22"/>
        <v>31490238.947695885</v>
      </c>
      <c r="CF30" s="3">
        <f t="shared" si="22"/>
        <v>31490238.947695885</v>
      </c>
      <c r="CG30" s="3">
        <f t="shared" si="22"/>
        <v>31490238.947695885</v>
      </c>
      <c r="CH30" s="12">
        <f t="shared" si="22"/>
        <v>31490238.947695885</v>
      </c>
    </row>
    <row r="31" spans="1:86" x14ac:dyDescent="0.3">
      <c r="A31" s="565"/>
      <c r="B31" s="11" t="str">
        <f t="shared" si="6"/>
        <v>Miscellaneous</v>
      </c>
      <c r="C31" s="3">
        <f t="shared" si="6"/>
        <v>0</v>
      </c>
      <c r="D31" s="3">
        <f t="shared" ref="D31:BO31" si="23">IF(SUM($C$19:$N$19)=0,0,C31+D13)</f>
        <v>0</v>
      </c>
      <c r="E31" s="3">
        <f t="shared" si="23"/>
        <v>107437.02628558796</v>
      </c>
      <c r="F31" s="3">
        <f t="shared" si="23"/>
        <v>107437.02628558796</v>
      </c>
      <c r="G31" s="3">
        <f t="shared" si="23"/>
        <v>107437.02628558796</v>
      </c>
      <c r="H31" s="3">
        <f t="shared" si="23"/>
        <v>107437.02628558796</v>
      </c>
      <c r="I31" s="3">
        <f t="shared" si="23"/>
        <v>143776.02047041917</v>
      </c>
      <c r="J31" s="3">
        <f t="shared" si="23"/>
        <v>143776.02047041917</v>
      </c>
      <c r="K31" s="3">
        <f t="shared" si="23"/>
        <v>143776.02047041917</v>
      </c>
      <c r="L31" s="3">
        <f t="shared" si="23"/>
        <v>150095.84554604199</v>
      </c>
      <c r="M31" s="3">
        <f t="shared" si="23"/>
        <v>150095.84554604199</v>
      </c>
      <c r="N31" s="3">
        <f t="shared" si="23"/>
        <v>150095.84554604199</v>
      </c>
      <c r="O31" s="3">
        <f t="shared" si="23"/>
        <v>150095.84554604199</v>
      </c>
      <c r="P31" s="3">
        <f t="shared" si="23"/>
        <v>150095.84554604199</v>
      </c>
      <c r="Q31" s="3">
        <f t="shared" si="23"/>
        <v>150095.84554604199</v>
      </c>
      <c r="R31" s="3">
        <f t="shared" si="23"/>
        <v>150095.84554604199</v>
      </c>
      <c r="S31" s="3">
        <f t="shared" si="23"/>
        <v>150095.84554604199</v>
      </c>
      <c r="T31" s="3">
        <f t="shared" si="23"/>
        <v>150095.84554604199</v>
      </c>
      <c r="U31" s="3">
        <f t="shared" si="23"/>
        <v>150095.84554604199</v>
      </c>
      <c r="V31" s="3">
        <f t="shared" si="23"/>
        <v>150095.84554604199</v>
      </c>
      <c r="W31" s="3">
        <f t="shared" si="23"/>
        <v>150095.84554604199</v>
      </c>
      <c r="X31" s="3">
        <f t="shared" si="23"/>
        <v>150095.84554604199</v>
      </c>
      <c r="Y31" s="3">
        <f t="shared" si="23"/>
        <v>150095.84554604199</v>
      </c>
      <c r="Z31" s="3">
        <f t="shared" si="23"/>
        <v>150095.84554604199</v>
      </c>
      <c r="AA31" s="3">
        <f t="shared" si="23"/>
        <v>150095.84554604199</v>
      </c>
      <c r="AB31" s="3">
        <f t="shared" si="23"/>
        <v>150095.84554604199</v>
      </c>
      <c r="AC31" s="3">
        <f t="shared" si="23"/>
        <v>150095.84554604199</v>
      </c>
      <c r="AD31" s="3">
        <f t="shared" si="23"/>
        <v>150095.84554604199</v>
      </c>
      <c r="AE31" s="3">
        <f t="shared" si="23"/>
        <v>150095.84554604199</v>
      </c>
      <c r="AF31" s="3">
        <f t="shared" si="23"/>
        <v>150095.84554604199</v>
      </c>
      <c r="AG31" s="3">
        <f t="shared" si="23"/>
        <v>150095.84554604199</v>
      </c>
      <c r="AH31" s="3">
        <f t="shared" si="23"/>
        <v>150095.84554604199</v>
      </c>
      <c r="AI31" s="3">
        <f t="shared" si="23"/>
        <v>150095.84554604199</v>
      </c>
      <c r="AJ31" s="3">
        <f t="shared" si="23"/>
        <v>150095.84554604199</v>
      </c>
      <c r="AK31" s="3">
        <f t="shared" si="23"/>
        <v>150095.84554604199</v>
      </c>
      <c r="AL31" s="3">
        <f t="shared" si="23"/>
        <v>150095.84554604199</v>
      </c>
      <c r="AM31" s="3">
        <f t="shared" si="23"/>
        <v>150095.84554604199</v>
      </c>
      <c r="AN31" s="3">
        <f t="shared" si="23"/>
        <v>150095.84554604199</v>
      </c>
      <c r="AO31" s="3">
        <f t="shared" si="23"/>
        <v>150095.84554604199</v>
      </c>
      <c r="AP31" s="3">
        <f t="shared" si="23"/>
        <v>150095.84554604199</v>
      </c>
      <c r="AQ31" s="3">
        <f t="shared" si="23"/>
        <v>150095.84554604199</v>
      </c>
      <c r="AR31" s="3">
        <f t="shared" si="23"/>
        <v>150095.84554604199</v>
      </c>
      <c r="AS31" s="3">
        <f t="shared" si="23"/>
        <v>150095.84554604199</v>
      </c>
      <c r="AT31" s="3">
        <f t="shared" si="23"/>
        <v>150095.84554604199</v>
      </c>
      <c r="AU31" s="3">
        <f t="shared" si="23"/>
        <v>150095.84554604199</v>
      </c>
      <c r="AV31" s="3">
        <f t="shared" si="23"/>
        <v>150095.84554604199</v>
      </c>
      <c r="AW31" s="3">
        <f t="shared" si="23"/>
        <v>150095.84554604199</v>
      </c>
      <c r="AX31" s="3">
        <f t="shared" si="23"/>
        <v>150095.84554604199</v>
      </c>
      <c r="AY31" s="3">
        <f t="shared" si="23"/>
        <v>150095.84554604199</v>
      </c>
      <c r="AZ31" s="3">
        <f t="shared" si="23"/>
        <v>150095.84554604199</v>
      </c>
      <c r="BA31" s="3">
        <f t="shared" si="23"/>
        <v>150095.84554604199</v>
      </c>
      <c r="BB31" s="3">
        <f t="shared" si="23"/>
        <v>150095.84554604199</v>
      </c>
      <c r="BC31" s="3">
        <f t="shared" si="23"/>
        <v>150095.84554604199</v>
      </c>
      <c r="BD31" s="3">
        <f t="shared" si="23"/>
        <v>150095.84554604199</v>
      </c>
      <c r="BE31" s="3">
        <f t="shared" si="23"/>
        <v>150095.84554604199</v>
      </c>
      <c r="BF31" s="3">
        <f t="shared" si="23"/>
        <v>150095.84554604199</v>
      </c>
      <c r="BG31" s="3">
        <f t="shared" si="23"/>
        <v>150095.84554604199</v>
      </c>
      <c r="BH31" s="3">
        <f t="shared" si="23"/>
        <v>150095.84554604199</v>
      </c>
      <c r="BI31" s="3">
        <f t="shared" si="23"/>
        <v>150095.84554604199</v>
      </c>
      <c r="BJ31" s="3">
        <f t="shared" si="23"/>
        <v>150095.84554604199</v>
      </c>
      <c r="BK31" s="3">
        <f t="shared" si="23"/>
        <v>150095.84554604199</v>
      </c>
      <c r="BL31" s="3">
        <f t="shared" si="23"/>
        <v>150095.84554604199</v>
      </c>
      <c r="BM31" s="3">
        <f t="shared" si="23"/>
        <v>150095.84554604199</v>
      </c>
      <c r="BN31" s="3">
        <f t="shared" si="23"/>
        <v>150095.84554604199</v>
      </c>
      <c r="BO31" s="3">
        <f t="shared" si="23"/>
        <v>150095.84554604199</v>
      </c>
      <c r="BP31" s="3">
        <f t="shared" ref="BP31:CH31" si="24">IF(SUM($C$19:$N$19)=0,0,BO31+BP13)</f>
        <v>150095.84554604199</v>
      </c>
      <c r="BQ31" s="3">
        <f t="shared" si="24"/>
        <v>150095.84554604199</v>
      </c>
      <c r="BR31" s="3">
        <f t="shared" si="24"/>
        <v>150095.84554604199</v>
      </c>
      <c r="BS31" s="3">
        <f t="shared" si="24"/>
        <v>150095.84554604199</v>
      </c>
      <c r="BT31" s="3">
        <f t="shared" si="24"/>
        <v>150095.84554604199</v>
      </c>
      <c r="BU31" s="3">
        <f t="shared" si="24"/>
        <v>150095.84554604199</v>
      </c>
      <c r="BV31" s="3">
        <f t="shared" si="24"/>
        <v>150095.84554604199</v>
      </c>
      <c r="BW31" s="3">
        <f t="shared" si="24"/>
        <v>150095.84554604199</v>
      </c>
      <c r="BX31" s="3">
        <f t="shared" si="24"/>
        <v>150095.84554604199</v>
      </c>
      <c r="BY31" s="3">
        <f t="shared" si="24"/>
        <v>150095.84554604199</v>
      </c>
      <c r="BZ31" s="3">
        <f t="shared" si="24"/>
        <v>150095.84554604199</v>
      </c>
      <c r="CA31" s="3">
        <f t="shared" si="24"/>
        <v>150095.84554604199</v>
      </c>
      <c r="CB31" s="3">
        <f t="shared" si="24"/>
        <v>150095.84554604199</v>
      </c>
      <c r="CC31" s="3">
        <f t="shared" si="24"/>
        <v>150095.84554604199</v>
      </c>
      <c r="CD31" s="3">
        <f t="shared" si="24"/>
        <v>150095.84554604199</v>
      </c>
      <c r="CE31" s="3">
        <f t="shared" si="24"/>
        <v>150095.84554604199</v>
      </c>
      <c r="CF31" s="3">
        <f t="shared" si="24"/>
        <v>150095.84554604199</v>
      </c>
      <c r="CG31" s="3">
        <f t="shared" si="24"/>
        <v>150095.84554604199</v>
      </c>
      <c r="CH31" s="12">
        <f t="shared" si="24"/>
        <v>150095.84554604199</v>
      </c>
    </row>
    <row r="32" spans="1:86" ht="15" customHeight="1" x14ac:dyDescent="0.3">
      <c r="A32" s="565"/>
      <c r="B32" s="11" t="str">
        <f t="shared" si="6"/>
        <v>Motors</v>
      </c>
      <c r="C32" s="3">
        <f t="shared" si="6"/>
        <v>0</v>
      </c>
      <c r="D32" s="3">
        <f t="shared" ref="D32:BO32" si="25">IF(SUM($C$19:$N$19)=0,0,C32+D14)</f>
        <v>0</v>
      </c>
      <c r="E32" s="3">
        <f t="shared" si="25"/>
        <v>0</v>
      </c>
      <c r="F32" s="3">
        <f t="shared" si="25"/>
        <v>0</v>
      </c>
      <c r="G32" s="3">
        <f t="shared" si="25"/>
        <v>3372034.128</v>
      </c>
      <c r="H32" s="3">
        <f t="shared" si="25"/>
        <v>3372034.128</v>
      </c>
      <c r="I32" s="3">
        <f t="shared" si="25"/>
        <v>3397196.3840000001</v>
      </c>
      <c r="J32" s="3">
        <f t="shared" si="25"/>
        <v>3397196.3840000001</v>
      </c>
      <c r="K32" s="3">
        <f t="shared" si="25"/>
        <v>3397196.3840000001</v>
      </c>
      <c r="L32" s="3">
        <f t="shared" si="25"/>
        <v>3465084.0160000003</v>
      </c>
      <c r="M32" s="3">
        <f t="shared" si="25"/>
        <v>3465084.0160000003</v>
      </c>
      <c r="N32" s="3">
        <f t="shared" si="25"/>
        <v>3465084.0160000003</v>
      </c>
      <c r="O32" s="3">
        <f t="shared" si="25"/>
        <v>3465084.0160000003</v>
      </c>
      <c r="P32" s="3">
        <f t="shared" si="25"/>
        <v>3465084.0160000003</v>
      </c>
      <c r="Q32" s="3">
        <f t="shared" si="25"/>
        <v>3465084.0160000003</v>
      </c>
      <c r="R32" s="3">
        <f t="shared" si="25"/>
        <v>3465084.0160000003</v>
      </c>
      <c r="S32" s="3">
        <f t="shared" si="25"/>
        <v>3465084.0160000003</v>
      </c>
      <c r="T32" s="3">
        <f t="shared" si="25"/>
        <v>3465084.0160000003</v>
      </c>
      <c r="U32" s="3">
        <f t="shared" si="25"/>
        <v>3465084.0160000003</v>
      </c>
      <c r="V32" s="3">
        <f t="shared" si="25"/>
        <v>3465084.0160000003</v>
      </c>
      <c r="W32" s="3">
        <f t="shared" si="25"/>
        <v>3465084.0160000003</v>
      </c>
      <c r="X32" s="3">
        <f t="shared" si="25"/>
        <v>3465084.0160000003</v>
      </c>
      <c r="Y32" s="3">
        <f t="shared" si="25"/>
        <v>3465084.0160000003</v>
      </c>
      <c r="Z32" s="3">
        <f t="shared" si="25"/>
        <v>3465084.0160000003</v>
      </c>
      <c r="AA32" s="3">
        <f t="shared" si="25"/>
        <v>3465084.0160000003</v>
      </c>
      <c r="AB32" s="3">
        <f t="shared" si="25"/>
        <v>3465084.0160000003</v>
      </c>
      <c r="AC32" s="3">
        <f t="shared" si="25"/>
        <v>3465084.0160000003</v>
      </c>
      <c r="AD32" s="3">
        <f t="shared" si="25"/>
        <v>3465084.0160000003</v>
      </c>
      <c r="AE32" s="3">
        <f t="shared" si="25"/>
        <v>3465084.0160000003</v>
      </c>
      <c r="AF32" s="3">
        <f t="shared" si="25"/>
        <v>3465084.0160000003</v>
      </c>
      <c r="AG32" s="3">
        <f t="shared" si="25"/>
        <v>3465084.0160000003</v>
      </c>
      <c r="AH32" s="3">
        <f t="shared" si="25"/>
        <v>3465084.0160000003</v>
      </c>
      <c r="AI32" s="3">
        <f t="shared" si="25"/>
        <v>3465084.0160000003</v>
      </c>
      <c r="AJ32" s="3">
        <f t="shared" si="25"/>
        <v>3465084.0160000003</v>
      </c>
      <c r="AK32" s="3">
        <f t="shared" si="25"/>
        <v>3465084.0160000003</v>
      </c>
      <c r="AL32" s="3">
        <f t="shared" si="25"/>
        <v>3465084.0160000003</v>
      </c>
      <c r="AM32" s="3">
        <f t="shared" si="25"/>
        <v>3465084.0160000003</v>
      </c>
      <c r="AN32" s="3">
        <f t="shared" si="25"/>
        <v>3465084.0160000003</v>
      </c>
      <c r="AO32" s="3">
        <f t="shared" si="25"/>
        <v>3465084.0160000003</v>
      </c>
      <c r="AP32" s="3">
        <f t="shared" si="25"/>
        <v>3465084.0160000003</v>
      </c>
      <c r="AQ32" s="3">
        <f t="shared" si="25"/>
        <v>3465084.0160000003</v>
      </c>
      <c r="AR32" s="3">
        <f t="shared" si="25"/>
        <v>3465084.0160000003</v>
      </c>
      <c r="AS32" s="3">
        <f t="shared" si="25"/>
        <v>3465084.0160000003</v>
      </c>
      <c r="AT32" s="3">
        <f t="shared" si="25"/>
        <v>3465084.0160000003</v>
      </c>
      <c r="AU32" s="3">
        <f t="shared" si="25"/>
        <v>3465084.0160000003</v>
      </c>
      <c r="AV32" s="3">
        <f t="shared" si="25"/>
        <v>3465084.0160000003</v>
      </c>
      <c r="AW32" s="3">
        <f t="shared" si="25"/>
        <v>3465084.0160000003</v>
      </c>
      <c r="AX32" s="3">
        <f t="shared" si="25"/>
        <v>3465084.0160000003</v>
      </c>
      <c r="AY32" s="3">
        <f t="shared" si="25"/>
        <v>3465084.0160000003</v>
      </c>
      <c r="AZ32" s="3">
        <f t="shared" si="25"/>
        <v>3465084.0160000003</v>
      </c>
      <c r="BA32" s="3">
        <f t="shared" si="25"/>
        <v>3465084.0160000003</v>
      </c>
      <c r="BB32" s="3">
        <f t="shared" si="25"/>
        <v>3465084.0160000003</v>
      </c>
      <c r="BC32" s="3">
        <f t="shared" si="25"/>
        <v>3465084.0160000003</v>
      </c>
      <c r="BD32" s="3">
        <f t="shared" si="25"/>
        <v>3465084.0160000003</v>
      </c>
      <c r="BE32" s="3">
        <f t="shared" si="25"/>
        <v>3465084.0160000003</v>
      </c>
      <c r="BF32" s="3">
        <f t="shared" si="25"/>
        <v>3465084.0160000003</v>
      </c>
      <c r="BG32" s="3">
        <f t="shared" si="25"/>
        <v>3465084.0160000003</v>
      </c>
      <c r="BH32" s="3">
        <f t="shared" si="25"/>
        <v>3465084.0160000003</v>
      </c>
      <c r="BI32" s="3">
        <f t="shared" si="25"/>
        <v>3465084.0160000003</v>
      </c>
      <c r="BJ32" s="3">
        <f t="shared" si="25"/>
        <v>3465084.0160000003</v>
      </c>
      <c r="BK32" s="3">
        <f t="shared" si="25"/>
        <v>3465084.0160000003</v>
      </c>
      <c r="BL32" s="3">
        <f t="shared" si="25"/>
        <v>3465084.0160000003</v>
      </c>
      <c r="BM32" s="3">
        <f t="shared" si="25"/>
        <v>3465084.0160000003</v>
      </c>
      <c r="BN32" s="3">
        <f t="shared" si="25"/>
        <v>3465084.0160000003</v>
      </c>
      <c r="BO32" s="3">
        <f t="shared" si="25"/>
        <v>3465084.0160000003</v>
      </c>
      <c r="BP32" s="3">
        <f t="shared" ref="BP32:CH32" si="26">IF(SUM($C$19:$N$19)=0,0,BO32+BP14)</f>
        <v>3465084.0160000003</v>
      </c>
      <c r="BQ32" s="3">
        <f t="shared" si="26"/>
        <v>3465084.0160000003</v>
      </c>
      <c r="BR32" s="3">
        <f t="shared" si="26"/>
        <v>3465084.0160000003</v>
      </c>
      <c r="BS32" s="3">
        <f t="shared" si="26"/>
        <v>3465084.0160000003</v>
      </c>
      <c r="BT32" s="3">
        <f t="shared" si="26"/>
        <v>3465084.0160000003</v>
      </c>
      <c r="BU32" s="3">
        <f t="shared" si="26"/>
        <v>3465084.0160000003</v>
      </c>
      <c r="BV32" s="3">
        <f t="shared" si="26"/>
        <v>3465084.0160000003</v>
      </c>
      <c r="BW32" s="3">
        <f t="shared" si="26"/>
        <v>3465084.0160000003</v>
      </c>
      <c r="BX32" s="3">
        <f t="shared" si="26"/>
        <v>3465084.0160000003</v>
      </c>
      <c r="BY32" s="3">
        <f t="shared" si="26"/>
        <v>3465084.0160000003</v>
      </c>
      <c r="BZ32" s="3">
        <f t="shared" si="26"/>
        <v>3465084.0160000003</v>
      </c>
      <c r="CA32" s="3">
        <f t="shared" si="26"/>
        <v>3465084.0160000003</v>
      </c>
      <c r="CB32" s="3">
        <f t="shared" si="26"/>
        <v>3465084.0160000003</v>
      </c>
      <c r="CC32" s="3">
        <f t="shared" si="26"/>
        <v>3465084.0160000003</v>
      </c>
      <c r="CD32" s="3">
        <f t="shared" si="26"/>
        <v>3465084.0160000003</v>
      </c>
      <c r="CE32" s="3">
        <f t="shared" si="26"/>
        <v>3465084.0160000003</v>
      </c>
      <c r="CF32" s="3">
        <f t="shared" si="26"/>
        <v>3465084.0160000003</v>
      </c>
      <c r="CG32" s="3">
        <f t="shared" si="26"/>
        <v>3465084.0160000003</v>
      </c>
      <c r="CH32" s="12">
        <f t="shared" si="26"/>
        <v>3465084.0160000003</v>
      </c>
    </row>
    <row r="33" spans="1:86" x14ac:dyDescent="0.3">
      <c r="A33" s="565"/>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284710.636</v>
      </c>
      <c r="K33" s="3">
        <f t="shared" si="27"/>
        <v>1100664.496</v>
      </c>
      <c r="L33" s="3">
        <f t="shared" si="27"/>
        <v>1100664.496</v>
      </c>
      <c r="M33" s="3">
        <f t="shared" si="27"/>
        <v>1100664.496</v>
      </c>
      <c r="N33" s="3">
        <f t="shared" si="27"/>
        <v>1100664.496</v>
      </c>
      <c r="O33" s="3">
        <f t="shared" si="27"/>
        <v>1100664.496</v>
      </c>
      <c r="P33" s="3">
        <f t="shared" si="27"/>
        <v>1100664.496</v>
      </c>
      <c r="Q33" s="3">
        <f t="shared" si="27"/>
        <v>1100664.496</v>
      </c>
      <c r="R33" s="3">
        <f t="shared" si="27"/>
        <v>1100664.496</v>
      </c>
      <c r="S33" s="3">
        <f t="shared" si="27"/>
        <v>1100664.496</v>
      </c>
      <c r="T33" s="3">
        <f t="shared" si="27"/>
        <v>1100664.496</v>
      </c>
      <c r="U33" s="3">
        <f t="shared" si="27"/>
        <v>1100664.496</v>
      </c>
      <c r="V33" s="3">
        <f t="shared" si="27"/>
        <v>1100664.496</v>
      </c>
      <c r="W33" s="3">
        <f t="shared" si="27"/>
        <v>1100664.496</v>
      </c>
      <c r="X33" s="3">
        <f t="shared" si="27"/>
        <v>1100664.496</v>
      </c>
      <c r="Y33" s="3">
        <f t="shared" si="27"/>
        <v>1100664.496</v>
      </c>
      <c r="Z33" s="3">
        <f t="shared" si="27"/>
        <v>1100664.496</v>
      </c>
      <c r="AA33" s="3">
        <f t="shared" si="27"/>
        <v>1100664.496</v>
      </c>
      <c r="AB33" s="3">
        <f t="shared" si="27"/>
        <v>1100664.496</v>
      </c>
      <c r="AC33" s="3">
        <f t="shared" si="27"/>
        <v>1100664.496</v>
      </c>
      <c r="AD33" s="3">
        <f t="shared" si="27"/>
        <v>1100664.496</v>
      </c>
      <c r="AE33" s="3">
        <f t="shared" si="27"/>
        <v>1100664.496</v>
      </c>
      <c r="AF33" s="3">
        <f t="shared" si="27"/>
        <v>1100664.496</v>
      </c>
      <c r="AG33" s="3">
        <f t="shared" si="27"/>
        <v>1100664.496</v>
      </c>
      <c r="AH33" s="3">
        <f t="shared" si="27"/>
        <v>1100664.496</v>
      </c>
      <c r="AI33" s="3">
        <f t="shared" si="27"/>
        <v>1100664.496</v>
      </c>
      <c r="AJ33" s="3">
        <f t="shared" si="27"/>
        <v>1100664.496</v>
      </c>
      <c r="AK33" s="3">
        <f t="shared" si="27"/>
        <v>1100664.496</v>
      </c>
      <c r="AL33" s="3">
        <f t="shared" si="27"/>
        <v>1100664.496</v>
      </c>
      <c r="AM33" s="3">
        <f t="shared" si="27"/>
        <v>1100664.496</v>
      </c>
      <c r="AN33" s="3">
        <f t="shared" si="27"/>
        <v>1100664.496</v>
      </c>
      <c r="AO33" s="3">
        <f t="shared" si="27"/>
        <v>1100664.496</v>
      </c>
      <c r="AP33" s="3">
        <f t="shared" si="27"/>
        <v>1100664.496</v>
      </c>
      <c r="AQ33" s="3">
        <f t="shared" si="27"/>
        <v>1100664.496</v>
      </c>
      <c r="AR33" s="3">
        <f t="shared" si="27"/>
        <v>1100664.496</v>
      </c>
      <c r="AS33" s="3">
        <f t="shared" si="27"/>
        <v>1100664.496</v>
      </c>
      <c r="AT33" s="3">
        <f t="shared" si="27"/>
        <v>1100664.496</v>
      </c>
      <c r="AU33" s="3">
        <f t="shared" si="27"/>
        <v>1100664.496</v>
      </c>
      <c r="AV33" s="3">
        <f t="shared" si="27"/>
        <v>1100664.496</v>
      </c>
      <c r="AW33" s="3">
        <f t="shared" si="27"/>
        <v>1100664.496</v>
      </c>
      <c r="AX33" s="3">
        <f t="shared" si="27"/>
        <v>1100664.496</v>
      </c>
      <c r="AY33" s="3">
        <f t="shared" si="27"/>
        <v>1100664.496</v>
      </c>
      <c r="AZ33" s="3">
        <f t="shared" si="27"/>
        <v>1100664.496</v>
      </c>
      <c r="BA33" s="3">
        <f t="shared" si="27"/>
        <v>1100664.496</v>
      </c>
      <c r="BB33" s="3">
        <f t="shared" si="27"/>
        <v>1100664.496</v>
      </c>
      <c r="BC33" s="3">
        <f t="shared" si="27"/>
        <v>1100664.496</v>
      </c>
      <c r="BD33" s="3">
        <f t="shared" si="27"/>
        <v>1100664.496</v>
      </c>
      <c r="BE33" s="3">
        <f t="shared" si="27"/>
        <v>1100664.496</v>
      </c>
      <c r="BF33" s="3">
        <f t="shared" si="27"/>
        <v>1100664.496</v>
      </c>
      <c r="BG33" s="3">
        <f t="shared" si="27"/>
        <v>1100664.496</v>
      </c>
      <c r="BH33" s="3">
        <f t="shared" si="27"/>
        <v>1100664.496</v>
      </c>
      <c r="BI33" s="3">
        <f t="shared" si="27"/>
        <v>1100664.496</v>
      </c>
      <c r="BJ33" s="3">
        <f t="shared" si="27"/>
        <v>1100664.496</v>
      </c>
      <c r="BK33" s="3">
        <f t="shared" si="27"/>
        <v>1100664.496</v>
      </c>
      <c r="BL33" s="3">
        <f t="shared" si="27"/>
        <v>1100664.496</v>
      </c>
      <c r="BM33" s="3">
        <f t="shared" si="27"/>
        <v>1100664.496</v>
      </c>
      <c r="BN33" s="3">
        <f t="shared" si="27"/>
        <v>1100664.496</v>
      </c>
      <c r="BO33" s="3">
        <f t="shared" si="27"/>
        <v>1100664.496</v>
      </c>
      <c r="BP33" s="3">
        <f t="shared" ref="BP33:CH33" si="28">IF(SUM($C$19:$N$19)=0,0,BO33+BP15)</f>
        <v>1100664.496</v>
      </c>
      <c r="BQ33" s="3">
        <f t="shared" si="28"/>
        <v>1100664.496</v>
      </c>
      <c r="BR33" s="3">
        <f t="shared" si="28"/>
        <v>1100664.496</v>
      </c>
      <c r="BS33" s="3">
        <f t="shared" si="28"/>
        <v>1100664.496</v>
      </c>
      <c r="BT33" s="3">
        <f t="shared" si="28"/>
        <v>1100664.496</v>
      </c>
      <c r="BU33" s="3">
        <f t="shared" si="28"/>
        <v>1100664.496</v>
      </c>
      <c r="BV33" s="3">
        <f t="shared" si="28"/>
        <v>1100664.496</v>
      </c>
      <c r="BW33" s="3">
        <f t="shared" si="28"/>
        <v>1100664.496</v>
      </c>
      <c r="BX33" s="3">
        <f t="shared" si="28"/>
        <v>1100664.496</v>
      </c>
      <c r="BY33" s="3">
        <f t="shared" si="28"/>
        <v>1100664.496</v>
      </c>
      <c r="BZ33" s="3">
        <f t="shared" si="28"/>
        <v>1100664.496</v>
      </c>
      <c r="CA33" s="3">
        <f t="shared" si="28"/>
        <v>1100664.496</v>
      </c>
      <c r="CB33" s="3">
        <f t="shared" si="28"/>
        <v>1100664.496</v>
      </c>
      <c r="CC33" s="3">
        <f t="shared" si="28"/>
        <v>1100664.496</v>
      </c>
      <c r="CD33" s="3">
        <f t="shared" si="28"/>
        <v>1100664.496</v>
      </c>
      <c r="CE33" s="3">
        <f t="shared" si="28"/>
        <v>1100664.496</v>
      </c>
      <c r="CF33" s="3">
        <f t="shared" si="28"/>
        <v>1100664.496</v>
      </c>
      <c r="CG33" s="3">
        <f t="shared" si="28"/>
        <v>1100664.496</v>
      </c>
      <c r="CH33" s="12">
        <f t="shared" si="28"/>
        <v>1100664.496</v>
      </c>
    </row>
    <row r="34" spans="1:86" x14ac:dyDescent="0.3">
      <c r="A34" s="565"/>
      <c r="B34" s="11" t="str">
        <f t="shared" si="6"/>
        <v>Refrigeration</v>
      </c>
      <c r="C34" s="3">
        <f t="shared" si="6"/>
        <v>0</v>
      </c>
      <c r="D34" s="3">
        <f t="shared" ref="D34:BO34" si="29">IF(SUM($C$19:$N$19)=0,0,C34+D16)</f>
        <v>0</v>
      </c>
      <c r="E34" s="3">
        <f t="shared" si="29"/>
        <v>52334.75</v>
      </c>
      <c r="F34" s="3">
        <f t="shared" si="29"/>
        <v>52334.75</v>
      </c>
      <c r="G34" s="3">
        <f t="shared" si="29"/>
        <v>52334.75</v>
      </c>
      <c r="H34" s="3">
        <f t="shared" si="29"/>
        <v>57484.75</v>
      </c>
      <c r="I34" s="3">
        <f t="shared" si="29"/>
        <v>110262.84599999999</v>
      </c>
      <c r="J34" s="3">
        <f t="shared" si="29"/>
        <v>110262.84599999999</v>
      </c>
      <c r="K34" s="3">
        <f t="shared" si="29"/>
        <v>160366.56999999998</v>
      </c>
      <c r="L34" s="3">
        <f t="shared" si="29"/>
        <v>201608.56999999998</v>
      </c>
      <c r="M34" s="3">
        <f t="shared" si="29"/>
        <v>260089.53799999997</v>
      </c>
      <c r="N34" s="3">
        <f t="shared" si="29"/>
        <v>576060.95799999998</v>
      </c>
      <c r="O34" s="3">
        <f t="shared" si="29"/>
        <v>576060.95799999998</v>
      </c>
      <c r="P34" s="3">
        <f t="shared" si="29"/>
        <v>576060.95799999998</v>
      </c>
      <c r="Q34" s="3">
        <f t="shared" si="29"/>
        <v>576060.95799999998</v>
      </c>
      <c r="R34" s="3">
        <f t="shared" si="29"/>
        <v>576060.95799999998</v>
      </c>
      <c r="S34" s="3">
        <f t="shared" si="29"/>
        <v>576060.95799999998</v>
      </c>
      <c r="T34" s="3">
        <f t="shared" si="29"/>
        <v>576060.95799999998</v>
      </c>
      <c r="U34" s="3">
        <f t="shared" si="29"/>
        <v>576060.95799999998</v>
      </c>
      <c r="V34" s="3">
        <f t="shared" si="29"/>
        <v>576060.95799999998</v>
      </c>
      <c r="W34" s="3">
        <f t="shared" si="29"/>
        <v>576060.95799999998</v>
      </c>
      <c r="X34" s="3">
        <f t="shared" si="29"/>
        <v>576060.95799999998</v>
      </c>
      <c r="Y34" s="3">
        <f t="shared" si="29"/>
        <v>576060.95799999998</v>
      </c>
      <c r="Z34" s="3">
        <f t="shared" si="29"/>
        <v>576060.95799999998</v>
      </c>
      <c r="AA34" s="3">
        <f t="shared" si="29"/>
        <v>576060.95799999998</v>
      </c>
      <c r="AB34" s="3">
        <f t="shared" si="29"/>
        <v>576060.95799999998</v>
      </c>
      <c r="AC34" s="3">
        <f t="shared" si="29"/>
        <v>576060.95799999998</v>
      </c>
      <c r="AD34" s="3">
        <f t="shared" si="29"/>
        <v>576060.95799999998</v>
      </c>
      <c r="AE34" s="3">
        <f t="shared" si="29"/>
        <v>576060.95799999998</v>
      </c>
      <c r="AF34" s="3">
        <f t="shared" si="29"/>
        <v>576060.95799999998</v>
      </c>
      <c r="AG34" s="3">
        <f t="shared" si="29"/>
        <v>576060.95799999998</v>
      </c>
      <c r="AH34" s="3">
        <f t="shared" si="29"/>
        <v>576060.95799999998</v>
      </c>
      <c r="AI34" s="3">
        <f t="shared" si="29"/>
        <v>576060.95799999998</v>
      </c>
      <c r="AJ34" s="3">
        <f t="shared" si="29"/>
        <v>576060.95799999998</v>
      </c>
      <c r="AK34" s="3">
        <f t="shared" si="29"/>
        <v>576060.95799999998</v>
      </c>
      <c r="AL34" s="3">
        <f t="shared" si="29"/>
        <v>576060.95799999998</v>
      </c>
      <c r="AM34" s="3">
        <f t="shared" si="29"/>
        <v>576060.95799999998</v>
      </c>
      <c r="AN34" s="3">
        <f t="shared" si="29"/>
        <v>576060.95799999998</v>
      </c>
      <c r="AO34" s="3">
        <f t="shared" si="29"/>
        <v>576060.95799999998</v>
      </c>
      <c r="AP34" s="3">
        <f t="shared" si="29"/>
        <v>576060.95799999998</v>
      </c>
      <c r="AQ34" s="3">
        <f t="shared" si="29"/>
        <v>576060.95799999998</v>
      </c>
      <c r="AR34" s="3">
        <f t="shared" si="29"/>
        <v>576060.95799999998</v>
      </c>
      <c r="AS34" s="3">
        <f t="shared" si="29"/>
        <v>576060.95799999998</v>
      </c>
      <c r="AT34" s="3">
        <f t="shared" si="29"/>
        <v>576060.95799999998</v>
      </c>
      <c r="AU34" s="3">
        <f t="shared" si="29"/>
        <v>576060.95799999998</v>
      </c>
      <c r="AV34" s="3">
        <f t="shared" si="29"/>
        <v>576060.95799999998</v>
      </c>
      <c r="AW34" s="3">
        <f t="shared" si="29"/>
        <v>576060.95799999998</v>
      </c>
      <c r="AX34" s="3">
        <f t="shared" si="29"/>
        <v>576060.95799999998</v>
      </c>
      <c r="AY34" s="3">
        <f t="shared" si="29"/>
        <v>576060.95799999998</v>
      </c>
      <c r="AZ34" s="3">
        <f t="shared" si="29"/>
        <v>576060.95799999998</v>
      </c>
      <c r="BA34" s="3">
        <f t="shared" si="29"/>
        <v>576060.95799999998</v>
      </c>
      <c r="BB34" s="3">
        <f t="shared" si="29"/>
        <v>576060.95799999998</v>
      </c>
      <c r="BC34" s="3">
        <f t="shared" si="29"/>
        <v>576060.95799999998</v>
      </c>
      <c r="BD34" s="3">
        <f t="shared" si="29"/>
        <v>576060.95799999998</v>
      </c>
      <c r="BE34" s="3">
        <f t="shared" si="29"/>
        <v>576060.95799999998</v>
      </c>
      <c r="BF34" s="3">
        <f t="shared" si="29"/>
        <v>576060.95799999998</v>
      </c>
      <c r="BG34" s="3">
        <f t="shared" si="29"/>
        <v>576060.95799999998</v>
      </c>
      <c r="BH34" s="3">
        <f t="shared" si="29"/>
        <v>576060.95799999998</v>
      </c>
      <c r="BI34" s="3">
        <f t="shared" si="29"/>
        <v>576060.95799999998</v>
      </c>
      <c r="BJ34" s="3">
        <f t="shared" si="29"/>
        <v>576060.95799999998</v>
      </c>
      <c r="BK34" s="3">
        <f t="shared" si="29"/>
        <v>576060.95799999998</v>
      </c>
      <c r="BL34" s="3">
        <f t="shared" si="29"/>
        <v>576060.95799999998</v>
      </c>
      <c r="BM34" s="3">
        <f t="shared" si="29"/>
        <v>576060.95799999998</v>
      </c>
      <c r="BN34" s="3">
        <f t="shared" si="29"/>
        <v>576060.95799999998</v>
      </c>
      <c r="BO34" s="3">
        <f t="shared" si="29"/>
        <v>576060.95799999998</v>
      </c>
      <c r="BP34" s="3">
        <f t="shared" ref="BP34:CH34" si="30">IF(SUM($C$19:$N$19)=0,0,BO34+BP16)</f>
        <v>576060.95799999998</v>
      </c>
      <c r="BQ34" s="3">
        <f t="shared" si="30"/>
        <v>576060.95799999998</v>
      </c>
      <c r="BR34" s="3">
        <f t="shared" si="30"/>
        <v>576060.95799999998</v>
      </c>
      <c r="BS34" s="3">
        <f t="shared" si="30"/>
        <v>576060.95799999998</v>
      </c>
      <c r="BT34" s="3">
        <f t="shared" si="30"/>
        <v>576060.95799999998</v>
      </c>
      <c r="BU34" s="3">
        <f t="shared" si="30"/>
        <v>576060.95799999998</v>
      </c>
      <c r="BV34" s="3">
        <f t="shared" si="30"/>
        <v>576060.95799999998</v>
      </c>
      <c r="BW34" s="3">
        <f t="shared" si="30"/>
        <v>576060.95799999998</v>
      </c>
      <c r="BX34" s="3">
        <f t="shared" si="30"/>
        <v>576060.95799999998</v>
      </c>
      <c r="BY34" s="3">
        <f t="shared" si="30"/>
        <v>576060.95799999998</v>
      </c>
      <c r="BZ34" s="3">
        <f t="shared" si="30"/>
        <v>576060.95799999998</v>
      </c>
      <c r="CA34" s="3">
        <f t="shared" si="30"/>
        <v>576060.95799999998</v>
      </c>
      <c r="CB34" s="3">
        <f t="shared" si="30"/>
        <v>576060.95799999998</v>
      </c>
      <c r="CC34" s="3">
        <f t="shared" si="30"/>
        <v>576060.95799999998</v>
      </c>
      <c r="CD34" s="3">
        <f t="shared" si="30"/>
        <v>576060.95799999998</v>
      </c>
      <c r="CE34" s="3">
        <f t="shared" si="30"/>
        <v>576060.95799999998</v>
      </c>
      <c r="CF34" s="3">
        <f t="shared" si="30"/>
        <v>576060.95799999998</v>
      </c>
      <c r="CG34" s="3">
        <f t="shared" si="30"/>
        <v>576060.95799999998</v>
      </c>
      <c r="CH34" s="12">
        <f t="shared" si="30"/>
        <v>576060.95799999998</v>
      </c>
    </row>
    <row r="35" spans="1:86" x14ac:dyDescent="0.3">
      <c r="A35" s="565"/>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5"/>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16" t="str">
        <f t="shared" si="6"/>
        <v>Monthly kWh</v>
      </c>
      <c r="C37" s="276">
        <f>SUM(C23:C36)</f>
        <v>0</v>
      </c>
      <c r="D37" s="276">
        <f t="shared" ref="D37:BO37" si="33">SUM(D23:D36)</f>
        <v>264212.65526896005</v>
      </c>
      <c r="E37" s="276">
        <f t="shared" si="33"/>
        <v>3402668.394935356</v>
      </c>
      <c r="F37" s="276">
        <f t="shared" si="33"/>
        <v>6817145.8295286531</v>
      </c>
      <c r="G37" s="276">
        <f t="shared" si="33"/>
        <v>16279872.604256146</v>
      </c>
      <c r="H37" s="276">
        <f t="shared" si="33"/>
        <v>18762888.75199841</v>
      </c>
      <c r="I37" s="276">
        <f t="shared" si="33"/>
        <v>21540603.089652888</v>
      </c>
      <c r="J37" s="276">
        <f t="shared" si="33"/>
        <v>24296670.351878382</v>
      </c>
      <c r="K37" s="276">
        <f t="shared" si="33"/>
        <v>27730107.21507569</v>
      </c>
      <c r="L37" s="276">
        <f t="shared" si="33"/>
        <v>34554732.607852168</v>
      </c>
      <c r="M37" s="276">
        <f t="shared" si="33"/>
        <v>38935574.707055852</v>
      </c>
      <c r="N37" s="276">
        <f t="shared" si="33"/>
        <v>54246501.524850108</v>
      </c>
      <c r="O37" s="276">
        <f t="shared" si="33"/>
        <v>54246501.524850108</v>
      </c>
      <c r="P37" s="276">
        <f t="shared" si="33"/>
        <v>54246501.524850108</v>
      </c>
      <c r="Q37" s="276">
        <f t="shared" si="33"/>
        <v>54246501.524850108</v>
      </c>
      <c r="R37" s="276">
        <f t="shared" si="33"/>
        <v>54246501.524850108</v>
      </c>
      <c r="S37" s="276">
        <f t="shared" si="33"/>
        <v>54246501.524850108</v>
      </c>
      <c r="T37" s="276">
        <f t="shared" si="33"/>
        <v>54246501.524850108</v>
      </c>
      <c r="U37" s="276">
        <f t="shared" si="33"/>
        <v>54246501.524850108</v>
      </c>
      <c r="V37" s="276">
        <f t="shared" si="33"/>
        <v>54246501.524850108</v>
      </c>
      <c r="W37" s="276">
        <f t="shared" si="33"/>
        <v>54246501.524850108</v>
      </c>
      <c r="X37" s="276">
        <f t="shared" si="33"/>
        <v>54246501.524850108</v>
      </c>
      <c r="Y37" s="276">
        <f t="shared" si="33"/>
        <v>54246501.524850108</v>
      </c>
      <c r="Z37" s="276">
        <f t="shared" si="33"/>
        <v>54246501.524850108</v>
      </c>
      <c r="AA37" s="276">
        <f t="shared" si="33"/>
        <v>54246501.524850108</v>
      </c>
      <c r="AB37" s="276">
        <f t="shared" si="33"/>
        <v>54246501.524850108</v>
      </c>
      <c r="AC37" s="276">
        <f t="shared" si="33"/>
        <v>54246501.524850108</v>
      </c>
      <c r="AD37" s="276">
        <f t="shared" si="33"/>
        <v>54246501.524850108</v>
      </c>
      <c r="AE37" s="276">
        <f t="shared" si="33"/>
        <v>54246501.524850108</v>
      </c>
      <c r="AF37" s="276">
        <f t="shared" si="33"/>
        <v>54246501.524850108</v>
      </c>
      <c r="AG37" s="276">
        <f t="shared" si="33"/>
        <v>54246501.524850108</v>
      </c>
      <c r="AH37" s="276">
        <f t="shared" si="33"/>
        <v>54246501.524850108</v>
      </c>
      <c r="AI37" s="276">
        <f t="shared" si="33"/>
        <v>54246501.524850108</v>
      </c>
      <c r="AJ37" s="276">
        <f t="shared" si="33"/>
        <v>54246501.524850108</v>
      </c>
      <c r="AK37" s="276">
        <f t="shared" si="33"/>
        <v>54246501.524850108</v>
      </c>
      <c r="AL37" s="276">
        <f t="shared" si="33"/>
        <v>54246501.524850108</v>
      </c>
      <c r="AM37" s="276">
        <f t="shared" si="33"/>
        <v>54246501.524850108</v>
      </c>
      <c r="AN37" s="276">
        <f t="shared" si="33"/>
        <v>54246501.524850108</v>
      </c>
      <c r="AO37" s="276">
        <f t="shared" si="33"/>
        <v>54246501.524850108</v>
      </c>
      <c r="AP37" s="276">
        <f t="shared" si="33"/>
        <v>54246501.524850108</v>
      </c>
      <c r="AQ37" s="276">
        <f t="shared" si="33"/>
        <v>54246501.524850108</v>
      </c>
      <c r="AR37" s="276">
        <f t="shared" si="33"/>
        <v>54246501.524850108</v>
      </c>
      <c r="AS37" s="276">
        <f t="shared" si="33"/>
        <v>54246501.524850108</v>
      </c>
      <c r="AT37" s="276">
        <f t="shared" si="33"/>
        <v>54246501.524850108</v>
      </c>
      <c r="AU37" s="276">
        <f t="shared" si="33"/>
        <v>54246501.524850108</v>
      </c>
      <c r="AV37" s="276">
        <f t="shared" si="33"/>
        <v>54246501.524850108</v>
      </c>
      <c r="AW37" s="276">
        <f t="shared" si="33"/>
        <v>54246501.524850108</v>
      </c>
      <c r="AX37" s="276">
        <f t="shared" si="33"/>
        <v>54246501.524850108</v>
      </c>
      <c r="AY37" s="276">
        <f t="shared" si="33"/>
        <v>54246501.524850108</v>
      </c>
      <c r="AZ37" s="276">
        <f t="shared" si="33"/>
        <v>54246501.524850108</v>
      </c>
      <c r="BA37" s="276">
        <f t="shared" si="33"/>
        <v>54246501.524850108</v>
      </c>
      <c r="BB37" s="276">
        <f t="shared" si="33"/>
        <v>54246501.524850108</v>
      </c>
      <c r="BC37" s="276">
        <f t="shared" si="33"/>
        <v>54246501.524850108</v>
      </c>
      <c r="BD37" s="276">
        <f t="shared" si="33"/>
        <v>54246501.524850108</v>
      </c>
      <c r="BE37" s="276">
        <f t="shared" si="33"/>
        <v>54246501.524850108</v>
      </c>
      <c r="BF37" s="276">
        <f t="shared" si="33"/>
        <v>54246501.524850108</v>
      </c>
      <c r="BG37" s="276">
        <f t="shared" si="33"/>
        <v>54246501.524850108</v>
      </c>
      <c r="BH37" s="276">
        <f t="shared" si="33"/>
        <v>54246501.524850108</v>
      </c>
      <c r="BI37" s="276">
        <f t="shared" si="33"/>
        <v>54246501.524850108</v>
      </c>
      <c r="BJ37" s="276">
        <f t="shared" si="33"/>
        <v>54246501.524850108</v>
      </c>
      <c r="BK37" s="276">
        <f t="shared" si="33"/>
        <v>54246501.524850108</v>
      </c>
      <c r="BL37" s="276">
        <f t="shared" si="33"/>
        <v>54246501.524850108</v>
      </c>
      <c r="BM37" s="276">
        <f t="shared" si="33"/>
        <v>54246501.524850108</v>
      </c>
      <c r="BN37" s="276">
        <f t="shared" si="33"/>
        <v>54246501.524850108</v>
      </c>
      <c r="BO37" s="276">
        <f t="shared" si="33"/>
        <v>54246501.524850108</v>
      </c>
      <c r="BP37" s="276">
        <f t="shared" ref="BP37:CH37" si="34">SUM(BP23:BP36)</f>
        <v>54246501.524850108</v>
      </c>
      <c r="BQ37" s="276">
        <f t="shared" si="34"/>
        <v>54246501.524850108</v>
      </c>
      <c r="BR37" s="276">
        <f t="shared" si="34"/>
        <v>54246501.524850108</v>
      </c>
      <c r="BS37" s="276">
        <f t="shared" si="34"/>
        <v>54246501.524850108</v>
      </c>
      <c r="BT37" s="276">
        <f t="shared" si="34"/>
        <v>54246501.524850108</v>
      </c>
      <c r="BU37" s="276">
        <f t="shared" si="34"/>
        <v>54246501.524850108</v>
      </c>
      <c r="BV37" s="276">
        <f t="shared" si="34"/>
        <v>54246501.524850108</v>
      </c>
      <c r="BW37" s="276">
        <f t="shared" si="34"/>
        <v>54246501.524850108</v>
      </c>
      <c r="BX37" s="276">
        <f t="shared" si="34"/>
        <v>54246501.524850108</v>
      </c>
      <c r="BY37" s="276">
        <f t="shared" si="34"/>
        <v>54246501.524850108</v>
      </c>
      <c r="BZ37" s="276">
        <f t="shared" si="34"/>
        <v>54246501.524850108</v>
      </c>
      <c r="CA37" s="276">
        <f t="shared" si="34"/>
        <v>54246501.524850108</v>
      </c>
      <c r="CB37" s="276">
        <f t="shared" si="34"/>
        <v>54246501.524850108</v>
      </c>
      <c r="CC37" s="276">
        <f t="shared" si="34"/>
        <v>54246501.524850108</v>
      </c>
      <c r="CD37" s="276">
        <f t="shared" si="34"/>
        <v>54246501.524850108</v>
      </c>
      <c r="CE37" s="276">
        <f t="shared" si="34"/>
        <v>54246501.524850108</v>
      </c>
      <c r="CF37" s="276">
        <f t="shared" si="34"/>
        <v>54246501.524850108</v>
      </c>
      <c r="CG37" s="276">
        <f t="shared" si="34"/>
        <v>54246501.524850108</v>
      </c>
      <c r="CH37" s="279">
        <f t="shared" si="34"/>
        <v>54246501.524850108</v>
      </c>
    </row>
    <row r="38" spans="1:86" x14ac:dyDescent="0.3">
      <c r="A38" s="46"/>
      <c r="B38" s="145"/>
      <c r="C38" s="9"/>
      <c r="D38" s="37"/>
      <c r="E38" s="9"/>
      <c r="F38" s="37"/>
      <c r="G38" s="37"/>
      <c r="H38" s="9"/>
      <c r="I38" s="37"/>
      <c r="J38" s="37"/>
      <c r="K38" s="9"/>
      <c r="L38" s="37"/>
      <c r="M38" s="133"/>
      <c r="N38" s="351" t="s">
        <v>195</v>
      </c>
      <c r="O38" s="350">
        <f>SUM(C5:N18)</f>
        <v>54246501.524850108</v>
      </c>
      <c r="P38" s="37"/>
      <c r="Q38" s="9"/>
      <c r="R38" s="37"/>
      <c r="S38" s="37"/>
      <c r="T38" s="9"/>
      <c r="U38" s="37"/>
      <c r="V38" s="37"/>
      <c r="W38" s="9"/>
      <c r="X38" s="37"/>
      <c r="Y38" s="37"/>
      <c r="Z38" s="9"/>
      <c r="AA38" s="37"/>
      <c r="AB38" s="37"/>
      <c r="AC38" s="9"/>
      <c r="AD38" s="37"/>
      <c r="AE38" s="37"/>
      <c r="AF38" s="9"/>
      <c r="AG38" s="37"/>
      <c r="AH38" s="37"/>
      <c r="AI38" s="9"/>
      <c r="AJ38" s="37"/>
      <c r="AK38" s="37"/>
      <c r="AL38" s="9"/>
      <c r="AM38" s="37"/>
      <c r="AN38" s="37"/>
      <c r="AO38" s="9"/>
      <c r="AP38" s="37"/>
      <c r="AQ38" s="37"/>
      <c r="AR38" s="9"/>
      <c r="AS38" s="37"/>
      <c r="AT38" s="37"/>
      <c r="AU38" s="9"/>
      <c r="AV38" s="37"/>
      <c r="AW38" s="37"/>
      <c r="AX38" s="9"/>
      <c r="AY38" s="37"/>
      <c r="AZ38" s="37"/>
      <c r="BA38" s="9"/>
      <c r="BB38" s="37"/>
      <c r="BC38" s="37"/>
      <c r="BD38" s="9"/>
      <c r="BE38" s="37"/>
      <c r="BF38" s="37"/>
      <c r="BG38" s="9"/>
      <c r="BH38" s="37"/>
      <c r="BI38" s="37"/>
      <c r="BJ38" s="9"/>
      <c r="BK38" s="37"/>
      <c r="BL38" s="37"/>
      <c r="BM38" s="9"/>
      <c r="BN38" s="37"/>
      <c r="BO38" s="37"/>
      <c r="BP38" s="9"/>
      <c r="BQ38" s="37"/>
      <c r="BR38" s="37"/>
      <c r="BS38" s="9"/>
      <c r="BT38" s="37"/>
      <c r="BU38" s="37"/>
      <c r="BV38" s="9"/>
      <c r="BW38" s="37"/>
      <c r="BX38" s="37"/>
      <c r="BY38" s="9"/>
      <c r="BZ38" s="37"/>
      <c r="CA38" s="37"/>
      <c r="CB38" s="9"/>
      <c r="CC38" s="37"/>
      <c r="CD38" s="37"/>
      <c r="CE38" s="9"/>
      <c r="CF38" s="37"/>
      <c r="CG38" s="37"/>
      <c r="CH38" s="147"/>
    </row>
    <row r="39" spans="1:86" ht="15" thickBot="1" x14ac:dyDescent="0.35">
      <c r="A39" s="29"/>
      <c r="B39" s="146"/>
      <c r="C39" s="23"/>
      <c r="D39" s="24"/>
      <c r="E39" s="23"/>
      <c r="F39" s="24"/>
      <c r="G39" s="24"/>
      <c r="H39" s="23"/>
      <c r="I39" s="24"/>
      <c r="J39" s="24"/>
      <c r="K39" s="23"/>
      <c r="L39" s="24"/>
      <c r="M39" s="24"/>
      <c r="N39" s="23"/>
      <c r="O39" s="24"/>
      <c r="P39" s="24"/>
      <c r="Q39" s="23"/>
      <c r="R39" s="24"/>
      <c r="S39" s="24"/>
      <c r="T39" s="23"/>
      <c r="U39" s="24"/>
      <c r="V39" s="24"/>
      <c r="W39" s="23"/>
      <c r="X39" s="24"/>
      <c r="Y39" s="24"/>
      <c r="Z39" s="23"/>
      <c r="AA39" s="24"/>
      <c r="AB39" s="24"/>
      <c r="AC39" s="23"/>
      <c r="AD39" s="24"/>
      <c r="AE39" s="24"/>
      <c r="AF39" s="23"/>
      <c r="AG39" s="24"/>
      <c r="AH39" s="24"/>
      <c r="AI39" s="23"/>
      <c r="AJ39" s="24"/>
      <c r="AK39" s="24"/>
      <c r="AL39" s="23"/>
      <c r="AM39" s="24"/>
      <c r="AN39" s="24"/>
      <c r="AO39" s="23"/>
      <c r="AP39" s="24"/>
      <c r="AQ39" s="24"/>
      <c r="AR39" s="23"/>
      <c r="AS39" s="24"/>
      <c r="AT39" s="24"/>
      <c r="AU39" s="23"/>
      <c r="AV39" s="24"/>
      <c r="AW39" s="24"/>
      <c r="AX39" s="23"/>
      <c r="AY39" s="24"/>
      <c r="AZ39" s="24"/>
      <c r="BA39" s="23"/>
      <c r="BB39" s="24"/>
      <c r="BC39" s="24"/>
      <c r="BD39" s="23"/>
      <c r="BE39" s="24"/>
      <c r="BF39" s="24"/>
      <c r="BG39" s="23"/>
      <c r="BH39" s="24"/>
      <c r="BI39" s="24"/>
      <c r="BJ39" s="23"/>
      <c r="BK39" s="24"/>
      <c r="BL39" s="24"/>
      <c r="BM39" s="23"/>
      <c r="BN39" s="24"/>
      <c r="BO39" s="24"/>
      <c r="BP39" s="23"/>
      <c r="BQ39" s="24"/>
      <c r="BR39" s="24"/>
      <c r="BS39" s="23"/>
      <c r="BT39" s="24"/>
      <c r="BU39" s="24"/>
      <c r="BV39" s="23"/>
      <c r="BW39" s="24"/>
      <c r="BX39" s="24"/>
      <c r="BY39" s="23"/>
      <c r="BZ39" s="24"/>
      <c r="CA39" s="24"/>
      <c r="CB39" s="23"/>
      <c r="CC39" s="24"/>
      <c r="CD39" s="24"/>
      <c r="CE39" s="23"/>
      <c r="CF39" s="24"/>
      <c r="CG39" s="24"/>
      <c r="CH39" s="23"/>
    </row>
    <row r="40" spans="1:86" ht="16.2" thickBot="1" x14ac:dyDescent="0.35">
      <c r="A40" s="567" t="s">
        <v>16</v>
      </c>
      <c r="B40" s="18" t="s">
        <v>10</v>
      </c>
      <c r="C40" s="174">
        <f>C$4</f>
        <v>44927</v>
      </c>
      <c r="D40" s="174">
        <f t="shared" ref="D40:BO40" si="35">D$4</f>
        <v>44958</v>
      </c>
      <c r="E40" s="174">
        <f t="shared" si="35"/>
        <v>44986</v>
      </c>
      <c r="F40" s="174">
        <f t="shared" si="35"/>
        <v>45017</v>
      </c>
      <c r="G40" s="174">
        <f t="shared" si="35"/>
        <v>45047</v>
      </c>
      <c r="H40" s="174">
        <f t="shared" si="35"/>
        <v>45078</v>
      </c>
      <c r="I40" s="174">
        <f t="shared" si="35"/>
        <v>45108</v>
      </c>
      <c r="J40" s="174">
        <f t="shared" si="35"/>
        <v>45139</v>
      </c>
      <c r="K40" s="174">
        <f t="shared" si="35"/>
        <v>45170</v>
      </c>
      <c r="L40" s="174">
        <f t="shared" si="35"/>
        <v>45200</v>
      </c>
      <c r="M40" s="174">
        <f t="shared" si="35"/>
        <v>45231</v>
      </c>
      <c r="N40" s="174">
        <f t="shared" si="35"/>
        <v>45261</v>
      </c>
      <c r="O40" s="174">
        <f t="shared" si="35"/>
        <v>45292</v>
      </c>
      <c r="P40" s="174">
        <f t="shared" si="35"/>
        <v>45323</v>
      </c>
      <c r="Q40" s="174">
        <f t="shared" si="35"/>
        <v>45352</v>
      </c>
      <c r="R40" s="174">
        <f t="shared" si="35"/>
        <v>45383</v>
      </c>
      <c r="S40" s="174">
        <f t="shared" si="35"/>
        <v>45413</v>
      </c>
      <c r="T40" s="174">
        <f t="shared" si="35"/>
        <v>45444</v>
      </c>
      <c r="U40" s="174">
        <f t="shared" si="35"/>
        <v>45474</v>
      </c>
      <c r="V40" s="174">
        <f t="shared" si="35"/>
        <v>45505</v>
      </c>
      <c r="W40" s="174">
        <f t="shared" si="35"/>
        <v>45536</v>
      </c>
      <c r="X40" s="174">
        <f t="shared" si="35"/>
        <v>45566</v>
      </c>
      <c r="Y40" s="174">
        <f t="shared" si="35"/>
        <v>45597</v>
      </c>
      <c r="Z40" s="174">
        <f t="shared" si="35"/>
        <v>45627</v>
      </c>
      <c r="AA40" s="174">
        <f t="shared" si="35"/>
        <v>45658</v>
      </c>
      <c r="AB40" s="174">
        <f t="shared" si="35"/>
        <v>45689</v>
      </c>
      <c r="AC40" s="174">
        <f t="shared" si="35"/>
        <v>45717</v>
      </c>
      <c r="AD40" s="174">
        <f t="shared" si="35"/>
        <v>45748</v>
      </c>
      <c r="AE40" s="174">
        <f t="shared" si="35"/>
        <v>45778</v>
      </c>
      <c r="AF40" s="174">
        <f t="shared" si="35"/>
        <v>45809</v>
      </c>
      <c r="AG40" s="174">
        <f t="shared" si="35"/>
        <v>45839</v>
      </c>
      <c r="AH40" s="174">
        <f t="shared" si="35"/>
        <v>45870</v>
      </c>
      <c r="AI40" s="174">
        <f t="shared" si="35"/>
        <v>45901</v>
      </c>
      <c r="AJ40" s="174">
        <f t="shared" si="35"/>
        <v>45931</v>
      </c>
      <c r="AK40" s="174">
        <f t="shared" si="35"/>
        <v>45962</v>
      </c>
      <c r="AL40" s="174">
        <f t="shared" si="35"/>
        <v>45992</v>
      </c>
      <c r="AM40" s="174">
        <f t="shared" si="35"/>
        <v>46023</v>
      </c>
      <c r="AN40" s="174">
        <f t="shared" si="35"/>
        <v>46054</v>
      </c>
      <c r="AO40" s="174">
        <f t="shared" si="35"/>
        <v>46082</v>
      </c>
      <c r="AP40" s="174">
        <f t="shared" si="35"/>
        <v>46113</v>
      </c>
      <c r="AQ40" s="174">
        <f t="shared" si="35"/>
        <v>46143</v>
      </c>
      <c r="AR40" s="174">
        <f t="shared" si="35"/>
        <v>46174</v>
      </c>
      <c r="AS40" s="174">
        <f t="shared" si="35"/>
        <v>46204</v>
      </c>
      <c r="AT40" s="174">
        <f t="shared" si="35"/>
        <v>46235</v>
      </c>
      <c r="AU40" s="174">
        <f t="shared" si="35"/>
        <v>46266</v>
      </c>
      <c r="AV40" s="174">
        <f t="shared" si="35"/>
        <v>46296</v>
      </c>
      <c r="AW40" s="174">
        <f t="shared" si="35"/>
        <v>46327</v>
      </c>
      <c r="AX40" s="174">
        <f t="shared" si="35"/>
        <v>46357</v>
      </c>
      <c r="AY40" s="174">
        <f t="shared" si="35"/>
        <v>46388</v>
      </c>
      <c r="AZ40" s="174">
        <f t="shared" si="35"/>
        <v>46419</v>
      </c>
      <c r="BA40" s="174">
        <f t="shared" si="35"/>
        <v>46447</v>
      </c>
      <c r="BB40" s="174">
        <f t="shared" si="35"/>
        <v>46478</v>
      </c>
      <c r="BC40" s="174">
        <f t="shared" si="35"/>
        <v>46508</v>
      </c>
      <c r="BD40" s="174">
        <f t="shared" si="35"/>
        <v>46539</v>
      </c>
      <c r="BE40" s="174">
        <f t="shared" si="35"/>
        <v>46569</v>
      </c>
      <c r="BF40" s="174">
        <f t="shared" si="35"/>
        <v>46600</v>
      </c>
      <c r="BG40" s="174">
        <f t="shared" si="35"/>
        <v>46631</v>
      </c>
      <c r="BH40" s="174">
        <f t="shared" si="35"/>
        <v>46661</v>
      </c>
      <c r="BI40" s="174">
        <f t="shared" si="35"/>
        <v>46692</v>
      </c>
      <c r="BJ40" s="174">
        <f t="shared" si="35"/>
        <v>46722</v>
      </c>
      <c r="BK40" s="174">
        <f t="shared" si="35"/>
        <v>46753</v>
      </c>
      <c r="BL40" s="174">
        <f t="shared" si="35"/>
        <v>46784</v>
      </c>
      <c r="BM40" s="174">
        <f t="shared" si="35"/>
        <v>46813</v>
      </c>
      <c r="BN40" s="174">
        <f t="shared" si="35"/>
        <v>46844</v>
      </c>
      <c r="BO40" s="174">
        <f t="shared" si="35"/>
        <v>46874</v>
      </c>
      <c r="BP40" s="174">
        <f t="shared" ref="BP40:CH40" si="36">BP$4</f>
        <v>46905</v>
      </c>
      <c r="BQ40" s="174">
        <f t="shared" si="36"/>
        <v>46935</v>
      </c>
      <c r="BR40" s="174">
        <f t="shared" si="36"/>
        <v>46966</v>
      </c>
      <c r="BS40" s="174">
        <f t="shared" si="36"/>
        <v>46997</v>
      </c>
      <c r="BT40" s="174">
        <f t="shared" si="36"/>
        <v>47027</v>
      </c>
      <c r="BU40" s="174">
        <f t="shared" si="36"/>
        <v>47058</v>
      </c>
      <c r="BV40" s="174">
        <f t="shared" si="36"/>
        <v>47088</v>
      </c>
      <c r="BW40" s="174">
        <f t="shared" si="36"/>
        <v>47119</v>
      </c>
      <c r="BX40" s="174">
        <f t="shared" si="36"/>
        <v>47150</v>
      </c>
      <c r="BY40" s="174">
        <f t="shared" si="36"/>
        <v>47178</v>
      </c>
      <c r="BZ40" s="174">
        <f t="shared" si="36"/>
        <v>47209</v>
      </c>
      <c r="CA40" s="174">
        <f t="shared" si="36"/>
        <v>47239</v>
      </c>
      <c r="CB40" s="174">
        <f t="shared" si="36"/>
        <v>47270</v>
      </c>
      <c r="CC40" s="174">
        <f t="shared" si="36"/>
        <v>47300</v>
      </c>
      <c r="CD40" s="174">
        <f t="shared" si="36"/>
        <v>47331</v>
      </c>
      <c r="CE40" s="174">
        <f t="shared" si="36"/>
        <v>47362</v>
      </c>
      <c r="CF40" s="174">
        <f t="shared" si="36"/>
        <v>47392</v>
      </c>
      <c r="CG40" s="174">
        <f t="shared" si="36"/>
        <v>47423</v>
      </c>
      <c r="CH40" s="175">
        <f t="shared" si="36"/>
        <v>47453</v>
      </c>
    </row>
    <row r="41" spans="1:86" ht="15" customHeight="1" x14ac:dyDescent="0.3">
      <c r="A41" s="568"/>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8"/>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8"/>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8"/>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8"/>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8"/>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8"/>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8"/>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8"/>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8"/>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8"/>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8"/>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8"/>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8"/>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222" t="str">
        <f t="shared" si="37"/>
        <v>Monthly kWh</v>
      </c>
      <c r="C55" s="276">
        <f>SUM(C41:C54)</f>
        <v>0</v>
      </c>
      <c r="D55" s="276">
        <f t="shared" ref="D55:BO55" si="64">SUM(D41:D54)</f>
        <v>0</v>
      </c>
      <c r="E55" s="276">
        <f t="shared" si="64"/>
        <v>0</v>
      </c>
      <c r="F55" s="276">
        <f t="shared" si="64"/>
        <v>0</v>
      </c>
      <c r="G55" s="276">
        <f t="shared" si="64"/>
        <v>0</v>
      </c>
      <c r="H55" s="276">
        <f t="shared" si="64"/>
        <v>0</v>
      </c>
      <c r="I55" s="276">
        <f t="shared" si="64"/>
        <v>0</v>
      </c>
      <c r="J55" s="276">
        <f t="shared" si="64"/>
        <v>0</v>
      </c>
      <c r="K55" s="276">
        <f t="shared" si="64"/>
        <v>0</v>
      </c>
      <c r="L55" s="276">
        <f t="shared" si="64"/>
        <v>0</v>
      </c>
      <c r="M55" s="276">
        <f t="shared" si="64"/>
        <v>0</v>
      </c>
      <c r="N55" s="276">
        <f t="shared" si="64"/>
        <v>0</v>
      </c>
      <c r="O55" s="276">
        <f t="shared" si="64"/>
        <v>0</v>
      </c>
      <c r="P55" s="276">
        <f t="shared" si="64"/>
        <v>0</v>
      </c>
      <c r="Q55" s="276">
        <f t="shared" si="64"/>
        <v>0</v>
      </c>
      <c r="R55" s="276">
        <f t="shared" si="64"/>
        <v>0</v>
      </c>
      <c r="S55" s="276">
        <f t="shared" si="64"/>
        <v>0</v>
      </c>
      <c r="T55" s="276">
        <f t="shared" si="64"/>
        <v>0</v>
      </c>
      <c r="U55" s="276">
        <f t="shared" si="64"/>
        <v>0</v>
      </c>
      <c r="V55" s="276">
        <f t="shared" si="64"/>
        <v>0</v>
      </c>
      <c r="W55" s="276">
        <f t="shared" si="64"/>
        <v>0</v>
      </c>
      <c r="X55" s="276">
        <f t="shared" si="64"/>
        <v>0</v>
      </c>
      <c r="Y55" s="276">
        <f t="shared" si="64"/>
        <v>0</v>
      </c>
      <c r="Z55" s="276">
        <f t="shared" si="64"/>
        <v>0</v>
      </c>
      <c r="AA55" s="276">
        <f t="shared" si="64"/>
        <v>0</v>
      </c>
      <c r="AB55" s="276">
        <f t="shared" si="64"/>
        <v>0</v>
      </c>
      <c r="AC55" s="276">
        <f t="shared" si="64"/>
        <v>0</v>
      </c>
      <c r="AD55" s="276">
        <f t="shared" si="64"/>
        <v>0</v>
      </c>
      <c r="AE55" s="276">
        <f t="shared" si="64"/>
        <v>0</v>
      </c>
      <c r="AF55" s="276">
        <f t="shared" si="64"/>
        <v>0</v>
      </c>
      <c r="AG55" s="276">
        <f t="shared" si="64"/>
        <v>0</v>
      </c>
      <c r="AH55" s="276">
        <f t="shared" si="64"/>
        <v>0</v>
      </c>
      <c r="AI55" s="276">
        <f t="shared" si="64"/>
        <v>0</v>
      </c>
      <c r="AJ55" s="276">
        <f t="shared" si="64"/>
        <v>0</v>
      </c>
      <c r="AK55" s="276">
        <f t="shared" si="64"/>
        <v>0</v>
      </c>
      <c r="AL55" s="276">
        <f t="shared" si="64"/>
        <v>0</v>
      </c>
      <c r="AM55" s="276">
        <f t="shared" si="64"/>
        <v>0</v>
      </c>
      <c r="AN55" s="276">
        <f t="shared" si="64"/>
        <v>0</v>
      </c>
      <c r="AO55" s="276">
        <f t="shared" si="64"/>
        <v>0</v>
      </c>
      <c r="AP55" s="276">
        <f t="shared" si="64"/>
        <v>0</v>
      </c>
      <c r="AQ55" s="276">
        <f t="shared" si="64"/>
        <v>0</v>
      </c>
      <c r="AR55" s="276">
        <f t="shared" si="64"/>
        <v>0</v>
      </c>
      <c r="AS55" s="276">
        <f t="shared" si="64"/>
        <v>0</v>
      </c>
      <c r="AT55" s="276">
        <f t="shared" si="64"/>
        <v>0</v>
      </c>
      <c r="AU55" s="276">
        <f t="shared" si="64"/>
        <v>0</v>
      </c>
      <c r="AV55" s="276">
        <f t="shared" si="64"/>
        <v>0</v>
      </c>
      <c r="AW55" s="276">
        <f t="shared" si="64"/>
        <v>0</v>
      </c>
      <c r="AX55" s="276">
        <f t="shared" si="64"/>
        <v>0</v>
      </c>
      <c r="AY55" s="276">
        <f t="shared" si="64"/>
        <v>0</v>
      </c>
      <c r="AZ55" s="276">
        <f t="shared" si="64"/>
        <v>0</v>
      </c>
      <c r="BA55" s="276">
        <f t="shared" si="64"/>
        <v>0</v>
      </c>
      <c r="BB55" s="276">
        <f t="shared" si="64"/>
        <v>0</v>
      </c>
      <c r="BC55" s="276">
        <f t="shared" si="64"/>
        <v>0</v>
      </c>
      <c r="BD55" s="276">
        <f t="shared" si="64"/>
        <v>0</v>
      </c>
      <c r="BE55" s="276">
        <f t="shared" si="64"/>
        <v>0</v>
      </c>
      <c r="BF55" s="276">
        <f t="shared" si="64"/>
        <v>0</v>
      </c>
      <c r="BG55" s="276">
        <f t="shared" si="64"/>
        <v>0</v>
      </c>
      <c r="BH55" s="276">
        <f t="shared" si="64"/>
        <v>0</v>
      </c>
      <c r="BI55" s="276">
        <f t="shared" si="64"/>
        <v>0</v>
      </c>
      <c r="BJ55" s="276">
        <f t="shared" si="64"/>
        <v>0</v>
      </c>
      <c r="BK55" s="276">
        <f t="shared" si="64"/>
        <v>0</v>
      </c>
      <c r="BL55" s="276">
        <f t="shared" si="64"/>
        <v>0</v>
      </c>
      <c r="BM55" s="276">
        <f t="shared" si="64"/>
        <v>0</v>
      </c>
      <c r="BN55" s="276">
        <f t="shared" si="64"/>
        <v>0</v>
      </c>
      <c r="BO55" s="276">
        <f t="shared" si="64"/>
        <v>0</v>
      </c>
      <c r="BP55" s="276">
        <f t="shared" ref="BP55:CH55" si="65">SUM(BP41:BP54)</f>
        <v>0</v>
      </c>
      <c r="BQ55" s="276">
        <f t="shared" si="65"/>
        <v>0</v>
      </c>
      <c r="BR55" s="276">
        <f t="shared" si="65"/>
        <v>0</v>
      </c>
      <c r="BS55" s="276">
        <f t="shared" si="65"/>
        <v>0</v>
      </c>
      <c r="BT55" s="276">
        <f t="shared" si="65"/>
        <v>0</v>
      </c>
      <c r="BU55" s="276">
        <f t="shared" si="65"/>
        <v>0</v>
      </c>
      <c r="BV55" s="276">
        <f t="shared" si="65"/>
        <v>0</v>
      </c>
      <c r="BW55" s="276">
        <f t="shared" si="65"/>
        <v>0</v>
      </c>
      <c r="BX55" s="276">
        <f t="shared" si="65"/>
        <v>0</v>
      </c>
      <c r="BY55" s="276">
        <f t="shared" si="65"/>
        <v>0</v>
      </c>
      <c r="BZ55" s="276">
        <f t="shared" si="65"/>
        <v>0</v>
      </c>
      <c r="CA55" s="276">
        <f t="shared" si="65"/>
        <v>0</v>
      </c>
      <c r="CB55" s="276">
        <f t="shared" si="65"/>
        <v>0</v>
      </c>
      <c r="CC55" s="276">
        <f t="shared" si="65"/>
        <v>0</v>
      </c>
      <c r="CD55" s="276">
        <f t="shared" si="65"/>
        <v>0</v>
      </c>
      <c r="CE55" s="276">
        <f t="shared" si="65"/>
        <v>0</v>
      </c>
      <c r="CF55" s="276">
        <f t="shared" si="65"/>
        <v>0</v>
      </c>
      <c r="CG55" s="276">
        <f t="shared" si="65"/>
        <v>0</v>
      </c>
      <c r="CH55" s="279">
        <f t="shared" si="65"/>
        <v>0</v>
      </c>
    </row>
    <row r="56" spans="1:86" x14ac:dyDescent="0.3">
      <c r="A56" s="46"/>
      <c r="B56" s="145"/>
      <c r="C56" s="9"/>
      <c r="D56" s="37"/>
      <c r="E56" s="9"/>
      <c r="F56" s="37"/>
      <c r="G56" s="37"/>
      <c r="H56" s="9"/>
      <c r="I56" s="37"/>
      <c r="J56" s="37"/>
      <c r="K56" s="9"/>
      <c r="L56" s="37"/>
      <c r="M56" s="37"/>
      <c r="N56" s="9"/>
      <c r="O56" s="37"/>
      <c r="P56" s="37"/>
      <c r="Q56" s="9"/>
      <c r="R56" s="37"/>
      <c r="S56" s="37"/>
      <c r="T56" s="9"/>
      <c r="U56" s="37"/>
      <c r="V56" s="37"/>
      <c r="W56" s="9"/>
      <c r="X56" s="37"/>
      <c r="Y56" s="37"/>
      <c r="Z56" s="9"/>
      <c r="AA56" s="37"/>
      <c r="AB56" s="37"/>
      <c r="AC56" s="9"/>
      <c r="AD56" s="37"/>
      <c r="AE56" s="37"/>
      <c r="AF56" s="9"/>
      <c r="AG56" s="37"/>
      <c r="AH56" s="37"/>
      <c r="AI56" s="9"/>
      <c r="AJ56" s="37"/>
      <c r="AK56" s="37"/>
      <c r="AL56" s="9"/>
      <c r="AM56" s="37"/>
      <c r="AN56" s="37"/>
      <c r="AO56" s="9"/>
      <c r="AP56" s="37"/>
      <c r="AQ56" s="37"/>
      <c r="AR56" s="9"/>
      <c r="AS56" s="37"/>
      <c r="AT56" s="37"/>
      <c r="AU56" s="9"/>
      <c r="AV56" s="37"/>
      <c r="AW56" s="37"/>
      <c r="AX56" s="9"/>
      <c r="AY56" s="37"/>
      <c r="AZ56" s="37"/>
      <c r="BA56" s="9"/>
      <c r="BB56" s="37"/>
      <c r="BC56" s="37"/>
      <c r="BD56" s="9"/>
      <c r="BE56" s="37"/>
      <c r="BF56" s="37"/>
      <c r="BG56" s="9"/>
      <c r="BH56" s="37"/>
      <c r="BI56" s="37"/>
      <c r="BJ56" s="9"/>
      <c r="BK56" s="37"/>
      <c r="BL56" s="37"/>
      <c r="BM56" s="9"/>
      <c r="BN56" s="37"/>
      <c r="BO56" s="37"/>
      <c r="BP56" s="9"/>
      <c r="BQ56" s="37"/>
      <c r="BR56" s="37"/>
      <c r="BS56" s="9"/>
      <c r="BT56" s="37"/>
      <c r="BU56" s="37"/>
      <c r="BV56" s="9"/>
      <c r="BW56" s="37"/>
      <c r="BX56" s="37"/>
      <c r="BY56" s="9"/>
      <c r="BZ56" s="37"/>
      <c r="CA56" s="37"/>
      <c r="CB56" s="9"/>
      <c r="CC56" s="37"/>
      <c r="CD56" s="37"/>
      <c r="CE56" s="9"/>
      <c r="CF56" s="37"/>
      <c r="CG56" s="37"/>
      <c r="CH56" s="147"/>
    </row>
    <row r="57" spans="1:86" ht="15" thickBot="1" x14ac:dyDescent="0.35">
      <c r="A57" s="239" t="s">
        <v>183</v>
      </c>
      <c r="B57" s="240"/>
      <c r="C57" s="240"/>
      <c r="D57" s="240"/>
      <c r="E57" s="240"/>
      <c r="F57" s="240"/>
      <c r="G57" s="240"/>
      <c r="H57" s="240"/>
      <c r="I57" s="240"/>
      <c r="J57" s="240"/>
      <c r="K57" s="23"/>
      <c r="L57" s="24"/>
      <c r="M57" s="24"/>
      <c r="N57" s="23"/>
      <c r="O57" s="24"/>
      <c r="P57" s="24"/>
      <c r="Q57" s="23"/>
      <c r="R57" s="24"/>
      <c r="S57" s="24"/>
      <c r="T57" s="23"/>
      <c r="U57" s="24"/>
      <c r="V57" s="24"/>
      <c r="W57" s="23"/>
      <c r="X57" s="24"/>
      <c r="Y57" s="24"/>
      <c r="Z57" s="23"/>
      <c r="AA57" s="24"/>
      <c r="AB57" s="24"/>
      <c r="AC57" s="23"/>
      <c r="AD57" s="24"/>
      <c r="AE57" s="24"/>
      <c r="AF57" s="23"/>
      <c r="AG57" s="24"/>
      <c r="AH57" s="24"/>
      <c r="AI57" s="23"/>
      <c r="AJ57" s="24"/>
      <c r="AK57" s="24"/>
      <c r="AL57" s="23"/>
      <c r="AM57" s="24"/>
      <c r="AN57" s="24"/>
      <c r="AO57" s="23"/>
      <c r="AP57" s="24"/>
      <c r="AQ57" s="24"/>
      <c r="AR57" s="23"/>
      <c r="AS57" s="24"/>
      <c r="AT57" s="24"/>
      <c r="AU57" s="23"/>
      <c r="AV57" s="24"/>
      <c r="AW57" s="24"/>
      <c r="AX57" s="23"/>
      <c r="AY57" s="24"/>
      <c r="AZ57" s="24"/>
      <c r="BA57" s="23"/>
      <c r="BB57" s="24"/>
      <c r="BC57" s="24"/>
      <c r="BD57" s="23"/>
      <c r="BE57" s="24"/>
      <c r="BF57" s="24"/>
      <c r="BG57" s="23"/>
      <c r="BH57" s="24"/>
      <c r="BI57" s="24"/>
      <c r="BJ57" s="23"/>
      <c r="BK57" s="24"/>
      <c r="BL57" s="24"/>
      <c r="BM57" s="23"/>
      <c r="BN57" s="24"/>
      <c r="BO57" s="24"/>
      <c r="BP57" s="23"/>
      <c r="BQ57" s="24"/>
      <c r="BR57" s="24"/>
      <c r="BS57" s="23"/>
      <c r="BT57" s="24"/>
      <c r="BU57" s="24"/>
      <c r="BV57" s="23"/>
      <c r="BW57" s="24"/>
      <c r="BX57" s="24"/>
      <c r="BY57" s="23"/>
      <c r="BZ57" s="24"/>
      <c r="CA57" s="24"/>
      <c r="CB57" s="23"/>
      <c r="CC57" s="24"/>
      <c r="CD57" s="24"/>
      <c r="CE57" s="23"/>
      <c r="CF57" s="24"/>
      <c r="CG57" s="24"/>
      <c r="CH57" s="23"/>
    </row>
    <row r="58" spans="1:86" ht="16.2" thickBot="1" x14ac:dyDescent="0.35">
      <c r="A58" s="570" t="s">
        <v>17</v>
      </c>
      <c r="B58" s="18" t="s">
        <v>10</v>
      </c>
      <c r="C58" s="174">
        <f>C$4</f>
        <v>44927</v>
      </c>
      <c r="D58" s="174">
        <f t="shared" ref="D58:BO58" si="66">D$4</f>
        <v>44958</v>
      </c>
      <c r="E58" s="174">
        <f t="shared" si="66"/>
        <v>44986</v>
      </c>
      <c r="F58" s="174">
        <f t="shared" si="66"/>
        <v>45017</v>
      </c>
      <c r="G58" s="174">
        <f t="shared" si="66"/>
        <v>45047</v>
      </c>
      <c r="H58" s="174">
        <f t="shared" si="66"/>
        <v>45078</v>
      </c>
      <c r="I58" s="174">
        <f t="shared" si="66"/>
        <v>45108</v>
      </c>
      <c r="J58" s="174">
        <f t="shared" si="66"/>
        <v>45139</v>
      </c>
      <c r="K58" s="174">
        <f t="shared" si="66"/>
        <v>45170</v>
      </c>
      <c r="L58" s="174">
        <f t="shared" si="66"/>
        <v>45200</v>
      </c>
      <c r="M58" s="174">
        <f t="shared" si="66"/>
        <v>45231</v>
      </c>
      <c r="N58" s="174">
        <f t="shared" si="66"/>
        <v>45261</v>
      </c>
      <c r="O58" s="174">
        <f t="shared" si="66"/>
        <v>45292</v>
      </c>
      <c r="P58" s="174">
        <f t="shared" si="66"/>
        <v>45323</v>
      </c>
      <c r="Q58" s="174">
        <f t="shared" si="66"/>
        <v>45352</v>
      </c>
      <c r="R58" s="174">
        <f t="shared" si="66"/>
        <v>45383</v>
      </c>
      <c r="S58" s="174">
        <f t="shared" si="66"/>
        <v>45413</v>
      </c>
      <c r="T58" s="174">
        <f t="shared" si="66"/>
        <v>45444</v>
      </c>
      <c r="U58" s="174">
        <f t="shared" si="66"/>
        <v>45474</v>
      </c>
      <c r="V58" s="174">
        <f t="shared" si="66"/>
        <v>45505</v>
      </c>
      <c r="W58" s="174">
        <f t="shared" si="66"/>
        <v>45536</v>
      </c>
      <c r="X58" s="174">
        <f t="shared" si="66"/>
        <v>45566</v>
      </c>
      <c r="Y58" s="174">
        <f t="shared" si="66"/>
        <v>45597</v>
      </c>
      <c r="Z58" s="174">
        <f t="shared" si="66"/>
        <v>45627</v>
      </c>
      <c r="AA58" s="174">
        <f t="shared" si="66"/>
        <v>45658</v>
      </c>
      <c r="AB58" s="174">
        <f t="shared" si="66"/>
        <v>45689</v>
      </c>
      <c r="AC58" s="174">
        <f t="shared" si="66"/>
        <v>45717</v>
      </c>
      <c r="AD58" s="174">
        <f t="shared" si="66"/>
        <v>45748</v>
      </c>
      <c r="AE58" s="174">
        <f t="shared" si="66"/>
        <v>45778</v>
      </c>
      <c r="AF58" s="174">
        <f t="shared" si="66"/>
        <v>45809</v>
      </c>
      <c r="AG58" s="174">
        <f t="shared" si="66"/>
        <v>45839</v>
      </c>
      <c r="AH58" s="174">
        <f t="shared" si="66"/>
        <v>45870</v>
      </c>
      <c r="AI58" s="174">
        <f t="shared" si="66"/>
        <v>45901</v>
      </c>
      <c r="AJ58" s="174">
        <f t="shared" si="66"/>
        <v>45931</v>
      </c>
      <c r="AK58" s="174">
        <f t="shared" si="66"/>
        <v>45962</v>
      </c>
      <c r="AL58" s="174">
        <f t="shared" si="66"/>
        <v>45992</v>
      </c>
      <c r="AM58" s="174">
        <f t="shared" si="66"/>
        <v>46023</v>
      </c>
      <c r="AN58" s="174">
        <f t="shared" si="66"/>
        <v>46054</v>
      </c>
      <c r="AO58" s="174">
        <f t="shared" si="66"/>
        <v>46082</v>
      </c>
      <c r="AP58" s="174">
        <f t="shared" si="66"/>
        <v>46113</v>
      </c>
      <c r="AQ58" s="174">
        <f t="shared" si="66"/>
        <v>46143</v>
      </c>
      <c r="AR58" s="174">
        <f t="shared" si="66"/>
        <v>46174</v>
      </c>
      <c r="AS58" s="174">
        <f t="shared" si="66"/>
        <v>46204</v>
      </c>
      <c r="AT58" s="174">
        <f t="shared" si="66"/>
        <v>46235</v>
      </c>
      <c r="AU58" s="174">
        <f t="shared" si="66"/>
        <v>46266</v>
      </c>
      <c r="AV58" s="174">
        <f t="shared" si="66"/>
        <v>46296</v>
      </c>
      <c r="AW58" s="174">
        <f t="shared" si="66"/>
        <v>46327</v>
      </c>
      <c r="AX58" s="174">
        <f t="shared" si="66"/>
        <v>46357</v>
      </c>
      <c r="AY58" s="174">
        <f t="shared" si="66"/>
        <v>46388</v>
      </c>
      <c r="AZ58" s="174">
        <f t="shared" si="66"/>
        <v>46419</v>
      </c>
      <c r="BA58" s="174">
        <f t="shared" si="66"/>
        <v>46447</v>
      </c>
      <c r="BB58" s="174">
        <f t="shared" si="66"/>
        <v>46478</v>
      </c>
      <c r="BC58" s="174">
        <f t="shared" si="66"/>
        <v>46508</v>
      </c>
      <c r="BD58" s="174">
        <f t="shared" si="66"/>
        <v>46539</v>
      </c>
      <c r="BE58" s="174">
        <f t="shared" si="66"/>
        <v>46569</v>
      </c>
      <c r="BF58" s="174">
        <f t="shared" si="66"/>
        <v>46600</v>
      </c>
      <c r="BG58" s="174">
        <f t="shared" si="66"/>
        <v>46631</v>
      </c>
      <c r="BH58" s="174">
        <f t="shared" si="66"/>
        <v>46661</v>
      </c>
      <c r="BI58" s="174">
        <f t="shared" si="66"/>
        <v>46692</v>
      </c>
      <c r="BJ58" s="174">
        <f t="shared" si="66"/>
        <v>46722</v>
      </c>
      <c r="BK58" s="174">
        <f t="shared" si="66"/>
        <v>46753</v>
      </c>
      <c r="BL58" s="174">
        <f t="shared" si="66"/>
        <v>46784</v>
      </c>
      <c r="BM58" s="174">
        <f t="shared" si="66"/>
        <v>46813</v>
      </c>
      <c r="BN58" s="174">
        <f t="shared" si="66"/>
        <v>46844</v>
      </c>
      <c r="BO58" s="174">
        <f t="shared" si="66"/>
        <v>46874</v>
      </c>
      <c r="BP58" s="174">
        <f t="shared" ref="BP58:CH58" si="67">BP$4</f>
        <v>46905</v>
      </c>
      <c r="BQ58" s="174">
        <f t="shared" si="67"/>
        <v>46935</v>
      </c>
      <c r="BR58" s="174">
        <f t="shared" si="67"/>
        <v>46966</v>
      </c>
      <c r="BS58" s="174">
        <f t="shared" si="67"/>
        <v>46997</v>
      </c>
      <c r="BT58" s="174">
        <f t="shared" si="67"/>
        <v>47027</v>
      </c>
      <c r="BU58" s="174">
        <f t="shared" si="67"/>
        <v>47058</v>
      </c>
      <c r="BV58" s="174">
        <f t="shared" si="67"/>
        <v>47088</v>
      </c>
      <c r="BW58" s="174">
        <f t="shared" si="67"/>
        <v>47119</v>
      </c>
      <c r="BX58" s="174">
        <f t="shared" si="67"/>
        <v>47150</v>
      </c>
      <c r="BY58" s="174">
        <f t="shared" si="67"/>
        <v>47178</v>
      </c>
      <c r="BZ58" s="174">
        <f t="shared" si="67"/>
        <v>47209</v>
      </c>
      <c r="CA58" s="174">
        <f t="shared" si="67"/>
        <v>47239</v>
      </c>
      <c r="CB58" s="174">
        <f t="shared" si="67"/>
        <v>47270</v>
      </c>
      <c r="CC58" s="174">
        <f t="shared" si="67"/>
        <v>47300</v>
      </c>
      <c r="CD58" s="174">
        <f t="shared" si="67"/>
        <v>47331</v>
      </c>
      <c r="CE58" s="174">
        <f t="shared" si="67"/>
        <v>47362</v>
      </c>
      <c r="CF58" s="174">
        <f t="shared" si="67"/>
        <v>47392</v>
      </c>
      <c r="CG58" s="174">
        <f t="shared" si="67"/>
        <v>47423</v>
      </c>
      <c r="CH58" s="175">
        <f t="shared" si="67"/>
        <v>47453</v>
      </c>
    </row>
    <row r="59" spans="1:86" ht="15" customHeight="1" x14ac:dyDescent="0.3">
      <c r="A59" s="571"/>
      <c r="B59" s="14" t="str">
        <f t="shared" ref="B59:B72" si="68">B41</f>
        <v>Air Comp</v>
      </c>
      <c r="C59" s="30">
        <f>((C5*0.5)-C41)*C78*C93*C$2</f>
        <v>0</v>
      </c>
      <c r="D59" s="30">
        <f>((D5*0.5)+C23-D41)*D78*D93*D$2</f>
        <v>84.144646139183422</v>
      </c>
      <c r="E59" s="30">
        <f t="shared" ref="E59:BP59" si="69">((E5*0.5)+D23-E41)*E78*E93*E$2</f>
        <v>673.93189836715828</v>
      </c>
      <c r="F59" s="30">
        <f t="shared" si="69"/>
        <v>1117.123581331392</v>
      </c>
      <c r="G59" s="30">
        <f t="shared" si="69"/>
        <v>1847.493722365738</v>
      </c>
      <c r="H59" s="30">
        <f t="shared" si="69"/>
        <v>4808.9337785944008</v>
      </c>
      <c r="I59" s="30">
        <f t="shared" si="69"/>
        <v>5480.3848162705162</v>
      </c>
      <c r="J59" s="30">
        <f t="shared" si="69"/>
        <v>6087.9343321711331</v>
      </c>
      <c r="K59" s="30">
        <f t="shared" si="69"/>
        <v>6744.6825671266679</v>
      </c>
      <c r="L59" s="30">
        <f t="shared" si="69"/>
        <v>3908.622364880875</v>
      </c>
      <c r="M59" s="30">
        <f t="shared" si="69"/>
        <v>3953.7085045200861</v>
      </c>
      <c r="N59" s="30">
        <f t="shared" si="69"/>
        <v>4665.2672758191493</v>
      </c>
      <c r="O59" s="30">
        <f t="shared" si="69"/>
        <v>5198.5305326581838</v>
      </c>
      <c r="P59" s="30">
        <f t="shared" si="69"/>
        <v>4740.4796217638686</v>
      </c>
      <c r="Q59" s="30">
        <f t="shared" si="69"/>
        <v>5407.2420080106876</v>
      </c>
      <c r="R59" s="30">
        <f t="shared" si="69"/>
        <v>5024.7454279195099</v>
      </c>
      <c r="S59" s="30">
        <f t="shared" si="69"/>
        <v>5511.2416426014051</v>
      </c>
      <c r="T59" s="30">
        <f t="shared" si="69"/>
        <v>10383.24687873802</v>
      </c>
      <c r="U59" s="30">
        <f t="shared" si="69"/>
        <v>10234.05771433476</v>
      </c>
      <c r="V59" s="30">
        <f t="shared" si="69"/>
        <v>10297.742532705994</v>
      </c>
      <c r="W59" s="30">
        <f t="shared" si="69"/>
        <v>9857.9316993733519</v>
      </c>
      <c r="X59" s="30">
        <f t="shared" si="69"/>
        <v>5417.3629373636168</v>
      </c>
      <c r="Y59" s="30">
        <f t="shared" si="69"/>
        <v>5361.1816542243178</v>
      </c>
      <c r="Z59" s="30">
        <f t="shared" si="69"/>
        <v>5321.2735389457785</v>
      </c>
      <c r="AA59" s="30">
        <f t="shared" si="69"/>
        <v>5198.5305326581838</v>
      </c>
      <c r="AB59" s="30">
        <f t="shared" si="69"/>
        <v>4740.4796217638686</v>
      </c>
      <c r="AC59" s="30">
        <f t="shared" si="69"/>
        <v>5407.2420080106876</v>
      </c>
      <c r="AD59" s="30">
        <f t="shared" si="69"/>
        <v>5024.7454279195099</v>
      </c>
      <c r="AE59" s="30">
        <f t="shared" si="69"/>
        <v>5511.2416426014051</v>
      </c>
      <c r="AF59" s="30">
        <f t="shared" si="69"/>
        <v>10383.24687873802</v>
      </c>
      <c r="AG59" s="30">
        <f t="shared" si="69"/>
        <v>10234.05771433476</v>
      </c>
      <c r="AH59" s="30">
        <f t="shared" si="69"/>
        <v>10297.742532705994</v>
      </c>
      <c r="AI59" s="30">
        <f t="shared" si="69"/>
        <v>9857.9316993733519</v>
      </c>
      <c r="AJ59" s="30">
        <f t="shared" si="69"/>
        <v>5417.3629373636168</v>
      </c>
      <c r="AK59" s="30">
        <f t="shared" si="69"/>
        <v>5361.1816542243178</v>
      </c>
      <c r="AL59" s="30">
        <f t="shared" si="69"/>
        <v>5321.2735389457785</v>
      </c>
      <c r="AM59" s="30">
        <f t="shared" si="69"/>
        <v>5198.5305326581838</v>
      </c>
      <c r="AN59" s="30">
        <f t="shared" si="69"/>
        <v>4740.4796217638686</v>
      </c>
      <c r="AO59" s="30">
        <f t="shared" si="69"/>
        <v>5407.2420080106876</v>
      </c>
      <c r="AP59" s="30">
        <f t="shared" si="69"/>
        <v>5024.7454279195099</v>
      </c>
      <c r="AQ59" s="30">
        <f t="shared" si="69"/>
        <v>5511.2416426014051</v>
      </c>
      <c r="AR59" s="30">
        <f t="shared" si="69"/>
        <v>10383.24687873802</v>
      </c>
      <c r="AS59" s="30">
        <f t="shared" si="69"/>
        <v>10234.05771433476</v>
      </c>
      <c r="AT59" s="30">
        <f t="shared" si="69"/>
        <v>10297.742532705994</v>
      </c>
      <c r="AU59" s="30">
        <f t="shared" si="69"/>
        <v>9857.9316993733519</v>
      </c>
      <c r="AV59" s="30">
        <f t="shared" si="69"/>
        <v>5417.3629373636168</v>
      </c>
      <c r="AW59" s="30">
        <f t="shared" si="69"/>
        <v>5361.1816542243178</v>
      </c>
      <c r="AX59" s="30">
        <f t="shared" si="69"/>
        <v>5321.2735389457785</v>
      </c>
      <c r="AY59" s="30">
        <f t="shared" si="69"/>
        <v>5198.5305326581838</v>
      </c>
      <c r="AZ59" s="30">
        <f t="shared" si="69"/>
        <v>4740.4796217638686</v>
      </c>
      <c r="BA59" s="30">
        <f t="shared" si="69"/>
        <v>5407.2420080106876</v>
      </c>
      <c r="BB59" s="30">
        <f t="shared" si="69"/>
        <v>5024.7454279195099</v>
      </c>
      <c r="BC59" s="30">
        <f t="shared" si="69"/>
        <v>5511.2416426014051</v>
      </c>
      <c r="BD59" s="30">
        <f t="shared" si="69"/>
        <v>10383.24687873802</v>
      </c>
      <c r="BE59" s="30">
        <f t="shared" si="69"/>
        <v>10234.05771433476</v>
      </c>
      <c r="BF59" s="30">
        <f t="shared" si="69"/>
        <v>10297.742532705994</v>
      </c>
      <c r="BG59" s="30">
        <f t="shared" si="69"/>
        <v>9857.9316993733519</v>
      </c>
      <c r="BH59" s="30">
        <f t="shared" si="69"/>
        <v>5417.3629373636168</v>
      </c>
      <c r="BI59" s="30">
        <f t="shared" si="69"/>
        <v>5361.1816542243178</v>
      </c>
      <c r="BJ59" s="30">
        <f t="shared" si="69"/>
        <v>5321.2735389457785</v>
      </c>
      <c r="BK59" s="30">
        <f t="shared" si="69"/>
        <v>5198.5305326581838</v>
      </c>
      <c r="BL59" s="30">
        <f t="shared" si="69"/>
        <v>4740.4796217638686</v>
      </c>
      <c r="BM59" s="30">
        <f t="shared" si="69"/>
        <v>5407.2420080106876</v>
      </c>
      <c r="BN59" s="30">
        <f t="shared" si="69"/>
        <v>5024.7454279195099</v>
      </c>
      <c r="BO59" s="30">
        <f t="shared" si="69"/>
        <v>5511.2416426014051</v>
      </c>
      <c r="BP59" s="30">
        <f t="shared" si="69"/>
        <v>10383.24687873802</v>
      </c>
      <c r="BQ59" s="30">
        <f t="shared" ref="BQ59:CH59" si="70">((BQ5*0.5)+BP23-BQ41)*BQ78*BQ93*BQ$2</f>
        <v>10234.05771433476</v>
      </c>
      <c r="BR59" s="30">
        <f t="shared" si="70"/>
        <v>10297.742532705994</v>
      </c>
      <c r="BS59" s="30">
        <f t="shared" si="70"/>
        <v>9857.9316993733519</v>
      </c>
      <c r="BT59" s="30">
        <f t="shared" si="70"/>
        <v>5417.3629373636168</v>
      </c>
      <c r="BU59" s="30">
        <f t="shared" si="70"/>
        <v>5361.1816542243178</v>
      </c>
      <c r="BV59" s="30">
        <f t="shared" si="70"/>
        <v>5321.2735389457785</v>
      </c>
      <c r="BW59" s="30">
        <f t="shared" si="70"/>
        <v>5198.5305326581838</v>
      </c>
      <c r="BX59" s="30">
        <f t="shared" si="70"/>
        <v>4740.4796217638686</v>
      </c>
      <c r="BY59" s="30">
        <f t="shared" si="70"/>
        <v>5407.2420080106876</v>
      </c>
      <c r="BZ59" s="30">
        <f t="shared" si="70"/>
        <v>5024.7454279195099</v>
      </c>
      <c r="CA59" s="30">
        <f t="shared" si="70"/>
        <v>5511.2416426014051</v>
      </c>
      <c r="CB59" s="30">
        <f t="shared" si="70"/>
        <v>10383.24687873802</v>
      </c>
      <c r="CC59" s="30">
        <f t="shared" si="70"/>
        <v>10234.05771433476</v>
      </c>
      <c r="CD59" s="30">
        <f t="shared" si="70"/>
        <v>10297.742532705994</v>
      </c>
      <c r="CE59" s="30">
        <f t="shared" si="70"/>
        <v>9857.9316993733519</v>
      </c>
      <c r="CF59" s="30">
        <f t="shared" si="70"/>
        <v>5417.3629373636168</v>
      </c>
      <c r="CG59" s="30">
        <f t="shared" si="70"/>
        <v>5361.1816542243178</v>
      </c>
      <c r="CH59" s="33">
        <f t="shared" si="70"/>
        <v>5321.2735389457785</v>
      </c>
    </row>
    <row r="60" spans="1:86" ht="15.6" x14ac:dyDescent="0.3">
      <c r="A60" s="571"/>
      <c r="B60" s="14" t="str">
        <f t="shared" si="68"/>
        <v>Building Shell</v>
      </c>
      <c r="C60" s="30">
        <f t="shared" ref="C60:C71" si="71">((C6*0.5)-C42)*C79*C94*C$2</f>
        <v>0</v>
      </c>
      <c r="D60" s="30">
        <f t="shared" ref="D60:BO60" si="72">((D6*0.5)+C24-D42)*D79*D94*D$2</f>
        <v>0</v>
      </c>
      <c r="E60" s="30">
        <f t="shared" si="72"/>
        <v>0</v>
      </c>
      <c r="F60" s="30">
        <f t="shared" si="72"/>
        <v>0</v>
      </c>
      <c r="G60" s="30">
        <f t="shared" si="72"/>
        <v>27.847525577306207</v>
      </c>
      <c r="H60" s="30">
        <f t="shared" si="72"/>
        <v>271.29063009641033</v>
      </c>
      <c r="I60" s="30">
        <f t="shared" si="72"/>
        <v>370.72378332939815</v>
      </c>
      <c r="J60" s="30">
        <f t="shared" si="72"/>
        <v>355.11117530820871</v>
      </c>
      <c r="K60" s="30">
        <f t="shared" si="72"/>
        <v>154.67771536191572</v>
      </c>
      <c r="L60" s="30">
        <f t="shared" si="72"/>
        <v>102.12067203990836</v>
      </c>
      <c r="M60" s="30">
        <f t="shared" si="72"/>
        <v>261.13486683971087</v>
      </c>
      <c r="N60" s="30">
        <f t="shared" si="72"/>
        <v>408.95662559800701</v>
      </c>
      <c r="O60" s="30">
        <f t="shared" si="72"/>
        <v>419.12309175626064</v>
      </c>
      <c r="P60" s="30">
        <f t="shared" si="72"/>
        <v>358.27758235014221</v>
      </c>
      <c r="Q60" s="30">
        <f t="shared" si="72"/>
        <v>294.18956195678811</v>
      </c>
      <c r="R60" s="30">
        <f t="shared" si="72"/>
        <v>164.42303521555604</v>
      </c>
      <c r="S60" s="30">
        <f t="shared" si="72"/>
        <v>191.20904414326694</v>
      </c>
      <c r="T60" s="30">
        <f t="shared" si="72"/>
        <v>970.96708494220866</v>
      </c>
      <c r="U60" s="30">
        <f t="shared" si="72"/>
        <v>1218.351540589317</v>
      </c>
      <c r="V60" s="30">
        <f t="shared" si="72"/>
        <v>1167.0420592703585</v>
      </c>
      <c r="W60" s="30">
        <f t="shared" si="72"/>
        <v>508.33488780670251</v>
      </c>
      <c r="X60" s="30">
        <f t="shared" si="72"/>
        <v>156.59280115056782</v>
      </c>
      <c r="Y60" s="30">
        <f t="shared" si="72"/>
        <v>261.13486683971087</v>
      </c>
      <c r="Z60" s="30">
        <f t="shared" si="72"/>
        <v>408.95662559800701</v>
      </c>
      <c r="AA60" s="30">
        <f t="shared" si="72"/>
        <v>419.12309175626064</v>
      </c>
      <c r="AB60" s="30">
        <f t="shared" si="72"/>
        <v>358.27758235014221</v>
      </c>
      <c r="AC60" s="30">
        <f t="shared" si="72"/>
        <v>294.18956195678811</v>
      </c>
      <c r="AD60" s="30">
        <f t="shared" si="72"/>
        <v>164.42303521555604</v>
      </c>
      <c r="AE60" s="30">
        <f t="shared" si="72"/>
        <v>191.20904414326694</v>
      </c>
      <c r="AF60" s="30">
        <f t="shared" si="72"/>
        <v>970.96708494220866</v>
      </c>
      <c r="AG60" s="30">
        <f t="shared" si="72"/>
        <v>1218.351540589317</v>
      </c>
      <c r="AH60" s="30">
        <f t="shared" si="72"/>
        <v>1167.0420592703585</v>
      </c>
      <c r="AI60" s="30">
        <f t="shared" si="72"/>
        <v>508.33488780670251</v>
      </c>
      <c r="AJ60" s="30">
        <f t="shared" si="72"/>
        <v>156.59280115056782</v>
      </c>
      <c r="AK60" s="30">
        <f t="shared" si="72"/>
        <v>261.13486683971087</v>
      </c>
      <c r="AL60" s="30">
        <f t="shared" si="72"/>
        <v>408.95662559800701</v>
      </c>
      <c r="AM60" s="30">
        <f t="shared" si="72"/>
        <v>419.12309175626064</v>
      </c>
      <c r="AN60" s="30">
        <f t="shared" si="72"/>
        <v>358.27758235014221</v>
      </c>
      <c r="AO60" s="30">
        <f t="shared" si="72"/>
        <v>294.18956195678811</v>
      </c>
      <c r="AP60" s="30">
        <f t="shared" si="72"/>
        <v>164.42303521555604</v>
      </c>
      <c r="AQ60" s="30">
        <f t="shared" si="72"/>
        <v>191.20904414326694</v>
      </c>
      <c r="AR60" s="30">
        <f t="shared" si="72"/>
        <v>970.96708494220866</v>
      </c>
      <c r="AS60" s="30">
        <f t="shared" si="72"/>
        <v>1218.351540589317</v>
      </c>
      <c r="AT60" s="30">
        <f t="shared" si="72"/>
        <v>1167.0420592703585</v>
      </c>
      <c r="AU60" s="30">
        <f t="shared" si="72"/>
        <v>508.33488780670251</v>
      </c>
      <c r="AV60" s="30">
        <f t="shared" si="72"/>
        <v>156.59280115056782</v>
      </c>
      <c r="AW60" s="30">
        <f t="shared" si="72"/>
        <v>261.13486683971087</v>
      </c>
      <c r="AX60" s="30">
        <f t="shared" si="72"/>
        <v>408.95662559800701</v>
      </c>
      <c r="AY60" s="30">
        <f t="shared" si="72"/>
        <v>419.12309175626064</v>
      </c>
      <c r="AZ60" s="30">
        <f t="shared" si="72"/>
        <v>358.27758235014221</v>
      </c>
      <c r="BA60" s="30">
        <f t="shared" si="72"/>
        <v>294.18956195678811</v>
      </c>
      <c r="BB60" s="30">
        <f t="shared" si="72"/>
        <v>164.42303521555604</v>
      </c>
      <c r="BC60" s="30">
        <f t="shared" si="72"/>
        <v>191.20904414326694</v>
      </c>
      <c r="BD60" s="30">
        <f t="shared" si="72"/>
        <v>970.96708494220866</v>
      </c>
      <c r="BE60" s="30">
        <f t="shared" si="72"/>
        <v>1218.351540589317</v>
      </c>
      <c r="BF60" s="30">
        <f t="shared" si="72"/>
        <v>1167.0420592703585</v>
      </c>
      <c r="BG60" s="30">
        <f t="shared" si="72"/>
        <v>508.33488780670251</v>
      </c>
      <c r="BH60" s="30">
        <f t="shared" si="72"/>
        <v>156.59280115056782</v>
      </c>
      <c r="BI60" s="30">
        <f t="shared" si="72"/>
        <v>261.13486683971087</v>
      </c>
      <c r="BJ60" s="30">
        <f t="shared" si="72"/>
        <v>408.95662559800701</v>
      </c>
      <c r="BK60" s="30">
        <f t="shared" si="72"/>
        <v>419.12309175626064</v>
      </c>
      <c r="BL60" s="30">
        <f t="shared" si="72"/>
        <v>358.27758235014221</v>
      </c>
      <c r="BM60" s="30">
        <f t="shared" si="72"/>
        <v>294.18956195678811</v>
      </c>
      <c r="BN60" s="30">
        <f t="shared" si="72"/>
        <v>164.42303521555604</v>
      </c>
      <c r="BO60" s="30">
        <f t="shared" si="72"/>
        <v>191.20904414326694</v>
      </c>
      <c r="BP60" s="30">
        <f t="shared" ref="BP60:CH60" si="73">((BP6*0.5)+BO24-BP42)*BP79*BP94*BP$2</f>
        <v>970.96708494220866</v>
      </c>
      <c r="BQ60" s="30">
        <f t="shared" si="73"/>
        <v>1218.351540589317</v>
      </c>
      <c r="BR60" s="30">
        <f t="shared" si="73"/>
        <v>1167.0420592703585</v>
      </c>
      <c r="BS60" s="30">
        <f t="shared" si="73"/>
        <v>508.33488780670251</v>
      </c>
      <c r="BT60" s="30">
        <f t="shared" si="73"/>
        <v>156.59280115056782</v>
      </c>
      <c r="BU60" s="30">
        <f t="shared" si="73"/>
        <v>261.13486683971087</v>
      </c>
      <c r="BV60" s="30">
        <f t="shared" si="73"/>
        <v>408.95662559800701</v>
      </c>
      <c r="BW60" s="30">
        <f t="shared" si="73"/>
        <v>419.12309175626064</v>
      </c>
      <c r="BX60" s="30">
        <f t="shared" si="73"/>
        <v>358.27758235014221</v>
      </c>
      <c r="BY60" s="30">
        <f t="shared" si="73"/>
        <v>294.18956195678811</v>
      </c>
      <c r="BZ60" s="30">
        <f t="shared" si="73"/>
        <v>164.42303521555604</v>
      </c>
      <c r="CA60" s="30">
        <f t="shared" si="73"/>
        <v>191.20904414326694</v>
      </c>
      <c r="CB60" s="30">
        <f t="shared" si="73"/>
        <v>970.96708494220866</v>
      </c>
      <c r="CC60" s="30">
        <f t="shared" si="73"/>
        <v>1218.351540589317</v>
      </c>
      <c r="CD60" s="30">
        <f t="shared" si="73"/>
        <v>1167.0420592703585</v>
      </c>
      <c r="CE60" s="30">
        <f t="shared" si="73"/>
        <v>508.33488780670251</v>
      </c>
      <c r="CF60" s="30">
        <f t="shared" si="73"/>
        <v>156.59280115056782</v>
      </c>
      <c r="CG60" s="30">
        <f t="shared" si="73"/>
        <v>261.13486683971087</v>
      </c>
      <c r="CH60" s="33">
        <f t="shared" si="73"/>
        <v>408.95662559800701</v>
      </c>
    </row>
    <row r="61" spans="1:86" ht="15.6" x14ac:dyDescent="0.3">
      <c r="A61" s="571"/>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96.567466839624004</v>
      </c>
      <c r="M61" s="30">
        <f t="shared" si="74"/>
        <v>225.69632152341117</v>
      </c>
      <c r="N61" s="30">
        <f t="shared" si="74"/>
        <v>320.70745303692991</v>
      </c>
      <c r="O61" s="30">
        <f t="shared" si="74"/>
        <v>371.55022621947683</v>
      </c>
      <c r="P61" s="30">
        <f t="shared" si="74"/>
        <v>336.52386871731238</v>
      </c>
      <c r="Q61" s="30">
        <f t="shared" si="74"/>
        <v>359.84791766750135</v>
      </c>
      <c r="R61" s="30">
        <f t="shared" si="74"/>
        <v>334.55371204705699</v>
      </c>
      <c r="S61" s="30">
        <f t="shared" si="74"/>
        <v>400.79833090857477</v>
      </c>
      <c r="T61" s="30">
        <f t="shared" si="74"/>
        <v>777.62896395777238</v>
      </c>
      <c r="U61" s="30">
        <f t="shared" si="74"/>
        <v>767.79767890030905</v>
      </c>
      <c r="V61" s="30">
        <f t="shared" si="74"/>
        <v>775.57852534685924</v>
      </c>
      <c r="W61" s="30">
        <f t="shared" si="74"/>
        <v>727.32701049041555</v>
      </c>
      <c r="X61" s="30">
        <f t="shared" si="74"/>
        <v>393.58837637179829</v>
      </c>
      <c r="Y61" s="30">
        <f t="shared" si="74"/>
        <v>386.38890806939582</v>
      </c>
      <c r="Z61" s="30">
        <f t="shared" si="74"/>
        <v>382.35648755250406</v>
      </c>
      <c r="AA61" s="30">
        <f t="shared" si="74"/>
        <v>371.55022621947683</v>
      </c>
      <c r="AB61" s="30">
        <f t="shared" si="74"/>
        <v>336.52386871731238</v>
      </c>
      <c r="AC61" s="30">
        <f t="shared" si="74"/>
        <v>359.84791766750135</v>
      </c>
      <c r="AD61" s="30">
        <f t="shared" si="74"/>
        <v>334.55371204705699</v>
      </c>
      <c r="AE61" s="30">
        <f t="shared" si="74"/>
        <v>400.79833090857477</v>
      </c>
      <c r="AF61" s="30">
        <f t="shared" si="74"/>
        <v>777.62896395777238</v>
      </c>
      <c r="AG61" s="30">
        <f t="shared" si="74"/>
        <v>767.79767890030905</v>
      </c>
      <c r="AH61" s="30">
        <f t="shared" si="74"/>
        <v>775.57852534685924</v>
      </c>
      <c r="AI61" s="30">
        <f t="shared" si="74"/>
        <v>727.32701049041555</v>
      </c>
      <c r="AJ61" s="30">
        <f t="shared" si="74"/>
        <v>393.58837637179829</v>
      </c>
      <c r="AK61" s="30">
        <f t="shared" si="74"/>
        <v>386.38890806939582</v>
      </c>
      <c r="AL61" s="30">
        <f t="shared" si="74"/>
        <v>382.35648755250406</v>
      </c>
      <c r="AM61" s="30">
        <f t="shared" si="74"/>
        <v>371.55022621947683</v>
      </c>
      <c r="AN61" s="30">
        <f t="shared" si="74"/>
        <v>336.52386871731238</v>
      </c>
      <c r="AO61" s="30">
        <f t="shared" si="74"/>
        <v>359.84791766750135</v>
      </c>
      <c r="AP61" s="30">
        <f t="shared" si="74"/>
        <v>334.55371204705699</v>
      </c>
      <c r="AQ61" s="30">
        <f t="shared" si="74"/>
        <v>400.79833090857477</v>
      </c>
      <c r="AR61" s="30">
        <f t="shared" si="74"/>
        <v>777.62896395777238</v>
      </c>
      <c r="AS61" s="30">
        <f t="shared" si="74"/>
        <v>767.79767890030905</v>
      </c>
      <c r="AT61" s="30">
        <f t="shared" si="74"/>
        <v>775.57852534685924</v>
      </c>
      <c r="AU61" s="30">
        <f t="shared" si="74"/>
        <v>727.32701049041555</v>
      </c>
      <c r="AV61" s="30">
        <f t="shared" si="74"/>
        <v>393.58837637179829</v>
      </c>
      <c r="AW61" s="30">
        <f t="shared" si="74"/>
        <v>386.38890806939582</v>
      </c>
      <c r="AX61" s="30">
        <f t="shared" si="74"/>
        <v>382.35648755250406</v>
      </c>
      <c r="AY61" s="30">
        <f t="shared" si="74"/>
        <v>371.55022621947683</v>
      </c>
      <c r="AZ61" s="30">
        <f t="shared" si="74"/>
        <v>336.52386871731238</v>
      </c>
      <c r="BA61" s="30">
        <f t="shared" si="74"/>
        <v>359.84791766750135</v>
      </c>
      <c r="BB61" s="30">
        <f t="shared" si="74"/>
        <v>334.55371204705699</v>
      </c>
      <c r="BC61" s="30">
        <f t="shared" si="74"/>
        <v>400.79833090857477</v>
      </c>
      <c r="BD61" s="30">
        <f t="shared" si="74"/>
        <v>777.62896395777238</v>
      </c>
      <c r="BE61" s="30">
        <f t="shared" si="74"/>
        <v>767.79767890030905</v>
      </c>
      <c r="BF61" s="30">
        <f t="shared" si="74"/>
        <v>775.57852534685924</v>
      </c>
      <c r="BG61" s="30">
        <f t="shared" si="74"/>
        <v>727.32701049041555</v>
      </c>
      <c r="BH61" s="30">
        <f t="shared" si="74"/>
        <v>393.58837637179829</v>
      </c>
      <c r="BI61" s="30">
        <f t="shared" si="74"/>
        <v>386.38890806939582</v>
      </c>
      <c r="BJ61" s="30">
        <f t="shared" si="74"/>
        <v>382.35648755250406</v>
      </c>
      <c r="BK61" s="30">
        <f t="shared" si="74"/>
        <v>371.55022621947683</v>
      </c>
      <c r="BL61" s="30">
        <f t="shared" si="74"/>
        <v>336.52386871731238</v>
      </c>
      <c r="BM61" s="30">
        <f t="shared" si="74"/>
        <v>359.84791766750135</v>
      </c>
      <c r="BN61" s="30">
        <f t="shared" si="74"/>
        <v>334.55371204705699</v>
      </c>
      <c r="BO61" s="30">
        <f t="shared" si="74"/>
        <v>400.79833090857477</v>
      </c>
      <c r="BP61" s="30">
        <f t="shared" ref="BP61:CH61" si="75">((BP7*0.5)+BO25-BP43)*BP80*BP95*BP$2</f>
        <v>777.62896395777238</v>
      </c>
      <c r="BQ61" s="30">
        <f t="shared" si="75"/>
        <v>767.79767890030905</v>
      </c>
      <c r="BR61" s="30">
        <f t="shared" si="75"/>
        <v>775.57852534685924</v>
      </c>
      <c r="BS61" s="30">
        <f t="shared" si="75"/>
        <v>727.32701049041555</v>
      </c>
      <c r="BT61" s="30">
        <f t="shared" si="75"/>
        <v>393.58837637179829</v>
      </c>
      <c r="BU61" s="30">
        <f t="shared" si="75"/>
        <v>386.38890806939582</v>
      </c>
      <c r="BV61" s="30">
        <f t="shared" si="75"/>
        <v>382.35648755250406</v>
      </c>
      <c r="BW61" s="30">
        <f t="shared" si="75"/>
        <v>371.55022621947683</v>
      </c>
      <c r="BX61" s="30">
        <f t="shared" si="75"/>
        <v>336.52386871731238</v>
      </c>
      <c r="BY61" s="30">
        <f t="shared" si="75"/>
        <v>359.84791766750135</v>
      </c>
      <c r="BZ61" s="30">
        <f t="shared" si="75"/>
        <v>334.55371204705699</v>
      </c>
      <c r="CA61" s="30">
        <f t="shared" si="75"/>
        <v>400.79833090857477</v>
      </c>
      <c r="CB61" s="30">
        <f t="shared" si="75"/>
        <v>777.62896395777238</v>
      </c>
      <c r="CC61" s="30">
        <f t="shared" si="75"/>
        <v>767.79767890030905</v>
      </c>
      <c r="CD61" s="30">
        <f t="shared" si="75"/>
        <v>775.57852534685924</v>
      </c>
      <c r="CE61" s="30">
        <f t="shared" si="75"/>
        <v>727.32701049041555</v>
      </c>
      <c r="CF61" s="30">
        <f t="shared" si="75"/>
        <v>393.58837637179829</v>
      </c>
      <c r="CG61" s="30">
        <f t="shared" si="75"/>
        <v>386.38890806939582</v>
      </c>
      <c r="CH61" s="33">
        <f t="shared" si="75"/>
        <v>382.35648755250406</v>
      </c>
    </row>
    <row r="62" spans="1:86" ht="15.6" x14ac:dyDescent="0.3">
      <c r="A62" s="571"/>
      <c r="B62" s="14" t="str">
        <f t="shared" si="68"/>
        <v>Cooling</v>
      </c>
      <c r="C62" s="30">
        <f t="shared" si="71"/>
        <v>0</v>
      </c>
      <c r="D62" s="30">
        <f t="shared" ref="D62:BO62" si="76">((D8*0.5)+C26-D44)*D81*D96*D$2</f>
        <v>0</v>
      </c>
      <c r="E62" s="30">
        <f t="shared" si="76"/>
        <v>23.709520234178274</v>
      </c>
      <c r="F62" s="30">
        <f t="shared" si="76"/>
        <v>402.14147711427978</v>
      </c>
      <c r="G62" s="30">
        <f t="shared" si="76"/>
        <v>2654.9634025453634</v>
      </c>
      <c r="H62" s="30">
        <f t="shared" si="76"/>
        <v>22381.357607345184</v>
      </c>
      <c r="I62" s="30">
        <f t="shared" si="76"/>
        <v>37657.062728274053</v>
      </c>
      <c r="J62" s="30">
        <f t="shared" si="76"/>
        <v>44690.260340186876</v>
      </c>
      <c r="K62" s="30">
        <f t="shared" si="76"/>
        <v>22393.952532259424</v>
      </c>
      <c r="L62" s="30">
        <f t="shared" si="76"/>
        <v>2564.2190847557322</v>
      </c>
      <c r="M62" s="30">
        <f t="shared" si="76"/>
        <v>970.80845541087433</v>
      </c>
      <c r="N62" s="30">
        <f t="shared" si="76"/>
        <v>11.455988038176125</v>
      </c>
      <c r="O62" s="30">
        <f t="shared" si="76"/>
        <v>1.2563290613173841</v>
      </c>
      <c r="P62" s="30">
        <f t="shared" si="76"/>
        <v>51.66514198323609</v>
      </c>
      <c r="Q62" s="30">
        <f t="shared" si="76"/>
        <v>1586.7981629519854</v>
      </c>
      <c r="R62" s="30">
        <f t="shared" si="76"/>
        <v>5628.0964089649451</v>
      </c>
      <c r="S62" s="30">
        <f t="shared" si="76"/>
        <v>17801.113780428172</v>
      </c>
      <c r="T62" s="30">
        <f t="shared" si="76"/>
        <v>111201.88984176099</v>
      </c>
      <c r="U62" s="30">
        <f t="shared" si="76"/>
        <v>140260.83811027661</v>
      </c>
      <c r="V62" s="30">
        <f t="shared" si="76"/>
        <v>134176.04443025746</v>
      </c>
      <c r="W62" s="30">
        <f t="shared" si="76"/>
        <v>56386.697405430445</v>
      </c>
      <c r="X62" s="30">
        <f t="shared" si="76"/>
        <v>5229.2857545928673</v>
      </c>
      <c r="Y62" s="30">
        <f t="shared" si="76"/>
        <v>1598.8437559214065</v>
      </c>
      <c r="Z62" s="30">
        <f t="shared" si="76"/>
        <v>13.831852568193645</v>
      </c>
      <c r="AA62" s="30">
        <f t="shared" si="76"/>
        <v>1.2563290613173841</v>
      </c>
      <c r="AB62" s="30">
        <f t="shared" si="76"/>
        <v>51.66514198323609</v>
      </c>
      <c r="AC62" s="30">
        <f t="shared" si="76"/>
        <v>1586.7981629519854</v>
      </c>
      <c r="AD62" s="30">
        <f t="shared" si="76"/>
        <v>5628.0964089649451</v>
      </c>
      <c r="AE62" s="30">
        <f t="shared" si="76"/>
        <v>17801.113780428172</v>
      </c>
      <c r="AF62" s="30">
        <f t="shared" si="76"/>
        <v>111201.88984176099</v>
      </c>
      <c r="AG62" s="30">
        <f t="shared" si="76"/>
        <v>140260.83811027661</v>
      </c>
      <c r="AH62" s="30">
        <f t="shared" si="76"/>
        <v>134176.04443025746</v>
      </c>
      <c r="AI62" s="30">
        <f t="shared" si="76"/>
        <v>56386.697405430445</v>
      </c>
      <c r="AJ62" s="30">
        <f t="shared" si="76"/>
        <v>5229.2857545928673</v>
      </c>
      <c r="AK62" s="30">
        <f t="shared" si="76"/>
        <v>1598.8437559214065</v>
      </c>
      <c r="AL62" s="30">
        <f t="shared" si="76"/>
        <v>13.831852568193645</v>
      </c>
      <c r="AM62" s="30">
        <f t="shared" si="76"/>
        <v>1.2563290613173841</v>
      </c>
      <c r="AN62" s="30">
        <f t="shared" si="76"/>
        <v>51.66514198323609</v>
      </c>
      <c r="AO62" s="30">
        <f t="shared" si="76"/>
        <v>1586.7981629519854</v>
      </c>
      <c r="AP62" s="30">
        <f t="shared" si="76"/>
        <v>5628.0964089649451</v>
      </c>
      <c r="AQ62" s="30">
        <f t="shared" si="76"/>
        <v>17801.113780428172</v>
      </c>
      <c r="AR62" s="30">
        <f t="shared" si="76"/>
        <v>111201.88984176099</v>
      </c>
      <c r="AS62" s="30">
        <f t="shared" si="76"/>
        <v>140260.83811027661</v>
      </c>
      <c r="AT62" s="30">
        <f t="shared" si="76"/>
        <v>134176.04443025746</v>
      </c>
      <c r="AU62" s="30">
        <f t="shared" si="76"/>
        <v>56386.697405430445</v>
      </c>
      <c r="AV62" s="30">
        <f t="shared" si="76"/>
        <v>5229.2857545928673</v>
      </c>
      <c r="AW62" s="30">
        <f t="shared" si="76"/>
        <v>1598.8437559214065</v>
      </c>
      <c r="AX62" s="30">
        <f t="shared" si="76"/>
        <v>13.831852568193645</v>
      </c>
      <c r="AY62" s="30">
        <f t="shared" si="76"/>
        <v>1.2563290613173841</v>
      </c>
      <c r="AZ62" s="30">
        <f t="shared" si="76"/>
        <v>51.66514198323609</v>
      </c>
      <c r="BA62" s="30">
        <f t="shared" si="76"/>
        <v>1586.7981629519854</v>
      </c>
      <c r="BB62" s="30">
        <f t="shared" si="76"/>
        <v>5628.0964089649451</v>
      </c>
      <c r="BC62" s="30">
        <f t="shared" si="76"/>
        <v>17801.113780428172</v>
      </c>
      <c r="BD62" s="30">
        <f t="shared" si="76"/>
        <v>111201.88984176099</v>
      </c>
      <c r="BE62" s="30">
        <f t="shared" si="76"/>
        <v>140260.83811027661</v>
      </c>
      <c r="BF62" s="30">
        <f t="shared" si="76"/>
        <v>134176.04443025746</v>
      </c>
      <c r="BG62" s="30">
        <f t="shared" si="76"/>
        <v>56386.697405430445</v>
      </c>
      <c r="BH62" s="30">
        <f t="shared" si="76"/>
        <v>5229.2857545928673</v>
      </c>
      <c r="BI62" s="30">
        <f t="shared" si="76"/>
        <v>1598.8437559214065</v>
      </c>
      <c r="BJ62" s="30">
        <f t="shared" si="76"/>
        <v>13.831852568193645</v>
      </c>
      <c r="BK62" s="30">
        <f t="shared" si="76"/>
        <v>1.2563290613173841</v>
      </c>
      <c r="BL62" s="30">
        <f t="shared" si="76"/>
        <v>51.66514198323609</v>
      </c>
      <c r="BM62" s="30">
        <f t="shared" si="76"/>
        <v>1586.7981629519854</v>
      </c>
      <c r="BN62" s="30">
        <f t="shared" si="76"/>
        <v>5628.0964089649451</v>
      </c>
      <c r="BO62" s="30">
        <f t="shared" si="76"/>
        <v>17801.113780428172</v>
      </c>
      <c r="BP62" s="30">
        <f t="shared" ref="BP62:CH62" si="77">((BP8*0.5)+BO26-BP44)*BP81*BP96*BP$2</f>
        <v>111201.88984176099</v>
      </c>
      <c r="BQ62" s="30">
        <f t="shared" si="77"/>
        <v>140260.83811027661</v>
      </c>
      <c r="BR62" s="30">
        <f t="shared" si="77"/>
        <v>134176.04443025746</v>
      </c>
      <c r="BS62" s="30">
        <f t="shared" si="77"/>
        <v>56386.697405430445</v>
      </c>
      <c r="BT62" s="30">
        <f t="shared" si="77"/>
        <v>5229.2857545928673</v>
      </c>
      <c r="BU62" s="30">
        <f t="shared" si="77"/>
        <v>1598.8437559214065</v>
      </c>
      <c r="BV62" s="30">
        <f t="shared" si="77"/>
        <v>13.831852568193645</v>
      </c>
      <c r="BW62" s="30">
        <f t="shared" si="77"/>
        <v>1.2563290613173841</v>
      </c>
      <c r="BX62" s="30">
        <f t="shared" si="77"/>
        <v>51.66514198323609</v>
      </c>
      <c r="BY62" s="30">
        <f t="shared" si="77"/>
        <v>1586.7981629519854</v>
      </c>
      <c r="BZ62" s="30">
        <f t="shared" si="77"/>
        <v>5628.0964089649451</v>
      </c>
      <c r="CA62" s="30">
        <f t="shared" si="77"/>
        <v>17801.113780428172</v>
      </c>
      <c r="CB62" s="30">
        <f t="shared" si="77"/>
        <v>111201.88984176099</v>
      </c>
      <c r="CC62" s="30">
        <f t="shared" si="77"/>
        <v>140260.83811027661</v>
      </c>
      <c r="CD62" s="30">
        <f t="shared" si="77"/>
        <v>134176.04443025746</v>
      </c>
      <c r="CE62" s="30">
        <f t="shared" si="77"/>
        <v>56386.697405430445</v>
      </c>
      <c r="CF62" s="30">
        <f t="shared" si="77"/>
        <v>5229.2857545928673</v>
      </c>
      <c r="CG62" s="30">
        <f t="shared" si="77"/>
        <v>1598.8437559214065</v>
      </c>
      <c r="CH62" s="33">
        <f t="shared" si="77"/>
        <v>13.831852568193645</v>
      </c>
    </row>
    <row r="63" spans="1:86" ht="15.6" x14ac:dyDescent="0.3">
      <c r="A63" s="571"/>
      <c r="B63" s="14" t="str">
        <f t="shared" si="68"/>
        <v>Ext Lighting</v>
      </c>
      <c r="C63" s="30">
        <f t="shared" si="71"/>
        <v>0</v>
      </c>
      <c r="D63" s="30">
        <f t="shared" ref="D63:BO63" si="78">((D9*0.5)+C27-D45)*D82*D97*D$2</f>
        <v>0</v>
      </c>
      <c r="E63" s="30">
        <f t="shared" si="78"/>
        <v>0</v>
      </c>
      <c r="F63" s="30">
        <f t="shared" si="78"/>
        <v>0</v>
      </c>
      <c r="G63" s="30">
        <f t="shared" si="78"/>
        <v>0</v>
      </c>
      <c r="H63" s="30">
        <f t="shared" si="78"/>
        <v>7.9930037132470426</v>
      </c>
      <c r="I63" s="30">
        <f t="shared" si="78"/>
        <v>19.746219971163743</v>
      </c>
      <c r="J63" s="30">
        <f t="shared" si="78"/>
        <v>15.591264313115904</v>
      </c>
      <c r="K63" s="30">
        <f t="shared" si="78"/>
        <v>18.932749993441217</v>
      </c>
      <c r="L63" s="30">
        <f t="shared" si="78"/>
        <v>13.630750332250292</v>
      </c>
      <c r="M63" s="30">
        <f t="shared" si="78"/>
        <v>12.018613533646082</v>
      </c>
      <c r="N63" s="30">
        <f t="shared" si="78"/>
        <v>12.965894586920699</v>
      </c>
      <c r="O63" s="30">
        <f t="shared" si="78"/>
        <v>13.996094449894777</v>
      </c>
      <c r="P63" s="30">
        <f t="shared" si="78"/>
        <v>10.830367327923303</v>
      </c>
      <c r="Q63" s="30">
        <f t="shared" si="78"/>
        <v>9.548050914578031</v>
      </c>
      <c r="R63" s="30">
        <f t="shared" si="78"/>
        <v>9.5234523611426418</v>
      </c>
      <c r="S63" s="30">
        <f t="shared" si="78"/>
        <v>11.184414471546475</v>
      </c>
      <c r="T63" s="30">
        <f t="shared" si="78"/>
        <v>15.807892033945379</v>
      </c>
      <c r="U63" s="30">
        <f t="shared" si="78"/>
        <v>19.746219971163743</v>
      </c>
      <c r="V63" s="30">
        <f t="shared" si="78"/>
        <v>15.591264313115904</v>
      </c>
      <c r="W63" s="30">
        <f t="shared" si="78"/>
        <v>18.932749993441217</v>
      </c>
      <c r="X63" s="30">
        <f t="shared" si="78"/>
        <v>13.630750332250292</v>
      </c>
      <c r="Y63" s="30">
        <f t="shared" si="78"/>
        <v>12.018613533646082</v>
      </c>
      <c r="Z63" s="30">
        <f t="shared" si="78"/>
        <v>12.965894586920699</v>
      </c>
      <c r="AA63" s="30">
        <f t="shared" si="78"/>
        <v>13.996094449894777</v>
      </c>
      <c r="AB63" s="30">
        <f t="shared" si="78"/>
        <v>10.830367327923303</v>
      </c>
      <c r="AC63" s="30">
        <f t="shared" si="78"/>
        <v>9.548050914578031</v>
      </c>
      <c r="AD63" s="30">
        <f t="shared" si="78"/>
        <v>9.5234523611426418</v>
      </c>
      <c r="AE63" s="30">
        <f t="shared" si="78"/>
        <v>11.184414471546475</v>
      </c>
      <c r="AF63" s="30">
        <f t="shared" si="78"/>
        <v>15.807892033945379</v>
      </c>
      <c r="AG63" s="30">
        <f t="shared" si="78"/>
        <v>19.746219971163743</v>
      </c>
      <c r="AH63" s="30">
        <f t="shared" si="78"/>
        <v>15.591264313115904</v>
      </c>
      <c r="AI63" s="30">
        <f t="shared" si="78"/>
        <v>18.932749993441217</v>
      </c>
      <c r="AJ63" s="30">
        <f t="shared" si="78"/>
        <v>13.630750332250292</v>
      </c>
      <c r="AK63" s="30">
        <f t="shared" si="78"/>
        <v>12.018613533646082</v>
      </c>
      <c r="AL63" s="30">
        <f t="shared" si="78"/>
        <v>12.965894586920699</v>
      </c>
      <c r="AM63" s="30">
        <f t="shared" si="78"/>
        <v>13.996094449894777</v>
      </c>
      <c r="AN63" s="30">
        <f t="shared" si="78"/>
        <v>10.830367327923303</v>
      </c>
      <c r="AO63" s="30">
        <f t="shared" si="78"/>
        <v>9.548050914578031</v>
      </c>
      <c r="AP63" s="30">
        <f t="shared" si="78"/>
        <v>9.5234523611426418</v>
      </c>
      <c r="AQ63" s="30">
        <f t="shared" si="78"/>
        <v>11.184414471546475</v>
      </c>
      <c r="AR63" s="30">
        <f t="shared" si="78"/>
        <v>15.807892033945379</v>
      </c>
      <c r="AS63" s="30">
        <f t="shared" si="78"/>
        <v>19.746219971163743</v>
      </c>
      <c r="AT63" s="30">
        <f t="shared" si="78"/>
        <v>15.591264313115904</v>
      </c>
      <c r="AU63" s="30">
        <f t="shared" si="78"/>
        <v>18.932749993441217</v>
      </c>
      <c r="AV63" s="30">
        <f t="shared" si="78"/>
        <v>13.630750332250292</v>
      </c>
      <c r="AW63" s="30">
        <f t="shared" si="78"/>
        <v>12.018613533646082</v>
      </c>
      <c r="AX63" s="30">
        <f t="shared" si="78"/>
        <v>12.965894586920699</v>
      </c>
      <c r="AY63" s="30">
        <f t="shared" si="78"/>
        <v>13.996094449894777</v>
      </c>
      <c r="AZ63" s="30">
        <f t="shared" si="78"/>
        <v>10.830367327923303</v>
      </c>
      <c r="BA63" s="30">
        <f t="shared" si="78"/>
        <v>9.548050914578031</v>
      </c>
      <c r="BB63" s="30">
        <f t="shared" si="78"/>
        <v>9.5234523611426418</v>
      </c>
      <c r="BC63" s="30">
        <f t="shared" si="78"/>
        <v>11.184414471546475</v>
      </c>
      <c r="BD63" s="30">
        <f t="shared" si="78"/>
        <v>15.807892033945379</v>
      </c>
      <c r="BE63" s="30">
        <f t="shared" si="78"/>
        <v>19.746219971163743</v>
      </c>
      <c r="BF63" s="30">
        <f t="shared" si="78"/>
        <v>15.591264313115904</v>
      </c>
      <c r="BG63" s="30">
        <f t="shared" si="78"/>
        <v>18.932749993441217</v>
      </c>
      <c r="BH63" s="30">
        <f t="shared" si="78"/>
        <v>13.630750332250292</v>
      </c>
      <c r="BI63" s="30">
        <f t="shared" si="78"/>
        <v>12.018613533646082</v>
      </c>
      <c r="BJ63" s="30">
        <f t="shared" si="78"/>
        <v>12.965894586920699</v>
      </c>
      <c r="BK63" s="30">
        <f t="shared" si="78"/>
        <v>13.996094449894777</v>
      </c>
      <c r="BL63" s="30">
        <f t="shared" si="78"/>
        <v>10.830367327923303</v>
      </c>
      <c r="BM63" s="30">
        <f t="shared" si="78"/>
        <v>9.548050914578031</v>
      </c>
      <c r="BN63" s="30">
        <f t="shared" si="78"/>
        <v>9.5234523611426418</v>
      </c>
      <c r="BO63" s="30">
        <f t="shared" si="78"/>
        <v>11.184414471546475</v>
      </c>
      <c r="BP63" s="30">
        <f t="shared" ref="BP63:CH63" si="79">((BP9*0.5)+BO27-BP45)*BP82*BP97*BP$2</f>
        <v>15.807892033945379</v>
      </c>
      <c r="BQ63" s="30">
        <f t="shared" si="79"/>
        <v>19.746219971163743</v>
      </c>
      <c r="BR63" s="30">
        <f t="shared" si="79"/>
        <v>15.591264313115904</v>
      </c>
      <c r="BS63" s="30">
        <f t="shared" si="79"/>
        <v>18.932749993441217</v>
      </c>
      <c r="BT63" s="30">
        <f t="shared" si="79"/>
        <v>13.630750332250292</v>
      </c>
      <c r="BU63" s="30">
        <f t="shared" si="79"/>
        <v>12.018613533646082</v>
      </c>
      <c r="BV63" s="30">
        <f t="shared" si="79"/>
        <v>12.965894586920699</v>
      </c>
      <c r="BW63" s="30">
        <f t="shared" si="79"/>
        <v>13.996094449894777</v>
      </c>
      <c r="BX63" s="30">
        <f t="shared" si="79"/>
        <v>10.830367327923303</v>
      </c>
      <c r="BY63" s="30">
        <f t="shared" si="79"/>
        <v>9.548050914578031</v>
      </c>
      <c r="BZ63" s="30">
        <f t="shared" si="79"/>
        <v>9.5234523611426418</v>
      </c>
      <c r="CA63" s="30">
        <f t="shared" si="79"/>
        <v>11.184414471546475</v>
      </c>
      <c r="CB63" s="30">
        <f t="shared" si="79"/>
        <v>15.807892033945379</v>
      </c>
      <c r="CC63" s="30">
        <f t="shared" si="79"/>
        <v>19.746219971163743</v>
      </c>
      <c r="CD63" s="30">
        <f t="shared" si="79"/>
        <v>15.591264313115904</v>
      </c>
      <c r="CE63" s="30">
        <f t="shared" si="79"/>
        <v>18.932749993441217</v>
      </c>
      <c r="CF63" s="30">
        <f t="shared" si="79"/>
        <v>13.630750332250292</v>
      </c>
      <c r="CG63" s="30">
        <f t="shared" si="79"/>
        <v>12.018613533646082</v>
      </c>
      <c r="CH63" s="33">
        <f t="shared" si="79"/>
        <v>12.965894586920699</v>
      </c>
    </row>
    <row r="64" spans="1:86" ht="15.6" x14ac:dyDescent="0.3">
      <c r="A64" s="571"/>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164.70775225662777</v>
      </c>
      <c r="O64" s="30">
        <f t="shared" si="80"/>
        <v>339.82360310299003</v>
      </c>
      <c r="P64" s="30">
        <f t="shared" si="80"/>
        <v>290.7764480177209</v>
      </c>
      <c r="Q64" s="30">
        <f t="shared" si="80"/>
        <v>227.62056717850331</v>
      </c>
      <c r="R64" s="30">
        <f t="shared" si="80"/>
        <v>102.62593366839542</v>
      </c>
      <c r="S64" s="30">
        <f t="shared" si="80"/>
        <v>43.783475968830132</v>
      </c>
      <c r="T64" s="30">
        <f t="shared" si="80"/>
        <v>8.7956301725102435</v>
      </c>
      <c r="U64" s="30">
        <f t="shared" si="80"/>
        <v>5.7350822112753077</v>
      </c>
      <c r="V64" s="30">
        <f t="shared" si="80"/>
        <v>6.7060424922426343</v>
      </c>
      <c r="W64" s="30">
        <f t="shared" si="80"/>
        <v>30.05153621940541</v>
      </c>
      <c r="X64" s="30">
        <f t="shared" si="80"/>
        <v>90.744757983309341</v>
      </c>
      <c r="Y64" s="30">
        <f t="shared" si="80"/>
        <v>197.09927731193415</v>
      </c>
      <c r="Z64" s="30">
        <f t="shared" si="80"/>
        <v>329.41550451325554</v>
      </c>
      <c r="AA64" s="30">
        <f t="shared" si="80"/>
        <v>339.82360310299003</v>
      </c>
      <c r="AB64" s="30">
        <f t="shared" si="80"/>
        <v>290.7764480177209</v>
      </c>
      <c r="AC64" s="30">
        <f t="shared" si="80"/>
        <v>227.62056717850331</v>
      </c>
      <c r="AD64" s="30">
        <f t="shared" si="80"/>
        <v>102.62593366839542</v>
      </c>
      <c r="AE64" s="30">
        <f t="shared" si="80"/>
        <v>43.783475968830132</v>
      </c>
      <c r="AF64" s="30">
        <f t="shared" si="80"/>
        <v>8.7956301725102435</v>
      </c>
      <c r="AG64" s="30">
        <f t="shared" si="80"/>
        <v>5.7350822112753077</v>
      </c>
      <c r="AH64" s="30">
        <f t="shared" si="80"/>
        <v>6.7060424922426343</v>
      </c>
      <c r="AI64" s="30">
        <f t="shared" si="80"/>
        <v>30.05153621940541</v>
      </c>
      <c r="AJ64" s="30">
        <f t="shared" si="80"/>
        <v>90.744757983309341</v>
      </c>
      <c r="AK64" s="30">
        <f t="shared" si="80"/>
        <v>197.09927731193415</v>
      </c>
      <c r="AL64" s="30">
        <f t="shared" si="80"/>
        <v>329.41550451325554</v>
      </c>
      <c r="AM64" s="30">
        <f t="shared" si="80"/>
        <v>339.82360310299003</v>
      </c>
      <c r="AN64" s="30">
        <f t="shared" si="80"/>
        <v>290.7764480177209</v>
      </c>
      <c r="AO64" s="30">
        <f t="shared" si="80"/>
        <v>227.62056717850331</v>
      </c>
      <c r="AP64" s="30">
        <f t="shared" si="80"/>
        <v>102.62593366839542</v>
      </c>
      <c r="AQ64" s="30">
        <f t="shared" si="80"/>
        <v>43.783475968830132</v>
      </c>
      <c r="AR64" s="30">
        <f t="shared" si="80"/>
        <v>8.7956301725102435</v>
      </c>
      <c r="AS64" s="30">
        <f t="shared" si="80"/>
        <v>5.7350822112753077</v>
      </c>
      <c r="AT64" s="30">
        <f t="shared" si="80"/>
        <v>6.7060424922426343</v>
      </c>
      <c r="AU64" s="30">
        <f t="shared" si="80"/>
        <v>30.05153621940541</v>
      </c>
      <c r="AV64" s="30">
        <f t="shared" si="80"/>
        <v>90.744757983309341</v>
      </c>
      <c r="AW64" s="30">
        <f t="shared" si="80"/>
        <v>197.09927731193415</v>
      </c>
      <c r="AX64" s="30">
        <f t="shared" si="80"/>
        <v>329.41550451325554</v>
      </c>
      <c r="AY64" s="30">
        <f t="shared" si="80"/>
        <v>339.82360310299003</v>
      </c>
      <c r="AZ64" s="30">
        <f t="shared" si="80"/>
        <v>290.7764480177209</v>
      </c>
      <c r="BA64" s="30">
        <f t="shared" si="80"/>
        <v>227.62056717850331</v>
      </c>
      <c r="BB64" s="30">
        <f t="shared" si="80"/>
        <v>102.62593366839542</v>
      </c>
      <c r="BC64" s="30">
        <f t="shared" si="80"/>
        <v>43.783475968830132</v>
      </c>
      <c r="BD64" s="30">
        <f t="shared" si="80"/>
        <v>8.7956301725102435</v>
      </c>
      <c r="BE64" s="30">
        <f t="shared" si="80"/>
        <v>5.7350822112753077</v>
      </c>
      <c r="BF64" s="30">
        <f t="shared" si="80"/>
        <v>6.7060424922426343</v>
      </c>
      <c r="BG64" s="30">
        <f t="shared" si="80"/>
        <v>30.05153621940541</v>
      </c>
      <c r="BH64" s="30">
        <f t="shared" si="80"/>
        <v>90.744757983309341</v>
      </c>
      <c r="BI64" s="30">
        <f t="shared" si="80"/>
        <v>197.09927731193415</v>
      </c>
      <c r="BJ64" s="30">
        <f t="shared" si="80"/>
        <v>329.41550451325554</v>
      </c>
      <c r="BK64" s="30">
        <f t="shared" si="80"/>
        <v>339.82360310299003</v>
      </c>
      <c r="BL64" s="30">
        <f t="shared" si="80"/>
        <v>290.7764480177209</v>
      </c>
      <c r="BM64" s="30">
        <f t="shared" si="80"/>
        <v>227.62056717850331</v>
      </c>
      <c r="BN64" s="30">
        <f t="shared" si="80"/>
        <v>102.62593366839542</v>
      </c>
      <c r="BO64" s="30">
        <f t="shared" si="80"/>
        <v>43.783475968830132</v>
      </c>
      <c r="BP64" s="30">
        <f t="shared" ref="BP64:CH64" si="81">((BP10*0.5)+BO28-BP46)*BP83*BP98*BP$2</f>
        <v>8.7956301725102435</v>
      </c>
      <c r="BQ64" s="30">
        <f t="shared" si="81"/>
        <v>5.7350822112753077</v>
      </c>
      <c r="BR64" s="30">
        <f t="shared" si="81"/>
        <v>6.7060424922426343</v>
      </c>
      <c r="BS64" s="30">
        <f t="shared" si="81"/>
        <v>30.05153621940541</v>
      </c>
      <c r="BT64" s="30">
        <f t="shared" si="81"/>
        <v>90.744757983309341</v>
      </c>
      <c r="BU64" s="30">
        <f t="shared" si="81"/>
        <v>197.09927731193415</v>
      </c>
      <c r="BV64" s="30">
        <f t="shared" si="81"/>
        <v>329.41550451325554</v>
      </c>
      <c r="BW64" s="30">
        <f t="shared" si="81"/>
        <v>339.82360310299003</v>
      </c>
      <c r="BX64" s="30">
        <f t="shared" si="81"/>
        <v>290.7764480177209</v>
      </c>
      <c r="BY64" s="30">
        <f t="shared" si="81"/>
        <v>227.62056717850331</v>
      </c>
      <c r="BZ64" s="30">
        <f t="shared" si="81"/>
        <v>102.62593366839542</v>
      </c>
      <c r="CA64" s="30">
        <f t="shared" si="81"/>
        <v>43.783475968830132</v>
      </c>
      <c r="CB64" s="30">
        <f t="shared" si="81"/>
        <v>8.7956301725102435</v>
      </c>
      <c r="CC64" s="30">
        <f t="shared" si="81"/>
        <v>5.7350822112753077</v>
      </c>
      <c r="CD64" s="30">
        <f t="shared" si="81"/>
        <v>6.7060424922426343</v>
      </c>
      <c r="CE64" s="30">
        <f t="shared" si="81"/>
        <v>30.05153621940541</v>
      </c>
      <c r="CF64" s="30">
        <f t="shared" si="81"/>
        <v>90.744757983309341</v>
      </c>
      <c r="CG64" s="30">
        <f t="shared" si="81"/>
        <v>197.09927731193415</v>
      </c>
      <c r="CH64" s="33">
        <f t="shared" si="81"/>
        <v>329.41550451325554</v>
      </c>
    </row>
    <row r="65" spans="1:88" ht="15.6" x14ac:dyDescent="0.3">
      <c r="A65" s="571"/>
      <c r="B65" s="14" t="str">
        <f t="shared" si="68"/>
        <v>HVAC</v>
      </c>
      <c r="C65" s="30">
        <f t="shared" si="71"/>
        <v>0</v>
      </c>
      <c r="D65" s="30">
        <f t="shared" ref="D65:BO65" si="82">((D11*0.5)+C29-D47)*D84*D99*D$2</f>
        <v>0</v>
      </c>
      <c r="E65" s="30">
        <f t="shared" si="82"/>
        <v>187.44409390101703</v>
      </c>
      <c r="F65" s="30">
        <f t="shared" si="82"/>
        <v>540.39041170227074</v>
      </c>
      <c r="G65" s="30">
        <f t="shared" si="82"/>
        <v>1610.4365610033738</v>
      </c>
      <c r="H65" s="30">
        <f t="shared" si="82"/>
        <v>12399.531707486874</v>
      </c>
      <c r="I65" s="30">
        <f t="shared" si="82"/>
        <v>21085.459685719186</v>
      </c>
      <c r="J65" s="30">
        <f t="shared" si="82"/>
        <v>23561.352902637755</v>
      </c>
      <c r="K65" s="30">
        <f t="shared" si="82"/>
        <v>11138.029837389255</v>
      </c>
      <c r="L65" s="30">
        <f t="shared" si="82"/>
        <v>5118.2565790752724</v>
      </c>
      <c r="M65" s="30">
        <f t="shared" si="82"/>
        <v>12671.520953236251</v>
      </c>
      <c r="N65" s="30">
        <f t="shared" si="82"/>
        <v>28983.49696529494</v>
      </c>
      <c r="O65" s="30">
        <f t="shared" si="82"/>
        <v>36813.612627544841</v>
      </c>
      <c r="P65" s="30">
        <f t="shared" si="82"/>
        <v>31469.256619823107</v>
      </c>
      <c r="Q65" s="30">
        <f t="shared" si="82"/>
        <v>25840.095155727064</v>
      </c>
      <c r="R65" s="30">
        <f t="shared" si="82"/>
        <v>14442.072137105597</v>
      </c>
      <c r="S65" s="30">
        <f t="shared" si="82"/>
        <v>16794.81713230658</v>
      </c>
      <c r="T65" s="30">
        <f t="shared" si="82"/>
        <v>85284.745322374525</v>
      </c>
      <c r="U65" s="30">
        <f t="shared" si="82"/>
        <v>107013.72112780427</v>
      </c>
      <c r="V65" s="30">
        <f t="shared" si="82"/>
        <v>102506.96068785491</v>
      </c>
      <c r="W65" s="30">
        <f t="shared" si="82"/>
        <v>44649.517081882135</v>
      </c>
      <c r="X65" s="30">
        <f t="shared" si="82"/>
        <v>13754.304726239296</v>
      </c>
      <c r="Y65" s="30">
        <f t="shared" si="82"/>
        <v>22936.741068357092</v>
      </c>
      <c r="Z65" s="30">
        <f t="shared" si="82"/>
        <v>35920.642628271577</v>
      </c>
      <c r="AA65" s="30">
        <f t="shared" si="82"/>
        <v>36813.612627544841</v>
      </c>
      <c r="AB65" s="30">
        <f t="shared" si="82"/>
        <v>31469.256619823107</v>
      </c>
      <c r="AC65" s="30">
        <f t="shared" si="82"/>
        <v>25840.095155727064</v>
      </c>
      <c r="AD65" s="30">
        <f t="shared" si="82"/>
        <v>14442.072137105597</v>
      </c>
      <c r="AE65" s="30">
        <f t="shared" si="82"/>
        <v>16794.81713230658</v>
      </c>
      <c r="AF65" s="30">
        <f t="shared" si="82"/>
        <v>85284.745322374525</v>
      </c>
      <c r="AG65" s="30">
        <f t="shared" si="82"/>
        <v>107013.72112780427</v>
      </c>
      <c r="AH65" s="30">
        <f t="shared" si="82"/>
        <v>102506.96068785491</v>
      </c>
      <c r="AI65" s="30">
        <f t="shared" si="82"/>
        <v>44649.517081882135</v>
      </c>
      <c r="AJ65" s="30">
        <f t="shared" si="82"/>
        <v>13754.304726239296</v>
      </c>
      <c r="AK65" s="30">
        <f t="shared" si="82"/>
        <v>22936.741068357092</v>
      </c>
      <c r="AL65" s="30">
        <f t="shared" si="82"/>
        <v>35920.642628271577</v>
      </c>
      <c r="AM65" s="30">
        <f t="shared" si="82"/>
        <v>36813.612627544841</v>
      </c>
      <c r="AN65" s="30">
        <f t="shared" si="82"/>
        <v>31469.256619823107</v>
      </c>
      <c r="AO65" s="30">
        <f t="shared" si="82"/>
        <v>25840.095155727064</v>
      </c>
      <c r="AP65" s="30">
        <f t="shared" si="82"/>
        <v>14442.072137105597</v>
      </c>
      <c r="AQ65" s="30">
        <f t="shared" si="82"/>
        <v>16794.81713230658</v>
      </c>
      <c r="AR65" s="30">
        <f t="shared" si="82"/>
        <v>85284.745322374525</v>
      </c>
      <c r="AS65" s="30">
        <f t="shared" si="82"/>
        <v>107013.72112780427</v>
      </c>
      <c r="AT65" s="30">
        <f t="shared" si="82"/>
        <v>102506.96068785491</v>
      </c>
      <c r="AU65" s="30">
        <f t="shared" si="82"/>
        <v>44649.517081882135</v>
      </c>
      <c r="AV65" s="30">
        <f t="shared" si="82"/>
        <v>13754.304726239296</v>
      </c>
      <c r="AW65" s="30">
        <f t="shared" si="82"/>
        <v>22936.741068357092</v>
      </c>
      <c r="AX65" s="30">
        <f t="shared" si="82"/>
        <v>35920.642628271577</v>
      </c>
      <c r="AY65" s="30">
        <f t="shared" si="82"/>
        <v>36813.612627544841</v>
      </c>
      <c r="AZ65" s="30">
        <f t="shared" si="82"/>
        <v>31469.256619823107</v>
      </c>
      <c r="BA65" s="30">
        <f t="shared" si="82"/>
        <v>25840.095155727064</v>
      </c>
      <c r="BB65" s="30">
        <f t="shared" si="82"/>
        <v>14442.072137105597</v>
      </c>
      <c r="BC65" s="30">
        <f t="shared" si="82"/>
        <v>16794.81713230658</v>
      </c>
      <c r="BD65" s="30">
        <f t="shared" si="82"/>
        <v>85284.745322374525</v>
      </c>
      <c r="BE65" s="30">
        <f t="shared" si="82"/>
        <v>107013.72112780427</v>
      </c>
      <c r="BF65" s="30">
        <f t="shared" si="82"/>
        <v>102506.96068785491</v>
      </c>
      <c r="BG65" s="30">
        <f t="shared" si="82"/>
        <v>44649.517081882135</v>
      </c>
      <c r="BH65" s="30">
        <f t="shared" si="82"/>
        <v>13754.304726239296</v>
      </c>
      <c r="BI65" s="30">
        <f t="shared" si="82"/>
        <v>22936.741068357092</v>
      </c>
      <c r="BJ65" s="30">
        <f t="shared" si="82"/>
        <v>35920.642628271577</v>
      </c>
      <c r="BK65" s="30">
        <f t="shared" si="82"/>
        <v>36813.612627544841</v>
      </c>
      <c r="BL65" s="30">
        <f t="shared" si="82"/>
        <v>31469.256619823107</v>
      </c>
      <c r="BM65" s="30">
        <f t="shared" si="82"/>
        <v>25840.095155727064</v>
      </c>
      <c r="BN65" s="30">
        <f t="shared" si="82"/>
        <v>14442.072137105597</v>
      </c>
      <c r="BO65" s="30">
        <f t="shared" si="82"/>
        <v>16794.81713230658</v>
      </c>
      <c r="BP65" s="30">
        <f t="shared" ref="BP65:CH65" si="83">((BP11*0.5)+BO29-BP47)*BP84*BP99*BP$2</f>
        <v>85284.745322374525</v>
      </c>
      <c r="BQ65" s="30">
        <f t="shared" si="83"/>
        <v>107013.72112780427</v>
      </c>
      <c r="BR65" s="30">
        <f t="shared" si="83"/>
        <v>102506.96068785491</v>
      </c>
      <c r="BS65" s="30">
        <f t="shared" si="83"/>
        <v>44649.517081882135</v>
      </c>
      <c r="BT65" s="30">
        <f t="shared" si="83"/>
        <v>13754.304726239296</v>
      </c>
      <c r="BU65" s="30">
        <f t="shared" si="83"/>
        <v>22936.741068357092</v>
      </c>
      <c r="BV65" s="30">
        <f t="shared" si="83"/>
        <v>35920.642628271577</v>
      </c>
      <c r="BW65" s="30">
        <f t="shared" si="83"/>
        <v>36813.612627544841</v>
      </c>
      <c r="BX65" s="30">
        <f t="shared" si="83"/>
        <v>31469.256619823107</v>
      </c>
      <c r="BY65" s="30">
        <f t="shared" si="83"/>
        <v>25840.095155727064</v>
      </c>
      <c r="BZ65" s="30">
        <f t="shared" si="83"/>
        <v>14442.072137105597</v>
      </c>
      <c r="CA65" s="30">
        <f t="shared" si="83"/>
        <v>16794.81713230658</v>
      </c>
      <c r="CB65" s="30">
        <f t="shared" si="83"/>
        <v>85284.745322374525</v>
      </c>
      <c r="CC65" s="30">
        <f t="shared" si="83"/>
        <v>107013.72112780427</v>
      </c>
      <c r="CD65" s="30">
        <f t="shared" si="83"/>
        <v>102506.96068785491</v>
      </c>
      <c r="CE65" s="30">
        <f t="shared" si="83"/>
        <v>44649.517081882135</v>
      </c>
      <c r="CF65" s="30">
        <f t="shared" si="83"/>
        <v>13754.304726239296</v>
      </c>
      <c r="CG65" s="30">
        <f t="shared" si="83"/>
        <v>22936.741068357092</v>
      </c>
      <c r="CH65" s="33">
        <f t="shared" si="83"/>
        <v>35920.642628271577</v>
      </c>
    </row>
    <row r="66" spans="1:88" ht="15.6" x14ac:dyDescent="0.3">
      <c r="A66" s="571"/>
      <c r="B66" s="14" t="str">
        <f t="shared" si="68"/>
        <v>Lighting</v>
      </c>
      <c r="C66" s="30">
        <f t="shared" si="71"/>
        <v>0</v>
      </c>
      <c r="D66" s="30">
        <f t="shared" ref="D66:BO66" si="84">((D12*0.5)+C30-D48)*D85*D100*D$2</f>
        <v>226.6119947301772</v>
      </c>
      <c r="E66" s="30">
        <f t="shared" si="84"/>
        <v>3437.7200607988698</v>
      </c>
      <c r="F66" s="30">
        <f t="shared" si="84"/>
        <v>9766.5412586214352</v>
      </c>
      <c r="G66" s="30">
        <f t="shared" si="84"/>
        <v>24507.443445671019</v>
      </c>
      <c r="H66" s="30">
        <f t="shared" si="84"/>
        <v>52715.067349538775</v>
      </c>
      <c r="I66" s="30">
        <f t="shared" si="84"/>
        <v>81115.262958174731</v>
      </c>
      <c r="J66" s="30">
        <f t="shared" si="84"/>
        <v>74961.468303828704</v>
      </c>
      <c r="K66" s="30">
        <f t="shared" si="84"/>
        <v>84535.862075080484</v>
      </c>
      <c r="L66" s="30">
        <f t="shared" si="84"/>
        <v>62955.882755223465</v>
      </c>
      <c r="M66" s="30">
        <f t="shared" si="84"/>
        <v>60560.624545029794</v>
      </c>
      <c r="N66" s="30">
        <f t="shared" si="84"/>
        <v>79744.936004805815</v>
      </c>
      <c r="O66" s="30">
        <f t="shared" si="84"/>
        <v>102253.98128708859</v>
      </c>
      <c r="P66" s="30">
        <f t="shared" si="84"/>
        <v>78277.428984470374</v>
      </c>
      <c r="Q66" s="30">
        <f t="shared" si="84"/>
        <v>87891.776596850366</v>
      </c>
      <c r="R66" s="30">
        <f t="shared" si="84"/>
        <v>87137.729872525291</v>
      </c>
      <c r="S66" s="30">
        <f t="shared" si="84"/>
        <v>109701.91987164046</v>
      </c>
      <c r="T66" s="30">
        <f t="shared" si="84"/>
        <v>173100.88643784414</v>
      </c>
      <c r="U66" s="30">
        <f t="shared" si="84"/>
        <v>211461.74152245148</v>
      </c>
      <c r="V66" s="30">
        <f t="shared" si="84"/>
        <v>170434.00136477774</v>
      </c>
      <c r="W66" s="30">
        <f t="shared" si="84"/>
        <v>170314.33348446779</v>
      </c>
      <c r="X66" s="30">
        <f t="shared" si="84"/>
        <v>107579.73105830276</v>
      </c>
      <c r="Y66" s="30">
        <f t="shared" si="84"/>
        <v>88901.043980929186</v>
      </c>
      <c r="Z66" s="30">
        <f t="shared" si="84"/>
        <v>92673.413320944572</v>
      </c>
      <c r="AA66" s="30">
        <f t="shared" si="84"/>
        <v>102253.98128708859</v>
      </c>
      <c r="AB66" s="30">
        <f t="shared" si="84"/>
        <v>78277.428984470374</v>
      </c>
      <c r="AC66" s="30">
        <f t="shared" si="84"/>
        <v>87891.776596850366</v>
      </c>
      <c r="AD66" s="30">
        <f t="shared" si="84"/>
        <v>87137.729872525291</v>
      </c>
      <c r="AE66" s="30">
        <f t="shared" si="84"/>
        <v>109701.91987164046</v>
      </c>
      <c r="AF66" s="30">
        <f t="shared" si="84"/>
        <v>173100.88643784414</v>
      </c>
      <c r="AG66" s="30">
        <f t="shared" si="84"/>
        <v>211461.74152245148</v>
      </c>
      <c r="AH66" s="30">
        <f t="shared" si="84"/>
        <v>170434.00136477774</v>
      </c>
      <c r="AI66" s="30">
        <f t="shared" si="84"/>
        <v>170314.33348446779</v>
      </c>
      <c r="AJ66" s="30">
        <f t="shared" si="84"/>
        <v>107579.73105830276</v>
      </c>
      <c r="AK66" s="30">
        <f t="shared" si="84"/>
        <v>88901.043980929186</v>
      </c>
      <c r="AL66" s="30">
        <f t="shared" si="84"/>
        <v>92673.413320944572</v>
      </c>
      <c r="AM66" s="30">
        <f t="shared" si="84"/>
        <v>102253.98128708859</v>
      </c>
      <c r="AN66" s="30">
        <f t="shared" si="84"/>
        <v>78277.428984470374</v>
      </c>
      <c r="AO66" s="30">
        <f t="shared" si="84"/>
        <v>87891.776596850366</v>
      </c>
      <c r="AP66" s="30">
        <f t="shared" si="84"/>
        <v>87137.729872525291</v>
      </c>
      <c r="AQ66" s="30">
        <f t="shared" si="84"/>
        <v>109701.91987164046</v>
      </c>
      <c r="AR66" s="30">
        <f t="shared" si="84"/>
        <v>173100.88643784414</v>
      </c>
      <c r="AS66" s="30">
        <f t="shared" si="84"/>
        <v>211461.74152245148</v>
      </c>
      <c r="AT66" s="30">
        <f t="shared" si="84"/>
        <v>170434.00136477774</v>
      </c>
      <c r="AU66" s="30">
        <f t="shared" si="84"/>
        <v>170314.33348446779</v>
      </c>
      <c r="AV66" s="30">
        <f t="shared" si="84"/>
        <v>107579.73105830276</v>
      </c>
      <c r="AW66" s="30">
        <f t="shared" si="84"/>
        <v>88901.043980929186</v>
      </c>
      <c r="AX66" s="30">
        <f t="shared" si="84"/>
        <v>92673.413320944572</v>
      </c>
      <c r="AY66" s="30">
        <f t="shared" si="84"/>
        <v>102253.98128708859</v>
      </c>
      <c r="AZ66" s="30">
        <f t="shared" si="84"/>
        <v>78277.428984470374</v>
      </c>
      <c r="BA66" s="30">
        <f t="shared" si="84"/>
        <v>87891.776596850366</v>
      </c>
      <c r="BB66" s="30">
        <f t="shared" si="84"/>
        <v>87137.729872525291</v>
      </c>
      <c r="BC66" s="30">
        <f t="shared" si="84"/>
        <v>109701.91987164046</v>
      </c>
      <c r="BD66" s="30">
        <f t="shared" si="84"/>
        <v>173100.88643784414</v>
      </c>
      <c r="BE66" s="30">
        <f t="shared" si="84"/>
        <v>211461.74152245148</v>
      </c>
      <c r="BF66" s="30">
        <f t="shared" si="84"/>
        <v>170434.00136477774</v>
      </c>
      <c r="BG66" s="30">
        <f t="shared" si="84"/>
        <v>170314.33348446779</v>
      </c>
      <c r="BH66" s="30">
        <f t="shared" si="84"/>
        <v>107579.73105830276</v>
      </c>
      <c r="BI66" s="30">
        <f t="shared" si="84"/>
        <v>88901.043980929186</v>
      </c>
      <c r="BJ66" s="30">
        <f t="shared" si="84"/>
        <v>92673.413320944572</v>
      </c>
      <c r="BK66" s="30">
        <f t="shared" si="84"/>
        <v>102253.98128708859</v>
      </c>
      <c r="BL66" s="30">
        <f t="shared" si="84"/>
        <v>78277.428984470374</v>
      </c>
      <c r="BM66" s="30">
        <f t="shared" si="84"/>
        <v>87891.776596850366</v>
      </c>
      <c r="BN66" s="30">
        <f t="shared" si="84"/>
        <v>87137.729872525291</v>
      </c>
      <c r="BO66" s="30">
        <f t="shared" si="84"/>
        <v>109701.91987164046</v>
      </c>
      <c r="BP66" s="30">
        <f t="shared" ref="BP66:CH66" si="85">((BP12*0.5)+BO30-BP48)*BP85*BP100*BP$2</f>
        <v>173100.88643784414</v>
      </c>
      <c r="BQ66" s="30">
        <f t="shared" si="85"/>
        <v>211461.74152245148</v>
      </c>
      <c r="BR66" s="30">
        <f t="shared" si="85"/>
        <v>170434.00136477774</v>
      </c>
      <c r="BS66" s="30">
        <f t="shared" si="85"/>
        <v>170314.33348446779</v>
      </c>
      <c r="BT66" s="30">
        <f t="shared" si="85"/>
        <v>107579.73105830276</v>
      </c>
      <c r="BU66" s="30">
        <f t="shared" si="85"/>
        <v>88901.043980929186</v>
      </c>
      <c r="BV66" s="30">
        <f t="shared" si="85"/>
        <v>92673.413320944572</v>
      </c>
      <c r="BW66" s="30">
        <f t="shared" si="85"/>
        <v>102253.98128708859</v>
      </c>
      <c r="BX66" s="30">
        <f t="shared" si="85"/>
        <v>78277.428984470374</v>
      </c>
      <c r="BY66" s="30">
        <f t="shared" si="85"/>
        <v>87891.776596850366</v>
      </c>
      <c r="BZ66" s="30">
        <f t="shared" si="85"/>
        <v>87137.729872525291</v>
      </c>
      <c r="CA66" s="30">
        <f t="shared" si="85"/>
        <v>109701.91987164046</v>
      </c>
      <c r="CB66" s="30">
        <f t="shared" si="85"/>
        <v>173100.88643784414</v>
      </c>
      <c r="CC66" s="30">
        <f t="shared" si="85"/>
        <v>211461.74152245148</v>
      </c>
      <c r="CD66" s="30">
        <f t="shared" si="85"/>
        <v>170434.00136477774</v>
      </c>
      <c r="CE66" s="30">
        <f t="shared" si="85"/>
        <v>170314.33348446779</v>
      </c>
      <c r="CF66" s="30">
        <f t="shared" si="85"/>
        <v>107579.73105830276</v>
      </c>
      <c r="CG66" s="30">
        <f t="shared" si="85"/>
        <v>88901.043980929186</v>
      </c>
      <c r="CH66" s="33">
        <f t="shared" si="85"/>
        <v>92673.413320944572</v>
      </c>
    </row>
    <row r="67" spans="1:88" ht="15.6" x14ac:dyDescent="0.3">
      <c r="A67" s="571"/>
      <c r="B67" s="14" t="str">
        <f t="shared" si="68"/>
        <v>Miscellaneous</v>
      </c>
      <c r="C67" s="30">
        <f t="shared" si="71"/>
        <v>0</v>
      </c>
      <c r="D67" s="30">
        <f t="shared" ref="D67:BO67" si="86">((D13*0.5)+C31-D49)*D86*D101*D$2</f>
        <v>0</v>
      </c>
      <c r="E67" s="30">
        <f t="shared" si="86"/>
        <v>146.58645982678479</v>
      </c>
      <c r="F67" s="30">
        <f t="shared" si="86"/>
        <v>282.81146466383109</v>
      </c>
      <c r="G67" s="30">
        <f t="shared" si="86"/>
        <v>316.82886779933574</v>
      </c>
      <c r="H67" s="30">
        <f t="shared" si="86"/>
        <v>567.30718136533312</v>
      </c>
      <c r="I67" s="30">
        <f t="shared" si="86"/>
        <v>693.3313410169651</v>
      </c>
      <c r="J67" s="30">
        <f t="shared" si="86"/>
        <v>798.56314586969825</v>
      </c>
      <c r="K67" s="30">
        <f t="shared" si="86"/>
        <v>764.45695982569771</v>
      </c>
      <c r="L67" s="30">
        <f t="shared" si="86"/>
        <v>429.33542345291573</v>
      </c>
      <c r="M67" s="30">
        <f t="shared" si="86"/>
        <v>434.02022710903856</v>
      </c>
      <c r="N67" s="30">
        <f t="shared" si="86"/>
        <v>430.78942271295239</v>
      </c>
      <c r="O67" s="30">
        <f t="shared" si="86"/>
        <v>420.85263062104252</v>
      </c>
      <c r="P67" s="30">
        <f t="shared" si="86"/>
        <v>383.77062646675188</v>
      </c>
      <c r="Q67" s="30">
        <f t="shared" si="86"/>
        <v>437.74909259064964</v>
      </c>
      <c r="R67" s="30">
        <f t="shared" si="86"/>
        <v>406.78367055000751</v>
      </c>
      <c r="S67" s="30">
        <f t="shared" si="86"/>
        <v>446.16849486715222</v>
      </c>
      <c r="T67" s="30">
        <f t="shared" si="86"/>
        <v>840.58691890960017</v>
      </c>
      <c r="U67" s="30">
        <f t="shared" si="86"/>
        <v>828.50914964291417</v>
      </c>
      <c r="V67" s="30">
        <f t="shared" si="86"/>
        <v>833.6648226112236</v>
      </c>
      <c r="W67" s="30">
        <f t="shared" si="86"/>
        <v>798.0594635542999</v>
      </c>
      <c r="X67" s="30">
        <f t="shared" si="86"/>
        <v>438.56844331211818</v>
      </c>
      <c r="Y67" s="30">
        <f t="shared" si="86"/>
        <v>434.02022710903856</v>
      </c>
      <c r="Z67" s="30">
        <f t="shared" si="86"/>
        <v>430.78942271295239</v>
      </c>
      <c r="AA67" s="30">
        <f t="shared" si="86"/>
        <v>420.85263062104252</v>
      </c>
      <c r="AB67" s="30">
        <f t="shared" si="86"/>
        <v>383.77062646675188</v>
      </c>
      <c r="AC67" s="30">
        <f t="shared" si="86"/>
        <v>437.74909259064964</v>
      </c>
      <c r="AD67" s="30">
        <f t="shared" si="86"/>
        <v>406.78367055000751</v>
      </c>
      <c r="AE67" s="30">
        <f t="shared" si="86"/>
        <v>446.16849486715222</v>
      </c>
      <c r="AF67" s="30">
        <f t="shared" si="86"/>
        <v>840.58691890960017</v>
      </c>
      <c r="AG67" s="30">
        <f t="shared" si="86"/>
        <v>828.50914964291417</v>
      </c>
      <c r="AH67" s="30">
        <f t="shared" si="86"/>
        <v>833.6648226112236</v>
      </c>
      <c r="AI67" s="30">
        <f t="shared" si="86"/>
        <v>798.0594635542999</v>
      </c>
      <c r="AJ67" s="30">
        <f t="shared" si="86"/>
        <v>438.56844331211818</v>
      </c>
      <c r="AK67" s="30">
        <f t="shared" si="86"/>
        <v>434.02022710903856</v>
      </c>
      <c r="AL67" s="30">
        <f t="shared" si="86"/>
        <v>430.78942271295239</v>
      </c>
      <c r="AM67" s="30">
        <f t="shared" si="86"/>
        <v>420.85263062104252</v>
      </c>
      <c r="AN67" s="30">
        <f t="shared" si="86"/>
        <v>383.77062646675188</v>
      </c>
      <c r="AO67" s="30">
        <f t="shared" si="86"/>
        <v>437.74909259064964</v>
      </c>
      <c r="AP67" s="30">
        <f t="shared" si="86"/>
        <v>406.78367055000751</v>
      </c>
      <c r="AQ67" s="30">
        <f t="shared" si="86"/>
        <v>446.16849486715222</v>
      </c>
      <c r="AR67" s="30">
        <f t="shared" si="86"/>
        <v>840.58691890960017</v>
      </c>
      <c r="AS67" s="30">
        <f t="shared" si="86"/>
        <v>828.50914964291417</v>
      </c>
      <c r="AT67" s="30">
        <f t="shared" si="86"/>
        <v>833.6648226112236</v>
      </c>
      <c r="AU67" s="30">
        <f t="shared" si="86"/>
        <v>798.0594635542999</v>
      </c>
      <c r="AV67" s="30">
        <f t="shared" si="86"/>
        <v>438.56844331211818</v>
      </c>
      <c r="AW67" s="30">
        <f t="shared" si="86"/>
        <v>434.02022710903856</v>
      </c>
      <c r="AX67" s="30">
        <f t="shared" si="86"/>
        <v>430.78942271295239</v>
      </c>
      <c r="AY67" s="30">
        <f t="shared" si="86"/>
        <v>420.85263062104252</v>
      </c>
      <c r="AZ67" s="30">
        <f t="shared" si="86"/>
        <v>383.77062646675188</v>
      </c>
      <c r="BA67" s="30">
        <f t="shared" si="86"/>
        <v>437.74909259064964</v>
      </c>
      <c r="BB67" s="30">
        <f t="shared" si="86"/>
        <v>406.78367055000751</v>
      </c>
      <c r="BC67" s="30">
        <f t="shared" si="86"/>
        <v>446.16849486715222</v>
      </c>
      <c r="BD67" s="30">
        <f t="shared" si="86"/>
        <v>840.58691890960017</v>
      </c>
      <c r="BE67" s="30">
        <f t="shared" si="86"/>
        <v>828.50914964291417</v>
      </c>
      <c r="BF67" s="30">
        <f t="shared" si="86"/>
        <v>833.6648226112236</v>
      </c>
      <c r="BG67" s="30">
        <f t="shared" si="86"/>
        <v>798.0594635542999</v>
      </c>
      <c r="BH67" s="30">
        <f t="shared" si="86"/>
        <v>438.56844331211818</v>
      </c>
      <c r="BI67" s="30">
        <f t="shared" si="86"/>
        <v>434.02022710903856</v>
      </c>
      <c r="BJ67" s="30">
        <f t="shared" si="86"/>
        <v>430.78942271295239</v>
      </c>
      <c r="BK67" s="30">
        <f t="shared" si="86"/>
        <v>420.85263062104252</v>
      </c>
      <c r="BL67" s="30">
        <f t="shared" si="86"/>
        <v>383.77062646675188</v>
      </c>
      <c r="BM67" s="30">
        <f t="shared" si="86"/>
        <v>437.74909259064964</v>
      </c>
      <c r="BN67" s="30">
        <f t="shared" si="86"/>
        <v>406.78367055000751</v>
      </c>
      <c r="BO67" s="30">
        <f t="shared" si="86"/>
        <v>446.16849486715222</v>
      </c>
      <c r="BP67" s="30">
        <f t="shared" ref="BP67:CH67" si="87">((BP13*0.5)+BO31-BP49)*BP86*BP101*BP$2</f>
        <v>840.58691890960017</v>
      </c>
      <c r="BQ67" s="30">
        <f t="shared" si="87"/>
        <v>828.50914964291417</v>
      </c>
      <c r="BR67" s="30">
        <f t="shared" si="87"/>
        <v>833.6648226112236</v>
      </c>
      <c r="BS67" s="30">
        <f t="shared" si="87"/>
        <v>798.0594635542999</v>
      </c>
      <c r="BT67" s="30">
        <f t="shared" si="87"/>
        <v>438.56844331211818</v>
      </c>
      <c r="BU67" s="30">
        <f t="shared" si="87"/>
        <v>434.02022710903856</v>
      </c>
      <c r="BV67" s="30">
        <f t="shared" si="87"/>
        <v>430.78942271295239</v>
      </c>
      <c r="BW67" s="30">
        <f t="shared" si="87"/>
        <v>420.85263062104252</v>
      </c>
      <c r="BX67" s="30">
        <f t="shared" si="87"/>
        <v>383.77062646675188</v>
      </c>
      <c r="BY67" s="30">
        <f t="shared" si="87"/>
        <v>437.74909259064964</v>
      </c>
      <c r="BZ67" s="30">
        <f t="shared" si="87"/>
        <v>406.78367055000751</v>
      </c>
      <c r="CA67" s="30">
        <f t="shared" si="87"/>
        <v>446.16849486715222</v>
      </c>
      <c r="CB67" s="30">
        <f t="shared" si="87"/>
        <v>840.58691890960017</v>
      </c>
      <c r="CC67" s="30">
        <f t="shared" si="87"/>
        <v>828.50914964291417</v>
      </c>
      <c r="CD67" s="30">
        <f t="shared" si="87"/>
        <v>833.6648226112236</v>
      </c>
      <c r="CE67" s="30">
        <f t="shared" si="87"/>
        <v>798.0594635542999</v>
      </c>
      <c r="CF67" s="30">
        <f t="shared" si="87"/>
        <v>438.56844331211818</v>
      </c>
      <c r="CG67" s="30">
        <f t="shared" si="87"/>
        <v>434.02022710903856</v>
      </c>
      <c r="CH67" s="33">
        <f t="shared" si="87"/>
        <v>430.78942271295239</v>
      </c>
    </row>
    <row r="68" spans="1:88" ht="15.75" customHeight="1" x14ac:dyDescent="0.3">
      <c r="A68" s="571"/>
      <c r="B68" s="14" t="str">
        <f t="shared" si="68"/>
        <v>Motors</v>
      </c>
      <c r="C68" s="30">
        <f t="shared" si="71"/>
        <v>0</v>
      </c>
      <c r="D68" s="30">
        <f t="shared" ref="D68:BO68" si="88">((D14*0.5)+C32-D50)*D87*D102*D$2</f>
        <v>0</v>
      </c>
      <c r="E68" s="30">
        <f t="shared" si="88"/>
        <v>0</v>
      </c>
      <c r="F68" s="30">
        <f t="shared" si="88"/>
        <v>0</v>
      </c>
      <c r="G68" s="30">
        <f t="shared" si="88"/>
        <v>4972.0184553277904</v>
      </c>
      <c r="H68" s="30">
        <f t="shared" si="88"/>
        <v>17805.585678984906</v>
      </c>
      <c r="I68" s="30">
        <f t="shared" si="88"/>
        <v>18682.627073490912</v>
      </c>
      <c r="J68" s="30">
        <f t="shared" si="88"/>
        <v>18868.764225550098</v>
      </c>
      <c r="K68" s="30">
        <f t="shared" si="88"/>
        <v>18062.889841757784</v>
      </c>
      <c r="L68" s="30">
        <f t="shared" si="88"/>
        <v>10025.526095177862</v>
      </c>
      <c r="M68" s="30">
        <f t="shared" si="88"/>
        <v>10019.708047914573</v>
      </c>
      <c r="N68" s="30">
        <f t="shared" si="88"/>
        <v>9945.122314838658</v>
      </c>
      <c r="O68" s="30">
        <f t="shared" si="88"/>
        <v>9715.7234309273117</v>
      </c>
      <c r="P68" s="30">
        <f t="shared" si="88"/>
        <v>8859.6553671589299</v>
      </c>
      <c r="Q68" s="30">
        <f t="shared" si="88"/>
        <v>10105.791924061439</v>
      </c>
      <c r="R68" s="30">
        <f t="shared" si="88"/>
        <v>9390.9301064583033</v>
      </c>
      <c r="S68" s="30">
        <f t="shared" si="88"/>
        <v>10300.160636576096</v>
      </c>
      <c r="T68" s="30">
        <f t="shared" si="88"/>
        <v>19405.629024414739</v>
      </c>
      <c r="U68" s="30">
        <f t="shared" si="88"/>
        <v>19126.803950458296</v>
      </c>
      <c r="V68" s="30">
        <f t="shared" si="88"/>
        <v>19245.826831666105</v>
      </c>
      <c r="W68" s="30">
        <f t="shared" si="88"/>
        <v>18423.848314517596</v>
      </c>
      <c r="X68" s="30">
        <f t="shared" si="88"/>
        <v>10124.707298288688</v>
      </c>
      <c r="Y68" s="30">
        <f t="shared" si="88"/>
        <v>10019.708047914573</v>
      </c>
      <c r="Z68" s="30">
        <f t="shared" si="88"/>
        <v>9945.122314838658</v>
      </c>
      <c r="AA68" s="30">
        <f t="shared" si="88"/>
        <v>9715.7234309273117</v>
      </c>
      <c r="AB68" s="30">
        <f t="shared" si="88"/>
        <v>8859.6553671589299</v>
      </c>
      <c r="AC68" s="30">
        <f t="shared" si="88"/>
        <v>10105.791924061439</v>
      </c>
      <c r="AD68" s="30">
        <f t="shared" si="88"/>
        <v>9390.9301064583033</v>
      </c>
      <c r="AE68" s="30">
        <f t="shared" si="88"/>
        <v>10300.160636576096</v>
      </c>
      <c r="AF68" s="30">
        <f t="shared" si="88"/>
        <v>19405.629024414739</v>
      </c>
      <c r="AG68" s="30">
        <f t="shared" si="88"/>
        <v>19126.803950458296</v>
      </c>
      <c r="AH68" s="30">
        <f t="shared" si="88"/>
        <v>19245.826831666105</v>
      </c>
      <c r="AI68" s="30">
        <f t="shared" si="88"/>
        <v>18423.848314517596</v>
      </c>
      <c r="AJ68" s="30">
        <f t="shared" si="88"/>
        <v>10124.707298288688</v>
      </c>
      <c r="AK68" s="30">
        <f t="shared" si="88"/>
        <v>10019.708047914573</v>
      </c>
      <c r="AL68" s="30">
        <f t="shared" si="88"/>
        <v>9945.122314838658</v>
      </c>
      <c r="AM68" s="30">
        <f t="shared" si="88"/>
        <v>9715.7234309273117</v>
      </c>
      <c r="AN68" s="30">
        <f t="shared" si="88"/>
        <v>8859.6553671589299</v>
      </c>
      <c r="AO68" s="30">
        <f t="shared" si="88"/>
        <v>10105.791924061439</v>
      </c>
      <c r="AP68" s="30">
        <f t="shared" si="88"/>
        <v>9390.9301064583033</v>
      </c>
      <c r="AQ68" s="30">
        <f t="shared" si="88"/>
        <v>10300.160636576096</v>
      </c>
      <c r="AR68" s="30">
        <f t="shared" si="88"/>
        <v>19405.629024414739</v>
      </c>
      <c r="AS68" s="30">
        <f t="shared" si="88"/>
        <v>19126.803950458296</v>
      </c>
      <c r="AT68" s="30">
        <f t="shared" si="88"/>
        <v>19245.826831666105</v>
      </c>
      <c r="AU68" s="30">
        <f t="shared" si="88"/>
        <v>18423.848314517596</v>
      </c>
      <c r="AV68" s="30">
        <f t="shared" si="88"/>
        <v>10124.707298288688</v>
      </c>
      <c r="AW68" s="30">
        <f t="shared" si="88"/>
        <v>10019.708047914573</v>
      </c>
      <c r="AX68" s="30">
        <f t="shared" si="88"/>
        <v>9945.122314838658</v>
      </c>
      <c r="AY68" s="30">
        <f t="shared" si="88"/>
        <v>9715.7234309273117</v>
      </c>
      <c r="AZ68" s="30">
        <f t="shared" si="88"/>
        <v>8859.6553671589299</v>
      </c>
      <c r="BA68" s="30">
        <f t="shared" si="88"/>
        <v>10105.791924061439</v>
      </c>
      <c r="BB68" s="30">
        <f t="shared" si="88"/>
        <v>9390.9301064583033</v>
      </c>
      <c r="BC68" s="30">
        <f t="shared" si="88"/>
        <v>10300.160636576096</v>
      </c>
      <c r="BD68" s="30">
        <f t="shared" si="88"/>
        <v>19405.629024414739</v>
      </c>
      <c r="BE68" s="30">
        <f t="shared" si="88"/>
        <v>19126.803950458296</v>
      </c>
      <c r="BF68" s="30">
        <f t="shared" si="88"/>
        <v>19245.826831666105</v>
      </c>
      <c r="BG68" s="30">
        <f t="shared" si="88"/>
        <v>18423.848314517596</v>
      </c>
      <c r="BH68" s="30">
        <f t="shared" si="88"/>
        <v>10124.707298288688</v>
      </c>
      <c r="BI68" s="30">
        <f t="shared" si="88"/>
        <v>10019.708047914573</v>
      </c>
      <c r="BJ68" s="30">
        <f t="shared" si="88"/>
        <v>9945.122314838658</v>
      </c>
      <c r="BK68" s="30">
        <f t="shared" si="88"/>
        <v>9715.7234309273117</v>
      </c>
      <c r="BL68" s="30">
        <f t="shared" si="88"/>
        <v>8859.6553671589299</v>
      </c>
      <c r="BM68" s="30">
        <f t="shared" si="88"/>
        <v>10105.791924061439</v>
      </c>
      <c r="BN68" s="30">
        <f t="shared" si="88"/>
        <v>9390.9301064583033</v>
      </c>
      <c r="BO68" s="30">
        <f t="shared" si="88"/>
        <v>10300.160636576096</v>
      </c>
      <c r="BP68" s="30">
        <f t="shared" ref="BP68:CH68" si="89">((BP14*0.5)+BO32-BP50)*BP87*BP102*BP$2</f>
        <v>19405.629024414739</v>
      </c>
      <c r="BQ68" s="30">
        <f t="shared" si="89"/>
        <v>19126.803950458296</v>
      </c>
      <c r="BR68" s="30">
        <f t="shared" si="89"/>
        <v>19245.826831666105</v>
      </c>
      <c r="BS68" s="30">
        <f t="shared" si="89"/>
        <v>18423.848314517596</v>
      </c>
      <c r="BT68" s="30">
        <f t="shared" si="89"/>
        <v>10124.707298288688</v>
      </c>
      <c r="BU68" s="30">
        <f t="shared" si="89"/>
        <v>10019.708047914573</v>
      </c>
      <c r="BV68" s="30">
        <f t="shared" si="89"/>
        <v>9945.122314838658</v>
      </c>
      <c r="BW68" s="30">
        <f t="shared" si="89"/>
        <v>9715.7234309273117</v>
      </c>
      <c r="BX68" s="30">
        <f t="shared" si="89"/>
        <v>8859.6553671589299</v>
      </c>
      <c r="BY68" s="30">
        <f t="shared" si="89"/>
        <v>10105.791924061439</v>
      </c>
      <c r="BZ68" s="30">
        <f t="shared" si="89"/>
        <v>9390.9301064583033</v>
      </c>
      <c r="CA68" s="30">
        <f t="shared" si="89"/>
        <v>10300.160636576096</v>
      </c>
      <c r="CB68" s="30">
        <f t="shared" si="89"/>
        <v>19405.629024414739</v>
      </c>
      <c r="CC68" s="30">
        <f t="shared" si="89"/>
        <v>19126.803950458296</v>
      </c>
      <c r="CD68" s="30">
        <f t="shared" si="89"/>
        <v>19245.826831666105</v>
      </c>
      <c r="CE68" s="30">
        <f t="shared" si="89"/>
        <v>18423.848314517596</v>
      </c>
      <c r="CF68" s="30">
        <f t="shared" si="89"/>
        <v>10124.707298288688</v>
      </c>
      <c r="CG68" s="30">
        <f t="shared" si="89"/>
        <v>10019.708047914573</v>
      </c>
      <c r="CH68" s="33">
        <f t="shared" si="89"/>
        <v>9945.122314838658</v>
      </c>
    </row>
    <row r="69" spans="1:88" ht="15.6" x14ac:dyDescent="0.3">
      <c r="A69" s="571"/>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790.67225676029909</v>
      </c>
      <c r="K69" s="30">
        <f t="shared" si="90"/>
        <v>3683.0191090340354</v>
      </c>
      <c r="L69" s="30">
        <f t="shared" si="90"/>
        <v>3216.0564662102088</v>
      </c>
      <c r="M69" s="30">
        <f t="shared" si="90"/>
        <v>3182.7040434522719</v>
      </c>
      <c r="N69" s="30">
        <f t="shared" si="90"/>
        <v>3159.0123038217966</v>
      </c>
      <c r="O69" s="30">
        <f t="shared" si="90"/>
        <v>3086.1450354446465</v>
      </c>
      <c r="P69" s="30">
        <f t="shared" si="90"/>
        <v>2814.2198181631848</v>
      </c>
      <c r="Q69" s="30">
        <f t="shared" si="90"/>
        <v>3210.048103716153</v>
      </c>
      <c r="R69" s="30">
        <f t="shared" si="90"/>
        <v>2982.9762582576736</v>
      </c>
      <c r="S69" s="30">
        <f t="shared" si="90"/>
        <v>3271.7882346942974</v>
      </c>
      <c r="T69" s="30">
        <f t="shared" si="90"/>
        <v>6164.089179683665</v>
      </c>
      <c r="U69" s="30">
        <f t="shared" si="90"/>
        <v>6075.5219593561478</v>
      </c>
      <c r="V69" s="30">
        <f t="shared" si="90"/>
        <v>6113.3289097654733</v>
      </c>
      <c r="W69" s="30">
        <f t="shared" si="90"/>
        <v>5852.2320457002625</v>
      </c>
      <c r="X69" s="30">
        <f t="shared" si="90"/>
        <v>3216.0564662102088</v>
      </c>
      <c r="Y69" s="30">
        <f t="shared" si="90"/>
        <v>3182.7040434522719</v>
      </c>
      <c r="Z69" s="30">
        <f t="shared" si="90"/>
        <v>3159.0123038217966</v>
      </c>
      <c r="AA69" s="30">
        <f t="shared" si="90"/>
        <v>3086.1450354446465</v>
      </c>
      <c r="AB69" s="30">
        <f t="shared" si="90"/>
        <v>2814.2198181631848</v>
      </c>
      <c r="AC69" s="30">
        <f t="shared" si="90"/>
        <v>3210.048103716153</v>
      </c>
      <c r="AD69" s="30">
        <f t="shared" si="90"/>
        <v>2982.9762582576736</v>
      </c>
      <c r="AE69" s="30">
        <f t="shared" si="90"/>
        <v>3271.7882346942974</v>
      </c>
      <c r="AF69" s="30">
        <f t="shared" si="90"/>
        <v>6164.089179683665</v>
      </c>
      <c r="AG69" s="30">
        <f t="shared" si="90"/>
        <v>6075.5219593561478</v>
      </c>
      <c r="AH69" s="30">
        <f t="shared" si="90"/>
        <v>6113.3289097654733</v>
      </c>
      <c r="AI69" s="30">
        <f t="shared" si="90"/>
        <v>5852.2320457002625</v>
      </c>
      <c r="AJ69" s="30">
        <f t="shared" si="90"/>
        <v>3216.0564662102088</v>
      </c>
      <c r="AK69" s="30">
        <f t="shared" si="90"/>
        <v>3182.7040434522719</v>
      </c>
      <c r="AL69" s="30">
        <f t="shared" si="90"/>
        <v>3159.0123038217966</v>
      </c>
      <c r="AM69" s="30">
        <f t="shared" si="90"/>
        <v>3086.1450354446465</v>
      </c>
      <c r="AN69" s="30">
        <f t="shared" si="90"/>
        <v>2814.2198181631848</v>
      </c>
      <c r="AO69" s="30">
        <f t="shared" si="90"/>
        <v>3210.048103716153</v>
      </c>
      <c r="AP69" s="30">
        <f t="shared" si="90"/>
        <v>2982.9762582576736</v>
      </c>
      <c r="AQ69" s="30">
        <f t="shared" si="90"/>
        <v>3271.7882346942974</v>
      </c>
      <c r="AR69" s="30">
        <f t="shared" si="90"/>
        <v>6164.089179683665</v>
      </c>
      <c r="AS69" s="30">
        <f t="shared" si="90"/>
        <v>6075.5219593561478</v>
      </c>
      <c r="AT69" s="30">
        <f t="shared" si="90"/>
        <v>6113.3289097654733</v>
      </c>
      <c r="AU69" s="30">
        <f t="shared" si="90"/>
        <v>5852.2320457002625</v>
      </c>
      <c r="AV69" s="30">
        <f t="shared" si="90"/>
        <v>3216.0564662102088</v>
      </c>
      <c r="AW69" s="30">
        <f t="shared" si="90"/>
        <v>3182.7040434522719</v>
      </c>
      <c r="AX69" s="30">
        <f t="shared" si="90"/>
        <v>3159.0123038217966</v>
      </c>
      <c r="AY69" s="30">
        <f t="shared" si="90"/>
        <v>3086.1450354446465</v>
      </c>
      <c r="AZ69" s="30">
        <f t="shared" si="90"/>
        <v>2814.2198181631848</v>
      </c>
      <c r="BA69" s="30">
        <f t="shared" si="90"/>
        <v>3210.048103716153</v>
      </c>
      <c r="BB69" s="30">
        <f t="shared" si="90"/>
        <v>2982.9762582576736</v>
      </c>
      <c r="BC69" s="30">
        <f t="shared" si="90"/>
        <v>3271.7882346942974</v>
      </c>
      <c r="BD69" s="30">
        <f t="shared" si="90"/>
        <v>6164.089179683665</v>
      </c>
      <c r="BE69" s="30">
        <f t="shared" si="90"/>
        <v>6075.5219593561478</v>
      </c>
      <c r="BF69" s="30">
        <f t="shared" si="90"/>
        <v>6113.3289097654733</v>
      </c>
      <c r="BG69" s="30">
        <f t="shared" si="90"/>
        <v>5852.2320457002625</v>
      </c>
      <c r="BH69" s="30">
        <f t="shared" si="90"/>
        <v>3216.0564662102088</v>
      </c>
      <c r="BI69" s="30">
        <f t="shared" si="90"/>
        <v>3182.7040434522719</v>
      </c>
      <c r="BJ69" s="30">
        <f t="shared" si="90"/>
        <v>3159.0123038217966</v>
      </c>
      <c r="BK69" s="30">
        <f t="shared" si="90"/>
        <v>3086.1450354446465</v>
      </c>
      <c r="BL69" s="30">
        <f t="shared" si="90"/>
        <v>2814.2198181631848</v>
      </c>
      <c r="BM69" s="30">
        <f t="shared" si="90"/>
        <v>3210.048103716153</v>
      </c>
      <c r="BN69" s="30">
        <f t="shared" si="90"/>
        <v>2982.9762582576736</v>
      </c>
      <c r="BO69" s="30">
        <f t="shared" si="90"/>
        <v>3271.7882346942974</v>
      </c>
      <c r="BP69" s="30">
        <f t="shared" ref="BP69:CH69" si="91">((BP15*0.5)+BO33-BP51)*BP88*BP103*BP$2</f>
        <v>6164.089179683665</v>
      </c>
      <c r="BQ69" s="30">
        <f t="shared" si="91"/>
        <v>6075.5219593561478</v>
      </c>
      <c r="BR69" s="30">
        <f t="shared" si="91"/>
        <v>6113.3289097654733</v>
      </c>
      <c r="BS69" s="30">
        <f t="shared" si="91"/>
        <v>5852.2320457002625</v>
      </c>
      <c r="BT69" s="30">
        <f t="shared" si="91"/>
        <v>3216.0564662102088</v>
      </c>
      <c r="BU69" s="30">
        <f t="shared" si="91"/>
        <v>3182.7040434522719</v>
      </c>
      <c r="BV69" s="30">
        <f t="shared" si="91"/>
        <v>3159.0123038217966</v>
      </c>
      <c r="BW69" s="30">
        <f t="shared" si="91"/>
        <v>3086.1450354446465</v>
      </c>
      <c r="BX69" s="30">
        <f t="shared" si="91"/>
        <v>2814.2198181631848</v>
      </c>
      <c r="BY69" s="30">
        <f t="shared" si="91"/>
        <v>3210.048103716153</v>
      </c>
      <c r="BZ69" s="30">
        <f t="shared" si="91"/>
        <v>2982.9762582576736</v>
      </c>
      <c r="CA69" s="30">
        <f t="shared" si="91"/>
        <v>3271.7882346942974</v>
      </c>
      <c r="CB69" s="30">
        <f t="shared" si="91"/>
        <v>6164.089179683665</v>
      </c>
      <c r="CC69" s="30">
        <f t="shared" si="91"/>
        <v>6075.5219593561478</v>
      </c>
      <c r="CD69" s="30">
        <f t="shared" si="91"/>
        <v>6113.3289097654733</v>
      </c>
      <c r="CE69" s="30">
        <f t="shared" si="91"/>
        <v>5852.2320457002625</v>
      </c>
      <c r="CF69" s="30">
        <f t="shared" si="91"/>
        <v>3216.0564662102088</v>
      </c>
      <c r="CG69" s="30">
        <f t="shared" si="91"/>
        <v>3182.7040434522719</v>
      </c>
      <c r="CH69" s="33">
        <f t="shared" si="91"/>
        <v>3159.0123038217966</v>
      </c>
    </row>
    <row r="70" spans="1:88" ht="15.6" x14ac:dyDescent="0.3">
      <c r="A70" s="571"/>
      <c r="B70" s="14" t="str">
        <f t="shared" si="68"/>
        <v>Refrigeration</v>
      </c>
      <c r="C70" s="30">
        <f t="shared" si="71"/>
        <v>0</v>
      </c>
      <c r="D70" s="30">
        <f t="shared" ref="D70:BO70" si="92">((D16*0.5)+C34-D52)*D89*D104*D$2</f>
        <v>0</v>
      </c>
      <c r="E70" s="30">
        <f t="shared" si="92"/>
        <v>66.733513734542115</v>
      </c>
      <c r="F70" s="30">
        <f t="shared" si="92"/>
        <v>136.33156450341014</v>
      </c>
      <c r="G70" s="30">
        <f t="shared" si="92"/>
        <v>148.81139360323397</v>
      </c>
      <c r="H70" s="30">
        <f t="shared" si="92"/>
        <v>285.91073676987207</v>
      </c>
      <c r="I70" s="30">
        <f t="shared" si="92"/>
        <v>458.41357603817687</v>
      </c>
      <c r="J70" s="30">
        <f t="shared" si="92"/>
        <v>604.99904845535548</v>
      </c>
      <c r="K70" s="30">
        <f t="shared" si="92"/>
        <v>692.65747298561757</v>
      </c>
      <c r="L70" s="30">
        <f t="shared" si="92"/>
        <v>503.68382329754911</v>
      </c>
      <c r="M70" s="30">
        <f t="shared" si="92"/>
        <v>628.72621238588169</v>
      </c>
      <c r="N70" s="30">
        <f t="shared" si="92"/>
        <v>1122.8974881468612</v>
      </c>
      <c r="O70" s="30">
        <f t="shared" si="92"/>
        <v>1520.0161293055332</v>
      </c>
      <c r="P70" s="30">
        <f t="shared" si="92"/>
        <v>1381.5654343597944</v>
      </c>
      <c r="Q70" s="30">
        <f t="shared" si="92"/>
        <v>1554.7007699558108</v>
      </c>
      <c r="R70" s="30">
        <f t="shared" si="92"/>
        <v>1532.9983181193877</v>
      </c>
      <c r="S70" s="30">
        <f t="shared" si="92"/>
        <v>1639.6205472930544</v>
      </c>
      <c r="T70" s="30">
        <f t="shared" si="92"/>
        <v>3161.9522267070024</v>
      </c>
      <c r="U70" s="30">
        <f t="shared" si="92"/>
        <v>3148.4703217178508</v>
      </c>
      <c r="V70" s="30">
        <f t="shared" si="92"/>
        <v>3160.7775790793621</v>
      </c>
      <c r="W70" s="30">
        <f t="shared" si="92"/>
        <v>2948.7772124073458</v>
      </c>
      <c r="X70" s="30">
        <f t="shared" si="92"/>
        <v>1603.1630557716694</v>
      </c>
      <c r="Y70" s="30">
        <f t="shared" si="92"/>
        <v>1568.9240131203762</v>
      </c>
      <c r="Z70" s="30">
        <f t="shared" si="92"/>
        <v>1547.2272177129094</v>
      </c>
      <c r="AA70" s="30">
        <f t="shared" si="92"/>
        <v>1520.0161293055332</v>
      </c>
      <c r="AB70" s="30">
        <f t="shared" si="92"/>
        <v>1381.5654343597944</v>
      </c>
      <c r="AC70" s="30">
        <f t="shared" si="92"/>
        <v>1554.7007699558108</v>
      </c>
      <c r="AD70" s="30">
        <f t="shared" si="92"/>
        <v>1532.9983181193877</v>
      </c>
      <c r="AE70" s="30">
        <f t="shared" si="92"/>
        <v>1639.6205472930544</v>
      </c>
      <c r="AF70" s="30">
        <f t="shared" si="92"/>
        <v>3161.9522267070024</v>
      </c>
      <c r="AG70" s="30">
        <f t="shared" si="92"/>
        <v>3148.4703217178508</v>
      </c>
      <c r="AH70" s="30">
        <f t="shared" si="92"/>
        <v>3160.7775790793621</v>
      </c>
      <c r="AI70" s="30">
        <f t="shared" si="92"/>
        <v>2948.7772124073458</v>
      </c>
      <c r="AJ70" s="30">
        <f t="shared" si="92"/>
        <v>1603.1630557716694</v>
      </c>
      <c r="AK70" s="30">
        <f t="shared" si="92"/>
        <v>1568.9240131203762</v>
      </c>
      <c r="AL70" s="30">
        <f t="shared" si="92"/>
        <v>1547.2272177129094</v>
      </c>
      <c r="AM70" s="30">
        <f t="shared" si="92"/>
        <v>1520.0161293055332</v>
      </c>
      <c r="AN70" s="30">
        <f t="shared" si="92"/>
        <v>1381.5654343597944</v>
      </c>
      <c r="AO70" s="30">
        <f t="shared" si="92"/>
        <v>1554.7007699558108</v>
      </c>
      <c r="AP70" s="30">
        <f t="shared" si="92"/>
        <v>1532.9983181193877</v>
      </c>
      <c r="AQ70" s="30">
        <f t="shared" si="92"/>
        <v>1639.6205472930544</v>
      </c>
      <c r="AR70" s="30">
        <f t="shared" si="92"/>
        <v>3161.9522267070024</v>
      </c>
      <c r="AS70" s="30">
        <f t="shared" si="92"/>
        <v>3148.4703217178508</v>
      </c>
      <c r="AT70" s="30">
        <f t="shared" si="92"/>
        <v>3160.7775790793621</v>
      </c>
      <c r="AU70" s="30">
        <f t="shared" si="92"/>
        <v>2948.7772124073458</v>
      </c>
      <c r="AV70" s="30">
        <f t="shared" si="92"/>
        <v>1603.1630557716694</v>
      </c>
      <c r="AW70" s="30">
        <f t="shared" si="92"/>
        <v>1568.9240131203762</v>
      </c>
      <c r="AX70" s="30">
        <f t="shared" si="92"/>
        <v>1547.2272177129094</v>
      </c>
      <c r="AY70" s="30">
        <f t="shared" si="92"/>
        <v>1520.0161293055332</v>
      </c>
      <c r="AZ70" s="30">
        <f t="shared" si="92"/>
        <v>1381.5654343597944</v>
      </c>
      <c r="BA70" s="30">
        <f t="shared" si="92"/>
        <v>1554.7007699558108</v>
      </c>
      <c r="BB70" s="30">
        <f t="shared" si="92"/>
        <v>1532.9983181193877</v>
      </c>
      <c r="BC70" s="30">
        <f t="shared" si="92"/>
        <v>1639.6205472930544</v>
      </c>
      <c r="BD70" s="30">
        <f t="shared" si="92"/>
        <v>3161.9522267070024</v>
      </c>
      <c r="BE70" s="30">
        <f t="shared" si="92"/>
        <v>3148.4703217178508</v>
      </c>
      <c r="BF70" s="30">
        <f t="shared" si="92"/>
        <v>3160.7775790793621</v>
      </c>
      <c r="BG70" s="30">
        <f t="shared" si="92"/>
        <v>2948.7772124073458</v>
      </c>
      <c r="BH70" s="30">
        <f t="shared" si="92"/>
        <v>1603.1630557716694</v>
      </c>
      <c r="BI70" s="30">
        <f t="shared" si="92"/>
        <v>1568.9240131203762</v>
      </c>
      <c r="BJ70" s="30">
        <f t="shared" si="92"/>
        <v>1547.2272177129094</v>
      </c>
      <c r="BK70" s="30">
        <f t="shared" si="92"/>
        <v>1520.0161293055332</v>
      </c>
      <c r="BL70" s="30">
        <f t="shared" si="92"/>
        <v>1381.5654343597944</v>
      </c>
      <c r="BM70" s="30">
        <f t="shared" si="92"/>
        <v>1554.7007699558108</v>
      </c>
      <c r="BN70" s="30">
        <f t="shared" si="92"/>
        <v>1532.9983181193877</v>
      </c>
      <c r="BO70" s="30">
        <f t="shared" si="92"/>
        <v>1639.6205472930544</v>
      </c>
      <c r="BP70" s="30">
        <f t="shared" ref="BP70:CH70" si="93">((BP16*0.5)+BO34-BP52)*BP89*BP104*BP$2</f>
        <v>3161.9522267070024</v>
      </c>
      <c r="BQ70" s="30">
        <f t="shared" si="93"/>
        <v>3148.4703217178508</v>
      </c>
      <c r="BR70" s="30">
        <f t="shared" si="93"/>
        <v>3160.7775790793621</v>
      </c>
      <c r="BS70" s="30">
        <f t="shared" si="93"/>
        <v>2948.7772124073458</v>
      </c>
      <c r="BT70" s="30">
        <f t="shared" si="93"/>
        <v>1603.1630557716694</v>
      </c>
      <c r="BU70" s="30">
        <f t="shared" si="93"/>
        <v>1568.9240131203762</v>
      </c>
      <c r="BV70" s="30">
        <f t="shared" si="93"/>
        <v>1547.2272177129094</v>
      </c>
      <c r="BW70" s="30">
        <f t="shared" si="93"/>
        <v>1520.0161293055332</v>
      </c>
      <c r="BX70" s="30">
        <f t="shared" si="93"/>
        <v>1381.5654343597944</v>
      </c>
      <c r="BY70" s="30">
        <f t="shared" si="93"/>
        <v>1554.7007699558108</v>
      </c>
      <c r="BZ70" s="30">
        <f t="shared" si="93"/>
        <v>1532.9983181193877</v>
      </c>
      <c r="CA70" s="30">
        <f t="shared" si="93"/>
        <v>1639.6205472930544</v>
      </c>
      <c r="CB70" s="30">
        <f t="shared" si="93"/>
        <v>3161.9522267070024</v>
      </c>
      <c r="CC70" s="30">
        <f t="shared" si="93"/>
        <v>3148.4703217178508</v>
      </c>
      <c r="CD70" s="30">
        <f t="shared" si="93"/>
        <v>3160.7775790793621</v>
      </c>
      <c r="CE70" s="30">
        <f t="shared" si="93"/>
        <v>2948.7772124073458</v>
      </c>
      <c r="CF70" s="30">
        <f t="shared" si="93"/>
        <v>1603.1630557716694</v>
      </c>
      <c r="CG70" s="30">
        <f t="shared" si="93"/>
        <v>1568.9240131203762</v>
      </c>
      <c r="CH70" s="33">
        <f t="shared" si="93"/>
        <v>1547.2272177129094</v>
      </c>
    </row>
    <row r="71" spans="1:88" ht="15.6" x14ac:dyDescent="0.3">
      <c r="A71" s="571"/>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71"/>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310.75664086936064</v>
      </c>
      <c r="E73" s="30">
        <f t="shared" ref="E73:BP73" si="96">SUM(E59:E72)</f>
        <v>4536.1255468625495</v>
      </c>
      <c r="F73" s="30">
        <f t="shared" si="96"/>
        <v>12245.339757936619</v>
      </c>
      <c r="G73" s="30">
        <f t="shared" si="96"/>
        <v>36085.843373893164</v>
      </c>
      <c r="H73" s="30">
        <f t="shared" si="96"/>
        <v>111242.977673895</v>
      </c>
      <c r="I73" s="30">
        <f t="shared" si="96"/>
        <v>165563.01218228511</v>
      </c>
      <c r="J73" s="30">
        <f t="shared" si="96"/>
        <v>170734.71699508125</v>
      </c>
      <c r="K73" s="30">
        <f t="shared" si="96"/>
        <v>148189.16086081433</v>
      </c>
      <c r="L73" s="30">
        <f t="shared" si="96"/>
        <v>88933.901481285648</v>
      </c>
      <c r="M73" s="30">
        <f t="shared" si="96"/>
        <v>92920.670790955555</v>
      </c>
      <c r="N73" s="30">
        <f t="shared" si="96"/>
        <v>128970.31548895685</v>
      </c>
      <c r="O73" s="30">
        <f t="shared" si="96"/>
        <v>160154.61101818009</v>
      </c>
      <c r="P73" s="30">
        <f t="shared" si="96"/>
        <v>128974.44988060235</v>
      </c>
      <c r="Q73" s="30">
        <f t="shared" si="96"/>
        <v>136925.40791158154</v>
      </c>
      <c r="R73" s="30">
        <f t="shared" si="96"/>
        <v>127157.45833319286</v>
      </c>
      <c r="S73" s="30">
        <f t="shared" si="96"/>
        <v>166113.80560589946</v>
      </c>
      <c r="T73" s="30">
        <f t="shared" si="96"/>
        <v>411316.22540153918</v>
      </c>
      <c r="U73" s="30">
        <f t="shared" si="96"/>
        <v>500161.29437771434</v>
      </c>
      <c r="V73" s="30">
        <f t="shared" si="96"/>
        <v>448733.26505014079</v>
      </c>
      <c r="W73" s="30">
        <f t="shared" si="96"/>
        <v>310516.04289184313</v>
      </c>
      <c r="X73" s="30">
        <f t="shared" si="96"/>
        <v>148017.73642591911</v>
      </c>
      <c r="Y73" s="30">
        <f t="shared" si="96"/>
        <v>134859.80845678295</v>
      </c>
      <c r="Z73" s="30">
        <f t="shared" si="96"/>
        <v>150145.00711206713</v>
      </c>
      <c r="AA73" s="30">
        <f t="shared" si="96"/>
        <v>160154.61101818009</v>
      </c>
      <c r="AB73" s="30">
        <f t="shared" si="96"/>
        <v>128974.44988060235</v>
      </c>
      <c r="AC73" s="30">
        <f t="shared" si="96"/>
        <v>136925.40791158154</v>
      </c>
      <c r="AD73" s="30">
        <f t="shared" si="96"/>
        <v>127157.45833319286</v>
      </c>
      <c r="AE73" s="30">
        <f t="shared" si="96"/>
        <v>166113.80560589946</v>
      </c>
      <c r="AF73" s="30">
        <f t="shared" si="96"/>
        <v>411316.22540153918</v>
      </c>
      <c r="AG73" s="30">
        <f t="shared" si="96"/>
        <v>500161.29437771434</v>
      </c>
      <c r="AH73" s="30">
        <f t="shared" si="96"/>
        <v>448733.26505014079</v>
      </c>
      <c r="AI73" s="30">
        <f t="shared" si="96"/>
        <v>310516.04289184313</v>
      </c>
      <c r="AJ73" s="30">
        <f t="shared" si="96"/>
        <v>148017.73642591911</v>
      </c>
      <c r="AK73" s="30">
        <f t="shared" si="96"/>
        <v>134859.80845678295</v>
      </c>
      <c r="AL73" s="30">
        <f t="shared" si="96"/>
        <v>150145.00711206713</v>
      </c>
      <c r="AM73" s="30">
        <f t="shared" si="96"/>
        <v>160154.61101818009</v>
      </c>
      <c r="AN73" s="30">
        <f t="shared" si="96"/>
        <v>128974.44988060235</v>
      </c>
      <c r="AO73" s="30">
        <f t="shared" si="96"/>
        <v>136925.40791158154</v>
      </c>
      <c r="AP73" s="30">
        <f t="shared" si="96"/>
        <v>127157.45833319286</v>
      </c>
      <c r="AQ73" s="30">
        <f t="shared" si="96"/>
        <v>166113.80560589946</v>
      </c>
      <c r="AR73" s="30">
        <f t="shared" si="96"/>
        <v>411316.22540153918</v>
      </c>
      <c r="AS73" s="30">
        <f t="shared" si="96"/>
        <v>500161.29437771434</v>
      </c>
      <c r="AT73" s="30">
        <f t="shared" si="96"/>
        <v>448733.26505014079</v>
      </c>
      <c r="AU73" s="30">
        <f t="shared" si="96"/>
        <v>310516.04289184313</v>
      </c>
      <c r="AV73" s="30">
        <f t="shared" si="96"/>
        <v>148017.73642591911</v>
      </c>
      <c r="AW73" s="30">
        <f t="shared" si="96"/>
        <v>134859.80845678295</v>
      </c>
      <c r="AX73" s="30">
        <f t="shared" si="96"/>
        <v>150145.00711206713</v>
      </c>
      <c r="AY73" s="30">
        <f t="shared" si="96"/>
        <v>160154.61101818009</v>
      </c>
      <c r="AZ73" s="30">
        <f t="shared" si="96"/>
        <v>128974.44988060235</v>
      </c>
      <c r="BA73" s="30">
        <f t="shared" si="96"/>
        <v>136925.40791158154</v>
      </c>
      <c r="BB73" s="30">
        <f t="shared" si="96"/>
        <v>127157.45833319286</v>
      </c>
      <c r="BC73" s="30">
        <f t="shared" si="96"/>
        <v>166113.80560589946</v>
      </c>
      <c r="BD73" s="30">
        <f t="shared" si="96"/>
        <v>411316.22540153918</v>
      </c>
      <c r="BE73" s="30">
        <f t="shared" si="96"/>
        <v>500161.29437771434</v>
      </c>
      <c r="BF73" s="30">
        <f t="shared" si="96"/>
        <v>448733.26505014079</v>
      </c>
      <c r="BG73" s="30">
        <f t="shared" si="96"/>
        <v>310516.04289184313</v>
      </c>
      <c r="BH73" s="30">
        <f t="shared" si="96"/>
        <v>148017.73642591911</v>
      </c>
      <c r="BI73" s="30">
        <f t="shared" si="96"/>
        <v>134859.80845678295</v>
      </c>
      <c r="BJ73" s="30">
        <f t="shared" si="96"/>
        <v>150145.00711206713</v>
      </c>
      <c r="BK73" s="30">
        <f t="shared" si="96"/>
        <v>160154.61101818009</v>
      </c>
      <c r="BL73" s="30">
        <f t="shared" si="96"/>
        <v>128974.44988060235</v>
      </c>
      <c r="BM73" s="30">
        <f t="shared" si="96"/>
        <v>136925.40791158154</v>
      </c>
      <c r="BN73" s="30">
        <f t="shared" si="96"/>
        <v>127157.45833319286</v>
      </c>
      <c r="BO73" s="30">
        <f t="shared" si="96"/>
        <v>166113.80560589946</v>
      </c>
      <c r="BP73" s="30">
        <f t="shared" si="96"/>
        <v>411316.22540153918</v>
      </c>
      <c r="BQ73" s="30">
        <f t="shared" ref="BQ73:CH73" si="97">SUM(BQ59:BQ72)</f>
        <v>500161.29437771434</v>
      </c>
      <c r="BR73" s="30">
        <f t="shared" si="97"/>
        <v>448733.26505014079</v>
      </c>
      <c r="BS73" s="30">
        <f t="shared" si="97"/>
        <v>310516.04289184313</v>
      </c>
      <c r="BT73" s="30">
        <f t="shared" si="97"/>
        <v>148017.73642591911</v>
      </c>
      <c r="BU73" s="30">
        <f t="shared" si="97"/>
        <v>134859.80845678295</v>
      </c>
      <c r="BV73" s="30">
        <f t="shared" si="97"/>
        <v>150145.00711206713</v>
      </c>
      <c r="BW73" s="30">
        <f t="shared" si="97"/>
        <v>160154.61101818009</v>
      </c>
      <c r="BX73" s="30">
        <f t="shared" si="97"/>
        <v>128974.44988060235</v>
      </c>
      <c r="BY73" s="30">
        <f t="shared" si="97"/>
        <v>136925.40791158154</v>
      </c>
      <c r="BZ73" s="30">
        <f t="shared" si="97"/>
        <v>127157.45833319286</v>
      </c>
      <c r="CA73" s="30">
        <f t="shared" si="97"/>
        <v>166113.80560589946</v>
      </c>
      <c r="CB73" s="30">
        <f t="shared" si="97"/>
        <v>411316.22540153918</v>
      </c>
      <c r="CC73" s="30">
        <f t="shared" si="97"/>
        <v>500161.29437771434</v>
      </c>
      <c r="CD73" s="30">
        <f t="shared" si="97"/>
        <v>448733.26505014079</v>
      </c>
      <c r="CE73" s="30">
        <f t="shared" si="97"/>
        <v>310516.04289184313</v>
      </c>
      <c r="CF73" s="30">
        <f t="shared" si="97"/>
        <v>148017.73642591911</v>
      </c>
      <c r="CG73" s="30">
        <f t="shared" si="97"/>
        <v>134859.80845678295</v>
      </c>
      <c r="CH73" s="33">
        <f t="shared" si="97"/>
        <v>150145.00711206713</v>
      </c>
    </row>
    <row r="74" spans="1:88" ht="16.5" customHeight="1" thickBot="1" x14ac:dyDescent="0.35">
      <c r="A74" s="572"/>
      <c r="B74" s="156" t="s">
        <v>27</v>
      </c>
      <c r="C74" s="31">
        <f>C73</f>
        <v>0</v>
      </c>
      <c r="D74" s="31">
        <f>C74+D73</f>
        <v>310.75664086936064</v>
      </c>
      <c r="E74" s="31">
        <f t="shared" ref="E74:BP74" si="98">D74+E73</f>
        <v>4846.8821877319106</v>
      </c>
      <c r="F74" s="31">
        <f t="shared" si="98"/>
        <v>17092.221945668531</v>
      </c>
      <c r="G74" s="31">
        <f t="shared" si="98"/>
        <v>53178.065319561691</v>
      </c>
      <c r="H74" s="31">
        <f t="shared" si="98"/>
        <v>164421.04299345671</v>
      </c>
      <c r="I74" s="31">
        <f t="shared" si="98"/>
        <v>329984.05517574179</v>
      </c>
      <c r="J74" s="31">
        <f t="shared" si="98"/>
        <v>500718.77217082307</v>
      </c>
      <c r="K74" s="31">
        <f t="shared" si="98"/>
        <v>648907.93303163745</v>
      </c>
      <c r="L74" s="31">
        <f t="shared" si="98"/>
        <v>737841.83451292315</v>
      </c>
      <c r="M74" s="31">
        <f t="shared" si="98"/>
        <v>830762.50530387869</v>
      </c>
      <c r="N74" s="31">
        <f t="shared" si="98"/>
        <v>959732.82079283556</v>
      </c>
      <c r="O74" s="31">
        <f t="shared" si="98"/>
        <v>1119887.4318110156</v>
      </c>
      <c r="P74" s="31">
        <f t="shared" si="98"/>
        <v>1248861.8816916179</v>
      </c>
      <c r="Q74" s="31">
        <f t="shared" si="98"/>
        <v>1385787.2896031993</v>
      </c>
      <c r="R74" s="31">
        <f t="shared" si="98"/>
        <v>1512944.7479363922</v>
      </c>
      <c r="S74" s="31">
        <f t="shared" si="98"/>
        <v>1679058.5535422917</v>
      </c>
      <c r="T74" s="31">
        <f t="shared" si="98"/>
        <v>2090374.7789438309</v>
      </c>
      <c r="U74" s="31">
        <f t="shared" si="98"/>
        <v>2590536.073321545</v>
      </c>
      <c r="V74" s="31">
        <f t="shared" si="98"/>
        <v>3039269.3383716857</v>
      </c>
      <c r="W74" s="31">
        <f t="shared" si="98"/>
        <v>3349785.381263529</v>
      </c>
      <c r="X74" s="31">
        <f t="shared" si="98"/>
        <v>3497803.1176894479</v>
      </c>
      <c r="Y74" s="31">
        <f t="shared" si="98"/>
        <v>3632662.9261462307</v>
      </c>
      <c r="Z74" s="31">
        <f t="shared" si="98"/>
        <v>3782807.9332582979</v>
      </c>
      <c r="AA74" s="31">
        <f t="shared" si="98"/>
        <v>3942962.5442764778</v>
      </c>
      <c r="AB74" s="31">
        <f t="shared" si="98"/>
        <v>4071936.9941570801</v>
      </c>
      <c r="AC74" s="31">
        <f t="shared" si="98"/>
        <v>4208862.4020686615</v>
      </c>
      <c r="AD74" s="31">
        <f t="shared" si="98"/>
        <v>4336019.8604018539</v>
      </c>
      <c r="AE74" s="31">
        <f t="shared" si="98"/>
        <v>4502133.6660077535</v>
      </c>
      <c r="AF74" s="31">
        <f t="shared" si="98"/>
        <v>4913449.8914092928</v>
      </c>
      <c r="AG74" s="31">
        <f t="shared" si="98"/>
        <v>5413611.1857870072</v>
      </c>
      <c r="AH74" s="31">
        <f t="shared" si="98"/>
        <v>5862344.4508371484</v>
      </c>
      <c r="AI74" s="31">
        <f t="shared" si="98"/>
        <v>6172860.4937289916</v>
      </c>
      <c r="AJ74" s="31">
        <f t="shared" si="98"/>
        <v>6320878.2301549111</v>
      </c>
      <c r="AK74" s="31">
        <f t="shared" si="98"/>
        <v>6455738.0386116942</v>
      </c>
      <c r="AL74" s="31">
        <f t="shared" si="98"/>
        <v>6605883.0457237614</v>
      </c>
      <c r="AM74" s="31">
        <f t="shared" si="98"/>
        <v>6766037.6567419413</v>
      </c>
      <c r="AN74" s="31">
        <f t="shared" si="98"/>
        <v>6895012.1066225441</v>
      </c>
      <c r="AO74" s="31">
        <f t="shared" si="98"/>
        <v>7031937.514534126</v>
      </c>
      <c r="AP74" s="31">
        <f t="shared" si="98"/>
        <v>7159094.9728673194</v>
      </c>
      <c r="AQ74" s="31">
        <f t="shared" si="98"/>
        <v>7325208.7784732189</v>
      </c>
      <c r="AR74" s="31">
        <f t="shared" si="98"/>
        <v>7736525.0038747583</v>
      </c>
      <c r="AS74" s="31">
        <f t="shared" si="98"/>
        <v>8236686.2982524727</v>
      </c>
      <c r="AT74" s="31">
        <f t="shared" si="98"/>
        <v>8685419.5633026138</v>
      </c>
      <c r="AU74" s="31">
        <f t="shared" si="98"/>
        <v>8995935.606194457</v>
      </c>
      <c r="AV74" s="31">
        <f t="shared" si="98"/>
        <v>9143953.3426203765</v>
      </c>
      <c r="AW74" s="31">
        <f t="shared" si="98"/>
        <v>9278813.1510771587</v>
      </c>
      <c r="AX74" s="31">
        <f t="shared" si="98"/>
        <v>9428958.1581892259</v>
      </c>
      <c r="AY74" s="31">
        <f t="shared" si="98"/>
        <v>9589112.7692074068</v>
      </c>
      <c r="AZ74" s="31">
        <f t="shared" si="98"/>
        <v>9718087.2190880086</v>
      </c>
      <c r="BA74" s="31">
        <f t="shared" si="98"/>
        <v>9855012.6269995905</v>
      </c>
      <c r="BB74" s="31">
        <f t="shared" si="98"/>
        <v>9982170.0853327829</v>
      </c>
      <c r="BC74" s="31">
        <f t="shared" si="98"/>
        <v>10148283.890938682</v>
      </c>
      <c r="BD74" s="31">
        <f t="shared" si="98"/>
        <v>10559600.116340222</v>
      </c>
      <c r="BE74" s="31">
        <f t="shared" si="98"/>
        <v>11059761.410717936</v>
      </c>
      <c r="BF74" s="31">
        <f t="shared" si="98"/>
        <v>11508494.675768077</v>
      </c>
      <c r="BG74" s="31">
        <f t="shared" si="98"/>
        <v>11819010.718659921</v>
      </c>
      <c r="BH74" s="31">
        <f t="shared" si="98"/>
        <v>11967028.45508584</v>
      </c>
      <c r="BI74" s="31">
        <f t="shared" si="98"/>
        <v>12101888.263542622</v>
      </c>
      <c r="BJ74" s="31">
        <f t="shared" si="98"/>
        <v>12252033.27065469</v>
      </c>
      <c r="BK74" s="31">
        <f t="shared" si="98"/>
        <v>12412187.88167287</v>
      </c>
      <c r="BL74" s="31">
        <f t="shared" si="98"/>
        <v>12541162.331553472</v>
      </c>
      <c r="BM74" s="31">
        <f t="shared" si="98"/>
        <v>12678087.739465054</v>
      </c>
      <c r="BN74" s="31">
        <f t="shared" si="98"/>
        <v>12805245.197798247</v>
      </c>
      <c r="BO74" s="31">
        <f t="shared" si="98"/>
        <v>12971359.003404146</v>
      </c>
      <c r="BP74" s="31">
        <f t="shared" si="98"/>
        <v>13382675.228805685</v>
      </c>
      <c r="BQ74" s="31">
        <f t="shared" ref="BQ74:CH74" si="99">BP74+BQ73</f>
        <v>13882836.5231834</v>
      </c>
      <c r="BR74" s="31">
        <f t="shared" si="99"/>
        <v>14331569.788233541</v>
      </c>
      <c r="BS74" s="31">
        <f t="shared" si="99"/>
        <v>14642085.831125384</v>
      </c>
      <c r="BT74" s="31">
        <f t="shared" si="99"/>
        <v>14790103.567551304</v>
      </c>
      <c r="BU74" s="31">
        <f t="shared" si="99"/>
        <v>14924963.376008086</v>
      </c>
      <c r="BV74" s="31">
        <f t="shared" si="99"/>
        <v>15075108.383120153</v>
      </c>
      <c r="BW74" s="31">
        <f t="shared" si="99"/>
        <v>15235262.994138334</v>
      </c>
      <c r="BX74" s="31">
        <f t="shared" si="99"/>
        <v>15364237.444018936</v>
      </c>
      <c r="BY74" s="31">
        <f t="shared" si="99"/>
        <v>15501162.851930518</v>
      </c>
      <c r="BZ74" s="31">
        <f t="shared" si="99"/>
        <v>15628320.31026371</v>
      </c>
      <c r="CA74" s="31">
        <f t="shared" si="99"/>
        <v>15794434.11586961</v>
      </c>
      <c r="CB74" s="31">
        <f t="shared" si="99"/>
        <v>16205750.341271149</v>
      </c>
      <c r="CC74" s="31">
        <f t="shared" si="99"/>
        <v>16705911.635648863</v>
      </c>
      <c r="CD74" s="31">
        <f t="shared" si="99"/>
        <v>17154644.900699005</v>
      </c>
      <c r="CE74" s="31">
        <f t="shared" si="99"/>
        <v>17465160.943590846</v>
      </c>
      <c r="CF74" s="31">
        <f t="shared" si="99"/>
        <v>17613178.680016764</v>
      </c>
      <c r="CG74" s="31">
        <f t="shared" si="99"/>
        <v>17748038.488473546</v>
      </c>
      <c r="CH74" s="34">
        <f t="shared" si="99"/>
        <v>17898183.495585613</v>
      </c>
    </row>
    <row r="75" spans="1:88" x14ac:dyDescent="0.3">
      <c r="A75" s="8"/>
      <c r="B75" s="40"/>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c r="AA75" s="241"/>
      <c r="AB75" s="242"/>
      <c r="AC75" s="241"/>
      <c r="AD75" s="242"/>
      <c r="AE75" s="241"/>
      <c r="AF75" s="242"/>
      <c r="AG75" s="241"/>
      <c r="AH75" s="242"/>
      <c r="AI75" s="241"/>
      <c r="AJ75" s="242"/>
      <c r="AK75" s="241"/>
      <c r="AL75" s="242"/>
      <c r="AM75" s="241"/>
      <c r="AN75" s="242"/>
      <c r="AO75" s="241"/>
      <c r="AP75" s="242"/>
      <c r="AQ75" s="241"/>
      <c r="AR75" s="242"/>
      <c r="AS75" s="241"/>
      <c r="AT75" s="242"/>
      <c r="AU75" s="241"/>
      <c r="AV75" s="242"/>
      <c r="AW75" s="241"/>
      <c r="AX75" s="242"/>
      <c r="AY75" s="241"/>
      <c r="AZ75" s="242"/>
      <c r="BA75" s="241"/>
      <c r="BB75" s="242"/>
      <c r="BC75" s="241"/>
      <c r="BD75" s="242"/>
      <c r="BE75" s="241"/>
      <c r="BF75" s="242"/>
      <c r="BG75" s="241"/>
      <c r="BH75" s="242"/>
      <c r="BI75" s="241"/>
      <c r="BJ75" s="242"/>
      <c r="BK75" s="241"/>
      <c r="BL75" s="242"/>
      <c r="BM75" s="241"/>
      <c r="BN75" s="242"/>
      <c r="BO75" s="241"/>
      <c r="BP75" s="242"/>
      <c r="BQ75" s="241"/>
      <c r="BR75" s="242"/>
      <c r="BS75" s="241"/>
      <c r="BT75" s="242"/>
      <c r="BU75" s="241"/>
      <c r="BV75" s="242"/>
      <c r="BW75" s="241"/>
      <c r="BX75" s="242"/>
      <c r="BY75" s="241"/>
      <c r="BZ75" s="242"/>
      <c r="CA75" s="241"/>
      <c r="CB75" s="242"/>
      <c r="CC75" s="241"/>
      <c r="CD75" s="242"/>
      <c r="CE75" s="241"/>
      <c r="CF75" s="242"/>
      <c r="CG75" s="241"/>
      <c r="CH75" s="2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573" t="s">
        <v>12</v>
      </c>
      <c r="B77" s="18" t="s">
        <v>12</v>
      </c>
      <c r="C77" s="174">
        <f>C$4</f>
        <v>44927</v>
      </c>
      <c r="D77" s="174">
        <f t="shared" ref="D77:BO77" si="100">D$4</f>
        <v>44958</v>
      </c>
      <c r="E77" s="174">
        <f t="shared" si="100"/>
        <v>44986</v>
      </c>
      <c r="F77" s="174">
        <f t="shared" si="100"/>
        <v>45017</v>
      </c>
      <c r="G77" s="174">
        <f t="shared" si="100"/>
        <v>45047</v>
      </c>
      <c r="H77" s="174">
        <f t="shared" si="100"/>
        <v>45078</v>
      </c>
      <c r="I77" s="174">
        <f t="shared" si="100"/>
        <v>45108</v>
      </c>
      <c r="J77" s="174">
        <f t="shared" si="100"/>
        <v>45139</v>
      </c>
      <c r="K77" s="174">
        <f t="shared" si="100"/>
        <v>45170</v>
      </c>
      <c r="L77" s="174">
        <f t="shared" si="100"/>
        <v>45200</v>
      </c>
      <c r="M77" s="174">
        <f t="shared" si="100"/>
        <v>45231</v>
      </c>
      <c r="N77" s="174">
        <f t="shared" si="100"/>
        <v>45261</v>
      </c>
      <c r="O77" s="174">
        <f t="shared" si="100"/>
        <v>45292</v>
      </c>
      <c r="P77" s="174">
        <f t="shared" si="100"/>
        <v>45323</v>
      </c>
      <c r="Q77" s="174">
        <f t="shared" si="100"/>
        <v>45352</v>
      </c>
      <c r="R77" s="174">
        <f t="shared" si="100"/>
        <v>45383</v>
      </c>
      <c r="S77" s="174">
        <f t="shared" si="100"/>
        <v>45413</v>
      </c>
      <c r="T77" s="174">
        <f t="shared" si="100"/>
        <v>45444</v>
      </c>
      <c r="U77" s="174">
        <f t="shared" si="100"/>
        <v>45474</v>
      </c>
      <c r="V77" s="174">
        <f t="shared" si="100"/>
        <v>45505</v>
      </c>
      <c r="W77" s="174">
        <f t="shared" si="100"/>
        <v>45536</v>
      </c>
      <c r="X77" s="174">
        <f t="shared" si="100"/>
        <v>45566</v>
      </c>
      <c r="Y77" s="174">
        <f t="shared" si="100"/>
        <v>45597</v>
      </c>
      <c r="Z77" s="174">
        <f t="shared" si="100"/>
        <v>45627</v>
      </c>
      <c r="AA77" s="174">
        <f t="shared" si="100"/>
        <v>45658</v>
      </c>
      <c r="AB77" s="174">
        <f t="shared" si="100"/>
        <v>45689</v>
      </c>
      <c r="AC77" s="174">
        <f t="shared" si="100"/>
        <v>45717</v>
      </c>
      <c r="AD77" s="174">
        <f t="shared" si="100"/>
        <v>45748</v>
      </c>
      <c r="AE77" s="174">
        <f t="shared" si="100"/>
        <v>45778</v>
      </c>
      <c r="AF77" s="174">
        <f t="shared" si="100"/>
        <v>45809</v>
      </c>
      <c r="AG77" s="174">
        <f t="shared" si="100"/>
        <v>45839</v>
      </c>
      <c r="AH77" s="174">
        <f t="shared" si="100"/>
        <v>45870</v>
      </c>
      <c r="AI77" s="174">
        <f t="shared" si="100"/>
        <v>45901</v>
      </c>
      <c r="AJ77" s="174">
        <f t="shared" si="100"/>
        <v>45931</v>
      </c>
      <c r="AK77" s="174">
        <f t="shared" si="100"/>
        <v>45962</v>
      </c>
      <c r="AL77" s="174">
        <f t="shared" si="100"/>
        <v>45992</v>
      </c>
      <c r="AM77" s="174">
        <f t="shared" si="100"/>
        <v>46023</v>
      </c>
      <c r="AN77" s="174">
        <f t="shared" si="100"/>
        <v>46054</v>
      </c>
      <c r="AO77" s="174">
        <f t="shared" si="100"/>
        <v>46082</v>
      </c>
      <c r="AP77" s="174">
        <f t="shared" si="100"/>
        <v>46113</v>
      </c>
      <c r="AQ77" s="174">
        <f t="shared" si="100"/>
        <v>46143</v>
      </c>
      <c r="AR77" s="174">
        <f t="shared" si="100"/>
        <v>46174</v>
      </c>
      <c r="AS77" s="174">
        <f t="shared" si="100"/>
        <v>46204</v>
      </c>
      <c r="AT77" s="174">
        <f t="shared" si="100"/>
        <v>46235</v>
      </c>
      <c r="AU77" s="174">
        <f t="shared" si="100"/>
        <v>46266</v>
      </c>
      <c r="AV77" s="174">
        <f t="shared" si="100"/>
        <v>46296</v>
      </c>
      <c r="AW77" s="174">
        <f t="shared" si="100"/>
        <v>46327</v>
      </c>
      <c r="AX77" s="174">
        <f t="shared" si="100"/>
        <v>46357</v>
      </c>
      <c r="AY77" s="174">
        <f t="shared" si="100"/>
        <v>46388</v>
      </c>
      <c r="AZ77" s="174">
        <f t="shared" si="100"/>
        <v>46419</v>
      </c>
      <c r="BA77" s="174">
        <f t="shared" si="100"/>
        <v>46447</v>
      </c>
      <c r="BB77" s="174">
        <f t="shared" si="100"/>
        <v>46478</v>
      </c>
      <c r="BC77" s="174">
        <f t="shared" si="100"/>
        <v>46508</v>
      </c>
      <c r="BD77" s="174">
        <f t="shared" si="100"/>
        <v>46539</v>
      </c>
      <c r="BE77" s="174">
        <f t="shared" si="100"/>
        <v>46569</v>
      </c>
      <c r="BF77" s="174">
        <f t="shared" si="100"/>
        <v>46600</v>
      </c>
      <c r="BG77" s="174">
        <f t="shared" si="100"/>
        <v>46631</v>
      </c>
      <c r="BH77" s="174">
        <f t="shared" si="100"/>
        <v>46661</v>
      </c>
      <c r="BI77" s="174">
        <f t="shared" si="100"/>
        <v>46692</v>
      </c>
      <c r="BJ77" s="174">
        <f t="shared" si="100"/>
        <v>46722</v>
      </c>
      <c r="BK77" s="174">
        <f t="shared" si="100"/>
        <v>46753</v>
      </c>
      <c r="BL77" s="174">
        <f t="shared" si="100"/>
        <v>46784</v>
      </c>
      <c r="BM77" s="174">
        <f t="shared" si="100"/>
        <v>46813</v>
      </c>
      <c r="BN77" s="174">
        <f t="shared" si="100"/>
        <v>46844</v>
      </c>
      <c r="BO77" s="174">
        <f t="shared" si="100"/>
        <v>46874</v>
      </c>
      <c r="BP77" s="174">
        <f t="shared" ref="BP77:CH77" si="101">BP$4</f>
        <v>46905</v>
      </c>
      <c r="BQ77" s="174">
        <f t="shared" si="101"/>
        <v>46935</v>
      </c>
      <c r="BR77" s="174">
        <f t="shared" si="101"/>
        <v>46966</v>
      </c>
      <c r="BS77" s="174">
        <f t="shared" si="101"/>
        <v>46997</v>
      </c>
      <c r="BT77" s="174">
        <f t="shared" si="101"/>
        <v>47027</v>
      </c>
      <c r="BU77" s="174">
        <f t="shared" si="101"/>
        <v>47058</v>
      </c>
      <c r="BV77" s="174">
        <f t="shared" si="101"/>
        <v>47088</v>
      </c>
      <c r="BW77" s="174">
        <f t="shared" si="101"/>
        <v>47119</v>
      </c>
      <c r="BX77" s="174">
        <f t="shared" si="101"/>
        <v>47150</v>
      </c>
      <c r="BY77" s="174">
        <f t="shared" si="101"/>
        <v>47178</v>
      </c>
      <c r="BZ77" s="174">
        <f t="shared" si="101"/>
        <v>47209</v>
      </c>
      <c r="CA77" s="174">
        <f t="shared" si="101"/>
        <v>47239</v>
      </c>
      <c r="CB77" s="174">
        <f t="shared" si="101"/>
        <v>47270</v>
      </c>
      <c r="CC77" s="174">
        <f t="shared" si="101"/>
        <v>47300</v>
      </c>
      <c r="CD77" s="174">
        <f t="shared" si="101"/>
        <v>47331</v>
      </c>
      <c r="CE77" s="174">
        <f t="shared" si="101"/>
        <v>47362</v>
      </c>
      <c r="CF77" s="174">
        <f t="shared" si="101"/>
        <v>47392</v>
      </c>
      <c r="CG77" s="174">
        <f t="shared" si="101"/>
        <v>47423</v>
      </c>
      <c r="CH77" s="175">
        <f t="shared" si="101"/>
        <v>47453</v>
      </c>
      <c r="CJ77" s="229" t="s">
        <v>182</v>
      </c>
    </row>
    <row r="78" spans="1:88" ht="15.75" customHeight="1" x14ac:dyDescent="0.3">
      <c r="A78" s="574"/>
      <c r="B78" s="14" t="str">
        <f>B59</f>
        <v>Air Comp</v>
      </c>
      <c r="C78" s="343">
        <f>'2M - SGS'!C78</f>
        <v>8.5109000000000004E-2</v>
      </c>
      <c r="D78" s="343">
        <f>'2M - SGS'!D78</f>
        <v>7.7715000000000006E-2</v>
      </c>
      <c r="E78" s="343">
        <f>'2M - SGS'!E78</f>
        <v>8.6136000000000004E-2</v>
      </c>
      <c r="F78" s="343">
        <f>'2M - SGS'!F78</f>
        <v>7.9796000000000006E-2</v>
      </c>
      <c r="G78" s="343">
        <f>'2M - SGS'!G78</f>
        <v>8.5334999999999994E-2</v>
      </c>
      <c r="H78" s="343">
        <f>'2M - SGS'!H78</f>
        <v>8.1994999999999998E-2</v>
      </c>
      <c r="I78" s="343">
        <f>'2M - SGS'!I78</f>
        <v>8.4098999999999993E-2</v>
      </c>
      <c r="J78" s="343">
        <f>'2M - SGS'!J78</f>
        <v>8.4198999999999996E-2</v>
      </c>
      <c r="K78" s="343">
        <f>'2M - SGS'!K78</f>
        <v>8.2512000000000002E-2</v>
      </c>
      <c r="L78" s="343">
        <f>'2M - SGS'!L78</f>
        <v>8.5277000000000006E-2</v>
      </c>
      <c r="M78" s="343">
        <f>'2M - SGS'!M78</f>
        <v>8.2588999999999996E-2</v>
      </c>
      <c r="N78" s="343">
        <f>'2M - SGS'!N78</f>
        <v>8.5237999999999994E-2</v>
      </c>
      <c r="O78" s="343">
        <f>'2M - SGS'!O78</f>
        <v>8.5109000000000004E-2</v>
      </c>
      <c r="P78" s="343">
        <f>'2M - SGS'!P78</f>
        <v>7.7715000000000006E-2</v>
      </c>
      <c r="Q78" s="343">
        <f>'2M - SGS'!Q78</f>
        <v>8.6136000000000004E-2</v>
      </c>
      <c r="R78" s="343">
        <f>'2M - SGS'!R78</f>
        <v>7.9796000000000006E-2</v>
      </c>
      <c r="S78" s="343">
        <f>'2M - SGS'!S78</f>
        <v>8.5334999999999994E-2</v>
      </c>
      <c r="T78" s="343">
        <f>'2M - SGS'!T78</f>
        <v>8.1994999999999998E-2</v>
      </c>
      <c r="U78" s="343">
        <f>'2M - SGS'!U78</f>
        <v>8.4098999999999993E-2</v>
      </c>
      <c r="V78" s="343">
        <f>'2M - SGS'!V78</f>
        <v>8.4198999999999996E-2</v>
      </c>
      <c r="W78" s="343">
        <f>'2M - SGS'!W78</f>
        <v>8.2512000000000002E-2</v>
      </c>
      <c r="X78" s="343">
        <f>'2M - SGS'!X78</f>
        <v>8.5277000000000006E-2</v>
      </c>
      <c r="Y78" s="343">
        <f>'2M - SGS'!Y78</f>
        <v>8.2588999999999996E-2</v>
      </c>
      <c r="Z78" s="343">
        <f>'2M - SGS'!Z78</f>
        <v>8.5237999999999994E-2</v>
      </c>
      <c r="AA78" s="343">
        <f>'2M - SGS'!AA78</f>
        <v>8.5109000000000004E-2</v>
      </c>
      <c r="AB78" s="343">
        <f>'2M - SGS'!AB78</f>
        <v>7.7715000000000006E-2</v>
      </c>
      <c r="AC78" s="343">
        <f>'2M - SGS'!AC78</f>
        <v>8.6136000000000004E-2</v>
      </c>
      <c r="AD78" s="343">
        <f>'2M - SGS'!AD78</f>
        <v>7.9796000000000006E-2</v>
      </c>
      <c r="AE78" s="343">
        <f>'2M - SGS'!AE78</f>
        <v>8.5334999999999994E-2</v>
      </c>
      <c r="AF78" s="343">
        <f>'2M - SGS'!AF78</f>
        <v>8.1994999999999998E-2</v>
      </c>
      <c r="AG78" s="343">
        <f>'2M - SGS'!AG78</f>
        <v>8.4098999999999993E-2</v>
      </c>
      <c r="AH78" s="343">
        <f>'2M - SGS'!AH78</f>
        <v>8.4198999999999996E-2</v>
      </c>
      <c r="AI78" s="343">
        <f>'2M - SGS'!AI78</f>
        <v>8.2512000000000002E-2</v>
      </c>
      <c r="AJ78" s="343">
        <f>'2M - SGS'!AJ78</f>
        <v>8.5277000000000006E-2</v>
      </c>
      <c r="AK78" s="343">
        <f>'2M - SGS'!AK78</f>
        <v>8.2588999999999996E-2</v>
      </c>
      <c r="AL78" s="343">
        <f>'2M - SGS'!AL78</f>
        <v>8.5237999999999994E-2</v>
      </c>
      <c r="AM78" s="343">
        <f>'2M - SGS'!AM78</f>
        <v>8.5109000000000004E-2</v>
      </c>
      <c r="AN78" s="343">
        <f>'2M - SGS'!AN78</f>
        <v>7.7715000000000006E-2</v>
      </c>
      <c r="AO78" s="343">
        <f>'2M - SGS'!AO78</f>
        <v>8.6136000000000004E-2</v>
      </c>
      <c r="AP78" s="343">
        <f>'2M - SGS'!AP78</f>
        <v>7.9796000000000006E-2</v>
      </c>
      <c r="AQ78" s="343">
        <f>'2M - SGS'!AQ78</f>
        <v>8.5334999999999994E-2</v>
      </c>
      <c r="AR78" s="343">
        <f>'2M - SGS'!AR78</f>
        <v>8.1994999999999998E-2</v>
      </c>
      <c r="AS78" s="343">
        <f>'2M - SGS'!AS78</f>
        <v>8.4098999999999993E-2</v>
      </c>
      <c r="AT78" s="343">
        <f>'2M - SGS'!AT78</f>
        <v>8.4198999999999996E-2</v>
      </c>
      <c r="AU78" s="343">
        <f>'2M - SGS'!AU78</f>
        <v>8.2512000000000002E-2</v>
      </c>
      <c r="AV78" s="343">
        <f>'2M - SGS'!AV78</f>
        <v>8.5277000000000006E-2</v>
      </c>
      <c r="AW78" s="343">
        <f>'2M - SGS'!AW78</f>
        <v>8.2588999999999996E-2</v>
      </c>
      <c r="AX78" s="343">
        <f>'2M - SGS'!AX78</f>
        <v>8.5237999999999994E-2</v>
      </c>
      <c r="AY78" s="343">
        <f>'2M - SGS'!AY78</f>
        <v>8.5109000000000004E-2</v>
      </c>
      <c r="AZ78" s="343">
        <f>'2M - SGS'!AZ78</f>
        <v>7.7715000000000006E-2</v>
      </c>
      <c r="BA78" s="343">
        <f>'2M - SGS'!BA78</f>
        <v>8.6136000000000004E-2</v>
      </c>
      <c r="BB78" s="343">
        <f>'2M - SGS'!BB78</f>
        <v>7.9796000000000006E-2</v>
      </c>
      <c r="BC78" s="343">
        <f>'2M - SGS'!BC78</f>
        <v>8.5334999999999994E-2</v>
      </c>
      <c r="BD78" s="343">
        <f>'2M - SGS'!BD78</f>
        <v>8.1994999999999998E-2</v>
      </c>
      <c r="BE78" s="343">
        <f>'2M - SGS'!BE78</f>
        <v>8.4098999999999993E-2</v>
      </c>
      <c r="BF78" s="343">
        <f>'2M - SGS'!BF78</f>
        <v>8.4198999999999996E-2</v>
      </c>
      <c r="BG78" s="343">
        <f>'2M - SGS'!BG78</f>
        <v>8.2512000000000002E-2</v>
      </c>
      <c r="BH78" s="343">
        <f>'2M - SGS'!BH78</f>
        <v>8.5277000000000006E-2</v>
      </c>
      <c r="BI78" s="343">
        <f>'2M - SGS'!BI78</f>
        <v>8.2588999999999996E-2</v>
      </c>
      <c r="BJ78" s="343">
        <f>'2M - SGS'!BJ78</f>
        <v>8.5237999999999994E-2</v>
      </c>
      <c r="BK78" s="343">
        <f>'2M - SGS'!BK78</f>
        <v>8.5109000000000004E-2</v>
      </c>
      <c r="BL78" s="343">
        <f>'2M - SGS'!BL78</f>
        <v>7.7715000000000006E-2</v>
      </c>
      <c r="BM78" s="343">
        <f>'2M - SGS'!BM78</f>
        <v>8.6136000000000004E-2</v>
      </c>
      <c r="BN78" s="343">
        <f>'2M - SGS'!BN78</f>
        <v>7.9796000000000006E-2</v>
      </c>
      <c r="BO78" s="343">
        <f>'2M - SGS'!BO78</f>
        <v>8.5334999999999994E-2</v>
      </c>
      <c r="BP78" s="343">
        <f>'2M - SGS'!BP78</f>
        <v>8.1994999999999998E-2</v>
      </c>
      <c r="BQ78" s="343">
        <f>'2M - SGS'!BQ78</f>
        <v>8.4098999999999993E-2</v>
      </c>
      <c r="BR78" s="343">
        <f>'2M - SGS'!BR78</f>
        <v>8.4198999999999996E-2</v>
      </c>
      <c r="BS78" s="343">
        <f>'2M - SGS'!BS78</f>
        <v>8.2512000000000002E-2</v>
      </c>
      <c r="BT78" s="343">
        <f>'2M - SGS'!BT78</f>
        <v>8.5277000000000006E-2</v>
      </c>
      <c r="BU78" s="343">
        <f>'2M - SGS'!BU78</f>
        <v>8.2588999999999996E-2</v>
      </c>
      <c r="BV78" s="343">
        <f>'2M - SGS'!BV78</f>
        <v>8.5237999999999994E-2</v>
      </c>
      <c r="BW78" s="343">
        <f>'2M - SGS'!BW78</f>
        <v>8.5109000000000004E-2</v>
      </c>
      <c r="BX78" s="343">
        <f>'2M - SGS'!BX78</f>
        <v>7.7715000000000006E-2</v>
      </c>
      <c r="BY78" s="343">
        <f>'2M - SGS'!BY78</f>
        <v>8.6136000000000004E-2</v>
      </c>
      <c r="BZ78" s="343">
        <f>'2M - SGS'!BZ78</f>
        <v>7.9796000000000006E-2</v>
      </c>
      <c r="CA78" s="343">
        <f>'2M - SGS'!CA78</f>
        <v>8.5334999999999994E-2</v>
      </c>
      <c r="CB78" s="343">
        <f>'2M - SGS'!CB78</f>
        <v>8.1994999999999998E-2</v>
      </c>
      <c r="CC78" s="343">
        <f>'2M - SGS'!CC78</f>
        <v>8.4098999999999993E-2</v>
      </c>
      <c r="CD78" s="343">
        <f>'2M - SGS'!CD78</f>
        <v>8.4198999999999996E-2</v>
      </c>
      <c r="CE78" s="343">
        <f>'2M - SGS'!CE78</f>
        <v>8.2512000000000002E-2</v>
      </c>
      <c r="CF78" s="343">
        <f>'2M - SGS'!CF78</f>
        <v>8.5277000000000006E-2</v>
      </c>
      <c r="CG78" s="343">
        <f>'2M - SGS'!CG78</f>
        <v>8.2588999999999996E-2</v>
      </c>
      <c r="CH78" s="344">
        <f>'2M - SGS'!CH78</f>
        <v>8.5237999999999994E-2</v>
      </c>
      <c r="CJ78" s="245">
        <f>SUM(C78:N78)</f>
        <v>1.0000000000000002</v>
      </c>
    </row>
    <row r="79" spans="1:88" ht="15.6" x14ac:dyDescent="0.3">
      <c r="A79" s="574"/>
      <c r="B79" s="14" t="str">
        <f t="shared" ref="B79:B90" si="102">B60</f>
        <v>Building Shell</v>
      </c>
      <c r="C79" s="343">
        <f>'2M - SGS'!C79</f>
        <v>0.107824</v>
      </c>
      <c r="D79" s="343">
        <f>'2M - SGS'!D79</f>
        <v>9.1051999999999994E-2</v>
      </c>
      <c r="E79" s="343">
        <f>'2M - SGS'!E79</f>
        <v>7.1135000000000004E-2</v>
      </c>
      <c r="F79" s="343">
        <f>'2M - SGS'!F79</f>
        <v>4.1179E-2</v>
      </c>
      <c r="G79" s="343">
        <f>'2M - SGS'!G79</f>
        <v>4.4423999999999998E-2</v>
      </c>
      <c r="H79" s="343">
        <f>'2M - SGS'!H79</f>
        <v>0.106128</v>
      </c>
      <c r="I79" s="343">
        <f>'2M - SGS'!I79</f>
        <v>0.14288100000000001</v>
      </c>
      <c r="J79" s="343">
        <f>'2M - SGS'!J79</f>
        <v>0.133494</v>
      </c>
      <c r="K79" s="343">
        <f>'2M - SGS'!K79</f>
        <v>5.781E-2</v>
      </c>
      <c r="L79" s="343">
        <f>'2M - SGS'!L79</f>
        <v>3.8018000000000003E-2</v>
      </c>
      <c r="M79" s="343">
        <f>'2M - SGS'!M79</f>
        <v>6.2103999999999999E-2</v>
      </c>
      <c r="N79" s="343">
        <f>'2M - SGS'!N79</f>
        <v>0.10395</v>
      </c>
      <c r="O79" s="343">
        <f>'2M - SGS'!O79</f>
        <v>0.107824</v>
      </c>
      <c r="P79" s="343">
        <f>'2M - SGS'!P79</f>
        <v>9.1051999999999994E-2</v>
      </c>
      <c r="Q79" s="343">
        <f>'2M - SGS'!Q79</f>
        <v>7.1135000000000004E-2</v>
      </c>
      <c r="R79" s="343">
        <f>'2M - SGS'!R79</f>
        <v>4.1179E-2</v>
      </c>
      <c r="S79" s="343">
        <f>'2M - SGS'!S79</f>
        <v>4.4423999999999998E-2</v>
      </c>
      <c r="T79" s="343">
        <f>'2M - SGS'!T79</f>
        <v>0.106128</v>
      </c>
      <c r="U79" s="343">
        <f>'2M - SGS'!U79</f>
        <v>0.14288100000000001</v>
      </c>
      <c r="V79" s="343">
        <f>'2M - SGS'!V79</f>
        <v>0.133494</v>
      </c>
      <c r="W79" s="343">
        <f>'2M - SGS'!W79</f>
        <v>5.781E-2</v>
      </c>
      <c r="X79" s="343">
        <f>'2M - SGS'!X79</f>
        <v>3.8018000000000003E-2</v>
      </c>
      <c r="Y79" s="343">
        <f>'2M - SGS'!Y79</f>
        <v>6.2103999999999999E-2</v>
      </c>
      <c r="Z79" s="343">
        <f>'2M - SGS'!Z79</f>
        <v>0.10395</v>
      </c>
      <c r="AA79" s="343">
        <f>'2M - SGS'!AA79</f>
        <v>0.107824</v>
      </c>
      <c r="AB79" s="343">
        <f>'2M - SGS'!AB79</f>
        <v>9.1051999999999994E-2</v>
      </c>
      <c r="AC79" s="343">
        <f>'2M - SGS'!AC79</f>
        <v>7.1135000000000004E-2</v>
      </c>
      <c r="AD79" s="343">
        <f>'2M - SGS'!AD79</f>
        <v>4.1179E-2</v>
      </c>
      <c r="AE79" s="343">
        <f>'2M - SGS'!AE79</f>
        <v>4.4423999999999998E-2</v>
      </c>
      <c r="AF79" s="343">
        <f>'2M - SGS'!AF79</f>
        <v>0.106128</v>
      </c>
      <c r="AG79" s="343">
        <f>'2M - SGS'!AG79</f>
        <v>0.14288100000000001</v>
      </c>
      <c r="AH79" s="343">
        <f>'2M - SGS'!AH79</f>
        <v>0.133494</v>
      </c>
      <c r="AI79" s="343">
        <f>'2M - SGS'!AI79</f>
        <v>5.781E-2</v>
      </c>
      <c r="AJ79" s="343">
        <f>'2M - SGS'!AJ79</f>
        <v>3.8018000000000003E-2</v>
      </c>
      <c r="AK79" s="343">
        <f>'2M - SGS'!AK79</f>
        <v>6.2103999999999999E-2</v>
      </c>
      <c r="AL79" s="343">
        <f>'2M - SGS'!AL79</f>
        <v>0.10395</v>
      </c>
      <c r="AM79" s="343">
        <f>'2M - SGS'!AM79</f>
        <v>0.107824</v>
      </c>
      <c r="AN79" s="343">
        <f>'2M - SGS'!AN79</f>
        <v>9.1051999999999994E-2</v>
      </c>
      <c r="AO79" s="343">
        <f>'2M - SGS'!AO79</f>
        <v>7.1135000000000004E-2</v>
      </c>
      <c r="AP79" s="343">
        <f>'2M - SGS'!AP79</f>
        <v>4.1179E-2</v>
      </c>
      <c r="AQ79" s="343">
        <f>'2M - SGS'!AQ79</f>
        <v>4.4423999999999998E-2</v>
      </c>
      <c r="AR79" s="343">
        <f>'2M - SGS'!AR79</f>
        <v>0.106128</v>
      </c>
      <c r="AS79" s="343">
        <f>'2M - SGS'!AS79</f>
        <v>0.14288100000000001</v>
      </c>
      <c r="AT79" s="343">
        <f>'2M - SGS'!AT79</f>
        <v>0.133494</v>
      </c>
      <c r="AU79" s="343">
        <f>'2M - SGS'!AU79</f>
        <v>5.781E-2</v>
      </c>
      <c r="AV79" s="343">
        <f>'2M - SGS'!AV79</f>
        <v>3.8018000000000003E-2</v>
      </c>
      <c r="AW79" s="343">
        <f>'2M - SGS'!AW79</f>
        <v>6.2103999999999999E-2</v>
      </c>
      <c r="AX79" s="343">
        <f>'2M - SGS'!AX79</f>
        <v>0.10395</v>
      </c>
      <c r="AY79" s="343">
        <f>'2M - SGS'!AY79</f>
        <v>0.107824</v>
      </c>
      <c r="AZ79" s="343">
        <f>'2M - SGS'!AZ79</f>
        <v>9.1051999999999994E-2</v>
      </c>
      <c r="BA79" s="343">
        <f>'2M - SGS'!BA79</f>
        <v>7.1135000000000004E-2</v>
      </c>
      <c r="BB79" s="343">
        <f>'2M - SGS'!BB79</f>
        <v>4.1179E-2</v>
      </c>
      <c r="BC79" s="343">
        <f>'2M - SGS'!BC79</f>
        <v>4.4423999999999998E-2</v>
      </c>
      <c r="BD79" s="343">
        <f>'2M - SGS'!BD79</f>
        <v>0.106128</v>
      </c>
      <c r="BE79" s="343">
        <f>'2M - SGS'!BE79</f>
        <v>0.14288100000000001</v>
      </c>
      <c r="BF79" s="343">
        <f>'2M - SGS'!BF79</f>
        <v>0.133494</v>
      </c>
      <c r="BG79" s="343">
        <f>'2M - SGS'!BG79</f>
        <v>5.781E-2</v>
      </c>
      <c r="BH79" s="343">
        <f>'2M - SGS'!BH79</f>
        <v>3.8018000000000003E-2</v>
      </c>
      <c r="BI79" s="343">
        <f>'2M - SGS'!BI79</f>
        <v>6.2103999999999999E-2</v>
      </c>
      <c r="BJ79" s="343">
        <f>'2M - SGS'!BJ79</f>
        <v>0.10395</v>
      </c>
      <c r="BK79" s="343">
        <f>'2M - SGS'!BK79</f>
        <v>0.107824</v>
      </c>
      <c r="BL79" s="343">
        <f>'2M - SGS'!BL79</f>
        <v>9.1051999999999994E-2</v>
      </c>
      <c r="BM79" s="343">
        <f>'2M - SGS'!BM79</f>
        <v>7.1135000000000004E-2</v>
      </c>
      <c r="BN79" s="343">
        <f>'2M - SGS'!BN79</f>
        <v>4.1179E-2</v>
      </c>
      <c r="BO79" s="343">
        <f>'2M - SGS'!BO79</f>
        <v>4.4423999999999998E-2</v>
      </c>
      <c r="BP79" s="343">
        <f>'2M - SGS'!BP79</f>
        <v>0.106128</v>
      </c>
      <c r="BQ79" s="343">
        <f>'2M - SGS'!BQ79</f>
        <v>0.14288100000000001</v>
      </c>
      <c r="BR79" s="343">
        <f>'2M - SGS'!BR79</f>
        <v>0.133494</v>
      </c>
      <c r="BS79" s="343">
        <f>'2M - SGS'!BS79</f>
        <v>5.781E-2</v>
      </c>
      <c r="BT79" s="343">
        <f>'2M - SGS'!BT79</f>
        <v>3.8018000000000003E-2</v>
      </c>
      <c r="BU79" s="343">
        <f>'2M - SGS'!BU79</f>
        <v>6.2103999999999999E-2</v>
      </c>
      <c r="BV79" s="343">
        <f>'2M - SGS'!BV79</f>
        <v>0.10395</v>
      </c>
      <c r="BW79" s="343">
        <f>'2M - SGS'!BW79</f>
        <v>0.107824</v>
      </c>
      <c r="BX79" s="343">
        <f>'2M - SGS'!BX79</f>
        <v>9.1051999999999994E-2</v>
      </c>
      <c r="BY79" s="343">
        <f>'2M - SGS'!BY79</f>
        <v>7.1135000000000004E-2</v>
      </c>
      <c r="BZ79" s="343">
        <f>'2M - SGS'!BZ79</f>
        <v>4.1179E-2</v>
      </c>
      <c r="CA79" s="343">
        <f>'2M - SGS'!CA79</f>
        <v>4.4423999999999998E-2</v>
      </c>
      <c r="CB79" s="343">
        <f>'2M - SGS'!CB79</f>
        <v>0.106128</v>
      </c>
      <c r="CC79" s="343">
        <f>'2M - SGS'!CC79</f>
        <v>0.14288100000000001</v>
      </c>
      <c r="CD79" s="343">
        <f>'2M - SGS'!CD79</f>
        <v>0.133494</v>
      </c>
      <c r="CE79" s="343">
        <f>'2M - SGS'!CE79</f>
        <v>5.781E-2</v>
      </c>
      <c r="CF79" s="343">
        <f>'2M - SGS'!CF79</f>
        <v>3.8018000000000003E-2</v>
      </c>
      <c r="CG79" s="343">
        <f>'2M - SGS'!CG79</f>
        <v>6.2103999999999999E-2</v>
      </c>
      <c r="CH79" s="344">
        <f>'2M - SGS'!CH79</f>
        <v>0.10395</v>
      </c>
      <c r="CJ79" s="245">
        <f t="shared" ref="CJ79:CJ90" si="103">SUM(C79:N79)</f>
        <v>0.99999900000000008</v>
      </c>
    </row>
    <row r="80" spans="1:88" ht="15.6" x14ac:dyDescent="0.3">
      <c r="A80" s="574"/>
      <c r="B80" s="14" t="str">
        <f t="shared" si="102"/>
        <v>Cooking</v>
      </c>
      <c r="C80" s="343">
        <f>'2M - SGS'!C80</f>
        <v>8.6096000000000006E-2</v>
      </c>
      <c r="D80" s="343">
        <f>'2M - SGS'!D80</f>
        <v>7.8608999999999998E-2</v>
      </c>
      <c r="E80" s="343">
        <f>'2M - SGS'!E80</f>
        <v>8.1547999999999995E-2</v>
      </c>
      <c r="F80" s="343">
        <f>'2M - SGS'!F80</f>
        <v>7.2947999999999999E-2</v>
      </c>
      <c r="G80" s="343">
        <f>'2M - SGS'!G80</f>
        <v>8.6277000000000006E-2</v>
      </c>
      <c r="H80" s="343">
        <f>'2M - SGS'!H80</f>
        <v>8.3294000000000007E-2</v>
      </c>
      <c r="I80" s="343">
        <f>'2M - SGS'!I80</f>
        <v>8.5859000000000005E-2</v>
      </c>
      <c r="J80" s="343">
        <f>'2M - SGS'!J80</f>
        <v>8.5885000000000003E-2</v>
      </c>
      <c r="K80" s="343">
        <f>'2M - SGS'!K80</f>
        <v>8.3474999999999994E-2</v>
      </c>
      <c r="L80" s="343">
        <f>'2M - SGS'!L80</f>
        <v>8.6262000000000005E-2</v>
      </c>
      <c r="M80" s="343">
        <f>'2M - SGS'!M80</f>
        <v>8.3496000000000001E-2</v>
      </c>
      <c r="N80" s="343">
        <f>'2M - SGS'!N80</f>
        <v>8.6250999999999994E-2</v>
      </c>
      <c r="O80" s="343">
        <f>'2M - SGS'!O80</f>
        <v>8.6096000000000006E-2</v>
      </c>
      <c r="P80" s="343">
        <f>'2M - SGS'!P80</f>
        <v>7.8608999999999998E-2</v>
      </c>
      <c r="Q80" s="343">
        <f>'2M - SGS'!Q80</f>
        <v>8.1547999999999995E-2</v>
      </c>
      <c r="R80" s="343">
        <f>'2M - SGS'!R80</f>
        <v>7.2947999999999999E-2</v>
      </c>
      <c r="S80" s="343">
        <f>'2M - SGS'!S80</f>
        <v>8.6277000000000006E-2</v>
      </c>
      <c r="T80" s="343">
        <f>'2M - SGS'!T80</f>
        <v>8.3294000000000007E-2</v>
      </c>
      <c r="U80" s="343">
        <f>'2M - SGS'!U80</f>
        <v>8.5859000000000005E-2</v>
      </c>
      <c r="V80" s="343">
        <f>'2M - SGS'!V80</f>
        <v>8.5885000000000003E-2</v>
      </c>
      <c r="W80" s="343">
        <f>'2M - SGS'!W80</f>
        <v>8.3474999999999994E-2</v>
      </c>
      <c r="X80" s="343">
        <f>'2M - SGS'!X80</f>
        <v>8.6262000000000005E-2</v>
      </c>
      <c r="Y80" s="343">
        <f>'2M - SGS'!Y80</f>
        <v>8.3496000000000001E-2</v>
      </c>
      <c r="Z80" s="343">
        <f>'2M - SGS'!Z80</f>
        <v>8.6250999999999994E-2</v>
      </c>
      <c r="AA80" s="343">
        <f>'2M - SGS'!AA80</f>
        <v>8.6096000000000006E-2</v>
      </c>
      <c r="AB80" s="343">
        <f>'2M - SGS'!AB80</f>
        <v>7.8608999999999998E-2</v>
      </c>
      <c r="AC80" s="343">
        <f>'2M - SGS'!AC80</f>
        <v>8.1547999999999995E-2</v>
      </c>
      <c r="AD80" s="343">
        <f>'2M - SGS'!AD80</f>
        <v>7.2947999999999999E-2</v>
      </c>
      <c r="AE80" s="343">
        <f>'2M - SGS'!AE80</f>
        <v>8.6277000000000006E-2</v>
      </c>
      <c r="AF80" s="343">
        <f>'2M - SGS'!AF80</f>
        <v>8.3294000000000007E-2</v>
      </c>
      <c r="AG80" s="343">
        <f>'2M - SGS'!AG80</f>
        <v>8.5859000000000005E-2</v>
      </c>
      <c r="AH80" s="343">
        <f>'2M - SGS'!AH80</f>
        <v>8.5885000000000003E-2</v>
      </c>
      <c r="AI80" s="343">
        <f>'2M - SGS'!AI80</f>
        <v>8.3474999999999994E-2</v>
      </c>
      <c r="AJ80" s="343">
        <f>'2M - SGS'!AJ80</f>
        <v>8.6262000000000005E-2</v>
      </c>
      <c r="AK80" s="343">
        <f>'2M - SGS'!AK80</f>
        <v>8.3496000000000001E-2</v>
      </c>
      <c r="AL80" s="343">
        <f>'2M - SGS'!AL80</f>
        <v>8.6250999999999994E-2</v>
      </c>
      <c r="AM80" s="343">
        <f>'2M - SGS'!AM80</f>
        <v>8.6096000000000006E-2</v>
      </c>
      <c r="AN80" s="343">
        <f>'2M - SGS'!AN80</f>
        <v>7.8608999999999998E-2</v>
      </c>
      <c r="AO80" s="343">
        <f>'2M - SGS'!AO80</f>
        <v>8.1547999999999995E-2</v>
      </c>
      <c r="AP80" s="343">
        <f>'2M - SGS'!AP80</f>
        <v>7.2947999999999999E-2</v>
      </c>
      <c r="AQ80" s="343">
        <f>'2M - SGS'!AQ80</f>
        <v>8.6277000000000006E-2</v>
      </c>
      <c r="AR80" s="343">
        <f>'2M - SGS'!AR80</f>
        <v>8.3294000000000007E-2</v>
      </c>
      <c r="AS80" s="343">
        <f>'2M - SGS'!AS80</f>
        <v>8.5859000000000005E-2</v>
      </c>
      <c r="AT80" s="343">
        <f>'2M - SGS'!AT80</f>
        <v>8.5885000000000003E-2</v>
      </c>
      <c r="AU80" s="343">
        <f>'2M - SGS'!AU80</f>
        <v>8.3474999999999994E-2</v>
      </c>
      <c r="AV80" s="343">
        <f>'2M - SGS'!AV80</f>
        <v>8.6262000000000005E-2</v>
      </c>
      <c r="AW80" s="343">
        <f>'2M - SGS'!AW80</f>
        <v>8.3496000000000001E-2</v>
      </c>
      <c r="AX80" s="343">
        <f>'2M - SGS'!AX80</f>
        <v>8.6250999999999994E-2</v>
      </c>
      <c r="AY80" s="343">
        <f>'2M - SGS'!AY80</f>
        <v>8.6096000000000006E-2</v>
      </c>
      <c r="AZ80" s="343">
        <f>'2M - SGS'!AZ80</f>
        <v>7.8608999999999998E-2</v>
      </c>
      <c r="BA80" s="343">
        <f>'2M - SGS'!BA80</f>
        <v>8.1547999999999995E-2</v>
      </c>
      <c r="BB80" s="343">
        <f>'2M - SGS'!BB80</f>
        <v>7.2947999999999999E-2</v>
      </c>
      <c r="BC80" s="343">
        <f>'2M - SGS'!BC80</f>
        <v>8.6277000000000006E-2</v>
      </c>
      <c r="BD80" s="343">
        <f>'2M - SGS'!BD80</f>
        <v>8.3294000000000007E-2</v>
      </c>
      <c r="BE80" s="343">
        <f>'2M - SGS'!BE80</f>
        <v>8.5859000000000005E-2</v>
      </c>
      <c r="BF80" s="343">
        <f>'2M - SGS'!BF80</f>
        <v>8.5885000000000003E-2</v>
      </c>
      <c r="BG80" s="343">
        <f>'2M - SGS'!BG80</f>
        <v>8.3474999999999994E-2</v>
      </c>
      <c r="BH80" s="343">
        <f>'2M - SGS'!BH80</f>
        <v>8.6262000000000005E-2</v>
      </c>
      <c r="BI80" s="343">
        <f>'2M - SGS'!BI80</f>
        <v>8.3496000000000001E-2</v>
      </c>
      <c r="BJ80" s="343">
        <f>'2M - SGS'!BJ80</f>
        <v>8.6250999999999994E-2</v>
      </c>
      <c r="BK80" s="343">
        <f>'2M - SGS'!BK80</f>
        <v>8.6096000000000006E-2</v>
      </c>
      <c r="BL80" s="343">
        <f>'2M - SGS'!BL80</f>
        <v>7.8608999999999998E-2</v>
      </c>
      <c r="BM80" s="343">
        <f>'2M - SGS'!BM80</f>
        <v>8.1547999999999995E-2</v>
      </c>
      <c r="BN80" s="343">
        <f>'2M - SGS'!BN80</f>
        <v>7.2947999999999999E-2</v>
      </c>
      <c r="BO80" s="343">
        <f>'2M - SGS'!BO80</f>
        <v>8.6277000000000006E-2</v>
      </c>
      <c r="BP80" s="343">
        <f>'2M - SGS'!BP80</f>
        <v>8.3294000000000007E-2</v>
      </c>
      <c r="BQ80" s="343">
        <f>'2M - SGS'!BQ80</f>
        <v>8.5859000000000005E-2</v>
      </c>
      <c r="BR80" s="343">
        <f>'2M - SGS'!BR80</f>
        <v>8.5885000000000003E-2</v>
      </c>
      <c r="BS80" s="343">
        <f>'2M - SGS'!BS80</f>
        <v>8.3474999999999994E-2</v>
      </c>
      <c r="BT80" s="343">
        <f>'2M - SGS'!BT80</f>
        <v>8.6262000000000005E-2</v>
      </c>
      <c r="BU80" s="343">
        <f>'2M - SGS'!BU80</f>
        <v>8.3496000000000001E-2</v>
      </c>
      <c r="BV80" s="343">
        <f>'2M - SGS'!BV80</f>
        <v>8.6250999999999994E-2</v>
      </c>
      <c r="BW80" s="343">
        <f>'2M - SGS'!BW80</f>
        <v>8.6096000000000006E-2</v>
      </c>
      <c r="BX80" s="343">
        <f>'2M - SGS'!BX80</f>
        <v>7.8608999999999998E-2</v>
      </c>
      <c r="BY80" s="343">
        <f>'2M - SGS'!BY80</f>
        <v>8.1547999999999995E-2</v>
      </c>
      <c r="BZ80" s="343">
        <f>'2M - SGS'!BZ80</f>
        <v>7.2947999999999999E-2</v>
      </c>
      <c r="CA80" s="343">
        <f>'2M - SGS'!CA80</f>
        <v>8.6277000000000006E-2</v>
      </c>
      <c r="CB80" s="343">
        <f>'2M - SGS'!CB80</f>
        <v>8.3294000000000007E-2</v>
      </c>
      <c r="CC80" s="343">
        <f>'2M - SGS'!CC80</f>
        <v>8.5859000000000005E-2</v>
      </c>
      <c r="CD80" s="343">
        <f>'2M - SGS'!CD80</f>
        <v>8.5885000000000003E-2</v>
      </c>
      <c r="CE80" s="343">
        <f>'2M - SGS'!CE80</f>
        <v>8.3474999999999994E-2</v>
      </c>
      <c r="CF80" s="343">
        <f>'2M - SGS'!CF80</f>
        <v>8.6262000000000005E-2</v>
      </c>
      <c r="CG80" s="343">
        <f>'2M - SGS'!CG80</f>
        <v>8.3496000000000001E-2</v>
      </c>
      <c r="CH80" s="344">
        <f>'2M - SGS'!CH80</f>
        <v>8.6250999999999994E-2</v>
      </c>
      <c r="CJ80" s="245">
        <f t="shared" si="103"/>
        <v>0.99999999999999989</v>
      </c>
    </row>
    <row r="81" spans="1:88" ht="15.6" x14ac:dyDescent="0.3">
      <c r="A81" s="574"/>
      <c r="B81" s="14" t="str">
        <f t="shared" si="102"/>
        <v>Cooling</v>
      </c>
      <c r="C81" s="343">
        <f>'2M - SGS'!C81</f>
        <v>6.0000000000000002E-6</v>
      </c>
      <c r="D81" s="343">
        <f>'2M - SGS'!D81</f>
        <v>2.4699999999999999E-4</v>
      </c>
      <c r="E81" s="343">
        <f>'2M - SGS'!E81</f>
        <v>7.2360000000000002E-3</v>
      </c>
      <c r="F81" s="343">
        <f>'2M - SGS'!F81</f>
        <v>2.1690999999999998E-2</v>
      </c>
      <c r="G81" s="343">
        <f>'2M - SGS'!G81</f>
        <v>6.2979999999999994E-2</v>
      </c>
      <c r="H81" s="343">
        <f>'2M - SGS'!H81</f>
        <v>0.21317</v>
      </c>
      <c r="I81" s="343">
        <f>'2M - SGS'!I81</f>
        <v>0.29002899999999998</v>
      </c>
      <c r="J81" s="343">
        <f>'2M - SGS'!J81</f>
        <v>0.270206</v>
      </c>
      <c r="K81" s="343">
        <f>'2M - SGS'!K81</f>
        <v>0.108695</v>
      </c>
      <c r="L81" s="343">
        <f>'2M - SGS'!L81</f>
        <v>1.9643000000000001E-2</v>
      </c>
      <c r="M81" s="343">
        <f>'2M - SGS'!M81</f>
        <v>6.0299999999999998E-3</v>
      </c>
      <c r="N81" s="343">
        <f>'2M - SGS'!N81</f>
        <v>6.3999999999999997E-5</v>
      </c>
      <c r="O81" s="343">
        <f>'2M - SGS'!O81</f>
        <v>6.0000000000000002E-6</v>
      </c>
      <c r="P81" s="343">
        <f>'2M - SGS'!P81</f>
        <v>2.4699999999999999E-4</v>
      </c>
      <c r="Q81" s="343">
        <f>'2M - SGS'!Q81</f>
        <v>7.2360000000000002E-3</v>
      </c>
      <c r="R81" s="343">
        <f>'2M - SGS'!R81</f>
        <v>2.1690999999999998E-2</v>
      </c>
      <c r="S81" s="343">
        <f>'2M - SGS'!S81</f>
        <v>6.2979999999999994E-2</v>
      </c>
      <c r="T81" s="343">
        <f>'2M - SGS'!T81</f>
        <v>0.21317</v>
      </c>
      <c r="U81" s="343">
        <f>'2M - SGS'!U81</f>
        <v>0.29002899999999998</v>
      </c>
      <c r="V81" s="343">
        <f>'2M - SGS'!V81</f>
        <v>0.270206</v>
      </c>
      <c r="W81" s="343">
        <f>'2M - SGS'!W81</f>
        <v>0.108695</v>
      </c>
      <c r="X81" s="343">
        <f>'2M - SGS'!X81</f>
        <v>1.9643000000000001E-2</v>
      </c>
      <c r="Y81" s="343">
        <f>'2M - SGS'!Y81</f>
        <v>6.0299999999999998E-3</v>
      </c>
      <c r="Z81" s="343">
        <f>'2M - SGS'!Z81</f>
        <v>6.3999999999999997E-5</v>
      </c>
      <c r="AA81" s="343">
        <f>'2M - SGS'!AA81</f>
        <v>6.0000000000000002E-6</v>
      </c>
      <c r="AB81" s="343">
        <f>'2M - SGS'!AB81</f>
        <v>2.4699999999999999E-4</v>
      </c>
      <c r="AC81" s="343">
        <f>'2M - SGS'!AC81</f>
        <v>7.2360000000000002E-3</v>
      </c>
      <c r="AD81" s="343">
        <f>'2M - SGS'!AD81</f>
        <v>2.1690999999999998E-2</v>
      </c>
      <c r="AE81" s="343">
        <f>'2M - SGS'!AE81</f>
        <v>6.2979999999999994E-2</v>
      </c>
      <c r="AF81" s="343">
        <f>'2M - SGS'!AF81</f>
        <v>0.21317</v>
      </c>
      <c r="AG81" s="343">
        <f>'2M - SGS'!AG81</f>
        <v>0.29002899999999998</v>
      </c>
      <c r="AH81" s="343">
        <f>'2M - SGS'!AH81</f>
        <v>0.270206</v>
      </c>
      <c r="AI81" s="343">
        <f>'2M - SGS'!AI81</f>
        <v>0.108695</v>
      </c>
      <c r="AJ81" s="343">
        <f>'2M - SGS'!AJ81</f>
        <v>1.9643000000000001E-2</v>
      </c>
      <c r="AK81" s="343">
        <f>'2M - SGS'!AK81</f>
        <v>6.0299999999999998E-3</v>
      </c>
      <c r="AL81" s="343">
        <f>'2M - SGS'!AL81</f>
        <v>6.3999999999999997E-5</v>
      </c>
      <c r="AM81" s="343">
        <f>'2M - SGS'!AM81</f>
        <v>6.0000000000000002E-6</v>
      </c>
      <c r="AN81" s="343">
        <f>'2M - SGS'!AN81</f>
        <v>2.4699999999999999E-4</v>
      </c>
      <c r="AO81" s="343">
        <f>'2M - SGS'!AO81</f>
        <v>7.2360000000000002E-3</v>
      </c>
      <c r="AP81" s="343">
        <f>'2M - SGS'!AP81</f>
        <v>2.1690999999999998E-2</v>
      </c>
      <c r="AQ81" s="343">
        <f>'2M - SGS'!AQ81</f>
        <v>6.2979999999999994E-2</v>
      </c>
      <c r="AR81" s="343">
        <f>'2M - SGS'!AR81</f>
        <v>0.21317</v>
      </c>
      <c r="AS81" s="343">
        <f>'2M - SGS'!AS81</f>
        <v>0.29002899999999998</v>
      </c>
      <c r="AT81" s="343">
        <f>'2M - SGS'!AT81</f>
        <v>0.270206</v>
      </c>
      <c r="AU81" s="343">
        <f>'2M - SGS'!AU81</f>
        <v>0.108695</v>
      </c>
      <c r="AV81" s="343">
        <f>'2M - SGS'!AV81</f>
        <v>1.9643000000000001E-2</v>
      </c>
      <c r="AW81" s="343">
        <f>'2M - SGS'!AW81</f>
        <v>6.0299999999999998E-3</v>
      </c>
      <c r="AX81" s="343">
        <f>'2M - SGS'!AX81</f>
        <v>6.3999999999999997E-5</v>
      </c>
      <c r="AY81" s="343">
        <f>'2M - SGS'!AY81</f>
        <v>6.0000000000000002E-6</v>
      </c>
      <c r="AZ81" s="343">
        <f>'2M - SGS'!AZ81</f>
        <v>2.4699999999999999E-4</v>
      </c>
      <c r="BA81" s="343">
        <f>'2M - SGS'!BA81</f>
        <v>7.2360000000000002E-3</v>
      </c>
      <c r="BB81" s="343">
        <f>'2M - SGS'!BB81</f>
        <v>2.1690999999999998E-2</v>
      </c>
      <c r="BC81" s="343">
        <f>'2M - SGS'!BC81</f>
        <v>6.2979999999999994E-2</v>
      </c>
      <c r="BD81" s="343">
        <f>'2M - SGS'!BD81</f>
        <v>0.21317</v>
      </c>
      <c r="BE81" s="343">
        <f>'2M - SGS'!BE81</f>
        <v>0.29002899999999998</v>
      </c>
      <c r="BF81" s="343">
        <f>'2M - SGS'!BF81</f>
        <v>0.270206</v>
      </c>
      <c r="BG81" s="343">
        <f>'2M - SGS'!BG81</f>
        <v>0.108695</v>
      </c>
      <c r="BH81" s="343">
        <f>'2M - SGS'!BH81</f>
        <v>1.9643000000000001E-2</v>
      </c>
      <c r="BI81" s="343">
        <f>'2M - SGS'!BI81</f>
        <v>6.0299999999999998E-3</v>
      </c>
      <c r="BJ81" s="343">
        <f>'2M - SGS'!BJ81</f>
        <v>6.3999999999999997E-5</v>
      </c>
      <c r="BK81" s="343">
        <f>'2M - SGS'!BK81</f>
        <v>6.0000000000000002E-6</v>
      </c>
      <c r="BL81" s="343">
        <f>'2M - SGS'!BL81</f>
        <v>2.4699999999999999E-4</v>
      </c>
      <c r="BM81" s="343">
        <f>'2M - SGS'!BM81</f>
        <v>7.2360000000000002E-3</v>
      </c>
      <c r="BN81" s="343">
        <f>'2M - SGS'!BN81</f>
        <v>2.1690999999999998E-2</v>
      </c>
      <c r="BO81" s="343">
        <f>'2M - SGS'!BO81</f>
        <v>6.2979999999999994E-2</v>
      </c>
      <c r="BP81" s="343">
        <f>'2M - SGS'!BP81</f>
        <v>0.21317</v>
      </c>
      <c r="BQ81" s="343">
        <f>'2M - SGS'!BQ81</f>
        <v>0.29002899999999998</v>
      </c>
      <c r="BR81" s="343">
        <f>'2M - SGS'!BR81</f>
        <v>0.270206</v>
      </c>
      <c r="BS81" s="343">
        <f>'2M - SGS'!BS81</f>
        <v>0.108695</v>
      </c>
      <c r="BT81" s="343">
        <f>'2M - SGS'!BT81</f>
        <v>1.9643000000000001E-2</v>
      </c>
      <c r="BU81" s="343">
        <f>'2M - SGS'!BU81</f>
        <v>6.0299999999999998E-3</v>
      </c>
      <c r="BV81" s="343">
        <f>'2M - SGS'!BV81</f>
        <v>6.3999999999999997E-5</v>
      </c>
      <c r="BW81" s="343">
        <f>'2M - SGS'!BW81</f>
        <v>6.0000000000000002E-6</v>
      </c>
      <c r="BX81" s="343">
        <f>'2M - SGS'!BX81</f>
        <v>2.4699999999999999E-4</v>
      </c>
      <c r="BY81" s="343">
        <f>'2M - SGS'!BY81</f>
        <v>7.2360000000000002E-3</v>
      </c>
      <c r="BZ81" s="343">
        <f>'2M - SGS'!BZ81</f>
        <v>2.1690999999999998E-2</v>
      </c>
      <c r="CA81" s="343">
        <f>'2M - SGS'!CA81</f>
        <v>6.2979999999999994E-2</v>
      </c>
      <c r="CB81" s="343">
        <f>'2M - SGS'!CB81</f>
        <v>0.21317</v>
      </c>
      <c r="CC81" s="343">
        <f>'2M - SGS'!CC81</f>
        <v>0.29002899999999998</v>
      </c>
      <c r="CD81" s="343">
        <f>'2M - SGS'!CD81</f>
        <v>0.270206</v>
      </c>
      <c r="CE81" s="343">
        <f>'2M - SGS'!CE81</f>
        <v>0.108695</v>
      </c>
      <c r="CF81" s="343">
        <f>'2M - SGS'!CF81</f>
        <v>1.9643000000000001E-2</v>
      </c>
      <c r="CG81" s="343">
        <f>'2M - SGS'!CG81</f>
        <v>6.0299999999999998E-3</v>
      </c>
      <c r="CH81" s="344">
        <f>'2M - SGS'!CH81</f>
        <v>6.3999999999999997E-5</v>
      </c>
      <c r="CJ81" s="245">
        <f t="shared" si="103"/>
        <v>0.9999969999999998</v>
      </c>
    </row>
    <row r="82" spans="1:88" ht="15.6" x14ac:dyDescent="0.3">
      <c r="A82" s="574"/>
      <c r="B82" s="14" t="str">
        <f t="shared" si="102"/>
        <v>Ext Lighting</v>
      </c>
      <c r="C82" s="343">
        <f>'2M - SGS'!C82</f>
        <v>0.106265</v>
      </c>
      <c r="D82" s="343">
        <f>'2M - SGS'!D82</f>
        <v>8.2161999999999999E-2</v>
      </c>
      <c r="E82" s="343">
        <f>'2M - SGS'!E82</f>
        <v>7.0887000000000006E-2</v>
      </c>
      <c r="F82" s="343">
        <f>'2M - SGS'!F82</f>
        <v>6.8145999999999998E-2</v>
      </c>
      <c r="G82" s="343">
        <f>'2M - SGS'!G82</f>
        <v>8.1852999999999995E-2</v>
      </c>
      <c r="H82" s="343">
        <f>'2M - SGS'!H82</f>
        <v>6.7163E-2</v>
      </c>
      <c r="I82" s="343">
        <f>'2M - SGS'!I82</f>
        <v>8.6751999999999996E-2</v>
      </c>
      <c r="J82" s="343">
        <f>'2M - SGS'!J82</f>
        <v>6.9401000000000004E-2</v>
      </c>
      <c r="K82" s="343">
        <f>'2M - SGS'!K82</f>
        <v>8.2907999999999996E-2</v>
      </c>
      <c r="L82" s="343">
        <f>'2M - SGS'!L82</f>
        <v>0.100507</v>
      </c>
      <c r="M82" s="343">
        <f>'2M - SGS'!M82</f>
        <v>8.7251999999999996E-2</v>
      </c>
      <c r="N82" s="343">
        <f>'2M - SGS'!N82</f>
        <v>9.6703999999999998E-2</v>
      </c>
      <c r="O82" s="343">
        <f>'2M - SGS'!O82</f>
        <v>0.106265</v>
      </c>
      <c r="P82" s="343">
        <f>'2M - SGS'!P82</f>
        <v>8.2161999999999999E-2</v>
      </c>
      <c r="Q82" s="343">
        <f>'2M - SGS'!Q82</f>
        <v>7.0887000000000006E-2</v>
      </c>
      <c r="R82" s="343">
        <f>'2M - SGS'!R82</f>
        <v>6.8145999999999998E-2</v>
      </c>
      <c r="S82" s="343">
        <f>'2M - SGS'!S82</f>
        <v>8.1852999999999995E-2</v>
      </c>
      <c r="T82" s="343">
        <f>'2M - SGS'!T82</f>
        <v>6.7163E-2</v>
      </c>
      <c r="U82" s="343">
        <f>'2M - SGS'!U82</f>
        <v>8.6751999999999996E-2</v>
      </c>
      <c r="V82" s="343">
        <f>'2M - SGS'!V82</f>
        <v>6.9401000000000004E-2</v>
      </c>
      <c r="W82" s="343">
        <f>'2M - SGS'!W82</f>
        <v>8.2907999999999996E-2</v>
      </c>
      <c r="X82" s="343">
        <f>'2M - SGS'!X82</f>
        <v>0.100507</v>
      </c>
      <c r="Y82" s="343">
        <f>'2M - SGS'!Y82</f>
        <v>8.7251999999999996E-2</v>
      </c>
      <c r="Z82" s="343">
        <f>'2M - SGS'!Z82</f>
        <v>9.6703999999999998E-2</v>
      </c>
      <c r="AA82" s="343">
        <f>'2M - SGS'!AA82</f>
        <v>0.106265</v>
      </c>
      <c r="AB82" s="343">
        <f>'2M - SGS'!AB82</f>
        <v>8.2161999999999999E-2</v>
      </c>
      <c r="AC82" s="343">
        <f>'2M - SGS'!AC82</f>
        <v>7.0887000000000006E-2</v>
      </c>
      <c r="AD82" s="343">
        <f>'2M - SGS'!AD82</f>
        <v>6.8145999999999998E-2</v>
      </c>
      <c r="AE82" s="343">
        <f>'2M - SGS'!AE82</f>
        <v>8.1852999999999995E-2</v>
      </c>
      <c r="AF82" s="343">
        <f>'2M - SGS'!AF82</f>
        <v>6.7163E-2</v>
      </c>
      <c r="AG82" s="343">
        <f>'2M - SGS'!AG82</f>
        <v>8.6751999999999996E-2</v>
      </c>
      <c r="AH82" s="343">
        <f>'2M - SGS'!AH82</f>
        <v>6.9401000000000004E-2</v>
      </c>
      <c r="AI82" s="343">
        <f>'2M - SGS'!AI82</f>
        <v>8.2907999999999996E-2</v>
      </c>
      <c r="AJ82" s="343">
        <f>'2M - SGS'!AJ82</f>
        <v>0.100507</v>
      </c>
      <c r="AK82" s="343">
        <f>'2M - SGS'!AK82</f>
        <v>8.7251999999999996E-2</v>
      </c>
      <c r="AL82" s="343">
        <f>'2M - SGS'!AL82</f>
        <v>9.6703999999999998E-2</v>
      </c>
      <c r="AM82" s="343">
        <f>'2M - SGS'!AM82</f>
        <v>0.106265</v>
      </c>
      <c r="AN82" s="343">
        <f>'2M - SGS'!AN82</f>
        <v>8.2161999999999999E-2</v>
      </c>
      <c r="AO82" s="343">
        <f>'2M - SGS'!AO82</f>
        <v>7.0887000000000006E-2</v>
      </c>
      <c r="AP82" s="343">
        <f>'2M - SGS'!AP82</f>
        <v>6.8145999999999998E-2</v>
      </c>
      <c r="AQ82" s="343">
        <f>'2M - SGS'!AQ82</f>
        <v>8.1852999999999995E-2</v>
      </c>
      <c r="AR82" s="343">
        <f>'2M - SGS'!AR82</f>
        <v>6.7163E-2</v>
      </c>
      <c r="AS82" s="343">
        <f>'2M - SGS'!AS82</f>
        <v>8.6751999999999996E-2</v>
      </c>
      <c r="AT82" s="343">
        <f>'2M - SGS'!AT82</f>
        <v>6.9401000000000004E-2</v>
      </c>
      <c r="AU82" s="343">
        <f>'2M - SGS'!AU82</f>
        <v>8.2907999999999996E-2</v>
      </c>
      <c r="AV82" s="343">
        <f>'2M - SGS'!AV82</f>
        <v>0.100507</v>
      </c>
      <c r="AW82" s="343">
        <f>'2M - SGS'!AW82</f>
        <v>8.7251999999999996E-2</v>
      </c>
      <c r="AX82" s="343">
        <f>'2M - SGS'!AX82</f>
        <v>9.6703999999999998E-2</v>
      </c>
      <c r="AY82" s="343">
        <f>'2M - SGS'!AY82</f>
        <v>0.106265</v>
      </c>
      <c r="AZ82" s="343">
        <f>'2M - SGS'!AZ82</f>
        <v>8.2161999999999999E-2</v>
      </c>
      <c r="BA82" s="343">
        <f>'2M - SGS'!BA82</f>
        <v>7.0887000000000006E-2</v>
      </c>
      <c r="BB82" s="343">
        <f>'2M - SGS'!BB82</f>
        <v>6.8145999999999998E-2</v>
      </c>
      <c r="BC82" s="343">
        <f>'2M - SGS'!BC82</f>
        <v>8.1852999999999995E-2</v>
      </c>
      <c r="BD82" s="343">
        <f>'2M - SGS'!BD82</f>
        <v>6.7163E-2</v>
      </c>
      <c r="BE82" s="343">
        <f>'2M - SGS'!BE82</f>
        <v>8.6751999999999996E-2</v>
      </c>
      <c r="BF82" s="343">
        <f>'2M - SGS'!BF82</f>
        <v>6.9401000000000004E-2</v>
      </c>
      <c r="BG82" s="343">
        <f>'2M - SGS'!BG82</f>
        <v>8.2907999999999996E-2</v>
      </c>
      <c r="BH82" s="343">
        <f>'2M - SGS'!BH82</f>
        <v>0.100507</v>
      </c>
      <c r="BI82" s="343">
        <f>'2M - SGS'!BI82</f>
        <v>8.7251999999999996E-2</v>
      </c>
      <c r="BJ82" s="343">
        <f>'2M - SGS'!BJ82</f>
        <v>9.6703999999999998E-2</v>
      </c>
      <c r="BK82" s="343">
        <f>'2M - SGS'!BK82</f>
        <v>0.106265</v>
      </c>
      <c r="BL82" s="343">
        <f>'2M - SGS'!BL82</f>
        <v>8.2161999999999999E-2</v>
      </c>
      <c r="BM82" s="343">
        <f>'2M - SGS'!BM82</f>
        <v>7.0887000000000006E-2</v>
      </c>
      <c r="BN82" s="343">
        <f>'2M - SGS'!BN82</f>
        <v>6.8145999999999998E-2</v>
      </c>
      <c r="BO82" s="343">
        <f>'2M - SGS'!BO82</f>
        <v>8.1852999999999995E-2</v>
      </c>
      <c r="BP82" s="343">
        <f>'2M - SGS'!BP82</f>
        <v>6.7163E-2</v>
      </c>
      <c r="BQ82" s="343">
        <f>'2M - SGS'!BQ82</f>
        <v>8.6751999999999996E-2</v>
      </c>
      <c r="BR82" s="343">
        <f>'2M - SGS'!BR82</f>
        <v>6.9401000000000004E-2</v>
      </c>
      <c r="BS82" s="343">
        <f>'2M - SGS'!BS82</f>
        <v>8.2907999999999996E-2</v>
      </c>
      <c r="BT82" s="343">
        <f>'2M - SGS'!BT82</f>
        <v>0.100507</v>
      </c>
      <c r="BU82" s="343">
        <f>'2M - SGS'!BU82</f>
        <v>8.7251999999999996E-2</v>
      </c>
      <c r="BV82" s="343">
        <f>'2M - SGS'!BV82</f>
        <v>9.6703999999999998E-2</v>
      </c>
      <c r="BW82" s="343">
        <f>'2M - SGS'!BW82</f>
        <v>0.106265</v>
      </c>
      <c r="BX82" s="343">
        <f>'2M - SGS'!BX82</f>
        <v>8.2161999999999999E-2</v>
      </c>
      <c r="BY82" s="343">
        <f>'2M - SGS'!BY82</f>
        <v>7.0887000000000006E-2</v>
      </c>
      <c r="BZ82" s="343">
        <f>'2M - SGS'!BZ82</f>
        <v>6.8145999999999998E-2</v>
      </c>
      <c r="CA82" s="343">
        <f>'2M - SGS'!CA82</f>
        <v>8.1852999999999995E-2</v>
      </c>
      <c r="CB82" s="343">
        <f>'2M - SGS'!CB82</f>
        <v>6.7163E-2</v>
      </c>
      <c r="CC82" s="343">
        <f>'2M - SGS'!CC82</f>
        <v>8.6751999999999996E-2</v>
      </c>
      <c r="CD82" s="343">
        <f>'2M - SGS'!CD82</f>
        <v>6.9401000000000004E-2</v>
      </c>
      <c r="CE82" s="343">
        <f>'2M - SGS'!CE82</f>
        <v>8.2907999999999996E-2</v>
      </c>
      <c r="CF82" s="343">
        <f>'2M - SGS'!CF82</f>
        <v>0.100507</v>
      </c>
      <c r="CG82" s="343">
        <f>'2M - SGS'!CG82</f>
        <v>8.7251999999999996E-2</v>
      </c>
      <c r="CH82" s="344">
        <f>'2M - SGS'!CH82</f>
        <v>9.6703999999999998E-2</v>
      </c>
      <c r="CJ82" s="245">
        <f t="shared" si="103"/>
        <v>1</v>
      </c>
    </row>
    <row r="83" spans="1:88" ht="15.6" x14ac:dyDescent="0.3">
      <c r="A83" s="574"/>
      <c r="B83" s="14" t="str">
        <f t="shared" si="102"/>
        <v>Heating</v>
      </c>
      <c r="C83" s="343">
        <f>'2M - SGS'!C83</f>
        <v>0.210397</v>
      </c>
      <c r="D83" s="343">
        <f>'2M - SGS'!D83</f>
        <v>0.17743600000000001</v>
      </c>
      <c r="E83" s="343">
        <f>'2M - SGS'!E83</f>
        <v>0.13192400000000001</v>
      </c>
      <c r="F83" s="343">
        <f>'2M - SGS'!F83</f>
        <v>5.9718E-2</v>
      </c>
      <c r="G83" s="343">
        <f>'2M - SGS'!G83</f>
        <v>2.6769000000000001E-2</v>
      </c>
      <c r="H83" s="343">
        <f>'2M - SGS'!H83</f>
        <v>4.2950000000000002E-3</v>
      </c>
      <c r="I83" s="343">
        <f>'2M - SGS'!I83</f>
        <v>2.895E-3</v>
      </c>
      <c r="J83" s="343">
        <f>'2M - SGS'!J83</f>
        <v>3.4320000000000002E-3</v>
      </c>
      <c r="K83" s="343">
        <f>'2M - SGS'!K83</f>
        <v>9.4020000000000006E-3</v>
      </c>
      <c r="L83" s="343">
        <f>'2M - SGS'!L83</f>
        <v>5.5496999999999998E-2</v>
      </c>
      <c r="M83" s="343">
        <f>'2M - SGS'!M83</f>
        <v>0.115452</v>
      </c>
      <c r="N83" s="343">
        <f>'2M - SGS'!N83</f>
        <v>0.20278099999999999</v>
      </c>
      <c r="O83" s="343">
        <f>'2M - SGS'!O83</f>
        <v>0.210397</v>
      </c>
      <c r="P83" s="343">
        <f>'2M - SGS'!P83</f>
        <v>0.17743600000000001</v>
      </c>
      <c r="Q83" s="343">
        <f>'2M - SGS'!Q83</f>
        <v>0.13192400000000001</v>
      </c>
      <c r="R83" s="343">
        <f>'2M - SGS'!R83</f>
        <v>5.9718E-2</v>
      </c>
      <c r="S83" s="343">
        <f>'2M - SGS'!S83</f>
        <v>2.6769000000000001E-2</v>
      </c>
      <c r="T83" s="343">
        <f>'2M - SGS'!T83</f>
        <v>4.2950000000000002E-3</v>
      </c>
      <c r="U83" s="343">
        <f>'2M - SGS'!U83</f>
        <v>2.895E-3</v>
      </c>
      <c r="V83" s="343">
        <f>'2M - SGS'!V83</f>
        <v>3.4320000000000002E-3</v>
      </c>
      <c r="W83" s="343">
        <f>'2M - SGS'!W83</f>
        <v>9.4020000000000006E-3</v>
      </c>
      <c r="X83" s="343">
        <f>'2M - SGS'!X83</f>
        <v>5.5496999999999998E-2</v>
      </c>
      <c r="Y83" s="343">
        <f>'2M - SGS'!Y83</f>
        <v>0.115452</v>
      </c>
      <c r="Z83" s="343">
        <f>'2M - SGS'!Z83</f>
        <v>0.20278099999999999</v>
      </c>
      <c r="AA83" s="343">
        <f>'2M - SGS'!AA83</f>
        <v>0.210397</v>
      </c>
      <c r="AB83" s="343">
        <f>'2M - SGS'!AB83</f>
        <v>0.17743600000000001</v>
      </c>
      <c r="AC83" s="343">
        <f>'2M - SGS'!AC83</f>
        <v>0.13192400000000001</v>
      </c>
      <c r="AD83" s="343">
        <f>'2M - SGS'!AD83</f>
        <v>5.9718E-2</v>
      </c>
      <c r="AE83" s="343">
        <f>'2M - SGS'!AE83</f>
        <v>2.6769000000000001E-2</v>
      </c>
      <c r="AF83" s="343">
        <f>'2M - SGS'!AF83</f>
        <v>4.2950000000000002E-3</v>
      </c>
      <c r="AG83" s="343">
        <f>'2M - SGS'!AG83</f>
        <v>2.895E-3</v>
      </c>
      <c r="AH83" s="343">
        <f>'2M - SGS'!AH83</f>
        <v>3.4320000000000002E-3</v>
      </c>
      <c r="AI83" s="343">
        <f>'2M - SGS'!AI83</f>
        <v>9.4020000000000006E-3</v>
      </c>
      <c r="AJ83" s="343">
        <f>'2M - SGS'!AJ83</f>
        <v>5.5496999999999998E-2</v>
      </c>
      <c r="AK83" s="343">
        <f>'2M - SGS'!AK83</f>
        <v>0.115452</v>
      </c>
      <c r="AL83" s="343">
        <f>'2M - SGS'!AL83</f>
        <v>0.20278099999999999</v>
      </c>
      <c r="AM83" s="343">
        <f>'2M - SGS'!AM83</f>
        <v>0.210397</v>
      </c>
      <c r="AN83" s="343">
        <f>'2M - SGS'!AN83</f>
        <v>0.17743600000000001</v>
      </c>
      <c r="AO83" s="343">
        <f>'2M - SGS'!AO83</f>
        <v>0.13192400000000001</v>
      </c>
      <c r="AP83" s="343">
        <f>'2M - SGS'!AP83</f>
        <v>5.9718E-2</v>
      </c>
      <c r="AQ83" s="343">
        <f>'2M - SGS'!AQ83</f>
        <v>2.6769000000000001E-2</v>
      </c>
      <c r="AR83" s="343">
        <f>'2M - SGS'!AR83</f>
        <v>4.2950000000000002E-3</v>
      </c>
      <c r="AS83" s="343">
        <f>'2M - SGS'!AS83</f>
        <v>2.895E-3</v>
      </c>
      <c r="AT83" s="343">
        <f>'2M - SGS'!AT83</f>
        <v>3.4320000000000002E-3</v>
      </c>
      <c r="AU83" s="343">
        <f>'2M - SGS'!AU83</f>
        <v>9.4020000000000006E-3</v>
      </c>
      <c r="AV83" s="343">
        <f>'2M - SGS'!AV83</f>
        <v>5.5496999999999998E-2</v>
      </c>
      <c r="AW83" s="343">
        <f>'2M - SGS'!AW83</f>
        <v>0.115452</v>
      </c>
      <c r="AX83" s="343">
        <f>'2M - SGS'!AX83</f>
        <v>0.20278099999999999</v>
      </c>
      <c r="AY83" s="343">
        <f>'2M - SGS'!AY83</f>
        <v>0.210397</v>
      </c>
      <c r="AZ83" s="343">
        <f>'2M - SGS'!AZ83</f>
        <v>0.17743600000000001</v>
      </c>
      <c r="BA83" s="343">
        <f>'2M - SGS'!BA83</f>
        <v>0.13192400000000001</v>
      </c>
      <c r="BB83" s="343">
        <f>'2M - SGS'!BB83</f>
        <v>5.9718E-2</v>
      </c>
      <c r="BC83" s="343">
        <f>'2M - SGS'!BC83</f>
        <v>2.6769000000000001E-2</v>
      </c>
      <c r="BD83" s="343">
        <f>'2M - SGS'!BD83</f>
        <v>4.2950000000000002E-3</v>
      </c>
      <c r="BE83" s="343">
        <f>'2M - SGS'!BE83</f>
        <v>2.895E-3</v>
      </c>
      <c r="BF83" s="343">
        <f>'2M - SGS'!BF83</f>
        <v>3.4320000000000002E-3</v>
      </c>
      <c r="BG83" s="343">
        <f>'2M - SGS'!BG83</f>
        <v>9.4020000000000006E-3</v>
      </c>
      <c r="BH83" s="343">
        <f>'2M - SGS'!BH83</f>
        <v>5.5496999999999998E-2</v>
      </c>
      <c r="BI83" s="343">
        <f>'2M - SGS'!BI83</f>
        <v>0.115452</v>
      </c>
      <c r="BJ83" s="343">
        <f>'2M - SGS'!BJ83</f>
        <v>0.20278099999999999</v>
      </c>
      <c r="BK83" s="343">
        <f>'2M - SGS'!BK83</f>
        <v>0.210397</v>
      </c>
      <c r="BL83" s="343">
        <f>'2M - SGS'!BL83</f>
        <v>0.17743600000000001</v>
      </c>
      <c r="BM83" s="343">
        <f>'2M - SGS'!BM83</f>
        <v>0.13192400000000001</v>
      </c>
      <c r="BN83" s="343">
        <f>'2M - SGS'!BN83</f>
        <v>5.9718E-2</v>
      </c>
      <c r="BO83" s="343">
        <f>'2M - SGS'!BO83</f>
        <v>2.6769000000000001E-2</v>
      </c>
      <c r="BP83" s="343">
        <f>'2M - SGS'!BP83</f>
        <v>4.2950000000000002E-3</v>
      </c>
      <c r="BQ83" s="343">
        <f>'2M - SGS'!BQ83</f>
        <v>2.895E-3</v>
      </c>
      <c r="BR83" s="343">
        <f>'2M - SGS'!BR83</f>
        <v>3.4320000000000002E-3</v>
      </c>
      <c r="BS83" s="343">
        <f>'2M - SGS'!BS83</f>
        <v>9.4020000000000006E-3</v>
      </c>
      <c r="BT83" s="343">
        <f>'2M - SGS'!BT83</f>
        <v>5.5496999999999998E-2</v>
      </c>
      <c r="BU83" s="343">
        <f>'2M - SGS'!BU83</f>
        <v>0.115452</v>
      </c>
      <c r="BV83" s="343">
        <f>'2M - SGS'!BV83</f>
        <v>0.20278099999999999</v>
      </c>
      <c r="BW83" s="343">
        <f>'2M - SGS'!BW83</f>
        <v>0.210397</v>
      </c>
      <c r="BX83" s="343">
        <f>'2M - SGS'!BX83</f>
        <v>0.17743600000000001</v>
      </c>
      <c r="BY83" s="343">
        <f>'2M - SGS'!BY83</f>
        <v>0.13192400000000001</v>
      </c>
      <c r="BZ83" s="343">
        <f>'2M - SGS'!BZ83</f>
        <v>5.9718E-2</v>
      </c>
      <c r="CA83" s="343">
        <f>'2M - SGS'!CA83</f>
        <v>2.6769000000000001E-2</v>
      </c>
      <c r="CB83" s="343">
        <f>'2M - SGS'!CB83</f>
        <v>4.2950000000000002E-3</v>
      </c>
      <c r="CC83" s="343">
        <f>'2M - SGS'!CC83</f>
        <v>2.895E-3</v>
      </c>
      <c r="CD83" s="343">
        <f>'2M - SGS'!CD83</f>
        <v>3.4320000000000002E-3</v>
      </c>
      <c r="CE83" s="343">
        <f>'2M - SGS'!CE83</f>
        <v>9.4020000000000006E-3</v>
      </c>
      <c r="CF83" s="343">
        <f>'2M - SGS'!CF83</f>
        <v>5.5496999999999998E-2</v>
      </c>
      <c r="CG83" s="343">
        <f>'2M - SGS'!CG83</f>
        <v>0.115452</v>
      </c>
      <c r="CH83" s="344">
        <f>'2M - SGS'!CH83</f>
        <v>0.20278099999999999</v>
      </c>
      <c r="CJ83" s="245">
        <f t="shared" si="103"/>
        <v>0.99999800000000016</v>
      </c>
    </row>
    <row r="84" spans="1:88" ht="15.6" x14ac:dyDescent="0.3">
      <c r="A84" s="574"/>
      <c r="B84" s="14" t="str">
        <f t="shared" si="102"/>
        <v>HVAC</v>
      </c>
      <c r="C84" s="343">
        <f>'2M - SGS'!C84</f>
        <v>0.107824</v>
      </c>
      <c r="D84" s="343">
        <f>'2M - SGS'!D84</f>
        <v>9.1051999999999994E-2</v>
      </c>
      <c r="E84" s="343">
        <f>'2M - SGS'!E84</f>
        <v>7.1135000000000004E-2</v>
      </c>
      <c r="F84" s="343">
        <f>'2M - SGS'!F84</f>
        <v>4.1179E-2</v>
      </c>
      <c r="G84" s="343">
        <f>'2M - SGS'!G84</f>
        <v>4.4423999999999998E-2</v>
      </c>
      <c r="H84" s="343">
        <f>'2M - SGS'!H84</f>
        <v>0.106128</v>
      </c>
      <c r="I84" s="343">
        <f>'2M - SGS'!I84</f>
        <v>0.14288100000000001</v>
      </c>
      <c r="J84" s="343">
        <f>'2M - SGS'!J84</f>
        <v>0.133494</v>
      </c>
      <c r="K84" s="343">
        <f>'2M - SGS'!K84</f>
        <v>5.781E-2</v>
      </c>
      <c r="L84" s="343">
        <f>'2M - SGS'!L84</f>
        <v>3.8018000000000003E-2</v>
      </c>
      <c r="M84" s="343">
        <f>'2M - SGS'!M84</f>
        <v>6.2103999999999999E-2</v>
      </c>
      <c r="N84" s="343">
        <f>'2M - SGS'!N84</f>
        <v>0.10395</v>
      </c>
      <c r="O84" s="343">
        <f>'2M - SGS'!O84</f>
        <v>0.107824</v>
      </c>
      <c r="P84" s="343">
        <f>'2M - SGS'!P84</f>
        <v>9.1051999999999994E-2</v>
      </c>
      <c r="Q84" s="343">
        <f>'2M - SGS'!Q84</f>
        <v>7.1135000000000004E-2</v>
      </c>
      <c r="R84" s="343">
        <f>'2M - SGS'!R84</f>
        <v>4.1179E-2</v>
      </c>
      <c r="S84" s="343">
        <f>'2M - SGS'!S84</f>
        <v>4.4423999999999998E-2</v>
      </c>
      <c r="T84" s="343">
        <f>'2M - SGS'!T84</f>
        <v>0.106128</v>
      </c>
      <c r="U84" s="343">
        <f>'2M - SGS'!U84</f>
        <v>0.14288100000000001</v>
      </c>
      <c r="V84" s="343">
        <f>'2M - SGS'!V84</f>
        <v>0.133494</v>
      </c>
      <c r="W84" s="343">
        <f>'2M - SGS'!W84</f>
        <v>5.781E-2</v>
      </c>
      <c r="X84" s="343">
        <f>'2M - SGS'!X84</f>
        <v>3.8018000000000003E-2</v>
      </c>
      <c r="Y84" s="343">
        <f>'2M - SGS'!Y84</f>
        <v>6.2103999999999999E-2</v>
      </c>
      <c r="Z84" s="343">
        <f>'2M - SGS'!Z84</f>
        <v>0.10395</v>
      </c>
      <c r="AA84" s="343">
        <f>'2M - SGS'!AA84</f>
        <v>0.107824</v>
      </c>
      <c r="AB84" s="343">
        <f>'2M - SGS'!AB84</f>
        <v>9.1051999999999994E-2</v>
      </c>
      <c r="AC84" s="343">
        <f>'2M - SGS'!AC84</f>
        <v>7.1135000000000004E-2</v>
      </c>
      <c r="AD84" s="343">
        <f>'2M - SGS'!AD84</f>
        <v>4.1179E-2</v>
      </c>
      <c r="AE84" s="343">
        <f>'2M - SGS'!AE84</f>
        <v>4.4423999999999998E-2</v>
      </c>
      <c r="AF84" s="343">
        <f>'2M - SGS'!AF84</f>
        <v>0.106128</v>
      </c>
      <c r="AG84" s="343">
        <f>'2M - SGS'!AG84</f>
        <v>0.14288100000000001</v>
      </c>
      <c r="AH84" s="343">
        <f>'2M - SGS'!AH84</f>
        <v>0.133494</v>
      </c>
      <c r="AI84" s="343">
        <f>'2M - SGS'!AI84</f>
        <v>5.781E-2</v>
      </c>
      <c r="AJ84" s="343">
        <f>'2M - SGS'!AJ84</f>
        <v>3.8018000000000003E-2</v>
      </c>
      <c r="AK84" s="343">
        <f>'2M - SGS'!AK84</f>
        <v>6.2103999999999999E-2</v>
      </c>
      <c r="AL84" s="343">
        <f>'2M - SGS'!AL84</f>
        <v>0.10395</v>
      </c>
      <c r="AM84" s="343">
        <f>'2M - SGS'!AM84</f>
        <v>0.107824</v>
      </c>
      <c r="AN84" s="343">
        <f>'2M - SGS'!AN84</f>
        <v>9.1051999999999994E-2</v>
      </c>
      <c r="AO84" s="343">
        <f>'2M - SGS'!AO84</f>
        <v>7.1135000000000004E-2</v>
      </c>
      <c r="AP84" s="343">
        <f>'2M - SGS'!AP84</f>
        <v>4.1179E-2</v>
      </c>
      <c r="AQ84" s="343">
        <f>'2M - SGS'!AQ84</f>
        <v>4.4423999999999998E-2</v>
      </c>
      <c r="AR84" s="343">
        <f>'2M - SGS'!AR84</f>
        <v>0.106128</v>
      </c>
      <c r="AS84" s="343">
        <f>'2M - SGS'!AS84</f>
        <v>0.14288100000000001</v>
      </c>
      <c r="AT84" s="343">
        <f>'2M - SGS'!AT84</f>
        <v>0.133494</v>
      </c>
      <c r="AU84" s="343">
        <f>'2M - SGS'!AU84</f>
        <v>5.781E-2</v>
      </c>
      <c r="AV84" s="343">
        <f>'2M - SGS'!AV84</f>
        <v>3.8018000000000003E-2</v>
      </c>
      <c r="AW84" s="343">
        <f>'2M - SGS'!AW84</f>
        <v>6.2103999999999999E-2</v>
      </c>
      <c r="AX84" s="343">
        <f>'2M - SGS'!AX84</f>
        <v>0.10395</v>
      </c>
      <c r="AY84" s="343">
        <f>'2M - SGS'!AY84</f>
        <v>0.107824</v>
      </c>
      <c r="AZ84" s="343">
        <f>'2M - SGS'!AZ84</f>
        <v>9.1051999999999994E-2</v>
      </c>
      <c r="BA84" s="343">
        <f>'2M - SGS'!BA84</f>
        <v>7.1135000000000004E-2</v>
      </c>
      <c r="BB84" s="343">
        <f>'2M - SGS'!BB84</f>
        <v>4.1179E-2</v>
      </c>
      <c r="BC84" s="343">
        <f>'2M - SGS'!BC84</f>
        <v>4.4423999999999998E-2</v>
      </c>
      <c r="BD84" s="343">
        <f>'2M - SGS'!BD84</f>
        <v>0.106128</v>
      </c>
      <c r="BE84" s="343">
        <f>'2M - SGS'!BE84</f>
        <v>0.14288100000000001</v>
      </c>
      <c r="BF84" s="343">
        <f>'2M - SGS'!BF84</f>
        <v>0.133494</v>
      </c>
      <c r="BG84" s="343">
        <f>'2M - SGS'!BG84</f>
        <v>5.781E-2</v>
      </c>
      <c r="BH84" s="343">
        <f>'2M - SGS'!BH84</f>
        <v>3.8018000000000003E-2</v>
      </c>
      <c r="BI84" s="343">
        <f>'2M - SGS'!BI84</f>
        <v>6.2103999999999999E-2</v>
      </c>
      <c r="BJ84" s="343">
        <f>'2M - SGS'!BJ84</f>
        <v>0.10395</v>
      </c>
      <c r="BK84" s="343">
        <f>'2M - SGS'!BK84</f>
        <v>0.107824</v>
      </c>
      <c r="BL84" s="343">
        <f>'2M - SGS'!BL84</f>
        <v>9.1051999999999994E-2</v>
      </c>
      <c r="BM84" s="343">
        <f>'2M - SGS'!BM84</f>
        <v>7.1135000000000004E-2</v>
      </c>
      <c r="BN84" s="343">
        <f>'2M - SGS'!BN84</f>
        <v>4.1179E-2</v>
      </c>
      <c r="BO84" s="343">
        <f>'2M - SGS'!BO84</f>
        <v>4.4423999999999998E-2</v>
      </c>
      <c r="BP84" s="343">
        <f>'2M - SGS'!BP84</f>
        <v>0.106128</v>
      </c>
      <c r="BQ84" s="343">
        <f>'2M - SGS'!BQ84</f>
        <v>0.14288100000000001</v>
      </c>
      <c r="BR84" s="343">
        <f>'2M - SGS'!BR84</f>
        <v>0.133494</v>
      </c>
      <c r="BS84" s="343">
        <f>'2M - SGS'!BS84</f>
        <v>5.781E-2</v>
      </c>
      <c r="BT84" s="343">
        <f>'2M - SGS'!BT84</f>
        <v>3.8018000000000003E-2</v>
      </c>
      <c r="BU84" s="343">
        <f>'2M - SGS'!BU84</f>
        <v>6.2103999999999999E-2</v>
      </c>
      <c r="BV84" s="343">
        <f>'2M - SGS'!BV84</f>
        <v>0.10395</v>
      </c>
      <c r="BW84" s="343">
        <f>'2M - SGS'!BW84</f>
        <v>0.107824</v>
      </c>
      <c r="BX84" s="343">
        <f>'2M - SGS'!BX84</f>
        <v>9.1051999999999994E-2</v>
      </c>
      <c r="BY84" s="343">
        <f>'2M - SGS'!BY84</f>
        <v>7.1135000000000004E-2</v>
      </c>
      <c r="BZ84" s="343">
        <f>'2M - SGS'!BZ84</f>
        <v>4.1179E-2</v>
      </c>
      <c r="CA84" s="343">
        <f>'2M - SGS'!CA84</f>
        <v>4.4423999999999998E-2</v>
      </c>
      <c r="CB84" s="343">
        <f>'2M - SGS'!CB84</f>
        <v>0.106128</v>
      </c>
      <c r="CC84" s="343">
        <f>'2M - SGS'!CC84</f>
        <v>0.14288100000000001</v>
      </c>
      <c r="CD84" s="343">
        <f>'2M - SGS'!CD84</f>
        <v>0.133494</v>
      </c>
      <c r="CE84" s="343">
        <f>'2M - SGS'!CE84</f>
        <v>5.781E-2</v>
      </c>
      <c r="CF84" s="343">
        <f>'2M - SGS'!CF84</f>
        <v>3.8018000000000003E-2</v>
      </c>
      <c r="CG84" s="343">
        <f>'2M - SGS'!CG84</f>
        <v>6.2103999999999999E-2</v>
      </c>
      <c r="CH84" s="344">
        <f>'2M - SGS'!CH84</f>
        <v>0.10395</v>
      </c>
      <c r="CJ84" s="245">
        <f t="shared" si="103"/>
        <v>0.99999900000000008</v>
      </c>
    </row>
    <row r="85" spans="1:88" ht="15.6" x14ac:dyDescent="0.3">
      <c r="A85" s="574"/>
      <c r="B85" s="14" t="str">
        <f t="shared" si="102"/>
        <v>Lighting</v>
      </c>
      <c r="C85" s="343">
        <f>'2M - SGS'!C85</f>
        <v>9.3563999999999994E-2</v>
      </c>
      <c r="D85" s="343">
        <f>'2M - SGS'!D85</f>
        <v>7.2162000000000004E-2</v>
      </c>
      <c r="E85" s="343">
        <f>'2M - SGS'!E85</f>
        <v>7.8372999999999998E-2</v>
      </c>
      <c r="F85" s="343">
        <f>'2M - SGS'!F85</f>
        <v>7.6534000000000005E-2</v>
      </c>
      <c r="G85" s="343">
        <f>'2M - SGS'!G85</f>
        <v>9.4246999999999997E-2</v>
      </c>
      <c r="H85" s="343">
        <f>'2M - SGS'!H85</f>
        <v>7.5599E-2</v>
      </c>
      <c r="I85" s="343">
        <f>'2M - SGS'!I85</f>
        <v>9.6199999999999994E-2</v>
      </c>
      <c r="J85" s="343">
        <f>'2M - SGS'!J85</f>
        <v>7.7077999999999994E-2</v>
      </c>
      <c r="K85" s="343">
        <f>'2M - SGS'!K85</f>
        <v>8.1374000000000002E-2</v>
      </c>
      <c r="L85" s="343">
        <f>'2M - SGS'!L85</f>
        <v>9.4072000000000003E-2</v>
      </c>
      <c r="M85" s="343">
        <f>'2M - SGS'!M85</f>
        <v>7.6706999999999997E-2</v>
      </c>
      <c r="N85" s="343">
        <f>'2M - SGS'!N85</f>
        <v>8.4089999999999998E-2</v>
      </c>
      <c r="O85" s="343">
        <f>'2M - SGS'!O85</f>
        <v>9.3563999999999994E-2</v>
      </c>
      <c r="P85" s="343">
        <f>'2M - SGS'!P85</f>
        <v>7.2162000000000004E-2</v>
      </c>
      <c r="Q85" s="343">
        <f>'2M - SGS'!Q85</f>
        <v>7.8372999999999998E-2</v>
      </c>
      <c r="R85" s="343">
        <f>'2M - SGS'!R85</f>
        <v>7.6534000000000005E-2</v>
      </c>
      <c r="S85" s="343">
        <f>'2M - SGS'!S85</f>
        <v>9.4246999999999997E-2</v>
      </c>
      <c r="T85" s="343">
        <f>'2M - SGS'!T85</f>
        <v>7.5599E-2</v>
      </c>
      <c r="U85" s="343">
        <f>'2M - SGS'!U85</f>
        <v>9.6199999999999994E-2</v>
      </c>
      <c r="V85" s="343">
        <f>'2M - SGS'!V85</f>
        <v>7.7077999999999994E-2</v>
      </c>
      <c r="W85" s="343">
        <f>'2M - SGS'!W85</f>
        <v>8.1374000000000002E-2</v>
      </c>
      <c r="X85" s="343">
        <f>'2M - SGS'!X85</f>
        <v>9.4072000000000003E-2</v>
      </c>
      <c r="Y85" s="343">
        <f>'2M - SGS'!Y85</f>
        <v>7.6706999999999997E-2</v>
      </c>
      <c r="Z85" s="343">
        <f>'2M - SGS'!Z85</f>
        <v>8.4089999999999998E-2</v>
      </c>
      <c r="AA85" s="343">
        <f>'2M - SGS'!AA85</f>
        <v>9.3563999999999994E-2</v>
      </c>
      <c r="AB85" s="343">
        <f>'2M - SGS'!AB85</f>
        <v>7.2162000000000004E-2</v>
      </c>
      <c r="AC85" s="343">
        <f>'2M - SGS'!AC85</f>
        <v>7.8372999999999998E-2</v>
      </c>
      <c r="AD85" s="343">
        <f>'2M - SGS'!AD85</f>
        <v>7.6534000000000005E-2</v>
      </c>
      <c r="AE85" s="343">
        <f>'2M - SGS'!AE85</f>
        <v>9.4246999999999997E-2</v>
      </c>
      <c r="AF85" s="343">
        <f>'2M - SGS'!AF85</f>
        <v>7.5599E-2</v>
      </c>
      <c r="AG85" s="343">
        <f>'2M - SGS'!AG85</f>
        <v>9.6199999999999994E-2</v>
      </c>
      <c r="AH85" s="343">
        <f>'2M - SGS'!AH85</f>
        <v>7.7077999999999994E-2</v>
      </c>
      <c r="AI85" s="343">
        <f>'2M - SGS'!AI85</f>
        <v>8.1374000000000002E-2</v>
      </c>
      <c r="AJ85" s="343">
        <f>'2M - SGS'!AJ85</f>
        <v>9.4072000000000003E-2</v>
      </c>
      <c r="AK85" s="343">
        <f>'2M - SGS'!AK85</f>
        <v>7.6706999999999997E-2</v>
      </c>
      <c r="AL85" s="343">
        <f>'2M - SGS'!AL85</f>
        <v>8.4089999999999998E-2</v>
      </c>
      <c r="AM85" s="343">
        <f>'2M - SGS'!AM85</f>
        <v>9.3563999999999994E-2</v>
      </c>
      <c r="AN85" s="343">
        <f>'2M - SGS'!AN85</f>
        <v>7.2162000000000004E-2</v>
      </c>
      <c r="AO85" s="343">
        <f>'2M - SGS'!AO85</f>
        <v>7.8372999999999998E-2</v>
      </c>
      <c r="AP85" s="343">
        <f>'2M - SGS'!AP85</f>
        <v>7.6534000000000005E-2</v>
      </c>
      <c r="AQ85" s="343">
        <f>'2M - SGS'!AQ85</f>
        <v>9.4246999999999997E-2</v>
      </c>
      <c r="AR85" s="343">
        <f>'2M - SGS'!AR85</f>
        <v>7.5599E-2</v>
      </c>
      <c r="AS85" s="343">
        <f>'2M - SGS'!AS85</f>
        <v>9.6199999999999994E-2</v>
      </c>
      <c r="AT85" s="343">
        <f>'2M - SGS'!AT85</f>
        <v>7.7077999999999994E-2</v>
      </c>
      <c r="AU85" s="343">
        <f>'2M - SGS'!AU85</f>
        <v>8.1374000000000002E-2</v>
      </c>
      <c r="AV85" s="343">
        <f>'2M - SGS'!AV85</f>
        <v>9.4072000000000003E-2</v>
      </c>
      <c r="AW85" s="343">
        <f>'2M - SGS'!AW85</f>
        <v>7.6706999999999997E-2</v>
      </c>
      <c r="AX85" s="343">
        <f>'2M - SGS'!AX85</f>
        <v>8.4089999999999998E-2</v>
      </c>
      <c r="AY85" s="343">
        <f>'2M - SGS'!AY85</f>
        <v>9.3563999999999994E-2</v>
      </c>
      <c r="AZ85" s="343">
        <f>'2M - SGS'!AZ85</f>
        <v>7.2162000000000004E-2</v>
      </c>
      <c r="BA85" s="343">
        <f>'2M - SGS'!BA85</f>
        <v>7.8372999999999998E-2</v>
      </c>
      <c r="BB85" s="343">
        <f>'2M - SGS'!BB85</f>
        <v>7.6534000000000005E-2</v>
      </c>
      <c r="BC85" s="343">
        <f>'2M - SGS'!BC85</f>
        <v>9.4246999999999997E-2</v>
      </c>
      <c r="BD85" s="343">
        <f>'2M - SGS'!BD85</f>
        <v>7.5599E-2</v>
      </c>
      <c r="BE85" s="343">
        <f>'2M - SGS'!BE85</f>
        <v>9.6199999999999994E-2</v>
      </c>
      <c r="BF85" s="343">
        <f>'2M - SGS'!BF85</f>
        <v>7.7077999999999994E-2</v>
      </c>
      <c r="BG85" s="343">
        <f>'2M - SGS'!BG85</f>
        <v>8.1374000000000002E-2</v>
      </c>
      <c r="BH85" s="343">
        <f>'2M - SGS'!BH85</f>
        <v>9.4072000000000003E-2</v>
      </c>
      <c r="BI85" s="343">
        <f>'2M - SGS'!BI85</f>
        <v>7.6706999999999997E-2</v>
      </c>
      <c r="BJ85" s="343">
        <f>'2M - SGS'!BJ85</f>
        <v>8.4089999999999998E-2</v>
      </c>
      <c r="BK85" s="343">
        <f>'2M - SGS'!BK85</f>
        <v>9.3563999999999994E-2</v>
      </c>
      <c r="BL85" s="343">
        <f>'2M - SGS'!BL85</f>
        <v>7.2162000000000004E-2</v>
      </c>
      <c r="BM85" s="343">
        <f>'2M - SGS'!BM85</f>
        <v>7.8372999999999998E-2</v>
      </c>
      <c r="BN85" s="343">
        <f>'2M - SGS'!BN85</f>
        <v>7.6534000000000005E-2</v>
      </c>
      <c r="BO85" s="343">
        <f>'2M - SGS'!BO85</f>
        <v>9.4246999999999997E-2</v>
      </c>
      <c r="BP85" s="343">
        <f>'2M - SGS'!BP85</f>
        <v>7.5599E-2</v>
      </c>
      <c r="BQ85" s="343">
        <f>'2M - SGS'!BQ85</f>
        <v>9.6199999999999994E-2</v>
      </c>
      <c r="BR85" s="343">
        <f>'2M - SGS'!BR85</f>
        <v>7.7077999999999994E-2</v>
      </c>
      <c r="BS85" s="343">
        <f>'2M - SGS'!BS85</f>
        <v>8.1374000000000002E-2</v>
      </c>
      <c r="BT85" s="343">
        <f>'2M - SGS'!BT85</f>
        <v>9.4072000000000003E-2</v>
      </c>
      <c r="BU85" s="343">
        <f>'2M - SGS'!BU85</f>
        <v>7.6706999999999997E-2</v>
      </c>
      <c r="BV85" s="343">
        <f>'2M - SGS'!BV85</f>
        <v>8.4089999999999998E-2</v>
      </c>
      <c r="BW85" s="343">
        <f>'2M - SGS'!BW85</f>
        <v>9.3563999999999994E-2</v>
      </c>
      <c r="BX85" s="343">
        <f>'2M - SGS'!BX85</f>
        <v>7.2162000000000004E-2</v>
      </c>
      <c r="BY85" s="343">
        <f>'2M - SGS'!BY85</f>
        <v>7.8372999999999998E-2</v>
      </c>
      <c r="BZ85" s="343">
        <f>'2M - SGS'!BZ85</f>
        <v>7.6534000000000005E-2</v>
      </c>
      <c r="CA85" s="343">
        <f>'2M - SGS'!CA85</f>
        <v>9.4246999999999997E-2</v>
      </c>
      <c r="CB85" s="343">
        <f>'2M - SGS'!CB85</f>
        <v>7.5599E-2</v>
      </c>
      <c r="CC85" s="343">
        <f>'2M - SGS'!CC85</f>
        <v>9.6199999999999994E-2</v>
      </c>
      <c r="CD85" s="343">
        <f>'2M - SGS'!CD85</f>
        <v>7.7077999999999994E-2</v>
      </c>
      <c r="CE85" s="343">
        <f>'2M - SGS'!CE85</f>
        <v>8.1374000000000002E-2</v>
      </c>
      <c r="CF85" s="343">
        <f>'2M - SGS'!CF85</f>
        <v>9.4072000000000003E-2</v>
      </c>
      <c r="CG85" s="343">
        <f>'2M - SGS'!CG85</f>
        <v>7.6706999999999997E-2</v>
      </c>
      <c r="CH85" s="344">
        <f>'2M - SGS'!CH85</f>
        <v>8.4089999999999998E-2</v>
      </c>
      <c r="CJ85" s="245">
        <f t="shared" si="103"/>
        <v>1</v>
      </c>
    </row>
    <row r="86" spans="1:88" ht="15.6" x14ac:dyDescent="0.3">
      <c r="A86" s="574"/>
      <c r="B86" s="14" t="str">
        <f t="shared" si="102"/>
        <v>Miscellaneous</v>
      </c>
      <c r="C86" s="343">
        <f>'2M - SGS'!C86</f>
        <v>8.5109000000000004E-2</v>
      </c>
      <c r="D86" s="343">
        <f>'2M - SGS'!D86</f>
        <v>7.7715000000000006E-2</v>
      </c>
      <c r="E86" s="343">
        <f>'2M - SGS'!E86</f>
        <v>8.6136000000000004E-2</v>
      </c>
      <c r="F86" s="343">
        <f>'2M - SGS'!F86</f>
        <v>7.9796000000000006E-2</v>
      </c>
      <c r="G86" s="343">
        <f>'2M - SGS'!G86</f>
        <v>8.5334999999999994E-2</v>
      </c>
      <c r="H86" s="343">
        <f>'2M - SGS'!H86</f>
        <v>8.1994999999999998E-2</v>
      </c>
      <c r="I86" s="343">
        <f>'2M - SGS'!I86</f>
        <v>8.4098999999999993E-2</v>
      </c>
      <c r="J86" s="343">
        <f>'2M - SGS'!J86</f>
        <v>8.4198999999999996E-2</v>
      </c>
      <c r="K86" s="343">
        <f>'2M - SGS'!K86</f>
        <v>8.2512000000000002E-2</v>
      </c>
      <c r="L86" s="343">
        <f>'2M - SGS'!L86</f>
        <v>8.5277000000000006E-2</v>
      </c>
      <c r="M86" s="343">
        <f>'2M - SGS'!M86</f>
        <v>8.2588999999999996E-2</v>
      </c>
      <c r="N86" s="343">
        <f>'2M - SGS'!N86</f>
        <v>8.5237999999999994E-2</v>
      </c>
      <c r="O86" s="343">
        <f>'2M - SGS'!O86</f>
        <v>8.5109000000000004E-2</v>
      </c>
      <c r="P86" s="343">
        <f>'2M - SGS'!P86</f>
        <v>7.7715000000000006E-2</v>
      </c>
      <c r="Q86" s="343">
        <f>'2M - SGS'!Q86</f>
        <v>8.6136000000000004E-2</v>
      </c>
      <c r="R86" s="343">
        <f>'2M - SGS'!R86</f>
        <v>7.9796000000000006E-2</v>
      </c>
      <c r="S86" s="343">
        <f>'2M - SGS'!S86</f>
        <v>8.5334999999999994E-2</v>
      </c>
      <c r="T86" s="343">
        <f>'2M - SGS'!T86</f>
        <v>8.1994999999999998E-2</v>
      </c>
      <c r="U86" s="343">
        <f>'2M - SGS'!U86</f>
        <v>8.4098999999999993E-2</v>
      </c>
      <c r="V86" s="343">
        <f>'2M - SGS'!V86</f>
        <v>8.4198999999999996E-2</v>
      </c>
      <c r="W86" s="343">
        <f>'2M - SGS'!W86</f>
        <v>8.2512000000000002E-2</v>
      </c>
      <c r="X86" s="343">
        <f>'2M - SGS'!X86</f>
        <v>8.5277000000000006E-2</v>
      </c>
      <c r="Y86" s="343">
        <f>'2M - SGS'!Y86</f>
        <v>8.2588999999999996E-2</v>
      </c>
      <c r="Z86" s="343">
        <f>'2M - SGS'!Z86</f>
        <v>8.5237999999999994E-2</v>
      </c>
      <c r="AA86" s="343">
        <f>'2M - SGS'!AA86</f>
        <v>8.5109000000000004E-2</v>
      </c>
      <c r="AB86" s="343">
        <f>'2M - SGS'!AB86</f>
        <v>7.7715000000000006E-2</v>
      </c>
      <c r="AC86" s="343">
        <f>'2M - SGS'!AC86</f>
        <v>8.6136000000000004E-2</v>
      </c>
      <c r="AD86" s="343">
        <f>'2M - SGS'!AD86</f>
        <v>7.9796000000000006E-2</v>
      </c>
      <c r="AE86" s="343">
        <f>'2M - SGS'!AE86</f>
        <v>8.5334999999999994E-2</v>
      </c>
      <c r="AF86" s="343">
        <f>'2M - SGS'!AF86</f>
        <v>8.1994999999999998E-2</v>
      </c>
      <c r="AG86" s="343">
        <f>'2M - SGS'!AG86</f>
        <v>8.4098999999999993E-2</v>
      </c>
      <c r="AH86" s="343">
        <f>'2M - SGS'!AH86</f>
        <v>8.4198999999999996E-2</v>
      </c>
      <c r="AI86" s="343">
        <f>'2M - SGS'!AI86</f>
        <v>8.2512000000000002E-2</v>
      </c>
      <c r="AJ86" s="343">
        <f>'2M - SGS'!AJ86</f>
        <v>8.5277000000000006E-2</v>
      </c>
      <c r="AK86" s="343">
        <f>'2M - SGS'!AK86</f>
        <v>8.2588999999999996E-2</v>
      </c>
      <c r="AL86" s="343">
        <f>'2M - SGS'!AL86</f>
        <v>8.5237999999999994E-2</v>
      </c>
      <c r="AM86" s="343">
        <f>'2M - SGS'!AM86</f>
        <v>8.5109000000000004E-2</v>
      </c>
      <c r="AN86" s="343">
        <f>'2M - SGS'!AN86</f>
        <v>7.7715000000000006E-2</v>
      </c>
      <c r="AO86" s="343">
        <f>'2M - SGS'!AO86</f>
        <v>8.6136000000000004E-2</v>
      </c>
      <c r="AP86" s="343">
        <f>'2M - SGS'!AP86</f>
        <v>7.9796000000000006E-2</v>
      </c>
      <c r="AQ86" s="343">
        <f>'2M - SGS'!AQ86</f>
        <v>8.5334999999999994E-2</v>
      </c>
      <c r="AR86" s="343">
        <f>'2M - SGS'!AR86</f>
        <v>8.1994999999999998E-2</v>
      </c>
      <c r="AS86" s="343">
        <f>'2M - SGS'!AS86</f>
        <v>8.4098999999999993E-2</v>
      </c>
      <c r="AT86" s="343">
        <f>'2M - SGS'!AT86</f>
        <v>8.4198999999999996E-2</v>
      </c>
      <c r="AU86" s="343">
        <f>'2M - SGS'!AU86</f>
        <v>8.2512000000000002E-2</v>
      </c>
      <c r="AV86" s="343">
        <f>'2M - SGS'!AV86</f>
        <v>8.5277000000000006E-2</v>
      </c>
      <c r="AW86" s="343">
        <f>'2M - SGS'!AW86</f>
        <v>8.2588999999999996E-2</v>
      </c>
      <c r="AX86" s="343">
        <f>'2M - SGS'!AX86</f>
        <v>8.5237999999999994E-2</v>
      </c>
      <c r="AY86" s="343">
        <f>'2M - SGS'!AY86</f>
        <v>8.5109000000000004E-2</v>
      </c>
      <c r="AZ86" s="343">
        <f>'2M - SGS'!AZ86</f>
        <v>7.7715000000000006E-2</v>
      </c>
      <c r="BA86" s="343">
        <f>'2M - SGS'!BA86</f>
        <v>8.6136000000000004E-2</v>
      </c>
      <c r="BB86" s="343">
        <f>'2M - SGS'!BB86</f>
        <v>7.9796000000000006E-2</v>
      </c>
      <c r="BC86" s="343">
        <f>'2M - SGS'!BC86</f>
        <v>8.5334999999999994E-2</v>
      </c>
      <c r="BD86" s="343">
        <f>'2M - SGS'!BD86</f>
        <v>8.1994999999999998E-2</v>
      </c>
      <c r="BE86" s="343">
        <f>'2M - SGS'!BE86</f>
        <v>8.4098999999999993E-2</v>
      </c>
      <c r="BF86" s="343">
        <f>'2M - SGS'!BF86</f>
        <v>8.4198999999999996E-2</v>
      </c>
      <c r="BG86" s="343">
        <f>'2M - SGS'!BG86</f>
        <v>8.2512000000000002E-2</v>
      </c>
      <c r="BH86" s="343">
        <f>'2M - SGS'!BH86</f>
        <v>8.5277000000000006E-2</v>
      </c>
      <c r="BI86" s="343">
        <f>'2M - SGS'!BI86</f>
        <v>8.2588999999999996E-2</v>
      </c>
      <c r="BJ86" s="343">
        <f>'2M - SGS'!BJ86</f>
        <v>8.5237999999999994E-2</v>
      </c>
      <c r="BK86" s="343">
        <f>'2M - SGS'!BK86</f>
        <v>8.5109000000000004E-2</v>
      </c>
      <c r="BL86" s="343">
        <f>'2M - SGS'!BL86</f>
        <v>7.7715000000000006E-2</v>
      </c>
      <c r="BM86" s="343">
        <f>'2M - SGS'!BM86</f>
        <v>8.6136000000000004E-2</v>
      </c>
      <c r="BN86" s="343">
        <f>'2M - SGS'!BN86</f>
        <v>7.9796000000000006E-2</v>
      </c>
      <c r="BO86" s="343">
        <f>'2M - SGS'!BO86</f>
        <v>8.5334999999999994E-2</v>
      </c>
      <c r="BP86" s="343">
        <f>'2M - SGS'!BP86</f>
        <v>8.1994999999999998E-2</v>
      </c>
      <c r="BQ86" s="343">
        <f>'2M - SGS'!BQ86</f>
        <v>8.4098999999999993E-2</v>
      </c>
      <c r="BR86" s="343">
        <f>'2M - SGS'!BR86</f>
        <v>8.4198999999999996E-2</v>
      </c>
      <c r="BS86" s="343">
        <f>'2M - SGS'!BS86</f>
        <v>8.2512000000000002E-2</v>
      </c>
      <c r="BT86" s="343">
        <f>'2M - SGS'!BT86</f>
        <v>8.5277000000000006E-2</v>
      </c>
      <c r="BU86" s="343">
        <f>'2M - SGS'!BU86</f>
        <v>8.2588999999999996E-2</v>
      </c>
      <c r="BV86" s="343">
        <f>'2M - SGS'!BV86</f>
        <v>8.5237999999999994E-2</v>
      </c>
      <c r="BW86" s="343">
        <f>'2M - SGS'!BW86</f>
        <v>8.5109000000000004E-2</v>
      </c>
      <c r="BX86" s="343">
        <f>'2M - SGS'!BX86</f>
        <v>7.7715000000000006E-2</v>
      </c>
      <c r="BY86" s="343">
        <f>'2M - SGS'!BY86</f>
        <v>8.6136000000000004E-2</v>
      </c>
      <c r="BZ86" s="343">
        <f>'2M - SGS'!BZ86</f>
        <v>7.9796000000000006E-2</v>
      </c>
      <c r="CA86" s="343">
        <f>'2M - SGS'!CA86</f>
        <v>8.5334999999999994E-2</v>
      </c>
      <c r="CB86" s="343">
        <f>'2M - SGS'!CB86</f>
        <v>8.1994999999999998E-2</v>
      </c>
      <c r="CC86" s="343">
        <f>'2M - SGS'!CC86</f>
        <v>8.4098999999999993E-2</v>
      </c>
      <c r="CD86" s="343">
        <f>'2M - SGS'!CD86</f>
        <v>8.4198999999999996E-2</v>
      </c>
      <c r="CE86" s="343">
        <f>'2M - SGS'!CE86</f>
        <v>8.2512000000000002E-2</v>
      </c>
      <c r="CF86" s="343">
        <f>'2M - SGS'!CF86</f>
        <v>8.5277000000000006E-2</v>
      </c>
      <c r="CG86" s="343">
        <f>'2M - SGS'!CG86</f>
        <v>8.2588999999999996E-2</v>
      </c>
      <c r="CH86" s="344">
        <f>'2M - SGS'!CH86</f>
        <v>8.5237999999999994E-2</v>
      </c>
      <c r="CJ86" s="245">
        <f t="shared" si="103"/>
        <v>1.0000000000000002</v>
      </c>
    </row>
    <row r="87" spans="1:88" ht="15.6" x14ac:dyDescent="0.3">
      <c r="A87" s="574"/>
      <c r="B87" s="14" t="str">
        <f t="shared" si="102"/>
        <v>Motors</v>
      </c>
      <c r="C87" s="343">
        <f>'2M - SGS'!C87</f>
        <v>8.5109000000000004E-2</v>
      </c>
      <c r="D87" s="343">
        <f>'2M - SGS'!D87</f>
        <v>7.7715000000000006E-2</v>
      </c>
      <c r="E87" s="343">
        <f>'2M - SGS'!E87</f>
        <v>8.6136000000000004E-2</v>
      </c>
      <c r="F87" s="343">
        <f>'2M - SGS'!F87</f>
        <v>7.9796000000000006E-2</v>
      </c>
      <c r="G87" s="343">
        <f>'2M - SGS'!G87</f>
        <v>8.5334999999999994E-2</v>
      </c>
      <c r="H87" s="343">
        <f>'2M - SGS'!H87</f>
        <v>8.1994999999999998E-2</v>
      </c>
      <c r="I87" s="343">
        <f>'2M - SGS'!I87</f>
        <v>8.4098999999999993E-2</v>
      </c>
      <c r="J87" s="343">
        <f>'2M - SGS'!J87</f>
        <v>8.4198999999999996E-2</v>
      </c>
      <c r="K87" s="343">
        <f>'2M - SGS'!K87</f>
        <v>8.2512000000000002E-2</v>
      </c>
      <c r="L87" s="343">
        <f>'2M - SGS'!L87</f>
        <v>8.5277000000000006E-2</v>
      </c>
      <c r="M87" s="343">
        <f>'2M - SGS'!M87</f>
        <v>8.2588999999999996E-2</v>
      </c>
      <c r="N87" s="343">
        <f>'2M - SGS'!N87</f>
        <v>8.5237999999999994E-2</v>
      </c>
      <c r="O87" s="343">
        <f>'2M - SGS'!O87</f>
        <v>8.5109000000000004E-2</v>
      </c>
      <c r="P87" s="343">
        <f>'2M - SGS'!P87</f>
        <v>7.7715000000000006E-2</v>
      </c>
      <c r="Q87" s="343">
        <f>'2M - SGS'!Q87</f>
        <v>8.6136000000000004E-2</v>
      </c>
      <c r="R87" s="343">
        <f>'2M - SGS'!R87</f>
        <v>7.9796000000000006E-2</v>
      </c>
      <c r="S87" s="343">
        <f>'2M - SGS'!S87</f>
        <v>8.5334999999999994E-2</v>
      </c>
      <c r="T87" s="343">
        <f>'2M - SGS'!T87</f>
        <v>8.1994999999999998E-2</v>
      </c>
      <c r="U87" s="343">
        <f>'2M - SGS'!U87</f>
        <v>8.4098999999999993E-2</v>
      </c>
      <c r="V87" s="343">
        <f>'2M - SGS'!V87</f>
        <v>8.4198999999999996E-2</v>
      </c>
      <c r="W87" s="343">
        <f>'2M - SGS'!W87</f>
        <v>8.2512000000000002E-2</v>
      </c>
      <c r="X87" s="343">
        <f>'2M - SGS'!X87</f>
        <v>8.5277000000000006E-2</v>
      </c>
      <c r="Y87" s="343">
        <f>'2M - SGS'!Y87</f>
        <v>8.2588999999999996E-2</v>
      </c>
      <c r="Z87" s="343">
        <f>'2M - SGS'!Z87</f>
        <v>8.5237999999999994E-2</v>
      </c>
      <c r="AA87" s="343">
        <f>'2M - SGS'!AA87</f>
        <v>8.5109000000000004E-2</v>
      </c>
      <c r="AB87" s="343">
        <f>'2M - SGS'!AB87</f>
        <v>7.7715000000000006E-2</v>
      </c>
      <c r="AC87" s="343">
        <f>'2M - SGS'!AC87</f>
        <v>8.6136000000000004E-2</v>
      </c>
      <c r="AD87" s="343">
        <f>'2M - SGS'!AD87</f>
        <v>7.9796000000000006E-2</v>
      </c>
      <c r="AE87" s="343">
        <f>'2M - SGS'!AE87</f>
        <v>8.5334999999999994E-2</v>
      </c>
      <c r="AF87" s="343">
        <f>'2M - SGS'!AF87</f>
        <v>8.1994999999999998E-2</v>
      </c>
      <c r="AG87" s="343">
        <f>'2M - SGS'!AG87</f>
        <v>8.4098999999999993E-2</v>
      </c>
      <c r="AH87" s="343">
        <f>'2M - SGS'!AH87</f>
        <v>8.4198999999999996E-2</v>
      </c>
      <c r="AI87" s="343">
        <f>'2M - SGS'!AI87</f>
        <v>8.2512000000000002E-2</v>
      </c>
      <c r="AJ87" s="343">
        <f>'2M - SGS'!AJ87</f>
        <v>8.5277000000000006E-2</v>
      </c>
      <c r="AK87" s="343">
        <f>'2M - SGS'!AK87</f>
        <v>8.2588999999999996E-2</v>
      </c>
      <c r="AL87" s="343">
        <f>'2M - SGS'!AL87</f>
        <v>8.5237999999999994E-2</v>
      </c>
      <c r="AM87" s="343">
        <f>'2M - SGS'!AM87</f>
        <v>8.5109000000000004E-2</v>
      </c>
      <c r="AN87" s="343">
        <f>'2M - SGS'!AN87</f>
        <v>7.7715000000000006E-2</v>
      </c>
      <c r="AO87" s="343">
        <f>'2M - SGS'!AO87</f>
        <v>8.6136000000000004E-2</v>
      </c>
      <c r="AP87" s="343">
        <f>'2M - SGS'!AP87</f>
        <v>7.9796000000000006E-2</v>
      </c>
      <c r="AQ87" s="343">
        <f>'2M - SGS'!AQ87</f>
        <v>8.5334999999999994E-2</v>
      </c>
      <c r="AR87" s="343">
        <f>'2M - SGS'!AR87</f>
        <v>8.1994999999999998E-2</v>
      </c>
      <c r="AS87" s="343">
        <f>'2M - SGS'!AS87</f>
        <v>8.4098999999999993E-2</v>
      </c>
      <c r="AT87" s="343">
        <f>'2M - SGS'!AT87</f>
        <v>8.4198999999999996E-2</v>
      </c>
      <c r="AU87" s="343">
        <f>'2M - SGS'!AU87</f>
        <v>8.2512000000000002E-2</v>
      </c>
      <c r="AV87" s="343">
        <f>'2M - SGS'!AV87</f>
        <v>8.5277000000000006E-2</v>
      </c>
      <c r="AW87" s="343">
        <f>'2M - SGS'!AW87</f>
        <v>8.2588999999999996E-2</v>
      </c>
      <c r="AX87" s="343">
        <f>'2M - SGS'!AX87</f>
        <v>8.5237999999999994E-2</v>
      </c>
      <c r="AY87" s="343">
        <f>'2M - SGS'!AY87</f>
        <v>8.5109000000000004E-2</v>
      </c>
      <c r="AZ87" s="343">
        <f>'2M - SGS'!AZ87</f>
        <v>7.7715000000000006E-2</v>
      </c>
      <c r="BA87" s="343">
        <f>'2M - SGS'!BA87</f>
        <v>8.6136000000000004E-2</v>
      </c>
      <c r="BB87" s="343">
        <f>'2M - SGS'!BB87</f>
        <v>7.9796000000000006E-2</v>
      </c>
      <c r="BC87" s="343">
        <f>'2M - SGS'!BC87</f>
        <v>8.5334999999999994E-2</v>
      </c>
      <c r="BD87" s="343">
        <f>'2M - SGS'!BD87</f>
        <v>8.1994999999999998E-2</v>
      </c>
      <c r="BE87" s="343">
        <f>'2M - SGS'!BE87</f>
        <v>8.4098999999999993E-2</v>
      </c>
      <c r="BF87" s="343">
        <f>'2M - SGS'!BF87</f>
        <v>8.4198999999999996E-2</v>
      </c>
      <c r="BG87" s="343">
        <f>'2M - SGS'!BG87</f>
        <v>8.2512000000000002E-2</v>
      </c>
      <c r="BH87" s="343">
        <f>'2M - SGS'!BH87</f>
        <v>8.5277000000000006E-2</v>
      </c>
      <c r="BI87" s="343">
        <f>'2M - SGS'!BI87</f>
        <v>8.2588999999999996E-2</v>
      </c>
      <c r="BJ87" s="343">
        <f>'2M - SGS'!BJ87</f>
        <v>8.5237999999999994E-2</v>
      </c>
      <c r="BK87" s="343">
        <f>'2M - SGS'!BK87</f>
        <v>8.5109000000000004E-2</v>
      </c>
      <c r="BL87" s="343">
        <f>'2M - SGS'!BL87</f>
        <v>7.7715000000000006E-2</v>
      </c>
      <c r="BM87" s="343">
        <f>'2M - SGS'!BM87</f>
        <v>8.6136000000000004E-2</v>
      </c>
      <c r="BN87" s="343">
        <f>'2M - SGS'!BN87</f>
        <v>7.9796000000000006E-2</v>
      </c>
      <c r="BO87" s="343">
        <f>'2M - SGS'!BO87</f>
        <v>8.5334999999999994E-2</v>
      </c>
      <c r="BP87" s="343">
        <f>'2M - SGS'!BP87</f>
        <v>8.1994999999999998E-2</v>
      </c>
      <c r="BQ87" s="343">
        <f>'2M - SGS'!BQ87</f>
        <v>8.4098999999999993E-2</v>
      </c>
      <c r="BR87" s="343">
        <f>'2M - SGS'!BR87</f>
        <v>8.4198999999999996E-2</v>
      </c>
      <c r="BS87" s="343">
        <f>'2M - SGS'!BS87</f>
        <v>8.2512000000000002E-2</v>
      </c>
      <c r="BT87" s="343">
        <f>'2M - SGS'!BT87</f>
        <v>8.5277000000000006E-2</v>
      </c>
      <c r="BU87" s="343">
        <f>'2M - SGS'!BU87</f>
        <v>8.2588999999999996E-2</v>
      </c>
      <c r="BV87" s="343">
        <f>'2M - SGS'!BV87</f>
        <v>8.5237999999999994E-2</v>
      </c>
      <c r="BW87" s="343">
        <f>'2M - SGS'!BW87</f>
        <v>8.5109000000000004E-2</v>
      </c>
      <c r="BX87" s="343">
        <f>'2M - SGS'!BX87</f>
        <v>7.7715000000000006E-2</v>
      </c>
      <c r="BY87" s="343">
        <f>'2M - SGS'!BY87</f>
        <v>8.6136000000000004E-2</v>
      </c>
      <c r="BZ87" s="343">
        <f>'2M - SGS'!BZ87</f>
        <v>7.9796000000000006E-2</v>
      </c>
      <c r="CA87" s="343">
        <f>'2M - SGS'!CA87</f>
        <v>8.5334999999999994E-2</v>
      </c>
      <c r="CB87" s="343">
        <f>'2M - SGS'!CB87</f>
        <v>8.1994999999999998E-2</v>
      </c>
      <c r="CC87" s="343">
        <f>'2M - SGS'!CC87</f>
        <v>8.4098999999999993E-2</v>
      </c>
      <c r="CD87" s="343">
        <f>'2M - SGS'!CD87</f>
        <v>8.4198999999999996E-2</v>
      </c>
      <c r="CE87" s="343">
        <f>'2M - SGS'!CE87</f>
        <v>8.2512000000000002E-2</v>
      </c>
      <c r="CF87" s="343">
        <f>'2M - SGS'!CF87</f>
        <v>8.5277000000000006E-2</v>
      </c>
      <c r="CG87" s="343">
        <f>'2M - SGS'!CG87</f>
        <v>8.2588999999999996E-2</v>
      </c>
      <c r="CH87" s="344">
        <f>'2M - SGS'!CH87</f>
        <v>8.5237999999999994E-2</v>
      </c>
      <c r="CJ87" s="245">
        <f t="shared" si="103"/>
        <v>1.0000000000000002</v>
      </c>
    </row>
    <row r="88" spans="1:88" ht="15.6" x14ac:dyDescent="0.3">
      <c r="A88" s="574"/>
      <c r="B88" s="14" t="str">
        <f t="shared" si="102"/>
        <v>Process</v>
      </c>
      <c r="C88" s="343">
        <f>'2M - SGS'!C88</f>
        <v>8.5109000000000004E-2</v>
      </c>
      <c r="D88" s="343">
        <f>'2M - SGS'!D88</f>
        <v>7.7715000000000006E-2</v>
      </c>
      <c r="E88" s="343">
        <f>'2M - SGS'!E88</f>
        <v>8.6136000000000004E-2</v>
      </c>
      <c r="F88" s="343">
        <f>'2M - SGS'!F88</f>
        <v>7.9796000000000006E-2</v>
      </c>
      <c r="G88" s="343">
        <f>'2M - SGS'!G88</f>
        <v>8.5334999999999994E-2</v>
      </c>
      <c r="H88" s="343">
        <f>'2M - SGS'!H88</f>
        <v>8.1994999999999998E-2</v>
      </c>
      <c r="I88" s="343">
        <f>'2M - SGS'!I88</f>
        <v>8.4098999999999993E-2</v>
      </c>
      <c r="J88" s="343">
        <f>'2M - SGS'!J88</f>
        <v>8.4198999999999996E-2</v>
      </c>
      <c r="K88" s="343">
        <f>'2M - SGS'!K88</f>
        <v>8.2512000000000002E-2</v>
      </c>
      <c r="L88" s="343">
        <f>'2M - SGS'!L88</f>
        <v>8.5277000000000006E-2</v>
      </c>
      <c r="M88" s="343">
        <f>'2M - SGS'!M88</f>
        <v>8.2588999999999996E-2</v>
      </c>
      <c r="N88" s="343">
        <f>'2M - SGS'!N88</f>
        <v>8.5237999999999994E-2</v>
      </c>
      <c r="O88" s="343">
        <f>'2M - SGS'!O88</f>
        <v>8.5109000000000004E-2</v>
      </c>
      <c r="P88" s="343">
        <f>'2M - SGS'!P88</f>
        <v>7.7715000000000006E-2</v>
      </c>
      <c r="Q88" s="343">
        <f>'2M - SGS'!Q88</f>
        <v>8.6136000000000004E-2</v>
      </c>
      <c r="R88" s="343">
        <f>'2M - SGS'!R88</f>
        <v>7.9796000000000006E-2</v>
      </c>
      <c r="S88" s="343">
        <f>'2M - SGS'!S88</f>
        <v>8.5334999999999994E-2</v>
      </c>
      <c r="T88" s="343">
        <f>'2M - SGS'!T88</f>
        <v>8.1994999999999998E-2</v>
      </c>
      <c r="U88" s="343">
        <f>'2M - SGS'!U88</f>
        <v>8.4098999999999993E-2</v>
      </c>
      <c r="V88" s="343">
        <f>'2M - SGS'!V88</f>
        <v>8.4198999999999996E-2</v>
      </c>
      <c r="W88" s="343">
        <f>'2M - SGS'!W88</f>
        <v>8.2512000000000002E-2</v>
      </c>
      <c r="X88" s="343">
        <f>'2M - SGS'!X88</f>
        <v>8.5277000000000006E-2</v>
      </c>
      <c r="Y88" s="343">
        <f>'2M - SGS'!Y88</f>
        <v>8.2588999999999996E-2</v>
      </c>
      <c r="Z88" s="343">
        <f>'2M - SGS'!Z88</f>
        <v>8.5237999999999994E-2</v>
      </c>
      <c r="AA88" s="343">
        <f>'2M - SGS'!AA88</f>
        <v>8.5109000000000004E-2</v>
      </c>
      <c r="AB88" s="343">
        <f>'2M - SGS'!AB88</f>
        <v>7.7715000000000006E-2</v>
      </c>
      <c r="AC88" s="343">
        <f>'2M - SGS'!AC88</f>
        <v>8.6136000000000004E-2</v>
      </c>
      <c r="AD88" s="343">
        <f>'2M - SGS'!AD88</f>
        <v>7.9796000000000006E-2</v>
      </c>
      <c r="AE88" s="343">
        <f>'2M - SGS'!AE88</f>
        <v>8.5334999999999994E-2</v>
      </c>
      <c r="AF88" s="343">
        <f>'2M - SGS'!AF88</f>
        <v>8.1994999999999998E-2</v>
      </c>
      <c r="AG88" s="343">
        <f>'2M - SGS'!AG88</f>
        <v>8.4098999999999993E-2</v>
      </c>
      <c r="AH88" s="343">
        <f>'2M - SGS'!AH88</f>
        <v>8.4198999999999996E-2</v>
      </c>
      <c r="AI88" s="343">
        <f>'2M - SGS'!AI88</f>
        <v>8.2512000000000002E-2</v>
      </c>
      <c r="AJ88" s="343">
        <f>'2M - SGS'!AJ88</f>
        <v>8.5277000000000006E-2</v>
      </c>
      <c r="AK88" s="343">
        <f>'2M - SGS'!AK88</f>
        <v>8.2588999999999996E-2</v>
      </c>
      <c r="AL88" s="343">
        <f>'2M - SGS'!AL88</f>
        <v>8.5237999999999994E-2</v>
      </c>
      <c r="AM88" s="343">
        <f>'2M - SGS'!AM88</f>
        <v>8.5109000000000004E-2</v>
      </c>
      <c r="AN88" s="343">
        <f>'2M - SGS'!AN88</f>
        <v>7.7715000000000006E-2</v>
      </c>
      <c r="AO88" s="343">
        <f>'2M - SGS'!AO88</f>
        <v>8.6136000000000004E-2</v>
      </c>
      <c r="AP88" s="343">
        <f>'2M - SGS'!AP88</f>
        <v>7.9796000000000006E-2</v>
      </c>
      <c r="AQ88" s="343">
        <f>'2M - SGS'!AQ88</f>
        <v>8.5334999999999994E-2</v>
      </c>
      <c r="AR88" s="343">
        <f>'2M - SGS'!AR88</f>
        <v>8.1994999999999998E-2</v>
      </c>
      <c r="AS88" s="343">
        <f>'2M - SGS'!AS88</f>
        <v>8.4098999999999993E-2</v>
      </c>
      <c r="AT88" s="343">
        <f>'2M - SGS'!AT88</f>
        <v>8.4198999999999996E-2</v>
      </c>
      <c r="AU88" s="343">
        <f>'2M - SGS'!AU88</f>
        <v>8.2512000000000002E-2</v>
      </c>
      <c r="AV88" s="343">
        <f>'2M - SGS'!AV88</f>
        <v>8.5277000000000006E-2</v>
      </c>
      <c r="AW88" s="343">
        <f>'2M - SGS'!AW88</f>
        <v>8.2588999999999996E-2</v>
      </c>
      <c r="AX88" s="343">
        <f>'2M - SGS'!AX88</f>
        <v>8.5237999999999994E-2</v>
      </c>
      <c r="AY88" s="343">
        <f>'2M - SGS'!AY88</f>
        <v>8.5109000000000004E-2</v>
      </c>
      <c r="AZ88" s="343">
        <f>'2M - SGS'!AZ88</f>
        <v>7.7715000000000006E-2</v>
      </c>
      <c r="BA88" s="343">
        <f>'2M - SGS'!BA88</f>
        <v>8.6136000000000004E-2</v>
      </c>
      <c r="BB88" s="343">
        <f>'2M - SGS'!BB88</f>
        <v>7.9796000000000006E-2</v>
      </c>
      <c r="BC88" s="343">
        <f>'2M - SGS'!BC88</f>
        <v>8.5334999999999994E-2</v>
      </c>
      <c r="BD88" s="343">
        <f>'2M - SGS'!BD88</f>
        <v>8.1994999999999998E-2</v>
      </c>
      <c r="BE88" s="343">
        <f>'2M - SGS'!BE88</f>
        <v>8.4098999999999993E-2</v>
      </c>
      <c r="BF88" s="343">
        <f>'2M - SGS'!BF88</f>
        <v>8.4198999999999996E-2</v>
      </c>
      <c r="BG88" s="343">
        <f>'2M - SGS'!BG88</f>
        <v>8.2512000000000002E-2</v>
      </c>
      <c r="BH88" s="343">
        <f>'2M - SGS'!BH88</f>
        <v>8.5277000000000006E-2</v>
      </c>
      <c r="BI88" s="343">
        <f>'2M - SGS'!BI88</f>
        <v>8.2588999999999996E-2</v>
      </c>
      <c r="BJ88" s="343">
        <f>'2M - SGS'!BJ88</f>
        <v>8.5237999999999994E-2</v>
      </c>
      <c r="BK88" s="343">
        <f>'2M - SGS'!BK88</f>
        <v>8.5109000000000004E-2</v>
      </c>
      <c r="BL88" s="343">
        <f>'2M - SGS'!BL88</f>
        <v>7.7715000000000006E-2</v>
      </c>
      <c r="BM88" s="343">
        <f>'2M - SGS'!BM88</f>
        <v>8.6136000000000004E-2</v>
      </c>
      <c r="BN88" s="343">
        <f>'2M - SGS'!BN88</f>
        <v>7.9796000000000006E-2</v>
      </c>
      <c r="BO88" s="343">
        <f>'2M - SGS'!BO88</f>
        <v>8.5334999999999994E-2</v>
      </c>
      <c r="BP88" s="343">
        <f>'2M - SGS'!BP88</f>
        <v>8.1994999999999998E-2</v>
      </c>
      <c r="BQ88" s="343">
        <f>'2M - SGS'!BQ88</f>
        <v>8.4098999999999993E-2</v>
      </c>
      <c r="BR88" s="343">
        <f>'2M - SGS'!BR88</f>
        <v>8.4198999999999996E-2</v>
      </c>
      <c r="BS88" s="343">
        <f>'2M - SGS'!BS88</f>
        <v>8.2512000000000002E-2</v>
      </c>
      <c r="BT88" s="343">
        <f>'2M - SGS'!BT88</f>
        <v>8.5277000000000006E-2</v>
      </c>
      <c r="BU88" s="343">
        <f>'2M - SGS'!BU88</f>
        <v>8.2588999999999996E-2</v>
      </c>
      <c r="BV88" s="343">
        <f>'2M - SGS'!BV88</f>
        <v>8.5237999999999994E-2</v>
      </c>
      <c r="BW88" s="343">
        <f>'2M - SGS'!BW88</f>
        <v>8.5109000000000004E-2</v>
      </c>
      <c r="BX88" s="343">
        <f>'2M - SGS'!BX88</f>
        <v>7.7715000000000006E-2</v>
      </c>
      <c r="BY88" s="343">
        <f>'2M - SGS'!BY88</f>
        <v>8.6136000000000004E-2</v>
      </c>
      <c r="BZ88" s="343">
        <f>'2M - SGS'!BZ88</f>
        <v>7.9796000000000006E-2</v>
      </c>
      <c r="CA88" s="343">
        <f>'2M - SGS'!CA88</f>
        <v>8.5334999999999994E-2</v>
      </c>
      <c r="CB88" s="343">
        <f>'2M - SGS'!CB88</f>
        <v>8.1994999999999998E-2</v>
      </c>
      <c r="CC88" s="343">
        <f>'2M - SGS'!CC88</f>
        <v>8.4098999999999993E-2</v>
      </c>
      <c r="CD88" s="343">
        <f>'2M - SGS'!CD88</f>
        <v>8.4198999999999996E-2</v>
      </c>
      <c r="CE88" s="343">
        <f>'2M - SGS'!CE88</f>
        <v>8.2512000000000002E-2</v>
      </c>
      <c r="CF88" s="343">
        <f>'2M - SGS'!CF88</f>
        <v>8.5277000000000006E-2</v>
      </c>
      <c r="CG88" s="343">
        <f>'2M - SGS'!CG88</f>
        <v>8.2588999999999996E-2</v>
      </c>
      <c r="CH88" s="344">
        <f>'2M - SGS'!CH88</f>
        <v>8.5237999999999994E-2</v>
      </c>
      <c r="CJ88" s="245">
        <f t="shared" si="103"/>
        <v>1.0000000000000002</v>
      </c>
    </row>
    <row r="89" spans="1:88" ht="15.6" x14ac:dyDescent="0.3">
      <c r="A89" s="574"/>
      <c r="B89" s="14" t="str">
        <f t="shared" si="102"/>
        <v>Refrigeration</v>
      </c>
      <c r="C89" s="343">
        <f>'2M - SGS'!C89</f>
        <v>8.3486000000000005E-2</v>
      </c>
      <c r="D89" s="343">
        <f>'2M - SGS'!D89</f>
        <v>7.6158000000000003E-2</v>
      </c>
      <c r="E89" s="343">
        <f>'2M - SGS'!E89</f>
        <v>8.3346000000000003E-2</v>
      </c>
      <c r="F89" s="343">
        <f>'2M - SGS'!F89</f>
        <v>8.0782999999999994E-2</v>
      </c>
      <c r="G89" s="343">
        <f>'2M - SGS'!G89</f>
        <v>8.5133E-2</v>
      </c>
      <c r="H89" s="343">
        <f>'2M - SGS'!H89</f>
        <v>8.4294999999999995E-2</v>
      </c>
      <c r="I89" s="343">
        <f>'2M - SGS'!I89</f>
        <v>8.7456999999999993E-2</v>
      </c>
      <c r="J89" s="343">
        <f>'2M - SGS'!J89</f>
        <v>8.7230000000000002E-2</v>
      </c>
      <c r="K89" s="343">
        <f>'2M - SGS'!K89</f>
        <v>8.3319000000000004E-2</v>
      </c>
      <c r="L89" s="343">
        <f>'2M - SGS'!L89</f>
        <v>8.4562999999999999E-2</v>
      </c>
      <c r="M89" s="343">
        <f>'2M - SGS'!M89</f>
        <v>8.1112000000000004E-2</v>
      </c>
      <c r="N89" s="343">
        <f>'2M - SGS'!N89</f>
        <v>8.3118999999999998E-2</v>
      </c>
      <c r="O89" s="343">
        <f>'2M - SGS'!O89</f>
        <v>8.3486000000000005E-2</v>
      </c>
      <c r="P89" s="343">
        <f>'2M - SGS'!P89</f>
        <v>7.6158000000000003E-2</v>
      </c>
      <c r="Q89" s="343">
        <f>'2M - SGS'!Q89</f>
        <v>8.3346000000000003E-2</v>
      </c>
      <c r="R89" s="343">
        <f>'2M - SGS'!R89</f>
        <v>8.0782999999999994E-2</v>
      </c>
      <c r="S89" s="343">
        <f>'2M - SGS'!S89</f>
        <v>8.5133E-2</v>
      </c>
      <c r="T89" s="343">
        <f>'2M - SGS'!T89</f>
        <v>8.4294999999999995E-2</v>
      </c>
      <c r="U89" s="343">
        <f>'2M - SGS'!U89</f>
        <v>8.7456999999999993E-2</v>
      </c>
      <c r="V89" s="343">
        <f>'2M - SGS'!V89</f>
        <v>8.7230000000000002E-2</v>
      </c>
      <c r="W89" s="343">
        <f>'2M - SGS'!W89</f>
        <v>8.3319000000000004E-2</v>
      </c>
      <c r="X89" s="343">
        <f>'2M - SGS'!X89</f>
        <v>8.4562999999999999E-2</v>
      </c>
      <c r="Y89" s="343">
        <f>'2M - SGS'!Y89</f>
        <v>8.1112000000000004E-2</v>
      </c>
      <c r="Z89" s="343">
        <f>'2M - SGS'!Z89</f>
        <v>8.3118999999999998E-2</v>
      </c>
      <c r="AA89" s="343">
        <f>'2M - SGS'!AA89</f>
        <v>8.3486000000000005E-2</v>
      </c>
      <c r="AB89" s="343">
        <f>'2M - SGS'!AB89</f>
        <v>7.6158000000000003E-2</v>
      </c>
      <c r="AC89" s="343">
        <f>'2M - SGS'!AC89</f>
        <v>8.3346000000000003E-2</v>
      </c>
      <c r="AD89" s="343">
        <f>'2M - SGS'!AD89</f>
        <v>8.0782999999999994E-2</v>
      </c>
      <c r="AE89" s="343">
        <f>'2M - SGS'!AE89</f>
        <v>8.5133E-2</v>
      </c>
      <c r="AF89" s="343">
        <f>'2M - SGS'!AF89</f>
        <v>8.4294999999999995E-2</v>
      </c>
      <c r="AG89" s="343">
        <f>'2M - SGS'!AG89</f>
        <v>8.7456999999999993E-2</v>
      </c>
      <c r="AH89" s="343">
        <f>'2M - SGS'!AH89</f>
        <v>8.7230000000000002E-2</v>
      </c>
      <c r="AI89" s="343">
        <f>'2M - SGS'!AI89</f>
        <v>8.3319000000000004E-2</v>
      </c>
      <c r="AJ89" s="343">
        <f>'2M - SGS'!AJ89</f>
        <v>8.4562999999999999E-2</v>
      </c>
      <c r="AK89" s="343">
        <f>'2M - SGS'!AK89</f>
        <v>8.1112000000000004E-2</v>
      </c>
      <c r="AL89" s="343">
        <f>'2M - SGS'!AL89</f>
        <v>8.3118999999999998E-2</v>
      </c>
      <c r="AM89" s="343">
        <f>'2M - SGS'!AM89</f>
        <v>8.3486000000000005E-2</v>
      </c>
      <c r="AN89" s="343">
        <f>'2M - SGS'!AN89</f>
        <v>7.6158000000000003E-2</v>
      </c>
      <c r="AO89" s="343">
        <f>'2M - SGS'!AO89</f>
        <v>8.3346000000000003E-2</v>
      </c>
      <c r="AP89" s="343">
        <f>'2M - SGS'!AP89</f>
        <v>8.0782999999999994E-2</v>
      </c>
      <c r="AQ89" s="343">
        <f>'2M - SGS'!AQ89</f>
        <v>8.5133E-2</v>
      </c>
      <c r="AR89" s="343">
        <f>'2M - SGS'!AR89</f>
        <v>8.4294999999999995E-2</v>
      </c>
      <c r="AS89" s="343">
        <f>'2M - SGS'!AS89</f>
        <v>8.7456999999999993E-2</v>
      </c>
      <c r="AT89" s="343">
        <f>'2M - SGS'!AT89</f>
        <v>8.7230000000000002E-2</v>
      </c>
      <c r="AU89" s="343">
        <f>'2M - SGS'!AU89</f>
        <v>8.3319000000000004E-2</v>
      </c>
      <c r="AV89" s="343">
        <f>'2M - SGS'!AV89</f>
        <v>8.4562999999999999E-2</v>
      </c>
      <c r="AW89" s="343">
        <f>'2M - SGS'!AW89</f>
        <v>8.1112000000000004E-2</v>
      </c>
      <c r="AX89" s="343">
        <f>'2M - SGS'!AX89</f>
        <v>8.3118999999999998E-2</v>
      </c>
      <c r="AY89" s="343">
        <f>'2M - SGS'!AY89</f>
        <v>8.3486000000000005E-2</v>
      </c>
      <c r="AZ89" s="343">
        <f>'2M - SGS'!AZ89</f>
        <v>7.6158000000000003E-2</v>
      </c>
      <c r="BA89" s="343">
        <f>'2M - SGS'!BA89</f>
        <v>8.3346000000000003E-2</v>
      </c>
      <c r="BB89" s="343">
        <f>'2M - SGS'!BB89</f>
        <v>8.0782999999999994E-2</v>
      </c>
      <c r="BC89" s="343">
        <f>'2M - SGS'!BC89</f>
        <v>8.5133E-2</v>
      </c>
      <c r="BD89" s="343">
        <f>'2M - SGS'!BD89</f>
        <v>8.4294999999999995E-2</v>
      </c>
      <c r="BE89" s="343">
        <f>'2M - SGS'!BE89</f>
        <v>8.7456999999999993E-2</v>
      </c>
      <c r="BF89" s="343">
        <f>'2M - SGS'!BF89</f>
        <v>8.7230000000000002E-2</v>
      </c>
      <c r="BG89" s="343">
        <f>'2M - SGS'!BG89</f>
        <v>8.3319000000000004E-2</v>
      </c>
      <c r="BH89" s="343">
        <f>'2M - SGS'!BH89</f>
        <v>8.4562999999999999E-2</v>
      </c>
      <c r="BI89" s="343">
        <f>'2M - SGS'!BI89</f>
        <v>8.1112000000000004E-2</v>
      </c>
      <c r="BJ89" s="343">
        <f>'2M - SGS'!BJ89</f>
        <v>8.3118999999999998E-2</v>
      </c>
      <c r="BK89" s="343">
        <f>'2M - SGS'!BK89</f>
        <v>8.3486000000000005E-2</v>
      </c>
      <c r="BL89" s="343">
        <f>'2M - SGS'!BL89</f>
        <v>7.6158000000000003E-2</v>
      </c>
      <c r="BM89" s="343">
        <f>'2M - SGS'!BM89</f>
        <v>8.3346000000000003E-2</v>
      </c>
      <c r="BN89" s="343">
        <f>'2M - SGS'!BN89</f>
        <v>8.0782999999999994E-2</v>
      </c>
      <c r="BO89" s="343">
        <f>'2M - SGS'!BO89</f>
        <v>8.5133E-2</v>
      </c>
      <c r="BP89" s="343">
        <f>'2M - SGS'!BP89</f>
        <v>8.4294999999999995E-2</v>
      </c>
      <c r="BQ89" s="343">
        <f>'2M - SGS'!BQ89</f>
        <v>8.7456999999999993E-2</v>
      </c>
      <c r="BR89" s="343">
        <f>'2M - SGS'!BR89</f>
        <v>8.7230000000000002E-2</v>
      </c>
      <c r="BS89" s="343">
        <f>'2M - SGS'!BS89</f>
        <v>8.3319000000000004E-2</v>
      </c>
      <c r="BT89" s="343">
        <f>'2M - SGS'!BT89</f>
        <v>8.4562999999999999E-2</v>
      </c>
      <c r="BU89" s="343">
        <f>'2M - SGS'!BU89</f>
        <v>8.1112000000000004E-2</v>
      </c>
      <c r="BV89" s="343">
        <f>'2M - SGS'!BV89</f>
        <v>8.3118999999999998E-2</v>
      </c>
      <c r="BW89" s="343">
        <f>'2M - SGS'!BW89</f>
        <v>8.3486000000000005E-2</v>
      </c>
      <c r="BX89" s="343">
        <f>'2M - SGS'!BX89</f>
        <v>7.6158000000000003E-2</v>
      </c>
      <c r="BY89" s="343">
        <f>'2M - SGS'!BY89</f>
        <v>8.3346000000000003E-2</v>
      </c>
      <c r="BZ89" s="343">
        <f>'2M - SGS'!BZ89</f>
        <v>8.0782999999999994E-2</v>
      </c>
      <c r="CA89" s="343">
        <f>'2M - SGS'!CA89</f>
        <v>8.5133E-2</v>
      </c>
      <c r="CB89" s="343">
        <f>'2M - SGS'!CB89</f>
        <v>8.4294999999999995E-2</v>
      </c>
      <c r="CC89" s="343">
        <f>'2M - SGS'!CC89</f>
        <v>8.7456999999999993E-2</v>
      </c>
      <c r="CD89" s="343">
        <f>'2M - SGS'!CD89</f>
        <v>8.7230000000000002E-2</v>
      </c>
      <c r="CE89" s="343">
        <f>'2M - SGS'!CE89</f>
        <v>8.3319000000000004E-2</v>
      </c>
      <c r="CF89" s="343">
        <f>'2M - SGS'!CF89</f>
        <v>8.4562999999999999E-2</v>
      </c>
      <c r="CG89" s="343">
        <f>'2M - SGS'!CG89</f>
        <v>8.1112000000000004E-2</v>
      </c>
      <c r="CH89" s="344">
        <f>'2M - SGS'!CH89</f>
        <v>8.3118999999999998E-2</v>
      </c>
      <c r="CJ89" s="245">
        <f t="shared" si="103"/>
        <v>1.0000010000000001</v>
      </c>
    </row>
    <row r="90" spans="1:88" ht="16.2" thickBot="1" x14ac:dyDescent="0.35">
      <c r="A90" s="575"/>
      <c r="B90" s="15" t="str">
        <f t="shared" si="102"/>
        <v>Water Heating</v>
      </c>
      <c r="C90" s="345">
        <f>'2M - SGS'!C90</f>
        <v>0.108255</v>
      </c>
      <c r="D90" s="345">
        <f>'2M - SGS'!D90</f>
        <v>9.1078000000000006E-2</v>
      </c>
      <c r="E90" s="345">
        <f>'2M - SGS'!E90</f>
        <v>8.5239999999999996E-2</v>
      </c>
      <c r="F90" s="345">
        <f>'2M - SGS'!F90</f>
        <v>7.2980000000000003E-2</v>
      </c>
      <c r="G90" s="345">
        <f>'2M - SGS'!G90</f>
        <v>7.9849000000000003E-2</v>
      </c>
      <c r="H90" s="345">
        <f>'2M - SGS'!H90</f>
        <v>7.2720999999999994E-2</v>
      </c>
      <c r="I90" s="345">
        <f>'2M - SGS'!I90</f>
        <v>7.4929999999999997E-2</v>
      </c>
      <c r="J90" s="345">
        <f>'2M - SGS'!J90</f>
        <v>7.5861999999999999E-2</v>
      </c>
      <c r="K90" s="345">
        <f>'2M - SGS'!K90</f>
        <v>7.5733999999999996E-2</v>
      </c>
      <c r="L90" s="345">
        <f>'2M - SGS'!L90</f>
        <v>8.2808000000000007E-2</v>
      </c>
      <c r="M90" s="345">
        <f>'2M - SGS'!M90</f>
        <v>8.6345000000000005E-2</v>
      </c>
      <c r="N90" s="345">
        <f>'2M - SGS'!N90</f>
        <v>9.4200000000000006E-2</v>
      </c>
      <c r="O90" s="345">
        <f>'2M - SGS'!O90</f>
        <v>0.108255</v>
      </c>
      <c r="P90" s="345">
        <f>'2M - SGS'!P90</f>
        <v>9.1078000000000006E-2</v>
      </c>
      <c r="Q90" s="345">
        <f>'2M - SGS'!Q90</f>
        <v>8.5239999999999996E-2</v>
      </c>
      <c r="R90" s="345">
        <f>'2M - SGS'!R90</f>
        <v>7.2980000000000003E-2</v>
      </c>
      <c r="S90" s="345">
        <f>'2M - SGS'!S90</f>
        <v>7.9849000000000003E-2</v>
      </c>
      <c r="T90" s="345">
        <f>'2M - SGS'!T90</f>
        <v>7.2720999999999994E-2</v>
      </c>
      <c r="U90" s="345">
        <f>'2M - SGS'!U90</f>
        <v>7.4929999999999997E-2</v>
      </c>
      <c r="V90" s="345">
        <f>'2M - SGS'!V90</f>
        <v>7.5861999999999999E-2</v>
      </c>
      <c r="W90" s="345">
        <f>'2M - SGS'!W90</f>
        <v>7.5733999999999996E-2</v>
      </c>
      <c r="X90" s="345">
        <f>'2M - SGS'!X90</f>
        <v>8.2808000000000007E-2</v>
      </c>
      <c r="Y90" s="345">
        <f>'2M - SGS'!Y90</f>
        <v>8.6345000000000005E-2</v>
      </c>
      <c r="Z90" s="345">
        <f>'2M - SGS'!Z90</f>
        <v>9.4200000000000006E-2</v>
      </c>
      <c r="AA90" s="345">
        <f>'2M - SGS'!AA90</f>
        <v>0.108255</v>
      </c>
      <c r="AB90" s="345">
        <f>'2M - SGS'!AB90</f>
        <v>9.1078000000000006E-2</v>
      </c>
      <c r="AC90" s="345">
        <f>'2M - SGS'!AC90</f>
        <v>8.5239999999999996E-2</v>
      </c>
      <c r="AD90" s="345">
        <f>'2M - SGS'!AD90</f>
        <v>7.2980000000000003E-2</v>
      </c>
      <c r="AE90" s="345">
        <f>'2M - SGS'!AE90</f>
        <v>7.9849000000000003E-2</v>
      </c>
      <c r="AF90" s="345">
        <f>'2M - SGS'!AF90</f>
        <v>7.2720999999999994E-2</v>
      </c>
      <c r="AG90" s="345">
        <f>'2M - SGS'!AG90</f>
        <v>7.4929999999999997E-2</v>
      </c>
      <c r="AH90" s="345">
        <f>'2M - SGS'!AH90</f>
        <v>7.5861999999999999E-2</v>
      </c>
      <c r="AI90" s="345">
        <f>'2M - SGS'!AI90</f>
        <v>7.5733999999999996E-2</v>
      </c>
      <c r="AJ90" s="345">
        <f>'2M - SGS'!AJ90</f>
        <v>8.2808000000000007E-2</v>
      </c>
      <c r="AK90" s="345">
        <f>'2M - SGS'!AK90</f>
        <v>8.6345000000000005E-2</v>
      </c>
      <c r="AL90" s="345">
        <f>'2M - SGS'!AL90</f>
        <v>9.4200000000000006E-2</v>
      </c>
      <c r="AM90" s="345">
        <f>'2M - SGS'!AM90</f>
        <v>0.108255</v>
      </c>
      <c r="AN90" s="345">
        <f>'2M - SGS'!AN90</f>
        <v>9.1078000000000006E-2</v>
      </c>
      <c r="AO90" s="345">
        <f>'2M - SGS'!AO90</f>
        <v>8.5239999999999996E-2</v>
      </c>
      <c r="AP90" s="345">
        <f>'2M - SGS'!AP90</f>
        <v>7.2980000000000003E-2</v>
      </c>
      <c r="AQ90" s="345">
        <f>'2M - SGS'!AQ90</f>
        <v>7.9849000000000003E-2</v>
      </c>
      <c r="AR90" s="345">
        <f>'2M - SGS'!AR90</f>
        <v>7.2720999999999994E-2</v>
      </c>
      <c r="AS90" s="345">
        <f>'2M - SGS'!AS90</f>
        <v>7.4929999999999997E-2</v>
      </c>
      <c r="AT90" s="345">
        <f>'2M - SGS'!AT90</f>
        <v>7.5861999999999999E-2</v>
      </c>
      <c r="AU90" s="345">
        <f>'2M - SGS'!AU90</f>
        <v>7.5733999999999996E-2</v>
      </c>
      <c r="AV90" s="345">
        <f>'2M - SGS'!AV90</f>
        <v>8.2808000000000007E-2</v>
      </c>
      <c r="AW90" s="345">
        <f>'2M - SGS'!AW90</f>
        <v>8.6345000000000005E-2</v>
      </c>
      <c r="AX90" s="345">
        <f>'2M - SGS'!AX90</f>
        <v>9.4200000000000006E-2</v>
      </c>
      <c r="AY90" s="345">
        <f>'2M - SGS'!AY90</f>
        <v>0.108255</v>
      </c>
      <c r="AZ90" s="345">
        <f>'2M - SGS'!AZ90</f>
        <v>9.1078000000000006E-2</v>
      </c>
      <c r="BA90" s="345">
        <f>'2M - SGS'!BA90</f>
        <v>8.5239999999999996E-2</v>
      </c>
      <c r="BB90" s="345">
        <f>'2M - SGS'!BB90</f>
        <v>7.2980000000000003E-2</v>
      </c>
      <c r="BC90" s="345">
        <f>'2M - SGS'!BC90</f>
        <v>7.9849000000000003E-2</v>
      </c>
      <c r="BD90" s="345">
        <f>'2M - SGS'!BD90</f>
        <v>7.2720999999999994E-2</v>
      </c>
      <c r="BE90" s="345">
        <f>'2M - SGS'!BE90</f>
        <v>7.4929999999999997E-2</v>
      </c>
      <c r="BF90" s="345">
        <f>'2M - SGS'!BF90</f>
        <v>7.5861999999999999E-2</v>
      </c>
      <c r="BG90" s="345">
        <f>'2M - SGS'!BG90</f>
        <v>7.5733999999999996E-2</v>
      </c>
      <c r="BH90" s="345">
        <f>'2M - SGS'!BH90</f>
        <v>8.2808000000000007E-2</v>
      </c>
      <c r="BI90" s="345">
        <f>'2M - SGS'!BI90</f>
        <v>8.6345000000000005E-2</v>
      </c>
      <c r="BJ90" s="345">
        <f>'2M - SGS'!BJ90</f>
        <v>9.4200000000000006E-2</v>
      </c>
      <c r="BK90" s="345">
        <f>'2M - SGS'!BK90</f>
        <v>0.108255</v>
      </c>
      <c r="BL90" s="345">
        <f>'2M - SGS'!BL90</f>
        <v>9.1078000000000006E-2</v>
      </c>
      <c r="BM90" s="345">
        <f>'2M - SGS'!BM90</f>
        <v>8.5239999999999996E-2</v>
      </c>
      <c r="BN90" s="345">
        <f>'2M - SGS'!BN90</f>
        <v>7.2980000000000003E-2</v>
      </c>
      <c r="BO90" s="345">
        <f>'2M - SGS'!BO90</f>
        <v>7.9849000000000003E-2</v>
      </c>
      <c r="BP90" s="345">
        <f>'2M - SGS'!BP90</f>
        <v>7.2720999999999994E-2</v>
      </c>
      <c r="BQ90" s="345">
        <f>'2M - SGS'!BQ90</f>
        <v>7.4929999999999997E-2</v>
      </c>
      <c r="BR90" s="345">
        <f>'2M - SGS'!BR90</f>
        <v>7.5861999999999999E-2</v>
      </c>
      <c r="BS90" s="345">
        <f>'2M - SGS'!BS90</f>
        <v>7.5733999999999996E-2</v>
      </c>
      <c r="BT90" s="345">
        <f>'2M - SGS'!BT90</f>
        <v>8.2808000000000007E-2</v>
      </c>
      <c r="BU90" s="345">
        <f>'2M - SGS'!BU90</f>
        <v>8.6345000000000005E-2</v>
      </c>
      <c r="BV90" s="345">
        <f>'2M - SGS'!BV90</f>
        <v>9.4200000000000006E-2</v>
      </c>
      <c r="BW90" s="345">
        <f>'2M - SGS'!BW90</f>
        <v>0.108255</v>
      </c>
      <c r="BX90" s="345">
        <f>'2M - SGS'!BX90</f>
        <v>9.1078000000000006E-2</v>
      </c>
      <c r="BY90" s="345">
        <f>'2M - SGS'!BY90</f>
        <v>8.5239999999999996E-2</v>
      </c>
      <c r="BZ90" s="345">
        <f>'2M - SGS'!BZ90</f>
        <v>7.2980000000000003E-2</v>
      </c>
      <c r="CA90" s="345">
        <f>'2M - SGS'!CA90</f>
        <v>7.9849000000000003E-2</v>
      </c>
      <c r="CB90" s="345">
        <f>'2M - SGS'!CB90</f>
        <v>7.2720999999999994E-2</v>
      </c>
      <c r="CC90" s="345">
        <f>'2M - SGS'!CC90</f>
        <v>7.4929999999999997E-2</v>
      </c>
      <c r="CD90" s="345">
        <f>'2M - SGS'!CD90</f>
        <v>7.5861999999999999E-2</v>
      </c>
      <c r="CE90" s="345">
        <f>'2M - SGS'!CE90</f>
        <v>7.5733999999999996E-2</v>
      </c>
      <c r="CF90" s="345">
        <f>'2M - SGS'!CF90</f>
        <v>8.2808000000000007E-2</v>
      </c>
      <c r="CG90" s="345">
        <f>'2M - SGS'!CG90</f>
        <v>8.6345000000000005E-2</v>
      </c>
      <c r="CH90" s="346">
        <f>'2M - SGS'!CH90</f>
        <v>9.4200000000000006E-2</v>
      </c>
      <c r="CJ90" s="245">
        <f t="shared" si="103"/>
        <v>1.0000020000000001</v>
      </c>
    </row>
    <row r="91" spans="1:88" ht="15" thickBot="1" x14ac:dyDescent="0.35">
      <c r="CJ91" s="229" t="s">
        <v>186</v>
      </c>
    </row>
    <row r="92" spans="1:88" ht="15" customHeight="1" thickBot="1" x14ac:dyDescent="0.35">
      <c r="A92" s="597" t="s">
        <v>28</v>
      </c>
      <c r="B92" s="282" t="s">
        <v>31</v>
      </c>
      <c r="C92" s="174">
        <f>C$4</f>
        <v>44927</v>
      </c>
      <c r="D92" s="174">
        <f t="shared" ref="D92:BO92" si="104">D$4</f>
        <v>44958</v>
      </c>
      <c r="E92" s="174">
        <f t="shared" si="104"/>
        <v>44986</v>
      </c>
      <c r="F92" s="174">
        <f t="shared" si="104"/>
        <v>45017</v>
      </c>
      <c r="G92" s="174">
        <f t="shared" si="104"/>
        <v>45047</v>
      </c>
      <c r="H92" s="174">
        <f t="shared" si="104"/>
        <v>45078</v>
      </c>
      <c r="I92" s="174">
        <f t="shared" si="104"/>
        <v>45108</v>
      </c>
      <c r="J92" s="174">
        <f t="shared" si="104"/>
        <v>45139</v>
      </c>
      <c r="K92" s="174">
        <f t="shared" si="104"/>
        <v>45170</v>
      </c>
      <c r="L92" s="174">
        <f t="shared" si="104"/>
        <v>45200</v>
      </c>
      <c r="M92" s="174">
        <f t="shared" si="104"/>
        <v>45231</v>
      </c>
      <c r="N92" s="174">
        <f t="shared" si="104"/>
        <v>45261</v>
      </c>
      <c r="O92" s="174">
        <f t="shared" si="104"/>
        <v>45292</v>
      </c>
      <c r="P92" s="174">
        <f t="shared" si="104"/>
        <v>45323</v>
      </c>
      <c r="Q92" s="174">
        <f t="shared" si="104"/>
        <v>45352</v>
      </c>
      <c r="R92" s="174">
        <f t="shared" si="104"/>
        <v>45383</v>
      </c>
      <c r="S92" s="174">
        <f t="shared" si="104"/>
        <v>45413</v>
      </c>
      <c r="T92" s="174">
        <f t="shared" si="104"/>
        <v>45444</v>
      </c>
      <c r="U92" s="174">
        <f t="shared" si="104"/>
        <v>45474</v>
      </c>
      <c r="V92" s="174">
        <f t="shared" si="104"/>
        <v>45505</v>
      </c>
      <c r="W92" s="174">
        <f t="shared" si="104"/>
        <v>45536</v>
      </c>
      <c r="X92" s="174">
        <f t="shared" si="104"/>
        <v>45566</v>
      </c>
      <c r="Y92" s="174">
        <f t="shared" si="104"/>
        <v>45597</v>
      </c>
      <c r="Z92" s="174">
        <f t="shared" si="104"/>
        <v>45627</v>
      </c>
      <c r="AA92" s="174">
        <f t="shared" si="104"/>
        <v>45658</v>
      </c>
      <c r="AB92" s="174">
        <f t="shared" si="104"/>
        <v>45689</v>
      </c>
      <c r="AC92" s="174">
        <f t="shared" si="104"/>
        <v>45717</v>
      </c>
      <c r="AD92" s="174">
        <f t="shared" si="104"/>
        <v>45748</v>
      </c>
      <c r="AE92" s="174">
        <f t="shared" si="104"/>
        <v>45778</v>
      </c>
      <c r="AF92" s="174">
        <f t="shared" si="104"/>
        <v>45809</v>
      </c>
      <c r="AG92" s="174">
        <f t="shared" si="104"/>
        <v>45839</v>
      </c>
      <c r="AH92" s="174">
        <f t="shared" si="104"/>
        <v>45870</v>
      </c>
      <c r="AI92" s="174">
        <f t="shared" si="104"/>
        <v>45901</v>
      </c>
      <c r="AJ92" s="174">
        <f t="shared" si="104"/>
        <v>45931</v>
      </c>
      <c r="AK92" s="174">
        <f t="shared" si="104"/>
        <v>45962</v>
      </c>
      <c r="AL92" s="174">
        <f t="shared" si="104"/>
        <v>45992</v>
      </c>
      <c r="AM92" s="174">
        <f t="shared" si="104"/>
        <v>46023</v>
      </c>
      <c r="AN92" s="174">
        <f t="shared" si="104"/>
        <v>46054</v>
      </c>
      <c r="AO92" s="174">
        <f t="shared" si="104"/>
        <v>46082</v>
      </c>
      <c r="AP92" s="174">
        <f t="shared" si="104"/>
        <v>46113</v>
      </c>
      <c r="AQ92" s="174">
        <f t="shared" si="104"/>
        <v>46143</v>
      </c>
      <c r="AR92" s="174">
        <f t="shared" si="104"/>
        <v>46174</v>
      </c>
      <c r="AS92" s="174">
        <f t="shared" si="104"/>
        <v>46204</v>
      </c>
      <c r="AT92" s="174">
        <f t="shared" si="104"/>
        <v>46235</v>
      </c>
      <c r="AU92" s="174">
        <f t="shared" si="104"/>
        <v>46266</v>
      </c>
      <c r="AV92" s="174">
        <f t="shared" si="104"/>
        <v>46296</v>
      </c>
      <c r="AW92" s="174">
        <f t="shared" si="104"/>
        <v>46327</v>
      </c>
      <c r="AX92" s="174">
        <f t="shared" si="104"/>
        <v>46357</v>
      </c>
      <c r="AY92" s="174">
        <f t="shared" si="104"/>
        <v>46388</v>
      </c>
      <c r="AZ92" s="174">
        <f t="shared" si="104"/>
        <v>46419</v>
      </c>
      <c r="BA92" s="174">
        <f t="shared" si="104"/>
        <v>46447</v>
      </c>
      <c r="BB92" s="174">
        <f t="shared" si="104"/>
        <v>46478</v>
      </c>
      <c r="BC92" s="174">
        <f t="shared" si="104"/>
        <v>46508</v>
      </c>
      <c r="BD92" s="174">
        <f t="shared" si="104"/>
        <v>46539</v>
      </c>
      <c r="BE92" s="174">
        <f t="shared" si="104"/>
        <v>46569</v>
      </c>
      <c r="BF92" s="174">
        <f t="shared" si="104"/>
        <v>46600</v>
      </c>
      <c r="BG92" s="174">
        <f t="shared" si="104"/>
        <v>46631</v>
      </c>
      <c r="BH92" s="174">
        <f t="shared" si="104"/>
        <v>46661</v>
      </c>
      <c r="BI92" s="174">
        <f t="shared" si="104"/>
        <v>46692</v>
      </c>
      <c r="BJ92" s="174">
        <f t="shared" si="104"/>
        <v>46722</v>
      </c>
      <c r="BK92" s="174">
        <f t="shared" si="104"/>
        <v>46753</v>
      </c>
      <c r="BL92" s="174">
        <f t="shared" si="104"/>
        <v>46784</v>
      </c>
      <c r="BM92" s="174">
        <f t="shared" si="104"/>
        <v>46813</v>
      </c>
      <c r="BN92" s="174">
        <f t="shared" si="104"/>
        <v>46844</v>
      </c>
      <c r="BO92" s="174">
        <f t="shared" si="104"/>
        <v>46874</v>
      </c>
      <c r="BP92" s="174">
        <f t="shared" ref="BP92:CH92" si="105">BP$4</f>
        <v>46905</v>
      </c>
      <c r="BQ92" s="174">
        <f t="shared" si="105"/>
        <v>46935</v>
      </c>
      <c r="BR92" s="174">
        <f t="shared" si="105"/>
        <v>46966</v>
      </c>
      <c r="BS92" s="174">
        <f t="shared" si="105"/>
        <v>46997</v>
      </c>
      <c r="BT92" s="174">
        <f t="shared" si="105"/>
        <v>47027</v>
      </c>
      <c r="BU92" s="174">
        <f t="shared" si="105"/>
        <v>47058</v>
      </c>
      <c r="BV92" s="174">
        <f t="shared" si="105"/>
        <v>47088</v>
      </c>
      <c r="BW92" s="174">
        <f t="shared" si="105"/>
        <v>47119</v>
      </c>
      <c r="BX92" s="174">
        <f t="shared" si="105"/>
        <v>47150</v>
      </c>
      <c r="BY92" s="174">
        <f t="shared" si="105"/>
        <v>47178</v>
      </c>
      <c r="BZ92" s="174">
        <f t="shared" si="105"/>
        <v>47209</v>
      </c>
      <c r="CA92" s="174">
        <f t="shared" si="105"/>
        <v>47239</v>
      </c>
      <c r="CB92" s="174">
        <f t="shared" si="105"/>
        <v>47270</v>
      </c>
      <c r="CC92" s="174">
        <f t="shared" si="105"/>
        <v>47300</v>
      </c>
      <c r="CD92" s="174">
        <f t="shared" si="105"/>
        <v>47331</v>
      </c>
      <c r="CE92" s="174">
        <f t="shared" si="105"/>
        <v>47362</v>
      </c>
      <c r="CF92" s="174">
        <f t="shared" si="105"/>
        <v>47392</v>
      </c>
      <c r="CG92" s="174">
        <f t="shared" si="105"/>
        <v>47423</v>
      </c>
      <c r="CH92" s="175">
        <f t="shared" si="105"/>
        <v>47453</v>
      </c>
    </row>
    <row r="93" spans="1:88" x14ac:dyDescent="0.3">
      <c r="A93" s="598"/>
      <c r="B93" s="11" t="s">
        <v>20</v>
      </c>
      <c r="C93" s="412">
        <v>3.7309000000000002E-2</v>
      </c>
      <c r="D93" s="412">
        <v>3.7734999999999998E-2</v>
      </c>
      <c r="E93" s="412">
        <v>3.8399999999999997E-2</v>
      </c>
      <c r="F93" s="412">
        <v>3.9986000000000001E-2</v>
      </c>
      <c r="G93" s="412">
        <v>4.1888000000000002E-2</v>
      </c>
      <c r="H93" s="412">
        <v>7.8059000000000003E-2</v>
      </c>
      <c r="I93" s="436">
        <v>7.9558000000000004E-2</v>
      </c>
      <c r="J93" s="436">
        <v>7.9958000000000001E-2</v>
      </c>
      <c r="K93" s="436">
        <v>7.8107999999999997E-2</v>
      </c>
      <c r="L93" s="436">
        <v>4.1531999999999999E-2</v>
      </c>
      <c r="M93" s="436">
        <v>4.2438999999999998E-2</v>
      </c>
      <c r="N93" s="436">
        <v>4.0814000000000003E-2</v>
      </c>
      <c r="O93" s="436">
        <v>3.9933000000000003E-2</v>
      </c>
      <c r="P93" s="436">
        <v>3.9878999999999998E-2</v>
      </c>
      <c r="Q93" s="436">
        <v>4.1041000000000001E-2</v>
      </c>
      <c r="R93" s="436">
        <v>4.1168000000000003E-2</v>
      </c>
      <c r="S93" s="436">
        <v>4.2222999999999997E-2</v>
      </c>
      <c r="T93" s="436">
        <v>8.2789000000000001E-2</v>
      </c>
      <c r="U93" s="436">
        <v>7.9558000000000004E-2</v>
      </c>
      <c r="V93" s="436">
        <v>7.9958000000000001E-2</v>
      </c>
      <c r="W93" s="436">
        <v>7.8107999999999997E-2</v>
      </c>
      <c r="X93" s="436">
        <v>4.1531999999999999E-2</v>
      </c>
      <c r="Y93" s="436">
        <v>4.2438999999999998E-2</v>
      </c>
      <c r="Z93" s="436">
        <v>4.0814000000000003E-2</v>
      </c>
      <c r="AA93" s="436">
        <v>3.9933000000000003E-2</v>
      </c>
      <c r="AB93" s="436">
        <v>3.9878999999999998E-2</v>
      </c>
      <c r="AC93" s="436">
        <v>4.1041000000000001E-2</v>
      </c>
      <c r="AD93" s="436">
        <v>4.1168000000000003E-2</v>
      </c>
      <c r="AE93" s="436">
        <v>4.2222999999999997E-2</v>
      </c>
      <c r="AF93" s="436">
        <v>8.2789000000000001E-2</v>
      </c>
      <c r="AG93" s="436">
        <v>7.9558000000000004E-2</v>
      </c>
      <c r="AH93" s="436">
        <v>7.9958000000000001E-2</v>
      </c>
      <c r="AI93" s="436">
        <v>7.8107999999999997E-2</v>
      </c>
      <c r="AJ93" s="436">
        <v>4.1531999999999999E-2</v>
      </c>
      <c r="AK93" s="436">
        <v>4.2438999999999998E-2</v>
      </c>
      <c r="AL93" s="436">
        <v>4.0814000000000003E-2</v>
      </c>
      <c r="AM93" s="436">
        <v>3.9933000000000003E-2</v>
      </c>
      <c r="AN93" s="436">
        <v>3.9878999999999998E-2</v>
      </c>
      <c r="AO93" s="436">
        <v>4.1041000000000001E-2</v>
      </c>
      <c r="AP93" s="436">
        <v>4.1168000000000003E-2</v>
      </c>
      <c r="AQ93" s="436">
        <v>4.2222999999999997E-2</v>
      </c>
      <c r="AR93" s="436">
        <v>8.2789000000000001E-2</v>
      </c>
      <c r="AS93" s="436">
        <v>7.9558000000000004E-2</v>
      </c>
      <c r="AT93" s="436">
        <v>7.9958000000000001E-2</v>
      </c>
      <c r="AU93" s="436">
        <v>7.8107999999999997E-2</v>
      </c>
      <c r="AV93" s="436">
        <v>4.1531999999999999E-2</v>
      </c>
      <c r="AW93" s="436">
        <v>4.2438999999999998E-2</v>
      </c>
      <c r="AX93" s="436">
        <v>4.0814000000000003E-2</v>
      </c>
      <c r="AY93" s="436">
        <v>3.9933000000000003E-2</v>
      </c>
      <c r="AZ93" s="436">
        <v>3.9878999999999998E-2</v>
      </c>
      <c r="BA93" s="436">
        <v>4.1041000000000001E-2</v>
      </c>
      <c r="BB93" s="436">
        <v>4.1168000000000003E-2</v>
      </c>
      <c r="BC93" s="436">
        <v>4.2222999999999997E-2</v>
      </c>
      <c r="BD93" s="436">
        <v>8.2789000000000001E-2</v>
      </c>
      <c r="BE93" s="436">
        <v>7.9558000000000004E-2</v>
      </c>
      <c r="BF93" s="436">
        <v>7.9958000000000001E-2</v>
      </c>
      <c r="BG93" s="436">
        <v>7.8107999999999997E-2</v>
      </c>
      <c r="BH93" s="436">
        <v>4.1531999999999999E-2</v>
      </c>
      <c r="BI93" s="436">
        <v>4.2438999999999998E-2</v>
      </c>
      <c r="BJ93" s="436">
        <v>4.0814000000000003E-2</v>
      </c>
      <c r="BK93" s="436">
        <v>3.9933000000000003E-2</v>
      </c>
      <c r="BL93" s="436">
        <v>3.9878999999999998E-2</v>
      </c>
      <c r="BM93" s="436">
        <v>4.1041000000000001E-2</v>
      </c>
      <c r="BN93" s="436">
        <v>4.1168000000000003E-2</v>
      </c>
      <c r="BO93" s="436">
        <v>4.2222999999999997E-2</v>
      </c>
      <c r="BP93" s="436">
        <v>8.2789000000000001E-2</v>
      </c>
      <c r="BQ93" s="436">
        <v>7.9558000000000004E-2</v>
      </c>
      <c r="BR93" s="436">
        <v>7.9958000000000001E-2</v>
      </c>
      <c r="BS93" s="436">
        <v>7.8107999999999997E-2</v>
      </c>
      <c r="BT93" s="436">
        <v>4.1531999999999999E-2</v>
      </c>
      <c r="BU93" s="436">
        <v>4.2438999999999998E-2</v>
      </c>
      <c r="BV93" s="436">
        <v>4.0814000000000003E-2</v>
      </c>
      <c r="BW93" s="436">
        <v>3.9933000000000003E-2</v>
      </c>
      <c r="BX93" s="436">
        <v>3.9878999999999998E-2</v>
      </c>
      <c r="BY93" s="436">
        <v>4.1041000000000001E-2</v>
      </c>
      <c r="BZ93" s="436">
        <v>4.1168000000000003E-2</v>
      </c>
      <c r="CA93" s="436">
        <v>4.2222999999999997E-2</v>
      </c>
      <c r="CB93" s="436">
        <v>8.2789000000000001E-2</v>
      </c>
      <c r="CC93" s="436">
        <v>7.9558000000000004E-2</v>
      </c>
      <c r="CD93" s="436">
        <v>7.9958000000000001E-2</v>
      </c>
      <c r="CE93" s="436">
        <v>7.8107999999999997E-2</v>
      </c>
      <c r="CF93" s="436">
        <v>4.1531999999999999E-2</v>
      </c>
      <c r="CG93" s="436">
        <v>4.2438999999999998E-2</v>
      </c>
      <c r="CH93" s="436">
        <v>4.0814000000000003E-2</v>
      </c>
      <c r="CJ93" s="229" t="s">
        <v>187</v>
      </c>
    </row>
    <row r="94" spans="1:88" x14ac:dyDescent="0.3">
      <c r="A94" s="598"/>
      <c r="B94" s="11" t="s">
        <v>0</v>
      </c>
      <c r="C94" s="412">
        <v>4.0160000000000001E-2</v>
      </c>
      <c r="D94" s="412">
        <v>4.1161999999999997E-2</v>
      </c>
      <c r="E94" s="412">
        <v>4.2527000000000002E-2</v>
      </c>
      <c r="F94" s="412">
        <v>4.2639999999999997E-2</v>
      </c>
      <c r="G94" s="412">
        <v>4.7012999999999999E-2</v>
      </c>
      <c r="H94" s="412">
        <v>9.5856999999999998E-2</v>
      </c>
      <c r="I94" s="436">
        <v>9.7295999999999994E-2</v>
      </c>
      <c r="J94" s="436">
        <v>9.9751999999999993E-2</v>
      </c>
      <c r="K94" s="436">
        <v>0.10033300000000001</v>
      </c>
      <c r="L94" s="436">
        <v>4.6997999999999998E-2</v>
      </c>
      <c r="M94" s="436">
        <v>4.7978E-2</v>
      </c>
      <c r="N94" s="436">
        <v>4.4889999999999999E-2</v>
      </c>
      <c r="O94" s="436">
        <v>4.4352999999999997E-2</v>
      </c>
      <c r="P94" s="436">
        <v>4.4898E-2</v>
      </c>
      <c r="Q94" s="436">
        <v>4.7189000000000002E-2</v>
      </c>
      <c r="R94" s="436">
        <v>4.5560000000000003E-2</v>
      </c>
      <c r="S94" s="436">
        <v>4.9112000000000003E-2</v>
      </c>
      <c r="T94" s="436">
        <v>0.104393</v>
      </c>
      <c r="U94" s="436">
        <v>9.7295999999999994E-2</v>
      </c>
      <c r="V94" s="436">
        <v>9.9751999999999993E-2</v>
      </c>
      <c r="W94" s="436">
        <v>0.10033300000000001</v>
      </c>
      <c r="X94" s="436">
        <v>4.6997999999999998E-2</v>
      </c>
      <c r="Y94" s="436">
        <v>4.7978E-2</v>
      </c>
      <c r="Z94" s="436">
        <v>4.4889999999999999E-2</v>
      </c>
      <c r="AA94" s="436">
        <v>4.4352999999999997E-2</v>
      </c>
      <c r="AB94" s="436">
        <v>4.4898E-2</v>
      </c>
      <c r="AC94" s="436">
        <v>4.7189000000000002E-2</v>
      </c>
      <c r="AD94" s="436">
        <v>4.5560000000000003E-2</v>
      </c>
      <c r="AE94" s="436">
        <v>4.9112000000000003E-2</v>
      </c>
      <c r="AF94" s="436">
        <v>0.104393</v>
      </c>
      <c r="AG94" s="436">
        <v>9.7295999999999994E-2</v>
      </c>
      <c r="AH94" s="436">
        <v>9.9751999999999993E-2</v>
      </c>
      <c r="AI94" s="436">
        <v>0.10033300000000001</v>
      </c>
      <c r="AJ94" s="436">
        <v>4.6997999999999998E-2</v>
      </c>
      <c r="AK94" s="436">
        <v>4.7978E-2</v>
      </c>
      <c r="AL94" s="436">
        <v>4.4889999999999999E-2</v>
      </c>
      <c r="AM94" s="436">
        <v>4.4352999999999997E-2</v>
      </c>
      <c r="AN94" s="436">
        <v>4.4898E-2</v>
      </c>
      <c r="AO94" s="436">
        <v>4.7189000000000002E-2</v>
      </c>
      <c r="AP94" s="436">
        <v>4.5560000000000003E-2</v>
      </c>
      <c r="AQ94" s="436">
        <v>4.9112000000000003E-2</v>
      </c>
      <c r="AR94" s="436">
        <v>0.104393</v>
      </c>
      <c r="AS94" s="436">
        <v>9.7295999999999994E-2</v>
      </c>
      <c r="AT94" s="436">
        <v>9.9751999999999993E-2</v>
      </c>
      <c r="AU94" s="436">
        <v>0.10033300000000001</v>
      </c>
      <c r="AV94" s="436">
        <v>4.6997999999999998E-2</v>
      </c>
      <c r="AW94" s="436">
        <v>4.7978E-2</v>
      </c>
      <c r="AX94" s="436">
        <v>4.4889999999999999E-2</v>
      </c>
      <c r="AY94" s="436">
        <v>4.4352999999999997E-2</v>
      </c>
      <c r="AZ94" s="436">
        <v>4.4898E-2</v>
      </c>
      <c r="BA94" s="436">
        <v>4.7189000000000002E-2</v>
      </c>
      <c r="BB94" s="436">
        <v>4.5560000000000003E-2</v>
      </c>
      <c r="BC94" s="436">
        <v>4.9112000000000003E-2</v>
      </c>
      <c r="BD94" s="436">
        <v>0.104393</v>
      </c>
      <c r="BE94" s="436">
        <v>9.7295999999999994E-2</v>
      </c>
      <c r="BF94" s="436">
        <v>9.9751999999999993E-2</v>
      </c>
      <c r="BG94" s="436">
        <v>0.10033300000000001</v>
      </c>
      <c r="BH94" s="436">
        <v>4.6997999999999998E-2</v>
      </c>
      <c r="BI94" s="436">
        <v>4.7978E-2</v>
      </c>
      <c r="BJ94" s="436">
        <v>4.4889999999999999E-2</v>
      </c>
      <c r="BK94" s="436">
        <v>4.4352999999999997E-2</v>
      </c>
      <c r="BL94" s="436">
        <v>4.4898E-2</v>
      </c>
      <c r="BM94" s="436">
        <v>4.7189000000000002E-2</v>
      </c>
      <c r="BN94" s="436">
        <v>4.5560000000000003E-2</v>
      </c>
      <c r="BO94" s="436">
        <v>4.9112000000000003E-2</v>
      </c>
      <c r="BP94" s="436">
        <v>0.104393</v>
      </c>
      <c r="BQ94" s="436">
        <v>9.7295999999999994E-2</v>
      </c>
      <c r="BR94" s="436">
        <v>9.9751999999999993E-2</v>
      </c>
      <c r="BS94" s="436">
        <v>0.10033300000000001</v>
      </c>
      <c r="BT94" s="436">
        <v>4.6997999999999998E-2</v>
      </c>
      <c r="BU94" s="436">
        <v>4.7978E-2</v>
      </c>
      <c r="BV94" s="436">
        <v>4.4889999999999999E-2</v>
      </c>
      <c r="BW94" s="436">
        <v>4.4352999999999997E-2</v>
      </c>
      <c r="BX94" s="436">
        <v>4.4898E-2</v>
      </c>
      <c r="BY94" s="436">
        <v>4.7189000000000002E-2</v>
      </c>
      <c r="BZ94" s="436">
        <v>4.5560000000000003E-2</v>
      </c>
      <c r="CA94" s="436">
        <v>4.9112000000000003E-2</v>
      </c>
      <c r="CB94" s="436">
        <v>0.104393</v>
      </c>
      <c r="CC94" s="436">
        <v>9.7295999999999994E-2</v>
      </c>
      <c r="CD94" s="436">
        <v>9.9751999999999993E-2</v>
      </c>
      <c r="CE94" s="436">
        <v>0.10033300000000001</v>
      </c>
      <c r="CF94" s="436">
        <v>4.6997999999999998E-2</v>
      </c>
      <c r="CG94" s="436">
        <v>4.7978E-2</v>
      </c>
      <c r="CH94" s="436">
        <v>4.4889999999999999E-2</v>
      </c>
      <c r="CJ94" s="229" t="s">
        <v>194</v>
      </c>
    </row>
    <row r="95" spans="1:88" x14ac:dyDescent="0.3">
      <c r="A95" s="598"/>
      <c r="B95" s="11" t="s">
        <v>21</v>
      </c>
      <c r="C95" s="412">
        <v>3.8309000000000003E-2</v>
      </c>
      <c r="D95" s="412">
        <v>3.8567999999999998E-2</v>
      </c>
      <c r="E95" s="412">
        <v>3.9269999999999999E-2</v>
      </c>
      <c r="F95" s="412">
        <v>4.2201000000000002E-2</v>
      </c>
      <c r="G95" s="412">
        <v>4.3770000000000003E-2</v>
      </c>
      <c r="H95" s="412">
        <v>8.3545999999999995E-2</v>
      </c>
      <c r="I95" s="436">
        <v>8.5671999999999998E-2</v>
      </c>
      <c r="J95" s="436">
        <v>8.6513999999999994E-2</v>
      </c>
      <c r="K95" s="436">
        <v>8.3474000000000007E-2</v>
      </c>
      <c r="L95" s="436">
        <v>4.3712000000000001E-2</v>
      </c>
      <c r="M95" s="436">
        <v>4.4333999999999998E-2</v>
      </c>
      <c r="N95" s="436">
        <v>4.2470000000000001E-2</v>
      </c>
      <c r="O95" s="436">
        <v>4.1343999999999999E-2</v>
      </c>
      <c r="P95" s="436">
        <v>4.1013000000000001E-2</v>
      </c>
      <c r="Q95" s="436">
        <v>4.2275E-2</v>
      </c>
      <c r="R95" s="436">
        <v>4.3936999999999997E-2</v>
      </c>
      <c r="S95" s="436">
        <v>4.4505000000000003E-2</v>
      </c>
      <c r="T95" s="436">
        <v>8.9441000000000007E-2</v>
      </c>
      <c r="U95" s="436">
        <v>8.5671999999999998E-2</v>
      </c>
      <c r="V95" s="436">
        <v>8.6513999999999994E-2</v>
      </c>
      <c r="W95" s="436">
        <v>8.3474000000000007E-2</v>
      </c>
      <c r="X95" s="436">
        <v>4.3712000000000001E-2</v>
      </c>
      <c r="Y95" s="436">
        <v>4.4333999999999998E-2</v>
      </c>
      <c r="Z95" s="436">
        <v>4.2470000000000001E-2</v>
      </c>
      <c r="AA95" s="436">
        <v>4.1343999999999999E-2</v>
      </c>
      <c r="AB95" s="436">
        <v>4.1013000000000001E-2</v>
      </c>
      <c r="AC95" s="436">
        <v>4.2275E-2</v>
      </c>
      <c r="AD95" s="436">
        <v>4.3936999999999997E-2</v>
      </c>
      <c r="AE95" s="436">
        <v>4.4505000000000003E-2</v>
      </c>
      <c r="AF95" s="436">
        <v>8.9441000000000007E-2</v>
      </c>
      <c r="AG95" s="436">
        <v>8.5671999999999998E-2</v>
      </c>
      <c r="AH95" s="436">
        <v>8.6513999999999994E-2</v>
      </c>
      <c r="AI95" s="436">
        <v>8.3474000000000007E-2</v>
      </c>
      <c r="AJ95" s="436">
        <v>4.3712000000000001E-2</v>
      </c>
      <c r="AK95" s="436">
        <v>4.4333999999999998E-2</v>
      </c>
      <c r="AL95" s="436">
        <v>4.2470000000000001E-2</v>
      </c>
      <c r="AM95" s="436">
        <v>4.1343999999999999E-2</v>
      </c>
      <c r="AN95" s="436">
        <v>4.1013000000000001E-2</v>
      </c>
      <c r="AO95" s="436">
        <v>4.2275E-2</v>
      </c>
      <c r="AP95" s="436">
        <v>4.3936999999999997E-2</v>
      </c>
      <c r="AQ95" s="436">
        <v>4.4505000000000003E-2</v>
      </c>
      <c r="AR95" s="436">
        <v>8.9441000000000007E-2</v>
      </c>
      <c r="AS95" s="436">
        <v>8.5671999999999998E-2</v>
      </c>
      <c r="AT95" s="436">
        <v>8.6513999999999994E-2</v>
      </c>
      <c r="AU95" s="436">
        <v>8.3474000000000007E-2</v>
      </c>
      <c r="AV95" s="436">
        <v>4.3712000000000001E-2</v>
      </c>
      <c r="AW95" s="436">
        <v>4.4333999999999998E-2</v>
      </c>
      <c r="AX95" s="436">
        <v>4.2470000000000001E-2</v>
      </c>
      <c r="AY95" s="436">
        <v>4.1343999999999999E-2</v>
      </c>
      <c r="AZ95" s="436">
        <v>4.1013000000000001E-2</v>
      </c>
      <c r="BA95" s="436">
        <v>4.2275E-2</v>
      </c>
      <c r="BB95" s="436">
        <v>4.3936999999999997E-2</v>
      </c>
      <c r="BC95" s="436">
        <v>4.4505000000000003E-2</v>
      </c>
      <c r="BD95" s="436">
        <v>8.9441000000000007E-2</v>
      </c>
      <c r="BE95" s="436">
        <v>8.5671999999999998E-2</v>
      </c>
      <c r="BF95" s="436">
        <v>8.6513999999999994E-2</v>
      </c>
      <c r="BG95" s="436">
        <v>8.3474000000000007E-2</v>
      </c>
      <c r="BH95" s="436">
        <v>4.3712000000000001E-2</v>
      </c>
      <c r="BI95" s="436">
        <v>4.4333999999999998E-2</v>
      </c>
      <c r="BJ95" s="436">
        <v>4.2470000000000001E-2</v>
      </c>
      <c r="BK95" s="436">
        <v>4.1343999999999999E-2</v>
      </c>
      <c r="BL95" s="436">
        <v>4.1013000000000001E-2</v>
      </c>
      <c r="BM95" s="436">
        <v>4.2275E-2</v>
      </c>
      <c r="BN95" s="436">
        <v>4.3936999999999997E-2</v>
      </c>
      <c r="BO95" s="436">
        <v>4.4505000000000003E-2</v>
      </c>
      <c r="BP95" s="436">
        <v>8.9441000000000007E-2</v>
      </c>
      <c r="BQ95" s="436">
        <v>8.5671999999999998E-2</v>
      </c>
      <c r="BR95" s="436">
        <v>8.6513999999999994E-2</v>
      </c>
      <c r="BS95" s="436">
        <v>8.3474000000000007E-2</v>
      </c>
      <c r="BT95" s="436">
        <v>4.3712000000000001E-2</v>
      </c>
      <c r="BU95" s="436">
        <v>4.4333999999999998E-2</v>
      </c>
      <c r="BV95" s="436">
        <v>4.2470000000000001E-2</v>
      </c>
      <c r="BW95" s="436">
        <v>4.1343999999999999E-2</v>
      </c>
      <c r="BX95" s="436">
        <v>4.1013000000000001E-2</v>
      </c>
      <c r="BY95" s="436">
        <v>4.2275E-2</v>
      </c>
      <c r="BZ95" s="436">
        <v>4.3936999999999997E-2</v>
      </c>
      <c r="CA95" s="436">
        <v>4.4505000000000003E-2</v>
      </c>
      <c r="CB95" s="436">
        <v>8.9441000000000007E-2</v>
      </c>
      <c r="CC95" s="436">
        <v>8.5671999999999998E-2</v>
      </c>
      <c r="CD95" s="436">
        <v>8.6513999999999994E-2</v>
      </c>
      <c r="CE95" s="436">
        <v>8.3474000000000007E-2</v>
      </c>
      <c r="CF95" s="436">
        <v>4.3712000000000001E-2</v>
      </c>
      <c r="CG95" s="436">
        <v>4.4333999999999998E-2</v>
      </c>
      <c r="CH95" s="436">
        <v>4.2470000000000001E-2</v>
      </c>
      <c r="CJ95" s="229" t="s">
        <v>233</v>
      </c>
    </row>
    <row r="96" spans="1:88" x14ac:dyDescent="0.3">
      <c r="A96" s="598"/>
      <c r="B96" s="11" t="s">
        <v>1</v>
      </c>
      <c r="C96" s="412">
        <v>3.7989000000000002E-2</v>
      </c>
      <c r="D96" s="412">
        <v>3.8843999999999997E-2</v>
      </c>
      <c r="E96" s="412">
        <v>3.9697000000000003E-2</v>
      </c>
      <c r="F96" s="412">
        <v>4.7393999999999999E-2</v>
      </c>
      <c r="G96" s="412">
        <v>5.3057E-2</v>
      </c>
      <c r="H96" s="412">
        <v>9.6768999999999994E-2</v>
      </c>
      <c r="I96" s="436">
        <v>9.7806000000000004E-2</v>
      </c>
      <c r="J96" s="436">
        <v>0.100427</v>
      </c>
      <c r="K96" s="436">
        <v>0.10491499999999999</v>
      </c>
      <c r="L96" s="436">
        <v>5.3839999999999999E-2</v>
      </c>
      <c r="M96" s="436">
        <v>5.3623999999999998E-2</v>
      </c>
      <c r="N96" s="436">
        <v>4.3708999999999998E-2</v>
      </c>
      <c r="O96" s="436">
        <v>4.2347000000000003E-2</v>
      </c>
      <c r="P96" s="436">
        <v>4.2303E-2</v>
      </c>
      <c r="Q96" s="436">
        <v>4.4350000000000001E-2</v>
      </c>
      <c r="R96" s="436">
        <v>5.2475000000000001E-2</v>
      </c>
      <c r="S96" s="436">
        <v>5.7162999999999999E-2</v>
      </c>
      <c r="T96" s="436">
        <v>0.105501</v>
      </c>
      <c r="U96" s="436">
        <v>9.7806000000000004E-2</v>
      </c>
      <c r="V96" s="436">
        <v>0.100427</v>
      </c>
      <c r="W96" s="436">
        <v>0.10491499999999999</v>
      </c>
      <c r="X96" s="436">
        <v>5.3839999999999999E-2</v>
      </c>
      <c r="Y96" s="436">
        <v>5.3623999999999998E-2</v>
      </c>
      <c r="Z96" s="436">
        <v>4.3708999999999998E-2</v>
      </c>
      <c r="AA96" s="436">
        <v>4.2347000000000003E-2</v>
      </c>
      <c r="AB96" s="436">
        <v>4.2303E-2</v>
      </c>
      <c r="AC96" s="436">
        <v>4.4350000000000001E-2</v>
      </c>
      <c r="AD96" s="436">
        <v>5.2475000000000001E-2</v>
      </c>
      <c r="AE96" s="436">
        <v>5.7162999999999999E-2</v>
      </c>
      <c r="AF96" s="436">
        <v>0.105501</v>
      </c>
      <c r="AG96" s="436">
        <v>9.7806000000000004E-2</v>
      </c>
      <c r="AH96" s="436">
        <v>0.100427</v>
      </c>
      <c r="AI96" s="436">
        <v>0.10491499999999999</v>
      </c>
      <c r="AJ96" s="436">
        <v>5.3839999999999999E-2</v>
      </c>
      <c r="AK96" s="436">
        <v>5.3623999999999998E-2</v>
      </c>
      <c r="AL96" s="436">
        <v>4.3708999999999998E-2</v>
      </c>
      <c r="AM96" s="436">
        <v>4.2347000000000003E-2</v>
      </c>
      <c r="AN96" s="436">
        <v>4.2303E-2</v>
      </c>
      <c r="AO96" s="436">
        <v>4.4350000000000001E-2</v>
      </c>
      <c r="AP96" s="436">
        <v>5.2475000000000001E-2</v>
      </c>
      <c r="AQ96" s="436">
        <v>5.7162999999999999E-2</v>
      </c>
      <c r="AR96" s="436">
        <v>0.105501</v>
      </c>
      <c r="AS96" s="436">
        <v>9.7806000000000004E-2</v>
      </c>
      <c r="AT96" s="436">
        <v>0.100427</v>
      </c>
      <c r="AU96" s="436">
        <v>0.10491499999999999</v>
      </c>
      <c r="AV96" s="436">
        <v>5.3839999999999999E-2</v>
      </c>
      <c r="AW96" s="436">
        <v>5.3623999999999998E-2</v>
      </c>
      <c r="AX96" s="436">
        <v>4.3708999999999998E-2</v>
      </c>
      <c r="AY96" s="436">
        <v>4.2347000000000003E-2</v>
      </c>
      <c r="AZ96" s="436">
        <v>4.2303E-2</v>
      </c>
      <c r="BA96" s="436">
        <v>4.4350000000000001E-2</v>
      </c>
      <c r="BB96" s="436">
        <v>5.2475000000000001E-2</v>
      </c>
      <c r="BC96" s="436">
        <v>5.7162999999999999E-2</v>
      </c>
      <c r="BD96" s="436">
        <v>0.105501</v>
      </c>
      <c r="BE96" s="436">
        <v>9.7806000000000004E-2</v>
      </c>
      <c r="BF96" s="436">
        <v>0.100427</v>
      </c>
      <c r="BG96" s="436">
        <v>0.10491499999999999</v>
      </c>
      <c r="BH96" s="436">
        <v>5.3839999999999999E-2</v>
      </c>
      <c r="BI96" s="436">
        <v>5.3623999999999998E-2</v>
      </c>
      <c r="BJ96" s="436">
        <v>4.3708999999999998E-2</v>
      </c>
      <c r="BK96" s="436">
        <v>4.2347000000000003E-2</v>
      </c>
      <c r="BL96" s="436">
        <v>4.2303E-2</v>
      </c>
      <c r="BM96" s="436">
        <v>4.4350000000000001E-2</v>
      </c>
      <c r="BN96" s="436">
        <v>5.2475000000000001E-2</v>
      </c>
      <c r="BO96" s="436">
        <v>5.7162999999999999E-2</v>
      </c>
      <c r="BP96" s="436">
        <v>0.105501</v>
      </c>
      <c r="BQ96" s="436">
        <v>9.7806000000000004E-2</v>
      </c>
      <c r="BR96" s="436">
        <v>0.100427</v>
      </c>
      <c r="BS96" s="436">
        <v>0.10491499999999999</v>
      </c>
      <c r="BT96" s="436">
        <v>5.3839999999999999E-2</v>
      </c>
      <c r="BU96" s="436">
        <v>5.3623999999999998E-2</v>
      </c>
      <c r="BV96" s="436">
        <v>4.3708999999999998E-2</v>
      </c>
      <c r="BW96" s="436">
        <v>4.2347000000000003E-2</v>
      </c>
      <c r="BX96" s="436">
        <v>4.2303E-2</v>
      </c>
      <c r="BY96" s="436">
        <v>4.4350000000000001E-2</v>
      </c>
      <c r="BZ96" s="436">
        <v>5.2475000000000001E-2</v>
      </c>
      <c r="CA96" s="436">
        <v>5.7162999999999999E-2</v>
      </c>
      <c r="CB96" s="436">
        <v>0.105501</v>
      </c>
      <c r="CC96" s="436">
        <v>9.7806000000000004E-2</v>
      </c>
      <c r="CD96" s="436">
        <v>0.100427</v>
      </c>
      <c r="CE96" s="436">
        <v>0.10491499999999999</v>
      </c>
      <c r="CF96" s="436">
        <v>5.3839999999999999E-2</v>
      </c>
      <c r="CG96" s="436">
        <v>5.3623999999999998E-2</v>
      </c>
      <c r="CH96" s="436">
        <v>4.3708999999999998E-2</v>
      </c>
    </row>
    <row r="97" spans="1:86" x14ac:dyDescent="0.3">
      <c r="A97" s="598"/>
      <c r="B97" s="11" t="s">
        <v>22</v>
      </c>
      <c r="C97" s="412">
        <v>2.9585E-2</v>
      </c>
      <c r="D97" s="412">
        <v>2.9943000000000001E-2</v>
      </c>
      <c r="E97" s="412">
        <v>3.0325999999999999E-2</v>
      </c>
      <c r="F97" s="412">
        <v>3.1985E-2</v>
      </c>
      <c r="G97" s="412">
        <v>3.2126000000000002E-2</v>
      </c>
      <c r="H97" s="412">
        <v>5.2953E-2</v>
      </c>
      <c r="I97" s="436">
        <v>5.0639000000000003E-2</v>
      </c>
      <c r="J97" s="436">
        <v>4.9979999999999997E-2</v>
      </c>
      <c r="K97" s="436">
        <v>5.0804000000000002E-2</v>
      </c>
      <c r="L97" s="436">
        <v>3.0172000000000001E-2</v>
      </c>
      <c r="M97" s="436">
        <v>3.0644999999999999E-2</v>
      </c>
      <c r="N97" s="436">
        <v>2.9829000000000001E-2</v>
      </c>
      <c r="O97" s="436">
        <v>2.9302000000000002E-2</v>
      </c>
      <c r="P97" s="436">
        <v>2.9326000000000001E-2</v>
      </c>
      <c r="Q97" s="436">
        <v>2.9966E-2</v>
      </c>
      <c r="R97" s="436">
        <v>3.1091000000000001E-2</v>
      </c>
      <c r="S97" s="436">
        <v>3.0398999999999999E-2</v>
      </c>
      <c r="T97" s="436">
        <v>5.2363E-2</v>
      </c>
      <c r="U97" s="436">
        <v>5.0639000000000003E-2</v>
      </c>
      <c r="V97" s="436">
        <v>4.9979999999999997E-2</v>
      </c>
      <c r="W97" s="436">
        <v>5.0804000000000002E-2</v>
      </c>
      <c r="X97" s="436">
        <v>3.0172000000000001E-2</v>
      </c>
      <c r="Y97" s="436">
        <v>3.0644999999999999E-2</v>
      </c>
      <c r="Z97" s="436">
        <v>2.9829000000000001E-2</v>
      </c>
      <c r="AA97" s="436">
        <v>2.9302000000000002E-2</v>
      </c>
      <c r="AB97" s="436">
        <v>2.9326000000000001E-2</v>
      </c>
      <c r="AC97" s="436">
        <v>2.9966E-2</v>
      </c>
      <c r="AD97" s="436">
        <v>3.1091000000000001E-2</v>
      </c>
      <c r="AE97" s="436">
        <v>3.0398999999999999E-2</v>
      </c>
      <c r="AF97" s="436">
        <v>5.2363E-2</v>
      </c>
      <c r="AG97" s="436">
        <v>5.0639000000000003E-2</v>
      </c>
      <c r="AH97" s="436">
        <v>4.9979999999999997E-2</v>
      </c>
      <c r="AI97" s="436">
        <v>5.0804000000000002E-2</v>
      </c>
      <c r="AJ97" s="436">
        <v>3.0172000000000001E-2</v>
      </c>
      <c r="AK97" s="436">
        <v>3.0644999999999999E-2</v>
      </c>
      <c r="AL97" s="436">
        <v>2.9829000000000001E-2</v>
      </c>
      <c r="AM97" s="436">
        <v>2.9302000000000002E-2</v>
      </c>
      <c r="AN97" s="436">
        <v>2.9326000000000001E-2</v>
      </c>
      <c r="AO97" s="436">
        <v>2.9966E-2</v>
      </c>
      <c r="AP97" s="436">
        <v>3.1091000000000001E-2</v>
      </c>
      <c r="AQ97" s="436">
        <v>3.0398999999999999E-2</v>
      </c>
      <c r="AR97" s="436">
        <v>5.2363E-2</v>
      </c>
      <c r="AS97" s="436">
        <v>5.0639000000000003E-2</v>
      </c>
      <c r="AT97" s="436">
        <v>4.9979999999999997E-2</v>
      </c>
      <c r="AU97" s="436">
        <v>5.0804000000000002E-2</v>
      </c>
      <c r="AV97" s="436">
        <v>3.0172000000000001E-2</v>
      </c>
      <c r="AW97" s="436">
        <v>3.0644999999999999E-2</v>
      </c>
      <c r="AX97" s="436">
        <v>2.9829000000000001E-2</v>
      </c>
      <c r="AY97" s="436">
        <v>2.9302000000000002E-2</v>
      </c>
      <c r="AZ97" s="436">
        <v>2.9326000000000001E-2</v>
      </c>
      <c r="BA97" s="436">
        <v>2.9966E-2</v>
      </c>
      <c r="BB97" s="436">
        <v>3.1091000000000001E-2</v>
      </c>
      <c r="BC97" s="436">
        <v>3.0398999999999999E-2</v>
      </c>
      <c r="BD97" s="436">
        <v>5.2363E-2</v>
      </c>
      <c r="BE97" s="436">
        <v>5.0639000000000003E-2</v>
      </c>
      <c r="BF97" s="436">
        <v>4.9979999999999997E-2</v>
      </c>
      <c r="BG97" s="436">
        <v>5.0804000000000002E-2</v>
      </c>
      <c r="BH97" s="436">
        <v>3.0172000000000001E-2</v>
      </c>
      <c r="BI97" s="436">
        <v>3.0644999999999999E-2</v>
      </c>
      <c r="BJ97" s="436">
        <v>2.9829000000000001E-2</v>
      </c>
      <c r="BK97" s="436">
        <v>2.9302000000000002E-2</v>
      </c>
      <c r="BL97" s="436">
        <v>2.9326000000000001E-2</v>
      </c>
      <c r="BM97" s="436">
        <v>2.9966E-2</v>
      </c>
      <c r="BN97" s="436">
        <v>3.1091000000000001E-2</v>
      </c>
      <c r="BO97" s="436">
        <v>3.0398999999999999E-2</v>
      </c>
      <c r="BP97" s="436">
        <v>5.2363E-2</v>
      </c>
      <c r="BQ97" s="436">
        <v>5.0639000000000003E-2</v>
      </c>
      <c r="BR97" s="436">
        <v>4.9979999999999997E-2</v>
      </c>
      <c r="BS97" s="436">
        <v>5.0804000000000002E-2</v>
      </c>
      <c r="BT97" s="436">
        <v>3.0172000000000001E-2</v>
      </c>
      <c r="BU97" s="436">
        <v>3.0644999999999999E-2</v>
      </c>
      <c r="BV97" s="436">
        <v>2.9829000000000001E-2</v>
      </c>
      <c r="BW97" s="436">
        <v>2.9302000000000002E-2</v>
      </c>
      <c r="BX97" s="436">
        <v>2.9326000000000001E-2</v>
      </c>
      <c r="BY97" s="436">
        <v>2.9966E-2</v>
      </c>
      <c r="BZ97" s="436">
        <v>3.1091000000000001E-2</v>
      </c>
      <c r="CA97" s="436">
        <v>3.0398999999999999E-2</v>
      </c>
      <c r="CB97" s="436">
        <v>5.2363E-2</v>
      </c>
      <c r="CC97" s="436">
        <v>5.0639000000000003E-2</v>
      </c>
      <c r="CD97" s="436">
        <v>4.9979999999999997E-2</v>
      </c>
      <c r="CE97" s="436">
        <v>5.0804000000000002E-2</v>
      </c>
      <c r="CF97" s="436">
        <v>3.0172000000000001E-2</v>
      </c>
      <c r="CG97" s="436">
        <v>3.0644999999999999E-2</v>
      </c>
      <c r="CH97" s="436">
        <v>2.9829000000000001E-2</v>
      </c>
    </row>
    <row r="98" spans="1:86" x14ac:dyDescent="0.3">
      <c r="A98" s="598"/>
      <c r="B98" s="11" t="s">
        <v>9</v>
      </c>
      <c r="C98" s="412">
        <v>3.8060999999999998E-2</v>
      </c>
      <c r="D98" s="412">
        <v>3.8934000000000003E-2</v>
      </c>
      <c r="E98" s="412">
        <v>4.0448999999999999E-2</v>
      </c>
      <c r="F98" s="412">
        <v>4.1125000000000002E-2</v>
      </c>
      <c r="G98" s="412">
        <v>4.1331E-2</v>
      </c>
      <c r="H98" s="412">
        <v>5.2465999999999999E-2</v>
      </c>
      <c r="I98" s="436">
        <v>5.0083999999999997E-2</v>
      </c>
      <c r="J98" s="436">
        <v>4.9399999999999999E-2</v>
      </c>
      <c r="K98" s="436">
        <v>8.0808000000000005E-2</v>
      </c>
      <c r="L98" s="436">
        <v>4.1339000000000001E-2</v>
      </c>
      <c r="M98" s="436">
        <v>4.3160999999999998E-2</v>
      </c>
      <c r="N98" s="436">
        <v>4.1070000000000002E-2</v>
      </c>
      <c r="O98" s="436">
        <v>4.0834000000000002E-2</v>
      </c>
      <c r="P98" s="436">
        <v>4.1431000000000003E-2</v>
      </c>
      <c r="Q98" s="436">
        <v>4.3621E-2</v>
      </c>
      <c r="R98" s="436">
        <v>4.3447E-2</v>
      </c>
      <c r="S98" s="436">
        <v>4.1350999999999999E-2</v>
      </c>
      <c r="T98" s="436">
        <v>5.1774000000000001E-2</v>
      </c>
      <c r="U98" s="436">
        <v>5.0083999999999997E-2</v>
      </c>
      <c r="V98" s="436">
        <v>4.9399999999999999E-2</v>
      </c>
      <c r="W98" s="436">
        <v>8.0808000000000005E-2</v>
      </c>
      <c r="X98" s="436">
        <v>4.1339000000000001E-2</v>
      </c>
      <c r="Y98" s="436">
        <v>4.3160999999999998E-2</v>
      </c>
      <c r="Z98" s="436">
        <v>4.1070000000000002E-2</v>
      </c>
      <c r="AA98" s="436">
        <v>4.0834000000000002E-2</v>
      </c>
      <c r="AB98" s="436">
        <v>4.1431000000000003E-2</v>
      </c>
      <c r="AC98" s="436">
        <v>4.3621E-2</v>
      </c>
      <c r="AD98" s="436">
        <v>4.3447E-2</v>
      </c>
      <c r="AE98" s="436">
        <v>4.1350999999999999E-2</v>
      </c>
      <c r="AF98" s="436">
        <v>5.1774000000000001E-2</v>
      </c>
      <c r="AG98" s="436">
        <v>5.0083999999999997E-2</v>
      </c>
      <c r="AH98" s="436">
        <v>4.9399999999999999E-2</v>
      </c>
      <c r="AI98" s="436">
        <v>8.0808000000000005E-2</v>
      </c>
      <c r="AJ98" s="436">
        <v>4.1339000000000001E-2</v>
      </c>
      <c r="AK98" s="436">
        <v>4.3160999999999998E-2</v>
      </c>
      <c r="AL98" s="436">
        <v>4.1070000000000002E-2</v>
      </c>
      <c r="AM98" s="436">
        <v>4.0834000000000002E-2</v>
      </c>
      <c r="AN98" s="436">
        <v>4.1431000000000003E-2</v>
      </c>
      <c r="AO98" s="436">
        <v>4.3621E-2</v>
      </c>
      <c r="AP98" s="436">
        <v>4.3447E-2</v>
      </c>
      <c r="AQ98" s="436">
        <v>4.1350999999999999E-2</v>
      </c>
      <c r="AR98" s="436">
        <v>5.1774000000000001E-2</v>
      </c>
      <c r="AS98" s="436">
        <v>5.0083999999999997E-2</v>
      </c>
      <c r="AT98" s="436">
        <v>4.9399999999999999E-2</v>
      </c>
      <c r="AU98" s="436">
        <v>8.0808000000000005E-2</v>
      </c>
      <c r="AV98" s="436">
        <v>4.1339000000000001E-2</v>
      </c>
      <c r="AW98" s="436">
        <v>4.3160999999999998E-2</v>
      </c>
      <c r="AX98" s="436">
        <v>4.1070000000000002E-2</v>
      </c>
      <c r="AY98" s="436">
        <v>4.0834000000000002E-2</v>
      </c>
      <c r="AZ98" s="436">
        <v>4.1431000000000003E-2</v>
      </c>
      <c r="BA98" s="436">
        <v>4.3621E-2</v>
      </c>
      <c r="BB98" s="436">
        <v>4.3447E-2</v>
      </c>
      <c r="BC98" s="436">
        <v>4.1350999999999999E-2</v>
      </c>
      <c r="BD98" s="436">
        <v>5.1774000000000001E-2</v>
      </c>
      <c r="BE98" s="436">
        <v>5.0083999999999997E-2</v>
      </c>
      <c r="BF98" s="436">
        <v>4.9399999999999999E-2</v>
      </c>
      <c r="BG98" s="436">
        <v>8.0808000000000005E-2</v>
      </c>
      <c r="BH98" s="436">
        <v>4.1339000000000001E-2</v>
      </c>
      <c r="BI98" s="436">
        <v>4.3160999999999998E-2</v>
      </c>
      <c r="BJ98" s="436">
        <v>4.1070000000000002E-2</v>
      </c>
      <c r="BK98" s="436">
        <v>4.0834000000000002E-2</v>
      </c>
      <c r="BL98" s="436">
        <v>4.1431000000000003E-2</v>
      </c>
      <c r="BM98" s="436">
        <v>4.3621E-2</v>
      </c>
      <c r="BN98" s="436">
        <v>4.3447E-2</v>
      </c>
      <c r="BO98" s="436">
        <v>4.1350999999999999E-2</v>
      </c>
      <c r="BP98" s="436">
        <v>5.1774000000000001E-2</v>
      </c>
      <c r="BQ98" s="436">
        <v>5.0083999999999997E-2</v>
      </c>
      <c r="BR98" s="436">
        <v>4.9399999999999999E-2</v>
      </c>
      <c r="BS98" s="436">
        <v>8.0808000000000005E-2</v>
      </c>
      <c r="BT98" s="436">
        <v>4.1339000000000001E-2</v>
      </c>
      <c r="BU98" s="436">
        <v>4.3160999999999998E-2</v>
      </c>
      <c r="BV98" s="436">
        <v>4.1070000000000002E-2</v>
      </c>
      <c r="BW98" s="436">
        <v>4.0834000000000002E-2</v>
      </c>
      <c r="BX98" s="436">
        <v>4.1431000000000003E-2</v>
      </c>
      <c r="BY98" s="436">
        <v>4.3621E-2</v>
      </c>
      <c r="BZ98" s="436">
        <v>4.3447E-2</v>
      </c>
      <c r="CA98" s="436">
        <v>4.1350999999999999E-2</v>
      </c>
      <c r="CB98" s="436">
        <v>5.1774000000000001E-2</v>
      </c>
      <c r="CC98" s="436">
        <v>5.0083999999999997E-2</v>
      </c>
      <c r="CD98" s="436">
        <v>4.9399999999999999E-2</v>
      </c>
      <c r="CE98" s="436">
        <v>8.0808000000000005E-2</v>
      </c>
      <c r="CF98" s="436">
        <v>4.1339000000000001E-2</v>
      </c>
      <c r="CG98" s="436">
        <v>4.3160999999999998E-2</v>
      </c>
      <c r="CH98" s="436">
        <v>4.1070000000000002E-2</v>
      </c>
    </row>
    <row r="99" spans="1:86" x14ac:dyDescent="0.3">
      <c r="A99" s="598"/>
      <c r="B99" s="11" t="s">
        <v>3</v>
      </c>
      <c r="C99" s="412">
        <v>4.0160000000000001E-2</v>
      </c>
      <c r="D99" s="412">
        <v>4.1161999999999997E-2</v>
      </c>
      <c r="E99" s="412">
        <v>4.2527000000000002E-2</v>
      </c>
      <c r="F99" s="412">
        <v>4.2639999999999997E-2</v>
      </c>
      <c r="G99" s="412">
        <v>4.7012999999999999E-2</v>
      </c>
      <c r="H99" s="412">
        <v>9.5856999999999998E-2</v>
      </c>
      <c r="I99" s="436">
        <v>9.7295999999999994E-2</v>
      </c>
      <c r="J99" s="436">
        <v>9.9751999999999993E-2</v>
      </c>
      <c r="K99" s="436">
        <v>0.10033300000000001</v>
      </c>
      <c r="L99" s="436">
        <v>4.6997999999999998E-2</v>
      </c>
      <c r="M99" s="436">
        <v>4.7978E-2</v>
      </c>
      <c r="N99" s="436">
        <v>4.4889999999999999E-2</v>
      </c>
      <c r="O99" s="436">
        <v>4.4352999999999997E-2</v>
      </c>
      <c r="P99" s="436">
        <v>4.4898E-2</v>
      </c>
      <c r="Q99" s="436">
        <v>4.7189000000000002E-2</v>
      </c>
      <c r="R99" s="436">
        <v>4.5560000000000003E-2</v>
      </c>
      <c r="S99" s="436">
        <v>4.9112000000000003E-2</v>
      </c>
      <c r="T99" s="436">
        <v>0.104393</v>
      </c>
      <c r="U99" s="436">
        <v>9.7295999999999994E-2</v>
      </c>
      <c r="V99" s="436">
        <v>9.9751999999999993E-2</v>
      </c>
      <c r="W99" s="436">
        <v>0.10033300000000001</v>
      </c>
      <c r="X99" s="436">
        <v>4.6997999999999998E-2</v>
      </c>
      <c r="Y99" s="436">
        <v>4.7978E-2</v>
      </c>
      <c r="Z99" s="436">
        <v>4.4889999999999999E-2</v>
      </c>
      <c r="AA99" s="436">
        <v>4.4352999999999997E-2</v>
      </c>
      <c r="AB99" s="436">
        <v>4.4898E-2</v>
      </c>
      <c r="AC99" s="436">
        <v>4.7189000000000002E-2</v>
      </c>
      <c r="AD99" s="436">
        <v>4.5560000000000003E-2</v>
      </c>
      <c r="AE99" s="436">
        <v>4.9112000000000003E-2</v>
      </c>
      <c r="AF99" s="436">
        <v>0.104393</v>
      </c>
      <c r="AG99" s="436">
        <v>9.7295999999999994E-2</v>
      </c>
      <c r="AH99" s="436">
        <v>9.9751999999999993E-2</v>
      </c>
      <c r="AI99" s="436">
        <v>0.10033300000000001</v>
      </c>
      <c r="AJ99" s="436">
        <v>4.6997999999999998E-2</v>
      </c>
      <c r="AK99" s="436">
        <v>4.7978E-2</v>
      </c>
      <c r="AL99" s="436">
        <v>4.4889999999999999E-2</v>
      </c>
      <c r="AM99" s="436">
        <v>4.4352999999999997E-2</v>
      </c>
      <c r="AN99" s="436">
        <v>4.4898E-2</v>
      </c>
      <c r="AO99" s="436">
        <v>4.7189000000000002E-2</v>
      </c>
      <c r="AP99" s="436">
        <v>4.5560000000000003E-2</v>
      </c>
      <c r="AQ99" s="436">
        <v>4.9112000000000003E-2</v>
      </c>
      <c r="AR99" s="436">
        <v>0.104393</v>
      </c>
      <c r="AS99" s="436">
        <v>9.7295999999999994E-2</v>
      </c>
      <c r="AT99" s="436">
        <v>9.9751999999999993E-2</v>
      </c>
      <c r="AU99" s="436">
        <v>0.10033300000000001</v>
      </c>
      <c r="AV99" s="436">
        <v>4.6997999999999998E-2</v>
      </c>
      <c r="AW99" s="436">
        <v>4.7978E-2</v>
      </c>
      <c r="AX99" s="436">
        <v>4.4889999999999999E-2</v>
      </c>
      <c r="AY99" s="436">
        <v>4.4352999999999997E-2</v>
      </c>
      <c r="AZ99" s="436">
        <v>4.4898E-2</v>
      </c>
      <c r="BA99" s="436">
        <v>4.7189000000000002E-2</v>
      </c>
      <c r="BB99" s="436">
        <v>4.5560000000000003E-2</v>
      </c>
      <c r="BC99" s="436">
        <v>4.9112000000000003E-2</v>
      </c>
      <c r="BD99" s="436">
        <v>0.104393</v>
      </c>
      <c r="BE99" s="436">
        <v>9.7295999999999994E-2</v>
      </c>
      <c r="BF99" s="436">
        <v>9.9751999999999993E-2</v>
      </c>
      <c r="BG99" s="436">
        <v>0.10033300000000001</v>
      </c>
      <c r="BH99" s="436">
        <v>4.6997999999999998E-2</v>
      </c>
      <c r="BI99" s="436">
        <v>4.7978E-2</v>
      </c>
      <c r="BJ99" s="436">
        <v>4.4889999999999999E-2</v>
      </c>
      <c r="BK99" s="436">
        <v>4.4352999999999997E-2</v>
      </c>
      <c r="BL99" s="436">
        <v>4.4898E-2</v>
      </c>
      <c r="BM99" s="436">
        <v>4.7189000000000002E-2</v>
      </c>
      <c r="BN99" s="436">
        <v>4.5560000000000003E-2</v>
      </c>
      <c r="BO99" s="436">
        <v>4.9112000000000003E-2</v>
      </c>
      <c r="BP99" s="436">
        <v>0.104393</v>
      </c>
      <c r="BQ99" s="436">
        <v>9.7295999999999994E-2</v>
      </c>
      <c r="BR99" s="436">
        <v>9.9751999999999993E-2</v>
      </c>
      <c r="BS99" s="436">
        <v>0.10033300000000001</v>
      </c>
      <c r="BT99" s="436">
        <v>4.6997999999999998E-2</v>
      </c>
      <c r="BU99" s="436">
        <v>4.7978E-2</v>
      </c>
      <c r="BV99" s="436">
        <v>4.4889999999999999E-2</v>
      </c>
      <c r="BW99" s="436">
        <v>4.4352999999999997E-2</v>
      </c>
      <c r="BX99" s="436">
        <v>4.4898E-2</v>
      </c>
      <c r="BY99" s="436">
        <v>4.7189000000000002E-2</v>
      </c>
      <c r="BZ99" s="436">
        <v>4.5560000000000003E-2</v>
      </c>
      <c r="CA99" s="436">
        <v>4.9112000000000003E-2</v>
      </c>
      <c r="CB99" s="436">
        <v>0.104393</v>
      </c>
      <c r="CC99" s="436">
        <v>9.7295999999999994E-2</v>
      </c>
      <c r="CD99" s="436">
        <v>9.9751999999999993E-2</v>
      </c>
      <c r="CE99" s="436">
        <v>0.10033300000000001</v>
      </c>
      <c r="CF99" s="436">
        <v>4.6997999999999998E-2</v>
      </c>
      <c r="CG99" s="436">
        <v>4.7978E-2</v>
      </c>
      <c r="CH99" s="436">
        <v>4.4889999999999999E-2</v>
      </c>
    </row>
    <row r="100" spans="1:86" x14ac:dyDescent="0.3">
      <c r="A100" s="598"/>
      <c r="B100" s="11" t="s">
        <v>4</v>
      </c>
      <c r="C100" s="412">
        <v>3.8844999999999998E-2</v>
      </c>
      <c r="D100" s="412">
        <v>3.9109999999999999E-2</v>
      </c>
      <c r="E100" s="412">
        <v>3.9933000000000003E-2</v>
      </c>
      <c r="F100" s="412">
        <v>4.2049000000000003E-2</v>
      </c>
      <c r="G100" s="412">
        <v>4.4006999999999998E-2</v>
      </c>
      <c r="H100" s="412">
        <v>8.2470000000000002E-2</v>
      </c>
      <c r="I100" s="436">
        <v>8.4611000000000006E-2</v>
      </c>
      <c r="J100" s="436">
        <v>8.5112999999999994E-2</v>
      </c>
      <c r="K100" s="436">
        <v>8.0562999999999996E-2</v>
      </c>
      <c r="L100" s="436">
        <v>4.4019000000000003E-2</v>
      </c>
      <c r="M100" s="436">
        <v>4.4610999999999998E-2</v>
      </c>
      <c r="N100" s="436">
        <v>4.2421E-2</v>
      </c>
      <c r="O100" s="436">
        <v>4.2067E-2</v>
      </c>
      <c r="P100" s="436">
        <v>4.1753999999999999E-2</v>
      </c>
      <c r="Q100" s="436">
        <v>4.3166999999999997E-2</v>
      </c>
      <c r="R100" s="436">
        <v>4.3825000000000003E-2</v>
      </c>
      <c r="S100" s="436">
        <v>4.4803999999999997E-2</v>
      </c>
      <c r="T100" s="436">
        <v>8.8136000000000006E-2</v>
      </c>
      <c r="U100" s="436">
        <v>8.4611000000000006E-2</v>
      </c>
      <c r="V100" s="436">
        <v>8.5112999999999994E-2</v>
      </c>
      <c r="W100" s="436">
        <v>8.0562999999999996E-2</v>
      </c>
      <c r="X100" s="436">
        <v>4.4019000000000003E-2</v>
      </c>
      <c r="Y100" s="436">
        <v>4.4610999999999998E-2</v>
      </c>
      <c r="Z100" s="436">
        <v>4.2421E-2</v>
      </c>
      <c r="AA100" s="436">
        <v>4.2067E-2</v>
      </c>
      <c r="AB100" s="436">
        <v>4.1753999999999999E-2</v>
      </c>
      <c r="AC100" s="436">
        <v>4.3166999999999997E-2</v>
      </c>
      <c r="AD100" s="436">
        <v>4.3825000000000003E-2</v>
      </c>
      <c r="AE100" s="436">
        <v>4.4803999999999997E-2</v>
      </c>
      <c r="AF100" s="436">
        <v>8.8136000000000006E-2</v>
      </c>
      <c r="AG100" s="436">
        <v>8.4611000000000006E-2</v>
      </c>
      <c r="AH100" s="436">
        <v>8.5112999999999994E-2</v>
      </c>
      <c r="AI100" s="436">
        <v>8.0562999999999996E-2</v>
      </c>
      <c r="AJ100" s="436">
        <v>4.4019000000000003E-2</v>
      </c>
      <c r="AK100" s="436">
        <v>4.4610999999999998E-2</v>
      </c>
      <c r="AL100" s="436">
        <v>4.2421E-2</v>
      </c>
      <c r="AM100" s="436">
        <v>4.2067E-2</v>
      </c>
      <c r="AN100" s="436">
        <v>4.1753999999999999E-2</v>
      </c>
      <c r="AO100" s="436">
        <v>4.3166999999999997E-2</v>
      </c>
      <c r="AP100" s="436">
        <v>4.3825000000000003E-2</v>
      </c>
      <c r="AQ100" s="436">
        <v>4.4803999999999997E-2</v>
      </c>
      <c r="AR100" s="436">
        <v>8.8136000000000006E-2</v>
      </c>
      <c r="AS100" s="436">
        <v>8.4611000000000006E-2</v>
      </c>
      <c r="AT100" s="436">
        <v>8.5112999999999994E-2</v>
      </c>
      <c r="AU100" s="436">
        <v>8.0562999999999996E-2</v>
      </c>
      <c r="AV100" s="436">
        <v>4.4019000000000003E-2</v>
      </c>
      <c r="AW100" s="436">
        <v>4.4610999999999998E-2</v>
      </c>
      <c r="AX100" s="436">
        <v>4.2421E-2</v>
      </c>
      <c r="AY100" s="436">
        <v>4.2067E-2</v>
      </c>
      <c r="AZ100" s="436">
        <v>4.1753999999999999E-2</v>
      </c>
      <c r="BA100" s="436">
        <v>4.3166999999999997E-2</v>
      </c>
      <c r="BB100" s="436">
        <v>4.3825000000000003E-2</v>
      </c>
      <c r="BC100" s="436">
        <v>4.4803999999999997E-2</v>
      </c>
      <c r="BD100" s="436">
        <v>8.8136000000000006E-2</v>
      </c>
      <c r="BE100" s="436">
        <v>8.4611000000000006E-2</v>
      </c>
      <c r="BF100" s="436">
        <v>8.5112999999999994E-2</v>
      </c>
      <c r="BG100" s="436">
        <v>8.0562999999999996E-2</v>
      </c>
      <c r="BH100" s="436">
        <v>4.4019000000000003E-2</v>
      </c>
      <c r="BI100" s="436">
        <v>4.4610999999999998E-2</v>
      </c>
      <c r="BJ100" s="436">
        <v>4.2421E-2</v>
      </c>
      <c r="BK100" s="436">
        <v>4.2067E-2</v>
      </c>
      <c r="BL100" s="436">
        <v>4.1753999999999999E-2</v>
      </c>
      <c r="BM100" s="436">
        <v>4.3166999999999997E-2</v>
      </c>
      <c r="BN100" s="436">
        <v>4.3825000000000003E-2</v>
      </c>
      <c r="BO100" s="436">
        <v>4.4803999999999997E-2</v>
      </c>
      <c r="BP100" s="436">
        <v>8.8136000000000006E-2</v>
      </c>
      <c r="BQ100" s="436">
        <v>8.4611000000000006E-2</v>
      </c>
      <c r="BR100" s="436">
        <v>8.5112999999999994E-2</v>
      </c>
      <c r="BS100" s="436">
        <v>8.0562999999999996E-2</v>
      </c>
      <c r="BT100" s="436">
        <v>4.4019000000000003E-2</v>
      </c>
      <c r="BU100" s="436">
        <v>4.4610999999999998E-2</v>
      </c>
      <c r="BV100" s="436">
        <v>4.2421E-2</v>
      </c>
      <c r="BW100" s="436">
        <v>4.2067E-2</v>
      </c>
      <c r="BX100" s="436">
        <v>4.1753999999999999E-2</v>
      </c>
      <c r="BY100" s="436">
        <v>4.3166999999999997E-2</v>
      </c>
      <c r="BZ100" s="436">
        <v>4.3825000000000003E-2</v>
      </c>
      <c r="CA100" s="436">
        <v>4.4803999999999997E-2</v>
      </c>
      <c r="CB100" s="436">
        <v>8.8136000000000006E-2</v>
      </c>
      <c r="CC100" s="436">
        <v>8.4611000000000006E-2</v>
      </c>
      <c r="CD100" s="436">
        <v>8.5112999999999994E-2</v>
      </c>
      <c r="CE100" s="436">
        <v>8.0562999999999996E-2</v>
      </c>
      <c r="CF100" s="436">
        <v>4.4019000000000003E-2</v>
      </c>
      <c r="CG100" s="436">
        <v>4.4610999999999998E-2</v>
      </c>
      <c r="CH100" s="436">
        <v>4.2421E-2</v>
      </c>
    </row>
    <row r="101" spans="1:86" x14ac:dyDescent="0.3">
      <c r="A101" s="598"/>
      <c r="B101" s="11" t="s">
        <v>5</v>
      </c>
      <c r="C101" s="412">
        <v>3.7309000000000002E-2</v>
      </c>
      <c r="D101" s="412">
        <v>3.7734999999999998E-2</v>
      </c>
      <c r="E101" s="412">
        <v>3.8399999999999997E-2</v>
      </c>
      <c r="F101" s="412">
        <v>3.9986000000000001E-2</v>
      </c>
      <c r="G101" s="412">
        <v>4.1888000000000002E-2</v>
      </c>
      <c r="H101" s="412">
        <v>7.8059000000000003E-2</v>
      </c>
      <c r="I101" s="436">
        <v>7.9558000000000004E-2</v>
      </c>
      <c r="J101" s="436">
        <v>7.9958000000000001E-2</v>
      </c>
      <c r="K101" s="436">
        <v>7.8107999999999997E-2</v>
      </c>
      <c r="L101" s="436">
        <v>4.1531999999999999E-2</v>
      </c>
      <c r="M101" s="436">
        <v>4.2438999999999998E-2</v>
      </c>
      <c r="N101" s="436">
        <v>4.0814000000000003E-2</v>
      </c>
      <c r="O101" s="436">
        <v>3.9933000000000003E-2</v>
      </c>
      <c r="P101" s="436">
        <v>3.9878999999999998E-2</v>
      </c>
      <c r="Q101" s="436">
        <v>4.1041000000000001E-2</v>
      </c>
      <c r="R101" s="436">
        <v>4.1168000000000003E-2</v>
      </c>
      <c r="S101" s="436">
        <v>4.2222999999999997E-2</v>
      </c>
      <c r="T101" s="436">
        <v>8.2789000000000001E-2</v>
      </c>
      <c r="U101" s="436">
        <v>7.9558000000000004E-2</v>
      </c>
      <c r="V101" s="436">
        <v>7.9958000000000001E-2</v>
      </c>
      <c r="W101" s="436">
        <v>7.8107999999999997E-2</v>
      </c>
      <c r="X101" s="436">
        <v>4.1531999999999999E-2</v>
      </c>
      <c r="Y101" s="436">
        <v>4.2438999999999998E-2</v>
      </c>
      <c r="Z101" s="436">
        <v>4.0814000000000003E-2</v>
      </c>
      <c r="AA101" s="436">
        <v>3.9933000000000003E-2</v>
      </c>
      <c r="AB101" s="436">
        <v>3.9878999999999998E-2</v>
      </c>
      <c r="AC101" s="436">
        <v>4.1041000000000001E-2</v>
      </c>
      <c r="AD101" s="436">
        <v>4.1168000000000003E-2</v>
      </c>
      <c r="AE101" s="436">
        <v>4.2222999999999997E-2</v>
      </c>
      <c r="AF101" s="436">
        <v>8.2789000000000001E-2</v>
      </c>
      <c r="AG101" s="436">
        <v>7.9558000000000004E-2</v>
      </c>
      <c r="AH101" s="436">
        <v>7.9958000000000001E-2</v>
      </c>
      <c r="AI101" s="436">
        <v>7.8107999999999997E-2</v>
      </c>
      <c r="AJ101" s="436">
        <v>4.1531999999999999E-2</v>
      </c>
      <c r="AK101" s="436">
        <v>4.2438999999999998E-2</v>
      </c>
      <c r="AL101" s="436">
        <v>4.0814000000000003E-2</v>
      </c>
      <c r="AM101" s="436">
        <v>3.9933000000000003E-2</v>
      </c>
      <c r="AN101" s="436">
        <v>3.9878999999999998E-2</v>
      </c>
      <c r="AO101" s="436">
        <v>4.1041000000000001E-2</v>
      </c>
      <c r="AP101" s="436">
        <v>4.1168000000000003E-2</v>
      </c>
      <c r="AQ101" s="436">
        <v>4.2222999999999997E-2</v>
      </c>
      <c r="AR101" s="436">
        <v>8.2789000000000001E-2</v>
      </c>
      <c r="AS101" s="436">
        <v>7.9558000000000004E-2</v>
      </c>
      <c r="AT101" s="436">
        <v>7.9958000000000001E-2</v>
      </c>
      <c r="AU101" s="436">
        <v>7.8107999999999997E-2</v>
      </c>
      <c r="AV101" s="436">
        <v>4.1531999999999999E-2</v>
      </c>
      <c r="AW101" s="436">
        <v>4.2438999999999998E-2</v>
      </c>
      <c r="AX101" s="436">
        <v>4.0814000000000003E-2</v>
      </c>
      <c r="AY101" s="436">
        <v>3.9933000000000003E-2</v>
      </c>
      <c r="AZ101" s="436">
        <v>3.9878999999999998E-2</v>
      </c>
      <c r="BA101" s="436">
        <v>4.1041000000000001E-2</v>
      </c>
      <c r="BB101" s="436">
        <v>4.1168000000000003E-2</v>
      </c>
      <c r="BC101" s="436">
        <v>4.2222999999999997E-2</v>
      </c>
      <c r="BD101" s="436">
        <v>8.2789000000000001E-2</v>
      </c>
      <c r="BE101" s="436">
        <v>7.9558000000000004E-2</v>
      </c>
      <c r="BF101" s="436">
        <v>7.9958000000000001E-2</v>
      </c>
      <c r="BG101" s="436">
        <v>7.8107999999999997E-2</v>
      </c>
      <c r="BH101" s="436">
        <v>4.1531999999999999E-2</v>
      </c>
      <c r="BI101" s="436">
        <v>4.2438999999999998E-2</v>
      </c>
      <c r="BJ101" s="436">
        <v>4.0814000000000003E-2</v>
      </c>
      <c r="BK101" s="436">
        <v>3.9933000000000003E-2</v>
      </c>
      <c r="BL101" s="436">
        <v>3.9878999999999998E-2</v>
      </c>
      <c r="BM101" s="436">
        <v>4.1041000000000001E-2</v>
      </c>
      <c r="BN101" s="436">
        <v>4.1168000000000003E-2</v>
      </c>
      <c r="BO101" s="436">
        <v>4.2222999999999997E-2</v>
      </c>
      <c r="BP101" s="436">
        <v>8.2789000000000001E-2</v>
      </c>
      <c r="BQ101" s="436">
        <v>7.9558000000000004E-2</v>
      </c>
      <c r="BR101" s="436">
        <v>7.9958000000000001E-2</v>
      </c>
      <c r="BS101" s="436">
        <v>7.8107999999999997E-2</v>
      </c>
      <c r="BT101" s="436">
        <v>4.1531999999999999E-2</v>
      </c>
      <c r="BU101" s="436">
        <v>4.2438999999999998E-2</v>
      </c>
      <c r="BV101" s="436">
        <v>4.0814000000000003E-2</v>
      </c>
      <c r="BW101" s="436">
        <v>3.9933000000000003E-2</v>
      </c>
      <c r="BX101" s="436">
        <v>3.9878999999999998E-2</v>
      </c>
      <c r="BY101" s="436">
        <v>4.1041000000000001E-2</v>
      </c>
      <c r="BZ101" s="436">
        <v>4.1168000000000003E-2</v>
      </c>
      <c r="CA101" s="436">
        <v>4.2222999999999997E-2</v>
      </c>
      <c r="CB101" s="436">
        <v>8.2789000000000001E-2</v>
      </c>
      <c r="CC101" s="436">
        <v>7.9558000000000004E-2</v>
      </c>
      <c r="CD101" s="436">
        <v>7.9958000000000001E-2</v>
      </c>
      <c r="CE101" s="436">
        <v>7.8107999999999997E-2</v>
      </c>
      <c r="CF101" s="436">
        <v>4.1531999999999999E-2</v>
      </c>
      <c r="CG101" s="436">
        <v>4.2438999999999998E-2</v>
      </c>
      <c r="CH101" s="436">
        <v>4.0814000000000003E-2</v>
      </c>
    </row>
    <row r="102" spans="1:86" x14ac:dyDescent="0.3">
      <c r="A102" s="598"/>
      <c r="B102" s="11" t="s">
        <v>23</v>
      </c>
      <c r="C102" s="412">
        <v>3.7309000000000002E-2</v>
      </c>
      <c r="D102" s="412">
        <v>3.7734999999999998E-2</v>
      </c>
      <c r="E102" s="412">
        <v>3.8399999999999997E-2</v>
      </c>
      <c r="F102" s="412">
        <v>3.9986000000000001E-2</v>
      </c>
      <c r="G102" s="412">
        <v>4.1888000000000002E-2</v>
      </c>
      <c r="H102" s="412">
        <v>7.8059000000000003E-2</v>
      </c>
      <c r="I102" s="436">
        <v>7.9558000000000004E-2</v>
      </c>
      <c r="J102" s="436">
        <v>7.9958000000000001E-2</v>
      </c>
      <c r="K102" s="436">
        <v>7.8107999999999997E-2</v>
      </c>
      <c r="L102" s="436">
        <v>4.1531999999999999E-2</v>
      </c>
      <c r="M102" s="436">
        <v>4.2438999999999998E-2</v>
      </c>
      <c r="N102" s="436">
        <v>4.0814000000000003E-2</v>
      </c>
      <c r="O102" s="436">
        <v>3.9933000000000003E-2</v>
      </c>
      <c r="P102" s="436">
        <v>3.9878999999999998E-2</v>
      </c>
      <c r="Q102" s="436">
        <v>4.1041000000000001E-2</v>
      </c>
      <c r="R102" s="436">
        <v>4.1168000000000003E-2</v>
      </c>
      <c r="S102" s="436">
        <v>4.2222999999999997E-2</v>
      </c>
      <c r="T102" s="436">
        <v>8.2789000000000001E-2</v>
      </c>
      <c r="U102" s="436">
        <v>7.9558000000000004E-2</v>
      </c>
      <c r="V102" s="436">
        <v>7.9958000000000001E-2</v>
      </c>
      <c r="W102" s="436">
        <v>7.8107999999999997E-2</v>
      </c>
      <c r="X102" s="436">
        <v>4.1531999999999999E-2</v>
      </c>
      <c r="Y102" s="436">
        <v>4.2438999999999998E-2</v>
      </c>
      <c r="Z102" s="436">
        <v>4.0814000000000003E-2</v>
      </c>
      <c r="AA102" s="436">
        <v>3.9933000000000003E-2</v>
      </c>
      <c r="AB102" s="436">
        <v>3.9878999999999998E-2</v>
      </c>
      <c r="AC102" s="436">
        <v>4.1041000000000001E-2</v>
      </c>
      <c r="AD102" s="436">
        <v>4.1168000000000003E-2</v>
      </c>
      <c r="AE102" s="436">
        <v>4.2222999999999997E-2</v>
      </c>
      <c r="AF102" s="436">
        <v>8.2789000000000001E-2</v>
      </c>
      <c r="AG102" s="436">
        <v>7.9558000000000004E-2</v>
      </c>
      <c r="AH102" s="436">
        <v>7.9958000000000001E-2</v>
      </c>
      <c r="AI102" s="436">
        <v>7.8107999999999997E-2</v>
      </c>
      <c r="AJ102" s="436">
        <v>4.1531999999999999E-2</v>
      </c>
      <c r="AK102" s="436">
        <v>4.2438999999999998E-2</v>
      </c>
      <c r="AL102" s="436">
        <v>4.0814000000000003E-2</v>
      </c>
      <c r="AM102" s="436">
        <v>3.9933000000000003E-2</v>
      </c>
      <c r="AN102" s="436">
        <v>3.9878999999999998E-2</v>
      </c>
      <c r="AO102" s="436">
        <v>4.1041000000000001E-2</v>
      </c>
      <c r="AP102" s="436">
        <v>4.1168000000000003E-2</v>
      </c>
      <c r="AQ102" s="436">
        <v>4.2222999999999997E-2</v>
      </c>
      <c r="AR102" s="436">
        <v>8.2789000000000001E-2</v>
      </c>
      <c r="AS102" s="436">
        <v>7.9558000000000004E-2</v>
      </c>
      <c r="AT102" s="436">
        <v>7.9958000000000001E-2</v>
      </c>
      <c r="AU102" s="436">
        <v>7.8107999999999997E-2</v>
      </c>
      <c r="AV102" s="436">
        <v>4.1531999999999999E-2</v>
      </c>
      <c r="AW102" s="436">
        <v>4.2438999999999998E-2</v>
      </c>
      <c r="AX102" s="436">
        <v>4.0814000000000003E-2</v>
      </c>
      <c r="AY102" s="436">
        <v>3.9933000000000003E-2</v>
      </c>
      <c r="AZ102" s="436">
        <v>3.9878999999999998E-2</v>
      </c>
      <c r="BA102" s="436">
        <v>4.1041000000000001E-2</v>
      </c>
      <c r="BB102" s="436">
        <v>4.1168000000000003E-2</v>
      </c>
      <c r="BC102" s="436">
        <v>4.2222999999999997E-2</v>
      </c>
      <c r="BD102" s="436">
        <v>8.2789000000000001E-2</v>
      </c>
      <c r="BE102" s="436">
        <v>7.9558000000000004E-2</v>
      </c>
      <c r="BF102" s="436">
        <v>7.9958000000000001E-2</v>
      </c>
      <c r="BG102" s="436">
        <v>7.8107999999999997E-2</v>
      </c>
      <c r="BH102" s="436">
        <v>4.1531999999999999E-2</v>
      </c>
      <c r="BI102" s="436">
        <v>4.2438999999999998E-2</v>
      </c>
      <c r="BJ102" s="436">
        <v>4.0814000000000003E-2</v>
      </c>
      <c r="BK102" s="436">
        <v>3.9933000000000003E-2</v>
      </c>
      <c r="BL102" s="436">
        <v>3.9878999999999998E-2</v>
      </c>
      <c r="BM102" s="436">
        <v>4.1041000000000001E-2</v>
      </c>
      <c r="BN102" s="436">
        <v>4.1168000000000003E-2</v>
      </c>
      <c r="BO102" s="436">
        <v>4.2222999999999997E-2</v>
      </c>
      <c r="BP102" s="436">
        <v>8.2789000000000001E-2</v>
      </c>
      <c r="BQ102" s="436">
        <v>7.9558000000000004E-2</v>
      </c>
      <c r="BR102" s="436">
        <v>7.9958000000000001E-2</v>
      </c>
      <c r="BS102" s="436">
        <v>7.8107999999999997E-2</v>
      </c>
      <c r="BT102" s="436">
        <v>4.1531999999999999E-2</v>
      </c>
      <c r="BU102" s="436">
        <v>4.2438999999999998E-2</v>
      </c>
      <c r="BV102" s="436">
        <v>4.0814000000000003E-2</v>
      </c>
      <c r="BW102" s="436">
        <v>3.9933000000000003E-2</v>
      </c>
      <c r="BX102" s="436">
        <v>3.9878999999999998E-2</v>
      </c>
      <c r="BY102" s="436">
        <v>4.1041000000000001E-2</v>
      </c>
      <c r="BZ102" s="436">
        <v>4.1168000000000003E-2</v>
      </c>
      <c r="CA102" s="436">
        <v>4.2222999999999997E-2</v>
      </c>
      <c r="CB102" s="436">
        <v>8.2789000000000001E-2</v>
      </c>
      <c r="CC102" s="436">
        <v>7.9558000000000004E-2</v>
      </c>
      <c r="CD102" s="436">
        <v>7.9958000000000001E-2</v>
      </c>
      <c r="CE102" s="436">
        <v>7.8107999999999997E-2</v>
      </c>
      <c r="CF102" s="436">
        <v>4.1531999999999999E-2</v>
      </c>
      <c r="CG102" s="436">
        <v>4.2438999999999998E-2</v>
      </c>
      <c r="CH102" s="436">
        <v>4.0814000000000003E-2</v>
      </c>
    </row>
    <row r="103" spans="1:86" x14ac:dyDescent="0.3">
      <c r="A103" s="598"/>
      <c r="B103" s="11" t="s">
        <v>24</v>
      </c>
      <c r="C103" s="412">
        <v>3.7309000000000002E-2</v>
      </c>
      <c r="D103" s="412">
        <v>3.7734999999999998E-2</v>
      </c>
      <c r="E103" s="412">
        <v>3.8399999999999997E-2</v>
      </c>
      <c r="F103" s="412">
        <v>3.9986000000000001E-2</v>
      </c>
      <c r="G103" s="412">
        <v>4.1888000000000002E-2</v>
      </c>
      <c r="H103" s="412">
        <v>7.8059000000000003E-2</v>
      </c>
      <c r="I103" s="436">
        <v>7.9558000000000004E-2</v>
      </c>
      <c r="J103" s="436">
        <v>7.9958000000000001E-2</v>
      </c>
      <c r="K103" s="436">
        <v>7.8107999999999997E-2</v>
      </c>
      <c r="L103" s="436">
        <v>4.1531999999999999E-2</v>
      </c>
      <c r="M103" s="436">
        <v>4.2438999999999998E-2</v>
      </c>
      <c r="N103" s="436">
        <v>4.0814000000000003E-2</v>
      </c>
      <c r="O103" s="436">
        <v>3.9933000000000003E-2</v>
      </c>
      <c r="P103" s="436">
        <v>3.9878999999999998E-2</v>
      </c>
      <c r="Q103" s="436">
        <v>4.1041000000000001E-2</v>
      </c>
      <c r="R103" s="436">
        <v>4.1168000000000003E-2</v>
      </c>
      <c r="S103" s="436">
        <v>4.2222999999999997E-2</v>
      </c>
      <c r="T103" s="436">
        <v>8.2789000000000001E-2</v>
      </c>
      <c r="U103" s="436">
        <v>7.9558000000000004E-2</v>
      </c>
      <c r="V103" s="436">
        <v>7.9958000000000001E-2</v>
      </c>
      <c r="W103" s="436">
        <v>7.8107999999999997E-2</v>
      </c>
      <c r="X103" s="436">
        <v>4.1531999999999999E-2</v>
      </c>
      <c r="Y103" s="436">
        <v>4.2438999999999998E-2</v>
      </c>
      <c r="Z103" s="436">
        <v>4.0814000000000003E-2</v>
      </c>
      <c r="AA103" s="436">
        <v>3.9933000000000003E-2</v>
      </c>
      <c r="AB103" s="436">
        <v>3.9878999999999998E-2</v>
      </c>
      <c r="AC103" s="436">
        <v>4.1041000000000001E-2</v>
      </c>
      <c r="AD103" s="436">
        <v>4.1168000000000003E-2</v>
      </c>
      <c r="AE103" s="436">
        <v>4.2222999999999997E-2</v>
      </c>
      <c r="AF103" s="436">
        <v>8.2789000000000001E-2</v>
      </c>
      <c r="AG103" s="436">
        <v>7.9558000000000004E-2</v>
      </c>
      <c r="AH103" s="436">
        <v>7.9958000000000001E-2</v>
      </c>
      <c r="AI103" s="436">
        <v>7.8107999999999997E-2</v>
      </c>
      <c r="AJ103" s="436">
        <v>4.1531999999999999E-2</v>
      </c>
      <c r="AK103" s="436">
        <v>4.2438999999999998E-2</v>
      </c>
      <c r="AL103" s="436">
        <v>4.0814000000000003E-2</v>
      </c>
      <c r="AM103" s="436">
        <v>3.9933000000000003E-2</v>
      </c>
      <c r="AN103" s="436">
        <v>3.9878999999999998E-2</v>
      </c>
      <c r="AO103" s="436">
        <v>4.1041000000000001E-2</v>
      </c>
      <c r="AP103" s="436">
        <v>4.1168000000000003E-2</v>
      </c>
      <c r="AQ103" s="436">
        <v>4.2222999999999997E-2</v>
      </c>
      <c r="AR103" s="436">
        <v>8.2789000000000001E-2</v>
      </c>
      <c r="AS103" s="436">
        <v>7.9558000000000004E-2</v>
      </c>
      <c r="AT103" s="436">
        <v>7.9958000000000001E-2</v>
      </c>
      <c r="AU103" s="436">
        <v>7.8107999999999997E-2</v>
      </c>
      <c r="AV103" s="436">
        <v>4.1531999999999999E-2</v>
      </c>
      <c r="AW103" s="436">
        <v>4.2438999999999998E-2</v>
      </c>
      <c r="AX103" s="436">
        <v>4.0814000000000003E-2</v>
      </c>
      <c r="AY103" s="436">
        <v>3.9933000000000003E-2</v>
      </c>
      <c r="AZ103" s="436">
        <v>3.9878999999999998E-2</v>
      </c>
      <c r="BA103" s="436">
        <v>4.1041000000000001E-2</v>
      </c>
      <c r="BB103" s="436">
        <v>4.1168000000000003E-2</v>
      </c>
      <c r="BC103" s="436">
        <v>4.2222999999999997E-2</v>
      </c>
      <c r="BD103" s="436">
        <v>8.2789000000000001E-2</v>
      </c>
      <c r="BE103" s="436">
        <v>7.9558000000000004E-2</v>
      </c>
      <c r="BF103" s="436">
        <v>7.9958000000000001E-2</v>
      </c>
      <c r="BG103" s="436">
        <v>7.8107999999999997E-2</v>
      </c>
      <c r="BH103" s="436">
        <v>4.1531999999999999E-2</v>
      </c>
      <c r="BI103" s="436">
        <v>4.2438999999999998E-2</v>
      </c>
      <c r="BJ103" s="436">
        <v>4.0814000000000003E-2</v>
      </c>
      <c r="BK103" s="436">
        <v>3.9933000000000003E-2</v>
      </c>
      <c r="BL103" s="436">
        <v>3.9878999999999998E-2</v>
      </c>
      <c r="BM103" s="436">
        <v>4.1041000000000001E-2</v>
      </c>
      <c r="BN103" s="436">
        <v>4.1168000000000003E-2</v>
      </c>
      <c r="BO103" s="436">
        <v>4.2222999999999997E-2</v>
      </c>
      <c r="BP103" s="436">
        <v>8.2789000000000001E-2</v>
      </c>
      <c r="BQ103" s="436">
        <v>7.9558000000000004E-2</v>
      </c>
      <c r="BR103" s="436">
        <v>7.9958000000000001E-2</v>
      </c>
      <c r="BS103" s="436">
        <v>7.8107999999999997E-2</v>
      </c>
      <c r="BT103" s="436">
        <v>4.1531999999999999E-2</v>
      </c>
      <c r="BU103" s="436">
        <v>4.2438999999999998E-2</v>
      </c>
      <c r="BV103" s="436">
        <v>4.0814000000000003E-2</v>
      </c>
      <c r="BW103" s="436">
        <v>3.9933000000000003E-2</v>
      </c>
      <c r="BX103" s="436">
        <v>3.9878999999999998E-2</v>
      </c>
      <c r="BY103" s="436">
        <v>4.1041000000000001E-2</v>
      </c>
      <c r="BZ103" s="436">
        <v>4.1168000000000003E-2</v>
      </c>
      <c r="CA103" s="436">
        <v>4.2222999999999997E-2</v>
      </c>
      <c r="CB103" s="436">
        <v>8.2789000000000001E-2</v>
      </c>
      <c r="CC103" s="436">
        <v>7.9558000000000004E-2</v>
      </c>
      <c r="CD103" s="436">
        <v>7.9958000000000001E-2</v>
      </c>
      <c r="CE103" s="436">
        <v>7.8107999999999997E-2</v>
      </c>
      <c r="CF103" s="436">
        <v>4.1531999999999999E-2</v>
      </c>
      <c r="CG103" s="436">
        <v>4.2438999999999998E-2</v>
      </c>
      <c r="CH103" s="436">
        <v>4.0814000000000003E-2</v>
      </c>
    </row>
    <row r="104" spans="1:86" x14ac:dyDescent="0.3">
      <c r="A104" s="598"/>
      <c r="B104" s="11" t="s">
        <v>7</v>
      </c>
      <c r="C104" s="412">
        <v>3.6126999999999999E-2</v>
      </c>
      <c r="D104" s="412">
        <v>3.6472999999999998E-2</v>
      </c>
      <c r="E104" s="412">
        <v>3.7088999999999997E-2</v>
      </c>
      <c r="F104" s="412">
        <v>3.9086999999999997E-2</v>
      </c>
      <c r="G104" s="412">
        <v>4.0485E-2</v>
      </c>
      <c r="H104" s="412">
        <v>7.4872999999999995E-2</v>
      </c>
      <c r="I104" s="436">
        <v>7.5749999999999998E-2</v>
      </c>
      <c r="J104" s="436">
        <v>7.6244000000000006E-2</v>
      </c>
      <c r="K104" s="436">
        <v>7.4468999999999994E-2</v>
      </c>
      <c r="L104" s="436">
        <v>3.9891000000000003E-2</v>
      </c>
      <c r="M104" s="436">
        <v>4.07E-2</v>
      </c>
      <c r="N104" s="436">
        <v>3.9168000000000001E-2</v>
      </c>
      <c r="O104" s="436">
        <v>3.8309999999999997E-2</v>
      </c>
      <c r="P104" s="436">
        <v>3.8170999999999997E-2</v>
      </c>
      <c r="Q104" s="436">
        <v>3.925E-2</v>
      </c>
      <c r="R104" s="436">
        <v>3.993E-2</v>
      </c>
      <c r="S104" s="436">
        <v>4.0524999999999999E-2</v>
      </c>
      <c r="T104" s="436">
        <v>7.8927999999999998E-2</v>
      </c>
      <c r="U104" s="436">
        <v>7.5749999999999998E-2</v>
      </c>
      <c r="V104" s="436">
        <v>7.6244000000000006E-2</v>
      </c>
      <c r="W104" s="436">
        <v>7.4468999999999994E-2</v>
      </c>
      <c r="X104" s="436">
        <v>3.9891000000000003E-2</v>
      </c>
      <c r="Y104" s="436">
        <v>4.07E-2</v>
      </c>
      <c r="Z104" s="436">
        <v>3.9168000000000001E-2</v>
      </c>
      <c r="AA104" s="436">
        <v>3.8309999999999997E-2</v>
      </c>
      <c r="AB104" s="436">
        <v>3.8170999999999997E-2</v>
      </c>
      <c r="AC104" s="436">
        <v>3.925E-2</v>
      </c>
      <c r="AD104" s="436">
        <v>3.993E-2</v>
      </c>
      <c r="AE104" s="436">
        <v>4.0524999999999999E-2</v>
      </c>
      <c r="AF104" s="436">
        <v>7.8927999999999998E-2</v>
      </c>
      <c r="AG104" s="436">
        <v>7.5749999999999998E-2</v>
      </c>
      <c r="AH104" s="436">
        <v>7.6244000000000006E-2</v>
      </c>
      <c r="AI104" s="436">
        <v>7.4468999999999994E-2</v>
      </c>
      <c r="AJ104" s="436">
        <v>3.9891000000000003E-2</v>
      </c>
      <c r="AK104" s="436">
        <v>4.07E-2</v>
      </c>
      <c r="AL104" s="436">
        <v>3.9168000000000001E-2</v>
      </c>
      <c r="AM104" s="436">
        <v>3.8309999999999997E-2</v>
      </c>
      <c r="AN104" s="436">
        <v>3.8170999999999997E-2</v>
      </c>
      <c r="AO104" s="436">
        <v>3.925E-2</v>
      </c>
      <c r="AP104" s="436">
        <v>3.993E-2</v>
      </c>
      <c r="AQ104" s="436">
        <v>4.0524999999999999E-2</v>
      </c>
      <c r="AR104" s="436">
        <v>7.8927999999999998E-2</v>
      </c>
      <c r="AS104" s="436">
        <v>7.5749999999999998E-2</v>
      </c>
      <c r="AT104" s="436">
        <v>7.6244000000000006E-2</v>
      </c>
      <c r="AU104" s="436">
        <v>7.4468999999999994E-2</v>
      </c>
      <c r="AV104" s="436">
        <v>3.9891000000000003E-2</v>
      </c>
      <c r="AW104" s="436">
        <v>4.07E-2</v>
      </c>
      <c r="AX104" s="436">
        <v>3.9168000000000001E-2</v>
      </c>
      <c r="AY104" s="436">
        <v>3.8309999999999997E-2</v>
      </c>
      <c r="AZ104" s="436">
        <v>3.8170999999999997E-2</v>
      </c>
      <c r="BA104" s="436">
        <v>3.925E-2</v>
      </c>
      <c r="BB104" s="436">
        <v>3.993E-2</v>
      </c>
      <c r="BC104" s="436">
        <v>4.0524999999999999E-2</v>
      </c>
      <c r="BD104" s="436">
        <v>7.8927999999999998E-2</v>
      </c>
      <c r="BE104" s="436">
        <v>7.5749999999999998E-2</v>
      </c>
      <c r="BF104" s="436">
        <v>7.6244000000000006E-2</v>
      </c>
      <c r="BG104" s="436">
        <v>7.4468999999999994E-2</v>
      </c>
      <c r="BH104" s="436">
        <v>3.9891000000000003E-2</v>
      </c>
      <c r="BI104" s="436">
        <v>4.07E-2</v>
      </c>
      <c r="BJ104" s="436">
        <v>3.9168000000000001E-2</v>
      </c>
      <c r="BK104" s="436">
        <v>3.8309999999999997E-2</v>
      </c>
      <c r="BL104" s="436">
        <v>3.8170999999999997E-2</v>
      </c>
      <c r="BM104" s="436">
        <v>3.925E-2</v>
      </c>
      <c r="BN104" s="436">
        <v>3.993E-2</v>
      </c>
      <c r="BO104" s="436">
        <v>4.0524999999999999E-2</v>
      </c>
      <c r="BP104" s="436">
        <v>7.8927999999999998E-2</v>
      </c>
      <c r="BQ104" s="436">
        <v>7.5749999999999998E-2</v>
      </c>
      <c r="BR104" s="436">
        <v>7.6244000000000006E-2</v>
      </c>
      <c r="BS104" s="436">
        <v>7.4468999999999994E-2</v>
      </c>
      <c r="BT104" s="436">
        <v>3.9891000000000003E-2</v>
      </c>
      <c r="BU104" s="436">
        <v>4.07E-2</v>
      </c>
      <c r="BV104" s="436">
        <v>3.9168000000000001E-2</v>
      </c>
      <c r="BW104" s="436">
        <v>3.8309999999999997E-2</v>
      </c>
      <c r="BX104" s="436">
        <v>3.8170999999999997E-2</v>
      </c>
      <c r="BY104" s="436">
        <v>3.925E-2</v>
      </c>
      <c r="BZ104" s="436">
        <v>3.993E-2</v>
      </c>
      <c r="CA104" s="436">
        <v>4.0524999999999999E-2</v>
      </c>
      <c r="CB104" s="436">
        <v>7.8927999999999998E-2</v>
      </c>
      <c r="CC104" s="436">
        <v>7.5749999999999998E-2</v>
      </c>
      <c r="CD104" s="436">
        <v>7.6244000000000006E-2</v>
      </c>
      <c r="CE104" s="436">
        <v>7.4468999999999994E-2</v>
      </c>
      <c r="CF104" s="436">
        <v>3.9891000000000003E-2</v>
      </c>
      <c r="CG104" s="436">
        <v>4.07E-2</v>
      </c>
      <c r="CH104" s="436">
        <v>3.9168000000000001E-2</v>
      </c>
    </row>
    <row r="105" spans="1:86" ht="15" thickBot="1" x14ac:dyDescent="0.35">
      <c r="A105" s="599"/>
      <c r="B105" s="16" t="s">
        <v>8</v>
      </c>
      <c r="C105" s="411">
        <v>3.7960000000000001E-2</v>
      </c>
      <c r="D105" s="411">
        <v>3.8075999999999999E-2</v>
      </c>
      <c r="E105" s="411">
        <v>3.8561999999999999E-2</v>
      </c>
      <c r="F105" s="411">
        <v>4.1709000000000003E-2</v>
      </c>
      <c r="G105" s="411">
        <v>4.3366000000000002E-2</v>
      </c>
      <c r="H105" s="411">
        <v>8.3459000000000005E-2</v>
      </c>
      <c r="I105" s="434">
        <v>8.5674E-2</v>
      </c>
      <c r="J105" s="434">
        <v>8.6429000000000006E-2</v>
      </c>
      <c r="K105" s="434">
        <v>8.2271999999999998E-2</v>
      </c>
      <c r="L105" s="434">
        <v>4.3230999999999999E-2</v>
      </c>
      <c r="M105" s="434">
        <v>4.3944999999999998E-2</v>
      </c>
      <c r="N105" s="434">
        <v>4.2141999999999999E-2</v>
      </c>
      <c r="O105" s="434">
        <v>4.0855000000000002E-2</v>
      </c>
      <c r="P105" s="434">
        <v>4.0336999999999998E-2</v>
      </c>
      <c r="Q105" s="434">
        <v>4.1315999999999999E-2</v>
      </c>
      <c r="R105" s="434">
        <v>4.3313999999999998E-2</v>
      </c>
      <c r="S105" s="434">
        <v>4.4001999999999999E-2</v>
      </c>
      <c r="T105" s="434">
        <v>8.9335999999999999E-2</v>
      </c>
      <c r="U105" s="434">
        <v>8.5674E-2</v>
      </c>
      <c r="V105" s="434">
        <v>8.6429000000000006E-2</v>
      </c>
      <c r="W105" s="434">
        <v>8.2271999999999998E-2</v>
      </c>
      <c r="X105" s="434">
        <v>4.3230999999999999E-2</v>
      </c>
      <c r="Y105" s="434">
        <v>4.3944999999999998E-2</v>
      </c>
      <c r="Z105" s="434">
        <v>4.2141999999999999E-2</v>
      </c>
      <c r="AA105" s="434">
        <v>4.0855000000000002E-2</v>
      </c>
      <c r="AB105" s="434">
        <v>4.0336999999999998E-2</v>
      </c>
      <c r="AC105" s="434">
        <v>4.1315999999999999E-2</v>
      </c>
      <c r="AD105" s="434">
        <v>4.3313999999999998E-2</v>
      </c>
      <c r="AE105" s="434">
        <v>4.4001999999999999E-2</v>
      </c>
      <c r="AF105" s="434">
        <v>8.9335999999999999E-2</v>
      </c>
      <c r="AG105" s="434">
        <v>8.5674E-2</v>
      </c>
      <c r="AH105" s="434">
        <v>8.6429000000000006E-2</v>
      </c>
      <c r="AI105" s="434">
        <v>8.2271999999999998E-2</v>
      </c>
      <c r="AJ105" s="434">
        <v>4.3230999999999999E-2</v>
      </c>
      <c r="AK105" s="434">
        <v>4.3944999999999998E-2</v>
      </c>
      <c r="AL105" s="434">
        <v>4.2141999999999999E-2</v>
      </c>
      <c r="AM105" s="434">
        <v>4.0855000000000002E-2</v>
      </c>
      <c r="AN105" s="434">
        <v>4.0336999999999998E-2</v>
      </c>
      <c r="AO105" s="434">
        <v>4.1315999999999999E-2</v>
      </c>
      <c r="AP105" s="434">
        <v>4.3313999999999998E-2</v>
      </c>
      <c r="AQ105" s="434">
        <v>4.4001999999999999E-2</v>
      </c>
      <c r="AR105" s="434">
        <v>8.9335999999999999E-2</v>
      </c>
      <c r="AS105" s="434">
        <v>8.5674E-2</v>
      </c>
      <c r="AT105" s="434">
        <v>8.6429000000000006E-2</v>
      </c>
      <c r="AU105" s="434">
        <v>8.2271999999999998E-2</v>
      </c>
      <c r="AV105" s="434">
        <v>4.3230999999999999E-2</v>
      </c>
      <c r="AW105" s="434">
        <v>4.3944999999999998E-2</v>
      </c>
      <c r="AX105" s="434">
        <v>4.2141999999999999E-2</v>
      </c>
      <c r="AY105" s="434">
        <v>4.0855000000000002E-2</v>
      </c>
      <c r="AZ105" s="434">
        <v>4.0336999999999998E-2</v>
      </c>
      <c r="BA105" s="434">
        <v>4.1315999999999999E-2</v>
      </c>
      <c r="BB105" s="434">
        <v>4.3313999999999998E-2</v>
      </c>
      <c r="BC105" s="434">
        <v>4.4001999999999999E-2</v>
      </c>
      <c r="BD105" s="434">
        <v>8.9335999999999999E-2</v>
      </c>
      <c r="BE105" s="434">
        <v>8.5674E-2</v>
      </c>
      <c r="BF105" s="434">
        <v>8.6429000000000006E-2</v>
      </c>
      <c r="BG105" s="434">
        <v>8.2271999999999998E-2</v>
      </c>
      <c r="BH105" s="434">
        <v>4.3230999999999999E-2</v>
      </c>
      <c r="BI105" s="434">
        <v>4.3944999999999998E-2</v>
      </c>
      <c r="BJ105" s="434">
        <v>4.2141999999999999E-2</v>
      </c>
      <c r="BK105" s="434">
        <v>4.0855000000000002E-2</v>
      </c>
      <c r="BL105" s="434">
        <v>4.0336999999999998E-2</v>
      </c>
      <c r="BM105" s="434">
        <v>4.1315999999999999E-2</v>
      </c>
      <c r="BN105" s="434">
        <v>4.3313999999999998E-2</v>
      </c>
      <c r="BO105" s="434">
        <v>4.4001999999999999E-2</v>
      </c>
      <c r="BP105" s="434">
        <v>8.9335999999999999E-2</v>
      </c>
      <c r="BQ105" s="434">
        <v>8.5674E-2</v>
      </c>
      <c r="BR105" s="434">
        <v>8.6429000000000006E-2</v>
      </c>
      <c r="BS105" s="434">
        <v>8.2271999999999998E-2</v>
      </c>
      <c r="BT105" s="434">
        <v>4.3230999999999999E-2</v>
      </c>
      <c r="BU105" s="434">
        <v>4.3944999999999998E-2</v>
      </c>
      <c r="BV105" s="434">
        <v>4.2141999999999999E-2</v>
      </c>
      <c r="BW105" s="434">
        <v>4.0855000000000002E-2</v>
      </c>
      <c r="BX105" s="434">
        <v>4.0336999999999998E-2</v>
      </c>
      <c r="BY105" s="434">
        <v>4.1315999999999999E-2</v>
      </c>
      <c r="BZ105" s="434">
        <v>4.3313999999999998E-2</v>
      </c>
      <c r="CA105" s="434">
        <v>4.4001999999999999E-2</v>
      </c>
      <c r="CB105" s="434">
        <v>8.9335999999999999E-2</v>
      </c>
      <c r="CC105" s="434">
        <v>8.5674E-2</v>
      </c>
      <c r="CD105" s="434">
        <v>8.6429000000000006E-2</v>
      </c>
      <c r="CE105" s="434">
        <v>8.2271999999999998E-2</v>
      </c>
      <c r="CF105" s="434">
        <v>4.3230999999999999E-2</v>
      </c>
      <c r="CG105" s="434">
        <v>4.3944999999999998E-2</v>
      </c>
      <c r="CH105" s="434">
        <v>4.2141999999999999E-2</v>
      </c>
    </row>
    <row r="106" spans="1:86" x14ac:dyDescent="0.3">
      <c r="C106" s="410" t="s">
        <v>232</v>
      </c>
      <c r="I106" s="435" t="s">
        <v>255</v>
      </c>
    </row>
    <row r="107" spans="1:86" ht="15" hidden="1" customHeight="1" x14ac:dyDescent="0.3">
      <c r="A107" s="584" t="s">
        <v>121</v>
      </c>
      <c r="B107" s="586" t="s">
        <v>122</v>
      </c>
      <c r="C107" s="587"/>
      <c r="D107" s="587"/>
      <c r="E107" s="587"/>
      <c r="F107" s="587"/>
      <c r="G107" s="587"/>
      <c r="H107" s="587"/>
      <c r="I107" s="587"/>
      <c r="J107" s="587"/>
      <c r="K107" s="587"/>
      <c r="L107" s="587"/>
      <c r="M107" s="587"/>
      <c r="N107" s="587"/>
      <c r="O107" s="595" t="s">
        <v>122</v>
      </c>
      <c r="P107" s="588"/>
      <c r="Q107" s="588"/>
      <c r="R107" s="588"/>
      <c r="S107" s="588"/>
      <c r="T107" s="588"/>
      <c r="U107" s="588"/>
      <c r="V107" s="588"/>
      <c r="W107" s="588"/>
      <c r="X107" s="588"/>
      <c r="Y107" s="588"/>
      <c r="Z107" s="596"/>
      <c r="AA107" s="588" t="s">
        <v>122</v>
      </c>
      <c r="AB107" s="588"/>
      <c r="AC107" s="588"/>
      <c r="AD107" s="588"/>
      <c r="AE107" s="588"/>
      <c r="AF107" s="588"/>
      <c r="AG107" s="588"/>
      <c r="AH107" s="588"/>
      <c r="AI107" s="588"/>
      <c r="AJ107" s="588"/>
      <c r="AK107" s="588"/>
      <c r="AL107" s="588"/>
      <c r="AM107" s="595" t="s">
        <v>122</v>
      </c>
      <c r="AN107" s="588"/>
      <c r="AO107" s="588"/>
      <c r="AP107" s="588"/>
      <c r="AQ107" s="588"/>
      <c r="AR107" s="588"/>
      <c r="AS107" s="588"/>
      <c r="AT107" s="588"/>
      <c r="AU107" s="588"/>
      <c r="AV107" s="588"/>
      <c r="AW107" s="588"/>
      <c r="AX107" s="596"/>
      <c r="AY107" s="588" t="s">
        <v>122</v>
      </c>
      <c r="AZ107" s="588"/>
      <c r="BA107" s="588"/>
      <c r="BB107" s="588"/>
      <c r="BC107" s="588"/>
      <c r="BD107" s="588"/>
      <c r="BE107" s="588"/>
      <c r="BF107" s="588"/>
      <c r="BG107" s="588"/>
      <c r="BH107" s="588"/>
      <c r="BI107" s="588"/>
      <c r="BJ107" s="588"/>
      <c r="BK107" s="595" t="s">
        <v>122</v>
      </c>
      <c r="BL107" s="588"/>
      <c r="BM107" s="588"/>
      <c r="BN107" s="588"/>
      <c r="BO107" s="588"/>
      <c r="BP107" s="588"/>
      <c r="BQ107" s="588"/>
      <c r="BR107" s="588"/>
      <c r="BS107" s="588"/>
      <c r="BT107" s="588"/>
      <c r="BU107" s="588"/>
      <c r="BV107" s="596"/>
      <c r="BW107" s="588" t="s">
        <v>122</v>
      </c>
      <c r="BX107" s="588"/>
      <c r="BY107" s="588"/>
      <c r="BZ107" s="588"/>
      <c r="CA107" s="588"/>
      <c r="CB107" s="588"/>
      <c r="CC107" s="588"/>
      <c r="CD107" s="588"/>
      <c r="CE107" s="588"/>
      <c r="CF107" s="588"/>
      <c r="CG107" s="588"/>
      <c r="CH107" s="589"/>
    </row>
    <row r="108" spans="1:86" ht="15" hidden="1" thickBot="1" x14ac:dyDescent="0.35">
      <c r="A108" s="585"/>
      <c r="B108" s="590" t="s">
        <v>234</v>
      </c>
      <c r="C108" s="591"/>
      <c r="D108" s="591"/>
      <c r="E108" s="591"/>
      <c r="F108" s="591"/>
      <c r="G108" s="591"/>
      <c r="H108" s="591"/>
      <c r="I108" s="591"/>
      <c r="J108" s="591"/>
      <c r="K108" s="591"/>
      <c r="L108" s="591"/>
      <c r="M108" s="591"/>
      <c r="N108" s="591"/>
      <c r="O108" s="592" t="s">
        <v>234</v>
      </c>
      <c r="P108" s="593"/>
      <c r="Q108" s="593"/>
      <c r="R108" s="593"/>
      <c r="S108" s="593"/>
      <c r="T108" s="593"/>
      <c r="U108" s="593"/>
      <c r="V108" s="593"/>
      <c r="W108" s="593"/>
      <c r="X108" s="593"/>
      <c r="Y108" s="593"/>
      <c r="Z108" s="594"/>
      <c r="AA108" s="592" t="s">
        <v>234</v>
      </c>
      <c r="AB108" s="593"/>
      <c r="AC108" s="593"/>
      <c r="AD108" s="593"/>
      <c r="AE108" s="593"/>
      <c r="AF108" s="593"/>
      <c r="AG108" s="593"/>
      <c r="AH108" s="593"/>
      <c r="AI108" s="593"/>
      <c r="AJ108" s="593"/>
      <c r="AK108" s="593"/>
      <c r="AL108" s="594"/>
      <c r="AM108" s="592" t="s">
        <v>234</v>
      </c>
      <c r="AN108" s="593"/>
      <c r="AO108" s="593"/>
      <c r="AP108" s="593"/>
      <c r="AQ108" s="593"/>
      <c r="AR108" s="593"/>
      <c r="AS108" s="593"/>
      <c r="AT108" s="593"/>
      <c r="AU108" s="593"/>
      <c r="AV108" s="593"/>
      <c r="AW108" s="593"/>
      <c r="AX108" s="594"/>
      <c r="AY108" s="592" t="s">
        <v>234</v>
      </c>
      <c r="AZ108" s="593"/>
      <c r="BA108" s="593"/>
      <c r="BB108" s="593"/>
      <c r="BC108" s="593"/>
      <c r="BD108" s="593"/>
      <c r="BE108" s="593"/>
      <c r="BF108" s="593"/>
      <c r="BG108" s="593"/>
      <c r="BH108" s="593"/>
      <c r="BI108" s="593"/>
      <c r="BJ108" s="594"/>
      <c r="BK108" s="592" t="s">
        <v>234</v>
      </c>
      <c r="BL108" s="593"/>
      <c r="BM108" s="593"/>
      <c r="BN108" s="593"/>
      <c r="BO108" s="593"/>
      <c r="BP108" s="593"/>
      <c r="BQ108" s="593"/>
      <c r="BR108" s="593"/>
      <c r="BS108" s="593"/>
      <c r="BT108" s="593"/>
      <c r="BU108" s="593"/>
      <c r="BV108" s="594"/>
      <c r="BW108" s="592" t="s">
        <v>234</v>
      </c>
      <c r="BX108" s="593"/>
      <c r="BY108" s="593"/>
      <c r="BZ108" s="593"/>
      <c r="CA108" s="593"/>
      <c r="CB108" s="593"/>
      <c r="CC108" s="593"/>
      <c r="CD108" s="593"/>
      <c r="CE108" s="593"/>
      <c r="CF108" s="593"/>
      <c r="CG108" s="593"/>
      <c r="CH108" s="594"/>
    </row>
    <row r="109" spans="1:86" ht="16.2" hidden="1" thickBot="1" x14ac:dyDescent="0.35">
      <c r="A109" s="581"/>
      <c r="B109" s="283" t="s">
        <v>124</v>
      </c>
      <c r="C109" s="174">
        <f>C$4</f>
        <v>44927</v>
      </c>
      <c r="D109" s="174">
        <f t="shared" ref="D109:BO109" si="106">D$4</f>
        <v>44958</v>
      </c>
      <c r="E109" s="174">
        <f t="shared" si="106"/>
        <v>44986</v>
      </c>
      <c r="F109" s="174">
        <f t="shared" si="106"/>
        <v>45017</v>
      </c>
      <c r="G109" s="174">
        <f t="shared" si="106"/>
        <v>45047</v>
      </c>
      <c r="H109" s="174">
        <f t="shared" si="106"/>
        <v>45078</v>
      </c>
      <c r="I109" s="174">
        <f t="shared" si="106"/>
        <v>45108</v>
      </c>
      <c r="J109" s="174">
        <f t="shared" si="106"/>
        <v>45139</v>
      </c>
      <c r="K109" s="174">
        <f t="shared" si="106"/>
        <v>45170</v>
      </c>
      <c r="L109" s="174">
        <f t="shared" si="106"/>
        <v>45200</v>
      </c>
      <c r="M109" s="174">
        <f t="shared" si="106"/>
        <v>45231</v>
      </c>
      <c r="N109" s="174">
        <f t="shared" si="106"/>
        <v>45261</v>
      </c>
      <c r="O109" s="174">
        <f t="shared" si="106"/>
        <v>45292</v>
      </c>
      <c r="P109" s="174">
        <f t="shared" si="106"/>
        <v>45323</v>
      </c>
      <c r="Q109" s="174">
        <f t="shared" si="106"/>
        <v>45352</v>
      </c>
      <c r="R109" s="174">
        <f t="shared" si="106"/>
        <v>45383</v>
      </c>
      <c r="S109" s="174">
        <f t="shared" si="106"/>
        <v>45413</v>
      </c>
      <c r="T109" s="174">
        <f t="shared" si="106"/>
        <v>45444</v>
      </c>
      <c r="U109" s="174">
        <f t="shared" si="106"/>
        <v>45474</v>
      </c>
      <c r="V109" s="174">
        <f t="shared" si="106"/>
        <v>45505</v>
      </c>
      <c r="W109" s="174">
        <f t="shared" si="106"/>
        <v>45536</v>
      </c>
      <c r="X109" s="174">
        <f t="shared" si="106"/>
        <v>45566</v>
      </c>
      <c r="Y109" s="174">
        <f t="shared" si="106"/>
        <v>45597</v>
      </c>
      <c r="Z109" s="174">
        <f t="shared" si="106"/>
        <v>45627</v>
      </c>
      <c r="AA109" s="174">
        <f t="shared" si="106"/>
        <v>45658</v>
      </c>
      <c r="AB109" s="174">
        <f t="shared" si="106"/>
        <v>45689</v>
      </c>
      <c r="AC109" s="174">
        <f t="shared" si="106"/>
        <v>45717</v>
      </c>
      <c r="AD109" s="174">
        <f t="shared" si="106"/>
        <v>45748</v>
      </c>
      <c r="AE109" s="174">
        <f t="shared" si="106"/>
        <v>45778</v>
      </c>
      <c r="AF109" s="174">
        <f t="shared" si="106"/>
        <v>45809</v>
      </c>
      <c r="AG109" s="174">
        <f t="shared" si="106"/>
        <v>45839</v>
      </c>
      <c r="AH109" s="174">
        <f t="shared" si="106"/>
        <v>45870</v>
      </c>
      <c r="AI109" s="174">
        <f t="shared" si="106"/>
        <v>45901</v>
      </c>
      <c r="AJ109" s="174">
        <f t="shared" si="106"/>
        <v>45931</v>
      </c>
      <c r="AK109" s="174">
        <f t="shared" si="106"/>
        <v>45962</v>
      </c>
      <c r="AL109" s="174">
        <f t="shared" si="106"/>
        <v>45992</v>
      </c>
      <c r="AM109" s="174">
        <f t="shared" si="106"/>
        <v>46023</v>
      </c>
      <c r="AN109" s="174">
        <f t="shared" si="106"/>
        <v>46054</v>
      </c>
      <c r="AO109" s="174">
        <f t="shared" si="106"/>
        <v>46082</v>
      </c>
      <c r="AP109" s="174">
        <f t="shared" si="106"/>
        <v>46113</v>
      </c>
      <c r="AQ109" s="174">
        <f t="shared" si="106"/>
        <v>46143</v>
      </c>
      <c r="AR109" s="174">
        <f t="shared" si="106"/>
        <v>46174</v>
      </c>
      <c r="AS109" s="174">
        <f t="shared" si="106"/>
        <v>46204</v>
      </c>
      <c r="AT109" s="174">
        <f t="shared" si="106"/>
        <v>46235</v>
      </c>
      <c r="AU109" s="174">
        <f t="shared" si="106"/>
        <v>46266</v>
      </c>
      <c r="AV109" s="174">
        <f t="shared" si="106"/>
        <v>46296</v>
      </c>
      <c r="AW109" s="174">
        <f t="shared" si="106"/>
        <v>46327</v>
      </c>
      <c r="AX109" s="174">
        <f t="shared" si="106"/>
        <v>46357</v>
      </c>
      <c r="AY109" s="174">
        <f t="shared" si="106"/>
        <v>46388</v>
      </c>
      <c r="AZ109" s="174">
        <f t="shared" si="106"/>
        <v>46419</v>
      </c>
      <c r="BA109" s="174">
        <f t="shared" si="106"/>
        <v>46447</v>
      </c>
      <c r="BB109" s="174">
        <f t="shared" si="106"/>
        <v>46478</v>
      </c>
      <c r="BC109" s="174">
        <f t="shared" si="106"/>
        <v>46508</v>
      </c>
      <c r="BD109" s="174">
        <f t="shared" si="106"/>
        <v>46539</v>
      </c>
      <c r="BE109" s="174">
        <f t="shared" si="106"/>
        <v>46569</v>
      </c>
      <c r="BF109" s="174">
        <f t="shared" si="106"/>
        <v>46600</v>
      </c>
      <c r="BG109" s="174">
        <f t="shared" si="106"/>
        <v>46631</v>
      </c>
      <c r="BH109" s="174">
        <f t="shared" si="106"/>
        <v>46661</v>
      </c>
      <c r="BI109" s="174">
        <f t="shared" si="106"/>
        <v>46692</v>
      </c>
      <c r="BJ109" s="174">
        <f t="shared" si="106"/>
        <v>46722</v>
      </c>
      <c r="BK109" s="174">
        <f t="shared" si="106"/>
        <v>46753</v>
      </c>
      <c r="BL109" s="174">
        <f t="shared" si="106"/>
        <v>46784</v>
      </c>
      <c r="BM109" s="174">
        <f t="shared" si="106"/>
        <v>46813</v>
      </c>
      <c r="BN109" s="174">
        <f t="shared" si="106"/>
        <v>46844</v>
      </c>
      <c r="BO109" s="174">
        <f t="shared" si="106"/>
        <v>46874</v>
      </c>
      <c r="BP109" s="174">
        <f t="shared" ref="BP109:CH109" si="107">BP$4</f>
        <v>46905</v>
      </c>
      <c r="BQ109" s="174">
        <f t="shared" si="107"/>
        <v>46935</v>
      </c>
      <c r="BR109" s="174">
        <f t="shared" si="107"/>
        <v>46966</v>
      </c>
      <c r="BS109" s="174">
        <f t="shared" si="107"/>
        <v>46997</v>
      </c>
      <c r="BT109" s="174">
        <f t="shared" si="107"/>
        <v>47027</v>
      </c>
      <c r="BU109" s="174">
        <f t="shared" si="107"/>
        <v>47058</v>
      </c>
      <c r="BV109" s="174">
        <f t="shared" si="107"/>
        <v>47088</v>
      </c>
      <c r="BW109" s="174">
        <f t="shared" si="107"/>
        <v>47119</v>
      </c>
      <c r="BX109" s="174">
        <f t="shared" si="107"/>
        <v>47150</v>
      </c>
      <c r="BY109" s="174">
        <f t="shared" si="107"/>
        <v>47178</v>
      </c>
      <c r="BZ109" s="174">
        <f t="shared" si="107"/>
        <v>47209</v>
      </c>
      <c r="CA109" s="174">
        <f t="shared" si="107"/>
        <v>47239</v>
      </c>
      <c r="CB109" s="174">
        <f t="shared" si="107"/>
        <v>47270</v>
      </c>
      <c r="CC109" s="174">
        <f t="shared" si="107"/>
        <v>47300</v>
      </c>
      <c r="CD109" s="174">
        <f t="shared" si="107"/>
        <v>47331</v>
      </c>
      <c r="CE109" s="174">
        <f t="shared" si="107"/>
        <v>47362</v>
      </c>
      <c r="CF109" s="174">
        <f t="shared" si="107"/>
        <v>47392</v>
      </c>
      <c r="CG109" s="174">
        <f t="shared" si="107"/>
        <v>47423</v>
      </c>
      <c r="CH109" s="175">
        <f t="shared" si="107"/>
        <v>47453</v>
      </c>
    </row>
    <row r="110" spans="1:86" hidden="1" x14ac:dyDescent="0.3">
      <c r="A110" s="581"/>
      <c r="B110" s="284" t="s">
        <v>20</v>
      </c>
      <c r="C110" s="413">
        <v>3.5019662668601133E-2</v>
      </c>
      <c r="D110" s="413">
        <v>3.5403272321110998E-2</v>
      </c>
      <c r="E110" s="413">
        <v>3.5906635980963289E-2</v>
      </c>
      <c r="F110" s="413">
        <v>3.7660138895450668E-2</v>
      </c>
      <c r="G110" s="413">
        <v>3.9158772240397544E-2</v>
      </c>
      <c r="H110" s="413">
        <v>6.9056840546810022E-2</v>
      </c>
      <c r="I110" s="437">
        <v>7.0945278641579762E-2</v>
      </c>
      <c r="J110" s="437">
        <v>7.0982747983774006E-2</v>
      </c>
      <c r="K110" s="437">
        <v>6.9689736519992149E-2</v>
      </c>
      <c r="L110" s="437">
        <v>3.8465921545063383E-2</v>
      </c>
      <c r="M110" s="437">
        <v>3.936801638570829E-2</v>
      </c>
      <c r="N110" s="437">
        <v>3.8318634945053449E-2</v>
      </c>
      <c r="O110" s="437">
        <v>3.7441349140650192E-2</v>
      </c>
      <c r="P110" s="437">
        <v>3.7429249600920422E-2</v>
      </c>
      <c r="Q110" s="437">
        <v>3.8354723959286061E-2</v>
      </c>
      <c r="R110" s="437">
        <v>3.9317515370260341E-2</v>
      </c>
      <c r="S110" s="437">
        <v>3.9956418570678262E-2</v>
      </c>
      <c r="T110" s="437">
        <v>7.3052660356480309E-2</v>
      </c>
      <c r="U110" s="437">
        <v>7.0945278641579762E-2</v>
      </c>
      <c r="V110" s="437">
        <v>7.0982747983774006E-2</v>
      </c>
      <c r="W110" s="437">
        <v>6.9689736519992149E-2</v>
      </c>
      <c r="X110" s="437">
        <v>3.8465921545063383E-2</v>
      </c>
      <c r="Y110" s="437">
        <v>3.936801638570829E-2</v>
      </c>
      <c r="Z110" s="437">
        <v>3.8318634945053449E-2</v>
      </c>
      <c r="AA110" s="437">
        <v>3.7441349140650192E-2</v>
      </c>
      <c r="AB110" s="437">
        <v>3.7429249600920422E-2</v>
      </c>
      <c r="AC110" s="437">
        <v>3.8354723959286061E-2</v>
      </c>
      <c r="AD110" s="437">
        <v>3.9317515370260341E-2</v>
      </c>
      <c r="AE110" s="437">
        <v>3.9956418570678262E-2</v>
      </c>
      <c r="AF110" s="437">
        <v>7.3052660356480309E-2</v>
      </c>
      <c r="AG110" s="437">
        <v>7.0945278641579762E-2</v>
      </c>
      <c r="AH110" s="437">
        <v>7.0982747983774006E-2</v>
      </c>
      <c r="AI110" s="437">
        <v>6.9689736519992149E-2</v>
      </c>
      <c r="AJ110" s="437">
        <v>3.8465921545063383E-2</v>
      </c>
      <c r="AK110" s="437">
        <v>3.936801638570829E-2</v>
      </c>
      <c r="AL110" s="437">
        <v>3.8318634945053449E-2</v>
      </c>
      <c r="AM110" s="437">
        <v>3.7441349140650192E-2</v>
      </c>
      <c r="AN110" s="437">
        <v>3.7429249600920422E-2</v>
      </c>
      <c r="AO110" s="437">
        <v>3.8354723959286061E-2</v>
      </c>
      <c r="AP110" s="437">
        <v>3.9317515370260341E-2</v>
      </c>
      <c r="AQ110" s="437">
        <v>3.9956418570678262E-2</v>
      </c>
      <c r="AR110" s="437">
        <v>7.3052660356480309E-2</v>
      </c>
      <c r="AS110" s="437">
        <v>7.0945278641579762E-2</v>
      </c>
      <c r="AT110" s="437">
        <v>7.0982747983774006E-2</v>
      </c>
      <c r="AU110" s="437">
        <v>6.9689736519992149E-2</v>
      </c>
      <c r="AV110" s="437">
        <v>3.8465921545063383E-2</v>
      </c>
      <c r="AW110" s="437">
        <v>3.936801638570829E-2</v>
      </c>
      <c r="AX110" s="437">
        <v>3.8318634945053449E-2</v>
      </c>
      <c r="AY110" s="437">
        <v>3.7441349140650192E-2</v>
      </c>
      <c r="AZ110" s="437">
        <v>3.7429249600920422E-2</v>
      </c>
      <c r="BA110" s="437">
        <v>3.8354723959286061E-2</v>
      </c>
      <c r="BB110" s="437">
        <v>3.9317515370260341E-2</v>
      </c>
      <c r="BC110" s="437">
        <v>3.9956418570678262E-2</v>
      </c>
      <c r="BD110" s="437">
        <v>7.3052660356480309E-2</v>
      </c>
      <c r="BE110" s="437">
        <v>7.0945278641579762E-2</v>
      </c>
      <c r="BF110" s="437">
        <v>7.0982747983774006E-2</v>
      </c>
      <c r="BG110" s="437">
        <v>6.9689736519992149E-2</v>
      </c>
      <c r="BH110" s="437">
        <v>3.8465921545063383E-2</v>
      </c>
      <c r="BI110" s="437">
        <v>3.936801638570829E-2</v>
      </c>
      <c r="BJ110" s="437">
        <v>3.8318634945053449E-2</v>
      </c>
      <c r="BK110" s="437">
        <v>3.7441349140650192E-2</v>
      </c>
      <c r="BL110" s="437">
        <v>3.7429249600920422E-2</v>
      </c>
      <c r="BM110" s="437">
        <v>3.8354723959286061E-2</v>
      </c>
      <c r="BN110" s="437">
        <v>3.9317515370260341E-2</v>
      </c>
      <c r="BO110" s="437">
        <v>3.9956418570678262E-2</v>
      </c>
      <c r="BP110" s="437">
        <v>7.3052660356480309E-2</v>
      </c>
      <c r="BQ110" s="437">
        <v>7.0945278641579762E-2</v>
      </c>
      <c r="BR110" s="437">
        <v>7.0982747983774006E-2</v>
      </c>
      <c r="BS110" s="437">
        <v>6.9689736519992149E-2</v>
      </c>
      <c r="BT110" s="437">
        <v>3.8465921545063383E-2</v>
      </c>
      <c r="BU110" s="437">
        <v>3.936801638570829E-2</v>
      </c>
      <c r="BV110" s="437">
        <v>3.8318634945053449E-2</v>
      </c>
      <c r="BW110" s="437">
        <v>3.7441349140650192E-2</v>
      </c>
      <c r="BX110" s="437">
        <v>3.7429249600920422E-2</v>
      </c>
      <c r="BY110" s="437">
        <v>3.8354723959286061E-2</v>
      </c>
      <c r="BZ110" s="437">
        <v>3.9317515370260341E-2</v>
      </c>
      <c r="CA110" s="437">
        <v>3.9956418570678262E-2</v>
      </c>
      <c r="CB110" s="437">
        <v>7.3052660356480309E-2</v>
      </c>
      <c r="CC110" s="437">
        <v>7.0945278641579762E-2</v>
      </c>
      <c r="CD110" s="437">
        <v>7.0982747983774006E-2</v>
      </c>
      <c r="CE110" s="437">
        <v>6.9689736519992149E-2</v>
      </c>
      <c r="CF110" s="437">
        <v>3.8465921545063383E-2</v>
      </c>
      <c r="CG110" s="437">
        <v>3.936801638570829E-2</v>
      </c>
      <c r="CH110" s="437">
        <v>3.8318634945053449E-2</v>
      </c>
    </row>
    <row r="111" spans="1:86" hidden="1" x14ac:dyDescent="0.3">
      <c r="A111" s="581"/>
      <c r="B111" s="284" t="s">
        <v>0</v>
      </c>
      <c r="C111" s="413">
        <v>3.7302146763977473E-2</v>
      </c>
      <c r="D111" s="413">
        <v>3.7923461910284076E-2</v>
      </c>
      <c r="E111" s="413">
        <v>3.8639690503277153E-2</v>
      </c>
      <c r="F111" s="413">
        <v>4.020234994736669E-2</v>
      </c>
      <c r="G111" s="413">
        <v>4.2431896418072129E-2</v>
      </c>
      <c r="H111" s="413">
        <v>8.0517978960174888E-2</v>
      </c>
      <c r="I111" s="437">
        <v>8.3115482222942821E-2</v>
      </c>
      <c r="J111" s="437">
        <v>8.4519356113417099E-2</v>
      </c>
      <c r="K111" s="437">
        <v>8.4685619189997327E-2</v>
      </c>
      <c r="L111" s="437">
        <v>4.3771535634283605E-2</v>
      </c>
      <c r="M111" s="437">
        <v>4.4072115891515086E-2</v>
      </c>
      <c r="N111" s="437">
        <v>4.2021266117095453E-2</v>
      </c>
      <c r="O111" s="437">
        <v>4.1160476479958422E-2</v>
      </c>
      <c r="P111" s="437">
        <v>4.14017286346514E-2</v>
      </c>
      <c r="Q111" s="437">
        <v>4.2874473574818231E-2</v>
      </c>
      <c r="R111" s="437">
        <v>4.3567351875307025E-2</v>
      </c>
      <c r="S111" s="437">
        <v>4.5203207673382241E-2</v>
      </c>
      <c r="T111" s="437">
        <v>8.7375949566271344E-2</v>
      </c>
      <c r="U111" s="437">
        <v>8.3115482222942821E-2</v>
      </c>
      <c r="V111" s="437">
        <v>8.4519356113417099E-2</v>
      </c>
      <c r="W111" s="437">
        <v>8.4685619189997327E-2</v>
      </c>
      <c r="X111" s="437">
        <v>4.3771535634283605E-2</v>
      </c>
      <c r="Y111" s="437">
        <v>4.4072115891515086E-2</v>
      </c>
      <c r="Z111" s="437">
        <v>4.2021266117095453E-2</v>
      </c>
      <c r="AA111" s="437">
        <v>4.1160476479958422E-2</v>
      </c>
      <c r="AB111" s="437">
        <v>4.14017286346514E-2</v>
      </c>
      <c r="AC111" s="437">
        <v>4.2874473574818231E-2</v>
      </c>
      <c r="AD111" s="437">
        <v>4.3567351875307025E-2</v>
      </c>
      <c r="AE111" s="437">
        <v>4.5203207673382241E-2</v>
      </c>
      <c r="AF111" s="437">
        <v>8.7375949566271344E-2</v>
      </c>
      <c r="AG111" s="437">
        <v>8.3115482222942821E-2</v>
      </c>
      <c r="AH111" s="437">
        <v>8.4519356113417099E-2</v>
      </c>
      <c r="AI111" s="437">
        <v>8.4685619189997327E-2</v>
      </c>
      <c r="AJ111" s="437">
        <v>4.3771535634283605E-2</v>
      </c>
      <c r="AK111" s="437">
        <v>4.4072115891515086E-2</v>
      </c>
      <c r="AL111" s="437">
        <v>4.2021266117095453E-2</v>
      </c>
      <c r="AM111" s="437">
        <v>4.1160476479958422E-2</v>
      </c>
      <c r="AN111" s="437">
        <v>4.14017286346514E-2</v>
      </c>
      <c r="AO111" s="437">
        <v>4.2874473574818231E-2</v>
      </c>
      <c r="AP111" s="437">
        <v>4.3567351875307025E-2</v>
      </c>
      <c r="AQ111" s="437">
        <v>4.5203207673382241E-2</v>
      </c>
      <c r="AR111" s="437">
        <v>8.7375949566271344E-2</v>
      </c>
      <c r="AS111" s="437">
        <v>8.3115482222942821E-2</v>
      </c>
      <c r="AT111" s="437">
        <v>8.4519356113417099E-2</v>
      </c>
      <c r="AU111" s="437">
        <v>8.4685619189997327E-2</v>
      </c>
      <c r="AV111" s="437">
        <v>4.3771535634283605E-2</v>
      </c>
      <c r="AW111" s="437">
        <v>4.4072115891515086E-2</v>
      </c>
      <c r="AX111" s="437">
        <v>4.2021266117095453E-2</v>
      </c>
      <c r="AY111" s="437">
        <v>4.1160476479958422E-2</v>
      </c>
      <c r="AZ111" s="437">
        <v>4.14017286346514E-2</v>
      </c>
      <c r="BA111" s="437">
        <v>4.2874473574818231E-2</v>
      </c>
      <c r="BB111" s="437">
        <v>4.3567351875307025E-2</v>
      </c>
      <c r="BC111" s="437">
        <v>4.5203207673382241E-2</v>
      </c>
      <c r="BD111" s="437">
        <v>8.7375949566271344E-2</v>
      </c>
      <c r="BE111" s="437">
        <v>8.3115482222942821E-2</v>
      </c>
      <c r="BF111" s="437">
        <v>8.4519356113417099E-2</v>
      </c>
      <c r="BG111" s="437">
        <v>8.4685619189997327E-2</v>
      </c>
      <c r="BH111" s="437">
        <v>4.3771535634283605E-2</v>
      </c>
      <c r="BI111" s="437">
        <v>4.4072115891515086E-2</v>
      </c>
      <c r="BJ111" s="437">
        <v>4.2021266117095453E-2</v>
      </c>
      <c r="BK111" s="437">
        <v>4.1160476479958422E-2</v>
      </c>
      <c r="BL111" s="437">
        <v>4.14017286346514E-2</v>
      </c>
      <c r="BM111" s="437">
        <v>4.2874473574818231E-2</v>
      </c>
      <c r="BN111" s="437">
        <v>4.3567351875307025E-2</v>
      </c>
      <c r="BO111" s="437">
        <v>4.5203207673382241E-2</v>
      </c>
      <c r="BP111" s="437">
        <v>8.7375949566271344E-2</v>
      </c>
      <c r="BQ111" s="437">
        <v>8.3115482222942821E-2</v>
      </c>
      <c r="BR111" s="437">
        <v>8.4519356113417099E-2</v>
      </c>
      <c r="BS111" s="437">
        <v>8.4685619189997327E-2</v>
      </c>
      <c r="BT111" s="437">
        <v>4.3771535634283605E-2</v>
      </c>
      <c r="BU111" s="437">
        <v>4.4072115891515086E-2</v>
      </c>
      <c r="BV111" s="437">
        <v>4.2021266117095453E-2</v>
      </c>
      <c r="BW111" s="437">
        <v>4.1160476479958422E-2</v>
      </c>
      <c r="BX111" s="437">
        <v>4.14017286346514E-2</v>
      </c>
      <c r="BY111" s="437">
        <v>4.2874473574818231E-2</v>
      </c>
      <c r="BZ111" s="437">
        <v>4.3567351875307025E-2</v>
      </c>
      <c r="CA111" s="437">
        <v>4.5203207673382241E-2</v>
      </c>
      <c r="CB111" s="437">
        <v>8.7375949566271344E-2</v>
      </c>
      <c r="CC111" s="437">
        <v>8.3115482222942821E-2</v>
      </c>
      <c r="CD111" s="437">
        <v>8.4519356113417099E-2</v>
      </c>
      <c r="CE111" s="437">
        <v>8.4685619189997327E-2</v>
      </c>
      <c r="CF111" s="437">
        <v>4.3771535634283605E-2</v>
      </c>
      <c r="CG111" s="437">
        <v>4.4072115891515086E-2</v>
      </c>
      <c r="CH111" s="437">
        <v>4.2021266117095453E-2</v>
      </c>
    </row>
    <row r="112" spans="1:86" hidden="1" x14ac:dyDescent="0.3">
      <c r="A112" s="581"/>
      <c r="B112" s="284" t="s">
        <v>21</v>
      </c>
      <c r="C112" s="413">
        <v>3.5883229561628725E-2</v>
      </c>
      <c r="D112" s="413">
        <v>3.6232421772460818E-2</v>
      </c>
      <c r="E112" s="413">
        <v>3.6780597823695457E-2</v>
      </c>
      <c r="F112" s="413">
        <v>3.899666314606854E-2</v>
      </c>
      <c r="G112" s="413">
        <v>4.0518006421632537E-2</v>
      </c>
      <c r="H112" s="413">
        <v>7.2592711079720179E-2</v>
      </c>
      <c r="I112" s="437">
        <v>7.5160055010362714E-2</v>
      </c>
      <c r="J112" s="437">
        <v>7.5489415013257136E-2</v>
      </c>
      <c r="K112" s="437">
        <v>7.3337364897793161E-2</v>
      </c>
      <c r="L112" s="437">
        <v>4.0033797585901781E-2</v>
      </c>
      <c r="M112" s="437">
        <v>4.0929944863121244E-2</v>
      </c>
      <c r="N112" s="437">
        <v>3.9712308948747624E-2</v>
      </c>
      <c r="O112" s="437">
        <v>3.8681006913950738E-2</v>
      </c>
      <c r="P112" s="437">
        <v>3.8540231176964271E-2</v>
      </c>
      <c r="Q112" s="437">
        <v>3.9571908998964601E-2</v>
      </c>
      <c r="R112" s="437">
        <v>4.1357283311798561E-2</v>
      </c>
      <c r="S112" s="437">
        <v>4.1776210121445938E-2</v>
      </c>
      <c r="T112" s="437">
        <v>7.7489258063776892E-2</v>
      </c>
      <c r="U112" s="437">
        <v>7.5160055010362714E-2</v>
      </c>
      <c r="V112" s="437">
        <v>7.5489415013257136E-2</v>
      </c>
      <c r="W112" s="437">
        <v>7.3337364897793161E-2</v>
      </c>
      <c r="X112" s="437">
        <v>4.0033797585901781E-2</v>
      </c>
      <c r="Y112" s="437">
        <v>4.0929944863121244E-2</v>
      </c>
      <c r="Z112" s="437">
        <v>3.9712308948747624E-2</v>
      </c>
      <c r="AA112" s="437">
        <v>3.8681006913950738E-2</v>
      </c>
      <c r="AB112" s="437">
        <v>3.8540231176964271E-2</v>
      </c>
      <c r="AC112" s="437">
        <v>3.9571908998964601E-2</v>
      </c>
      <c r="AD112" s="437">
        <v>4.1357283311798561E-2</v>
      </c>
      <c r="AE112" s="437">
        <v>4.1776210121445938E-2</v>
      </c>
      <c r="AF112" s="437">
        <v>7.7489258063776892E-2</v>
      </c>
      <c r="AG112" s="437">
        <v>7.5160055010362714E-2</v>
      </c>
      <c r="AH112" s="437">
        <v>7.5489415013257136E-2</v>
      </c>
      <c r="AI112" s="437">
        <v>7.3337364897793161E-2</v>
      </c>
      <c r="AJ112" s="437">
        <v>4.0033797585901781E-2</v>
      </c>
      <c r="AK112" s="437">
        <v>4.0929944863121244E-2</v>
      </c>
      <c r="AL112" s="437">
        <v>3.9712308948747624E-2</v>
      </c>
      <c r="AM112" s="437">
        <v>3.8681006913950738E-2</v>
      </c>
      <c r="AN112" s="437">
        <v>3.8540231176964271E-2</v>
      </c>
      <c r="AO112" s="437">
        <v>3.9571908998964601E-2</v>
      </c>
      <c r="AP112" s="437">
        <v>4.1357283311798561E-2</v>
      </c>
      <c r="AQ112" s="437">
        <v>4.1776210121445938E-2</v>
      </c>
      <c r="AR112" s="437">
        <v>7.7489258063776892E-2</v>
      </c>
      <c r="AS112" s="437">
        <v>7.5160055010362714E-2</v>
      </c>
      <c r="AT112" s="437">
        <v>7.5489415013257136E-2</v>
      </c>
      <c r="AU112" s="437">
        <v>7.3337364897793161E-2</v>
      </c>
      <c r="AV112" s="437">
        <v>4.0033797585901781E-2</v>
      </c>
      <c r="AW112" s="437">
        <v>4.0929944863121244E-2</v>
      </c>
      <c r="AX112" s="437">
        <v>3.9712308948747624E-2</v>
      </c>
      <c r="AY112" s="437">
        <v>3.8681006913950738E-2</v>
      </c>
      <c r="AZ112" s="437">
        <v>3.8540231176964271E-2</v>
      </c>
      <c r="BA112" s="437">
        <v>3.9571908998964601E-2</v>
      </c>
      <c r="BB112" s="437">
        <v>4.1357283311798561E-2</v>
      </c>
      <c r="BC112" s="437">
        <v>4.1776210121445938E-2</v>
      </c>
      <c r="BD112" s="437">
        <v>7.7489258063776892E-2</v>
      </c>
      <c r="BE112" s="437">
        <v>7.5160055010362714E-2</v>
      </c>
      <c r="BF112" s="437">
        <v>7.5489415013257136E-2</v>
      </c>
      <c r="BG112" s="437">
        <v>7.3337364897793161E-2</v>
      </c>
      <c r="BH112" s="437">
        <v>4.0033797585901781E-2</v>
      </c>
      <c r="BI112" s="437">
        <v>4.0929944863121244E-2</v>
      </c>
      <c r="BJ112" s="437">
        <v>3.9712308948747624E-2</v>
      </c>
      <c r="BK112" s="437">
        <v>3.8681006913950738E-2</v>
      </c>
      <c r="BL112" s="437">
        <v>3.8540231176964271E-2</v>
      </c>
      <c r="BM112" s="437">
        <v>3.9571908998964601E-2</v>
      </c>
      <c r="BN112" s="437">
        <v>4.1357283311798561E-2</v>
      </c>
      <c r="BO112" s="437">
        <v>4.1776210121445938E-2</v>
      </c>
      <c r="BP112" s="437">
        <v>7.7489258063776892E-2</v>
      </c>
      <c r="BQ112" s="437">
        <v>7.5160055010362714E-2</v>
      </c>
      <c r="BR112" s="437">
        <v>7.5489415013257136E-2</v>
      </c>
      <c r="BS112" s="437">
        <v>7.3337364897793161E-2</v>
      </c>
      <c r="BT112" s="437">
        <v>4.0033797585901781E-2</v>
      </c>
      <c r="BU112" s="437">
        <v>4.0929944863121244E-2</v>
      </c>
      <c r="BV112" s="437">
        <v>3.9712308948747624E-2</v>
      </c>
      <c r="BW112" s="437">
        <v>3.8681006913950738E-2</v>
      </c>
      <c r="BX112" s="437">
        <v>3.8540231176964271E-2</v>
      </c>
      <c r="BY112" s="437">
        <v>3.9571908998964601E-2</v>
      </c>
      <c r="BZ112" s="437">
        <v>4.1357283311798561E-2</v>
      </c>
      <c r="CA112" s="437">
        <v>4.1776210121445938E-2</v>
      </c>
      <c r="CB112" s="437">
        <v>7.7489258063776892E-2</v>
      </c>
      <c r="CC112" s="437">
        <v>7.5160055010362714E-2</v>
      </c>
      <c r="CD112" s="437">
        <v>7.5489415013257136E-2</v>
      </c>
      <c r="CE112" s="437">
        <v>7.3337364897793161E-2</v>
      </c>
      <c r="CF112" s="437">
        <v>4.0033797585901781E-2</v>
      </c>
      <c r="CG112" s="437">
        <v>4.0929944863121244E-2</v>
      </c>
      <c r="CH112" s="437">
        <v>3.9712308948747624E-2</v>
      </c>
    </row>
    <row r="113" spans="1:86" hidden="1" x14ac:dyDescent="0.3">
      <c r="A113" s="581"/>
      <c r="B113" s="284" t="s">
        <v>1</v>
      </c>
      <c r="C113" s="413">
        <v>3.7988674494240669E-2</v>
      </c>
      <c r="D113" s="413">
        <v>3.8843753189873799E-2</v>
      </c>
      <c r="E113" s="413">
        <v>3.9696816372568701E-2</v>
      </c>
      <c r="F113" s="413">
        <v>4.3681512217985115E-2</v>
      </c>
      <c r="G113" s="413">
        <v>4.6404049103856412E-2</v>
      </c>
      <c r="H113" s="413">
        <v>8.1104985181427364E-2</v>
      </c>
      <c r="I113" s="437">
        <v>8.3462932305408757E-2</v>
      </c>
      <c r="J113" s="437">
        <v>8.4977911619780744E-2</v>
      </c>
      <c r="K113" s="437">
        <v>8.7747976690638094E-2</v>
      </c>
      <c r="L113" s="437">
        <v>4.9657375060733117E-2</v>
      </c>
      <c r="M113" s="437">
        <v>4.9379139452495391E-2</v>
      </c>
      <c r="N113" s="437">
        <v>4.3708999999999998E-2</v>
      </c>
      <c r="O113" s="437">
        <v>4.2347000000000003E-2</v>
      </c>
      <c r="P113" s="437">
        <v>4.2303E-2</v>
      </c>
      <c r="Q113" s="437">
        <v>4.4350000000000001E-2</v>
      </c>
      <c r="R113" s="437">
        <v>4.9352782874207732E-2</v>
      </c>
      <c r="S113" s="437">
        <v>5.1340815851987277E-2</v>
      </c>
      <c r="T113" s="437">
        <v>8.8104771255734377E-2</v>
      </c>
      <c r="U113" s="437">
        <v>8.3462932305408757E-2</v>
      </c>
      <c r="V113" s="437">
        <v>8.4977911619780744E-2</v>
      </c>
      <c r="W113" s="437">
        <v>8.7747976690638094E-2</v>
      </c>
      <c r="X113" s="437">
        <v>4.9657375060733117E-2</v>
      </c>
      <c r="Y113" s="437">
        <v>4.9379139452495391E-2</v>
      </c>
      <c r="Z113" s="437">
        <v>4.3708999999999998E-2</v>
      </c>
      <c r="AA113" s="437">
        <v>4.2347000000000003E-2</v>
      </c>
      <c r="AB113" s="437">
        <v>4.2303E-2</v>
      </c>
      <c r="AC113" s="437">
        <v>4.4350000000000001E-2</v>
      </c>
      <c r="AD113" s="437">
        <v>4.9352782874207732E-2</v>
      </c>
      <c r="AE113" s="437">
        <v>5.1340815851987277E-2</v>
      </c>
      <c r="AF113" s="437">
        <v>8.8104771255734377E-2</v>
      </c>
      <c r="AG113" s="437">
        <v>8.3462932305408757E-2</v>
      </c>
      <c r="AH113" s="437">
        <v>8.4977911619780744E-2</v>
      </c>
      <c r="AI113" s="437">
        <v>8.7747976690638094E-2</v>
      </c>
      <c r="AJ113" s="437">
        <v>4.9657375060733117E-2</v>
      </c>
      <c r="AK113" s="437">
        <v>4.9379139452495391E-2</v>
      </c>
      <c r="AL113" s="437">
        <v>4.3708999999999998E-2</v>
      </c>
      <c r="AM113" s="437">
        <v>4.2347000000000003E-2</v>
      </c>
      <c r="AN113" s="437">
        <v>4.2303E-2</v>
      </c>
      <c r="AO113" s="437">
        <v>4.4350000000000001E-2</v>
      </c>
      <c r="AP113" s="437">
        <v>4.9352782874207732E-2</v>
      </c>
      <c r="AQ113" s="437">
        <v>5.1340815851987277E-2</v>
      </c>
      <c r="AR113" s="437">
        <v>8.8104771255734377E-2</v>
      </c>
      <c r="AS113" s="437">
        <v>8.3462932305408757E-2</v>
      </c>
      <c r="AT113" s="437">
        <v>8.4977911619780744E-2</v>
      </c>
      <c r="AU113" s="437">
        <v>8.7747976690638094E-2</v>
      </c>
      <c r="AV113" s="437">
        <v>4.9657375060733117E-2</v>
      </c>
      <c r="AW113" s="437">
        <v>4.9379139452495391E-2</v>
      </c>
      <c r="AX113" s="437">
        <v>4.3708999999999998E-2</v>
      </c>
      <c r="AY113" s="437">
        <v>4.2347000000000003E-2</v>
      </c>
      <c r="AZ113" s="437">
        <v>4.2303E-2</v>
      </c>
      <c r="BA113" s="437">
        <v>4.4350000000000001E-2</v>
      </c>
      <c r="BB113" s="437">
        <v>4.9352782874207732E-2</v>
      </c>
      <c r="BC113" s="437">
        <v>5.1340815851987277E-2</v>
      </c>
      <c r="BD113" s="437">
        <v>8.8104771255734377E-2</v>
      </c>
      <c r="BE113" s="437">
        <v>8.3462932305408757E-2</v>
      </c>
      <c r="BF113" s="437">
        <v>8.4977911619780744E-2</v>
      </c>
      <c r="BG113" s="437">
        <v>8.7747976690638094E-2</v>
      </c>
      <c r="BH113" s="437">
        <v>4.9657375060733117E-2</v>
      </c>
      <c r="BI113" s="437">
        <v>4.9379139452495391E-2</v>
      </c>
      <c r="BJ113" s="437">
        <v>4.3708999999999998E-2</v>
      </c>
      <c r="BK113" s="437">
        <v>4.2347000000000003E-2</v>
      </c>
      <c r="BL113" s="437">
        <v>4.2303E-2</v>
      </c>
      <c r="BM113" s="437">
        <v>4.4350000000000001E-2</v>
      </c>
      <c r="BN113" s="437">
        <v>4.9352782874207732E-2</v>
      </c>
      <c r="BO113" s="437">
        <v>5.1340815851987277E-2</v>
      </c>
      <c r="BP113" s="437">
        <v>8.8104771255734377E-2</v>
      </c>
      <c r="BQ113" s="437">
        <v>8.3462932305408757E-2</v>
      </c>
      <c r="BR113" s="437">
        <v>8.4977911619780744E-2</v>
      </c>
      <c r="BS113" s="437">
        <v>8.7747976690638094E-2</v>
      </c>
      <c r="BT113" s="437">
        <v>4.9657375060733117E-2</v>
      </c>
      <c r="BU113" s="437">
        <v>4.9379139452495391E-2</v>
      </c>
      <c r="BV113" s="437">
        <v>4.3708999999999998E-2</v>
      </c>
      <c r="BW113" s="437">
        <v>4.2347000000000003E-2</v>
      </c>
      <c r="BX113" s="437">
        <v>4.2303E-2</v>
      </c>
      <c r="BY113" s="437">
        <v>4.4350000000000001E-2</v>
      </c>
      <c r="BZ113" s="437">
        <v>4.9352782874207732E-2</v>
      </c>
      <c r="CA113" s="437">
        <v>5.1340815851987277E-2</v>
      </c>
      <c r="CB113" s="437">
        <v>8.8104771255734377E-2</v>
      </c>
      <c r="CC113" s="437">
        <v>8.3462932305408757E-2</v>
      </c>
      <c r="CD113" s="437">
        <v>8.4977911619780744E-2</v>
      </c>
      <c r="CE113" s="437">
        <v>8.7747976690638094E-2</v>
      </c>
      <c r="CF113" s="437">
        <v>4.9657375060733117E-2</v>
      </c>
      <c r="CG113" s="437">
        <v>4.9379139452495391E-2</v>
      </c>
      <c r="CH113" s="437">
        <v>4.3708999999999998E-2</v>
      </c>
    </row>
    <row r="114" spans="1:86" hidden="1" x14ac:dyDescent="0.3">
      <c r="A114" s="581"/>
      <c r="B114" s="284" t="s">
        <v>22</v>
      </c>
      <c r="C114" s="413">
        <v>2.957819256942195E-2</v>
      </c>
      <c r="D114" s="413">
        <v>2.9938472201453955E-2</v>
      </c>
      <c r="E114" s="413">
        <v>3.0319948908436645E-2</v>
      </c>
      <c r="F114" s="413">
        <v>3.1635349441329765E-2</v>
      </c>
      <c r="G114" s="413">
        <v>3.2068328289533564E-2</v>
      </c>
      <c r="H114" s="413">
        <v>5.2784608815079209E-2</v>
      </c>
      <c r="I114" s="437">
        <v>5.0489724771027894E-2</v>
      </c>
      <c r="J114" s="437">
        <v>4.9823722342538804E-2</v>
      </c>
      <c r="K114" s="437">
        <v>5.0644353965207362E-2</v>
      </c>
      <c r="L114" s="437">
        <v>3.0122999041826495E-2</v>
      </c>
      <c r="M114" s="437">
        <v>3.0594358925164721E-2</v>
      </c>
      <c r="N114" s="437">
        <v>2.9781145367565039E-2</v>
      </c>
      <c r="O114" s="437">
        <v>2.9295408494876111E-2</v>
      </c>
      <c r="P114" s="437">
        <v>2.9321405491105949E-2</v>
      </c>
      <c r="Q114" s="437">
        <v>2.9959589922715364E-2</v>
      </c>
      <c r="R114" s="437">
        <v>3.083146106079096E-2</v>
      </c>
      <c r="S114" s="437">
        <v>3.0354620609130651E-2</v>
      </c>
      <c r="T114" s="437">
        <v>5.2192876606583817E-2</v>
      </c>
      <c r="U114" s="437">
        <v>5.0489724771027894E-2</v>
      </c>
      <c r="V114" s="437">
        <v>4.9823722342538804E-2</v>
      </c>
      <c r="W114" s="437">
        <v>5.0644353965207362E-2</v>
      </c>
      <c r="X114" s="437">
        <v>3.0122999041826495E-2</v>
      </c>
      <c r="Y114" s="437">
        <v>3.0594358925164721E-2</v>
      </c>
      <c r="Z114" s="437">
        <v>2.9781145367565039E-2</v>
      </c>
      <c r="AA114" s="437">
        <v>2.9295408494876111E-2</v>
      </c>
      <c r="AB114" s="437">
        <v>2.9321405491105949E-2</v>
      </c>
      <c r="AC114" s="437">
        <v>2.9959589922715364E-2</v>
      </c>
      <c r="AD114" s="437">
        <v>3.083146106079096E-2</v>
      </c>
      <c r="AE114" s="437">
        <v>3.0354620609130651E-2</v>
      </c>
      <c r="AF114" s="437">
        <v>5.2192876606583817E-2</v>
      </c>
      <c r="AG114" s="437">
        <v>5.0489724771027894E-2</v>
      </c>
      <c r="AH114" s="437">
        <v>4.9823722342538804E-2</v>
      </c>
      <c r="AI114" s="437">
        <v>5.0644353965207362E-2</v>
      </c>
      <c r="AJ114" s="437">
        <v>3.0122999041826495E-2</v>
      </c>
      <c r="AK114" s="437">
        <v>3.0594358925164721E-2</v>
      </c>
      <c r="AL114" s="437">
        <v>2.9781145367565039E-2</v>
      </c>
      <c r="AM114" s="437">
        <v>2.9295408494876111E-2</v>
      </c>
      <c r="AN114" s="437">
        <v>2.9321405491105949E-2</v>
      </c>
      <c r="AO114" s="437">
        <v>2.9959589922715364E-2</v>
      </c>
      <c r="AP114" s="437">
        <v>3.083146106079096E-2</v>
      </c>
      <c r="AQ114" s="437">
        <v>3.0354620609130651E-2</v>
      </c>
      <c r="AR114" s="437">
        <v>5.2192876606583817E-2</v>
      </c>
      <c r="AS114" s="437">
        <v>5.0489724771027894E-2</v>
      </c>
      <c r="AT114" s="437">
        <v>4.9823722342538804E-2</v>
      </c>
      <c r="AU114" s="437">
        <v>5.0644353965207362E-2</v>
      </c>
      <c r="AV114" s="437">
        <v>3.0122999041826495E-2</v>
      </c>
      <c r="AW114" s="437">
        <v>3.0594358925164721E-2</v>
      </c>
      <c r="AX114" s="437">
        <v>2.9781145367565039E-2</v>
      </c>
      <c r="AY114" s="437">
        <v>2.9295408494876111E-2</v>
      </c>
      <c r="AZ114" s="437">
        <v>2.9321405491105949E-2</v>
      </c>
      <c r="BA114" s="437">
        <v>2.9959589922715364E-2</v>
      </c>
      <c r="BB114" s="437">
        <v>3.083146106079096E-2</v>
      </c>
      <c r="BC114" s="437">
        <v>3.0354620609130651E-2</v>
      </c>
      <c r="BD114" s="437">
        <v>5.2192876606583817E-2</v>
      </c>
      <c r="BE114" s="437">
        <v>5.0489724771027894E-2</v>
      </c>
      <c r="BF114" s="437">
        <v>4.9823722342538804E-2</v>
      </c>
      <c r="BG114" s="437">
        <v>5.0644353965207362E-2</v>
      </c>
      <c r="BH114" s="437">
        <v>3.0122999041826495E-2</v>
      </c>
      <c r="BI114" s="437">
        <v>3.0594358925164721E-2</v>
      </c>
      <c r="BJ114" s="437">
        <v>2.9781145367565039E-2</v>
      </c>
      <c r="BK114" s="437">
        <v>2.9295408494876111E-2</v>
      </c>
      <c r="BL114" s="437">
        <v>2.9321405491105949E-2</v>
      </c>
      <c r="BM114" s="437">
        <v>2.9959589922715364E-2</v>
      </c>
      <c r="BN114" s="437">
        <v>3.083146106079096E-2</v>
      </c>
      <c r="BO114" s="437">
        <v>3.0354620609130651E-2</v>
      </c>
      <c r="BP114" s="437">
        <v>5.2192876606583817E-2</v>
      </c>
      <c r="BQ114" s="437">
        <v>5.0489724771027894E-2</v>
      </c>
      <c r="BR114" s="437">
        <v>4.9823722342538804E-2</v>
      </c>
      <c r="BS114" s="437">
        <v>5.0644353965207362E-2</v>
      </c>
      <c r="BT114" s="437">
        <v>3.0122999041826495E-2</v>
      </c>
      <c r="BU114" s="437">
        <v>3.0594358925164721E-2</v>
      </c>
      <c r="BV114" s="437">
        <v>2.9781145367565039E-2</v>
      </c>
      <c r="BW114" s="437">
        <v>2.9295408494876111E-2</v>
      </c>
      <c r="BX114" s="437">
        <v>2.9321405491105949E-2</v>
      </c>
      <c r="BY114" s="437">
        <v>2.9959589922715364E-2</v>
      </c>
      <c r="BZ114" s="437">
        <v>3.083146106079096E-2</v>
      </c>
      <c r="CA114" s="437">
        <v>3.0354620609130651E-2</v>
      </c>
      <c r="CB114" s="437">
        <v>5.2192876606583817E-2</v>
      </c>
      <c r="CC114" s="437">
        <v>5.0489724771027894E-2</v>
      </c>
      <c r="CD114" s="437">
        <v>4.9823722342538804E-2</v>
      </c>
      <c r="CE114" s="437">
        <v>5.0644353965207362E-2</v>
      </c>
      <c r="CF114" s="437">
        <v>3.0122999041826495E-2</v>
      </c>
      <c r="CG114" s="437">
        <v>3.0594358925164721E-2</v>
      </c>
      <c r="CH114" s="437">
        <v>2.9781145367565039E-2</v>
      </c>
    </row>
    <row r="115" spans="1:86" hidden="1" x14ac:dyDescent="0.3">
      <c r="A115" s="581"/>
      <c r="B115" s="94" t="s">
        <v>9</v>
      </c>
      <c r="C115" s="413">
        <v>3.5192695733945137E-2</v>
      </c>
      <c r="D115" s="413">
        <v>3.5680635634363397E-2</v>
      </c>
      <c r="E115" s="413">
        <v>3.6400767098975467E-2</v>
      </c>
      <c r="F115" s="413">
        <v>3.7848285731954548E-2</v>
      </c>
      <c r="G115" s="413">
        <v>3.8948323804880183E-2</v>
      </c>
      <c r="H115" s="413">
        <v>5.2466370982798598E-2</v>
      </c>
      <c r="I115" s="437">
        <v>5.0083999999999997E-2</v>
      </c>
      <c r="J115" s="437">
        <v>4.9399999999999999E-2</v>
      </c>
      <c r="K115" s="437">
        <v>7.1527406725958434E-2</v>
      </c>
      <c r="L115" s="437">
        <v>3.7588976619675196E-2</v>
      </c>
      <c r="M115" s="437">
        <v>3.9162225761818222E-2</v>
      </c>
      <c r="N115" s="437">
        <v>3.8262010655701909E-2</v>
      </c>
      <c r="O115" s="437">
        <v>3.7705982306050004E-2</v>
      </c>
      <c r="P115" s="437">
        <v>3.7997810710593702E-2</v>
      </c>
      <c r="Q115" s="437">
        <v>3.9229413066205268E-2</v>
      </c>
      <c r="R115" s="437">
        <v>4.0820550666763995E-2</v>
      </c>
      <c r="S115" s="437">
        <v>3.937743396502278E-2</v>
      </c>
      <c r="T115" s="437">
        <v>5.1774000000000001E-2</v>
      </c>
      <c r="U115" s="437">
        <v>5.0083999999999997E-2</v>
      </c>
      <c r="V115" s="437">
        <v>4.9399999999999999E-2</v>
      </c>
      <c r="W115" s="437">
        <v>7.1527406725958434E-2</v>
      </c>
      <c r="X115" s="437">
        <v>3.7588976619675196E-2</v>
      </c>
      <c r="Y115" s="437">
        <v>3.9162225761818222E-2</v>
      </c>
      <c r="Z115" s="437">
        <v>3.8262010655701909E-2</v>
      </c>
      <c r="AA115" s="437">
        <v>3.7705982306050004E-2</v>
      </c>
      <c r="AB115" s="437">
        <v>3.7997810710593702E-2</v>
      </c>
      <c r="AC115" s="437">
        <v>3.9229413066205268E-2</v>
      </c>
      <c r="AD115" s="437">
        <v>4.0820550666763995E-2</v>
      </c>
      <c r="AE115" s="437">
        <v>3.937743396502278E-2</v>
      </c>
      <c r="AF115" s="437">
        <v>5.1774000000000001E-2</v>
      </c>
      <c r="AG115" s="437">
        <v>5.0083999999999997E-2</v>
      </c>
      <c r="AH115" s="437">
        <v>4.9399999999999999E-2</v>
      </c>
      <c r="AI115" s="437">
        <v>7.1527406725958434E-2</v>
      </c>
      <c r="AJ115" s="437">
        <v>3.7588976619675196E-2</v>
      </c>
      <c r="AK115" s="437">
        <v>3.9162225761818222E-2</v>
      </c>
      <c r="AL115" s="437">
        <v>3.8262010655701909E-2</v>
      </c>
      <c r="AM115" s="437">
        <v>3.7705982306050004E-2</v>
      </c>
      <c r="AN115" s="437">
        <v>3.7997810710593702E-2</v>
      </c>
      <c r="AO115" s="437">
        <v>3.9229413066205268E-2</v>
      </c>
      <c r="AP115" s="437">
        <v>4.0820550666763995E-2</v>
      </c>
      <c r="AQ115" s="437">
        <v>3.937743396502278E-2</v>
      </c>
      <c r="AR115" s="437">
        <v>5.1774000000000001E-2</v>
      </c>
      <c r="AS115" s="437">
        <v>5.0083999999999997E-2</v>
      </c>
      <c r="AT115" s="437">
        <v>4.9399999999999999E-2</v>
      </c>
      <c r="AU115" s="437">
        <v>7.1527406725958434E-2</v>
      </c>
      <c r="AV115" s="437">
        <v>3.7588976619675196E-2</v>
      </c>
      <c r="AW115" s="437">
        <v>3.9162225761818222E-2</v>
      </c>
      <c r="AX115" s="437">
        <v>3.8262010655701909E-2</v>
      </c>
      <c r="AY115" s="437">
        <v>3.7705982306050004E-2</v>
      </c>
      <c r="AZ115" s="437">
        <v>3.7997810710593702E-2</v>
      </c>
      <c r="BA115" s="437">
        <v>3.9229413066205268E-2</v>
      </c>
      <c r="BB115" s="437">
        <v>4.0820550666763995E-2</v>
      </c>
      <c r="BC115" s="437">
        <v>3.937743396502278E-2</v>
      </c>
      <c r="BD115" s="437">
        <v>5.1774000000000001E-2</v>
      </c>
      <c r="BE115" s="437">
        <v>5.0083999999999997E-2</v>
      </c>
      <c r="BF115" s="437">
        <v>4.9399999999999999E-2</v>
      </c>
      <c r="BG115" s="437">
        <v>7.1527406725958434E-2</v>
      </c>
      <c r="BH115" s="437">
        <v>3.7588976619675196E-2</v>
      </c>
      <c r="BI115" s="437">
        <v>3.9162225761818222E-2</v>
      </c>
      <c r="BJ115" s="437">
        <v>3.8262010655701909E-2</v>
      </c>
      <c r="BK115" s="437">
        <v>3.7705982306050004E-2</v>
      </c>
      <c r="BL115" s="437">
        <v>3.7997810710593702E-2</v>
      </c>
      <c r="BM115" s="437">
        <v>3.9229413066205268E-2</v>
      </c>
      <c r="BN115" s="437">
        <v>4.0820550666763995E-2</v>
      </c>
      <c r="BO115" s="437">
        <v>3.937743396502278E-2</v>
      </c>
      <c r="BP115" s="437">
        <v>5.1774000000000001E-2</v>
      </c>
      <c r="BQ115" s="437">
        <v>5.0083999999999997E-2</v>
      </c>
      <c r="BR115" s="437">
        <v>4.9399999999999999E-2</v>
      </c>
      <c r="BS115" s="437">
        <v>7.1527406725958434E-2</v>
      </c>
      <c r="BT115" s="437">
        <v>3.7588976619675196E-2</v>
      </c>
      <c r="BU115" s="437">
        <v>3.9162225761818222E-2</v>
      </c>
      <c r="BV115" s="437">
        <v>3.8262010655701909E-2</v>
      </c>
      <c r="BW115" s="437">
        <v>3.7705982306050004E-2</v>
      </c>
      <c r="BX115" s="437">
        <v>3.7997810710593702E-2</v>
      </c>
      <c r="BY115" s="437">
        <v>3.9229413066205268E-2</v>
      </c>
      <c r="BZ115" s="437">
        <v>4.0820550666763995E-2</v>
      </c>
      <c r="CA115" s="437">
        <v>3.937743396502278E-2</v>
      </c>
      <c r="CB115" s="437">
        <v>5.1774000000000001E-2</v>
      </c>
      <c r="CC115" s="437">
        <v>5.0083999999999997E-2</v>
      </c>
      <c r="CD115" s="437">
        <v>4.9399999999999999E-2</v>
      </c>
      <c r="CE115" s="437">
        <v>7.1527406725958434E-2</v>
      </c>
      <c r="CF115" s="437">
        <v>3.7588976619675196E-2</v>
      </c>
      <c r="CG115" s="437">
        <v>3.9162225761818222E-2</v>
      </c>
      <c r="CH115" s="437">
        <v>3.8262010655701909E-2</v>
      </c>
    </row>
    <row r="116" spans="1:86" hidden="1" x14ac:dyDescent="0.3">
      <c r="A116" s="581"/>
      <c r="B116" s="94" t="s">
        <v>3</v>
      </c>
      <c r="C116" s="413">
        <v>3.7302146763977473E-2</v>
      </c>
      <c r="D116" s="413">
        <v>3.7923461910284076E-2</v>
      </c>
      <c r="E116" s="413">
        <v>3.8639690503277153E-2</v>
      </c>
      <c r="F116" s="413">
        <v>4.020234994736669E-2</v>
      </c>
      <c r="G116" s="413">
        <v>4.2431896418072129E-2</v>
      </c>
      <c r="H116" s="413">
        <v>8.0517978960174888E-2</v>
      </c>
      <c r="I116" s="437">
        <v>8.3115482222942821E-2</v>
      </c>
      <c r="J116" s="437">
        <v>8.4519356113417099E-2</v>
      </c>
      <c r="K116" s="437">
        <v>8.4685619189997327E-2</v>
      </c>
      <c r="L116" s="437">
        <v>4.3771535634283605E-2</v>
      </c>
      <c r="M116" s="437">
        <v>4.4072115891515086E-2</v>
      </c>
      <c r="N116" s="437">
        <v>4.2021266117095453E-2</v>
      </c>
      <c r="O116" s="437">
        <v>4.1160476479958422E-2</v>
      </c>
      <c r="P116" s="437">
        <v>4.14017286346514E-2</v>
      </c>
      <c r="Q116" s="437">
        <v>4.2874473574818231E-2</v>
      </c>
      <c r="R116" s="437">
        <v>4.3567351875307025E-2</v>
      </c>
      <c r="S116" s="437">
        <v>4.5203207673382241E-2</v>
      </c>
      <c r="T116" s="437">
        <v>8.7375949566271344E-2</v>
      </c>
      <c r="U116" s="437">
        <v>8.3115482222942821E-2</v>
      </c>
      <c r="V116" s="437">
        <v>8.4519356113417099E-2</v>
      </c>
      <c r="W116" s="437">
        <v>8.4685619189997327E-2</v>
      </c>
      <c r="X116" s="437">
        <v>4.3771535634283605E-2</v>
      </c>
      <c r="Y116" s="437">
        <v>4.4072115891515086E-2</v>
      </c>
      <c r="Z116" s="437">
        <v>4.2021266117095453E-2</v>
      </c>
      <c r="AA116" s="437">
        <v>4.1160476479958422E-2</v>
      </c>
      <c r="AB116" s="437">
        <v>4.14017286346514E-2</v>
      </c>
      <c r="AC116" s="437">
        <v>4.2874473574818231E-2</v>
      </c>
      <c r="AD116" s="437">
        <v>4.3567351875307025E-2</v>
      </c>
      <c r="AE116" s="437">
        <v>4.5203207673382241E-2</v>
      </c>
      <c r="AF116" s="437">
        <v>8.7375949566271344E-2</v>
      </c>
      <c r="AG116" s="437">
        <v>8.3115482222942821E-2</v>
      </c>
      <c r="AH116" s="437">
        <v>8.4519356113417099E-2</v>
      </c>
      <c r="AI116" s="437">
        <v>8.4685619189997327E-2</v>
      </c>
      <c r="AJ116" s="437">
        <v>4.3771535634283605E-2</v>
      </c>
      <c r="AK116" s="437">
        <v>4.4072115891515086E-2</v>
      </c>
      <c r="AL116" s="437">
        <v>4.2021266117095453E-2</v>
      </c>
      <c r="AM116" s="437">
        <v>4.1160476479958422E-2</v>
      </c>
      <c r="AN116" s="437">
        <v>4.14017286346514E-2</v>
      </c>
      <c r="AO116" s="437">
        <v>4.2874473574818231E-2</v>
      </c>
      <c r="AP116" s="437">
        <v>4.3567351875307025E-2</v>
      </c>
      <c r="AQ116" s="437">
        <v>4.5203207673382241E-2</v>
      </c>
      <c r="AR116" s="437">
        <v>8.7375949566271344E-2</v>
      </c>
      <c r="AS116" s="437">
        <v>8.3115482222942821E-2</v>
      </c>
      <c r="AT116" s="437">
        <v>8.4519356113417099E-2</v>
      </c>
      <c r="AU116" s="437">
        <v>8.4685619189997327E-2</v>
      </c>
      <c r="AV116" s="437">
        <v>4.3771535634283605E-2</v>
      </c>
      <c r="AW116" s="437">
        <v>4.4072115891515086E-2</v>
      </c>
      <c r="AX116" s="437">
        <v>4.2021266117095453E-2</v>
      </c>
      <c r="AY116" s="437">
        <v>4.1160476479958422E-2</v>
      </c>
      <c r="AZ116" s="437">
        <v>4.14017286346514E-2</v>
      </c>
      <c r="BA116" s="437">
        <v>4.2874473574818231E-2</v>
      </c>
      <c r="BB116" s="437">
        <v>4.3567351875307025E-2</v>
      </c>
      <c r="BC116" s="437">
        <v>4.5203207673382241E-2</v>
      </c>
      <c r="BD116" s="437">
        <v>8.7375949566271344E-2</v>
      </c>
      <c r="BE116" s="437">
        <v>8.3115482222942821E-2</v>
      </c>
      <c r="BF116" s="437">
        <v>8.4519356113417099E-2</v>
      </c>
      <c r="BG116" s="437">
        <v>8.4685619189997327E-2</v>
      </c>
      <c r="BH116" s="437">
        <v>4.3771535634283605E-2</v>
      </c>
      <c r="BI116" s="437">
        <v>4.4072115891515086E-2</v>
      </c>
      <c r="BJ116" s="437">
        <v>4.2021266117095453E-2</v>
      </c>
      <c r="BK116" s="437">
        <v>4.1160476479958422E-2</v>
      </c>
      <c r="BL116" s="437">
        <v>4.14017286346514E-2</v>
      </c>
      <c r="BM116" s="437">
        <v>4.2874473574818231E-2</v>
      </c>
      <c r="BN116" s="437">
        <v>4.3567351875307025E-2</v>
      </c>
      <c r="BO116" s="437">
        <v>4.5203207673382241E-2</v>
      </c>
      <c r="BP116" s="437">
        <v>8.7375949566271344E-2</v>
      </c>
      <c r="BQ116" s="437">
        <v>8.3115482222942821E-2</v>
      </c>
      <c r="BR116" s="437">
        <v>8.4519356113417099E-2</v>
      </c>
      <c r="BS116" s="437">
        <v>8.4685619189997327E-2</v>
      </c>
      <c r="BT116" s="437">
        <v>4.3771535634283605E-2</v>
      </c>
      <c r="BU116" s="437">
        <v>4.4072115891515086E-2</v>
      </c>
      <c r="BV116" s="437">
        <v>4.2021266117095453E-2</v>
      </c>
      <c r="BW116" s="437">
        <v>4.1160476479958422E-2</v>
      </c>
      <c r="BX116" s="437">
        <v>4.14017286346514E-2</v>
      </c>
      <c r="BY116" s="437">
        <v>4.2874473574818231E-2</v>
      </c>
      <c r="BZ116" s="437">
        <v>4.3567351875307025E-2</v>
      </c>
      <c r="CA116" s="437">
        <v>4.5203207673382241E-2</v>
      </c>
      <c r="CB116" s="437">
        <v>8.7375949566271344E-2</v>
      </c>
      <c r="CC116" s="437">
        <v>8.3115482222942821E-2</v>
      </c>
      <c r="CD116" s="437">
        <v>8.4519356113417099E-2</v>
      </c>
      <c r="CE116" s="437">
        <v>8.4685619189997327E-2</v>
      </c>
      <c r="CF116" s="437">
        <v>4.3771535634283605E-2</v>
      </c>
      <c r="CG116" s="437">
        <v>4.4072115891515086E-2</v>
      </c>
      <c r="CH116" s="437">
        <v>4.2021266117095453E-2</v>
      </c>
    </row>
    <row r="117" spans="1:86" hidden="1" x14ac:dyDescent="0.3">
      <c r="A117" s="581"/>
      <c r="B117" s="94" t="s">
        <v>4</v>
      </c>
      <c r="C117" s="413">
        <v>3.614187145517387E-2</v>
      </c>
      <c r="D117" s="413">
        <v>3.647828090499923E-2</v>
      </c>
      <c r="E117" s="413">
        <v>3.7049230219279729E-2</v>
      </c>
      <c r="F117" s="413">
        <v>3.9051866704395241E-2</v>
      </c>
      <c r="G117" s="413">
        <v>4.0690297123983706E-2</v>
      </c>
      <c r="H117" s="413">
        <v>7.1899556421210098E-2</v>
      </c>
      <c r="I117" s="437">
        <v>7.4430286609139598E-2</v>
      </c>
      <c r="J117" s="437">
        <v>7.4528658888898328E-2</v>
      </c>
      <c r="K117" s="437">
        <v>7.136095383056372E-2</v>
      </c>
      <c r="L117" s="437">
        <v>4.0219809439126487E-2</v>
      </c>
      <c r="M117" s="437">
        <v>4.1139074920618877E-2</v>
      </c>
      <c r="N117" s="437">
        <v>3.9768929651506212E-2</v>
      </c>
      <c r="O117" s="437">
        <v>3.9090658161332052E-2</v>
      </c>
      <c r="P117" s="437">
        <v>3.8959385759828123E-2</v>
      </c>
      <c r="Q117" s="437">
        <v>4.0025279769655239E-2</v>
      </c>
      <c r="R117" s="437">
        <v>4.1410236318959487E-2</v>
      </c>
      <c r="S117" s="437">
        <v>4.2017312166569717E-2</v>
      </c>
      <c r="T117" s="437">
        <v>7.6621145285147949E-2</v>
      </c>
      <c r="U117" s="437">
        <v>7.4430286609139598E-2</v>
      </c>
      <c r="V117" s="437">
        <v>7.4528658888898328E-2</v>
      </c>
      <c r="W117" s="437">
        <v>7.136095383056372E-2</v>
      </c>
      <c r="X117" s="437">
        <v>4.0219809439126487E-2</v>
      </c>
      <c r="Y117" s="437">
        <v>4.1139074920618877E-2</v>
      </c>
      <c r="Z117" s="437">
        <v>3.9768929651506212E-2</v>
      </c>
      <c r="AA117" s="437">
        <v>3.9090658161332052E-2</v>
      </c>
      <c r="AB117" s="437">
        <v>3.8959385759828123E-2</v>
      </c>
      <c r="AC117" s="437">
        <v>4.0025279769655239E-2</v>
      </c>
      <c r="AD117" s="437">
        <v>4.1410236318959487E-2</v>
      </c>
      <c r="AE117" s="437">
        <v>4.2017312166569717E-2</v>
      </c>
      <c r="AF117" s="437">
        <v>7.6621145285147949E-2</v>
      </c>
      <c r="AG117" s="437">
        <v>7.4430286609139598E-2</v>
      </c>
      <c r="AH117" s="437">
        <v>7.4528658888898328E-2</v>
      </c>
      <c r="AI117" s="437">
        <v>7.136095383056372E-2</v>
      </c>
      <c r="AJ117" s="437">
        <v>4.0219809439126487E-2</v>
      </c>
      <c r="AK117" s="437">
        <v>4.1139074920618877E-2</v>
      </c>
      <c r="AL117" s="437">
        <v>3.9768929651506212E-2</v>
      </c>
      <c r="AM117" s="437">
        <v>3.9090658161332052E-2</v>
      </c>
      <c r="AN117" s="437">
        <v>3.8959385759828123E-2</v>
      </c>
      <c r="AO117" s="437">
        <v>4.0025279769655239E-2</v>
      </c>
      <c r="AP117" s="437">
        <v>4.1410236318959487E-2</v>
      </c>
      <c r="AQ117" s="437">
        <v>4.2017312166569717E-2</v>
      </c>
      <c r="AR117" s="437">
        <v>7.6621145285147949E-2</v>
      </c>
      <c r="AS117" s="437">
        <v>7.4430286609139598E-2</v>
      </c>
      <c r="AT117" s="437">
        <v>7.4528658888898328E-2</v>
      </c>
      <c r="AU117" s="437">
        <v>7.136095383056372E-2</v>
      </c>
      <c r="AV117" s="437">
        <v>4.0219809439126487E-2</v>
      </c>
      <c r="AW117" s="437">
        <v>4.1139074920618877E-2</v>
      </c>
      <c r="AX117" s="437">
        <v>3.9768929651506212E-2</v>
      </c>
      <c r="AY117" s="437">
        <v>3.9090658161332052E-2</v>
      </c>
      <c r="AZ117" s="437">
        <v>3.8959385759828123E-2</v>
      </c>
      <c r="BA117" s="437">
        <v>4.0025279769655239E-2</v>
      </c>
      <c r="BB117" s="437">
        <v>4.1410236318959487E-2</v>
      </c>
      <c r="BC117" s="437">
        <v>4.2017312166569717E-2</v>
      </c>
      <c r="BD117" s="437">
        <v>7.6621145285147949E-2</v>
      </c>
      <c r="BE117" s="437">
        <v>7.4430286609139598E-2</v>
      </c>
      <c r="BF117" s="437">
        <v>7.4528658888898328E-2</v>
      </c>
      <c r="BG117" s="437">
        <v>7.136095383056372E-2</v>
      </c>
      <c r="BH117" s="437">
        <v>4.0219809439126487E-2</v>
      </c>
      <c r="BI117" s="437">
        <v>4.1139074920618877E-2</v>
      </c>
      <c r="BJ117" s="437">
        <v>3.9768929651506212E-2</v>
      </c>
      <c r="BK117" s="437">
        <v>3.9090658161332052E-2</v>
      </c>
      <c r="BL117" s="437">
        <v>3.8959385759828123E-2</v>
      </c>
      <c r="BM117" s="437">
        <v>4.0025279769655239E-2</v>
      </c>
      <c r="BN117" s="437">
        <v>4.1410236318959487E-2</v>
      </c>
      <c r="BO117" s="437">
        <v>4.2017312166569717E-2</v>
      </c>
      <c r="BP117" s="437">
        <v>7.6621145285147949E-2</v>
      </c>
      <c r="BQ117" s="437">
        <v>7.4430286609139598E-2</v>
      </c>
      <c r="BR117" s="437">
        <v>7.4528658888898328E-2</v>
      </c>
      <c r="BS117" s="437">
        <v>7.136095383056372E-2</v>
      </c>
      <c r="BT117" s="437">
        <v>4.0219809439126487E-2</v>
      </c>
      <c r="BU117" s="437">
        <v>4.1139074920618877E-2</v>
      </c>
      <c r="BV117" s="437">
        <v>3.9768929651506212E-2</v>
      </c>
      <c r="BW117" s="437">
        <v>3.9090658161332052E-2</v>
      </c>
      <c r="BX117" s="437">
        <v>3.8959385759828123E-2</v>
      </c>
      <c r="BY117" s="437">
        <v>4.0025279769655239E-2</v>
      </c>
      <c r="BZ117" s="437">
        <v>4.1410236318959487E-2</v>
      </c>
      <c r="CA117" s="437">
        <v>4.2017312166569717E-2</v>
      </c>
      <c r="CB117" s="437">
        <v>7.6621145285147949E-2</v>
      </c>
      <c r="CC117" s="437">
        <v>7.4430286609139598E-2</v>
      </c>
      <c r="CD117" s="437">
        <v>7.4528658888898328E-2</v>
      </c>
      <c r="CE117" s="437">
        <v>7.136095383056372E-2</v>
      </c>
      <c r="CF117" s="437">
        <v>4.0219809439126487E-2</v>
      </c>
      <c r="CG117" s="437">
        <v>4.1139074920618877E-2</v>
      </c>
      <c r="CH117" s="437">
        <v>3.9768929651506212E-2</v>
      </c>
    </row>
    <row r="118" spans="1:86" hidden="1" x14ac:dyDescent="0.3">
      <c r="A118" s="581"/>
      <c r="B118" s="94" t="s">
        <v>5</v>
      </c>
      <c r="C118" s="413">
        <v>3.5019662668601133E-2</v>
      </c>
      <c r="D118" s="413">
        <v>3.5403272321110998E-2</v>
      </c>
      <c r="E118" s="413">
        <v>3.5906635980963289E-2</v>
      </c>
      <c r="F118" s="413">
        <v>3.7660138895450668E-2</v>
      </c>
      <c r="G118" s="413">
        <v>3.9158772240397544E-2</v>
      </c>
      <c r="H118" s="413">
        <v>6.9056840546810022E-2</v>
      </c>
      <c r="I118" s="437">
        <v>7.0945278641579762E-2</v>
      </c>
      <c r="J118" s="437">
        <v>7.0982747983774006E-2</v>
      </c>
      <c r="K118" s="437">
        <v>6.9689736519992149E-2</v>
      </c>
      <c r="L118" s="437">
        <v>3.8465921545063383E-2</v>
      </c>
      <c r="M118" s="437">
        <v>3.936801638570829E-2</v>
      </c>
      <c r="N118" s="437">
        <v>3.8318634945053449E-2</v>
      </c>
      <c r="O118" s="437">
        <v>3.7441349140650192E-2</v>
      </c>
      <c r="P118" s="437">
        <v>3.7429249600920422E-2</v>
      </c>
      <c r="Q118" s="437">
        <v>3.8354723959286061E-2</v>
      </c>
      <c r="R118" s="437">
        <v>3.9317515370260341E-2</v>
      </c>
      <c r="S118" s="437">
        <v>3.9956418570678262E-2</v>
      </c>
      <c r="T118" s="437">
        <v>7.3052660356480309E-2</v>
      </c>
      <c r="U118" s="437">
        <v>7.0945278641579762E-2</v>
      </c>
      <c r="V118" s="437">
        <v>7.0982747983774006E-2</v>
      </c>
      <c r="W118" s="437">
        <v>6.9689736519992149E-2</v>
      </c>
      <c r="X118" s="437">
        <v>3.8465921545063383E-2</v>
      </c>
      <c r="Y118" s="437">
        <v>3.936801638570829E-2</v>
      </c>
      <c r="Z118" s="437">
        <v>3.8318634945053449E-2</v>
      </c>
      <c r="AA118" s="437">
        <v>3.7441349140650192E-2</v>
      </c>
      <c r="AB118" s="437">
        <v>3.7429249600920422E-2</v>
      </c>
      <c r="AC118" s="437">
        <v>3.8354723959286061E-2</v>
      </c>
      <c r="AD118" s="437">
        <v>3.9317515370260341E-2</v>
      </c>
      <c r="AE118" s="437">
        <v>3.9956418570678262E-2</v>
      </c>
      <c r="AF118" s="437">
        <v>7.3052660356480309E-2</v>
      </c>
      <c r="AG118" s="437">
        <v>7.0945278641579762E-2</v>
      </c>
      <c r="AH118" s="437">
        <v>7.0982747983774006E-2</v>
      </c>
      <c r="AI118" s="437">
        <v>6.9689736519992149E-2</v>
      </c>
      <c r="AJ118" s="437">
        <v>3.8465921545063383E-2</v>
      </c>
      <c r="AK118" s="437">
        <v>3.936801638570829E-2</v>
      </c>
      <c r="AL118" s="437">
        <v>3.8318634945053449E-2</v>
      </c>
      <c r="AM118" s="437">
        <v>3.7441349140650192E-2</v>
      </c>
      <c r="AN118" s="437">
        <v>3.7429249600920422E-2</v>
      </c>
      <c r="AO118" s="437">
        <v>3.8354723959286061E-2</v>
      </c>
      <c r="AP118" s="437">
        <v>3.9317515370260341E-2</v>
      </c>
      <c r="AQ118" s="437">
        <v>3.9956418570678262E-2</v>
      </c>
      <c r="AR118" s="437">
        <v>7.3052660356480309E-2</v>
      </c>
      <c r="AS118" s="437">
        <v>7.0945278641579762E-2</v>
      </c>
      <c r="AT118" s="437">
        <v>7.0982747983774006E-2</v>
      </c>
      <c r="AU118" s="437">
        <v>6.9689736519992149E-2</v>
      </c>
      <c r="AV118" s="437">
        <v>3.8465921545063383E-2</v>
      </c>
      <c r="AW118" s="437">
        <v>3.936801638570829E-2</v>
      </c>
      <c r="AX118" s="437">
        <v>3.8318634945053449E-2</v>
      </c>
      <c r="AY118" s="437">
        <v>3.7441349140650192E-2</v>
      </c>
      <c r="AZ118" s="437">
        <v>3.7429249600920422E-2</v>
      </c>
      <c r="BA118" s="437">
        <v>3.8354723959286061E-2</v>
      </c>
      <c r="BB118" s="437">
        <v>3.9317515370260341E-2</v>
      </c>
      <c r="BC118" s="437">
        <v>3.9956418570678262E-2</v>
      </c>
      <c r="BD118" s="437">
        <v>7.3052660356480309E-2</v>
      </c>
      <c r="BE118" s="437">
        <v>7.0945278641579762E-2</v>
      </c>
      <c r="BF118" s="437">
        <v>7.0982747983774006E-2</v>
      </c>
      <c r="BG118" s="437">
        <v>6.9689736519992149E-2</v>
      </c>
      <c r="BH118" s="437">
        <v>3.8465921545063383E-2</v>
      </c>
      <c r="BI118" s="437">
        <v>3.936801638570829E-2</v>
      </c>
      <c r="BJ118" s="437">
        <v>3.8318634945053449E-2</v>
      </c>
      <c r="BK118" s="437">
        <v>3.7441349140650192E-2</v>
      </c>
      <c r="BL118" s="437">
        <v>3.7429249600920422E-2</v>
      </c>
      <c r="BM118" s="437">
        <v>3.8354723959286061E-2</v>
      </c>
      <c r="BN118" s="437">
        <v>3.9317515370260341E-2</v>
      </c>
      <c r="BO118" s="437">
        <v>3.9956418570678262E-2</v>
      </c>
      <c r="BP118" s="437">
        <v>7.3052660356480309E-2</v>
      </c>
      <c r="BQ118" s="437">
        <v>7.0945278641579762E-2</v>
      </c>
      <c r="BR118" s="437">
        <v>7.0982747983774006E-2</v>
      </c>
      <c r="BS118" s="437">
        <v>6.9689736519992149E-2</v>
      </c>
      <c r="BT118" s="437">
        <v>3.8465921545063383E-2</v>
      </c>
      <c r="BU118" s="437">
        <v>3.936801638570829E-2</v>
      </c>
      <c r="BV118" s="437">
        <v>3.8318634945053449E-2</v>
      </c>
      <c r="BW118" s="437">
        <v>3.7441349140650192E-2</v>
      </c>
      <c r="BX118" s="437">
        <v>3.7429249600920422E-2</v>
      </c>
      <c r="BY118" s="437">
        <v>3.8354723959286061E-2</v>
      </c>
      <c r="BZ118" s="437">
        <v>3.9317515370260341E-2</v>
      </c>
      <c r="CA118" s="437">
        <v>3.9956418570678262E-2</v>
      </c>
      <c r="CB118" s="437">
        <v>7.3052660356480309E-2</v>
      </c>
      <c r="CC118" s="437">
        <v>7.0945278641579762E-2</v>
      </c>
      <c r="CD118" s="437">
        <v>7.0982747983774006E-2</v>
      </c>
      <c r="CE118" s="437">
        <v>6.9689736519992149E-2</v>
      </c>
      <c r="CF118" s="437">
        <v>3.8465921545063383E-2</v>
      </c>
      <c r="CG118" s="437">
        <v>3.936801638570829E-2</v>
      </c>
      <c r="CH118" s="437">
        <v>3.8318634945053449E-2</v>
      </c>
    </row>
    <row r="119" spans="1:86" hidden="1" x14ac:dyDescent="0.3">
      <c r="A119" s="581"/>
      <c r="B119" s="94" t="s">
        <v>23</v>
      </c>
      <c r="C119" s="413">
        <v>3.5019662668601133E-2</v>
      </c>
      <c r="D119" s="413">
        <v>3.5403272321110998E-2</v>
      </c>
      <c r="E119" s="413">
        <v>3.5906635980963289E-2</v>
      </c>
      <c r="F119" s="413">
        <v>3.7660138895450668E-2</v>
      </c>
      <c r="G119" s="413">
        <v>3.9158772240397544E-2</v>
      </c>
      <c r="H119" s="413">
        <v>6.9056840546810022E-2</v>
      </c>
      <c r="I119" s="437">
        <v>7.0945278641579762E-2</v>
      </c>
      <c r="J119" s="437">
        <v>7.0982747983774006E-2</v>
      </c>
      <c r="K119" s="437">
        <v>6.9689736519992149E-2</v>
      </c>
      <c r="L119" s="437">
        <v>3.8465921545063383E-2</v>
      </c>
      <c r="M119" s="437">
        <v>3.936801638570829E-2</v>
      </c>
      <c r="N119" s="437">
        <v>3.8318634945053449E-2</v>
      </c>
      <c r="O119" s="437">
        <v>3.7441349140650192E-2</v>
      </c>
      <c r="P119" s="437">
        <v>3.7429249600920422E-2</v>
      </c>
      <c r="Q119" s="437">
        <v>3.8354723959286061E-2</v>
      </c>
      <c r="R119" s="437">
        <v>3.9317515370260341E-2</v>
      </c>
      <c r="S119" s="437">
        <v>3.9956418570678262E-2</v>
      </c>
      <c r="T119" s="437">
        <v>7.3052660356480309E-2</v>
      </c>
      <c r="U119" s="437">
        <v>7.0945278641579762E-2</v>
      </c>
      <c r="V119" s="437">
        <v>7.0982747983774006E-2</v>
      </c>
      <c r="W119" s="437">
        <v>6.9689736519992149E-2</v>
      </c>
      <c r="X119" s="437">
        <v>3.8465921545063383E-2</v>
      </c>
      <c r="Y119" s="437">
        <v>3.936801638570829E-2</v>
      </c>
      <c r="Z119" s="437">
        <v>3.8318634945053449E-2</v>
      </c>
      <c r="AA119" s="437">
        <v>3.7441349140650192E-2</v>
      </c>
      <c r="AB119" s="437">
        <v>3.7429249600920422E-2</v>
      </c>
      <c r="AC119" s="437">
        <v>3.8354723959286061E-2</v>
      </c>
      <c r="AD119" s="437">
        <v>3.9317515370260341E-2</v>
      </c>
      <c r="AE119" s="437">
        <v>3.9956418570678262E-2</v>
      </c>
      <c r="AF119" s="437">
        <v>7.3052660356480309E-2</v>
      </c>
      <c r="AG119" s="437">
        <v>7.0945278641579762E-2</v>
      </c>
      <c r="AH119" s="437">
        <v>7.0982747983774006E-2</v>
      </c>
      <c r="AI119" s="437">
        <v>6.9689736519992149E-2</v>
      </c>
      <c r="AJ119" s="437">
        <v>3.8465921545063383E-2</v>
      </c>
      <c r="AK119" s="437">
        <v>3.936801638570829E-2</v>
      </c>
      <c r="AL119" s="437">
        <v>3.8318634945053449E-2</v>
      </c>
      <c r="AM119" s="437">
        <v>3.7441349140650192E-2</v>
      </c>
      <c r="AN119" s="437">
        <v>3.7429249600920422E-2</v>
      </c>
      <c r="AO119" s="437">
        <v>3.8354723959286061E-2</v>
      </c>
      <c r="AP119" s="437">
        <v>3.9317515370260341E-2</v>
      </c>
      <c r="AQ119" s="437">
        <v>3.9956418570678262E-2</v>
      </c>
      <c r="AR119" s="437">
        <v>7.3052660356480309E-2</v>
      </c>
      <c r="AS119" s="437">
        <v>7.0945278641579762E-2</v>
      </c>
      <c r="AT119" s="437">
        <v>7.0982747983774006E-2</v>
      </c>
      <c r="AU119" s="437">
        <v>6.9689736519992149E-2</v>
      </c>
      <c r="AV119" s="437">
        <v>3.8465921545063383E-2</v>
      </c>
      <c r="AW119" s="437">
        <v>3.936801638570829E-2</v>
      </c>
      <c r="AX119" s="437">
        <v>3.8318634945053449E-2</v>
      </c>
      <c r="AY119" s="437">
        <v>3.7441349140650192E-2</v>
      </c>
      <c r="AZ119" s="437">
        <v>3.7429249600920422E-2</v>
      </c>
      <c r="BA119" s="437">
        <v>3.8354723959286061E-2</v>
      </c>
      <c r="BB119" s="437">
        <v>3.9317515370260341E-2</v>
      </c>
      <c r="BC119" s="437">
        <v>3.9956418570678262E-2</v>
      </c>
      <c r="BD119" s="437">
        <v>7.3052660356480309E-2</v>
      </c>
      <c r="BE119" s="437">
        <v>7.0945278641579762E-2</v>
      </c>
      <c r="BF119" s="437">
        <v>7.0982747983774006E-2</v>
      </c>
      <c r="BG119" s="437">
        <v>6.9689736519992149E-2</v>
      </c>
      <c r="BH119" s="437">
        <v>3.8465921545063383E-2</v>
      </c>
      <c r="BI119" s="437">
        <v>3.936801638570829E-2</v>
      </c>
      <c r="BJ119" s="437">
        <v>3.8318634945053449E-2</v>
      </c>
      <c r="BK119" s="437">
        <v>3.7441349140650192E-2</v>
      </c>
      <c r="BL119" s="437">
        <v>3.7429249600920422E-2</v>
      </c>
      <c r="BM119" s="437">
        <v>3.8354723959286061E-2</v>
      </c>
      <c r="BN119" s="437">
        <v>3.9317515370260341E-2</v>
      </c>
      <c r="BO119" s="437">
        <v>3.9956418570678262E-2</v>
      </c>
      <c r="BP119" s="437">
        <v>7.3052660356480309E-2</v>
      </c>
      <c r="BQ119" s="437">
        <v>7.0945278641579762E-2</v>
      </c>
      <c r="BR119" s="437">
        <v>7.0982747983774006E-2</v>
      </c>
      <c r="BS119" s="437">
        <v>6.9689736519992149E-2</v>
      </c>
      <c r="BT119" s="437">
        <v>3.8465921545063383E-2</v>
      </c>
      <c r="BU119" s="437">
        <v>3.936801638570829E-2</v>
      </c>
      <c r="BV119" s="437">
        <v>3.8318634945053449E-2</v>
      </c>
      <c r="BW119" s="437">
        <v>3.7441349140650192E-2</v>
      </c>
      <c r="BX119" s="437">
        <v>3.7429249600920422E-2</v>
      </c>
      <c r="BY119" s="437">
        <v>3.8354723959286061E-2</v>
      </c>
      <c r="BZ119" s="437">
        <v>3.9317515370260341E-2</v>
      </c>
      <c r="CA119" s="437">
        <v>3.9956418570678262E-2</v>
      </c>
      <c r="CB119" s="437">
        <v>7.3052660356480309E-2</v>
      </c>
      <c r="CC119" s="437">
        <v>7.0945278641579762E-2</v>
      </c>
      <c r="CD119" s="437">
        <v>7.0982747983774006E-2</v>
      </c>
      <c r="CE119" s="437">
        <v>6.9689736519992149E-2</v>
      </c>
      <c r="CF119" s="437">
        <v>3.8465921545063383E-2</v>
      </c>
      <c r="CG119" s="437">
        <v>3.936801638570829E-2</v>
      </c>
      <c r="CH119" s="437">
        <v>3.8318634945053449E-2</v>
      </c>
    </row>
    <row r="120" spans="1:86" hidden="1" x14ac:dyDescent="0.3">
      <c r="A120" s="581"/>
      <c r="B120" s="94" t="s">
        <v>24</v>
      </c>
      <c r="C120" s="413">
        <v>3.5019662668601133E-2</v>
      </c>
      <c r="D120" s="413">
        <v>3.5403272321110998E-2</v>
      </c>
      <c r="E120" s="413">
        <v>3.5906635980963289E-2</v>
      </c>
      <c r="F120" s="413">
        <v>3.7660138895450668E-2</v>
      </c>
      <c r="G120" s="413">
        <v>3.9158772240397544E-2</v>
      </c>
      <c r="H120" s="413">
        <v>6.9056840546810022E-2</v>
      </c>
      <c r="I120" s="437">
        <v>7.0945278641579762E-2</v>
      </c>
      <c r="J120" s="437">
        <v>7.0982747983774006E-2</v>
      </c>
      <c r="K120" s="437">
        <v>6.9689736519992149E-2</v>
      </c>
      <c r="L120" s="437">
        <v>3.8465921545063383E-2</v>
      </c>
      <c r="M120" s="437">
        <v>3.936801638570829E-2</v>
      </c>
      <c r="N120" s="437">
        <v>3.8318634945053449E-2</v>
      </c>
      <c r="O120" s="437">
        <v>3.7441349140650192E-2</v>
      </c>
      <c r="P120" s="437">
        <v>3.7429249600920422E-2</v>
      </c>
      <c r="Q120" s="437">
        <v>3.8354723959286061E-2</v>
      </c>
      <c r="R120" s="437">
        <v>3.9317515370260341E-2</v>
      </c>
      <c r="S120" s="437">
        <v>3.9956418570678262E-2</v>
      </c>
      <c r="T120" s="437">
        <v>7.3052660356480309E-2</v>
      </c>
      <c r="U120" s="437">
        <v>7.0945278641579762E-2</v>
      </c>
      <c r="V120" s="437">
        <v>7.0982747983774006E-2</v>
      </c>
      <c r="W120" s="437">
        <v>6.9689736519992149E-2</v>
      </c>
      <c r="X120" s="437">
        <v>3.8465921545063383E-2</v>
      </c>
      <c r="Y120" s="437">
        <v>3.936801638570829E-2</v>
      </c>
      <c r="Z120" s="437">
        <v>3.8318634945053449E-2</v>
      </c>
      <c r="AA120" s="437">
        <v>3.7441349140650192E-2</v>
      </c>
      <c r="AB120" s="437">
        <v>3.7429249600920422E-2</v>
      </c>
      <c r="AC120" s="437">
        <v>3.8354723959286061E-2</v>
      </c>
      <c r="AD120" s="437">
        <v>3.9317515370260341E-2</v>
      </c>
      <c r="AE120" s="437">
        <v>3.9956418570678262E-2</v>
      </c>
      <c r="AF120" s="437">
        <v>7.3052660356480309E-2</v>
      </c>
      <c r="AG120" s="437">
        <v>7.0945278641579762E-2</v>
      </c>
      <c r="AH120" s="437">
        <v>7.0982747983774006E-2</v>
      </c>
      <c r="AI120" s="437">
        <v>6.9689736519992149E-2</v>
      </c>
      <c r="AJ120" s="437">
        <v>3.8465921545063383E-2</v>
      </c>
      <c r="AK120" s="437">
        <v>3.936801638570829E-2</v>
      </c>
      <c r="AL120" s="437">
        <v>3.8318634945053449E-2</v>
      </c>
      <c r="AM120" s="437">
        <v>3.7441349140650192E-2</v>
      </c>
      <c r="AN120" s="437">
        <v>3.7429249600920422E-2</v>
      </c>
      <c r="AO120" s="437">
        <v>3.8354723959286061E-2</v>
      </c>
      <c r="AP120" s="437">
        <v>3.9317515370260341E-2</v>
      </c>
      <c r="AQ120" s="437">
        <v>3.9956418570678262E-2</v>
      </c>
      <c r="AR120" s="437">
        <v>7.3052660356480309E-2</v>
      </c>
      <c r="AS120" s="437">
        <v>7.0945278641579762E-2</v>
      </c>
      <c r="AT120" s="437">
        <v>7.0982747983774006E-2</v>
      </c>
      <c r="AU120" s="437">
        <v>6.9689736519992149E-2</v>
      </c>
      <c r="AV120" s="437">
        <v>3.8465921545063383E-2</v>
      </c>
      <c r="AW120" s="437">
        <v>3.936801638570829E-2</v>
      </c>
      <c r="AX120" s="437">
        <v>3.8318634945053449E-2</v>
      </c>
      <c r="AY120" s="437">
        <v>3.7441349140650192E-2</v>
      </c>
      <c r="AZ120" s="437">
        <v>3.7429249600920422E-2</v>
      </c>
      <c r="BA120" s="437">
        <v>3.8354723959286061E-2</v>
      </c>
      <c r="BB120" s="437">
        <v>3.9317515370260341E-2</v>
      </c>
      <c r="BC120" s="437">
        <v>3.9956418570678262E-2</v>
      </c>
      <c r="BD120" s="437">
        <v>7.3052660356480309E-2</v>
      </c>
      <c r="BE120" s="437">
        <v>7.0945278641579762E-2</v>
      </c>
      <c r="BF120" s="437">
        <v>7.0982747983774006E-2</v>
      </c>
      <c r="BG120" s="437">
        <v>6.9689736519992149E-2</v>
      </c>
      <c r="BH120" s="437">
        <v>3.8465921545063383E-2</v>
      </c>
      <c r="BI120" s="437">
        <v>3.936801638570829E-2</v>
      </c>
      <c r="BJ120" s="437">
        <v>3.8318634945053449E-2</v>
      </c>
      <c r="BK120" s="437">
        <v>3.7441349140650192E-2</v>
      </c>
      <c r="BL120" s="437">
        <v>3.7429249600920422E-2</v>
      </c>
      <c r="BM120" s="437">
        <v>3.8354723959286061E-2</v>
      </c>
      <c r="BN120" s="437">
        <v>3.9317515370260341E-2</v>
      </c>
      <c r="BO120" s="437">
        <v>3.9956418570678262E-2</v>
      </c>
      <c r="BP120" s="437">
        <v>7.3052660356480309E-2</v>
      </c>
      <c r="BQ120" s="437">
        <v>7.0945278641579762E-2</v>
      </c>
      <c r="BR120" s="437">
        <v>7.0982747983774006E-2</v>
      </c>
      <c r="BS120" s="437">
        <v>6.9689736519992149E-2</v>
      </c>
      <c r="BT120" s="437">
        <v>3.8465921545063383E-2</v>
      </c>
      <c r="BU120" s="437">
        <v>3.936801638570829E-2</v>
      </c>
      <c r="BV120" s="437">
        <v>3.8318634945053449E-2</v>
      </c>
      <c r="BW120" s="437">
        <v>3.7441349140650192E-2</v>
      </c>
      <c r="BX120" s="437">
        <v>3.7429249600920422E-2</v>
      </c>
      <c r="BY120" s="437">
        <v>3.8354723959286061E-2</v>
      </c>
      <c r="BZ120" s="437">
        <v>3.9317515370260341E-2</v>
      </c>
      <c r="CA120" s="437">
        <v>3.9956418570678262E-2</v>
      </c>
      <c r="CB120" s="437">
        <v>7.3052660356480309E-2</v>
      </c>
      <c r="CC120" s="437">
        <v>7.0945278641579762E-2</v>
      </c>
      <c r="CD120" s="437">
        <v>7.0982747983774006E-2</v>
      </c>
      <c r="CE120" s="437">
        <v>6.9689736519992149E-2</v>
      </c>
      <c r="CF120" s="437">
        <v>3.8465921545063383E-2</v>
      </c>
      <c r="CG120" s="437">
        <v>3.936801638570829E-2</v>
      </c>
      <c r="CH120" s="437">
        <v>3.8318634945053449E-2</v>
      </c>
    </row>
    <row r="121" spans="1:86" hidden="1" x14ac:dyDescent="0.3">
      <c r="A121" s="581"/>
      <c r="B121" s="94" t="s">
        <v>7</v>
      </c>
      <c r="C121" s="413">
        <v>3.4212935019954011E-2</v>
      </c>
      <c r="D121" s="413">
        <v>3.4573174658425673E-2</v>
      </c>
      <c r="E121" s="413">
        <v>3.5061431576083546E-2</v>
      </c>
      <c r="F121" s="413">
        <v>3.6858393115802489E-2</v>
      </c>
      <c r="G121" s="413">
        <v>3.814043843518504E-2</v>
      </c>
      <c r="H121" s="413">
        <v>6.7002654059300587E-2</v>
      </c>
      <c r="I121" s="437">
        <v>6.8306736324093592E-2</v>
      </c>
      <c r="J121" s="437">
        <v>6.8416742339354783E-2</v>
      </c>
      <c r="K121" s="437">
        <v>6.7203767027659775E-2</v>
      </c>
      <c r="L121" s="437">
        <v>3.7300529860763189E-2</v>
      </c>
      <c r="M121" s="437">
        <v>3.8120776644651931E-2</v>
      </c>
      <c r="N121" s="437">
        <v>3.7079071688786033E-2</v>
      </c>
      <c r="O121" s="437">
        <v>3.6245984750808875E-2</v>
      </c>
      <c r="P121" s="437">
        <v>3.6193703698225145E-2</v>
      </c>
      <c r="Q121" s="437">
        <v>3.7086667780013495E-2</v>
      </c>
      <c r="R121" s="437">
        <v>3.8171627509572349E-2</v>
      </c>
      <c r="S121" s="437">
        <v>3.8593958761605734E-2</v>
      </c>
      <c r="T121" s="437">
        <v>7.0463780553378111E-2</v>
      </c>
      <c r="U121" s="437">
        <v>6.8306736324093592E-2</v>
      </c>
      <c r="V121" s="437">
        <v>6.8416742339354783E-2</v>
      </c>
      <c r="W121" s="437">
        <v>6.7203767027659775E-2</v>
      </c>
      <c r="X121" s="437">
        <v>3.7300529860763189E-2</v>
      </c>
      <c r="Y121" s="437">
        <v>3.8120776644651931E-2</v>
      </c>
      <c r="Z121" s="437">
        <v>3.7079071688786033E-2</v>
      </c>
      <c r="AA121" s="437">
        <v>3.6245984750808875E-2</v>
      </c>
      <c r="AB121" s="437">
        <v>3.6193703698225145E-2</v>
      </c>
      <c r="AC121" s="437">
        <v>3.7086667780013495E-2</v>
      </c>
      <c r="AD121" s="437">
        <v>3.8171627509572349E-2</v>
      </c>
      <c r="AE121" s="437">
        <v>3.8593958761605734E-2</v>
      </c>
      <c r="AF121" s="437">
        <v>7.0463780553378111E-2</v>
      </c>
      <c r="AG121" s="437">
        <v>6.8306736324093592E-2</v>
      </c>
      <c r="AH121" s="437">
        <v>6.8416742339354783E-2</v>
      </c>
      <c r="AI121" s="437">
        <v>6.7203767027659775E-2</v>
      </c>
      <c r="AJ121" s="437">
        <v>3.7300529860763189E-2</v>
      </c>
      <c r="AK121" s="437">
        <v>3.8120776644651931E-2</v>
      </c>
      <c r="AL121" s="437">
        <v>3.7079071688786033E-2</v>
      </c>
      <c r="AM121" s="437">
        <v>3.6245984750808875E-2</v>
      </c>
      <c r="AN121" s="437">
        <v>3.6193703698225145E-2</v>
      </c>
      <c r="AO121" s="437">
        <v>3.7086667780013495E-2</v>
      </c>
      <c r="AP121" s="437">
        <v>3.8171627509572349E-2</v>
      </c>
      <c r="AQ121" s="437">
        <v>3.8593958761605734E-2</v>
      </c>
      <c r="AR121" s="437">
        <v>7.0463780553378111E-2</v>
      </c>
      <c r="AS121" s="437">
        <v>6.8306736324093592E-2</v>
      </c>
      <c r="AT121" s="437">
        <v>6.8416742339354783E-2</v>
      </c>
      <c r="AU121" s="437">
        <v>6.7203767027659775E-2</v>
      </c>
      <c r="AV121" s="437">
        <v>3.7300529860763189E-2</v>
      </c>
      <c r="AW121" s="437">
        <v>3.8120776644651931E-2</v>
      </c>
      <c r="AX121" s="437">
        <v>3.7079071688786033E-2</v>
      </c>
      <c r="AY121" s="437">
        <v>3.6245984750808875E-2</v>
      </c>
      <c r="AZ121" s="437">
        <v>3.6193703698225145E-2</v>
      </c>
      <c r="BA121" s="437">
        <v>3.7086667780013495E-2</v>
      </c>
      <c r="BB121" s="437">
        <v>3.8171627509572349E-2</v>
      </c>
      <c r="BC121" s="437">
        <v>3.8593958761605734E-2</v>
      </c>
      <c r="BD121" s="437">
        <v>7.0463780553378111E-2</v>
      </c>
      <c r="BE121" s="437">
        <v>6.8306736324093592E-2</v>
      </c>
      <c r="BF121" s="437">
        <v>6.8416742339354783E-2</v>
      </c>
      <c r="BG121" s="437">
        <v>6.7203767027659775E-2</v>
      </c>
      <c r="BH121" s="437">
        <v>3.7300529860763189E-2</v>
      </c>
      <c r="BI121" s="437">
        <v>3.8120776644651931E-2</v>
      </c>
      <c r="BJ121" s="437">
        <v>3.7079071688786033E-2</v>
      </c>
      <c r="BK121" s="437">
        <v>3.6245984750808875E-2</v>
      </c>
      <c r="BL121" s="437">
        <v>3.6193703698225145E-2</v>
      </c>
      <c r="BM121" s="437">
        <v>3.7086667780013495E-2</v>
      </c>
      <c r="BN121" s="437">
        <v>3.8171627509572349E-2</v>
      </c>
      <c r="BO121" s="437">
        <v>3.8593958761605734E-2</v>
      </c>
      <c r="BP121" s="437">
        <v>7.0463780553378111E-2</v>
      </c>
      <c r="BQ121" s="437">
        <v>6.8306736324093592E-2</v>
      </c>
      <c r="BR121" s="437">
        <v>6.8416742339354783E-2</v>
      </c>
      <c r="BS121" s="437">
        <v>6.7203767027659775E-2</v>
      </c>
      <c r="BT121" s="437">
        <v>3.7300529860763189E-2</v>
      </c>
      <c r="BU121" s="437">
        <v>3.8120776644651931E-2</v>
      </c>
      <c r="BV121" s="437">
        <v>3.7079071688786033E-2</v>
      </c>
      <c r="BW121" s="437">
        <v>3.6245984750808875E-2</v>
      </c>
      <c r="BX121" s="437">
        <v>3.6193703698225145E-2</v>
      </c>
      <c r="BY121" s="437">
        <v>3.7086667780013495E-2</v>
      </c>
      <c r="BZ121" s="437">
        <v>3.8171627509572349E-2</v>
      </c>
      <c r="CA121" s="437">
        <v>3.8593958761605734E-2</v>
      </c>
      <c r="CB121" s="437">
        <v>7.0463780553378111E-2</v>
      </c>
      <c r="CC121" s="437">
        <v>6.8306736324093592E-2</v>
      </c>
      <c r="CD121" s="437">
        <v>6.8416742339354783E-2</v>
      </c>
      <c r="CE121" s="437">
        <v>6.7203767027659775E-2</v>
      </c>
      <c r="CF121" s="437">
        <v>3.7300529860763189E-2</v>
      </c>
      <c r="CG121" s="437">
        <v>3.8120776644651931E-2</v>
      </c>
      <c r="CH121" s="437">
        <v>3.7079071688786033E-2</v>
      </c>
    </row>
    <row r="122" spans="1:86" ht="15" hidden="1" thickBot="1" x14ac:dyDescent="0.35">
      <c r="A122" s="582"/>
      <c r="B122" s="96" t="s">
        <v>8</v>
      </c>
      <c r="C122" s="413">
        <v>3.5649855515331237E-2</v>
      </c>
      <c r="D122" s="413">
        <v>3.5953018154389928E-2</v>
      </c>
      <c r="E122" s="413">
        <v>3.644375681733069E-2</v>
      </c>
      <c r="F122" s="413">
        <v>3.8707877456505356E-2</v>
      </c>
      <c r="G122" s="413">
        <v>4.0230004035839192E-2</v>
      </c>
      <c r="H122" s="413">
        <v>7.2536866721180329E-2</v>
      </c>
      <c r="I122" s="437">
        <v>7.5161523351541415E-2</v>
      </c>
      <c r="J122" s="437">
        <v>7.5431260863154562E-2</v>
      </c>
      <c r="K122" s="437">
        <v>7.2522025163075515E-2</v>
      </c>
      <c r="L122" s="437">
        <v>3.9688777653336546E-2</v>
      </c>
      <c r="M122" s="437">
        <v>4.0591960718796005E-2</v>
      </c>
      <c r="N122" s="437">
        <v>3.9423224025525838E-2</v>
      </c>
      <c r="O122" s="437">
        <v>3.8325519266981398E-2</v>
      </c>
      <c r="P122" s="437">
        <v>3.8097015707161286E-2</v>
      </c>
      <c r="Q122" s="437">
        <v>3.9024322120354706E-2</v>
      </c>
      <c r="R122" s="437">
        <v>4.090411042839532E-2</v>
      </c>
      <c r="S122" s="437">
        <v>4.1376731917408906E-2</v>
      </c>
      <c r="T122" s="437">
        <v>7.7419480223343495E-2</v>
      </c>
      <c r="U122" s="437">
        <v>7.5161523351541415E-2</v>
      </c>
      <c r="V122" s="437">
        <v>7.5431260863154562E-2</v>
      </c>
      <c r="W122" s="437">
        <v>7.2522025163075515E-2</v>
      </c>
      <c r="X122" s="437">
        <v>3.9688777653336546E-2</v>
      </c>
      <c r="Y122" s="437">
        <v>4.0591960718796005E-2</v>
      </c>
      <c r="Z122" s="437">
        <v>3.9423224025525838E-2</v>
      </c>
      <c r="AA122" s="437">
        <v>3.8325519266981398E-2</v>
      </c>
      <c r="AB122" s="437">
        <v>3.8097015707161286E-2</v>
      </c>
      <c r="AC122" s="437">
        <v>3.9024322120354706E-2</v>
      </c>
      <c r="AD122" s="437">
        <v>4.090411042839532E-2</v>
      </c>
      <c r="AE122" s="437">
        <v>4.1376731917408906E-2</v>
      </c>
      <c r="AF122" s="437">
        <v>7.7419480223343495E-2</v>
      </c>
      <c r="AG122" s="437">
        <v>7.5161523351541415E-2</v>
      </c>
      <c r="AH122" s="437">
        <v>7.5431260863154562E-2</v>
      </c>
      <c r="AI122" s="437">
        <v>7.2522025163075515E-2</v>
      </c>
      <c r="AJ122" s="437">
        <v>3.9688777653336546E-2</v>
      </c>
      <c r="AK122" s="437">
        <v>4.0591960718796005E-2</v>
      </c>
      <c r="AL122" s="437">
        <v>3.9423224025525838E-2</v>
      </c>
      <c r="AM122" s="437">
        <v>3.8325519266981398E-2</v>
      </c>
      <c r="AN122" s="437">
        <v>3.8097015707161286E-2</v>
      </c>
      <c r="AO122" s="437">
        <v>3.9024322120354706E-2</v>
      </c>
      <c r="AP122" s="437">
        <v>4.090411042839532E-2</v>
      </c>
      <c r="AQ122" s="437">
        <v>4.1376731917408906E-2</v>
      </c>
      <c r="AR122" s="437">
        <v>7.7419480223343495E-2</v>
      </c>
      <c r="AS122" s="437">
        <v>7.5161523351541415E-2</v>
      </c>
      <c r="AT122" s="437">
        <v>7.5431260863154562E-2</v>
      </c>
      <c r="AU122" s="437">
        <v>7.2522025163075515E-2</v>
      </c>
      <c r="AV122" s="437">
        <v>3.9688777653336546E-2</v>
      </c>
      <c r="AW122" s="437">
        <v>4.0591960718796005E-2</v>
      </c>
      <c r="AX122" s="437">
        <v>3.9423224025525838E-2</v>
      </c>
      <c r="AY122" s="437">
        <v>3.8325519266981398E-2</v>
      </c>
      <c r="AZ122" s="437">
        <v>3.8097015707161286E-2</v>
      </c>
      <c r="BA122" s="437">
        <v>3.9024322120354706E-2</v>
      </c>
      <c r="BB122" s="437">
        <v>4.090411042839532E-2</v>
      </c>
      <c r="BC122" s="437">
        <v>4.1376731917408906E-2</v>
      </c>
      <c r="BD122" s="437">
        <v>7.7419480223343495E-2</v>
      </c>
      <c r="BE122" s="437">
        <v>7.5161523351541415E-2</v>
      </c>
      <c r="BF122" s="437">
        <v>7.5431260863154562E-2</v>
      </c>
      <c r="BG122" s="437">
        <v>7.2522025163075515E-2</v>
      </c>
      <c r="BH122" s="437">
        <v>3.9688777653336546E-2</v>
      </c>
      <c r="BI122" s="437">
        <v>4.0591960718796005E-2</v>
      </c>
      <c r="BJ122" s="437">
        <v>3.9423224025525838E-2</v>
      </c>
      <c r="BK122" s="437">
        <v>3.8325519266981398E-2</v>
      </c>
      <c r="BL122" s="437">
        <v>3.8097015707161286E-2</v>
      </c>
      <c r="BM122" s="437">
        <v>3.9024322120354706E-2</v>
      </c>
      <c r="BN122" s="437">
        <v>4.090411042839532E-2</v>
      </c>
      <c r="BO122" s="437">
        <v>4.1376731917408906E-2</v>
      </c>
      <c r="BP122" s="437">
        <v>7.7419480223343495E-2</v>
      </c>
      <c r="BQ122" s="437">
        <v>7.5161523351541415E-2</v>
      </c>
      <c r="BR122" s="437">
        <v>7.5431260863154562E-2</v>
      </c>
      <c r="BS122" s="437">
        <v>7.2522025163075515E-2</v>
      </c>
      <c r="BT122" s="437">
        <v>3.9688777653336546E-2</v>
      </c>
      <c r="BU122" s="437">
        <v>4.0591960718796005E-2</v>
      </c>
      <c r="BV122" s="437">
        <v>3.9423224025525838E-2</v>
      </c>
      <c r="BW122" s="437">
        <v>3.8325519266981398E-2</v>
      </c>
      <c r="BX122" s="437">
        <v>3.8097015707161286E-2</v>
      </c>
      <c r="BY122" s="437">
        <v>3.9024322120354706E-2</v>
      </c>
      <c r="BZ122" s="437">
        <v>4.090411042839532E-2</v>
      </c>
      <c r="CA122" s="437">
        <v>4.1376731917408906E-2</v>
      </c>
      <c r="CB122" s="437">
        <v>7.7419480223343495E-2</v>
      </c>
      <c r="CC122" s="437">
        <v>7.5161523351541415E-2</v>
      </c>
      <c r="CD122" s="437">
        <v>7.5431260863154562E-2</v>
      </c>
      <c r="CE122" s="437">
        <v>7.2522025163075515E-2</v>
      </c>
      <c r="CF122" s="437">
        <v>3.9688777653336546E-2</v>
      </c>
      <c r="CG122" s="437">
        <v>4.0591960718796005E-2</v>
      </c>
      <c r="CH122" s="437">
        <v>3.9423224025525838E-2</v>
      </c>
    </row>
    <row r="123" spans="1:86" hidden="1" x14ac:dyDescent="0.3">
      <c r="A123" s="113"/>
      <c r="B123" s="113"/>
      <c r="C123" s="114"/>
      <c r="D123" s="114"/>
      <c r="E123" s="114"/>
      <c r="F123" s="114"/>
      <c r="G123" s="114"/>
      <c r="H123" s="114"/>
      <c r="I123" s="114"/>
      <c r="J123" s="114"/>
      <c r="K123" s="114"/>
      <c r="L123" s="114"/>
      <c r="M123" s="114"/>
      <c r="N123" s="114"/>
      <c r="O123" s="115"/>
    </row>
    <row r="124" spans="1:86" ht="15" hidden="1" thickBot="1" x14ac:dyDescent="0.35"/>
    <row r="125" spans="1:86" ht="15" hidden="1" thickBot="1" x14ac:dyDescent="0.35">
      <c r="C125" s="583" t="s">
        <v>125</v>
      </c>
      <c r="D125" s="577"/>
      <c r="E125" s="577"/>
      <c r="F125" s="577"/>
      <c r="G125" s="577"/>
      <c r="H125" s="577"/>
      <c r="I125" s="577"/>
      <c r="J125" s="577"/>
      <c r="K125" s="577"/>
      <c r="L125" s="577"/>
      <c r="M125" s="577"/>
      <c r="N125" s="578"/>
      <c r="O125" s="576" t="s">
        <v>125</v>
      </c>
      <c r="P125" s="577"/>
      <c r="Q125" s="577"/>
      <c r="R125" s="577"/>
      <c r="S125" s="577"/>
      <c r="T125" s="577"/>
      <c r="U125" s="577"/>
      <c r="V125" s="577"/>
      <c r="W125" s="577"/>
      <c r="X125" s="577"/>
      <c r="Y125" s="577"/>
      <c r="Z125" s="578"/>
      <c r="AA125" s="576" t="s">
        <v>125</v>
      </c>
      <c r="AB125" s="577"/>
      <c r="AC125" s="577"/>
      <c r="AD125" s="577"/>
      <c r="AE125" s="577"/>
      <c r="AF125" s="577"/>
      <c r="AG125" s="577"/>
      <c r="AH125" s="577"/>
      <c r="AI125" s="577"/>
      <c r="AJ125" s="577"/>
      <c r="AK125" s="577"/>
      <c r="AL125" s="578"/>
      <c r="AM125" s="576" t="s">
        <v>125</v>
      </c>
      <c r="AN125" s="577"/>
      <c r="AO125" s="577"/>
      <c r="AP125" s="577"/>
      <c r="AQ125" s="577"/>
      <c r="AR125" s="577"/>
      <c r="AS125" s="577"/>
      <c r="AT125" s="577"/>
      <c r="AU125" s="577"/>
      <c r="AV125" s="577"/>
      <c r="AW125" s="577"/>
      <c r="AX125" s="578"/>
      <c r="AY125" s="576" t="s">
        <v>125</v>
      </c>
      <c r="AZ125" s="577"/>
      <c r="BA125" s="577"/>
      <c r="BB125" s="577"/>
      <c r="BC125" s="577"/>
      <c r="BD125" s="577"/>
      <c r="BE125" s="577"/>
      <c r="BF125" s="577"/>
      <c r="BG125" s="577"/>
      <c r="BH125" s="577"/>
      <c r="BI125" s="577"/>
      <c r="BJ125" s="578"/>
      <c r="BK125" s="576" t="s">
        <v>125</v>
      </c>
      <c r="BL125" s="577"/>
      <c r="BM125" s="577"/>
      <c r="BN125" s="577"/>
      <c r="BO125" s="577"/>
      <c r="BP125" s="577"/>
      <c r="BQ125" s="577"/>
      <c r="BR125" s="577"/>
      <c r="BS125" s="577"/>
      <c r="BT125" s="577"/>
      <c r="BU125" s="577"/>
      <c r="BV125" s="578"/>
      <c r="BW125" s="576" t="s">
        <v>125</v>
      </c>
      <c r="BX125" s="577"/>
      <c r="BY125" s="577"/>
      <c r="BZ125" s="577"/>
      <c r="CA125" s="577"/>
      <c r="CB125" s="577"/>
      <c r="CC125" s="577"/>
      <c r="CD125" s="577"/>
      <c r="CE125" s="577"/>
      <c r="CF125" s="577"/>
      <c r="CG125" s="577"/>
      <c r="CH125" s="579"/>
    </row>
    <row r="126" spans="1:86" ht="15" hidden="1" customHeight="1" thickBot="1" x14ac:dyDescent="0.35">
      <c r="A126" s="580" t="s">
        <v>126</v>
      </c>
      <c r="B126" s="283" t="s">
        <v>124</v>
      </c>
      <c r="C126" s="174">
        <f>C$4</f>
        <v>44927</v>
      </c>
      <c r="D126" s="174">
        <f t="shared" ref="D126:BO126" si="108">D$4</f>
        <v>44958</v>
      </c>
      <c r="E126" s="174">
        <f t="shared" si="108"/>
        <v>44986</v>
      </c>
      <c r="F126" s="174">
        <f t="shared" si="108"/>
        <v>45017</v>
      </c>
      <c r="G126" s="174">
        <f t="shared" si="108"/>
        <v>45047</v>
      </c>
      <c r="H126" s="174">
        <f t="shared" si="108"/>
        <v>45078</v>
      </c>
      <c r="I126" s="174">
        <f t="shared" si="108"/>
        <v>45108</v>
      </c>
      <c r="J126" s="174">
        <f t="shared" si="108"/>
        <v>45139</v>
      </c>
      <c r="K126" s="174">
        <f t="shared" si="108"/>
        <v>45170</v>
      </c>
      <c r="L126" s="174">
        <f t="shared" si="108"/>
        <v>45200</v>
      </c>
      <c r="M126" s="174">
        <f t="shared" si="108"/>
        <v>45231</v>
      </c>
      <c r="N126" s="174">
        <f t="shared" si="108"/>
        <v>45261</v>
      </c>
      <c r="O126" s="174">
        <f t="shared" si="108"/>
        <v>45292</v>
      </c>
      <c r="P126" s="174">
        <f t="shared" si="108"/>
        <v>45323</v>
      </c>
      <c r="Q126" s="174">
        <f t="shared" si="108"/>
        <v>45352</v>
      </c>
      <c r="R126" s="174">
        <f t="shared" si="108"/>
        <v>45383</v>
      </c>
      <c r="S126" s="174">
        <f t="shared" si="108"/>
        <v>45413</v>
      </c>
      <c r="T126" s="174">
        <f t="shared" si="108"/>
        <v>45444</v>
      </c>
      <c r="U126" s="174">
        <f t="shared" si="108"/>
        <v>45474</v>
      </c>
      <c r="V126" s="174">
        <f t="shared" si="108"/>
        <v>45505</v>
      </c>
      <c r="W126" s="174">
        <f t="shared" si="108"/>
        <v>45536</v>
      </c>
      <c r="X126" s="174">
        <f t="shared" si="108"/>
        <v>45566</v>
      </c>
      <c r="Y126" s="174">
        <f t="shared" si="108"/>
        <v>45597</v>
      </c>
      <c r="Z126" s="174">
        <f t="shared" si="108"/>
        <v>45627</v>
      </c>
      <c r="AA126" s="174">
        <f t="shared" si="108"/>
        <v>45658</v>
      </c>
      <c r="AB126" s="174">
        <f t="shared" si="108"/>
        <v>45689</v>
      </c>
      <c r="AC126" s="174">
        <f t="shared" si="108"/>
        <v>45717</v>
      </c>
      <c r="AD126" s="174">
        <f t="shared" si="108"/>
        <v>45748</v>
      </c>
      <c r="AE126" s="174">
        <f t="shared" si="108"/>
        <v>45778</v>
      </c>
      <c r="AF126" s="174">
        <f t="shared" si="108"/>
        <v>45809</v>
      </c>
      <c r="AG126" s="174">
        <f t="shared" si="108"/>
        <v>45839</v>
      </c>
      <c r="AH126" s="174">
        <f t="shared" si="108"/>
        <v>45870</v>
      </c>
      <c r="AI126" s="174">
        <f t="shared" si="108"/>
        <v>45901</v>
      </c>
      <c r="AJ126" s="174">
        <f t="shared" si="108"/>
        <v>45931</v>
      </c>
      <c r="AK126" s="174">
        <f t="shared" si="108"/>
        <v>45962</v>
      </c>
      <c r="AL126" s="174">
        <f t="shared" si="108"/>
        <v>45992</v>
      </c>
      <c r="AM126" s="174">
        <f t="shared" si="108"/>
        <v>46023</v>
      </c>
      <c r="AN126" s="174">
        <f t="shared" si="108"/>
        <v>46054</v>
      </c>
      <c r="AO126" s="174">
        <f t="shared" si="108"/>
        <v>46082</v>
      </c>
      <c r="AP126" s="174">
        <f t="shared" si="108"/>
        <v>46113</v>
      </c>
      <c r="AQ126" s="174">
        <f t="shared" si="108"/>
        <v>46143</v>
      </c>
      <c r="AR126" s="174">
        <f t="shared" si="108"/>
        <v>46174</v>
      </c>
      <c r="AS126" s="174">
        <f t="shared" si="108"/>
        <v>46204</v>
      </c>
      <c r="AT126" s="174">
        <f t="shared" si="108"/>
        <v>46235</v>
      </c>
      <c r="AU126" s="174">
        <f t="shared" si="108"/>
        <v>46266</v>
      </c>
      <c r="AV126" s="174">
        <f t="shared" si="108"/>
        <v>46296</v>
      </c>
      <c r="AW126" s="174">
        <f t="shared" si="108"/>
        <v>46327</v>
      </c>
      <c r="AX126" s="174">
        <f t="shared" si="108"/>
        <v>46357</v>
      </c>
      <c r="AY126" s="174">
        <f t="shared" si="108"/>
        <v>46388</v>
      </c>
      <c r="AZ126" s="174">
        <f t="shared" si="108"/>
        <v>46419</v>
      </c>
      <c r="BA126" s="174">
        <f t="shared" si="108"/>
        <v>46447</v>
      </c>
      <c r="BB126" s="174">
        <f t="shared" si="108"/>
        <v>46478</v>
      </c>
      <c r="BC126" s="174">
        <f t="shared" si="108"/>
        <v>46508</v>
      </c>
      <c r="BD126" s="174">
        <f t="shared" si="108"/>
        <v>46539</v>
      </c>
      <c r="BE126" s="174">
        <f t="shared" si="108"/>
        <v>46569</v>
      </c>
      <c r="BF126" s="174">
        <f t="shared" si="108"/>
        <v>46600</v>
      </c>
      <c r="BG126" s="174">
        <f t="shared" si="108"/>
        <v>46631</v>
      </c>
      <c r="BH126" s="174">
        <f t="shared" si="108"/>
        <v>46661</v>
      </c>
      <c r="BI126" s="174">
        <f t="shared" si="108"/>
        <v>46692</v>
      </c>
      <c r="BJ126" s="174">
        <f t="shared" si="108"/>
        <v>46722</v>
      </c>
      <c r="BK126" s="174">
        <f t="shared" si="108"/>
        <v>46753</v>
      </c>
      <c r="BL126" s="174">
        <f t="shared" si="108"/>
        <v>46784</v>
      </c>
      <c r="BM126" s="174">
        <f t="shared" si="108"/>
        <v>46813</v>
      </c>
      <c r="BN126" s="174">
        <f t="shared" si="108"/>
        <v>46844</v>
      </c>
      <c r="BO126" s="174">
        <f t="shared" si="108"/>
        <v>46874</v>
      </c>
      <c r="BP126" s="174">
        <f t="shared" ref="BP126:CH126" si="109">BP$4</f>
        <v>46905</v>
      </c>
      <c r="BQ126" s="174">
        <f t="shared" si="109"/>
        <v>46935</v>
      </c>
      <c r="BR126" s="174">
        <f t="shared" si="109"/>
        <v>46966</v>
      </c>
      <c r="BS126" s="174">
        <f t="shared" si="109"/>
        <v>46997</v>
      </c>
      <c r="BT126" s="174">
        <f t="shared" si="109"/>
        <v>47027</v>
      </c>
      <c r="BU126" s="174">
        <f t="shared" si="109"/>
        <v>47058</v>
      </c>
      <c r="BV126" s="174">
        <f t="shared" si="109"/>
        <v>47088</v>
      </c>
      <c r="BW126" s="174">
        <f t="shared" si="109"/>
        <v>47119</v>
      </c>
      <c r="BX126" s="174">
        <f t="shared" si="109"/>
        <v>47150</v>
      </c>
      <c r="BY126" s="174">
        <f t="shared" si="109"/>
        <v>47178</v>
      </c>
      <c r="BZ126" s="174">
        <f t="shared" si="109"/>
        <v>47209</v>
      </c>
      <c r="CA126" s="174">
        <f t="shared" si="109"/>
        <v>47239</v>
      </c>
      <c r="CB126" s="174">
        <f t="shared" si="109"/>
        <v>47270</v>
      </c>
      <c r="CC126" s="174">
        <f t="shared" si="109"/>
        <v>47300</v>
      </c>
      <c r="CD126" s="174">
        <f t="shared" si="109"/>
        <v>47331</v>
      </c>
      <c r="CE126" s="174">
        <f t="shared" si="109"/>
        <v>47362</v>
      </c>
      <c r="CF126" s="174">
        <f t="shared" si="109"/>
        <v>47392</v>
      </c>
      <c r="CG126" s="174">
        <f t="shared" si="109"/>
        <v>47423</v>
      </c>
      <c r="CH126" s="175">
        <f t="shared" si="109"/>
        <v>47453</v>
      </c>
    </row>
    <row r="127" spans="1:86" ht="15" hidden="1" customHeight="1" x14ac:dyDescent="0.3">
      <c r="A127" s="581"/>
      <c r="B127" s="284" t="s">
        <v>20</v>
      </c>
      <c r="C127" s="414">
        <v>2.2895204991968425E-3</v>
      </c>
      <c r="D127" s="414">
        <v>2.3319409027314202E-3</v>
      </c>
      <c r="E127" s="414">
        <v>2.4937084889108847E-3</v>
      </c>
      <c r="F127" s="414">
        <v>2.3263396193519705E-3</v>
      </c>
      <c r="G127" s="414">
        <v>2.7292106283252683E-3</v>
      </c>
      <c r="H127" s="414">
        <v>9.0022160385136961E-3</v>
      </c>
      <c r="I127" s="438">
        <v>8.6127213584202469E-3</v>
      </c>
      <c r="J127" s="438">
        <v>8.975252016225994E-3</v>
      </c>
      <c r="K127" s="438">
        <v>8.4182634800078395E-3</v>
      </c>
      <c r="L127" s="438">
        <v>3.0660784549366164E-3</v>
      </c>
      <c r="M127" s="438">
        <v>3.0709836142917028E-3</v>
      </c>
      <c r="N127" s="438">
        <v>2.4953650549465562E-3</v>
      </c>
      <c r="O127" s="438">
        <v>2.4916508593498094E-3</v>
      </c>
      <c r="P127" s="438">
        <v>2.4497503990795811E-3</v>
      </c>
      <c r="Q127" s="438">
        <v>2.6862760407139388E-3</v>
      </c>
      <c r="R127" s="438">
        <v>1.850484629739667E-3</v>
      </c>
      <c r="S127" s="438">
        <v>2.2665814293217354E-3</v>
      </c>
      <c r="T127" s="438">
        <v>9.736339643519696E-3</v>
      </c>
      <c r="U127" s="438">
        <v>8.6127213584202469E-3</v>
      </c>
      <c r="V127" s="438">
        <v>8.975252016225994E-3</v>
      </c>
      <c r="W127" s="438">
        <v>8.4182634800078395E-3</v>
      </c>
      <c r="X127" s="438">
        <v>3.0660784549366164E-3</v>
      </c>
      <c r="Y127" s="438">
        <v>3.0709836142917028E-3</v>
      </c>
      <c r="Z127" s="438">
        <v>2.4953650549465562E-3</v>
      </c>
      <c r="AA127" s="438">
        <v>2.4916508593498094E-3</v>
      </c>
      <c r="AB127" s="438">
        <v>2.4497503990795811E-3</v>
      </c>
      <c r="AC127" s="438">
        <v>2.6862760407139388E-3</v>
      </c>
      <c r="AD127" s="438">
        <v>1.850484629739667E-3</v>
      </c>
      <c r="AE127" s="438">
        <v>2.2665814293217354E-3</v>
      </c>
      <c r="AF127" s="438">
        <v>9.736339643519696E-3</v>
      </c>
      <c r="AG127" s="438">
        <v>8.6127213584202469E-3</v>
      </c>
      <c r="AH127" s="438">
        <v>8.975252016225994E-3</v>
      </c>
      <c r="AI127" s="438">
        <v>8.4182634800078395E-3</v>
      </c>
      <c r="AJ127" s="438">
        <v>3.0660784549366164E-3</v>
      </c>
      <c r="AK127" s="438">
        <v>3.0709836142917028E-3</v>
      </c>
      <c r="AL127" s="438">
        <v>2.4953650549465562E-3</v>
      </c>
      <c r="AM127" s="438">
        <v>2.4916508593498094E-3</v>
      </c>
      <c r="AN127" s="438">
        <v>2.4497503990795811E-3</v>
      </c>
      <c r="AO127" s="438">
        <v>2.6862760407139388E-3</v>
      </c>
      <c r="AP127" s="438">
        <v>1.850484629739667E-3</v>
      </c>
      <c r="AQ127" s="438">
        <v>2.2665814293217354E-3</v>
      </c>
      <c r="AR127" s="438">
        <v>9.736339643519696E-3</v>
      </c>
      <c r="AS127" s="438">
        <v>8.6127213584202469E-3</v>
      </c>
      <c r="AT127" s="438">
        <v>8.975252016225994E-3</v>
      </c>
      <c r="AU127" s="438">
        <v>8.4182634800078395E-3</v>
      </c>
      <c r="AV127" s="438">
        <v>3.0660784549366164E-3</v>
      </c>
      <c r="AW127" s="438">
        <v>3.0709836142917028E-3</v>
      </c>
      <c r="AX127" s="438">
        <v>2.4953650549465562E-3</v>
      </c>
      <c r="AY127" s="438">
        <v>2.4916508593498094E-3</v>
      </c>
      <c r="AZ127" s="438">
        <v>2.4497503990795811E-3</v>
      </c>
      <c r="BA127" s="438">
        <v>2.6862760407139388E-3</v>
      </c>
      <c r="BB127" s="438">
        <v>1.850484629739667E-3</v>
      </c>
      <c r="BC127" s="438">
        <v>2.2665814293217354E-3</v>
      </c>
      <c r="BD127" s="438">
        <v>9.736339643519696E-3</v>
      </c>
      <c r="BE127" s="438">
        <v>8.6127213584202469E-3</v>
      </c>
      <c r="BF127" s="438">
        <v>8.975252016225994E-3</v>
      </c>
      <c r="BG127" s="438">
        <v>8.4182634800078395E-3</v>
      </c>
      <c r="BH127" s="438">
        <v>3.0660784549366164E-3</v>
      </c>
      <c r="BI127" s="438">
        <v>3.0709836142917028E-3</v>
      </c>
      <c r="BJ127" s="438">
        <v>2.4953650549465562E-3</v>
      </c>
      <c r="BK127" s="438">
        <v>2.4916508593498094E-3</v>
      </c>
      <c r="BL127" s="438">
        <v>2.4497503990795811E-3</v>
      </c>
      <c r="BM127" s="438">
        <v>2.6862760407139388E-3</v>
      </c>
      <c r="BN127" s="438">
        <v>1.850484629739667E-3</v>
      </c>
      <c r="BO127" s="438">
        <v>2.2665814293217354E-3</v>
      </c>
      <c r="BP127" s="438">
        <v>9.736339643519696E-3</v>
      </c>
      <c r="BQ127" s="438">
        <v>8.6127213584202469E-3</v>
      </c>
      <c r="BR127" s="438">
        <v>8.975252016225994E-3</v>
      </c>
      <c r="BS127" s="438">
        <v>8.4182634800078395E-3</v>
      </c>
      <c r="BT127" s="438">
        <v>3.0660784549366164E-3</v>
      </c>
      <c r="BU127" s="438">
        <v>3.0709836142917028E-3</v>
      </c>
      <c r="BV127" s="438">
        <v>2.4953650549465562E-3</v>
      </c>
      <c r="BW127" s="438">
        <v>2.4916508593498094E-3</v>
      </c>
      <c r="BX127" s="438">
        <v>2.4497503990795811E-3</v>
      </c>
      <c r="BY127" s="438">
        <v>2.6862760407139388E-3</v>
      </c>
      <c r="BZ127" s="438">
        <v>1.850484629739667E-3</v>
      </c>
      <c r="CA127" s="438">
        <v>2.2665814293217354E-3</v>
      </c>
      <c r="CB127" s="438">
        <v>9.736339643519696E-3</v>
      </c>
      <c r="CC127" s="438">
        <v>8.6127213584202469E-3</v>
      </c>
      <c r="CD127" s="438">
        <v>8.975252016225994E-3</v>
      </c>
      <c r="CE127" s="438">
        <v>8.4182634800078395E-3</v>
      </c>
      <c r="CF127" s="438">
        <v>3.0660784549366164E-3</v>
      </c>
      <c r="CG127" s="438">
        <v>3.0709836142917028E-3</v>
      </c>
      <c r="CH127" s="438">
        <v>2.4953650549465562E-3</v>
      </c>
    </row>
    <row r="128" spans="1:86" hidden="1" x14ac:dyDescent="0.3">
      <c r="A128" s="581"/>
      <c r="B128" s="284" t="s">
        <v>0</v>
      </c>
      <c r="C128" s="414">
        <v>2.8581349608312488E-3</v>
      </c>
      <c r="D128" s="414">
        <v>3.238503512038369E-3</v>
      </c>
      <c r="E128" s="414">
        <v>3.8872256628422518E-3</v>
      </c>
      <c r="F128" s="414">
        <v>2.4374638015569718E-3</v>
      </c>
      <c r="G128" s="414">
        <v>4.5808133635177606E-3</v>
      </c>
      <c r="H128" s="414">
        <v>1.5338752045311651E-2</v>
      </c>
      <c r="I128" s="438">
        <v>1.4180517777057172E-2</v>
      </c>
      <c r="J128" s="438">
        <v>1.5232643886582896E-2</v>
      </c>
      <c r="K128" s="438">
        <v>1.5647380810002672E-2</v>
      </c>
      <c r="L128" s="438">
        <v>3.2264643657163943E-3</v>
      </c>
      <c r="M128" s="438">
        <v>3.9058841084849108E-3</v>
      </c>
      <c r="N128" s="438">
        <v>2.8687338829045507E-3</v>
      </c>
      <c r="O128" s="438">
        <v>3.1925235200415754E-3</v>
      </c>
      <c r="P128" s="438">
        <v>3.4962713653485982E-3</v>
      </c>
      <c r="Q128" s="438">
        <v>4.3145264251817734E-3</v>
      </c>
      <c r="R128" s="438">
        <v>1.9926481246929804E-3</v>
      </c>
      <c r="S128" s="438">
        <v>3.9087923266177584E-3</v>
      </c>
      <c r="T128" s="438">
        <v>1.7017050433728656E-2</v>
      </c>
      <c r="U128" s="438">
        <v>1.4180517777057172E-2</v>
      </c>
      <c r="V128" s="438">
        <v>1.5232643886582896E-2</v>
      </c>
      <c r="W128" s="438">
        <v>1.5647380810002672E-2</v>
      </c>
      <c r="X128" s="438">
        <v>3.2264643657163943E-3</v>
      </c>
      <c r="Y128" s="438">
        <v>3.9058841084849108E-3</v>
      </c>
      <c r="Z128" s="438">
        <v>2.8687338829045507E-3</v>
      </c>
      <c r="AA128" s="438">
        <v>3.1925235200415754E-3</v>
      </c>
      <c r="AB128" s="438">
        <v>3.4962713653485982E-3</v>
      </c>
      <c r="AC128" s="438">
        <v>4.3145264251817734E-3</v>
      </c>
      <c r="AD128" s="438">
        <v>1.9926481246929804E-3</v>
      </c>
      <c r="AE128" s="438">
        <v>3.9087923266177584E-3</v>
      </c>
      <c r="AF128" s="438">
        <v>1.7017050433728656E-2</v>
      </c>
      <c r="AG128" s="438">
        <v>1.4180517777057172E-2</v>
      </c>
      <c r="AH128" s="438">
        <v>1.5232643886582896E-2</v>
      </c>
      <c r="AI128" s="438">
        <v>1.5647380810002672E-2</v>
      </c>
      <c r="AJ128" s="438">
        <v>3.2264643657163943E-3</v>
      </c>
      <c r="AK128" s="438">
        <v>3.9058841084849108E-3</v>
      </c>
      <c r="AL128" s="438">
        <v>2.8687338829045507E-3</v>
      </c>
      <c r="AM128" s="438">
        <v>3.1925235200415754E-3</v>
      </c>
      <c r="AN128" s="438">
        <v>3.4962713653485982E-3</v>
      </c>
      <c r="AO128" s="438">
        <v>4.3145264251817734E-3</v>
      </c>
      <c r="AP128" s="438">
        <v>1.9926481246929804E-3</v>
      </c>
      <c r="AQ128" s="438">
        <v>3.9087923266177584E-3</v>
      </c>
      <c r="AR128" s="438">
        <v>1.7017050433728656E-2</v>
      </c>
      <c r="AS128" s="438">
        <v>1.4180517777057172E-2</v>
      </c>
      <c r="AT128" s="438">
        <v>1.5232643886582896E-2</v>
      </c>
      <c r="AU128" s="438">
        <v>1.5647380810002672E-2</v>
      </c>
      <c r="AV128" s="438">
        <v>3.2264643657163943E-3</v>
      </c>
      <c r="AW128" s="438">
        <v>3.9058841084849108E-3</v>
      </c>
      <c r="AX128" s="438">
        <v>2.8687338829045507E-3</v>
      </c>
      <c r="AY128" s="438">
        <v>3.1925235200415754E-3</v>
      </c>
      <c r="AZ128" s="438">
        <v>3.4962713653485982E-3</v>
      </c>
      <c r="BA128" s="438">
        <v>4.3145264251817734E-3</v>
      </c>
      <c r="BB128" s="438">
        <v>1.9926481246929804E-3</v>
      </c>
      <c r="BC128" s="438">
        <v>3.9087923266177584E-3</v>
      </c>
      <c r="BD128" s="438">
        <v>1.7017050433728656E-2</v>
      </c>
      <c r="BE128" s="438">
        <v>1.4180517777057172E-2</v>
      </c>
      <c r="BF128" s="438">
        <v>1.5232643886582896E-2</v>
      </c>
      <c r="BG128" s="438">
        <v>1.5647380810002672E-2</v>
      </c>
      <c r="BH128" s="438">
        <v>3.2264643657163943E-3</v>
      </c>
      <c r="BI128" s="438">
        <v>3.9058841084849108E-3</v>
      </c>
      <c r="BJ128" s="438">
        <v>2.8687338829045507E-3</v>
      </c>
      <c r="BK128" s="438">
        <v>3.1925235200415754E-3</v>
      </c>
      <c r="BL128" s="438">
        <v>3.4962713653485982E-3</v>
      </c>
      <c r="BM128" s="438">
        <v>4.3145264251817734E-3</v>
      </c>
      <c r="BN128" s="438">
        <v>1.9926481246929804E-3</v>
      </c>
      <c r="BO128" s="438">
        <v>3.9087923266177584E-3</v>
      </c>
      <c r="BP128" s="438">
        <v>1.7017050433728656E-2</v>
      </c>
      <c r="BQ128" s="438">
        <v>1.4180517777057172E-2</v>
      </c>
      <c r="BR128" s="438">
        <v>1.5232643886582896E-2</v>
      </c>
      <c r="BS128" s="438">
        <v>1.5647380810002672E-2</v>
      </c>
      <c r="BT128" s="438">
        <v>3.2264643657163943E-3</v>
      </c>
      <c r="BU128" s="438">
        <v>3.9058841084849108E-3</v>
      </c>
      <c r="BV128" s="438">
        <v>2.8687338829045507E-3</v>
      </c>
      <c r="BW128" s="438">
        <v>3.1925235200415754E-3</v>
      </c>
      <c r="BX128" s="438">
        <v>3.4962713653485982E-3</v>
      </c>
      <c r="BY128" s="438">
        <v>4.3145264251817734E-3</v>
      </c>
      <c r="BZ128" s="438">
        <v>1.9926481246929804E-3</v>
      </c>
      <c r="CA128" s="438">
        <v>3.9087923266177584E-3</v>
      </c>
      <c r="CB128" s="438">
        <v>1.7017050433728656E-2</v>
      </c>
      <c r="CC128" s="438">
        <v>1.4180517777057172E-2</v>
      </c>
      <c r="CD128" s="438">
        <v>1.5232643886582896E-2</v>
      </c>
      <c r="CE128" s="438">
        <v>1.5647380810002672E-2</v>
      </c>
      <c r="CF128" s="438">
        <v>3.2264643657163943E-3</v>
      </c>
      <c r="CG128" s="438">
        <v>3.9058841084849108E-3</v>
      </c>
      <c r="CH128" s="438">
        <v>2.8687338829045507E-3</v>
      </c>
    </row>
    <row r="129" spans="1:86" hidden="1" x14ac:dyDescent="0.3">
      <c r="A129" s="581"/>
      <c r="B129" s="284" t="s">
        <v>21</v>
      </c>
      <c r="C129" s="414">
        <v>2.4254096490937396E-3</v>
      </c>
      <c r="D129" s="414">
        <v>2.335590655240821E-3</v>
      </c>
      <c r="E129" s="414">
        <v>2.4889826392645057E-3</v>
      </c>
      <c r="F129" s="414">
        <v>3.2043945289116057E-3</v>
      </c>
      <c r="G129" s="414">
        <v>3.2521697680947589E-3</v>
      </c>
      <c r="H129" s="414">
        <v>1.0953175795951181E-2</v>
      </c>
      <c r="I129" s="438">
        <v>1.0511944989637284E-2</v>
      </c>
      <c r="J129" s="438">
        <v>1.1024584986742849E-2</v>
      </c>
      <c r="K129" s="438">
        <v>1.013663510220685E-2</v>
      </c>
      <c r="L129" s="438">
        <v>3.6782024140982151E-3</v>
      </c>
      <c r="M129" s="438">
        <v>3.4040551368787527E-3</v>
      </c>
      <c r="N129" s="438">
        <v>2.7576910512523787E-3</v>
      </c>
      <c r="O129" s="438">
        <v>2.6629930860492526E-3</v>
      </c>
      <c r="P129" s="438">
        <v>2.4727688230357296E-3</v>
      </c>
      <c r="Q129" s="438">
        <v>2.7030910010354013E-3</v>
      </c>
      <c r="R129" s="438">
        <v>2.5797166882014369E-3</v>
      </c>
      <c r="S129" s="438">
        <v>2.728789878554066E-3</v>
      </c>
      <c r="T129" s="438">
        <v>1.195174193622311E-2</v>
      </c>
      <c r="U129" s="438">
        <v>1.0511944989637284E-2</v>
      </c>
      <c r="V129" s="438">
        <v>1.1024584986742849E-2</v>
      </c>
      <c r="W129" s="438">
        <v>1.013663510220685E-2</v>
      </c>
      <c r="X129" s="438">
        <v>3.6782024140982151E-3</v>
      </c>
      <c r="Y129" s="438">
        <v>3.4040551368787527E-3</v>
      </c>
      <c r="Z129" s="438">
        <v>2.7576910512523787E-3</v>
      </c>
      <c r="AA129" s="438">
        <v>2.6629930860492526E-3</v>
      </c>
      <c r="AB129" s="438">
        <v>2.4727688230357296E-3</v>
      </c>
      <c r="AC129" s="438">
        <v>2.7030910010354013E-3</v>
      </c>
      <c r="AD129" s="438">
        <v>2.5797166882014369E-3</v>
      </c>
      <c r="AE129" s="438">
        <v>2.728789878554066E-3</v>
      </c>
      <c r="AF129" s="438">
        <v>1.195174193622311E-2</v>
      </c>
      <c r="AG129" s="438">
        <v>1.0511944989637284E-2</v>
      </c>
      <c r="AH129" s="438">
        <v>1.1024584986742849E-2</v>
      </c>
      <c r="AI129" s="438">
        <v>1.013663510220685E-2</v>
      </c>
      <c r="AJ129" s="438">
        <v>3.6782024140982151E-3</v>
      </c>
      <c r="AK129" s="438">
        <v>3.4040551368787527E-3</v>
      </c>
      <c r="AL129" s="438">
        <v>2.7576910512523787E-3</v>
      </c>
      <c r="AM129" s="438">
        <v>2.6629930860492526E-3</v>
      </c>
      <c r="AN129" s="438">
        <v>2.4727688230357296E-3</v>
      </c>
      <c r="AO129" s="438">
        <v>2.7030910010354013E-3</v>
      </c>
      <c r="AP129" s="438">
        <v>2.5797166882014369E-3</v>
      </c>
      <c r="AQ129" s="438">
        <v>2.728789878554066E-3</v>
      </c>
      <c r="AR129" s="438">
        <v>1.195174193622311E-2</v>
      </c>
      <c r="AS129" s="438">
        <v>1.0511944989637284E-2</v>
      </c>
      <c r="AT129" s="438">
        <v>1.1024584986742849E-2</v>
      </c>
      <c r="AU129" s="438">
        <v>1.013663510220685E-2</v>
      </c>
      <c r="AV129" s="438">
        <v>3.6782024140982151E-3</v>
      </c>
      <c r="AW129" s="438">
        <v>3.4040551368787527E-3</v>
      </c>
      <c r="AX129" s="438">
        <v>2.7576910512523787E-3</v>
      </c>
      <c r="AY129" s="438">
        <v>2.6629930860492526E-3</v>
      </c>
      <c r="AZ129" s="438">
        <v>2.4727688230357296E-3</v>
      </c>
      <c r="BA129" s="438">
        <v>2.7030910010354013E-3</v>
      </c>
      <c r="BB129" s="438">
        <v>2.5797166882014369E-3</v>
      </c>
      <c r="BC129" s="438">
        <v>2.728789878554066E-3</v>
      </c>
      <c r="BD129" s="438">
        <v>1.195174193622311E-2</v>
      </c>
      <c r="BE129" s="438">
        <v>1.0511944989637284E-2</v>
      </c>
      <c r="BF129" s="438">
        <v>1.1024584986742849E-2</v>
      </c>
      <c r="BG129" s="438">
        <v>1.013663510220685E-2</v>
      </c>
      <c r="BH129" s="438">
        <v>3.6782024140982151E-3</v>
      </c>
      <c r="BI129" s="438">
        <v>3.4040551368787527E-3</v>
      </c>
      <c r="BJ129" s="438">
        <v>2.7576910512523787E-3</v>
      </c>
      <c r="BK129" s="438">
        <v>2.6629930860492526E-3</v>
      </c>
      <c r="BL129" s="438">
        <v>2.4727688230357296E-3</v>
      </c>
      <c r="BM129" s="438">
        <v>2.7030910010354013E-3</v>
      </c>
      <c r="BN129" s="438">
        <v>2.5797166882014369E-3</v>
      </c>
      <c r="BO129" s="438">
        <v>2.728789878554066E-3</v>
      </c>
      <c r="BP129" s="438">
        <v>1.195174193622311E-2</v>
      </c>
      <c r="BQ129" s="438">
        <v>1.0511944989637284E-2</v>
      </c>
      <c r="BR129" s="438">
        <v>1.1024584986742849E-2</v>
      </c>
      <c r="BS129" s="438">
        <v>1.013663510220685E-2</v>
      </c>
      <c r="BT129" s="438">
        <v>3.6782024140982151E-3</v>
      </c>
      <c r="BU129" s="438">
        <v>3.4040551368787527E-3</v>
      </c>
      <c r="BV129" s="438">
        <v>2.7576910512523787E-3</v>
      </c>
      <c r="BW129" s="438">
        <v>2.6629930860492526E-3</v>
      </c>
      <c r="BX129" s="438">
        <v>2.4727688230357296E-3</v>
      </c>
      <c r="BY129" s="438">
        <v>2.7030910010354013E-3</v>
      </c>
      <c r="BZ129" s="438">
        <v>2.5797166882014369E-3</v>
      </c>
      <c r="CA129" s="438">
        <v>2.728789878554066E-3</v>
      </c>
      <c r="CB129" s="438">
        <v>1.195174193622311E-2</v>
      </c>
      <c r="CC129" s="438">
        <v>1.0511944989637284E-2</v>
      </c>
      <c r="CD129" s="438">
        <v>1.1024584986742849E-2</v>
      </c>
      <c r="CE129" s="438">
        <v>1.013663510220685E-2</v>
      </c>
      <c r="CF129" s="438">
        <v>3.6782024140982151E-3</v>
      </c>
      <c r="CG129" s="438">
        <v>3.4040551368787527E-3</v>
      </c>
      <c r="CH129" s="438">
        <v>2.7576910512523787E-3</v>
      </c>
    </row>
    <row r="130" spans="1:86" hidden="1" x14ac:dyDescent="0.3">
      <c r="A130" s="581"/>
      <c r="B130" s="284" t="s">
        <v>1</v>
      </c>
      <c r="C130" s="414">
        <v>0</v>
      </c>
      <c r="D130" s="414">
        <v>0</v>
      </c>
      <c r="E130" s="414">
        <v>0</v>
      </c>
      <c r="F130" s="414">
        <v>3.7121961233341559E-3</v>
      </c>
      <c r="G130" s="414">
        <v>6.6525280147505441E-3</v>
      </c>
      <c r="H130" s="414">
        <v>1.5663939535639215E-2</v>
      </c>
      <c r="I130" s="438">
        <v>1.4343067694591259E-2</v>
      </c>
      <c r="J130" s="438">
        <v>1.544908838021926E-2</v>
      </c>
      <c r="K130" s="438">
        <v>1.7167023309361904E-2</v>
      </c>
      <c r="L130" s="438">
        <v>4.1826249392668815E-3</v>
      </c>
      <c r="M130" s="438">
        <v>4.2448605475046029E-3</v>
      </c>
      <c r="N130" s="438">
        <v>0</v>
      </c>
      <c r="O130" s="438">
        <v>0</v>
      </c>
      <c r="P130" s="438">
        <v>0</v>
      </c>
      <c r="Q130" s="438">
        <v>0</v>
      </c>
      <c r="R130" s="438">
        <v>3.1222171257922686E-3</v>
      </c>
      <c r="S130" s="438">
        <v>5.8221841480127247E-3</v>
      </c>
      <c r="T130" s="438">
        <v>1.7396228744265621E-2</v>
      </c>
      <c r="U130" s="438">
        <v>1.4343067694591259E-2</v>
      </c>
      <c r="V130" s="438">
        <v>1.544908838021926E-2</v>
      </c>
      <c r="W130" s="438">
        <v>1.7167023309361904E-2</v>
      </c>
      <c r="X130" s="438">
        <v>4.1826249392668815E-3</v>
      </c>
      <c r="Y130" s="438">
        <v>4.2448605475046029E-3</v>
      </c>
      <c r="Z130" s="438">
        <v>0</v>
      </c>
      <c r="AA130" s="438">
        <v>0</v>
      </c>
      <c r="AB130" s="438">
        <v>0</v>
      </c>
      <c r="AC130" s="438">
        <v>0</v>
      </c>
      <c r="AD130" s="438">
        <v>3.1222171257922686E-3</v>
      </c>
      <c r="AE130" s="438">
        <v>5.8221841480127247E-3</v>
      </c>
      <c r="AF130" s="438">
        <v>1.7396228744265621E-2</v>
      </c>
      <c r="AG130" s="438">
        <v>1.4343067694591259E-2</v>
      </c>
      <c r="AH130" s="438">
        <v>1.544908838021926E-2</v>
      </c>
      <c r="AI130" s="438">
        <v>1.7167023309361904E-2</v>
      </c>
      <c r="AJ130" s="438">
        <v>4.1826249392668815E-3</v>
      </c>
      <c r="AK130" s="438">
        <v>4.2448605475046029E-3</v>
      </c>
      <c r="AL130" s="438">
        <v>0</v>
      </c>
      <c r="AM130" s="438">
        <v>0</v>
      </c>
      <c r="AN130" s="438">
        <v>0</v>
      </c>
      <c r="AO130" s="438">
        <v>0</v>
      </c>
      <c r="AP130" s="438">
        <v>3.1222171257922686E-3</v>
      </c>
      <c r="AQ130" s="438">
        <v>5.8221841480127247E-3</v>
      </c>
      <c r="AR130" s="438">
        <v>1.7396228744265621E-2</v>
      </c>
      <c r="AS130" s="438">
        <v>1.4343067694591259E-2</v>
      </c>
      <c r="AT130" s="438">
        <v>1.544908838021926E-2</v>
      </c>
      <c r="AU130" s="438">
        <v>1.7167023309361904E-2</v>
      </c>
      <c r="AV130" s="438">
        <v>4.1826249392668815E-3</v>
      </c>
      <c r="AW130" s="438">
        <v>4.2448605475046029E-3</v>
      </c>
      <c r="AX130" s="438">
        <v>0</v>
      </c>
      <c r="AY130" s="438">
        <v>0</v>
      </c>
      <c r="AZ130" s="438">
        <v>0</v>
      </c>
      <c r="BA130" s="438">
        <v>0</v>
      </c>
      <c r="BB130" s="438">
        <v>3.1222171257922686E-3</v>
      </c>
      <c r="BC130" s="438">
        <v>5.8221841480127247E-3</v>
      </c>
      <c r="BD130" s="438">
        <v>1.7396228744265621E-2</v>
      </c>
      <c r="BE130" s="438">
        <v>1.4343067694591259E-2</v>
      </c>
      <c r="BF130" s="438">
        <v>1.544908838021926E-2</v>
      </c>
      <c r="BG130" s="438">
        <v>1.7167023309361904E-2</v>
      </c>
      <c r="BH130" s="438">
        <v>4.1826249392668815E-3</v>
      </c>
      <c r="BI130" s="438">
        <v>4.2448605475046029E-3</v>
      </c>
      <c r="BJ130" s="438">
        <v>0</v>
      </c>
      <c r="BK130" s="438">
        <v>0</v>
      </c>
      <c r="BL130" s="438">
        <v>0</v>
      </c>
      <c r="BM130" s="438">
        <v>0</v>
      </c>
      <c r="BN130" s="438">
        <v>3.1222171257922686E-3</v>
      </c>
      <c r="BO130" s="438">
        <v>5.8221841480127247E-3</v>
      </c>
      <c r="BP130" s="438">
        <v>1.7396228744265621E-2</v>
      </c>
      <c r="BQ130" s="438">
        <v>1.4343067694591259E-2</v>
      </c>
      <c r="BR130" s="438">
        <v>1.544908838021926E-2</v>
      </c>
      <c r="BS130" s="438">
        <v>1.7167023309361904E-2</v>
      </c>
      <c r="BT130" s="438">
        <v>4.1826249392668815E-3</v>
      </c>
      <c r="BU130" s="438">
        <v>4.2448605475046029E-3</v>
      </c>
      <c r="BV130" s="438">
        <v>0</v>
      </c>
      <c r="BW130" s="438">
        <v>0</v>
      </c>
      <c r="BX130" s="438">
        <v>0</v>
      </c>
      <c r="BY130" s="438">
        <v>0</v>
      </c>
      <c r="BZ130" s="438">
        <v>3.1222171257922686E-3</v>
      </c>
      <c r="CA130" s="438">
        <v>5.8221841480127247E-3</v>
      </c>
      <c r="CB130" s="438">
        <v>1.7396228744265621E-2</v>
      </c>
      <c r="CC130" s="438">
        <v>1.4343067694591259E-2</v>
      </c>
      <c r="CD130" s="438">
        <v>1.544908838021926E-2</v>
      </c>
      <c r="CE130" s="438">
        <v>1.7167023309361904E-2</v>
      </c>
      <c r="CF130" s="438">
        <v>4.1826249392668815E-3</v>
      </c>
      <c r="CG130" s="438">
        <v>4.2448605475046029E-3</v>
      </c>
      <c r="CH130" s="438">
        <v>0</v>
      </c>
    </row>
    <row r="131" spans="1:86" hidden="1" x14ac:dyDescent="0.3">
      <c r="A131" s="581"/>
      <c r="B131" s="284" t="s">
        <v>22</v>
      </c>
      <c r="C131" s="414">
        <v>6.548948096212812E-6</v>
      </c>
      <c r="D131" s="414">
        <v>4.7248638626438694E-6</v>
      </c>
      <c r="E131" s="414">
        <v>6.4300362502044274E-6</v>
      </c>
      <c r="F131" s="414">
        <v>3.4981372087169321E-4</v>
      </c>
      <c r="G131" s="414">
        <v>5.7529221975944493E-5</v>
      </c>
      <c r="H131" s="414">
        <v>1.6797345300068443E-4</v>
      </c>
      <c r="I131" s="438">
        <v>1.4927522897211339E-4</v>
      </c>
      <c r="J131" s="438">
        <v>1.5627765746119139E-4</v>
      </c>
      <c r="K131" s="438">
        <v>1.5964603479263941E-4</v>
      </c>
      <c r="L131" s="438">
        <v>4.9000958173505205E-5</v>
      </c>
      <c r="M131" s="438">
        <v>5.0641074835279817E-5</v>
      </c>
      <c r="N131" s="438">
        <v>4.7854632434960921E-5</v>
      </c>
      <c r="O131" s="438">
        <v>6.5915051238926173E-6</v>
      </c>
      <c r="P131" s="438">
        <v>4.5945088940509152E-6</v>
      </c>
      <c r="Q131" s="438">
        <v>6.4100772846335112E-6</v>
      </c>
      <c r="R131" s="438">
        <v>2.5953893920904227E-4</v>
      </c>
      <c r="S131" s="438">
        <v>4.4379390869346773E-5</v>
      </c>
      <c r="T131" s="438">
        <v>1.7012339341618805E-4</v>
      </c>
      <c r="U131" s="438">
        <v>1.4927522897211339E-4</v>
      </c>
      <c r="V131" s="438">
        <v>1.5627765746119139E-4</v>
      </c>
      <c r="W131" s="438">
        <v>1.5964603479263941E-4</v>
      </c>
      <c r="X131" s="438">
        <v>4.9000958173505205E-5</v>
      </c>
      <c r="Y131" s="438">
        <v>5.0641074835279817E-5</v>
      </c>
      <c r="Z131" s="438">
        <v>4.7854632434960921E-5</v>
      </c>
      <c r="AA131" s="438">
        <v>6.5915051238926173E-6</v>
      </c>
      <c r="AB131" s="438">
        <v>4.5945088940509152E-6</v>
      </c>
      <c r="AC131" s="438">
        <v>6.4100772846335112E-6</v>
      </c>
      <c r="AD131" s="438">
        <v>2.5953893920904227E-4</v>
      </c>
      <c r="AE131" s="438">
        <v>4.4379390869346773E-5</v>
      </c>
      <c r="AF131" s="438">
        <v>1.7012339341618805E-4</v>
      </c>
      <c r="AG131" s="438">
        <v>1.4927522897211339E-4</v>
      </c>
      <c r="AH131" s="438">
        <v>1.5627765746119139E-4</v>
      </c>
      <c r="AI131" s="438">
        <v>1.5964603479263941E-4</v>
      </c>
      <c r="AJ131" s="438">
        <v>4.9000958173505205E-5</v>
      </c>
      <c r="AK131" s="438">
        <v>5.0641074835279817E-5</v>
      </c>
      <c r="AL131" s="438">
        <v>4.7854632434960921E-5</v>
      </c>
      <c r="AM131" s="438">
        <v>6.5915051238926173E-6</v>
      </c>
      <c r="AN131" s="438">
        <v>4.5945088940509152E-6</v>
      </c>
      <c r="AO131" s="438">
        <v>6.4100772846335112E-6</v>
      </c>
      <c r="AP131" s="438">
        <v>2.5953893920904227E-4</v>
      </c>
      <c r="AQ131" s="438">
        <v>4.4379390869346773E-5</v>
      </c>
      <c r="AR131" s="438">
        <v>1.7012339341618805E-4</v>
      </c>
      <c r="AS131" s="438">
        <v>1.4927522897211339E-4</v>
      </c>
      <c r="AT131" s="438">
        <v>1.5627765746119139E-4</v>
      </c>
      <c r="AU131" s="438">
        <v>1.5964603479263941E-4</v>
      </c>
      <c r="AV131" s="438">
        <v>4.9000958173505205E-5</v>
      </c>
      <c r="AW131" s="438">
        <v>5.0641074835279817E-5</v>
      </c>
      <c r="AX131" s="438">
        <v>4.7854632434960921E-5</v>
      </c>
      <c r="AY131" s="438">
        <v>6.5915051238926173E-6</v>
      </c>
      <c r="AZ131" s="438">
        <v>4.5945088940509152E-6</v>
      </c>
      <c r="BA131" s="438">
        <v>6.4100772846335112E-6</v>
      </c>
      <c r="BB131" s="438">
        <v>2.5953893920904227E-4</v>
      </c>
      <c r="BC131" s="438">
        <v>4.4379390869346773E-5</v>
      </c>
      <c r="BD131" s="438">
        <v>1.7012339341618805E-4</v>
      </c>
      <c r="BE131" s="438">
        <v>1.4927522897211339E-4</v>
      </c>
      <c r="BF131" s="438">
        <v>1.5627765746119139E-4</v>
      </c>
      <c r="BG131" s="438">
        <v>1.5964603479263941E-4</v>
      </c>
      <c r="BH131" s="438">
        <v>4.9000958173505205E-5</v>
      </c>
      <c r="BI131" s="438">
        <v>5.0641074835279817E-5</v>
      </c>
      <c r="BJ131" s="438">
        <v>4.7854632434960921E-5</v>
      </c>
      <c r="BK131" s="438">
        <v>6.5915051238926173E-6</v>
      </c>
      <c r="BL131" s="438">
        <v>4.5945088940509152E-6</v>
      </c>
      <c r="BM131" s="438">
        <v>6.4100772846335112E-6</v>
      </c>
      <c r="BN131" s="438">
        <v>2.5953893920904227E-4</v>
      </c>
      <c r="BO131" s="438">
        <v>4.4379390869346773E-5</v>
      </c>
      <c r="BP131" s="438">
        <v>1.7012339341618805E-4</v>
      </c>
      <c r="BQ131" s="438">
        <v>1.4927522897211339E-4</v>
      </c>
      <c r="BR131" s="438">
        <v>1.5627765746119139E-4</v>
      </c>
      <c r="BS131" s="438">
        <v>1.5964603479263941E-4</v>
      </c>
      <c r="BT131" s="438">
        <v>4.9000958173505205E-5</v>
      </c>
      <c r="BU131" s="438">
        <v>5.0641074835279817E-5</v>
      </c>
      <c r="BV131" s="438">
        <v>4.7854632434960921E-5</v>
      </c>
      <c r="BW131" s="438">
        <v>6.5915051238926173E-6</v>
      </c>
      <c r="BX131" s="438">
        <v>4.5945088940509152E-6</v>
      </c>
      <c r="BY131" s="438">
        <v>6.4100772846335112E-6</v>
      </c>
      <c r="BZ131" s="438">
        <v>2.5953893920904227E-4</v>
      </c>
      <c r="CA131" s="438">
        <v>4.4379390869346773E-5</v>
      </c>
      <c r="CB131" s="438">
        <v>1.7012339341618805E-4</v>
      </c>
      <c r="CC131" s="438">
        <v>1.4927522897211339E-4</v>
      </c>
      <c r="CD131" s="438">
        <v>1.5627765746119139E-4</v>
      </c>
      <c r="CE131" s="438">
        <v>1.5964603479263941E-4</v>
      </c>
      <c r="CF131" s="438">
        <v>4.9000958173505205E-5</v>
      </c>
      <c r="CG131" s="438">
        <v>5.0641074835279817E-5</v>
      </c>
      <c r="CH131" s="438">
        <v>4.7854632434960921E-5</v>
      </c>
    </row>
    <row r="132" spans="1:86" hidden="1" x14ac:dyDescent="0.3">
      <c r="A132" s="581"/>
      <c r="B132" s="94" t="s">
        <v>9</v>
      </c>
      <c r="C132" s="414">
        <v>2.8681416006613313E-3</v>
      </c>
      <c r="D132" s="414">
        <v>3.253303885691962E-3</v>
      </c>
      <c r="E132" s="414">
        <v>4.0479264074774228E-3</v>
      </c>
      <c r="F132" s="414">
        <v>3.2763926886748389E-3</v>
      </c>
      <c r="G132" s="414">
        <v>2.3830788706400438E-3</v>
      </c>
      <c r="H132" s="414">
        <v>0</v>
      </c>
      <c r="I132" s="438">
        <v>0</v>
      </c>
      <c r="J132" s="438">
        <v>0</v>
      </c>
      <c r="K132" s="438">
        <v>9.2805932740415778E-3</v>
      </c>
      <c r="L132" s="438">
        <v>3.750023380324805E-3</v>
      </c>
      <c r="M132" s="438">
        <v>3.998774238181773E-3</v>
      </c>
      <c r="N132" s="438">
        <v>2.8079893442980912E-3</v>
      </c>
      <c r="O132" s="438">
        <v>3.1280176939500006E-3</v>
      </c>
      <c r="P132" s="438">
        <v>3.4331892894063059E-3</v>
      </c>
      <c r="Q132" s="438">
        <v>4.3915869337947371E-3</v>
      </c>
      <c r="R132" s="438">
        <v>2.6264493332360116E-3</v>
      </c>
      <c r="S132" s="438">
        <v>1.9735660349772199E-3</v>
      </c>
      <c r="T132" s="438">
        <v>0</v>
      </c>
      <c r="U132" s="438">
        <v>0</v>
      </c>
      <c r="V132" s="438">
        <v>0</v>
      </c>
      <c r="W132" s="438">
        <v>9.2805932740415778E-3</v>
      </c>
      <c r="X132" s="438">
        <v>3.750023380324805E-3</v>
      </c>
      <c r="Y132" s="438">
        <v>3.998774238181773E-3</v>
      </c>
      <c r="Z132" s="438">
        <v>2.8079893442980912E-3</v>
      </c>
      <c r="AA132" s="438">
        <v>3.1280176939500006E-3</v>
      </c>
      <c r="AB132" s="438">
        <v>3.4331892894063059E-3</v>
      </c>
      <c r="AC132" s="438">
        <v>4.3915869337947371E-3</v>
      </c>
      <c r="AD132" s="438">
        <v>2.6264493332360116E-3</v>
      </c>
      <c r="AE132" s="438">
        <v>1.9735660349772199E-3</v>
      </c>
      <c r="AF132" s="438">
        <v>0</v>
      </c>
      <c r="AG132" s="438">
        <v>0</v>
      </c>
      <c r="AH132" s="438">
        <v>0</v>
      </c>
      <c r="AI132" s="438">
        <v>9.2805932740415778E-3</v>
      </c>
      <c r="AJ132" s="438">
        <v>3.750023380324805E-3</v>
      </c>
      <c r="AK132" s="438">
        <v>3.998774238181773E-3</v>
      </c>
      <c r="AL132" s="438">
        <v>2.8079893442980912E-3</v>
      </c>
      <c r="AM132" s="438">
        <v>3.1280176939500006E-3</v>
      </c>
      <c r="AN132" s="438">
        <v>3.4331892894063059E-3</v>
      </c>
      <c r="AO132" s="438">
        <v>4.3915869337947371E-3</v>
      </c>
      <c r="AP132" s="438">
        <v>2.6264493332360116E-3</v>
      </c>
      <c r="AQ132" s="438">
        <v>1.9735660349772199E-3</v>
      </c>
      <c r="AR132" s="438">
        <v>0</v>
      </c>
      <c r="AS132" s="438">
        <v>0</v>
      </c>
      <c r="AT132" s="438">
        <v>0</v>
      </c>
      <c r="AU132" s="438">
        <v>9.2805932740415778E-3</v>
      </c>
      <c r="AV132" s="438">
        <v>3.750023380324805E-3</v>
      </c>
      <c r="AW132" s="438">
        <v>3.998774238181773E-3</v>
      </c>
      <c r="AX132" s="438">
        <v>2.8079893442980912E-3</v>
      </c>
      <c r="AY132" s="438">
        <v>3.1280176939500006E-3</v>
      </c>
      <c r="AZ132" s="438">
        <v>3.4331892894063059E-3</v>
      </c>
      <c r="BA132" s="438">
        <v>4.3915869337947371E-3</v>
      </c>
      <c r="BB132" s="438">
        <v>2.6264493332360116E-3</v>
      </c>
      <c r="BC132" s="438">
        <v>1.9735660349772199E-3</v>
      </c>
      <c r="BD132" s="438">
        <v>0</v>
      </c>
      <c r="BE132" s="438">
        <v>0</v>
      </c>
      <c r="BF132" s="438">
        <v>0</v>
      </c>
      <c r="BG132" s="438">
        <v>9.2805932740415778E-3</v>
      </c>
      <c r="BH132" s="438">
        <v>3.750023380324805E-3</v>
      </c>
      <c r="BI132" s="438">
        <v>3.998774238181773E-3</v>
      </c>
      <c r="BJ132" s="438">
        <v>2.8079893442980912E-3</v>
      </c>
      <c r="BK132" s="438">
        <v>3.1280176939500006E-3</v>
      </c>
      <c r="BL132" s="438">
        <v>3.4331892894063059E-3</v>
      </c>
      <c r="BM132" s="438">
        <v>4.3915869337947371E-3</v>
      </c>
      <c r="BN132" s="438">
        <v>2.6264493332360116E-3</v>
      </c>
      <c r="BO132" s="438">
        <v>1.9735660349772199E-3</v>
      </c>
      <c r="BP132" s="438">
        <v>0</v>
      </c>
      <c r="BQ132" s="438">
        <v>0</v>
      </c>
      <c r="BR132" s="438">
        <v>0</v>
      </c>
      <c r="BS132" s="438">
        <v>9.2805932740415778E-3</v>
      </c>
      <c r="BT132" s="438">
        <v>3.750023380324805E-3</v>
      </c>
      <c r="BU132" s="438">
        <v>3.998774238181773E-3</v>
      </c>
      <c r="BV132" s="438">
        <v>2.8079893442980912E-3</v>
      </c>
      <c r="BW132" s="438">
        <v>3.1280176939500006E-3</v>
      </c>
      <c r="BX132" s="438">
        <v>3.4331892894063059E-3</v>
      </c>
      <c r="BY132" s="438">
        <v>4.3915869337947371E-3</v>
      </c>
      <c r="BZ132" s="438">
        <v>2.6264493332360116E-3</v>
      </c>
      <c r="CA132" s="438">
        <v>1.9735660349772199E-3</v>
      </c>
      <c r="CB132" s="438">
        <v>0</v>
      </c>
      <c r="CC132" s="438">
        <v>0</v>
      </c>
      <c r="CD132" s="438">
        <v>0</v>
      </c>
      <c r="CE132" s="438">
        <v>9.2805932740415778E-3</v>
      </c>
      <c r="CF132" s="438">
        <v>3.750023380324805E-3</v>
      </c>
      <c r="CG132" s="438">
        <v>3.998774238181773E-3</v>
      </c>
      <c r="CH132" s="438">
        <v>2.8079893442980912E-3</v>
      </c>
    </row>
    <row r="133" spans="1:86" hidden="1" x14ac:dyDescent="0.3">
      <c r="A133" s="581"/>
      <c r="B133" s="94" t="s">
        <v>3</v>
      </c>
      <c r="C133" s="414">
        <v>2.8581349608312488E-3</v>
      </c>
      <c r="D133" s="414">
        <v>3.238503512038369E-3</v>
      </c>
      <c r="E133" s="414">
        <v>3.8872256628422518E-3</v>
      </c>
      <c r="F133" s="414">
        <v>2.4374638015569718E-3</v>
      </c>
      <c r="G133" s="414">
        <v>4.5808133635177606E-3</v>
      </c>
      <c r="H133" s="414">
        <v>1.5338752045311651E-2</v>
      </c>
      <c r="I133" s="438">
        <v>1.4180517777057172E-2</v>
      </c>
      <c r="J133" s="438">
        <v>1.5232643886582896E-2</v>
      </c>
      <c r="K133" s="438">
        <v>1.5647380810002672E-2</v>
      </c>
      <c r="L133" s="438">
        <v>3.2264643657163943E-3</v>
      </c>
      <c r="M133" s="438">
        <v>3.9058841084849108E-3</v>
      </c>
      <c r="N133" s="438">
        <v>2.8687338829045507E-3</v>
      </c>
      <c r="O133" s="438">
        <v>3.1925235200415754E-3</v>
      </c>
      <c r="P133" s="438">
        <v>3.4962713653485982E-3</v>
      </c>
      <c r="Q133" s="438">
        <v>4.3145264251817734E-3</v>
      </c>
      <c r="R133" s="438">
        <v>1.9926481246929804E-3</v>
      </c>
      <c r="S133" s="438">
        <v>3.9087923266177584E-3</v>
      </c>
      <c r="T133" s="438">
        <v>1.7017050433728656E-2</v>
      </c>
      <c r="U133" s="438">
        <v>1.4180517777057172E-2</v>
      </c>
      <c r="V133" s="438">
        <v>1.5232643886582896E-2</v>
      </c>
      <c r="W133" s="438">
        <v>1.5647380810002672E-2</v>
      </c>
      <c r="X133" s="438">
        <v>3.2264643657163943E-3</v>
      </c>
      <c r="Y133" s="438">
        <v>3.9058841084849108E-3</v>
      </c>
      <c r="Z133" s="438">
        <v>2.8687338829045507E-3</v>
      </c>
      <c r="AA133" s="438">
        <v>3.1925235200415754E-3</v>
      </c>
      <c r="AB133" s="438">
        <v>3.4962713653485982E-3</v>
      </c>
      <c r="AC133" s="438">
        <v>4.3145264251817734E-3</v>
      </c>
      <c r="AD133" s="438">
        <v>1.9926481246929804E-3</v>
      </c>
      <c r="AE133" s="438">
        <v>3.9087923266177584E-3</v>
      </c>
      <c r="AF133" s="438">
        <v>1.7017050433728656E-2</v>
      </c>
      <c r="AG133" s="438">
        <v>1.4180517777057172E-2</v>
      </c>
      <c r="AH133" s="438">
        <v>1.5232643886582896E-2</v>
      </c>
      <c r="AI133" s="438">
        <v>1.5647380810002672E-2</v>
      </c>
      <c r="AJ133" s="438">
        <v>3.2264643657163943E-3</v>
      </c>
      <c r="AK133" s="438">
        <v>3.9058841084849108E-3</v>
      </c>
      <c r="AL133" s="438">
        <v>2.8687338829045507E-3</v>
      </c>
      <c r="AM133" s="438">
        <v>3.1925235200415754E-3</v>
      </c>
      <c r="AN133" s="438">
        <v>3.4962713653485982E-3</v>
      </c>
      <c r="AO133" s="438">
        <v>4.3145264251817734E-3</v>
      </c>
      <c r="AP133" s="438">
        <v>1.9926481246929804E-3</v>
      </c>
      <c r="AQ133" s="438">
        <v>3.9087923266177584E-3</v>
      </c>
      <c r="AR133" s="438">
        <v>1.7017050433728656E-2</v>
      </c>
      <c r="AS133" s="438">
        <v>1.4180517777057172E-2</v>
      </c>
      <c r="AT133" s="438">
        <v>1.5232643886582896E-2</v>
      </c>
      <c r="AU133" s="438">
        <v>1.5647380810002672E-2</v>
      </c>
      <c r="AV133" s="438">
        <v>3.2264643657163943E-3</v>
      </c>
      <c r="AW133" s="438">
        <v>3.9058841084849108E-3</v>
      </c>
      <c r="AX133" s="438">
        <v>2.8687338829045507E-3</v>
      </c>
      <c r="AY133" s="438">
        <v>3.1925235200415754E-3</v>
      </c>
      <c r="AZ133" s="438">
        <v>3.4962713653485982E-3</v>
      </c>
      <c r="BA133" s="438">
        <v>4.3145264251817734E-3</v>
      </c>
      <c r="BB133" s="438">
        <v>1.9926481246929804E-3</v>
      </c>
      <c r="BC133" s="438">
        <v>3.9087923266177584E-3</v>
      </c>
      <c r="BD133" s="438">
        <v>1.7017050433728656E-2</v>
      </c>
      <c r="BE133" s="438">
        <v>1.4180517777057172E-2</v>
      </c>
      <c r="BF133" s="438">
        <v>1.5232643886582896E-2</v>
      </c>
      <c r="BG133" s="438">
        <v>1.5647380810002672E-2</v>
      </c>
      <c r="BH133" s="438">
        <v>3.2264643657163943E-3</v>
      </c>
      <c r="BI133" s="438">
        <v>3.9058841084849108E-3</v>
      </c>
      <c r="BJ133" s="438">
        <v>2.8687338829045507E-3</v>
      </c>
      <c r="BK133" s="438">
        <v>3.1925235200415754E-3</v>
      </c>
      <c r="BL133" s="438">
        <v>3.4962713653485982E-3</v>
      </c>
      <c r="BM133" s="438">
        <v>4.3145264251817734E-3</v>
      </c>
      <c r="BN133" s="438">
        <v>1.9926481246929804E-3</v>
      </c>
      <c r="BO133" s="438">
        <v>3.9087923266177584E-3</v>
      </c>
      <c r="BP133" s="438">
        <v>1.7017050433728656E-2</v>
      </c>
      <c r="BQ133" s="438">
        <v>1.4180517777057172E-2</v>
      </c>
      <c r="BR133" s="438">
        <v>1.5232643886582896E-2</v>
      </c>
      <c r="BS133" s="438">
        <v>1.5647380810002672E-2</v>
      </c>
      <c r="BT133" s="438">
        <v>3.2264643657163943E-3</v>
      </c>
      <c r="BU133" s="438">
        <v>3.9058841084849108E-3</v>
      </c>
      <c r="BV133" s="438">
        <v>2.8687338829045507E-3</v>
      </c>
      <c r="BW133" s="438">
        <v>3.1925235200415754E-3</v>
      </c>
      <c r="BX133" s="438">
        <v>3.4962713653485982E-3</v>
      </c>
      <c r="BY133" s="438">
        <v>4.3145264251817734E-3</v>
      </c>
      <c r="BZ133" s="438">
        <v>1.9926481246929804E-3</v>
      </c>
      <c r="CA133" s="438">
        <v>3.9087923266177584E-3</v>
      </c>
      <c r="CB133" s="438">
        <v>1.7017050433728656E-2</v>
      </c>
      <c r="CC133" s="438">
        <v>1.4180517777057172E-2</v>
      </c>
      <c r="CD133" s="438">
        <v>1.5232643886582896E-2</v>
      </c>
      <c r="CE133" s="438">
        <v>1.5647380810002672E-2</v>
      </c>
      <c r="CF133" s="438">
        <v>3.2264643657163943E-3</v>
      </c>
      <c r="CG133" s="438">
        <v>3.9058841084849108E-3</v>
      </c>
      <c r="CH133" s="438">
        <v>2.8687338829045507E-3</v>
      </c>
    </row>
    <row r="134" spans="1:86" hidden="1" x14ac:dyDescent="0.3">
      <c r="A134" s="581"/>
      <c r="B134" s="94" t="s">
        <v>4</v>
      </c>
      <c r="C134" s="414">
        <v>2.7028351497593935E-3</v>
      </c>
      <c r="D134" s="414">
        <v>2.6314931671341099E-3</v>
      </c>
      <c r="E134" s="414">
        <v>2.8835863812814028E-3</v>
      </c>
      <c r="F134" s="414">
        <v>2.9973339596464739E-3</v>
      </c>
      <c r="G134" s="414">
        <v>3.3165822104796704E-3</v>
      </c>
      <c r="H134" s="414">
        <v>1.0570096160853885E-2</v>
      </c>
      <c r="I134" s="438">
        <v>1.0180713390860409E-2</v>
      </c>
      <c r="J134" s="438">
        <v>1.058434111110167E-2</v>
      </c>
      <c r="K134" s="438">
        <v>9.2020461694362725E-3</v>
      </c>
      <c r="L134" s="438">
        <v>3.7991905608735104E-3</v>
      </c>
      <c r="M134" s="438">
        <v>3.4719250793811213E-3</v>
      </c>
      <c r="N134" s="438">
        <v>2.6520703484937858E-3</v>
      </c>
      <c r="O134" s="438">
        <v>2.9763418386679493E-3</v>
      </c>
      <c r="P134" s="438">
        <v>2.7946142401718789E-3</v>
      </c>
      <c r="Q134" s="438">
        <v>3.1417202303447573E-3</v>
      </c>
      <c r="R134" s="438">
        <v>2.4147636810405203E-3</v>
      </c>
      <c r="S134" s="438">
        <v>2.7866878334302752E-3</v>
      </c>
      <c r="T134" s="438">
        <v>1.1514854714852061E-2</v>
      </c>
      <c r="U134" s="438">
        <v>1.0180713390860409E-2</v>
      </c>
      <c r="V134" s="438">
        <v>1.058434111110167E-2</v>
      </c>
      <c r="W134" s="438">
        <v>9.2020461694362725E-3</v>
      </c>
      <c r="X134" s="438">
        <v>3.7991905608735104E-3</v>
      </c>
      <c r="Y134" s="438">
        <v>3.4719250793811213E-3</v>
      </c>
      <c r="Z134" s="438">
        <v>2.6520703484937858E-3</v>
      </c>
      <c r="AA134" s="438">
        <v>2.9763418386679493E-3</v>
      </c>
      <c r="AB134" s="438">
        <v>2.7946142401718789E-3</v>
      </c>
      <c r="AC134" s="438">
        <v>3.1417202303447573E-3</v>
      </c>
      <c r="AD134" s="438">
        <v>2.4147636810405203E-3</v>
      </c>
      <c r="AE134" s="438">
        <v>2.7866878334302752E-3</v>
      </c>
      <c r="AF134" s="438">
        <v>1.1514854714852061E-2</v>
      </c>
      <c r="AG134" s="438">
        <v>1.0180713390860409E-2</v>
      </c>
      <c r="AH134" s="438">
        <v>1.058434111110167E-2</v>
      </c>
      <c r="AI134" s="438">
        <v>9.2020461694362725E-3</v>
      </c>
      <c r="AJ134" s="438">
        <v>3.7991905608735104E-3</v>
      </c>
      <c r="AK134" s="438">
        <v>3.4719250793811213E-3</v>
      </c>
      <c r="AL134" s="438">
        <v>2.6520703484937858E-3</v>
      </c>
      <c r="AM134" s="438">
        <v>2.9763418386679493E-3</v>
      </c>
      <c r="AN134" s="438">
        <v>2.7946142401718789E-3</v>
      </c>
      <c r="AO134" s="438">
        <v>3.1417202303447573E-3</v>
      </c>
      <c r="AP134" s="438">
        <v>2.4147636810405203E-3</v>
      </c>
      <c r="AQ134" s="438">
        <v>2.7866878334302752E-3</v>
      </c>
      <c r="AR134" s="438">
        <v>1.1514854714852061E-2</v>
      </c>
      <c r="AS134" s="438">
        <v>1.0180713390860409E-2</v>
      </c>
      <c r="AT134" s="438">
        <v>1.058434111110167E-2</v>
      </c>
      <c r="AU134" s="438">
        <v>9.2020461694362725E-3</v>
      </c>
      <c r="AV134" s="438">
        <v>3.7991905608735104E-3</v>
      </c>
      <c r="AW134" s="438">
        <v>3.4719250793811213E-3</v>
      </c>
      <c r="AX134" s="438">
        <v>2.6520703484937858E-3</v>
      </c>
      <c r="AY134" s="438">
        <v>2.9763418386679493E-3</v>
      </c>
      <c r="AZ134" s="438">
        <v>2.7946142401718789E-3</v>
      </c>
      <c r="BA134" s="438">
        <v>3.1417202303447573E-3</v>
      </c>
      <c r="BB134" s="438">
        <v>2.4147636810405203E-3</v>
      </c>
      <c r="BC134" s="438">
        <v>2.7866878334302752E-3</v>
      </c>
      <c r="BD134" s="438">
        <v>1.1514854714852061E-2</v>
      </c>
      <c r="BE134" s="438">
        <v>1.0180713390860409E-2</v>
      </c>
      <c r="BF134" s="438">
        <v>1.058434111110167E-2</v>
      </c>
      <c r="BG134" s="438">
        <v>9.2020461694362725E-3</v>
      </c>
      <c r="BH134" s="438">
        <v>3.7991905608735104E-3</v>
      </c>
      <c r="BI134" s="438">
        <v>3.4719250793811213E-3</v>
      </c>
      <c r="BJ134" s="438">
        <v>2.6520703484937858E-3</v>
      </c>
      <c r="BK134" s="438">
        <v>2.9763418386679493E-3</v>
      </c>
      <c r="BL134" s="438">
        <v>2.7946142401718789E-3</v>
      </c>
      <c r="BM134" s="438">
        <v>3.1417202303447573E-3</v>
      </c>
      <c r="BN134" s="438">
        <v>2.4147636810405203E-3</v>
      </c>
      <c r="BO134" s="438">
        <v>2.7866878334302752E-3</v>
      </c>
      <c r="BP134" s="438">
        <v>1.1514854714852061E-2</v>
      </c>
      <c r="BQ134" s="438">
        <v>1.0180713390860409E-2</v>
      </c>
      <c r="BR134" s="438">
        <v>1.058434111110167E-2</v>
      </c>
      <c r="BS134" s="438">
        <v>9.2020461694362725E-3</v>
      </c>
      <c r="BT134" s="438">
        <v>3.7991905608735104E-3</v>
      </c>
      <c r="BU134" s="438">
        <v>3.4719250793811213E-3</v>
      </c>
      <c r="BV134" s="438">
        <v>2.6520703484937858E-3</v>
      </c>
      <c r="BW134" s="438">
        <v>2.9763418386679493E-3</v>
      </c>
      <c r="BX134" s="438">
        <v>2.7946142401718789E-3</v>
      </c>
      <c r="BY134" s="438">
        <v>3.1417202303447573E-3</v>
      </c>
      <c r="BZ134" s="438">
        <v>2.4147636810405203E-3</v>
      </c>
      <c r="CA134" s="438">
        <v>2.7866878334302752E-3</v>
      </c>
      <c r="CB134" s="438">
        <v>1.1514854714852061E-2</v>
      </c>
      <c r="CC134" s="438">
        <v>1.0180713390860409E-2</v>
      </c>
      <c r="CD134" s="438">
        <v>1.058434111110167E-2</v>
      </c>
      <c r="CE134" s="438">
        <v>9.2020461694362725E-3</v>
      </c>
      <c r="CF134" s="438">
        <v>3.7991905608735104E-3</v>
      </c>
      <c r="CG134" s="438">
        <v>3.4719250793811213E-3</v>
      </c>
      <c r="CH134" s="438">
        <v>2.6520703484937858E-3</v>
      </c>
    </row>
    <row r="135" spans="1:86" hidden="1" x14ac:dyDescent="0.3">
      <c r="A135" s="581"/>
      <c r="B135" s="94" t="s">
        <v>5</v>
      </c>
      <c r="C135" s="414">
        <v>2.2895204991968425E-3</v>
      </c>
      <c r="D135" s="414">
        <v>2.3319409027314202E-3</v>
      </c>
      <c r="E135" s="414">
        <v>2.4937084889108847E-3</v>
      </c>
      <c r="F135" s="414">
        <v>2.3263396193519705E-3</v>
      </c>
      <c r="G135" s="414">
        <v>2.7292106283252683E-3</v>
      </c>
      <c r="H135" s="414">
        <v>9.0022160385136961E-3</v>
      </c>
      <c r="I135" s="438">
        <v>8.6127213584202469E-3</v>
      </c>
      <c r="J135" s="438">
        <v>8.975252016225994E-3</v>
      </c>
      <c r="K135" s="438">
        <v>8.4182634800078395E-3</v>
      </c>
      <c r="L135" s="438">
        <v>3.0660784549366164E-3</v>
      </c>
      <c r="M135" s="438">
        <v>3.0709836142917028E-3</v>
      </c>
      <c r="N135" s="438">
        <v>2.4953650549465562E-3</v>
      </c>
      <c r="O135" s="438">
        <v>2.4916508593498094E-3</v>
      </c>
      <c r="P135" s="438">
        <v>2.4497503990795811E-3</v>
      </c>
      <c r="Q135" s="438">
        <v>2.6862760407139388E-3</v>
      </c>
      <c r="R135" s="438">
        <v>1.850484629739667E-3</v>
      </c>
      <c r="S135" s="438">
        <v>2.2665814293217354E-3</v>
      </c>
      <c r="T135" s="438">
        <v>9.736339643519696E-3</v>
      </c>
      <c r="U135" s="438">
        <v>8.6127213584202469E-3</v>
      </c>
      <c r="V135" s="438">
        <v>8.975252016225994E-3</v>
      </c>
      <c r="W135" s="438">
        <v>8.4182634800078395E-3</v>
      </c>
      <c r="X135" s="438">
        <v>3.0660784549366164E-3</v>
      </c>
      <c r="Y135" s="438">
        <v>3.0709836142917028E-3</v>
      </c>
      <c r="Z135" s="438">
        <v>2.4953650549465562E-3</v>
      </c>
      <c r="AA135" s="438">
        <v>2.4916508593498094E-3</v>
      </c>
      <c r="AB135" s="438">
        <v>2.4497503990795811E-3</v>
      </c>
      <c r="AC135" s="438">
        <v>2.6862760407139388E-3</v>
      </c>
      <c r="AD135" s="438">
        <v>1.850484629739667E-3</v>
      </c>
      <c r="AE135" s="438">
        <v>2.2665814293217354E-3</v>
      </c>
      <c r="AF135" s="438">
        <v>9.736339643519696E-3</v>
      </c>
      <c r="AG135" s="438">
        <v>8.6127213584202469E-3</v>
      </c>
      <c r="AH135" s="438">
        <v>8.975252016225994E-3</v>
      </c>
      <c r="AI135" s="438">
        <v>8.4182634800078395E-3</v>
      </c>
      <c r="AJ135" s="438">
        <v>3.0660784549366164E-3</v>
      </c>
      <c r="AK135" s="438">
        <v>3.0709836142917028E-3</v>
      </c>
      <c r="AL135" s="438">
        <v>2.4953650549465562E-3</v>
      </c>
      <c r="AM135" s="438">
        <v>2.4916508593498094E-3</v>
      </c>
      <c r="AN135" s="438">
        <v>2.4497503990795811E-3</v>
      </c>
      <c r="AO135" s="438">
        <v>2.6862760407139388E-3</v>
      </c>
      <c r="AP135" s="438">
        <v>1.850484629739667E-3</v>
      </c>
      <c r="AQ135" s="438">
        <v>2.2665814293217354E-3</v>
      </c>
      <c r="AR135" s="438">
        <v>9.736339643519696E-3</v>
      </c>
      <c r="AS135" s="438">
        <v>8.6127213584202469E-3</v>
      </c>
      <c r="AT135" s="438">
        <v>8.975252016225994E-3</v>
      </c>
      <c r="AU135" s="438">
        <v>8.4182634800078395E-3</v>
      </c>
      <c r="AV135" s="438">
        <v>3.0660784549366164E-3</v>
      </c>
      <c r="AW135" s="438">
        <v>3.0709836142917028E-3</v>
      </c>
      <c r="AX135" s="438">
        <v>2.4953650549465562E-3</v>
      </c>
      <c r="AY135" s="438">
        <v>2.4916508593498094E-3</v>
      </c>
      <c r="AZ135" s="438">
        <v>2.4497503990795811E-3</v>
      </c>
      <c r="BA135" s="438">
        <v>2.6862760407139388E-3</v>
      </c>
      <c r="BB135" s="438">
        <v>1.850484629739667E-3</v>
      </c>
      <c r="BC135" s="438">
        <v>2.2665814293217354E-3</v>
      </c>
      <c r="BD135" s="438">
        <v>9.736339643519696E-3</v>
      </c>
      <c r="BE135" s="438">
        <v>8.6127213584202469E-3</v>
      </c>
      <c r="BF135" s="438">
        <v>8.975252016225994E-3</v>
      </c>
      <c r="BG135" s="438">
        <v>8.4182634800078395E-3</v>
      </c>
      <c r="BH135" s="438">
        <v>3.0660784549366164E-3</v>
      </c>
      <c r="BI135" s="438">
        <v>3.0709836142917028E-3</v>
      </c>
      <c r="BJ135" s="438">
        <v>2.4953650549465562E-3</v>
      </c>
      <c r="BK135" s="438">
        <v>2.4916508593498094E-3</v>
      </c>
      <c r="BL135" s="438">
        <v>2.4497503990795811E-3</v>
      </c>
      <c r="BM135" s="438">
        <v>2.6862760407139388E-3</v>
      </c>
      <c r="BN135" s="438">
        <v>1.850484629739667E-3</v>
      </c>
      <c r="BO135" s="438">
        <v>2.2665814293217354E-3</v>
      </c>
      <c r="BP135" s="438">
        <v>9.736339643519696E-3</v>
      </c>
      <c r="BQ135" s="438">
        <v>8.6127213584202469E-3</v>
      </c>
      <c r="BR135" s="438">
        <v>8.975252016225994E-3</v>
      </c>
      <c r="BS135" s="438">
        <v>8.4182634800078395E-3</v>
      </c>
      <c r="BT135" s="438">
        <v>3.0660784549366164E-3</v>
      </c>
      <c r="BU135" s="438">
        <v>3.0709836142917028E-3</v>
      </c>
      <c r="BV135" s="438">
        <v>2.4953650549465562E-3</v>
      </c>
      <c r="BW135" s="438">
        <v>2.4916508593498094E-3</v>
      </c>
      <c r="BX135" s="438">
        <v>2.4497503990795811E-3</v>
      </c>
      <c r="BY135" s="438">
        <v>2.6862760407139388E-3</v>
      </c>
      <c r="BZ135" s="438">
        <v>1.850484629739667E-3</v>
      </c>
      <c r="CA135" s="438">
        <v>2.2665814293217354E-3</v>
      </c>
      <c r="CB135" s="438">
        <v>9.736339643519696E-3</v>
      </c>
      <c r="CC135" s="438">
        <v>8.6127213584202469E-3</v>
      </c>
      <c r="CD135" s="438">
        <v>8.975252016225994E-3</v>
      </c>
      <c r="CE135" s="438">
        <v>8.4182634800078395E-3</v>
      </c>
      <c r="CF135" s="438">
        <v>3.0660784549366164E-3</v>
      </c>
      <c r="CG135" s="438">
        <v>3.0709836142917028E-3</v>
      </c>
      <c r="CH135" s="438">
        <v>2.4953650549465562E-3</v>
      </c>
    </row>
    <row r="136" spans="1:86" hidden="1" x14ac:dyDescent="0.3">
      <c r="A136" s="581"/>
      <c r="B136" s="94" t="s">
        <v>23</v>
      </c>
      <c r="C136" s="414">
        <v>2.2895204991968425E-3</v>
      </c>
      <c r="D136" s="414">
        <v>2.3319409027314202E-3</v>
      </c>
      <c r="E136" s="414">
        <v>2.4937084889108847E-3</v>
      </c>
      <c r="F136" s="414">
        <v>2.3263396193519705E-3</v>
      </c>
      <c r="G136" s="414">
        <v>2.7292106283252683E-3</v>
      </c>
      <c r="H136" s="414">
        <v>9.0022160385136961E-3</v>
      </c>
      <c r="I136" s="438">
        <v>8.6127213584202469E-3</v>
      </c>
      <c r="J136" s="438">
        <v>8.975252016225994E-3</v>
      </c>
      <c r="K136" s="438">
        <v>8.4182634800078395E-3</v>
      </c>
      <c r="L136" s="438">
        <v>3.0660784549366164E-3</v>
      </c>
      <c r="M136" s="438">
        <v>3.0709836142917028E-3</v>
      </c>
      <c r="N136" s="438">
        <v>2.4953650549465562E-3</v>
      </c>
      <c r="O136" s="438">
        <v>2.4916508593498094E-3</v>
      </c>
      <c r="P136" s="438">
        <v>2.4497503990795811E-3</v>
      </c>
      <c r="Q136" s="438">
        <v>2.6862760407139388E-3</v>
      </c>
      <c r="R136" s="438">
        <v>1.850484629739667E-3</v>
      </c>
      <c r="S136" s="438">
        <v>2.2665814293217354E-3</v>
      </c>
      <c r="T136" s="438">
        <v>9.736339643519696E-3</v>
      </c>
      <c r="U136" s="438">
        <v>8.6127213584202469E-3</v>
      </c>
      <c r="V136" s="438">
        <v>8.975252016225994E-3</v>
      </c>
      <c r="W136" s="438">
        <v>8.4182634800078395E-3</v>
      </c>
      <c r="X136" s="438">
        <v>3.0660784549366164E-3</v>
      </c>
      <c r="Y136" s="438">
        <v>3.0709836142917028E-3</v>
      </c>
      <c r="Z136" s="438">
        <v>2.4953650549465562E-3</v>
      </c>
      <c r="AA136" s="438">
        <v>2.4916508593498094E-3</v>
      </c>
      <c r="AB136" s="438">
        <v>2.4497503990795811E-3</v>
      </c>
      <c r="AC136" s="438">
        <v>2.6862760407139388E-3</v>
      </c>
      <c r="AD136" s="438">
        <v>1.850484629739667E-3</v>
      </c>
      <c r="AE136" s="438">
        <v>2.2665814293217354E-3</v>
      </c>
      <c r="AF136" s="438">
        <v>9.736339643519696E-3</v>
      </c>
      <c r="AG136" s="438">
        <v>8.6127213584202469E-3</v>
      </c>
      <c r="AH136" s="438">
        <v>8.975252016225994E-3</v>
      </c>
      <c r="AI136" s="438">
        <v>8.4182634800078395E-3</v>
      </c>
      <c r="AJ136" s="438">
        <v>3.0660784549366164E-3</v>
      </c>
      <c r="AK136" s="438">
        <v>3.0709836142917028E-3</v>
      </c>
      <c r="AL136" s="438">
        <v>2.4953650549465562E-3</v>
      </c>
      <c r="AM136" s="438">
        <v>2.4916508593498094E-3</v>
      </c>
      <c r="AN136" s="438">
        <v>2.4497503990795811E-3</v>
      </c>
      <c r="AO136" s="438">
        <v>2.6862760407139388E-3</v>
      </c>
      <c r="AP136" s="438">
        <v>1.850484629739667E-3</v>
      </c>
      <c r="AQ136" s="438">
        <v>2.2665814293217354E-3</v>
      </c>
      <c r="AR136" s="438">
        <v>9.736339643519696E-3</v>
      </c>
      <c r="AS136" s="438">
        <v>8.6127213584202469E-3</v>
      </c>
      <c r="AT136" s="438">
        <v>8.975252016225994E-3</v>
      </c>
      <c r="AU136" s="438">
        <v>8.4182634800078395E-3</v>
      </c>
      <c r="AV136" s="438">
        <v>3.0660784549366164E-3</v>
      </c>
      <c r="AW136" s="438">
        <v>3.0709836142917028E-3</v>
      </c>
      <c r="AX136" s="438">
        <v>2.4953650549465562E-3</v>
      </c>
      <c r="AY136" s="438">
        <v>2.4916508593498094E-3</v>
      </c>
      <c r="AZ136" s="438">
        <v>2.4497503990795811E-3</v>
      </c>
      <c r="BA136" s="438">
        <v>2.6862760407139388E-3</v>
      </c>
      <c r="BB136" s="438">
        <v>1.850484629739667E-3</v>
      </c>
      <c r="BC136" s="438">
        <v>2.2665814293217354E-3</v>
      </c>
      <c r="BD136" s="438">
        <v>9.736339643519696E-3</v>
      </c>
      <c r="BE136" s="438">
        <v>8.6127213584202469E-3</v>
      </c>
      <c r="BF136" s="438">
        <v>8.975252016225994E-3</v>
      </c>
      <c r="BG136" s="438">
        <v>8.4182634800078395E-3</v>
      </c>
      <c r="BH136" s="438">
        <v>3.0660784549366164E-3</v>
      </c>
      <c r="BI136" s="438">
        <v>3.0709836142917028E-3</v>
      </c>
      <c r="BJ136" s="438">
        <v>2.4953650549465562E-3</v>
      </c>
      <c r="BK136" s="438">
        <v>2.4916508593498094E-3</v>
      </c>
      <c r="BL136" s="438">
        <v>2.4497503990795811E-3</v>
      </c>
      <c r="BM136" s="438">
        <v>2.6862760407139388E-3</v>
      </c>
      <c r="BN136" s="438">
        <v>1.850484629739667E-3</v>
      </c>
      <c r="BO136" s="438">
        <v>2.2665814293217354E-3</v>
      </c>
      <c r="BP136" s="438">
        <v>9.736339643519696E-3</v>
      </c>
      <c r="BQ136" s="438">
        <v>8.6127213584202469E-3</v>
      </c>
      <c r="BR136" s="438">
        <v>8.975252016225994E-3</v>
      </c>
      <c r="BS136" s="438">
        <v>8.4182634800078395E-3</v>
      </c>
      <c r="BT136" s="438">
        <v>3.0660784549366164E-3</v>
      </c>
      <c r="BU136" s="438">
        <v>3.0709836142917028E-3</v>
      </c>
      <c r="BV136" s="438">
        <v>2.4953650549465562E-3</v>
      </c>
      <c r="BW136" s="438">
        <v>2.4916508593498094E-3</v>
      </c>
      <c r="BX136" s="438">
        <v>2.4497503990795811E-3</v>
      </c>
      <c r="BY136" s="438">
        <v>2.6862760407139388E-3</v>
      </c>
      <c r="BZ136" s="438">
        <v>1.850484629739667E-3</v>
      </c>
      <c r="CA136" s="438">
        <v>2.2665814293217354E-3</v>
      </c>
      <c r="CB136" s="438">
        <v>9.736339643519696E-3</v>
      </c>
      <c r="CC136" s="438">
        <v>8.6127213584202469E-3</v>
      </c>
      <c r="CD136" s="438">
        <v>8.975252016225994E-3</v>
      </c>
      <c r="CE136" s="438">
        <v>8.4182634800078395E-3</v>
      </c>
      <c r="CF136" s="438">
        <v>3.0660784549366164E-3</v>
      </c>
      <c r="CG136" s="438">
        <v>3.0709836142917028E-3</v>
      </c>
      <c r="CH136" s="438">
        <v>2.4953650549465562E-3</v>
      </c>
    </row>
    <row r="137" spans="1:86" hidden="1" x14ac:dyDescent="0.3">
      <c r="A137" s="581"/>
      <c r="B137" s="94" t="s">
        <v>24</v>
      </c>
      <c r="C137" s="414">
        <v>2.2895204991968425E-3</v>
      </c>
      <c r="D137" s="414">
        <v>2.3319409027314202E-3</v>
      </c>
      <c r="E137" s="414">
        <v>2.4937084889108847E-3</v>
      </c>
      <c r="F137" s="414">
        <v>2.3263396193519705E-3</v>
      </c>
      <c r="G137" s="414">
        <v>2.7292106283252683E-3</v>
      </c>
      <c r="H137" s="414">
        <v>9.0022160385136961E-3</v>
      </c>
      <c r="I137" s="438">
        <v>8.6127213584202469E-3</v>
      </c>
      <c r="J137" s="438">
        <v>8.975252016225994E-3</v>
      </c>
      <c r="K137" s="438">
        <v>8.4182634800078395E-3</v>
      </c>
      <c r="L137" s="438">
        <v>3.0660784549366164E-3</v>
      </c>
      <c r="M137" s="438">
        <v>3.0709836142917028E-3</v>
      </c>
      <c r="N137" s="438">
        <v>2.4953650549465562E-3</v>
      </c>
      <c r="O137" s="438">
        <v>2.4916508593498094E-3</v>
      </c>
      <c r="P137" s="438">
        <v>2.4497503990795811E-3</v>
      </c>
      <c r="Q137" s="438">
        <v>2.6862760407139388E-3</v>
      </c>
      <c r="R137" s="438">
        <v>1.850484629739667E-3</v>
      </c>
      <c r="S137" s="438">
        <v>2.2665814293217354E-3</v>
      </c>
      <c r="T137" s="438">
        <v>9.736339643519696E-3</v>
      </c>
      <c r="U137" s="438">
        <v>8.6127213584202469E-3</v>
      </c>
      <c r="V137" s="438">
        <v>8.975252016225994E-3</v>
      </c>
      <c r="W137" s="438">
        <v>8.4182634800078395E-3</v>
      </c>
      <c r="X137" s="438">
        <v>3.0660784549366164E-3</v>
      </c>
      <c r="Y137" s="438">
        <v>3.0709836142917028E-3</v>
      </c>
      <c r="Z137" s="438">
        <v>2.4953650549465562E-3</v>
      </c>
      <c r="AA137" s="438">
        <v>2.4916508593498094E-3</v>
      </c>
      <c r="AB137" s="438">
        <v>2.4497503990795811E-3</v>
      </c>
      <c r="AC137" s="438">
        <v>2.6862760407139388E-3</v>
      </c>
      <c r="AD137" s="438">
        <v>1.850484629739667E-3</v>
      </c>
      <c r="AE137" s="438">
        <v>2.2665814293217354E-3</v>
      </c>
      <c r="AF137" s="438">
        <v>9.736339643519696E-3</v>
      </c>
      <c r="AG137" s="438">
        <v>8.6127213584202469E-3</v>
      </c>
      <c r="AH137" s="438">
        <v>8.975252016225994E-3</v>
      </c>
      <c r="AI137" s="438">
        <v>8.4182634800078395E-3</v>
      </c>
      <c r="AJ137" s="438">
        <v>3.0660784549366164E-3</v>
      </c>
      <c r="AK137" s="438">
        <v>3.0709836142917028E-3</v>
      </c>
      <c r="AL137" s="438">
        <v>2.4953650549465562E-3</v>
      </c>
      <c r="AM137" s="438">
        <v>2.4916508593498094E-3</v>
      </c>
      <c r="AN137" s="438">
        <v>2.4497503990795811E-3</v>
      </c>
      <c r="AO137" s="438">
        <v>2.6862760407139388E-3</v>
      </c>
      <c r="AP137" s="438">
        <v>1.850484629739667E-3</v>
      </c>
      <c r="AQ137" s="438">
        <v>2.2665814293217354E-3</v>
      </c>
      <c r="AR137" s="438">
        <v>9.736339643519696E-3</v>
      </c>
      <c r="AS137" s="438">
        <v>8.6127213584202469E-3</v>
      </c>
      <c r="AT137" s="438">
        <v>8.975252016225994E-3</v>
      </c>
      <c r="AU137" s="438">
        <v>8.4182634800078395E-3</v>
      </c>
      <c r="AV137" s="438">
        <v>3.0660784549366164E-3</v>
      </c>
      <c r="AW137" s="438">
        <v>3.0709836142917028E-3</v>
      </c>
      <c r="AX137" s="438">
        <v>2.4953650549465562E-3</v>
      </c>
      <c r="AY137" s="438">
        <v>2.4916508593498094E-3</v>
      </c>
      <c r="AZ137" s="438">
        <v>2.4497503990795811E-3</v>
      </c>
      <c r="BA137" s="438">
        <v>2.6862760407139388E-3</v>
      </c>
      <c r="BB137" s="438">
        <v>1.850484629739667E-3</v>
      </c>
      <c r="BC137" s="438">
        <v>2.2665814293217354E-3</v>
      </c>
      <c r="BD137" s="438">
        <v>9.736339643519696E-3</v>
      </c>
      <c r="BE137" s="438">
        <v>8.6127213584202469E-3</v>
      </c>
      <c r="BF137" s="438">
        <v>8.975252016225994E-3</v>
      </c>
      <c r="BG137" s="438">
        <v>8.4182634800078395E-3</v>
      </c>
      <c r="BH137" s="438">
        <v>3.0660784549366164E-3</v>
      </c>
      <c r="BI137" s="438">
        <v>3.0709836142917028E-3</v>
      </c>
      <c r="BJ137" s="438">
        <v>2.4953650549465562E-3</v>
      </c>
      <c r="BK137" s="438">
        <v>2.4916508593498094E-3</v>
      </c>
      <c r="BL137" s="438">
        <v>2.4497503990795811E-3</v>
      </c>
      <c r="BM137" s="438">
        <v>2.6862760407139388E-3</v>
      </c>
      <c r="BN137" s="438">
        <v>1.850484629739667E-3</v>
      </c>
      <c r="BO137" s="438">
        <v>2.2665814293217354E-3</v>
      </c>
      <c r="BP137" s="438">
        <v>9.736339643519696E-3</v>
      </c>
      <c r="BQ137" s="438">
        <v>8.6127213584202469E-3</v>
      </c>
      <c r="BR137" s="438">
        <v>8.975252016225994E-3</v>
      </c>
      <c r="BS137" s="438">
        <v>8.4182634800078395E-3</v>
      </c>
      <c r="BT137" s="438">
        <v>3.0660784549366164E-3</v>
      </c>
      <c r="BU137" s="438">
        <v>3.0709836142917028E-3</v>
      </c>
      <c r="BV137" s="438">
        <v>2.4953650549465562E-3</v>
      </c>
      <c r="BW137" s="438">
        <v>2.4916508593498094E-3</v>
      </c>
      <c r="BX137" s="438">
        <v>2.4497503990795811E-3</v>
      </c>
      <c r="BY137" s="438">
        <v>2.6862760407139388E-3</v>
      </c>
      <c r="BZ137" s="438">
        <v>1.850484629739667E-3</v>
      </c>
      <c r="CA137" s="438">
        <v>2.2665814293217354E-3</v>
      </c>
      <c r="CB137" s="438">
        <v>9.736339643519696E-3</v>
      </c>
      <c r="CC137" s="438">
        <v>8.6127213584202469E-3</v>
      </c>
      <c r="CD137" s="438">
        <v>8.975252016225994E-3</v>
      </c>
      <c r="CE137" s="438">
        <v>8.4182634800078395E-3</v>
      </c>
      <c r="CF137" s="438">
        <v>3.0660784549366164E-3</v>
      </c>
      <c r="CG137" s="438">
        <v>3.0709836142917028E-3</v>
      </c>
      <c r="CH137" s="438">
        <v>2.4953650549465562E-3</v>
      </c>
    </row>
    <row r="138" spans="1:86" hidden="1" x14ac:dyDescent="0.3">
      <c r="A138" s="581"/>
      <c r="B138" s="94" t="s">
        <v>7</v>
      </c>
      <c r="C138" s="414">
        <v>1.9141851187442899E-3</v>
      </c>
      <c r="D138" s="414">
        <v>1.9002909201414838E-3</v>
      </c>
      <c r="E138" s="414">
        <v>2.0273070353288526E-3</v>
      </c>
      <c r="F138" s="414">
        <v>2.2281441422365936E-3</v>
      </c>
      <c r="G138" s="414">
        <v>2.3447255262917339E-3</v>
      </c>
      <c r="H138" s="414">
        <v>7.8707889548047666E-3</v>
      </c>
      <c r="I138" s="438">
        <v>7.4432636759063971E-3</v>
      </c>
      <c r="J138" s="438">
        <v>7.8272576606452163E-3</v>
      </c>
      <c r="K138" s="438">
        <v>7.2652329723402239E-3</v>
      </c>
      <c r="L138" s="438">
        <v>2.5904701392368166E-3</v>
      </c>
      <c r="M138" s="438">
        <v>2.5792233553480733E-3</v>
      </c>
      <c r="N138" s="438">
        <v>2.0889283112139703E-3</v>
      </c>
      <c r="O138" s="438">
        <v>2.0640152491911267E-3</v>
      </c>
      <c r="P138" s="438">
        <v>1.9772963017748563E-3</v>
      </c>
      <c r="Q138" s="438">
        <v>2.1633322199865043E-3</v>
      </c>
      <c r="R138" s="438">
        <v>1.7583724904276549E-3</v>
      </c>
      <c r="S138" s="438">
        <v>1.9310412383942623E-3</v>
      </c>
      <c r="T138" s="438">
        <v>8.4642194466218838E-3</v>
      </c>
      <c r="U138" s="438">
        <v>7.4432636759063971E-3</v>
      </c>
      <c r="V138" s="438">
        <v>7.8272576606452163E-3</v>
      </c>
      <c r="W138" s="438">
        <v>7.2652329723402239E-3</v>
      </c>
      <c r="X138" s="438">
        <v>2.5904701392368166E-3</v>
      </c>
      <c r="Y138" s="438">
        <v>2.5792233553480733E-3</v>
      </c>
      <c r="Z138" s="438">
        <v>2.0889283112139703E-3</v>
      </c>
      <c r="AA138" s="438">
        <v>2.0640152491911267E-3</v>
      </c>
      <c r="AB138" s="438">
        <v>1.9772963017748563E-3</v>
      </c>
      <c r="AC138" s="438">
        <v>2.1633322199865043E-3</v>
      </c>
      <c r="AD138" s="438">
        <v>1.7583724904276549E-3</v>
      </c>
      <c r="AE138" s="438">
        <v>1.9310412383942623E-3</v>
      </c>
      <c r="AF138" s="438">
        <v>8.4642194466218838E-3</v>
      </c>
      <c r="AG138" s="438">
        <v>7.4432636759063971E-3</v>
      </c>
      <c r="AH138" s="438">
        <v>7.8272576606452163E-3</v>
      </c>
      <c r="AI138" s="438">
        <v>7.2652329723402239E-3</v>
      </c>
      <c r="AJ138" s="438">
        <v>2.5904701392368166E-3</v>
      </c>
      <c r="AK138" s="438">
        <v>2.5792233553480733E-3</v>
      </c>
      <c r="AL138" s="438">
        <v>2.0889283112139703E-3</v>
      </c>
      <c r="AM138" s="438">
        <v>2.0640152491911267E-3</v>
      </c>
      <c r="AN138" s="438">
        <v>1.9772963017748563E-3</v>
      </c>
      <c r="AO138" s="438">
        <v>2.1633322199865043E-3</v>
      </c>
      <c r="AP138" s="438">
        <v>1.7583724904276549E-3</v>
      </c>
      <c r="AQ138" s="438">
        <v>1.9310412383942623E-3</v>
      </c>
      <c r="AR138" s="438">
        <v>8.4642194466218838E-3</v>
      </c>
      <c r="AS138" s="438">
        <v>7.4432636759063971E-3</v>
      </c>
      <c r="AT138" s="438">
        <v>7.8272576606452163E-3</v>
      </c>
      <c r="AU138" s="438">
        <v>7.2652329723402239E-3</v>
      </c>
      <c r="AV138" s="438">
        <v>2.5904701392368166E-3</v>
      </c>
      <c r="AW138" s="438">
        <v>2.5792233553480733E-3</v>
      </c>
      <c r="AX138" s="438">
        <v>2.0889283112139703E-3</v>
      </c>
      <c r="AY138" s="438">
        <v>2.0640152491911267E-3</v>
      </c>
      <c r="AZ138" s="438">
        <v>1.9772963017748563E-3</v>
      </c>
      <c r="BA138" s="438">
        <v>2.1633322199865043E-3</v>
      </c>
      <c r="BB138" s="438">
        <v>1.7583724904276549E-3</v>
      </c>
      <c r="BC138" s="438">
        <v>1.9310412383942623E-3</v>
      </c>
      <c r="BD138" s="438">
        <v>8.4642194466218838E-3</v>
      </c>
      <c r="BE138" s="438">
        <v>7.4432636759063971E-3</v>
      </c>
      <c r="BF138" s="438">
        <v>7.8272576606452163E-3</v>
      </c>
      <c r="BG138" s="438">
        <v>7.2652329723402239E-3</v>
      </c>
      <c r="BH138" s="438">
        <v>2.5904701392368166E-3</v>
      </c>
      <c r="BI138" s="438">
        <v>2.5792233553480733E-3</v>
      </c>
      <c r="BJ138" s="438">
        <v>2.0889283112139703E-3</v>
      </c>
      <c r="BK138" s="438">
        <v>2.0640152491911267E-3</v>
      </c>
      <c r="BL138" s="438">
        <v>1.9772963017748563E-3</v>
      </c>
      <c r="BM138" s="438">
        <v>2.1633322199865043E-3</v>
      </c>
      <c r="BN138" s="438">
        <v>1.7583724904276549E-3</v>
      </c>
      <c r="BO138" s="438">
        <v>1.9310412383942623E-3</v>
      </c>
      <c r="BP138" s="438">
        <v>8.4642194466218838E-3</v>
      </c>
      <c r="BQ138" s="438">
        <v>7.4432636759063971E-3</v>
      </c>
      <c r="BR138" s="438">
        <v>7.8272576606452163E-3</v>
      </c>
      <c r="BS138" s="438">
        <v>7.2652329723402239E-3</v>
      </c>
      <c r="BT138" s="438">
        <v>2.5904701392368166E-3</v>
      </c>
      <c r="BU138" s="438">
        <v>2.5792233553480733E-3</v>
      </c>
      <c r="BV138" s="438">
        <v>2.0889283112139703E-3</v>
      </c>
      <c r="BW138" s="438">
        <v>2.0640152491911267E-3</v>
      </c>
      <c r="BX138" s="438">
        <v>1.9772963017748563E-3</v>
      </c>
      <c r="BY138" s="438">
        <v>2.1633322199865043E-3</v>
      </c>
      <c r="BZ138" s="438">
        <v>1.7583724904276549E-3</v>
      </c>
      <c r="CA138" s="438">
        <v>1.9310412383942623E-3</v>
      </c>
      <c r="CB138" s="438">
        <v>8.4642194466218838E-3</v>
      </c>
      <c r="CC138" s="438">
        <v>7.4432636759063971E-3</v>
      </c>
      <c r="CD138" s="438">
        <v>7.8272576606452163E-3</v>
      </c>
      <c r="CE138" s="438">
        <v>7.2652329723402239E-3</v>
      </c>
      <c r="CF138" s="438">
        <v>2.5904701392368166E-3</v>
      </c>
      <c r="CG138" s="438">
        <v>2.5792233553480733E-3</v>
      </c>
      <c r="CH138" s="438">
        <v>2.0889283112139703E-3</v>
      </c>
    </row>
    <row r="139" spans="1:86" ht="15" hidden="1" thickBot="1" x14ac:dyDescent="0.35">
      <c r="A139" s="582"/>
      <c r="B139" s="96" t="s">
        <v>8</v>
      </c>
      <c r="C139" s="415">
        <v>2.3096965625590206E-3</v>
      </c>
      <c r="D139" s="415">
        <v>2.1226196682628123E-3</v>
      </c>
      <c r="E139" s="415">
        <v>2.1184912436104288E-3</v>
      </c>
      <c r="F139" s="415">
        <v>3.0011893781293516E-3</v>
      </c>
      <c r="G139" s="415">
        <v>3.1357061881645172E-3</v>
      </c>
      <c r="H139" s="415">
        <v>1.0922302047442696E-2</v>
      </c>
      <c r="I139" s="439">
        <v>1.0512476648458587E-2</v>
      </c>
      <c r="J139" s="439">
        <v>1.0997739136845456E-2</v>
      </c>
      <c r="K139" s="439">
        <v>9.7499748369244844E-3</v>
      </c>
      <c r="L139" s="439">
        <v>3.5422223466634517E-3</v>
      </c>
      <c r="M139" s="439">
        <v>3.3530392812039923E-3</v>
      </c>
      <c r="N139" s="439">
        <v>2.7187759744741616E-3</v>
      </c>
      <c r="O139" s="439">
        <v>2.5294807330186069E-3</v>
      </c>
      <c r="P139" s="439">
        <v>2.2399842928387112E-3</v>
      </c>
      <c r="Q139" s="439">
        <v>2.2916778796452913E-3</v>
      </c>
      <c r="R139" s="439">
        <v>2.4098895716046765E-3</v>
      </c>
      <c r="S139" s="439">
        <v>2.6252680825910963E-3</v>
      </c>
      <c r="T139" s="439">
        <v>1.1916519776656496E-2</v>
      </c>
      <c r="U139" s="439">
        <v>1.0512476648458587E-2</v>
      </c>
      <c r="V139" s="439">
        <v>1.0997739136845456E-2</v>
      </c>
      <c r="W139" s="439">
        <v>9.7499748369244844E-3</v>
      </c>
      <c r="X139" s="439">
        <v>3.5422223466634517E-3</v>
      </c>
      <c r="Y139" s="439">
        <v>3.3530392812039923E-3</v>
      </c>
      <c r="Z139" s="439">
        <v>2.7187759744741616E-3</v>
      </c>
      <c r="AA139" s="439">
        <v>2.5294807330186069E-3</v>
      </c>
      <c r="AB139" s="439">
        <v>2.2399842928387112E-3</v>
      </c>
      <c r="AC139" s="439">
        <v>2.2916778796452913E-3</v>
      </c>
      <c r="AD139" s="439">
        <v>2.4098895716046765E-3</v>
      </c>
      <c r="AE139" s="439">
        <v>2.6252680825910963E-3</v>
      </c>
      <c r="AF139" s="439">
        <v>1.1916519776656496E-2</v>
      </c>
      <c r="AG139" s="439">
        <v>1.0512476648458587E-2</v>
      </c>
      <c r="AH139" s="439">
        <v>1.0997739136845456E-2</v>
      </c>
      <c r="AI139" s="439">
        <v>9.7499748369244844E-3</v>
      </c>
      <c r="AJ139" s="439">
        <v>3.5422223466634517E-3</v>
      </c>
      <c r="AK139" s="439">
        <v>3.3530392812039923E-3</v>
      </c>
      <c r="AL139" s="439">
        <v>2.7187759744741616E-3</v>
      </c>
      <c r="AM139" s="439">
        <v>2.5294807330186069E-3</v>
      </c>
      <c r="AN139" s="439">
        <v>2.2399842928387112E-3</v>
      </c>
      <c r="AO139" s="439">
        <v>2.2916778796452913E-3</v>
      </c>
      <c r="AP139" s="439">
        <v>2.4098895716046765E-3</v>
      </c>
      <c r="AQ139" s="439">
        <v>2.6252680825910963E-3</v>
      </c>
      <c r="AR139" s="439">
        <v>1.1916519776656496E-2</v>
      </c>
      <c r="AS139" s="439">
        <v>1.0512476648458587E-2</v>
      </c>
      <c r="AT139" s="439">
        <v>1.0997739136845456E-2</v>
      </c>
      <c r="AU139" s="439">
        <v>9.7499748369244844E-3</v>
      </c>
      <c r="AV139" s="439">
        <v>3.5422223466634517E-3</v>
      </c>
      <c r="AW139" s="439">
        <v>3.3530392812039923E-3</v>
      </c>
      <c r="AX139" s="439">
        <v>2.7187759744741616E-3</v>
      </c>
      <c r="AY139" s="439">
        <v>2.5294807330186069E-3</v>
      </c>
      <c r="AZ139" s="439">
        <v>2.2399842928387112E-3</v>
      </c>
      <c r="BA139" s="439">
        <v>2.2916778796452913E-3</v>
      </c>
      <c r="BB139" s="439">
        <v>2.4098895716046765E-3</v>
      </c>
      <c r="BC139" s="439">
        <v>2.6252680825910963E-3</v>
      </c>
      <c r="BD139" s="439">
        <v>1.1916519776656496E-2</v>
      </c>
      <c r="BE139" s="439">
        <v>1.0512476648458587E-2</v>
      </c>
      <c r="BF139" s="439">
        <v>1.0997739136845456E-2</v>
      </c>
      <c r="BG139" s="439">
        <v>9.7499748369244844E-3</v>
      </c>
      <c r="BH139" s="439">
        <v>3.5422223466634517E-3</v>
      </c>
      <c r="BI139" s="439">
        <v>3.3530392812039923E-3</v>
      </c>
      <c r="BJ139" s="439">
        <v>2.7187759744741616E-3</v>
      </c>
      <c r="BK139" s="439">
        <v>2.5294807330186069E-3</v>
      </c>
      <c r="BL139" s="439">
        <v>2.2399842928387112E-3</v>
      </c>
      <c r="BM139" s="439">
        <v>2.2916778796452913E-3</v>
      </c>
      <c r="BN139" s="439">
        <v>2.4098895716046765E-3</v>
      </c>
      <c r="BO139" s="439">
        <v>2.6252680825910963E-3</v>
      </c>
      <c r="BP139" s="439">
        <v>1.1916519776656496E-2</v>
      </c>
      <c r="BQ139" s="439">
        <v>1.0512476648458587E-2</v>
      </c>
      <c r="BR139" s="439">
        <v>1.0997739136845456E-2</v>
      </c>
      <c r="BS139" s="439">
        <v>9.7499748369244844E-3</v>
      </c>
      <c r="BT139" s="439">
        <v>3.5422223466634517E-3</v>
      </c>
      <c r="BU139" s="439">
        <v>3.3530392812039923E-3</v>
      </c>
      <c r="BV139" s="439">
        <v>2.7187759744741616E-3</v>
      </c>
      <c r="BW139" s="439">
        <v>2.5294807330186069E-3</v>
      </c>
      <c r="BX139" s="439">
        <v>2.2399842928387112E-3</v>
      </c>
      <c r="BY139" s="439">
        <v>2.2916778796452913E-3</v>
      </c>
      <c r="BZ139" s="439">
        <v>2.4098895716046765E-3</v>
      </c>
      <c r="CA139" s="439">
        <v>2.6252680825910963E-3</v>
      </c>
      <c r="CB139" s="439">
        <v>1.1916519776656496E-2</v>
      </c>
      <c r="CC139" s="439">
        <v>1.0512476648458587E-2</v>
      </c>
      <c r="CD139" s="439">
        <v>1.0997739136845456E-2</v>
      </c>
      <c r="CE139" s="439">
        <v>9.7499748369244844E-3</v>
      </c>
      <c r="CF139" s="439">
        <v>3.5422223466634517E-3</v>
      </c>
      <c r="CG139" s="439">
        <v>3.3530392812039923E-3</v>
      </c>
      <c r="CH139" s="439">
        <v>2.7187759744741616E-3</v>
      </c>
    </row>
    <row r="140" spans="1:86" ht="14.25" hidden="1" customHeight="1" x14ac:dyDescent="0.3">
      <c r="A140" s="113"/>
      <c r="B140" s="113"/>
      <c r="C140" s="116"/>
      <c r="D140" s="116"/>
      <c r="E140" s="116"/>
      <c r="F140" s="116"/>
      <c r="G140" s="116"/>
      <c r="H140" s="116"/>
      <c r="I140" s="116"/>
      <c r="J140" s="116"/>
      <c r="K140" s="116"/>
      <c r="L140" s="116"/>
      <c r="M140" s="116"/>
      <c r="N140" s="116"/>
    </row>
    <row r="141" spans="1:86" ht="15" hidden="1" thickBot="1" x14ac:dyDescent="0.35">
      <c r="A141" s="203" t="s">
        <v>180</v>
      </c>
      <c r="B141" s="113"/>
      <c r="C141" s="116"/>
      <c r="D141" s="116"/>
      <c r="E141" s="116"/>
      <c r="F141" s="116"/>
      <c r="G141" s="116"/>
      <c r="H141" s="116"/>
      <c r="I141" s="116"/>
      <c r="J141" s="116"/>
      <c r="K141" s="116"/>
      <c r="L141" s="116"/>
      <c r="M141" s="116"/>
      <c r="N141" s="116"/>
    </row>
    <row r="142" spans="1:86" ht="16.2" hidden="1" thickBot="1" x14ac:dyDescent="0.35">
      <c r="A142" s="570" t="s">
        <v>127</v>
      </c>
      <c r="B142" s="285" t="s">
        <v>124</v>
      </c>
      <c r="C142" s="174">
        <f>C$4</f>
        <v>44927</v>
      </c>
      <c r="D142" s="174">
        <f t="shared" ref="D142:BO142" si="110">D$4</f>
        <v>44958</v>
      </c>
      <c r="E142" s="174">
        <f t="shared" si="110"/>
        <v>44986</v>
      </c>
      <c r="F142" s="174">
        <f t="shared" si="110"/>
        <v>45017</v>
      </c>
      <c r="G142" s="174">
        <f t="shared" si="110"/>
        <v>45047</v>
      </c>
      <c r="H142" s="174">
        <f t="shared" si="110"/>
        <v>45078</v>
      </c>
      <c r="I142" s="174">
        <f t="shared" si="110"/>
        <v>45108</v>
      </c>
      <c r="J142" s="174">
        <f t="shared" si="110"/>
        <v>45139</v>
      </c>
      <c r="K142" s="174">
        <f t="shared" si="110"/>
        <v>45170</v>
      </c>
      <c r="L142" s="174">
        <f t="shared" si="110"/>
        <v>45200</v>
      </c>
      <c r="M142" s="174">
        <f t="shared" si="110"/>
        <v>45231</v>
      </c>
      <c r="N142" s="174">
        <f t="shared" si="110"/>
        <v>45261</v>
      </c>
      <c r="O142" s="174">
        <f t="shared" si="110"/>
        <v>45292</v>
      </c>
      <c r="P142" s="174">
        <f t="shared" si="110"/>
        <v>45323</v>
      </c>
      <c r="Q142" s="174">
        <f t="shared" si="110"/>
        <v>45352</v>
      </c>
      <c r="R142" s="174">
        <f t="shared" si="110"/>
        <v>45383</v>
      </c>
      <c r="S142" s="174">
        <f t="shared" si="110"/>
        <v>45413</v>
      </c>
      <c r="T142" s="174">
        <f t="shared" si="110"/>
        <v>45444</v>
      </c>
      <c r="U142" s="174">
        <f t="shared" si="110"/>
        <v>45474</v>
      </c>
      <c r="V142" s="174">
        <f t="shared" si="110"/>
        <v>45505</v>
      </c>
      <c r="W142" s="174">
        <f t="shared" si="110"/>
        <v>45536</v>
      </c>
      <c r="X142" s="174">
        <f t="shared" si="110"/>
        <v>45566</v>
      </c>
      <c r="Y142" s="174">
        <f t="shared" si="110"/>
        <v>45597</v>
      </c>
      <c r="Z142" s="174">
        <f t="shared" si="110"/>
        <v>45627</v>
      </c>
      <c r="AA142" s="174">
        <f t="shared" si="110"/>
        <v>45658</v>
      </c>
      <c r="AB142" s="174">
        <f t="shared" si="110"/>
        <v>45689</v>
      </c>
      <c r="AC142" s="174">
        <f t="shared" si="110"/>
        <v>45717</v>
      </c>
      <c r="AD142" s="174">
        <f t="shared" si="110"/>
        <v>45748</v>
      </c>
      <c r="AE142" s="174">
        <f t="shared" si="110"/>
        <v>45778</v>
      </c>
      <c r="AF142" s="174">
        <f t="shared" si="110"/>
        <v>45809</v>
      </c>
      <c r="AG142" s="174">
        <f t="shared" si="110"/>
        <v>45839</v>
      </c>
      <c r="AH142" s="174">
        <f t="shared" si="110"/>
        <v>45870</v>
      </c>
      <c r="AI142" s="174">
        <f t="shared" si="110"/>
        <v>45901</v>
      </c>
      <c r="AJ142" s="174">
        <f t="shared" si="110"/>
        <v>45931</v>
      </c>
      <c r="AK142" s="174">
        <f t="shared" si="110"/>
        <v>45962</v>
      </c>
      <c r="AL142" s="174">
        <f t="shared" si="110"/>
        <v>45992</v>
      </c>
      <c r="AM142" s="174">
        <f t="shared" si="110"/>
        <v>46023</v>
      </c>
      <c r="AN142" s="174">
        <f t="shared" si="110"/>
        <v>46054</v>
      </c>
      <c r="AO142" s="174">
        <f t="shared" si="110"/>
        <v>46082</v>
      </c>
      <c r="AP142" s="174">
        <f t="shared" si="110"/>
        <v>46113</v>
      </c>
      <c r="AQ142" s="174">
        <f t="shared" si="110"/>
        <v>46143</v>
      </c>
      <c r="AR142" s="174">
        <f t="shared" si="110"/>
        <v>46174</v>
      </c>
      <c r="AS142" s="174">
        <f t="shared" si="110"/>
        <v>46204</v>
      </c>
      <c r="AT142" s="174">
        <f t="shared" si="110"/>
        <v>46235</v>
      </c>
      <c r="AU142" s="174">
        <f t="shared" si="110"/>
        <v>46266</v>
      </c>
      <c r="AV142" s="174">
        <f t="shared" si="110"/>
        <v>46296</v>
      </c>
      <c r="AW142" s="174">
        <f t="shared" si="110"/>
        <v>46327</v>
      </c>
      <c r="AX142" s="174">
        <f t="shared" si="110"/>
        <v>46357</v>
      </c>
      <c r="AY142" s="174">
        <f t="shared" si="110"/>
        <v>46388</v>
      </c>
      <c r="AZ142" s="174">
        <f t="shared" si="110"/>
        <v>46419</v>
      </c>
      <c r="BA142" s="174">
        <f t="shared" si="110"/>
        <v>46447</v>
      </c>
      <c r="BB142" s="174">
        <f t="shared" si="110"/>
        <v>46478</v>
      </c>
      <c r="BC142" s="174">
        <f t="shared" si="110"/>
        <v>46508</v>
      </c>
      <c r="BD142" s="174">
        <f t="shared" si="110"/>
        <v>46539</v>
      </c>
      <c r="BE142" s="174">
        <f t="shared" si="110"/>
        <v>46569</v>
      </c>
      <c r="BF142" s="174">
        <f t="shared" si="110"/>
        <v>46600</v>
      </c>
      <c r="BG142" s="174">
        <f t="shared" si="110"/>
        <v>46631</v>
      </c>
      <c r="BH142" s="174">
        <f t="shared" si="110"/>
        <v>46661</v>
      </c>
      <c r="BI142" s="174">
        <f t="shared" si="110"/>
        <v>46692</v>
      </c>
      <c r="BJ142" s="174">
        <f t="shared" si="110"/>
        <v>46722</v>
      </c>
      <c r="BK142" s="174">
        <f t="shared" si="110"/>
        <v>46753</v>
      </c>
      <c r="BL142" s="174">
        <f t="shared" si="110"/>
        <v>46784</v>
      </c>
      <c r="BM142" s="174">
        <f t="shared" si="110"/>
        <v>46813</v>
      </c>
      <c r="BN142" s="174">
        <f t="shared" si="110"/>
        <v>46844</v>
      </c>
      <c r="BO142" s="174">
        <f t="shared" si="110"/>
        <v>46874</v>
      </c>
      <c r="BP142" s="174">
        <f t="shared" ref="BP142:CH142" si="111">BP$4</f>
        <v>46905</v>
      </c>
      <c r="BQ142" s="174">
        <f t="shared" si="111"/>
        <v>46935</v>
      </c>
      <c r="BR142" s="174">
        <f t="shared" si="111"/>
        <v>46966</v>
      </c>
      <c r="BS142" s="174">
        <f t="shared" si="111"/>
        <v>46997</v>
      </c>
      <c r="BT142" s="174">
        <f t="shared" si="111"/>
        <v>47027</v>
      </c>
      <c r="BU142" s="174">
        <f t="shared" si="111"/>
        <v>47058</v>
      </c>
      <c r="BV142" s="174">
        <f t="shared" si="111"/>
        <v>47088</v>
      </c>
      <c r="BW142" s="174">
        <f t="shared" si="111"/>
        <v>47119</v>
      </c>
      <c r="BX142" s="174">
        <f t="shared" si="111"/>
        <v>47150</v>
      </c>
      <c r="BY142" s="174">
        <f t="shared" si="111"/>
        <v>47178</v>
      </c>
      <c r="BZ142" s="174">
        <f t="shared" si="111"/>
        <v>47209</v>
      </c>
      <c r="CA142" s="174">
        <f t="shared" si="111"/>
        <v>47239</v>
      </c>
      <c r="CB142" s="174">
        <f t="shared" si="111"/>
        <v>47270</v>
      </c>
      <c r="CC142" s="174">
        <f t="shared" si="111"/>
        <v>47300</v>
      </c>
      <c r="CD142" s="174">
        <f t="shared" si="111"/>
        <v>47331</v>
      </c>
      <c r="CE142" s="174">
        <f t="shared" si="111"/>
        <v>47362</v>
      </c>
      <c r="CF142" s="174">
        <f t="shared" si="111"/>
        <v>47392</v>
      </c>
      <c r="CG142" s="174">
        <f t="shared" si="111"/>
        <v>47423</v>
      </c>
      <c r="CH142" s="175">
        <f t="shared" si="111"/>
        <v>47453</v>
      </c>
    </row>
    <row r="143" spans="1:86" hidden="1" x14ac:dyDescent="0.3">
      <c r="A143" s="571"/>
      <c r="B143" s="284" t="s">
        <v>20</v>
      </c>
      <c r="C143" s="30">
        <f>IF(C23=0,0,((C5*0.5)-C41)*C78*C110*C$2)</f>
        <v>0</v>
      </c>
      <c r="D143" s="30">
        <f>IF(D23=0,0,((D5*0.5)+C23-D41)*D78*D110*D$2)</f>
        <v>78.945165539393997</v>
      </c>
      <c r="E143" s="30">
        <f t="shared" ref="E143:BP143" si="112">IF(E23=0,0,((E5*0.5)+D23-E41)*E78*E110*E$2)</f>
        <v>630.17258725596628</v>
      </c>
      <c r="F143" s="30">
        <f t="shared" si="112"/>
        <v>1052.1439813015431</v>
      </c>
      <c r="G143" s="30">
        <f t="shared" si="112"/>
        <v>1727.1196020264561</v>
      </c>
      <c r="H143" s="30">
        <f t="shared" si="112"/>
        <v>4254.3431654077322</v>
      </c>
      <c r="I143" s="30">
        <f t="shared" si="112"/>
        <v>4887.094042753647</v>
      </c>
      <c r="J143" s="30">
        <f t="shared" si="112"/>
        <v>5404.5662528110888</v>
      </c>
      <c r="K143" s="30">
        <f t="shared" si="112"/>
        <v>6017.7593974246147</v>
      </c>
      <c r="L143" s="30">
        <f t="shared" si="112"/>
        <v>3620.0703370121314</v>
      </c>
      <c r="M143" s="30">
        <f t="shared" si="112"/>
        <v>3667.6090669021646</v>
      </c>
      <c r="N143" s="30">
        <f t="shared" si="112"/>
        <v>4380.0331666393386</v>
      </c>
      <c r="O143" s="30">
        <f t="shared" si="112"/>
        <v>4874.1641422278635</v>
      </c>
      <c r="P143" s="30">
        <f t="shared" si="112"/>
        <v>4449.2739284103591</v>
      </c>
      <c r="Q143" s="30">
        <f t="shared" si="112"/>
        <v>5053.3192319462387</v>
      </c>
      <c r="R143" s="30">
        <f t="shared" si="112"/>
        <v>4798.8851922335471</v>
      </c>
      <c r="S143" s="30">
        <f t="shared" si="112"/>
        <v>5215.391561848618</v>
      </c>
      <c r="T143" s="30">
        <f t="shared" si="112"/>
        <v>9162.1327426340813</v>
      </c>
      <c r="U143" s="30">
        <f t="shared" si="112"/>
        <v>9126.1479194736967</v>
      </c>
      <c r="V143" s="30">
        <f t="shared" si="112"/>
        <v>9141.8252457647777</v>
      </c>
      <c r="W143" s="30">
        <f t="shared" si="112"/>
        <v>8795.4711778743203</v>
      </c>
      <c r="X143" s="30">
        <f t="shared" si="112"/>
        <v>5017.4289157700814</v>
      </c>
      <c r="Y143" s="30">
        <f t="shared" si="112"/>
        <v>4973.2342234798562</v>
      </c>
      <c r="Z143" s="30">
        <f t="shared" si="112"/>
        <v>4995.9312535315312</v>
      </c>
      <c r="AA143" s="30">
        <f t="shared" si="112"/>
        <v>4874.1641422278635</v>
      </c>
      <c r="AB143" s="30">
        <f t="shared" si="112"/>
        <v>4449.2739284103591</v>
      </c>
      <c r="AC143" s="30">
        <f t="shared" si="112"/>
        <v>5053.3192319462387</v>
      </c>
      <c r="AD143" s="30">
        <f t="shared" si="112"/>
        <v>4798.8851922335471</v>
      </c>
      <c r="AE143" s="30">
        <f t="shared" si="112"/>
        <v>5215.391561848618</v>
      </c>
      <c r="AF143" s="30">
        <f t="shared" si="112"/>
        <v>9162.1327426340813</v>
      </c>
      <c r="AG143" s="30">
        <f t="shared" si="112"/>
        <v>9126.1479194736967</v>
      </c>
      <c r="AH143" s="30">
        <f t="shared" si="112"/>
        <v>9141.8252457647777</v>
      </c>
      <c r="AI143" s="30">
        <f t="shared" si="112"/>
        <v>8795.4711778743203</v>
      </c>
      <c r="AJ143" s="30">
        <f t="shared" si="112"/>
        <v>5017.4289157700814</v>
      </c>
      <c r="AK143" s="30">
        <f t="shared" si="112"/>
        <v>4973.2342234798562</v>
      </c>
      <c r="AL143" s="30">
        <f t="shared" si="112"/>
        <v>4995.9312535315312</v>
      </c>
      <c r="AM143" s="30">
        <f t="shared" si="112"/>
        <v>4874.1641422278635</v>
      </c>
      <c r="AN143" s="30">
        <f t="shared" si="112"/>
        <v>4449.2739284103591</v>
      </c>
      <c r="AO143" s="30">
        <f t="shared" si="112"/>
        <v>5053.3192319462387</v>
      </c>
      <c r="AP143" s="30">
        <f t="shared" si="112"/>
        <v>4798.8851922335471</v>
      </c>
      <c r="AQ143" s="30">
        <f t="shared" si="112"/>
        <v>5215.391561848618</v>
      </c>
      <c r="AR143" s="30">
        <f t="shared" si="112"/>
        <v>9162.1327426340813</v>
      </c>
      <c r="AS143" s="30">
        <f t="shared" si="112"/>
        <v>9126.1479194736967</v>
      </c>
      <c r="AT143" s="30">
        <f t="shared" si="112"/>
        <v>9141.8252457647777</v>
      </c>
      <c r="AU143" s="30">
        <f t="shared" si="112"/>
        <v>8795.4711778743203</v>
      </c>
      <c r="AV143" s="30">
        <f t="shared" si="112"/>
        <v>5017.4289157700814</v>
      </c>
      <c r="AW143" s="30">
        <f t="shared" si="112"/>
        <v>4973.2342234798562</v>
      </c>
      <c r="AX143" s="30">
        <f t="shared" si="112"/>
        <v>4995.9312535315312</v>
      </c>
      <c r="AY143" s="30">
        <f t="shared" si="112"/>
        <v>4874.1641422278635</v>
      </c>
      <c r="AZ143" s="30">
        <f t="shared" si="112"/>
        <v>4449.2739284103591</v>
      </c>
      <c r="BA143" s="30">
        <f t="shared" si="112"/>
        <v>5053.3192319462387</v>
      </c>
      <c r="BB143" s="30">
        <f t="shared" si="112"/>
        <v>4798.8851922335471</v>
      </c>
      <c r="BC143" s="30">
        <f t="shared" si="112"/>
        <v>5215.391561848618</v>
      </c>
      <c r="BD143" s="30">
        <f t="shared" si="112"/>
        <v>9162.1327426340813</v>
      </c>
      <c r="BE143" s="30">
        <f t="shared" si="112"/>
        <v>9126.1479194736967</v>
      </c>
      <c r="BF143" s="30">
        <f t="shared" si="112"/>
        <v>9141.8252457647777</v>
      </c>
      <c r="BG143" s="30">
        <f t="shared" si="112"/>
        <v>8795.4711778743203</v>
      </c>
      <c r="BH143" s="30">
        <f t="shared" si="112"/>
        <v>5017.4289157700814</v>
      </c>
      <c r="BI143" s="30">
        <f t="shared" si="112"/>
        <v>4973.2342234798562</v>
      </c>
      <c r="BJ143" s="30">
        <f t="shared" si="112"/>
        <v>4995.9312535315312</v>
      </c>
      <c r="BK143" s="30">
        <f t="shared" si="112"/>
        <v>4874.1641422278635</v>
      </c>
      <c r="BL143" s="30">
        <f t="shared" si="112"/>
        <v>4449.2739284103591</v>
      </c>
      <c r="BM143" s="30">
        <f t="shared" si="112"/>
        <v>5053.3192319462387</v>
      </c>
      <c r="BN143" s="30">
        <f t="shared" si="112"/>
        <v>4798.8851922335471</v>
      </c>
      <c r="BO143" s="30">
        <f t="shared" si="112"/>
        <v>5215.391561848618</v>
      </c>
      <c r="BP143" s="30">
        <f t="shared" si="112"/>
        <v>9162.1327426340813</v>
      </c>
      <c r="BQ143" s="30">
        <f t="shared" ref="BQ143:CH143" si="113">IF(BQ23=0,0,((BQ5*0.5)+BP23-BQ41)*BQ78*BQ110*BQ$2)</f>
        <v>9126.1479194736967</v>
      </c>
      <c r="BR143" s="30">
        <f t="shared" si="113"/>
        <v>9141.8252457647777</v>
      </c>
      <c r="BS143" s="30">
        <f t="shared" si="113"/>
        <v>8795.4711778743203</v>
      </c>
      <c r="BT143" s="30">
        <f t="shared" si="113"/>
        <v>5017.4289157700814</v>
      </c>
      <c r="BU143" s="30">
        <f t="shared" si="113"/>
        <v>4973.2342234798562</v>
      </c>
      <c r="BV143" s="30">
        <f t="shared" si="113"/>
        <v>4995.9312535315312</v>
      </c>
      <c r="BW143" s="30">
        <f t="shared" si="113"/>
        <v>4874.1641422278635</v>
      </c>
      <c r="BX143" s="30">
        <f t="shared" si="113"/>
        <v>4449.2739284103591</v>
      </c>
      <c r="BY143" s="30">
        <f t="shared" si="113"/>
        <v>5053.3192319462387</v>
      </c>
      <c r="BZ143" s="30">
        <f t="shared" si="113"/>
        <v>4798.8851922335471</v>
      </c>
      <c r="CA143" s="30">
        <f t="shared" si="113"/>
        <v>5215.391561848618</v>
      </c>
      <c r="CB143" s="30">
        <f t="shared" si="113"/>
        <v>9162.1327426340813</v>
      </c>
      <c r="CC143" s="30">
        <f t="shared" si="113"/>
        <v>9126.1479194736967</v>
      </c>
      <c r="CD143" s="30">
        <f t="shared" si="113"/>
        <v>9141.8252457647777</v>
      </c>
      <c r="CE143" s="30">
        <f t="shared" si="113"/>
        <v>8795.4711778743203</v>
      </c>
      <c r="CF143" s="30">
        <f t="shared" si="113"/>
        <v>5017.4289157700814</v>
      </c>
      <c r="CG143" s="30">
        <f t="shared" si="113"/>
        <v>4973.2342234798562</v>
      </c>
      <c r="CH143" s="33">
        <f t="shared" si="113"/>
        <v>4995.9312535315312</v>
      </c>
    </row>
    <row r="144" spans="1:86" hidden="1" x14ac:dyDescent="0.3">
      <c r="A144" s="571"/>
      <c r="B144" s="284" t="s">
        <v>0</v>
      </c>
      <c r="C144" s="30">
        <f t="shared" ref="C144:C155" si="114">IF(C24=0,0,((C6*0.5)-C42)*C79*C111*C$2)</f>
        <v>0</v>
      </c>
      <c r="D144" s="30">
        <f t="shared" ref="D144:M155" si="115">IF(D24=0,0,((D6*0.5)+C24-D42)*D79*D111*D$2)</f>
        <v>0</v>
      </c>
      <c r="E144" s="30">
        <f t="shared" si="115"/>
        <v>0</v>
      </c>
      <c r="F144" s="30">
        <f t="shared" si="115"/>
        <v>0</v>
      </c>
      <c r="G144" s="30">
        <f t="shared" si="115"/>
        <v>25.133969769975781</v>
      </c>
      <c r="H144" s="30">
        <f t="shared" si="115"/>
        <v>227.87874903445081</v>
      </c>
      <c r="I144" s="30">
        <f t="shared" si="115"/>
        <v>316.69221779864228</v>
      </c>
      <c r="J144" s="30">
        <f t="shared" si="115"/>
        <v>300.88387085701123</v>
      </c>
      <c r="K144" s="30">
        <f t="shared" si="115"/>
        <v>130.55503274414195</v>
      </c>
      <c r="L144" s="30">
        <f t="shared" si="115"/>
        <v>95.109975641342999</v>
      </c>
      <c r="M144" s="30">
        <f t="shared" si="115"/>
        <v>239.87590384499347</v>
      </c>
      <c r="N144" s="30">
        <f t="shared" ref="N144:BY144" si="116">IF(N24=0,0,((N6*0.5)+M24-N42)*N79*N111*N$2)</f>
        <v>382.82190230793543</v>
      </c>
      <c r="O144" s="30">
        <f t="shared" si="116"/>
        <v>388.95466282869307</v>
      </c>
      <c r="P144" s="30">
        <f t="shared" si="116"/>
        <v>330.37799546393063</v>
      </c>
      <c r="Q144" s="30">
        <f t="shared" si="116"/>
        <v>267.29158490545808</v>
      </c>
      <c r="R144" s="30">
        <f t="shared" si="116"/>
        <v>157.23169955316351</v>
      </c>
      <c r="S144" s="30">
        <f t="shared" si="116"/>
        <v>175.99083994618437</v>
      </c>
      <c r="T144" s="30">
        <f t="shared" si="116"/>
        <v>812.69022869751745</v>
      </c>
      <c r="U144" s="30">
        <f t="shared" si="116"/>
        <v>1040.7814896105326</v>
      </c>
      <c r="V144" s="30">
        <f t="shared" si="116"/>
        <v>988.82872931677639</v>
      </c>
      <c r="W144" s="30">
        <f t="shared" si="116"/>
        <v>429.05778487425295</v>
      </c>
      <c r="X144" s="30">
        <f t="shared" si="116"/>
        <v>145.84253320639957</v>
      </c>
      <c r="Y144" s="30">
        <f t="shared" si="116"/>
        <v>239.87590384499347</v>
      </c>
      <c r="Z144" s="30">
        <f t="shared" si="116"/>
        <v>382.82190230793543</v>
      </c>
      <c r="AA144" s="30">
        <f t="shared" si="116"/>
        <v>388.95466282869307</v>
      </c>
      <c r="AB144" s="30">
        <f t="shared" si="116"/>
        <v>330.37799546393063</v>
      </c>
      <c r="AC144" s="30">
        <f t="shared" si="116"/>
        <v>267.29158490545808</v>
      </c>
      <c r="AD144" s="30">
        <f t="shared" si="116"/>
        <v>157.23169955316351</v>
      </c>
      <c r="AE144" s="30">
        <f t="shared" si="116"/>
        <v>175.99083994618437</v>
      </c>
      <c r="AF144" s="30">
        <f t="shared" si="116"/>
        <v>812.69022869751745</v>
      </c>
      <c r="AG144" s="30">
        <f t="shared" si="116"/>
        <v>1040.7814896105326</v>
      </c>
      <c r="AH144" s="30">
        <f t="shared" si="116"/>
        <v>988.82872931677639</v>
      </c>
      <c r="AI144" s="30">
        <f t="shared" si="116"/>
        <v>429.05778487425295</v>
      </c>
      <c r="AJ144" s="30">
        <f t="shared" si="116"/>
        <v>145.84253320639957</v>
      </c>
      <c r="AK144" s="30">
        <f t="shared" si="116"/>
        <v>239.87590384499347</v>
      </c>
      <c r="AL144" s="30">
        <f t="shared" si="116"/>
        <v>382.82190230793543</v>
      </c>
      <c r="AM144" s="30">
        <f t="shared" si="116"/>
        <v>388.95466282869307</v>
      </c>
      <c r="AN144" s="30">
        <f t="shared" si="116"/>
        <v>330.37799546393063</v>
      </c>
      <c r="AO144" s="30">
        <f t="shared" si="116"/>
        <v>267.29158490545808</v>
      </c>
      <c r="AP144" s="30">
        <f t="shared" si="116"/>
        <v>157.23169955316351</v>
      </c>
      <c r="AQ144" s="30">
        <f t="shared" si="116"/>
        <v>175.99083994618437</v>
      </c>
      <c r="AR144" s="30">
        <f t="shared" si="116"/>
        <v>812.69022869751745</v>
      </c>
      <c r="AS144" s="30">
        <f t="shared" si="116"/>
        <v>1040.7814896105326</v>
      </c>
      <c r="AT144" s="30">
        <f t="shared" si="116"/>
        <v>988.82872931677639</v>
      </c>
      <c r="AU144" s="30">
        <f t="shared" si="116"/>
        <v>429.05778487425295</v>
      </c>
      <c r="AV144" s="30">
        <f t="shared" si="116"/>
        <v>145.84253320639957</v>
      </c>
      <c r="AW144" s="30">
        <f t="shared" si="116"/>
        <v>239.87590384499347</v>
      </c>
      <c r="AX144" s="30">
        <f t="shared" si="116"/>
        <v>382.82190230793543</v>
      </c>
      <c r="AY144" s="30">
        <f t="shared" si="116"/>
        <v>388.95466282869307</v>
      </c>
      <c r="AZ144" s="30">
        <f t="shared" si="116"/>
        <v>330.37799546393063</v>
      </c>
      <c r="BA144" s="30">
        <f t="shared" si="116"/>
        <v>267.29158490545808</v>
      </c>
      <c r="BB144" s="30">
        <f t="shared" si="116"/>
        <v>157.23169955316351</v>
      </c>
      <c r="BC144" s="30">
        <f t="shared" si="116"/>
        <v>175.99083994618437</v>
      </c>
      <c r="BD144" s="30">
        <f t="shared" si="116"/>
        <v>812.69022869751745</v>
      </c>
      <c r="BE144" s="30">
        <f t="shared" si="116"/>
        <v>1040.7814896105326</v>
      </c>
      <c r="BF144" s="30">
        <f t="shared" si="116"/>
        <v>988.82872931677639</v>
      </c>
      <c r="BG144" s="30">
        <f t="shared" si="116"/>
        <v>429.05778487425295</v>
      </c>
      <c r="BH144" s="30">
        <f t="shared" si="116"/>
        <v>145.84253320639957</v>
      </c>
      <c r="BI144" s="30">
        <f t="shared" si="116"/>
        <v>239.87590384499347</v>
      </c>
      <c r="BJ144" s="30">
        <f t="shared" si="116"/>
        <v>382.82190230793543</v>
      </c>
      <c r="BK144" s="30">
        <f t="shared" si="116"/>
        <v>388.95466282869307</v>
      </c>
      <c r="BL144" s="30">
        <f t="shared" si="116"/>
        <v>330.37799546393063</v>
      </c>
      <c r="BM144" s="30">
        <f t="shared" si="116"/>
        <v>267.29158490545808</v>
      </c>
      <c r="BN144" s="30">
        <f t="shared" si="116"/>
        <v>157.23169955316351</v>
      </c>
      <c r="BO144" s="30">
        <f t="shared" si="116"/>
        <v>175.99083994618437</v>
      </c>
      <c r="BP144" s="30">
        <f t="shared" si="116"/>
        <v>812.69022869751745</v>
      </c>
      <c r="BQ144" s="30">
        <f t="shared" si="116"/>
        <v>1040.7814896105326</v>
      </c>
      <c r="BR144" s="30">
        <f t="shared" si="116"/>
        <v>988.82872931677639</v>
      </c>
      <c r="BS144" s="30">
        <f t="shared" si="116"/>
        <v>429.05778487425295</v>
      </c>
      <c r="BT144" s="30">
        <f t="shared" si="116"/>
        <v>145.84253320639957</v>
      </c>
      <c r="BU144" s="30">
        <f t="shared" si="116"/>
        <v>239.87590384499347</v>
      </c>
      <c r="BV144" s="30">
        <f t="shared" si="116"/>
        <v>382.82190230793543</v>
      </c>
      <c r="BW144" s="30">
        <f t="shared" si="116"/>
        <v>388.95466282869307</v>
      </c>
      <c r="BX144" s="30">
        <f t="shared" si="116"/>
        <v>330.37799546393063</v>
      </c>
      <c r="BY144" s="30">
        <f t="shared" si="116"/>
        <v>267.29158490545808</v>
      </c>
      <c r="BZ144" s="30">
        <f t="shared" ref="BZ144:CH144" si="117">IF(BZ24=0,0,((BZ6*0.5)+BY24-BZ42)*BZ79*BZ111*BZ$2)</f>
        <v>157.23169955316351</v>
      </c>
      <c r="CA144" s="30">
        <f t="shared" si="117"/>
        <v>175.99083994618437</v>
      </c>
      <c r="CB144" s="30">
        <f t="shared" si="117"/>
        <v>812.69022869751745</v>
      </c>
      <c r="CC144" s="30">
        <f t="shared" si="117"/>
        <v>1040.7814896105326</v>
      </c>
      <c r="CD144" s="30">
        <f t="shared" si="117"/>
        <v>988.82872931677639</v>
      </c>
      <c r="CE144" s="30">
        <f t="shared" si="117"/>
        <v>429.05778487425295</v>
      </c>
      <c r="CF144" s="30">
        <f t="shared" si="117"/>
        <v>145.84253320639957</v>
      </c>
      <c r="CG144" s="30">
        <f t="shared" si="117"/>
        <v>239.87590384499347</v>
      </c>
      <c r="CH144" s="33">
        <f t="shared" si="117"/>
        <v>382.82190230793543</v>
      </c>
    </row>
    <row r="145" spans="1:86" hidden="1" x14ac:dyDescent="0.3">
      <c r="A145" s="571"/>
      <c r="B145" s="284" t="s">
        <v>21</v>
      </c>
      <c r="C145" s="30">
        <f t="shared" si="114"/>
        <v>0</v>
      </c>
      <c r="D145" s="30">
        <f t="shared" si="115"/>
        <v>0</v>
      </c>
      <c r="E145" s="30">
        <f t="shared" si="115"/>
        <v>0</v>
      </c>
      <c r="F145" s="30">
        <f t="shared" si="115"/>
        <v>0</v>
      </c>
      <c r="G145" s="30">
        <f t="shared" si="115"/>
        <v>0</v>
      </c>
      <c r="H145" s="30">
        <f t="shared" si="115"/>
        <v>0</v>
      </c>
      <c r="I145" s="30">
        <f t="shared" si="115"/>
        <v>0</v>
      </c>
      <c r="J145" s="30">
        <f t="shared" si="115"/>
        <v>0</v>
      </c>
      <c r="K145" s="30">
        <f t="shared" si="115"/>
        <v>0</v>
      </c>
      <c r="L145" s="30">
        <f t="shared" si="115"/>
        <v>88.441673243978528</v>
      </c>
      <c r="M145" s="30">
        <f t="shared" si="115"/>
        <v>208.36689664281374</v>
      </c>
      <c r="N145" s="30">
        <f t="shared" ref="N145:BY145" si="118">IF(N25=0,0,((N7*0.5)+M25-N43)*N80*N112*N$2)</f>
        <v>299.88305762110969</v>
      </c>
      <c r="O145" s="30">
        <f t="shared" si="118"/>
        <v>347.61844207806564</v>
      </c>
      <c r="P145" s="30">
        <f t="shared" si="118"/>
        <v>316.23406473390372</v>
      </c>
      <c r="Q145" s="30">
        <f t="shared" si="118"/>
        <v>336.83900772099986</v>
      </c>
      <c r="R145" s="30">
        <f t="shared" si="118"/>
        <v>314.91072790914291</v>
      </c>
      <c r="S145" s="30">
        <f t="shared" si="118"/>
        <v>376.22368921158159</v>
      </c>
      <c r="T145" s="30">
        <f t="shared" si="118"/>
        <v>673.71665641027369</v>
      </c>
      <c r="U145" s="30">
        <f t="shared" si="118"/>
        <v>673.58898803548459</v>
      </c>
      <c r="V145" s="30">
        <f t="shared" si="118"/>
        <v>676.74560389392502</v>
      </c>
      <c r="W145" s="30">
        <f t="shared" si="118"/>
        <v>639.00431713295916</v>
      </c>
      <c r="X145" s="30">
        <f t="shared" si="118"/>
        <v>360.46937664330846</v>
      </c>
      <c r="Y145" s="30">
        <f t="shared" si="118"/>
        <v>356.72117794473758</v>
      </c>
      <c r="Z145" s="30">
        <f t="shared" si="118"/>
        <v>357.52905491506982</v>
      </c>
      <c r="AA145" s="30">
        <f t="shared" si="118"/>
        <v>347.61844207806564</v>
      </c>
      <c r="AB145" s="30">
        <f t="shared" si="118"/>
        <v>316.23406473390372</v>
      </c>
      <c r="AC145" s="30">
        <f t="shared" si="118"/>
        <v>336.83900772099986</v>
      </c>
      <c r="AD145" s="30">
        <f t="shared" si="118"/>
        <v>314.91072790914291</v>
      </c>
      <c r="AE145" s="30">
        <f t="shared" si="118"/>
        <v>376.22368921158159</v>
      </c>
      <c r="AF145" s="30">
        <f t="shared" si="118"/>
        <v>673.71665641027369</v>
      </c>
      <c r="AG145" s="30">
        <f t="shared" si="118"/>
        <v>673.58898803548459</v>
      </c>
      <c r="AH145" s="30">
        <f t="shared" si="118"/>
        <v>676.74560389392502</v>
      </c>
      <c r="AI145" s="30">
        <f t="shared" si="118"/>
        <v>639.00431713295916</v>
      </c>
      <c r="AJ145" s="30">
        <f t="shared" si="118"/>
        <v>360.46937664330846</v>
      </c>
      <c r="AK145" s="30">
        <f t="shared" si="118"/>
        <v>356.72117794473758</v>
      </c>
      <c r="AL145" s="30">
        <f t="shared" si="118"/>
        <v>357.52905491506982</v>
      </c>
      <c r="AM145" s="30">
        <f t="shared" si="118"/>
        <v>347.61844207806564</v>
      </c>
      <c r="AN145" s="30">
        <f t="shared" si="118"/>
        <v>316.23406473390372</v>
      </c>
      <c r="AO145" s="30">
        <f t="shared" si="118"/>
        <v>336.83900772099986</v>
      </c>
      <c r="AP145" s="30">
        <f t="shared" si="118"/>
        <v>314.91072790914291</v>
      </c>
      <c r="AQ145" s="30">
        <f t="shared" si="118"/>
        <v>376.22368921158159</v>
      </c>
      <c r="AR145" s="30">
        <f t="shared" si="118"/>
        <v>673.71665641027369</v>
      </c>
      <c r="AS145" s="30">
        <f t="shared" si="118"/>
        <v>673.58898803548459</v>
      </c>
      <c r="AT145" s="30">
        <f t="shared" si="118"/>
        <v>676.74560389392502</v>
      </c>
      <c r="AU145" s="30">
        <f t="shared" si="118"/>
        <v>639.00431713295916</v>
      </c>
      <c r="AV145" s="30">
        <f t="shared" si="118"/>
        <v>360.46937664330846</v>
      </c>
      <c r="AW145" s="30">
        <f t="shared" si="118"/>
        <v>356.72117794473758</v>
      </c>
      <c r="AX145" s="30">
        <f t="shared" si="118"/>
        <v>357.52905491506982</v>
      </c>
      <c r="AY145" s="30">
        <f t="shared" si="118"/>
        <v>347.61844207806564</v>
      </c>
      <c r="AZ145" s="30">
        <f t="shared" si="118"/>
        <v>316.23406473390372</v>
      </c>
      <c r="BA145" s="30">
        <f t="shared" si="118"/>
        <v>336.83900772099986</v>
      </c>
      <c r="BB145" s="30">
        <f t="shared" si="118"/>
        <v>314.91072790914291</v>
      </c>
      <c r="BC145" s="30">
        <f t="shared" si="118"/>
        <v>376.22368921158159</v>
      </c>
      <c r="BD145" s="30">
        <f t="shared" si="118"/>
        <v>673.71665641027369</v>
      </c>
      <c r="BE145" s="30">
        <f t="shared" si="118"/>
        <v>673.58898803548459</v>
      </c>
      <c r="BF145" s="30">
        <f t="shared" si="118"/>
        <v>676.74560389392502</v>
      </c>
      <c r="BG145" s="30">
        <f t="shared" si="118"/>
        <v>639.00431713295916</v>
      </c>
      <c r="BH145" s="30">
        <f t="shared" si="118"/>
        <v>360.46937664330846</v>
      </c>
      <c r="BI145" s="30">
        <f t="shared" si="118"/>
        <v>356.72117794473758</v>
      </c>
      <c r="BJ145" s="30">
        <f t="shared" si="118"/>
        <v>357.52905491506982</v>
      </c>
      <c r="BK145" s="30">
        <f t="shared" si="118"/>
        <v>347.61844207806564</v>
      </c>
      <c r="BL145" s="30">
        <f t="shared" si="118"/>
        <v>316.23406473390372</v>
      </c>
      <c r="BM145" s="30">
        <f t="shared" si="118"/>
        <v>336.83900772099986</v>
      </c>
      <c r="BN145" s="30">
        <f t="shared" si="118"/>
        <v>314.91072790914291</v>
      </c>
      <c r="BO145" s="30">
        <f t="shared" si="118"/>
        <v>376.22368921158159</v>
      </c>
      <c r="BP145" s="30">
        <f t="shared" si="118"/>
        <v>673.71665641027369</v>
      </c>
      <c r="BQ145" s="30">
        <f t="shared" si="118"/>
        <v>673.58898803548459</v>
      </c>
      <c r="BR145" s="30">
        <f t="shared" si="118"/>
        <v>676.74560389392502</v>
      </c>
      <c r="BS145" s="30">
        <f t="shared" si="118"/>
        <v>639.00431713295916</v>
      </c>
      <c r="BT145" s="30">
        <f t="shared" si="118"/>
        <v>360.46937664330846</v>
      </c>
      <c r="BU145" s="30">
        <f t="shared" si="118"/>
        <v>356.72117794473758</v>
      </c>
      <c r="BV145" s="30">
        <f t="shared" si="118"/>
        <v>357.52905491506982</v>
      </c>
      <c r="BW145" s="30">
        <f t="shared" si="118"/>
        <v>347.61844207806564</v>
      </c>
      <c r="BX145" s="30">
        <f t="shared" si="118"/>
        <v>316.23406473390372</v>
      </c>
      <c r="BY145" s="30">
        <f t="shared" si="118"/>
        <v>336.83900772099986</v>
      </c>
      <c r="BZ145" s="30">
        <f t="shared" ref="BZ145:CH145" si="119">IF(BZ25=0,0,((BZ7*0.5)+BY25-BZ43)*BZ80*BZ112*BZ$2)</f>
        <v>314.91072790914291</v>
      </c>
      <c r="CA145" s="30">
        <f t="shared" si="119"/>
        <v>376.22368921158159</v>
      </c>
      <c r="CB145" s="30">
        <f t="shared" si="119"/>
        <v>673.71665641027369</v>
      </c>
      <c r="CC145" s="30">
        <f t="shared" si="119"/>
        <v>673.58898803548459</v>
      </c>
      <c r="CD145" s="30">
        <f t="shared" si="119"/>
        <v>676.74560389392502</v>
      </c>
      <c r="CE145" s="30">
        <f t="shared" si="119"/>
        <v>639.00431713295916</v>
      </c>
      <c r="CF145" s="30">
        <f t="shared" si="119"/>
        <v>360.46937664330846</v>
      </c>
      <c r="CG145" s="30">
        <f t="shared" si="119"/>
        <v>356.72117794473758</v>
      </c>
      <c r="CH145" s="33">
        <f t="shared" si="119"/>
        <v>357.52905491506982</v>
      </c>
    </row>
    <row r="146" spans="1:86" hidden="1" x14ac:dyDescent="0.3">
      <c r="A146" s="571"/>
      <c r="B146" s="284" t="s">
        <v>1</v>
      </c>
      <c r="C146" s="30">
        <f t="shared" si="114"/>
        <v>0</v>
      </c>
      <c r="D146" s="30">
        <f t="shared" si="115"/>
        <v>0</v>
      </c>
      <c r="E146" s="30">
        <f t="shared" si="115"/>
        <v>23.709410560442272</v>
      </c>
      <c r="F146" s="30">
        <f t="shared" si="115"/>
        <v>370.6407529629488</v>
      </c>
      <c r="G146" s="30">
        <f t="shared" si="115"/>
        <v>2322.0508528687396</v>
      </c>
      <c r="H146" s="30">
        <f t="shared" si="115"/>
        <v>18758.483368475008</v>
      </c>
      <c r="I146" s="30">
        <f t="shared" si="115"/>
        <v>32134.724631520239</v>
      </c>
      <c r="J146" s="30">
        <f t="shared" si="115"/>
        <v>37815.378269323919</v>
      </c>
      <c r="K146" s="30">
        <f t="shared" si="115"/>
        <v>18729.676641204365</v>
      </c>
      <c r="L146" s="30">
        <f t="shared" si="115"/>
        <v>2365.0146513671098</v>
      </c>
      <c r="M146" s="30">
        <f t="shared" si="115"/>
        <v>893.95953493576042</v>
      </c>
      <c r="N146" s="30">
        <f t="shared" ref="N146:BY146" si="120">IF(N26=0,0,((N8*0.5)+M26-N44)*N81*N113*N$2)</f>
        <v>11.455988038176125</v>
      </c>
      <c r="O146" s="30">
        <f t="shared" si="120"/>
        <v>1.2563290613173841</v>
      </c>
      <c r="P146" s="30">
        <f t="shared" si="120"/>
        <v>51.66514198323609</v>
      </c>
      <c r="Q146" s="30">
        <f t="shared" si="120"/>
        <v>1586.7981629519854</v>
      </c>
      <c r="R146" s="30">
        <f t="shared" si="120"/>
        <v>5293.2295391473108</v>
      </c>
      <c r="S146" s="30">
        <f t="shared" si="120"/>
        <v>15988.02904958165</v>
      </c>
      <c r="T146" s="30">
        <f t="shared" si="120"/>
        <v>92865.6322472178</v>
      </c>
      <c r="U146" s="30">
        <f t="shared" si="120"/>
        <v>119691.84749706472</v>
      </c>
      <c r="V146" s="30">
        <f t="shared" si="120"/>
        <v>113535.20512497827</v>
      </c>
      <c r="W146" s="30">
        <f t="shared" si="120"/>
        <v>47160.259348937463</v>
      </c>
      <c r="X146" s="30">
        <f t="shared" si="120"/>
        <v>4823.0424222802158</v>
      </c>
      <c r="Y146" s="30">
        <f t="shared" si="120"/>
        <v>1472.2797401610219</v>
      </c>
      <c r="Z146" s="30">
        <f t="shared" si="120"/>
        <v>13.831852568193645</v>
      </c>
      <c r="AA146" s="30">
        <f t="shared" si="120"/>
        <v>1.2563290613173841</v>
      </c>
      <c r="AB146" s="30">
        <f t="shared" si="120"/>
        <v>51.66514198323609</v>
      </c>
      <c r="AC146" s="30">
        <f t="shared" si="120"/>
        <v>1586.7981629519854</v>
      </c>
      <c r="AD146" s="30">
        <f t="shared" si="120"/>
        <v>5293.2295391473108</v>
      </c>
      <c r="AE146" s="30">
        <f t="shared" si="120"/>
        <v>15988.02904958165</v>
      </c>
      <c r="AF146" s="30">
        <f t="shared" si="120"/>
        <v>92865.6322472178</v>
      </c>
      <c r="AG146" s="30">
        <f t="shared" si="120"/>
        <v>119691.84749706472</v>
      </c>
      <c r="AH146" s="30">
        <f t="shared" si="120"/>
        <v>113535.20512497827</v>
      </c>
      <c r="AI146" s="30">
        <f t="shared" si="120"/>
        <v>47160.259348937463</v>
      </c>
      <c r="AJ146" s="30">
        <f t="shared" si="120"/>
        <v>4823.0424222802158</v>
      </c>
      <c r="AK146" s="30">
        <f t="shared" si="120"/>
        <v>1472.2797401610219</v>
      </c>
      <c r="AL146" s="30">
        <f t="shared" si="120"/>
        <v>13.831852568193645</v>
      </c>
      <c r="AM146" s="30">
        <f t="shared" si="120"/>
        <v>1.2563290613173841</v>
      </c>
      <c r="AN146" s="30">
        <f t="shared" si="120"/>
        <v>51.66514198323609</v>
      </c>
      <c r="AO146" s="30">
        <f t="shared" si="120"/>
        <v>1586.7981629519854</v>
      </c>
      <c r="AP146" s="30">
        <f t="shared" si="120"/>
        <v>5293.2295391473108</v>
      </c>
      <c r="AQ146" s="30">
        <f t="shared" si="120"/>
        <v>15988.02904958165</v>
      </c>
      <c r="AR146" s="30">
        <f t="shared" si="120"/>
        <v>92865.6322472178</v>
      </c>
      <c r="AS146" s="30">
        <f t="shared" si="120"/>
        <v>119691.84749706472</v>
      </c>
      <c r="AT146" s="30">
        <f t="shared" si="120"/>
        <v>113535.20512497827</v>
      </c>
      <c r="AU146" s="30">
        <f t="shared" si="120"/>
        <v>47160.259348937463</v>
      </c>
      <c r="AV146" s="30">
        <f t="shared" si="120"/>
        <v>4823.0424222802158</v>
      </c>
      <c r="AW146" s="30">
        <f t="shared" si="120"/>
        <v>1472.2797401610219</v>
      </c>
      <c r="AX146" s="30">
        <f t="shared" si="120"/>
        <v>13.831852568193645</v>
      </c>
      <c r="AY146" s="30">
        <f t="shared" si="120"/>
        <v>1.2563290613173841</v>
      </c>
      <c r="AZ146" s="30">
        <f t="shared" si="120"/>
        <v>51.66514198323609</v>
      </c>
      <c r="BA146" s="30">
        <f t="shared" si="120"/>
        <v>1586.7981629519854</v>
      </c>
      <c r="BB146" s="30">
        <f t="shared" si="120"/>
        <v>5293.2295391473108</v>
      </c>
      <c r="BC146" s="30">
        <f t="shared" si="120"/>
        <v>15988.02904958165</v>
      </c>
      <c r="BD146" s="30">
        <f t="shared" si="120"/>
        <v>92865.6322472178</v>
      </c>
      <c r="BE146" s="30">
        <f t="shared" si="120"/>
        <v>119691.84749706472</v>
      </c>
      <c r="BF146" s="30">
        <f t="shared" si="120"/>
        <v>113535.20512497827</v>
      </c>
      <c r="BG146" s="30">
        <f t="shared" si="120"/>
        <v>47160.259348937463</v>
      </c>
      <c r="BH146" s="30">
        <f t="shared" si="120"/>
        <v>4823.0424222802158</v>
      </c>
      <c r="BI146" s="30">
        <f t="shared" si="120"/>
        <v>1472.2797401610219</v>
      </c>
      <c r="BJ146" s="30">
        <f t="shared" si="120"/>
        <v>13.831852568193645</v>
      </c>
      <c r="BK146" s="30">
        <f t="shared" si="120"/>
        <v>1.2563290613173841</v>
      </c>
      <c r="BL146" s="30">
        <f t="shared" si="120"/>
        <v>51.66514198323609</v>
      </c>
      <c r="BM146" s="30">
        <f t="shared" si="120"/>
        <v>1586.7981629519854</v>
      </c>
      <c r="BN146" s="30">
        <f t="shared" si="120"/>
        <v>5293.2295391473108</v>
      </c>
      <c r="BO146" s="30">
        <f t="shared" si="120"/>
        <v>15988.02904958165</v>
      </c>
      <c r="BP146" s="30">
        <f t="shared" si="120"/>
        <v>92865.6322472178</v>
      </c>
      <c r="BQ146" s="30">
        <f t="shared" si="120"/>
        <v>119691.84749706472</v>
      </c>
      <c r="BR146" s="30">
        <f t="shared" si="120"/>
        <v>113535.20512497827</v>
      </c>
      <c r="BS146" s="30">
        <f t="shared" si="120"/>
        <v>47160.259348937463</v>
      </c>
      <c r="BT146" s="30">
        <f t="shared" si="120"/>
        <v>4823.0424222802158</v>
      </c>
      <c r="BU146" s="30">
        <f t="shared" si="120"/>
        <v>1472.2797401610219</v>
      </c>
      <c r="BV146" s="30">
        <f t="shared" si="120"/>
        <v>13.831852568193645</v>
      </c>
      <c r="BW146" s="30">
        <f t="shared" si="120"/>
        <v>1.2563290613173841</v>
      </c>
      <c r="BX146" s="30">
        <f t="shared" si="120"/>
        <v>51.66514198323609</v>
      </c>
      <c r="BY146" s="30">
        <f t="shared" si="120"/>
        <v>1586.7981629519854</v>
      </c>
      <c r="BZ146" s="30">
        <f t="shared" ref="BZ146:CH146" si="121">IF(BZ26=0,0,((BZ8*0.5)+BY26-BZ44)*BZ81*BZ113*BZ$2)</f>
        <v>5293.2295391473108</v>
      </c>
      <c r="CA146" s="30">
        <f t="shared" si="121"/>
        <v>15988.02904958165</v>
      </c>
      <c r="CB146" s="30">
        <f t="shared" si="121"/>
        <v>92865.6322472178</v>
      </c>
      <c r="CC146" s="30">
        <f t="shared" si="121"/>
        <v>119691.84749706472</v>
      </c>
      <c r="CD146" s="30">
        <f t="shared" si="121"/>
        <v>113535.20512497827</v>
      </c>
      <c r="CE146" s="30">
        <f t="shared" si="121"/>
        <v>47160.259348937463</v>
      </c>
      <c r="CF146" s="30">
        <f t="shared" si="121"/>
        <v>4823.0424222802158</v>
      </c>
      <c r="CG146" s="30">
        <f t="shared" si="121"/>
        <v>1472.2797401610219</v>
      </c>
      <c r="CH146" s="33">
        <f t="shared" si="121"/>
        <v>13.831852568193645</v>
      </c>
    </row>
    <row r="147" spans="1:86" hidden="1" x14ac:dyDescent="0.3">
      <c r="A147" s="571"/>
      <c r="B147" s="284" t="s">
        <v>22</v>
      </c>
      <c r="C147" s="30">
        <f t="shared" si="114"/>
        <v>0</v>
      </c>
      <c r="D147" s="30">
        <f t="shared" si="115"/>
        <v>0</v>
      </c>
      <c r="E147" s="30">
        <f t="shared" si="115"/>
        <v>0</v>
      </c>
      <c r="F147" s="30">
        <f t="shared" si="115"/>
        <v>0</v>
      </c>
      <c r="G147" s="30">
        <f t="shared" si="115"/>
        <v>0</v>
      </c>
      <c r="H147" s="30">
        <f t="shared" si="115"/>
        <v>7.9675858640911876</v>
      </c>
      <c r="I147" s="30">
        <f t="shared" si="115"/>
        <v>19.688011445965198</v>
      </c>
      <c r="J147" s="30">
        <f t="shared" si="115"/>
        <v>15.542513487511421</v>
      </c>
      <c r="K147" s="30">
        <f t="shared" si="115"/>
        <v>18.873255889351515</v>
      </c>
      <c r="L147" s="30">
        <f t="shared" si="115"/>
        <v>13.608613257250155</v>
      </c>
      <c r="M147" s="30">
        <f t="shared" si="115"/>
        <v>11.998752691506299</v>
      </c>
      <c r="N147" s="30">
        <f t="shared" ref="N147:BY147" si="122">IF(N27=0,0,((N9*0.5)+M27-N45)*N82*N114*N$2)</f>
        <v>12.945093416259679</v>
      </c>
      <c r="O147" s="30">
        <f t="shared" si="122"/>
        <v>13.992946018788336</v>
      </c>
      <c r="P147" s="30">
        <f t="shared" si="122"/>
        <v>10.828670532621729</v>
      </c>
      <c r="Q147" s="30">
        <f t="shared" si="122"/>
        <v>9.546008475003843</v>
      </c>
      <c r="R147" s="30">
        <f t="shared" si="122"/>
        <v>9.4439532545388403</v>
      </c>
      <c r="S147" s="30">
        <f t="shared" si="122"/>
        <v>11.168086385047657</v>
      </c>
      <c r="T147" s="30">
        <f t="shared" si="122"/>
        <v>15.75653339835209</v>
      </c>
      <c r="U147" s="30">
        <f t="shared" si="122"/>
        <v>19.688011445965198</v>
      </c>
      <c r="V147" s="30">
        <f t="shared" si="122"/>
        <v>15.542513487511421</v>
      </c>
      <c r="W147" s="30">
        <f t="shared" si="122"/>
        <v>18.873255889351515</v>
      </c>
      <c r="X147" s="30">
        <f t="shared" si="122"/>
        <v>13.608613257250155</v>
      </c>
      <c r="Y147" s="30">
        <f t="shared" si="122"/>
        <v>11.998752691506299</v>
      </c>
      <c r="Z147" s="30">
        <f t="shared" si="122"/>
        <v>12.945093416259679</v>
      </c>
      <c r="AA147" s="30">
        <f t="shared" si="122"/>
        <v>13.992946018788336</v>
      </c>
      <c r="AB147" s="30">
        <f t="shared" si="122"/>
        <v>10.828670532621729</v>
      </c>
      <c r="AC147" s="30">
        <f t="shared" si="122"/>
        <v>9.546008475003843</v>
      </c>
      <c r="AD147" s="30">
        <f t="shared" si="122"/>
        <v>9.4439532545388403</v>
      </c>
      <c r="AE147" s="30">
        <f t="shared" si="122"/>
        <v>11.168086385047657</v>
      </c>
      <c r="AF147" s="30">
        <f t="shared" si="122"/>
        <v>15.75653339835209</v>
      </c>
      <c r="AG147" s="30">
        <f t="shared" si="122"/>
        <v>19.688011445965198</v>
      </c>
      <c r="AH147" s="30">
        <f t="shared" si="122"/>
        <v>15.542513487511421</v>
      </c>
      <c r="AI147" s="30">
        <f t="shared" si="122"/>
        <v>18.873255889351515</v>
      </c>
      <c r="AJ147" s="30">
        <f t="shared" si="122"/>
        <v>13.608613257250155</v>
      </c>
      <c r="AK147" s="30">
        <f t="shared" si="122"/>
        <v>11.998752691506299</v>
      </c>
      <c r="AL147" s="30">
        <f t="shared" si="122"/>
        <v>12.945093416259679</v>
      </c>
      <c r="AM147" s="30">
        <f t="shared" si="122"/>
        <v>13.992946018788336</v>
      </c>
      <c r="AN147" s="30">
        <f t="shared" si="122"/>
        <v>10.828670532621729</v>
      </c>
      <c r="AO147" s="30">
        <f t="shared" si="122"/>
        <v>9.546008475003843</v>
      </c>
      <c r="AP147" s="30">
        <f t="shared" si="122"/>
        <v>9.4439532545388403</v>
      </c>
      <c r="AQ147" s="30">
        <f t="shared" si="122"/>
        <v>11.168086385047657</v>
      </c>
      <c r="AR147" s="30">
        <f t="shared" si="122"/>
        <v>15.75653339835209</v>
      </c>
      <c r="AS147" s="30">
        <f t="shared" si="122"/>
        <v>19.688011445965198</v>
      </c>
      <c r="AT147" s="30">
        <f t="shared" si="122"/>
        <v>15.542513487511421</v>
      </c>
      <c r="AU147" s="30">
        <f t="shared" si="122"/>
        <v>18.873255889351515</v>
      </c>
      <c r="AV147" s="30">
        <f t="shared" si="122"/>
        <v>13.608613257250155</v>
      </c>
      <c r="AW147" s="30">
        <f t="shared" si="122"/>
        <v>11.998752691506299</v>
      </c>
      <c r="AX147" s="30">
        <f t="shared" si="122"/>
        <v>12.945093416259679</v>
      </c>
      <c r="AY147" s="30">
        <f t="shared" si="122"/>
        <v>13.992946018788336</v>
      </c>
      <c r="AZ147" s="30">
        <f t="shared" si="122"/>
        <v>10.828670532621729</v>
      </c>
      <c r="BA147" s="30">
        <f t="shared" si="122"/>
        <v>9.546008475003843</v>
      </c>
      <c r="BB147" s="30">
        <f t="shared" si="122"/>
        <v>9.4439532545388403</v>
      </c>
      <c r="BC147" s="30">
        <f t="shared" si="122"/>
        <v>11.168086385047657</v>
      </c>
      <c r="BD147" s="30">
        <f t="shared" si="122"/>
        <v>15.75653339835209</v>
      </c>
      <c r="BE147" s="30">
        <f t="shared" si="122"/>
        <v>19.688011445965198</v>
      </c>
      <c r="BF147" s="30">
        <f t="shared" si="122"/>
        <v>15.542513487511421</v>
      </c>
      <c r="BG147" s="30">
        <f t="shared" si="122"/>
        <v>18.873255889351515</v>
      </c>
      <c r="BH147" s="30">
        <f t="shared" si="122"/>
        <v>13.608613257250155</v>
      </c>
      <c r="BI147" s="30">
        <f t="shared" si="122"/>
        <v>11.998752691506299</v>
      </c>
      <c r="BJ147" s="30">
        <f t="shared" si="122"/>
        <v>12.945093416259679</v>
      </c>
      <c r="BK147" s="30">
        <f t="shared" si="122"/>
        <v>13.992946018788336</v>
      </c>
      <c r="BL147" s="30">
        <f t="shared" si="122"/>
        <v>10.828670532621729</v>
      </c>
      <c r="BM147" s="30">
        <f t="shared" si="122"/>
        <v>9.546008475003843</v>
      </c>
      <c r="BN147" s="30">
        <f t="shared" si="122"/>
        <v>9.4439532545388403</v>
      </c>
      <c r="BO147" s="30">
        <f t="shared" si="122"/>
        <v>11.168086385047657</v>
      </c>
      <c r="BP147" s="30">
        <f t="shared" si="122"/>
        <v>15.75653339835209</v>
      </c>
      <c r="BQ147" s="30">
        <f t="shared" si="122"/>
        <v>19.688011445965198</v>
      </c>
      <c r="BR147" s="30">
        <f t="shared" si="122"/>
        <v>15.542513487511421</v>
      </c>
      <c r="BS147" s="30">
        <f t="shared" si="122"/>
        <v>18.873255889351515</v>
      </c>
      <c r="BT147" s="30">
        <f t="shared" si="122"/>
        <v>13.608613257250155</v>
      </c>
      <c r="BU147" s="30">
        <f t="shared" si="122"/>
        <v>11.998752691506299</v>
      </c>
      <c r="BV147" s="30">
        <f t="shared" si="122"/>
        <v>12.945093416259679</v>
      </c>
      <c r="BW147" s="30">
        <f t="shared" si="122"/>
        <v>13.992946018788336</v>
      </c>
      <c r="BX147" s="30">
        <f t="shared" si="122"/>
        <v>10.828670532621729</v>
      </c>
      <c r="BY147" s="30">
        <f t="shared" si="122"/>
        <v>9.546008475003843</v>
      </c>
      <c r="BZ147" s="30">
        <f t="shared" ref="BZ147:CH147" si="123">IF(BZ27=0,0,((BZ9*0.5)+BY27-BZ45)*BZ82*BZ114*BZ$2)</f>
        <v>9.4439532545388403</v>
      </c>
      <c r="CA147" s="30">
        <f t="shared" si="123"/>
        <v>11.168086385047657</v>
      </c>
      <c r="CB147" s="30">
        <f t="shared" si="123"/>
        <v>15.75653339835209</v>
      </c>
      <c r="CC147" s="30">
        <f t="shared" si="123"/>
        <v>19.688011445965198</v>
      </c>
      <c r="CD147" s="30">
        <f t="shared" si="123"/>
        <v>15.542513487511421</v>
      </c>
      <c r="CE147" s="30">
        <f t="shared" si="123"/>
        <v>18.873255889351515</v>
      </c>
      <c r="CF147" s="30">
        <f t="shared" si="123"/>
        <v>13.608613257250155</v>
      </c>
      <c r="CG147" s="30">
        <f t="shared" si="123"/>
        <v>11.998752691506299</v>
      </c>
      <c r="CH147" s="33">
        <f t="shared" si="123"/>
        <v>12.945093416259679</v>
      </c>
    </row>
    <row r="148" spans="1:86" hidden="1" x14ac:dyDescent="0.3">
      <c r="A148" s="571"/>
      <c r="B148" s="94" t="s">
        <v>9</v>
      </c>
      <c r="C148" s="30">
        <f t="shared" si="114"/>
        <v>0</v>
      </c>
      <c r="D148" s="30">
        <f t="shared" si="115"/>
        <v>0</v>
      </c>
      <c r="E148" s="30">
        <f t="shared" si="115"/>
        <v>0</v>
      </c>
      <c r="F148" s="30">
        <f t="shared" si="115"/>
        <v>0</v>
      </c>
      <c r="G148" s="30">
        <f t="shared" si="115"/>
        <v>0</v>
      </c>
      <c r="H148" s="30">
        <f t="shared" si="115"/>
        <v>0</v>
      </c>
      <c r="I148" s="30">
        <f t="shared" si="115"/>
        <v>0</v>
      </c>
      <c r="J148" s="30">
        <f t="shared" si="115"/>
        <v>0</v>
      </c>
      <c r="K148" s="30">
        <f t="shared" si="115"/>
        <v>0</v>
      </c>
      <c r="L148" s="30">
        <f t="shared" si="115"/>
        <v>0</v>
      </c>
      <c r="M148" s="30">
        <f t="shared" si="115"/>
        <v>0</v>
      </c>
      <c r="N148" s="30">
        <f t="shared" ref="N148:BY148" si="124">IF(N28=0,0,((N10*0.5)+M28-N46)*N83*N115*N$2)</f>
        <v>153.4465491093207</v>
      </c>
      <c r="O148" s="30">
        <f t="shared" si="124"/>
        <v>313.79200582307635</v>
      </c>
      <c r="P148" s="30">
        <f t="shared" si="124"/>
        <v>266.68119115821838</v>
      </c>
      <c r="Q148" s="30">
        <f t="shared" si="124"/>
        <v>204.70464345634971</v>
      </c>
      <c r="R148" s="30">
        <f t="shared" si="124"/>
        <v>96.422011301924087</v>
      </c>
      <c r="S148" s="30">
        <f t="shared" si="124"/>
        <v>41.693814749867485</v>
      </c>
      <c r="T148" s="30">
        <f t="shared" si="124"/>
        <v>8.7956301725102435</v>
      </c>
      <c r="U148" s="30">
        <f t="shared" si="124"/>
        <v>5.7350822112753077</v>
      </c>
      <c r="V148" s="30">
        <f t="shared" si="124"/>
        <v>6.7060424922426343</v>
      </c>
      <c r="W148" s="30">
        <f t="shared" si="124"/>
        <v>26.600193717271583</v>
      </c>
      <c r="X148" s="30">
        <f t="shared" si="124"/>
        <v>82.512943859133003</v>
      </c>
      <c r="Y148" s="30">
        <f t="shared" si="124"/>
        <v>178.83845127733792</v>
      </c>
      <c r="Z148" s="30">
        <f t="shared" si="124"/>
        <v>306.8930982186414</v>
      </c>
      <c r="AA148" s="30">
        <f t="shared" si="124"/>
        <v>313.79200582307635</v>
      </c>
      <c r="AB148" s="30">
        <f t="shared" si="124"/>
        <v>266.68119115821838</v>
      </c>
      <c r="AC148" s="30">
        <f t="shared" si="124"/>
        <v>204.70464345634971</v>
      </c>
      <c r="AD148" s="30">
        <f t="shared" si="124"/>
        <v>96.422011301924087</v>
      </c>
      <c r="AE148" s="30">
        <f t="shared" si="124"/>
        <v>41.693814749867485</v>
      </c>
      <c r="AF148" s="30">
        <f t="shared" si="124"/>
        <v>8.7956301725102435</v>
      </c>
      <c r="AG148" s="30">
        <f t="shared" si="124"/>
        <v>5.7350822112753077</v>
      </c>
      <c r="AH148" s="30">
        <f t="shared" si="124"/>
        <v>6.7060424922426343</v>
      </c>
      <c r="AI148" s="30">
        <f t="shared" si="124"/>
        <v>26.600193717271583</v>
      </c>
      <c r="AJ148" s="30">
        <f t="shared" si="124"/>
        <v>82.512943859133003</v>
      </c>
      <c r="AK148" s="30">
        <f t="shared" si="124"/>
        <v>178.83845127733792</v>
      </c>
      <c r="AL148" s="30">
        <f t="shared" si="124"/>
        <v>306.8930982186414</v>
      </c>
      <c r="AM148" s="30">
        <f t="shared" si="124"/>
        <v>313.79200582307635</v>
      </c>
      <c r="AN148" s="30">
        <f t="shared" si="124"/>
        <v>266.68119115821838</v>
      </c>
      <c r="AO148" s="30">
        <f t="shared" si="124"/>
        <v>204.70464345634971</v>
      </c>
      <c r="AP148" s="30">
        <f t="shared" si="124"/>
        <v>96.422011301924087</v>
      </c>
      <c r="AQ148" s="30">
        <f t="shared" si="124"/>
        <v>41.693814749867485</v>
      </c>
      <c r="AR148" s="30">
        <f t="shared" si="124"/>
        <v>8.7956301725102435</v>
      </c>
      <c r="AS148" s="30">
        <f t="shared" si="124"/>
        <v>5.7350822112753077</v>
      </c>
      <c r="AT148" s="30">
        <f t="shared" si="124"/>
        <v>6.7060424922426343</v>
      </c>
      <c r="AU148" s="30">
        <f t="shared" si="124"/>
        <v>26.600193717271583</v>
      </c>
      <c r="AV148" s="30">
        <f t="shared" si="124"/>
        <v>82.512943859133003</v>
      </c>
      <c r="AW148" s="30">
        <f t="shared" si="124"/>
        <v>178.83845127733792</v>
      </c>
      <c r="AX148" s="30">
        <f t="shared" si="124"/>
        <v>306.8930982186414</v>
      </c>
      <c r="AY148" s="30">
        <f t="shared" si="124"/>
        <v>313.79200582307635</v>
      </c>
      <c r="AZ148" s="30">
        <f t="shared" si="124"/>
        <v>266.68119115821838</v>
      </c>
      <c r="BA148" s="30">
        <f t="shared" si="124"/>
        <v>204.70464345634971</v>
      </c>
      <c r="BB148" s="30">
        <f t="shared" si="124"/>
        <v>96.422011301924087</v>
      </c>
      <c r="BC148" s="30">
        <f t="shared" si="124"/>
        <v>41.693814749867485</v>
      </c>
      <c r="BD148" s="30">
        <f t="shared" si="124"/>
        <v>8.7956301725102435</v>
      </c>
      <c r="BE148" s="30">
        <f t="shared" si="124"/>
        <v>5.7350822112753077</v>
      </c>
      <c r="BF148" s="30">
        <f t="shared" si="124"/>
        <v>6.7060424922426343</v>
      </c>
      <c r="BG148" s="30">
        <f t="shared" si="124"/>
        <v>26.600193717271583</v>
      </c>
      <c r="BH148" s="30">
        <f t="shared" si="124"/>
        <v>82.512943859133003</v>
      </c>
      <c r="BI148" s="30">
        <f t="shared" si="124"/>
        <v>178.83845127733792</v>
      </c>
      <c r="BJ148" s="30">
        <f t="shared" si="124"/>
        <v>306.8930982186414</v>
      </c>
      <c r="BK148" s="30">
        <f t="shared" si="124"/>
        <v>313.79200582307635</v>
      </c>
      <c r="BL148" s="30">
        <f t="shared" si="124"/>
        <v>266.68119115821838</v>
      </c>
      <c r="BM148" s="30">
        <f t="shared" si="124"/>
        <v>204.70464345634971</v>
      </c>
      <c r="BN148" s="30">
        <f t="shared" si="124"/>
        <v>96.422011301924087</v>
      </c>
      <c r="BO148" s="30">
        <f t="shared" si="124"/>
        <v>41.693814749867485</v>
      </c>
      <c r="BP148" s="30">
        <f t="shared" si="124"/>
        <v>8.7956301725102435</v>
      </c>
      <c r="BQ148" s="30">
        <f t="shared" si="124"/>
        <v>5.7350822112753077</v>
      </c>
      <c r="BR148" s="30">
        <f t="shared" si="124"/>
        <v>6.7060424922426343</v>
      </c>
      <c r="BS148" s="30">
        <f t="shared" si="124"/>
        <v>26.600193717271583</v>
      </c>
      <c r="BT148" s="30">
        <f t="shared" si="124"/>
        <v>82.512943859133003</v>
      </c>
      <c r="BU148" s="30">
        <f t="shared" si="124"/>
        <v>178.83845127733792</v>
      </c>
      <c r="BV148" s="30">
        <f t="shared" si="124"/>
        <v>306.8930982186414</v>
      </c>
      <c r="BW148" s="30">
        <f t="shared" si="124"/>
        <v>313.79200582307635</v>
      </c>
      <c r="BX148" s="30">
        <f t="shared" si="124"/>
        <v>266.68119115821838</v>
      </c>
      <c r="BY148" s="30">
        <f t="shared" si="124"/>
        <v>204.70464345634971</v>
      </c>
      <c r="BZ148" s="30">
        <f t="shared" ref="BZ148:CH148" si="125">IF(BZ28=0,0,((BZ10*0.5)+BY28-BZ46)*BZ83*BZ115*BZ$2)</f>
        <v>96.422011301924087</v>
      </c>
      <c r="CA148" s="30">
        <f t="shared" si="125"/>
        <v>41.693814749867485</v>
      </c>
      <c r="CB148" s="30">
        <f t="shared" si="125"/>
        <v>8.7956301725102435</v>
      </c>
      <c r="CC148" s="30">
        <f t="shared" si="125"/>
        <v>5.7350822112753077</v>
      </c>
      <c r="CD148" s="30">
        <f t="shared" si="125"/>
        <v>6.7060424922426343</v>
      </c>
      <c r="CE148" s="30">
        <f t="shared" si="125"/>
        <v>26.600193717271583</v>
      </c>
      <c r="CF148" s="30">
        <f t="shared" si="125"/>
        <v>82.512943859133003</v>
      </c>
      <c r="CG148" s="30">
        <f t="shared" si="125"/>
        <v>178.83845127733792</v>
      </c>
      <c r="CH148" s="33">
        <f t="shared" si="125"/>
        <v>306.8930982186414</v>
      </c>
    </row>
    <row r="149" spans="1:86" hidden="1" x14ac:dyDescent="0.3">
      <c r="A149" s="571"/>
      <c r="B149" s="94" t="s">
        <v>3</v>
      </c>
      <c r="C149" s="30">
        <f t="shared" si="114"/>
        <v>0</v>
      </c>
      <c r="D149" s="30">
        <f t="shared" si="115"/>
        <v>0</v>
      </c>
      <c r="E149" s="30">
        <f t="shared" si="115"/>
        <v>170.31019763920611</v>
      </c>
      <c r="F149" s="30">
        <f t="shared" si="115"/>
        <v>509.49728985591577</v>
      </c>
      <c r="G149" s="30">
        <f t="shared" si="115"/>
        <v>1453.5102491730256</v>
      </c>
      <c r="H149" s="30">
        <f t="shared" si="115"/>
        <v>10415.360726284462</v>
      </c>
      <c r="I149" s="30">
        <f t="shared" si="115"/>
        <v>18012.33503608546</v>
      </c>
      <c r="J149" s="30">
        <f t="shared" si="115"/>
        <v>19963.413029231837</v>
      </c>
      <c r="K149" s="30">
        <f t="shared" si="115"/>
        <v>9401.00418940901</v>
      </c>
      <c r="L149" s="30">
        <f t="shared" si="115"/>
        <v>4766.8826383335418</v>
      </c>
      <c r="M149" s="30">
        <f t="shared" si="115"/>
        <v>11639.933719054352</v>
      </c>
      <c r="N149" s="30">
        <f t="shared" ref="N149:BY149" si="126">IF(N29=0,0,((N11*0.5)+M29-N47)*N84*N116*N$2)</f>
        <v>27131.281777293101</v>
      </c>
      <c r="O149" s="30">
        <f t="shared" si="126"/>
        <v>34163.773289255747</v>
      </c>
      <c r="P149" s="30">
        <f t="shared" si="126"/>
        <v>29018.70067504395</v>
      </c>
      <c r="Q149" s="30">
        <f t="shared" si="126"/>
        <v>23477.515457522059</v>
      </c>
      <c r="R149" s="30">
        <f t="shared" si="126"/>
        <v>13810.422269663013</v>
      </c>
      <c r="S149" s="30">
        <f t="shared" si="126"/>
        <v>15458.128495441691</v>
      </c>
      <c r="T149" s="30">
        <f t="shared" si="126"/>
        <v>71382.52187464766</v>
      </c>
      <c r="U149" s="30">
        <f t="shared" si="126"/>
        <v>91416.882872975009</v>
      </c>
      <c r="V149" s="30">
        <f t="shared" si="126"/>
        <v>86853.620122712906</v>
      </c>
      <c r="W149" s="30">
        <f t="shared" si="126"/>
        <v>37686.224877294117</v>
      </c>
      <c r="X149" s="30">
        <f t="shared" si="126"/>
        <v>12810.056586437269</v>
      </c>
      <c r="Y149" s="30">
        <f t="shared" si="126"/>
        <v>21069.463306897065</v>
      </c>
      <c r="Z149" s="30">
        <f t="shared" si="126"/>
        <v>33625.103207388798</v>
      </c>
      <c r="AA149" s="30">
        <f t="shared" si="126"/>
        <v>34163.773289255747</v>
      </c>
      <c r="AB149" s="30">
        <f t="shared" si="126"/>
        <v>29018.70067504395</v>
      </c>
      <c r="AC149" s="30">
        <f t="shared" si="126"/>
        <v>23477.515457522059</v>
      </c>
      <c r="AD149" s="30">
        <f t="shared" si="126"/>
        <v>13810.422269663013</v>
      </c>
      <c r="AE149" s="30">
        <f t="shared" si="126"/>
        <v>15458.128495441691</v>
      </c>
      <c r="AF149" s="30">
        <f t="shared" si="126"/>
        <v>71382.52187464766</v>
      </c>
      <c r="AG149" s="30">
        <f t="shared" si="126"/>
        <v>91416.882872975009</v>
      </c>
      <c r="AH149" s="30">
        <f t="shared" si="126"/>
        <v>86853.620122712906</v>
      </c>
      <c r="AI149" s="30">
        <f t="shared" si="126"/>
        <v>37686.224877294117</v>
      </c>
      <c r="AJ149" s="30">
        <f t="shared" si="126"/>
        <v>12810.056586437269</v>
      </c>
      <c r="AK149" s="30">
        <f t="shared" si="126"/>
        <v>21069.463306897065</v>
      </c>
      <c r="AL149" s="30">
        <f t="shared" si="126"/>
        <v>33625.103207388798</v>
      </c>
      <c r="AM149" s="30">
        <f t="shared" si="126"/>
        <v>34163.773289255747</v>
      </c>
      <c r="AN149" s="30">
        <f t="shared" si="126"/>
        <v>29018.70067504395</v>
      </c>
      <c r="AO149" s="30">
        <f t="shared" si="126"/>
        <v>23477.515457522059</v>
      </c>
      <c r="AP149" s="30">
        <f t="shared" si="126"/>
        <v>13810.422269663013</v>
      </c>
      <c r="AQ149" s="30">
        <f t="shared" si="126"/>
        <v>15458.128495441691</v>
      </c>
      <c r="AR149" s="30">
        <f t="shared" si="126"/>
        <v>71382.52187464766</v>
      </c>
      <c r="AS149" s="30">
        <f t="shared" si="126"/>
        <v>91416.882872975009</v>
      </c>
      <c r="AT149" s="30">
        <f t="shared" si="126"/>
        <v>86853.620122712906</v>
      </c>
      <c r="AU149" s="30">
        <f t="shared" si="126"/>
        <v>37686.224877294117</v>
      </c>
      <c r="AV149" s="30">
        <f t="shared" si="126"/>
        <v>12810.056586437269</v>
      </c>
      <c r="AW149" s="30">
        <f t="shared" si="126"/>
        <v>21069.463306897065</v>
      </c>
      <c r="AX149" s="30">
        <f t="shared" si="126"/>
        <v>33625.103207388798</v>
      </c>
      <c r="AY149" s="30">
        <f t="shared" si="126"/>
        <v>34163.773289255747</v>
      </c>
      <c r="AZ149" s="30">
        <f t="shared" si="126"/>
        <v>29018.70067504395</v>
      </c>
      <c r="BA149" s="30">
        <f t="shared" si="126"/>
        <v>23477.515457522059</v>
      </c>
      <c r="BB149" s="30">
        <f t="shared" si="126"/>
        <v>13810.422269663013</v>
      </c>
      <c r="BC149" s="30">
        <f t="shared" si="126"/>
        <v>15458.128495441691</v>
      </c>
      <c r="BD149" s="30">
        <f t="shared" si="126"/>
        <v>71382.52187464766</v>
      </c>
      <c r="BE149" s="30">
        <f t="shared" si="126"/>
        <v>91416.882872975009</v>
      </c>
      <c r="BF149" s="30">
        <f t="shared" si="126"/>
        <v>86853.620122712906</v>
      </c>
      <c r="BG149" s="30">
        <f t="shared" si="126"/>
        <v>37686.224877294117</v>
      </c>
      <c r="BH149" s="30">
        <f t="shared" si="126"/>
        <v>12810.056586437269</v>
      </c>
      <c r="BI149" s="30">
        <f t="shared" si="126"/>
        <v>21069.463306897065</v>
      </c>
      <c r="BJ149" s="30">
        <f t="shared" si="126"/>
        <v>33625.103207388798</v>
      </c>
      <c r="BK149" s="30">
        <f t="shared" si="126"/>
        <v>34163.773289255747</v>
      </c>
      <c r="BL149" s="30">
        <f t="shared" si="126"/>
        <v>29018.70067504395</v>
      </c>
      <c r="BM149" s="30">
        <f t="shared" si="126"/>
        <v>23477.515457522059</v>
      </c>
      <c r="BN149" s="30">
        <f t="shared" si="126"/>
        <v>13810.422269663013</v>
      </c>
      <c r="BO149" s="30">
        <f t="shared" si="126"/>
        <v>15458.128495441691</v>
      </c>
      <c r="BP149" s="30">
        <f t="shared" si="126"/>
        <v>71382.52187464766</v>
      </c>
      <c r="BQ149" s="30">
        <f t="shared" si="126"/>
        <v>91416.882872975009</v>
      </c>
      <c r="BR149" s="30">
        <f t="shared" si="126"/>
        <v>86853.620122712906</v>
      </c>
      <c r="BS149" s="30">
        <f t="shared" si="126"/>
        <v>37686.224877294117</v>
      </c>
      <c r="BT149" s="30">
        <f t="shared" si="126"/>
        <v>12810.056586437269</v>
      </c>
      <c r="BU149" s="30">
        <f t="shared" si="126"/>
        <v>21069.463306897065</v>
      </c>
      <c r="BV149" s="30">
        <f t="shared" si="126"/>
        <v>33625.103207388798</v>
      </c>
      <c r="BW149" s="30">
        <f t="shared" si="126"/>
        <v>34163.773289255747</v>
      </c>
      <c r="BX149" s="30">
        <f t="shared" si="126"/>
        <v>29018.70067504395</v>
      </c>
      <c r="BY149" s="30">
        <f t="shared" si="126"/>
        <v>23477.515457522059</v>
      </c>
      <c r="BZ149" s="30">
        <f t="shared" ref="BZ149:CH149" si="127">IF(BZ29=0,0,((BZ11*0.5)+BY29-BZ47)*BZ84*BZ116*BZ$2)</f>
        <v>13810.422269663013</v>
      </c>
      <c r="CA149" s="30">
        <f t="shared" si="127"/>
        <v>15458.128495441691</v>
      </c>
      <c r="CB149" s="30">
        <f t="shared" si="127"/>
        <v>71382.52187464766</v>
      </c>
      <c r="CC149" s="30">
        <f t="shared" si="127"/>
        <v>91416.882872975009</v>
      </c>
      <c r="CD149" s="30">
        <f t="shared" si="127"/>
        <v>86853.620122712906</v>
      </c>
      <c r="CE149" s="30">
        <f t="shared" si="127"/>
        <v>37686.224877294117</v>
      </c>
      <c r="CF149" s="30">
        <f t="shared" si="127"/>
        <v>12810.056586437269</v>
      </c>
      <c r="CG149" s="30">
        <f t="shared" si="127"/>
        <v>21069.463306897065</v>
      </c>
      <c r="CH149" s="33">
        <f t="shared" si="127"/>
        <v>33625.103207388798</v>
      </c>
    </row>
    <row r="150" spans="1:86" ht="15.75" hidden="1" customHeight="1" x14ac:dyDescent="0.3">
      <c r="A150" s="571"/>
      <c r="B150" s="94" t="s">
        <v>4</v>
      </c>
      <c r="C150" s="30">
        <f t="shared" si="114"/>
        <v>0</v>
      </c>
      <c r="D150" s="30">
        <f t="shared" si="115"/>
        <v>211.36323191535689</v>
      </c>
      <c r="E150" s="30">
        <f t="shared" si="115"/>
        <v>3189.4644019225607</v>
      </c>
      <c r="F150" s="30">
        <f t="shared" si="115"/>
        <v>9070.4099359000411</v>
      </c>
      <c r="G150" s="30">
        <f t="shared" si="115"/>
        <v>22660.375748257797</v>
      </c>
      <c r="H150" s="30">
        <f t="shared" si="115"/>
        <v>45958.408623087824</v>
      </c>
      <c r="I150" s="30">
        <f t="shared" si="115"/>
        <v>71355.169781147473</v>
      </c>
      <c r="J150" s="30">
        <f t="shared" si="115"/>
        <v>65639.534513259001</v>
      </c>
      <c r="K150" s="30">
        <f t="shared" si="115"/>
        <v>74880.028680246774</v>
      </c>
      <c r="L150" s="30">
        <f t="shared" si="115"/>
        <v>57522.288272952064</v>
      </c>
      <c r="M150" s="117">
        <f t="shared" si="115"/>
        <v>55847.393476888021</v>
      </c>
      <c r="N150" s="30">
        <f t="shared" ref="N150:BY150" si="128">IF(N30=0,0,((N12*0.5)+M30-N48)*N85*N117*N$2)</f>
        <v>74759.452866245192</v>
      </c>
      <c r="O150" s="30">
        <f t="shared" si="128"/>
        <v>95019.265175287641</v>
      </c>
      <c r="P150" s="30">
        <f t="shared" si="128"/>
        <v>73038.285004874575</v>
      </c>
      <c r="Q150" s="30">
        <f t="shared" si="128"/>
        <v>81494.9602182448</v>
      </c>
      <c r="R150" s="30">
        <f t="shared" si="128"/>
        <v>82336.428666718246</v>
      </c>
      <c r="S150" s="30">
        <f t="shared" si="128"/>
        <v>102878.75664045032</v>
      </c>
      <c r="T150" s="30">
        <f t="shared" si="128"/>
        <v>150485.47890466949</v>
      </c>
      <c r="U150" s="30">
        <f t="shared" si="128"/>
        <v>186017.87035236385</v>
      </c>
      <c r="V150" s="30">
        <f t="shared" si="128"/>
        <v>149239.45285427081</v>
      </c>
      <c r="W150" s="30">
        <f t="shared" si="128"/>
        <v>150860.73369249332</v>
      </c>
      <c r="X150" s="30">
        <f t="shared" si="128"/>
        <v>98294.742785556562</v>
      </c>
      <c r="Y150" s="30">
        <f t="shared" si="128"/>
        <v>81982.17275677927</v>
      </c>
      <c r="Z150" s="30">
        <f t="shared" si="128"/>
        <v>86879.669383692104</v>
      </c>
      <c r="AA150" s="30">
        <f t="shared" si="128"/>
        <v>95019.265175287641</v>
      </c>
      <c r="AB150" s="30">
        <f t="shared" si="128"/>
        <v>73038.285004874575</v>
      </c>
      <c r="AC150" s="30">
        <f t="shared" si="128"/>
        <v>81494.9602182448</v>
      </c>
      <c r="AD150" s="30">
        <f t="shared" si="128"/>
        <v>82336.428666718246</v>
      </c>
      <c r="AE150" s="30">
        <f t="shared" si="128"/>
        <v>102878.75664045032</v>
      </c>
      <c r="AF150" s="30">
        <f t="shared" si="128"/>
        <v>150485.47890466949</v>
      </c>
      <c r="AG150" s="30">
        <f t="shared" si="128"/>
        <v>186017.87035236385</v>
      </c>
      <c r="AH150" s="30">
        <f t="shared" si="128"/>
        <v>149239.45285427081</v>
      </c>
      <c r="AI150" s="30">
        <f t="shared" si="128"/>
        <v>150860.73369249332</v>
      </c>
      <c r="AJ150" s="30">
        <f t="shared" si="128"/>
        <v>98294.742785556562</v>
      </c>
      <c r="AK150" s="30">
        <f t="shared" si="128"/>
        <v>81982.17275677927</v>
      </c>
      <c r="AL150" s="30">
        <f t="shared" si="128"/>
        <v>86879.669383692104</v>
      </c>
      <c r="AM150" s="30">
        <f t="shared" si="128"/>
        <v>95019.265175287641</v>
      </c>
      <c r="AN150" s="30">
        <f t="shared" si="128"/>
        <v>73038.285004874575</v>
      </c>
      <c r="AO150" s="30">
        <f t="shared" si="128"/>
        <v>81494.9602182448</v>
      </c>
      <c r="AP150" s="30">
        <f t="shared" si="128"/>
        <v>82336.428666718246</v>
      </c>
      <c r="AQ150" s="30">
        <f t="shared" si="128"/>
        <v>102878.75664045032</v>
      </c>
      <c r="AR150" s="30">
        <f t="shared" si="128"/>
        <v>150485.47890466949</v>
      </c>
      <c r="AS150" s="30">
        <f t="shared" si="128"/>
        <v>186017.87035236385</v>
      </c>
      <c r="AT150" s="30">
        <f t="shared" si="128"/>
        <v>149239.45285427081</v>
      </c>
      <c r="AU150" s="30">
        <f t="shared" si="128"/>
        <v>150860.73369249332</v>
      </c>
      <c r="AV150" s="30">
        <f t="shared" si="128"/>
        <v>98294.742785556562</v>
      </c>
      <c r="AW150" s="30">
        <f t="shared" si="128"/>
        <v>81982.17275677927</v>
      </c>
      <c r="AX150" s="30">
        <f t="shared" si="128"/>
        <v>86879.669383692104</v>
      </c>
      <c r="AY150" s="30">
        <f t="shared" si="128"/>
        <v>95019.265175287641</v>
      </c>
      <c r="AZ150" s="30">
        <f t="shared" si="128"/>
        <v>73038.285004874575</v>
      </c>
      <c r="BA150" s="30">
        <f t="shared" si="128"/>
        <v>81494.9602182448</v>
      </c>
      <c r="BB150" s="30">
        <f t="shared" si="128"/>
        <v>82336.428666718246</v>
      </c>
      <c r="BC150" s="30">
        <f t="shared" si="128"/>
        <v>102878.75664045032</v>
      </c>
      <c r="BD150" s="30">
        <f t="shared" si="128"/>
        <v>150485.47890466949</v>
      </c>
      <c r="BE150" s="30">
        <f t="shared" si="128"/>
        <v>186017.87035236385</v>
      </c>
      <c r="BF150" s="30">
        <f t="shared" si="128"/>
        <v>149239.45285427081</v>
      </c>
      <c r="BG150" s="30">
        <f t="shared" si="128"/>
        <v>150860.73369249332</v>
      </c>
      <c r="BH150" s="30">
        <f t="shared" si="128"/>
        <v>98294.742785556562</v>
      </c>
      <c r="BI150" s="30">
        <f t="shared" si="128"/>
        <v>81982.17275677927</v>
      </c>
      <c r="BJ150" s="30">
        <f t="shared" si="128"/>
        <v>86879.669383692104</v>
      </c>
      <c r="BK150" s="30">
        <f t="shared" si="128"/>
        <v>95019.265175287641</v>
      </c>
      <c r="BL150" s="30">
        <f t="shared" si="128"/>
        <v>73038.285004874575</v>
      </c>
      <c r="BM150" s="30">
        <f t="shared" si="128"/>
        <v>81494.9602182448</v>
      </c>
      <c r="BN150" s="30">
        <f t="shared" si="128"/>
        <v>82336.428666718246</v>
      </c>
      <c r="BO150" s="30">
        <f t="shared" si="128"/>
        <v>102878.75664045032</v>
      </c>
      <c r="BP150" s="30">
        <f t="shared" si="128"/>
        <v>150485.47890466949</v>
      </c>
      <c r="BQ150" s="30">
        <f t="shared" si="128"/>
        <v>186017.87035236385</v>
      </c>
      <c r="BR150" s="30">
        <f t="shared" si="128"/>
        <v>149239.45285427081</v>
      </c>
      <c r="BS150" s="30">
        <f t="shared" si="128"/>
        <v>150860.73369249332</v>
      </c>
      <c r="BT150" s="30">
        <f t="shared" si="128"/>
        <v>98294.742785556562</v>
      </c>
      <c r="BU150" s="30">
        <f t="shared" si="128"/>
        <v>81982.17275677927</v>
      </c>
      <c r="BV150" s="30">
        <f t="shared" si="128"/>
        <v>86879.669383692104</v>
      </c>
      <c r="BW150" s="30">
        <f t="shared" si="128"/>
        <v>95019.265175287641</v>
      </c>
      <c r="BX150" s="30">
        <f t="shared" si="128"/>
        <v>73038.285004874575</v>
      </c>
      <c r="BY150" s="30">
        <f t="shared" si="128"/>
        <v>81494.9602182448</v>
      </c>
      <c r="BZ150" s="30">
        <f t="shared" ref="BZ150:CH150" si="129">IF(BZ30=0,0,((BZ12*0.5)+BY30-BZ48)*BZ85*BZ117*BZ$2)</f>
        <v>82336.428666718246</v>
      </c>
      <c r="CA150" s="30">
        <f t="shared" si="129"/>
        <v>102878.75664045032</v>
      </c>
      <c r="CB150" s="30">
        <f t="shared" si="129"/>
        <v>150485.47890466949</v>
      </c>
      <c r="CC150" s="30">
        <f t="shared" si="129"/>
        <v>186017.87035236385</v>
      </c>
      <c r="CD150" s="30">
        <f t="shared" si="129"/>
        <v>149239.45285427081</v>
      </c>
      <c r="CE150" s="30">
        <f t="shared" si="129"/>
        <v>150860.73369249332</v>
      </c>
      <c r="CF150" s="30">
        <f t="shared" si="129"/>
        <v>98294.742785556562</v>
      </c>
      <c r="CG150" s="30">
        <f t="shared" si="129"/>
        <v>81982.17275677927</v>
      </c>
      <c r="CH150" s="33">
        <f t="shared" si="129"/>
        <v>86879.669383692104</v>
      </c>
    </row>
    <row r="151" spans="1:86" hidden="1" x14ac:dyDescent="0.3">
      <c r="A151" s="571"/>
      <c r="B151" s="94" t="s">
        <v>5</v>
      </c>
      <c r="C151" s="30">
        <f t="shared" si="114"/>
        <v>0</v>
      </c>
      <c r="D151" s="30">
        <f t="shared" si="115"/>
        <v>0</v>
      </c>
      <c r="E151" s="30">
        <f t="shared" si="115"/>
        <v>137.06840241506407</v>
      </c>
      <c r="F151" s="30">
        <f t="shared" si="115"/>
        <v>266.36120243249428</v>
      </c>
      <c r="G151" s="30">
        <f t="shared" si="115"/>
        <v>296.18576855751553</v>
      </c>
      <c r="H151" s="30">
        <f t="shared" si="115"/>
        <v>501.88244231422442</v>
      </c>
      <c r="I151" s="30">
        <f t="shared" si="115"/>
        <v>618.27327458443835</v>
      </c>
      <c r="J151" s="30">
        <f t="shared" si="115"/>
        <v>708.92476715773978</v>
      </c>
      <c r="K151" s="30">
        <f t="shared" si="115"/>
        <v>682.06591016447874</v>
      </c>
      <c r="L151" s="30">
        <f t="shared" si="115"/>
        <v>397.6399575040071</v>
      </c>
      <c r="M151" s="30">
        <f t="shared" si="115"/>
        <v>402.61352559102397</v>
      </c>
      <c r="N151" s="30">
        <f t="shared" ref="N151:BY151" si="130">IF(N31=0,0,((N13*0.5)+M31-N49)*N86*N118*N$2)</f>
        <v>404.45098807095451</v>
      </c>
      <c r="O151" s="30">
        <f t="shared" si="130"/>
        <v>394.59320060710547</v>
      </c>
      <c r="P151" s="30">
        <f t="shared" si="130"/>
        <v>360.1957563511034</v>
      </c>
      <c r="Q151" s="30">
        <f t="shared" si="130"/>
        <v>409.09689358793207</v>
      </c>
      <c r="R151" s="30">
        <f t="shared" si="130"/>
        <v>388.49891224302462</v>
      </c>
      <c r="S151" s="30">
        <f t="shared" si="130"/>
        <v>422.21763337426171</v>
      </c>
      <c r="T151" s="30">
        <f t="shared" si="130"/>
        <v>741.73031063551036</v>
      </c>
      <c r="U151" s="30">
        <f t="shared" si="130"/>
        <v>738.81712057259915</v>
      </c>
      <c r="V151" s="30">
        <f t="shared" si="130"/>
        <v>740.08629538445371</v>
      </c>
      <c r="W151" s="30">
        <f t="shared" si="130"/>
        <v>712.04682929258774</v>
      </c>
      <c r="X151" s="30">
        <f t="shared" si="130"/>
        <v>406.19135443957708</v>
      </c>
      <c r="Y151" s="30">
        <f t="shared" si="130"/>
        <v>402.61352559102397</v>
      </c>
      <c r="Z151" s="30">
        <f t="shared" si="130"/>
        <v>404.45098807095451</v>
      </c>
      <c r="AA151" s="30">
        <f t="shared" si="130"/>
        <v>394.59320060710547</v>
      </c>
      <c r="AB151" s="30">
        <f t="shared" si="130"/>
        <v>360.1957563511034</v>
      </c>
      <c r="AC151" s="30">
        <f t="shared" si="130"/>
        <v>409.09689358793207</v>
      </c>
      <c r="AD151" s="30">
        <f t="shared" si="130"/>
        <v>388.49891224302462</v>
      </c>
      <c r="AE151" s="30">
        <f t="shared" si="130"/>
        <v>422.21763337426171</v>
      </c>
      <c r="AF151" s="30">
        <f t="shared" si="130"/>
        <v>741.73031063551036</v>
      </c>
      <c r="AG151" s="30">
        <f t="shared" si="130"/>
        <v>738.81712057259915</v>
      </c>
      <c r="AH151" s="30">
        <f t="shared" si="130"/>
        <v>740.08629538445371</v>
      </c>
      <c r="AI151" s="30">
        <f t="shared" si="130"/>
        <v>712.04682929258774</v>
      </c>
      <c r="AJ151" s="30">
        <f t="shared" si="130"/>
        <v>406.19135443957708</v>
      </c>
      <c r="AK151" s="30">
        <f t="shared" si="130"/>
        <v>402.61352559102397</v>
      </c>
      <c r="AL151" s="30">
        <f t="shared" si="130"/>
        <v>404.45098807095451</v>
      </c>
      <c r="AM151" s="30">
        <f t="shared" si="130"/>
        <v>394.59320060710547</v>
      </c>
      <c r="AN151" s="30">
        <f t="shared" si="130"/>
        <v>360.1957563511034</v>
      </c>
      <c r="AO151" s="30">
        <f t="shared" si="130"/>
        <v>409.09689358793207</v>
      </c>
      <c r="AP151" s="30">
        <f t="shared" si="130"/>
        <v>388.49891224302462</v>
      </c>
      <c r="AQ151" s="30">
        <f t="shared" si="130"/>
        <v>422.21763337426171</v>
      </c>
      <c r="AR151" s="30">
        <f t="shared" si="130"/>
        <v>741.73031063551036</v>
      </c>
      <c r="AS151" s="30">
        <f t="shared" si="130"/>
        <v>738.81712057259915</v>
      </c>
      <c r="AT151" s="30">
        <f t="shared" si="130"/>
        <v>740.08629538445371</v>
      </c>
      <c r="AU151" s="30">
        <f t="shared" si="130"/>
        <v>712.04682929258774</v>
      </c>
      <c r="AV151" s="30">
        <f t="shared" si="130"/>
        <v>406.19135443957708</v>
      </c>
      <c r="AW151" s="30">
        <f t="shared" si="130"/>
        <v>402.61352559102397</v>
      </c>
      <c r="AX151" s="30">
        <f t="shared" si="130"/>
        <v>404.45098807095451</v>
      </c>
      <c r="AY151" s="30">
        <f t="shared" si="130"/>
        <v>394.59320060710547</v>
      </c>
      <c r="AZ151" s="30">
        <f t="shared" si="130"/>
        <v>360.1957563511034</v>
      </c>
      <c r="BA151" s="30">
        <f t="shared" si="130"/>
        <v>409.09689358793207</v>
      </c>
      <c r="BB151" s="30">
        <f t="shared" si="130"/>
        <v>388.49891224302462</v>
      </c>
      <c r="BC151" s="30">
        <f t="shared" si="130"/>
        <v>422.21763337426171</v>
      </c>
      <c r="BD151" s="30">
        <f t="shared" si="130"/>
        <v>741.73031063551036</v>
      </c>
      <c r="BE151" s="30">
        <f t="shared" si="130"/>
        <v>738.81712057259915</v>
      </c>
      <c r="BF151" s="30">
        <f t="shared" si="130"/>
        <v>740.08629538445371</v>
      </c>
      <c r="BG151" s="30">
        <f t="shared" si="130"/>
        <v>712.04682929258774</v>
      </c>
      <c r="BH151" s="30">
        <f t="shared" si="130"/>
        <v>406.19135443957708</v>
      </c>
      <c r="BI151" s="30">
        <f t="shared" si="130"/>
        <v>402.61352559102397</v>
      </c>
      <c r="BJ151" s="30">
        <f t="shared" si="130"/>
        <v>404.45098807095451</v>
      </c>
      <c r="BK151" s="30">
        <f t="shared" si="130"/>
        <v>394.59320060710547</v>
      </c>
      <c r="BL151" s="30">
        <f t="shared" si="130"/>
        <v>360.1957563511034</v>
      </c>
      <c r="BM151" s="30">
        <f t="shared" si="130"/>
        <v>409.09689358793207</v>
      </c>
      <c r="BN151" s="30">
        <f t="shared" si="130"/>
        <v>388.49891224302462</v>
      </c>
      <c r="BO151" s="30">
        <f t="shared" si="130"/>
        <v>422.21763337426171</v>
      </c>
      <c r="BP151" s="30">
        <f t="shared" si="130"/>
        <v>741.73031063551036</v>
      </c>
      <c r="BQ151" s="30">
        <f t="shared" si="130"/>
        <v>738.81712057259915</v>
      </c>
      <c r="BR151" s="30">
        <f t="shared" si="130"/>
        <v>740.08629538445371</v>
      </c>
      <c r="BS151" s="30">
        <f t="shared" si="130"/>
        <v>712.04682929258774</v>
      </c>
      <c r="BT151" s="30">
        <f t="shared" si="130"/>
        <v>406.19135443957708</v>
      </c>
      <c r="BU151" s="30">
        <f t="shared" si="130"/>
        <v>402.61352559102397</v>
      </c>
      <c r="BV151" s="30">
        <f t="shared" si="130"/>
        <v>404.45098807095451</v>
      </c>
      <c r="BW151" s="30">
        <f t="shared" si="130"/>
        <v>394.59320060710547</v>
      </c>
      <c r="BX151" s="30">
        <f t="shared" si="130"/>
        <v>360.1957563511034</v>
      </c>
      <c r="BY151" s="30">
        <f t="shared" si="130"/>
        <v>409.09689358793207</v>
      </c>
      <c r="BZ151" s="30">
        <f t="shared" ref="BZ151:CH151" si="131">IF(BZ31=0,0,((BZ13*0.5)+BY31-BZ49)*BZ86*BZ118*BZ$2)</f>
        <v>388.49891224302462</v>
      </c>
      <c r="CA151" s="30">
        <f t="shared" si="131"/>
        <v>422.21763337426171</v>
      </c>
      <c r="CB151" s="30">
        <f t="shared" si="131"/>
        <v>741.73031063551036</v>
      </c>
      <c r="CC151" s="30">
        <f t="shared" si="131"/>
        <v>738.81712057259915</v>
      </c>
      <c r="CD151" s="30">
        <f t="shared" si="131"/>
        <v>740.08629538445371</v>
      </c>
      <c r="CE151" s="30">
        <f t="shared" si="131"/>
        <v>712.04682929258774</v>
      </c>
      <c r="CF151" s="30">
        <f t="shared" si="131"/>
        <v>406.19135443957708</v>
      </c>
      <c r="CG151" s="30">
        <f t="shared" si="131"/>
        <v>402.61352559102397</v>
      </c>
      <c r="CH151" s="33">
        <f t="shared" si="131"/>
        <v>404.45098807095451</v>
      </c>
    </row>
    <row r="152" spans="1:86" hidden="1" x14ac:dyDescent="0.3">
      <c r="A152" s="571"/>
      <c r="B152" s="94" t="s">
        <v>23</v>
      </c>
      <c r="C152" s="30">
        <f t="shared" si="114"/>
        <v>0</v>
      </c>
      <c r="D152" s="30">
        <f t="shared" si="115"/>
        <v>0</v>
      </c>
      <c r="E152" s="30">
        <f t="shared" si="115"/>
        <v>0</v>
      </c>
      <c r="F152" s="30">
        <f t="shared" si="115"/>
        <v>0</v>
      </c>
      <c r="G152" s="30">
        <f t="shared" si="115"/>
        <v>4648.0647982055516</v>
      </c>
      <c r="H152" s="30">
        <f t="shared" si="115"/>
        <v>15752.15530657867</v>
      </c>
      <c r="I152" s="30">
        <f t="shared" si="115"/>
        <v>16660.09934243614</v>
      </c>
      <c r="J152" s="30">
        <f t="shared" si="115"/>
        <v>16750.753342848409</v>
      </c>
      <c r="K152" s="30">
        <f t="shared" si="115"/>
        <v>16116.121701512559</v>
      </c>
      <c r="L152" s="30">
        <f t="shared" si="115"/>
        <v>9285.3968078854214</v>
      </c>
      <c r="M152" s="30">
        <f t="shared" si="115"/>
        <v>9294.6589365987456</v>
      </c>
      <c r="N152" s="30">
        <f t="shared" ref="N152:BY152" si="132">IF(N32=0,0,((N14*0.5)+M32-N50)*N87*N119*N$2)</f>
        <v>9337.0782443820117</v>
      </c>
      <c r="O152" s="30">
        <f t="shared" si="132"/>
        <v>9109.5032462210493</v>
      </c>
      <c r="P152" s="30">
        <f t="shared" si="132"/>
        <v>8315.4104194068532</v>
      </c>
      <c r="Q152" s="30">
        <f t="shared" si="132"/>
        <v>9444.3327315942297</v>
      </c>
      <c r="R152" s="30">
        <f t="shared" si="132"/>
        <v>8968.8116692993317</v>
      </c>
      <c r="S152" s="30">
        <f t="shared" si="132"/>
        <v>9747.2356237183139</v>
      </c>
      <c r="T152" s="30">
        <f t="shared" si="132"/>
        <v>17123.444251342884</v>
      </c>
      <c r="U152" s="30">
        <f t="shared" si="132"/>
        <v>17056.190902085676</v>
      </c>
      <c r="V152" s="30">
        <f t="shared" si="132"/>
        <v>17085.490829329283</v>
      </c>
      <c r="W152" s="30">
        <f t="shared" si="132"/>
        <v>16438.177071785638</v>
      </c>
      <c r="X152" s="30">
        <f t="shared" si="132"/>
        <v>9377.2560098888407</v>
      </c>
      <c r="Y152" s="30">
        <f t="shared" si="132"/>
        <v>9294.6589365987456</v>
      </c>
      <c r="Z152" s="30">
        <f t="shared" si="132"/>
        <v>9337.0782443820117</v>
      </c>
      <c r="AA152" s="30">
        <f t="shared" si="132"/>
        <v>9109.5032462210493</v>
      </c>
      <c r="AB152" s="30">
        <f t="shared" si="132"/>
        <v>8315.4104194068532</v>
      </c>
      <c r="AC152" s="30">
        <f t="shared" si="132"/>
        <v>9444.3327315942297</v>
      </c>
      <c r="AD152" s="30">
        <f t="shared" si="132"/>
        <v>8968.8116692993317</v>
      </c>
      <c r="AE152" s="30">
        <f t="shared" si="132"/>
        <v>9747.2356237183139</v>
      </c>
      <c r="AF152" s="30">
        <f t="shared" si="132"/>
        <v>17123.444251342884</v>
      </c>
      <c r="AG152" s="30">
        <f t="shared" si="132"/>
        <v>17056.190902085676</v>
      </c>
      <c r="AH152" s="30">
        <f t="shared" si="132"/>
        <v>17085.490829329283</v>
      </c>
      <c r="AI152" s="30">
        <f t="shared" si="132"/>
        <v>16438.177071785638</v>
      </c>
      <c r="AJ152" s="30">
        <f t="shared" si="132"/>
        <v>9377.2560098888407</v>
      </c>
      <c r="AK152" s="30">
        <f t="shared" si="132"/>
        <v>9294.6589365987456</v>
      </c>
      <c r="AL152" s="30">
        <f t="shared" si="132"/>
        <v>9337.0782443820117</v>
      </c>
      <c r="AM152" s="30">
        <f t="shared" si="132"/>
        <v>9109.5032462210493</v>
      </c>
      <c r="AN152" s="30">
        <f t="shared" si="132"/>
        <v>8315.4104194068532</v>
      </c>
      <c r="AO152" s="30">
        <f t="shared" si="132"/>
        <v>9444.3327315942297</v>
      </c>
      <c r="AP152" s="30">
        <f t="shared" si="132"/>
        <v>8968.8116692993317</v>
      </c>
      <c r="AQ152" s="30">
        <f t="shared" si="132"/>
        <v>9747.2356237183139</v>
      </c>
      <c r="AR152" s="30">
        <f t="shared" si="132"/>
        <v>17123.444251342884</v>
      </c>
      <c r="AS152" s="30">
        <f t="shared" si="132"/>
        <v>17056.190902085676</v>
      </c>
      <c r="AT152" s="30">
        <f t="shared" si="132"/>
        <v>17085.490829329283</v>
      </c>
      <c r="AU152" s="30">
        <f t="shared" si="132"/>
        <v>16438.177071785638</v>
      </c>
      <c r="AV152" s="30">
        <f t="shared" si="132"/>
        <v>9377.2560098888407</v>
      </c>
      <c r="AW152" s="30">
        <f t="shared" si="132"/>
        <v>9294.6589365987456</v>
      </c>
      <c r="AX152" s="30">
        <f t="shared" si="132"/>
        <v>9337.0782443820117</v>
      </c>
      <c r="AY152" s="30">
        <f t="shared" si="132"/>
        <v>9109.5032462210493</v>
      </c>
      <c r="AZ152" s="30">
        <f t="shared" si="132"/>
        <v>8315.4104194068532</v>
      </c>
      <c r="BA152" s="30">
        <f t="shared" si="132"/>
        <v>9444.3327315942297</v>
      </c>
      <c r="BB152" s="30">
        <f t="shared" si="132"/>
        <v>8968.8116692993317</v>
      </c>
      <c r="BC152" s="30">
        <f t="shared" si="132"/>
        <v>9747.2356237183139</v>
      </c>
      <c r="BD152" s="30">
        <f t="shared" si="132"/>
        <v>17123.444251342884</v>
      </c>
      <c r="BE152" s="30">
        <f t="shared" si="132"/>
        <v>17056.190902085676</v>
      </c>
      <c r="BF152" s="30">
        <f t="shared" si="132"/>
        <v>17085.490829329283</v>
      </c>
      <c r="BG152" s="30">
        <f t="shared" si="132"/>
        <v>16438.177071785638</v>
      </c>
      <c r="BH152" s="30">
        <f t="shared" si="132"/>
        <v>9377.2560098888407</v>
      </c>
      <c r="BI152" s="30">
        <f t="shared" si="132"/>
        <v>9294.6589365987456</v>
      </c>
      <c r="BJ152" s="30">
        <f t="shared" si="132"/>
        <v>9337.0782443820117</v>
      </c>
      <c r="BK152" s="30">
        <f t="shared" si="132"/>
        <v>9109.5032462210493</v>
      </c>
      <c r="BL152" s="30">
        <f t="shared" si="132"/>
        <v>8315.4104194068532</v>
      </c>
      <c r="BM152" s="30">
        <f t="shared" si="132"/>
        <v>9444.3327315942297</v>
      </c>
      <c r="BN152" s="30">
        <f t="shared" si="132"/>
        <v>8968.8116692993317</v>
      </c>
      <c r="BO152" s="30">
        <f t="shared" si="132"/>
        <v>9747.2356237183139</v>
      </c>
      <c r="BP152" s="30">
        <f t="shared" si="132"/>
        <v>17123.444251342884</v>
      </c>
      <c r="BQ152" s="30">
        <f t="shared" si="132"/>
        <v>17056.190902085676</v>
      </c>
      <c r="BR152" s="30">
        <f t="shared" si="132"/>
        <v>17085.490829329283</v>
      </c>
      <c r="BS152" s="30">
        <f t="shared" si="132"/>
        <v>16438.177071785638</v>
      </c>
      <c r="BT152" s="30">
        <f t="shared" si="132"/>
        <v>9377.2560098888407</v>
      </c>
      <c r="BU152" s="30">
        <f t="shared" si="132"/>
        <v>9294.6589365987456</v>
      </c>
      <c r="BV152" s="30">
        <f t="shared" si="132"/>
        <v>9337.0782443820117</v>
      </c>
      <c r="BW152" s="30">
        <f t="shared" si="132"/>
        <v>9109.5032462210493</v>
      </c>
      <c r="BX152" s="30">
        <f t="shared" si="132"/>
        <v>8315.4104194068532</v>
      </c>
      <c r="BY152" s="30">
        <f t="shared" si="132"/>
        <v>9444.3327315942297</v>
      </c>
      <c r="BZ152" s="30">
        <f t="shared" ref="BZ152:CH152" si="133">IF(BZ32=0,0,((BZ14*0.5)+BY32-BZ50)*BZ87*BZ119*BZ$2)</f>
        <v>8968.8116692993317</v>
      </c>
      <c r="CA152" s="30">
        <f t="shared" si="133"/>
        <v>9747.2356237183139</v>
      </c>
      <c r="CB152" s="30">
        <f t="shared" si="133"/>
        <v>17123.444251342884</v>
      </c>
      <c r="CC152" s="30">
        <f t="shared" si="133"/>
        <v>17056.190902085676</v>
      </c>
      <c r="CD152" s="30">
        <f t="shared" si="133"/>
        <v>17085.490829329283</v>
      </c>
      <c r="CE152" s="30">
        <f t="shared" si="133"/>
        <v>16438.177071785638</v>
      </c>
      <c r="CF152" s="30">
        <f t="shared" si="133"/>
        <v>9377.2560098888407</v>
      </c>
      <c r="CG152" s="30">
        <f t="shared" si="133"/>
        <v>9294.6589365987456</v>
      </c>
      <c r="CH152" s="33">
        <f t="shared" si="133"/>
        <v>9337.0782443820117</v>
      </c>
    </row>
    <row r="153" spans="1:86" hidden="1" x14ac:dyDescent="0.3">
      <c r="A153" s="571"/>
      <c r="B153" s="94" t="s">
        <v>24</v>
      </c>
      <c r="C153" s="30">
        <f t="shared" si="114"/>
        <v>0</v>
      </c>
      <c r="D153" s="30">
        <f t="shared" si="115"/>
        <v>0</v>
      </c>
      <c r="E153" s="30">
        <f t="shared" si="115"/>
        <v>0</v>
      </c>
      <c r="F153" s="30">
        <f t="shared" si="115"/>
        <v>0</v>
      </c>
      <c r="G153" s="30">
        <f t="shared" si="115"/>
        <v>0</v>
      </c>
      <c r="H153" s="30">
        <f t="shared" si="115"/>
        <v>0</v>
      </c>
      <c r="I153" s="30">
        <f t="shared" si="115"/>
        <v>0</v>
      </c>
      <c r="J153" s="30">
        <f t="shared" si="115"/>
        <v>701.9196270464264</v>
      </c>
      <c r="K153" s="30">
        <f t="shared" si="115"/>
        <v>3286.0735303256797</v>
      </c>
      <c r="L153" s="30">
        <f t="shared" si="115"/>
        <v>2978.6327582041727</v>
      </c>
      <c r="M153" s="30">
        <f t="shared" si="115"/>
        <v>2952.3962613042031</v>
      </c>
      <c r="N153" s="30">
        <f t="shared" ref="N153:BY153" si="134">IF(N33=0,0,((N15*0.5)+M33-N51)*N88*N120*N$2)</f>
        <v>2965.8705164178882</v>
      </c>
      <c r="O153" s="30">
        <f t="shared" si="134"/>
        <v>2893.5825951160009</v>
      </c>
      <c r="P153" s="30">
        <f t="shared" si="134"/>
        <v>2641.3434641261501</v>
      </c>
      <c r="Q153" s="30">
        <f t="shared" si="134"/>
        <v>2999.9393025039039</v>
      </c>
      <c r="R153" s="30">
        <f t="shared" si="134"/>
        <v>2848.89270509055</v>
      </c>
      <c r="S153" s="30">
        <f t="shared" si="134"/>
        <v>3096.1547066780167</v>
      </c>
      <c r="T153" s="30">
        <f t="shared" si="134"/>
        <v>5439.1659912607483</v>
      </c>
      <c r="U153" s="30">
        <f t="shared" si="134"/>
        <v>5417.8033422101935</v>
      </c>
      <c r="V153" s="30">
        <f t="shared" si="134"/>
        <v>5427.1102997048765</v>
      </c>
      <c r="W153" s="30">
        <f t="shared" si="134"/>
        <v>5221.4947165297526</v>
      </c>
      <c r="X153" s="30">
        <f t="shared" si="134"/>
        <v>2978.6327582041727</v>
      </c>
      <c r="Y153" s="30">
        <f t="shared" si="134"/>
        <v>2952.3962613042031</v>
      </c>
      <c r="Z153" s="30">
        <f t="shared" si="134"/>
        <v>2965.8705164178882</v>
      </c>
      <c r="AA153" s="30">
        <f t="shared" si="134"/>
        <v>2893.5825951160009</v>
      </c>
      <c r="AB153" s="30">
        <f t="shared" si="134"/>
        <v>2641.3434641261501</v>
      </c>
      <c r="AC153" s="30">
        <f t="shared" si="134"/>
        <v>2999.9393025039039</v>
      </c>
      <c r="AD153" s="30">
        <f t="shared" si="134"/>
        <v>2848.89270509055</v>
      </c>
      <c r="AE153" s="30">
        <f t="shared" si="134"/>
        <v>3096.1547066780167</v>
      </c>
      <c r="AF153" s="30">
        <f t="shared" si="134"/>
        <v>5439.1659912607483</v>
      </c>
      <c r="AG153" s="30">
        <f t="shared" si="134"/>
        <v>5417.8033422101935</v>
      </c>
      <c r="AH153" s="30">
        <f t="shared" si="134"/>
        <v>5427.1102997048765</v>
      </c>
      <c r="AI153" s="30">
        <f t="shared" si="134"/>
        <v>5221.4947165297526</v>
      </c>
      <c r="AJ153" s="30">
        <f t="shared" si="134"/>
        <v>2978.6327582041727</v>
      </c>
      <c r="AK153" s="30">
        <f t="shared" si="134"/>
        <v>2952.3962613042031</v>
      </c>
      <c r="AL153" s="30">
        <f t="shared" si="134"/>
        <v>2965.8705164178882</v>
      </c>
      <c r="AM153" s="30">
        <f t="shared" si="134"/>
        <v>2893.5825951160009</v>
      </c>
      <c r="AN153" s="30">
        <f t="shared" si="134"/>
        <v>2641.3434641261501</v>
      </c>
      <c r="AO153" s="30">
        <f t="shared" si="134"/>
        <v>2999.9393025039039</v>
      </c>
      <c r="AP153" s="30">
        <f t="shared" si="134"/>
        <v>2848.89270509055</v>
      </c>
      <c r="AQ153" s="30">
        <f t="shared" si="134"/>
        <v>3096.1547066780167</v>
      </c>
      <c r="AR153" s="30">
        <f t="shared" si="134"/>
        <v>5439.1659912607483</v>
      </c>
      <c r="AS153" s="30">
        <f t="shared" si="134"/>
        <v>5417.8033422101935</v>
      </c>
      <c r="AT153" s="30">
        <f t="shared" si="134"/>
        <v>5427.1102997048765</v>
      </c>
      <c r="AU153" s="30">
        <f t="shared" si="134"/>
        <v>5221.4947165297526</v>
      </c>
      <c r="AV153" s="30">
        <f t="shared" si="134"/>
        <v>2978.6327582041727</v>
      </c>
      <c r="AW153" s="30">
        <f t="shared" si="134"/>
        <v>2952.3962613042031</v>
      </c>
      <c r="AX153" s="30">
        <f t="shared" si="134"/>
        <v>2965.8705164178882</v>
      </c>
      <c r="AY153" s="30">
        <f t="shared" si="134"/>
        <v>2893.5825951160009</v>
      </c>
      <c r="AZ153" s="30">
        <f t="shared" si="134"/>
        <v>2641.3434641261501</v>
      </c>
      <c r="BA153" s="30">
        <f t="shared" si="134"/>
        <v>2999.9393025039039</v>
      </c>
      <c r="BB153" s="30">
        <f t="shared" si="134"/>
        <v>2848.89270509055</v>
      </c>
      <c r="BC153" s="30">
        <f t="shared" si="134"/>
        <v>3096.1547066780167</v>
      </c>
      <c r="BD153" s="30">
        <f t="shared" si="134"/>
        <v>5439.1659912607483</v>
      </c>
      <c r="BE153" s="30">
        <f t="shared" si="134"/>
        <v>5417.8033422101935</v>
      </c>
      <c r="BF153" s="30">
        <f t="shared" si="134"/>
        <v>5427.1102997048765</v>
      </c>
      <c r="BG153" s="30">
        <f t="shared" si="134"/>
        <v>5221.4947165297526</v>
      </c>
      <c r="BH153" s="30">
        <f t="shared" si="134"/>
        <v>2978.6327582041727</v>
      </c>
      <c r="BI153" s="30">
        <f t="shared" si="134"/>
        <v>2952.3962613042031</v>
      </c>
      <c r="BJ153" s="30">
        <f t="shared" si="134"/>
        <v>2965.8705164178882</v>
      </c>
      <c r="BK153" s="30">
        <f t="shared" si="134"/>
        <v>2893.5825951160009</v>
      </c>
      <c r="BL153" s="30">
        <f t="shared" si="134"/>
        <v>2641.3434641261501</v>
      </c>
      <c r="BM153" s="30">
        <f t="shared" si="134"/>
        <v>2999.9393025039039</v>
      </c>
      <c r="BN153" s="30">
        <f t="shared" si="134"/>
        <v>2848.89270509055</v>
      </c>
      <c r="BO153" s="30">
        <f t="shared" si="134"/>
        <v>3096.1547066780167</v>
      </c>
      <c r="BP153" s="30">
        <f t="shared" si="134"/>
        <v>5439.1659912607483</v>
      </c>
      <c r="BQ153" s="30">
        <f t="shared" si="134"/>
        <v>5417.8033422101935</v>
      </c>
      <c r="BR153" s="30">
        <f t="shared" si="134"/>
        <v>5427.1102997048765</v>
      </c>
      <c r="BS153" s="30">
        <f t="shared" si="134"/>
        <v>5221.4947165297526</v>
      </c>
      <c r="BT153" s="30">
        <f t="shared" si="134"/>
        <v>2978.6327582041727</v>
      </c>
      <c r="BU153" s="30">
        <f t="shared" si="134"/>
        <v>2952.3962613042031</v>
      </c>
      <c r="BV153" s="30">
        <f t="shared" si="134"/>
        <v>2965.8705164178882</v>
      </c>
      <c r="BW153" s="30">
        <f t="shared" si="134"/>
        <v>2893.5825951160009</v>
      </c>
      <c r="BX153" s="30">
        <f t="shared" si="134"/>
        <v>2641.3434641261501</v>
      </c>
      <c r="BY153" s="30">
        <f t="shared" si="134"/>
        <v>2999.9393025039039</v>
      </c>
      <c r="BZ153" s="30">
        <f t="shared" ref="BZ153:CH153" si="135">IF(BZ33=0,0,((BZ15*0.5)+BY33-BZ51)*BZ88*BZ120*BZ$2)</f>
        <v>2848.89270509055</v>
      </c>
      <c r="CA153" s="30">
        <f t="shared" si="135"/>
        <v>3096.1547066780167</v>
      </c>
      <c r="CB153" s="30">
        <f t="shared" si="135"/>
        <v>5439.1659912607483</v>
      </c>
      <c r="CC153" s="30">
        <f t="shared" si="135"/>
        <v>5417.8033422101935</v>
      </c>
      <c r="CD153" s="30">
        <f t="shared" si="135"/>
        <v>5427.1102997048765</v>
      </c>
      <c r="CE153" s="30">
        <f t="shared" si="135"/>
        <v>5221.4947165297526</v>
      </c>
      <c r="CF153" s="30">
        <f t="shared" si="135"/>
        <v>2978.6327582041727</v>
      </c>
      <c r="CG153" s="30">
        <f t="shared" si="135"/>
        <v>2952.3962613042031</v>
      </c>
      <c r="CH153" s="33">
        <f t="shared" si="135"/>
        <v>2965.8705164178882</v>
      </c>
    </row>
    <row r="154" spans="1:86" ht="15.75" hidden="1" customHeight="1" x14ac:dyDescent="0.3">
      <c r="A154" s="571"/>
      <c r="B154" s="94" t="s">
        <v>7</v>
      </c>
      <c r="C154" s="30">
        <f t="shared" si="114"/>
        <v>0</v>
      </c>
      <c r="D154" s="30">
        <f t="shared" si="115"/>
        <v>0</v>
      </c>
      <c r="E154" s="30">
        <f t="shared" si="115"/>
        <v>63.085349446878595</v>
      </c>
      <c r="F154" s="30">
        <f t="shared" si="115"/>
        <v>128.55840557113811</v>
      </c>
      <c r="G154" s="30">
        <f t="shared" si="115"/>
        <v>140.19344933131367</v>
      </c>
      <c r="H154" s="30">
        <f t="shared" si="115"/>
        <v>255.85696028784065</v>
      </c>
      <c r="I154" s="30">
        <f t="shared" si="115"/>
        <v>413.36944245312969</v>
      </c>
      <c r="J154" s="30">
        <f t="shared" si="115"/>
        <v>542.88946033425418</v>
      </c>
      <c r="K154" s="30">
        <f t="shared" si="115"/>
        <v>625.0814626823643</v>
      </c>
      <c r="L154" s="30">
        <f t="shared" si="115"/>
        <v>470.97524482448671</v>
      </c>
      <c r="M154" s="30">
        <f t="shared" si="115"/>
        <v>588.88283815725276</v>
      </c>
      <c r="N154" s="30">
        <f t="shared" ref="N154:BY154" si="136">IF(N34=0,0,((N16*0.5)+M34-N52)*N89*N121*N$2)</f>
        <v>1063.0105305901559</v>
      </c>
      <c r="O154" s="30">
        <f t="shared" si="136"/>
        <v>1438.1227210595639</v>
      </c>
      <c r="P154" s="30">
        <f t="shared" si="136"/>
        <v>1309.9989513224207</v>
      </c>
      <c r="Q154" s="30">
        <f t="shared" si="136"/>
        <v>1469.0107249091041</v>
      </c>
      <c r="R154" s="30">
        <f t="shared" si="136"/>
        <v>1465.4906279001793</v>
      </c>
      <c r="S154" s="30">
        <f t="shared" si="136"/>
        <v>1561.4916171970281</v>
      </c>
      <c r="T154" s="30">
        <f t="shared" si="136"/>
        <v>2822.8652420300464</v>
      </c>
      <c r="U154" s="30">
        <f t="shared" si="136"/>
        <v>2839.0987734629089</v>
      </c>
      <c r="V154" s="30">
        <f t="shared" si="136"/>
        <v>2836.2901371895791</v>
      </c>
      <c r="W154" s="30">
        <f t="shared" si="136"/>
        <v>2661.0930293020629</v>
      </c>
      <c r="X154" s="30">
        <f t="shared" si="136"/>
        <v>1499.05571265407</v>
      </c>
      <c r="Y154" s="30">
        <f t="shared" si="136"/>
        <v>1469.4988176067031</v>
      </c>
      <c r="Z154" s="30">
        <f t="shared" si="136"/>
        <v>1464.7096845490687</v>
      </c>
      <c r="AA154" s="30">
        <f t="shared" si="136"/>
        <v>1438.1227210595639</v>
      </c>
      <c r="AB154" s="30">
        <f t="shared" si="136"/>
        <v>1309.9989513224207</v>
      </c>
      <c r="AC154" s="30">
        <f t="shared" si="136"/>
        <v>1469.0107249091041</v>
      </c>
      <c r="AD154" s="30">
        <f t="shared" si="136"/>
        <v>1465.4906279001793</v>
      </c>
      <c r="AE154" s="30">
        <f t="shared" si="136"/>
        <v>1561.4916171970281</v>
      </c>
      <c r="AF154" s="30">
        <f t="shared" si="136"/>
        <v>2822.8652420300464</v>
      </c>
      <c r="AG154" s="30">
        <f t="shared" si="136"/>
        <v>2839.0987734629089</v>
      </c>
      <c r="AH154" s="30">
        <f t="shared" si="136"/>
        <v>2836.2901371895791</v>
      </c>
      <c r="AI154" s="30">
        <f t="shared" si="136"/>
        <v>2661.0930293020629</v>
      </c>
      <c r="AJ154" s="30">
        <f t="shared" si="136"/>
        <v>1499.05571265407</v>
      </c>
      <c r="AK154" s="30">
        <f t="shared" si="136"/>
        <v>1469.4988176067031</v>
      </c>
      <c r="AL154" s="30">
        <f t="shared" si="136"/>
        <v>1464.7096845490687</v>
      </c>
      <c r="AM154" s="30">
        <f t="shared" si="136"/>
        <v>1438.1227210595639</v>
      </c>
      <c r="AN154" s="30">
        <f t="shared" si="136"/>
        <v>1309.9989513224207</v>
      </c>
      <c r="AO154" s="30">
        <f t="shared" si="136"/>
        <v>1469.0107249091041</v>
      </c>
      <c r="AP154" s="30">
        <f t="shared" si="136"/>
        <v>1465.4906279001793</v>
      </c>
      <c r="AQ154" s="30">
        <f t="shared" si="136"/>
        <v>1561.4916171970281</v>
      </c>
      <c r="AR154" s="30">
        <f t="shared" si="136"/>
        <v>2822.8652420300464</v>
      </c>
      <c r="AS154" s="30">
        <f t="shared" si="136"/>
        <v>2839.0987734629089</v>
      </c>
      <c r="AT154" s="30">
        <f t="shared" si="136"/>
        <v>2836.2901371895791</v>
      </c>
      <c r="AU154" s="30">
        <f t="shared" si="136"/>
        <v>2661.0930293020629</v>
      </c>
      <c r="AV154" s="30">
        <f t="shared" si="136"/>
        <v>1499.05571265407</v>
      </c>
      <c r="AW154" s="30">
        <f t="shared" si="136"/>
        <v>1469.4988176067031</v>
      </c>
      <c r="AX154" s="30">
        <f t="shared" si="136"/>
        <v>1464.7096845490687</v>
      </c>
      <c r="AY154" s="30">
        <f t="shared" si="136"/>
        <v>1438.1227210595639</v>
      </c>
      <c r="AZ154" s="30">
        <f t="shared" si="136"/>
        <v>1309.9989513224207</v>
      </c>
      <c r="BA154" s="30">
        <f t="shared" si="136"/>
        <v>1469.0107249091041</v>
      </c>
      <c r="BB154" s="30">
        <f t="shared" si="136"/>
        <v>1465.4906279001793</v>
      </c>
      <c r="BC154" s="30">
        <f t="shared" si="136"/>
        <v>1561.4916171970281</v>
      </c>
      <c r="BD154" s="30">
        <f t="shared" si="136"/>
        <v>2822.8652420300464</v>
      </c>
      <c r="BE154" s="30">
        <f t="shared" si="136"/>
        <v>2839.0987734629089</v>
      </c>
      <c r="BF154" s="30">
        <f t="shared" si="136"/>
        <v>2836.2901371895791</v>
      </c>
      <c r="BG154" s="30">
        <f t="shared" si="136"/>
        <v>2661.0930293020629</v>
      </c>
      <c r="BH154" s="30">
        <f t="shared" si="136"/>
        <v>1499.05571265407</v>
      </c>
      <c r="BI154" s="30">
        <f t="shared" si="136"/>
        <v>1469.4988176067031</v>
      </c>
      <c r="BJ154" s="30">
        <f t="shared" si="136"/>
        <v>1464.7096845490687</v>
      </c>
      <c r="BK154" s="30">
        <f t="shared" si="136"/>
        <v>1438.1227210595639</v>
      </c>
      <c r="BL154" s="30">
        <f t="shared" si="136"/>
        <v>1309.9989513224207</v>
      </c>
      <c r="BM154" s="30">
        <f t="shared" si="136"/>
        <v>1469.0107249091041</v>
      </c>
      <c r="BN154" s="30">
        <f t="shared" si="136"/>
        <v>1465.4906279001793</v>
      </c>
      <c r="BO154" s="30">
        <f t="shared" si="136"/>
        <v>1561.4916171970281</v>
      </c>
      <c r="BP154" s="30">
        <f t="shared" si="136"/>
        <v>2822.8652420300464</v>
      </c>
      <c r="BQ154" s="30">
        <f t="shared" si="136"/>
        <v>2839.0987734629089</v>
      </c>
      <c r="BR154" s="30">
        <f t="shared" si="136"/>
        <v>2836.2901371895791</v>
      </c>
      <c r="BS154" s="30">
        <f t="shared" si="136"/>
        <v>2661.0930293020629</v>
      </c>
      <c r="BT154" s="30">
        <f t="shared" si="136"/>
        <v>1499.05571265407</v>
      </c>
      <c r="BU154" s="30">
        <f t="shared" si="136"/>
        <v>1469.4988176067031</v>
      </c>
      <c r="BV154" s="30">
        <f t="shared" si="136"/>
        <v>1464.7096845490687</v>
      </c>
      <c r="BW154" s="30">
        <f t="shared" si="136"/>
        <v>1438.1227210595639</v>
      </c>
      <c r="BX154" s="30">
        <f t="shared" si="136"/>
        <v>1309.9989513224207</v>
      </c>
      <c r="BY154" s="30">
        <f t="shared" si="136"/>
        <v>1469.0107249091041</v>
      </c>
      <c r="BZ154" s="30">
        <f t="shared" ref="BZ154:CH154" si="137">IF(BZ34=0,0,((BZ16*0.5)+BY34-BZ52)*BZ89*BZ121*BZ$2)</f>
        <v>1465.4906279001793</v>
      </c>
      <c r="CA154" s="30">
        <f t="shared" si="137"/>
        <v>1561.4916171970281</v>
      </c>
      <c r="CB154" s="30">
        <f t="shared" si="137"/>
        <v>2822.8652420300464</v>
      </c>
      <c r="CC154" s="30">
        <f t="shared" si="137"/>
        <v>2839.0987734629089</v>
      </c>
      <c r="CD154" s="30">
        <f t="shared" si="137"/>
        <v>2836.2901371895791</v>
      </c>
      <c r="CE154" s="30">
        <f t="shared" si="137"/>
        <v>2661.0930293020629</v>
      </c>
      <c r="CF154" s="30">
        <f t="shared" si="137"/>
        <v>1499.05571265407</v>
      </c>
      <c r="CG154" s="30">
        <f t="shared" si="137"/>
        <v>1469.4988176067031</v>
      </c>
      <c r="CH154" s="33">
        <f t="shared" si="137"/>
        <v>1464.7096845490687</v>
      </c>
    </row>
    <row r="155" spans="1:86" ht="15.75" hidden="1" customHeight="1" x14ac:dyDescent="0.3">
      <c r="A155" s="571"/>
      <c r="B155" s="94" t="s">
        <v>8</v>
      </c>
      <c r="C155" s="30">
        <f t="shared" si="114"/>
        <v>0</v>
      </c>
      <c r="D155" s="30">
        <f t="shared" si="115"/>
        <v>0</v>
      </c>
      <c r="E155" s="30">
        <f t="shared" si="115"/>
        <v>0</v>
      </c>
      <c r="F155" s="30">
        <f t="shared" si="115"/>
        <v>0</v>
      </c>
      <c r="G155" s="30">
        <f t="shared" si="115"/>
        <v>0</v>
      </c>
      <c r="H155" s="30">
        <f t="shared" si="115"/>
        <v>0</v>
      </c>
      <c r="I155" s="30">
        <f t="shared" si="115"/>
        <v>0</v>
      </c>
      <c r="J155" s="30">
        <f t="shared" si="115"/>
        <v>0</v>
      </c>
      <c r="K155" s="30">
        <f t="shared" si="115"/>
        <v>0</v>
      </c>
      <c r="L155" s="30">
        <f t="shared" si="115"/>
        <v>0</v>
      </c>
      <c r="M155" s="30">
        <f t="shared" si="115"/>
        <v>0</v>
      </c>
      <c r="N155" s="30">
        <f t="shared" ref="N155:BY155" si="138">IF(N35=0,0,((N17*0.5)+M35-N53)*N90*N122*N$2)</f>
        <v>0</v>
      </c>
      <c r="O155" s="30">
        <f t="shared" si="138"/>
        <v>0</v>
      </c>
      <c r="P155" s="30">
        <f t="shared" si="138"/>
        <v>0</v>
      </c>
      <c r="Q155" s="30">
        <f t="shared" si="138"/>
        <v>0</v>
      </c>
      <c r="R155" s="30">
        <f t="shared" si="138"/>
        <v>0</v>
      </c>
      <c r="S155" s="30">
        <f t="shared" si="138"/>
        <v>0</v>
      </c>
      <c r="T155" s="30">
        <f t="shared" si="138"/>
        <v>0</v>
      </c>
      <c r="U155" s="30">
        <f t="shared" si="138"/>
        <v>0</v>
      </c>
      <c r="V155" s="30">
        <f t="shared" si="138"/>
        <v>0</v>
      </c>
      <c r="W155" s="30">
        <f t="shared" si="138"/>
        <v>0</v>
      </c>
      <c r="X155" s="30">
        <f t="shared" si="138"/>
        <v>0</v>
      </c>
      <c r="Y155" s="30">
        <f t="shared" si="138"/>
        <v>0</v>
      </c>
      <c r="Z155" s="30">
        <f t="shared" si="138"/>
        <v>0</v>
      </c>
      <c r="AA155" s="30">
        <f t="shared" si="138"/>
        <v>0</v>
      </c>
      <c r="AB155" s="30">
        <f t="shared" si="138"/>
        <v>0</v>
      </c>
      <c r="AC155" s="30">
        <f t="shared" si="138"/>
        <v>0</v>
      </c>
      <c r="AD155" s="30">
        <f t="shared" si="138"/>
        <v>0</v>
      </c>
      <c r="AE155" s="30">
        <f t="shared" si="138"/>
        <v>0</v>
      </c>
      <c r="AF155" s="30">
        <f t="shared" si="138"/>
        <v>0</v>
      </c>
      <c r="AG155" s="30">
        <f t="shared" si="138"/>
        <v>0</v>
      </c>
      <c r="AH155" s="30">
        <f t="shared" si="138"/>
        <v>0</v>
      </c>
      <c r="AI155" s="30">
        <f t="shared" si="138"/>
        <v>0</v>
      </c>
      <c r="AJ155" s="30">
        <f t="shared" si="138"/>
        <v>0</v>
      </c>
      <c r="AK155" s="30">
        <f t="shared" si="138"/>
        <v>0</v>
      </c>
      <c r="AL155" s="30">
        <f t="shared" si="138"/>
        <v>0</v>
      </c>
      <c r="AM155" s="30">
        <f t="shared" si="138"/>
        <v>0</v>
      </c>
      <c r="AN155" s="30">
        <f t="shared" si="138"/>
        <v>0</v>
      </c>
      <c r="AO155" s="30">
        <f t="shared" si="138"/>
        <v>0</v>
      </c>
      <c r="AP155" s="30">
        <f t="shared" si="138"/>
        <v>0</v>
      </c>
      <c r="AQ155" s="30">
        <f t="shared" si="138"/>
        <v>0</v>
      </c>
      <c r="AR155" s="30">
        <f t="shared" si="138"/>
        <v>0</v>
      </c>
      <c r="AS155" s="30">
        <f t="shared" si="138"/>
        <v>0</v>
      </c>
      <c r="AT155" s="30">
        <f t="shared" si="138"/>
        <v>0</v>
      </c>
      <c r="AU155" s="30">
        <f t="shared" si="138"/>
        <v>0</v>
      </c>
      <c r="AV155" s="30">
        <f t="shared" si="138"/>
        <v>0</v>
      </c>
      <c r="AW155" s="30">
        <f t="shared" si="138"/>
        <v>0</v>
      </c>
      <c r="AX155" s="30">
        <f t="shared" si="138"/>
        <v>0</v>
      </c>
      <c r="AY155" s="30">
        <f t="shared" si="138"/>
        <v>0</v>
      </c>
      <c r="AZ155" s="30">
        <f t="shared" si="138"/>
        <v>0</v>
      </c>
      <c r="BA155" s="30">
        <f t="shared" si="138"/>
        <v>0</v>
      </c>
      <c r="BB155" s="30">
        <f t="shared" si="138"/>
        <v>0</v>
      </c>
      <c r="BC155" s="30">
        <f t="shared" si="138"/>
        <v>0</v>
      </c>
      <c r="BD155" s="30">
        <f t="shared" si="138"/>
        <v>0</v>
      </c>
      <c r="BE155" s="30">
        <f t="shared" si="138"/>
        <v>0</v>
      </c>
      <c r="BF155" s="30">
        <f t="shared" si="138"/>
        <v>0</v>
      </c>
      <c r="BG155" s="30">
        <f t="shared" si="138"/>
        <v>0</v>
      </c>
      <c r="BH155" s="30">
        <f t="shared" si="138"/>
        <v>0</v>
      </c>
      <c r="BI155" s="30">
        <f t="shared" si="138"/>
        <v>0</v>
      </c>
      <c r="BJ155" s="30">
        <f t="shared" si="138"/>
        <v>0</v>
      </c>
      <c r="BK155" s="30">
        <f t="shared" si="138"/>
        <v>0</v>
      </c>
      <c r="BL155" s="30">
        <f t="shared" si="138"/>
        <v>0</v>
      </c>
      <c r="BM155" s="30">
        <f t="shared" si="138"/>
        <v>0</v>
      </c>
      <c r="BN155" s="30">
        <f t="shared" si="138"/>
        <v>0</v>
      </c>
      <c r="BO155" s="30">
        <f t="shared" si="138"/>
        <v>0</v>
      </c>
      <c r="BP155" s="30">
        <f t="shared" si="138"/>
        <v>0</v>
      </c>
      <c r="BQ155" s="30">
        <f t="shared" si="138"/>
        <v>0</v>
      </c>
      <c r="BR155" s="30">
        <f t="shared" si="138"/>
        <v>0</v>
      </c>
      <c r="BS155" s="30">
        <f t="shared" si="138"/>
        <v>0</v>
      </c>
      <c r="BT155" s="30">
        <f t="shared" si="138"/>
        <v>0</v>
      </c>
      <c r="BU155" s="30">
        <f t="shared" si="138"/>
        <v>0</v>
      </c>
      <c r="BV155" s="30">
        <f t="shared" si="138"/>
        <v>0</v>
      </c>
      <c r="BW155" s="30">
        <f t="shared" si="138"/>
        <v>0</v>
      </c>
      <c r="BX155" s="30">
        <f t="shared" si="138"/>
        <v>0</v>
      </c>
      <c r="BY155" s="30">
        <f t="shared" si="138"/>
        <v>0</v>
      </c>
      <c r="BZ155" s="30">
        <f t="shared" ref="BZ155:CH155" si="139">IF(BZ35=0,0,((BZ17*0.5)+BY35-BZ53)*BZ90*BZ122*BZ$2)</f>
        <v>0</v>
      </c>
      <c r="CA155" s="30">
        <f t="shared" si="139"/>
        <v>0</v>
      </c>
      <c r="CB155" s="30">
        <f t="shared" si="139"/>
        <v>0</v>
      </c>
      <c r="CC155" s="30">
        <f t="shared" si="139"/>
        <v>0</v>
      </c>
      <c r="CD155" s="30">
        <f t="shared" si="139"/>
        <v>0</v>
      </c>
      <c r="CE155" s="30">
        <f t="shared" si="139"/>
        <v>0</v>
      </c>
      <c r="CF155" s="30">
        <f t="shared" si="139"/>
        <v>0</v>
      </c>
      <c r="CG155" s="30">
        <f t="shared" si="139"/>
        <v>0</v>
      </c>
      <c r="CH155" s="33">
        <f t="shared" si="139"/>
        <v>0</v>
      </c>
    </row>
    <row r="156" spans="1:86" ht="15.75" hidden="1" customHeight="1" x14ac:dyDescent="0.3">
      <c r="A156" s="571"/>
      <c r="B156" s="14"/>
      <c r="C156" s="3"/>
      <c r="D156" s="3">
        <f t="shared" ref="D156:M156" si="140">IF(D36=0,0,((D18*0.5)+C36-D54)*D91*D123*D$2)</f>
        <v>0</v>
      </c>
      <c r="E156" s="3">
        <f t="shared" si="140"/>
        <v>0</v>
      </c>
      <c r="F156" s="3">
        <f t="shared" si="140"/>
        <v>0</v>
      </c>
      <c r="G156" s="3">
        <f t="shared" si="140"/>
        <v>0</v>
      </c>
      <c r="H156" s="3">
        <f t="shared" si="140"/>
        <v>0</v>
      </c>
      <c r="I156" s="3">
        <f t="shared" si="140"/>
        <v>0</v>
      </c>
      <c r="J156" s="3">
        <f t="shared" si="140"/>
        <v>0</v>
      </c>
      <c r="K156" s="3">
        <f t="shared" si="140"/>
        <v>0</v>
      </c>
      <c r="L156" s="3">
        <f t="shared" si="140"/>
        <v>0</v>
      </c>
      <c r="M156" s="3">
        <f t="shared" si="140"/>
        <v>0</v>
      </c>
      <c r="N156" s="3">
        <f t="shared" ref="N156:BY156" si="141">IF(N36=0,0,((N18*0.5)+M36-N54)*N91*N123*N$2)</f>
        <v>0</v>
      </c>
      <c r="O156" s="3">
        <f t="shared" si="141"/>
        <v>0</v>
      </c>
      <c r="P156" s="3">
        <f t="shared" si="141"/>
        <v>0</v>
      </c>
      <c r="Q156" s="3">
        <f t="shared" si="141"/>
        <v>0</v>
      </c>
      <c r="R156" s="3">
        <f t="shared" si="141"/>
        <v>0</v>
      </c>
      <c r="S156" s="3">
        <f t="shared" si="141"/>
        <v>0</v>
      </c>
      <c r="T156" s="3">
        <f t="shared" si="141"/>
        <v>0</v>
      </c>
      <c r="U156" s="3">
        <f t="shared" si="141"/>
        <v>0</v>
      </c>
      <c r="V156" s="3">
        <f t="shared" si="141"/>
        <v>0</v>
      </c>
      <c r="W156" s="3">
        <f t="shared" si="141"/>
        <v>0</v>
      </c>
      <c r="X156" s="3">
        <f t="shared" si="141"/>
        <v>0</v>
      </c>
      <c r="Y156" s="3">
        <f t="shared" si="141"/>
        <v>0</v>
      </c>
      <c r="Z156" s="3">
        <f t="shared" si="141"/>
        <v>0</v>
      </c>
      <c r="AA156" s="3">
        <f t="shared" si="141"/>
        <v>0</v>
      </c>
      <c r="AB156" s="3">
        <f t="shared" si="141"/>
        <v>0</v>
      </c>
      <c r="AC156" s="3">
        <f t="shared" si="141"/>
        <v>0</v>
      </c>
      <c r="AD156" s="3">
        <f t="shared" si="141"/>
        <v>0</v>
      </c>
      <c r="AE156" s="3">
        <f t="shared" si="141"/>
        <v>0</v>
      </c>
      <c r="AF156" s="3">
        <f t="shared" si="141"/>
        <v>0</v>
      </c>
      <c r="AG156" s="3">
        <f t="shared" si="141"/>
        <v>0</v>
      </c>
      <c r="AH156" s="3">
        <f t="shared" si="141"/>
        <v>0</v>
      </c>
      <c r="AI156" s="3">
        <f t="shared" si="141"/>
        <v>0</v>
      </c>
      <c r="AJ156" s="3">
        <f t="shared" si="141"/>
        <v>0</v>
      </c>
      <c r="AK156" s="3">
        <f t="shared" si="141"/>
        <v>0</v>
      </c>
      <c r="AL156" s="3">
        <f t="shared" si="141"/>
        <v>0</v>
      </c>
      <c r="AM156" s="3">
        <f t="shared" si="141"/>
        <v>0</v>
      </c>
      <c r="AN156" s="3">
        <f t="shared" si="141"/>
        <v>0</v>
      </c>
      <c r="AO156" s="3">
        <f t="shared" si="141"/>
        <v>0</v>
      </c>
      <c r="AP156" s="3">
        <f t="shared" si="141"/>
        <v>0</v>
      </c>
      <c r="AQ156" s="3">
        <f t="shared" si="141"/>
        <v>0</v>
      </c>
      <c r="AR156" s="3">
        <f t="shared" si="141"/>
        <v>0</v>
      </c>
      <c r="AS156" s="3">
        <f t="shared" si="141"/>
        <v>0</v>
      </c>
      <c r="AT156" s="3">
        <f t="shared" si="141"/>
        <v>0</v>
      </c>
      <c r="AU156" s="3">
        <f t="shared" si="141"/>
        <v>0</v>
      </c>
      <c r="AV156" s="3">
        <f t="shared" si="141"/>
        <v>0</v>
      </c>
      <c r="AW156" s="3">
        <f t="shared" si="141"/>
        <v>0</v>
      </c>
      <c r="AX156" s="3">
        <f t="shared" si="141"/>
        <v>0</v>
      </c>
      <c r="AY156" s="3">
        <f t="shared" si="141"/>
        <v>0</v>
      </c>
      <c r="AZ156" s="3">
        <f t="shared" si="141"/>
        <v>0</v>
      </c>
      <c r="BA156" s="3">
        <f t="shared" si="141"/>
        <v>0</v>
      </c>
      <c r="BB156" s="3">
        <f t="shared" si="141"/>
        <v>0</v>
      </c>
      <c r="BC156" s="3">
        <f t="shared" si="141"/>
        <v>0</v>
      </c>
      <c r="BD156" s="3">
        <f t="shared" si="141"/>
        <v>0</v>
      </c>
      <c r="BE156" s="3">
        <f t="shared" si="141"/>
        <v>0</v>
      </c>
      <c r="BF156" s="3">
        <f t="shared" si="141"/>
        <v>0</v>
      </c>
      <c r="BG156" s="3">
        <f t="shared" si="141"/>
        <v>0</v>
      </c>
      <c r="BH156" s="3">
        <f t="shared" si="141"/>
        <v>0</v>
      </c>
      <c r="BI156" s="3">
        <f t="shared" si="141"/>
        <v>0</v>
      </c>
      <c r="BJ156" s="3">
        <f t="shared" si="141"/>
        <v>0</v>
      </c>
      <c r="BK156" s="3">
        <f t="shared" si="141"/>
        <v>0</v>
      </c>
      <c r="BL156" s="3">
        <f t="shared" si="141"/>
        <v>0</v>
      </c>
      <c r="BM156" s="3">
        <f t="shared" si="141"/>
        <v>0</v>
      </c>
      <c r="BN156" s="3">
        <f t="shared" si="141"/>
        <v>0</v>
      </c>
      <c r="BO156" s="3">
        <f t="shared" si="141"/>
        <v>0</v>
      </c>
      <c r="BP156" s="3">
        <f t="shared" si="141"/>
        <v>0</v>
      </c>
      <c r="BQ156" s="3">
        <f t="shared" si="141"/>
        <v>0</v>
      </c>
      <c r="BR156" s="3">
        <f t="shared" si="141"/>
        <v>0</v>
      </c>
      <c r="BS156" s="3">
        <f t="shared" si="141"/>
        <v>0</v>
      </c>
      <c r="BT156" s="3">
        <f t="shared" si="141"/>
        <v>0</v>
      </c>
      <c r="BU156" s="3">
        <f t="shared" si="141"/>
        <v>0</v>
      </c>
      <c r="BV156" s="3">
        <f t="shared" si="141"/>
        <v>0</v>
      </c>
      <c r="BW156" s="3">
        <f t="shared" si="141"/>
        <v>0</v>
      </c>
      <c r="BX156" s="3">
        <f t="shared" si="141"/>
        <v>0</v>
      </c>
      <c r="BY156" s="3">
        <f t="shared" si="141"/>
        <v>0</v>
      </c>
      <c r="BZ156" s="3">
        <f t="shared" ref="BZ156:CH156" si="142">IF(BZ36=0,0,((BZ18*0.5)+BY36-BZ54)*BZ91*BZ123*BZ$2)</f>
        <v>0</v>
      </c>
      <c r="CA156" s="3">
        <f t="shared" si="142"/>
        <v>0</v>
      </c>
      <c r="CB156" s="3">
        <f t="shared" si="142"/>
        <v>0</v>
      </c>
      <c r="CC156" s="3">
        <f t="shared" si="142"/>
        <v>0</v>
      </c>
      <c r="CD156" s="3">
        <f t="shared" si="142"/>
        <v>0</v>
      </c>
      <c r="CE156" s="3">
        <f t="shared" si="142"/>
        <v>0</v>
      </c>
      <c r="CF156" s="3">
        <f t="shared" si="142"/>
        <v>0</v>
      </c>
      <c r="CG156" s="3">
        <f t="shared" si="142"/>
        <v>0</v>
      </c>
      <c r="CH156" s="12">
        <f t="shared" si="142"/>
        <v>0</v>
      </c>
    </row>
    <row r="157" spans="1:86" ht="15.75" hidden="1" customHeight="1" x14ac:dyDescent="0.3">
      <c r="A157" s="571"/>
      <c r="B157" s="281" t="s">
        <v>26</v>
      </c>
      <c r="C157" s="30">
        <f>SUM(C143:C156)</f>
        <v>0</v>
      </c>
      <c r="D157" s="30">
        <f>SUM(D143:D156)</f>
        <v>290.30839745475089</v>
      </c>
      <c r="E157" s="117">
        <f t="shared" ref="E157:BP157" si="143">SUM(E143:E156)</f>
        <v>4213.8103492401178</v>
      </c>
      <c r="F157" s="117">
        <f t="shared" si="143"/>
        <v>11397.611568024082</v>
      </c>
      <c r="G157" s="117">
        <f t="shared" si="143"/>
        <v>33272.634438190376</v>
      </c>
      <c r="H157" s="117">
        <f t="shared" si="143"/>
        <v>96132.336927334298</v>
      </c>
      <c r="I157" s="117">
        <f t="shared" si="143"/>
        <v>144417.44578022516</v>
      </c>
      <c r="J157" s="117">
        <f t="shared" si="143"/>
        <v>147843.80564635721</v>
      </c>
      <c r="K157" s="117">
        <f t="shared" si="143"/>
        <v>129887.23980160335</v>
      </c>
      <c r="L157" s="117">
        <f t="shared" si="143"/>
        <v>81604.060930225503</v>
      </c>
      <c r="M157" s="117">
        <f t="shared" si="143"/>
        <v>85747.688912610844</v>
      </c>
      <c r="N157" s="30">
        <f t="shared" si="143"/>
        <v>120901.73068013143</v>
      </c>
      <c r="O157" s="30">
        <f t="shared" si="143"/>
        <v>148958.6187555849</v>
      </c>
      <c r="P157" s="30">
        <f t="shared" si="143"/>
        <v>120108.99526340731</v>
      </c>
      <c r="Q157" s="30">
        <f t="shared" si="143"/>
        <v>126753.35396781807</v>
      </c>
      <c r="R157" s="30">
        <f t="shared" si="143"/>
        <v>120488.66797431397</v>
      </c>
      <c r="S157" s="30">
        <f t="shared" si="143"/>
        <v>154972.48175858258</v>
      </c>
      <c r="T157" s="30">
        <f t="shared" si="143"/>
        <v>351533.93061311694</v>
      </c>
      <c r="U157" s="30">
        <f t="shared" si="143"/>
        <v>434044.45235151198</v>
      </c>
      <c r="V157" s="30">
        <f t="shared" si="143"/>
        <v>386546.9037985254</v>
      </c>
      <c r="W157" s="30">
        <f t="shared" si="143"/>
        <v>270649.03629512305</v>
      </c>
      <c r="X157" s="30">
        <f t="shared" si="143"/>
        <v>135808.84001219692</v>
      </c>
      <c r="Y157" s="30">
        <f t="shared" si="143"/>
        <v>124403.75185417646</v>
      </c>
      <c r="Z157" s="30">
        <f t="shared" si="143"/>
        <v>140746.83427945848</v>
      </c>
      <c r="AA157" s="30">
        <f t="shared" si="143"/>
        <v>148958.6187555849</v>
      </c>
      <c r="AB157" s="30">
        <f t="shared" si="143"/>
        <v>120108.99526340731</v>
      </c>
      <c r="AC157" s="30">
        <f t="shared" si="143"/>
        <v>126753.35396781807</v>
      </c>
      <c r="AD157" s="30">
        <f t="shared" si="143"/>
        <v>120488.66797431397</v>
      </c>
      <c r="AE157" s="30">
        <f t="shared" si="143"/>
        <v>154972.48175858258</v>
      </c>
      <c r="AF157" s="30">
        <f t="shared" si="143"/>
        <v>351533.93061311694</v>
      </c>
      <c r="AG157" s="30">
        <f t="shared" si="143"/>
        <v>434044.45235151198</v>
      </c>
      <c r="AH157" s="30">
        <f t="shared" si="143"/>
        <v>386546.9037985254</v>
      </c>
      <c r="AI157" s="30">
        <f t="shared" si="143"/>
        <v>270649.03629512305</v>
      </c>
      <c r="AJ157" s="30">
        <f t="shared" si="143"/>
        <v>135808.84001219692</v>
      </c>
      <c r="AK157" s="30">
        <f t="shared" si="143"/>
        <v>124403.75185417646</v>
      </c>
      <c r="AL157" s="30">
        <f t="shared" si="143"/>
        <v>140746.83427945848</v>
      </c>
      <c r="AM157" s="30">
        <f t="shared" si="143"/>
        <v>148958.6187555849</v>
      </c>
      <c r="AN157" s="30">
        <f t="shared" si="143"/>
        <v>120108.99526340731</v>
      </c>
      <c r="AO157" s="30">
        <f t="shared" si="143"/>
        <v>126753.35396781807</v>
      </c>
      <c r="AP157" s="30">
        <f t="shared" si="143"/>
        <v>120488.66797431397</v>
      </c>
      <c r="AQ157" s="30">
        <f t="shared" si="143"/>
        <v>154972.48175858258</v>
      </c>
      <c r="AR157" s="30">
        <f t="shared" si="143"/>
        <v>351533.93061311694</v>
      </c>
      <c r="AS157" s="30">
        <f t="shared" si="143"/>
        <v>434044.45235151198</v>
      </c>
      <c r="AT157" s="30">
        <f t="shared" si="143"/>
        <v>386546.9037985254</v>
      </c>
      <c r="AU157" s="30">
        <f t="shared" si="143"/>
        <v>270649.03629512305</v>
      </c>
      <c r="AV157" s="30">
        <f t="shared" si="143"/>
        <v>135808.84001219692</v>
      </c>
      <c r="AW157" s="30">
        <f t="shared" si="143"/>
        <v>124403.75185417646</v>
      </c>
      <c r="AX157" s="30">
        <f t="shared" si="143"/>
        <v>140746.83427945848</v>
      </c>
      <c r="AY157" s="30">
        <f t="shared" si="143"/>
        <v>148958.6187555849</v>
      </c>
      <c r="AZ157" s="30">
        <f t="shared" si="143"/>
        <v>120108.99526340731</v>
      </c>
      <c r="BA157" s="30">
        <f t="shared" si="143"/>
        <v>126753.35396781807</v>
      </c>
      <c r="BB157" s="30">
        <f t="shared" si="143"/>
        <v>120488.66797431397</v>
      </c>
      <c r="BC157" s="30">
        <f t="shared" si="143"/>
        <v>154972.48175858258</v>
      </c>
      <c r="BD157" s="30">
        <f t="shared" si="143"/>
        <v>351533.93061311694</v>
      </c>
      <c r="BE157" s="30">
        <f t="shared" si="143"/>
        <v>434044.45235151198</v>
      </c>
      <c r="BF157" s="30">
        <f t="shared" si="143"/>
        <v>386546.9037985254</v>
      </c>
      <c r="BG157" s="30">
        <f t="shared" si="143"/>
        <v>270649.03629512305</v>
      </c>
      <c r="BH157" s="30">
        <f t="shared" si="143"/>
        <v>135808.84001219692</v>
      </c>
      <c r="BI157" s="30">
        <f t="shared" si="143"/>
        <v>124403.75185417646</v>
      </c>
      <c r="BJ157" s="30">
        <f t="shared" si="143"/>
        <v>140746.83427945848</v>
      </c>
      <c r="BK157" s="30">
        <f t="shared" si="143"/>
        <v>148958.6187555849</v>
      </c>
      <c r="BL157" s="30">
        <f t="shared" si="143"/>
        <v>120108.99526340731</v>
      </c>
      <c r="BM157" s="30">
        <f t="shared" si="143"/>
        <v>126753.35396781807</v>
      </c>
      <c r="BN157" s="30">
        <f t="shared" si="143"/>
        <v>120488.66797431397</v>
      </c>
      <c r="BO157" s="30">
        <f t="shared" si="143"/>
        <v>154972.48175858258</v>
      </c>
      <c r="BP157" s="30">
        <f t="shared" si="143"/>
        <v>351533.93061311694</v>
      </c>
      <c r="BQ157" s="30">
        <f t="shared" ref="BQ157:CH157" si="144">SUM(BQ143:BQ156)</f>
        <v>434044.45235151198</v>
      </c>
      <c r="BR157" s="30">
        <f t="shared" si="144"/>
        <v>386546.9037985254</v>
      </c>
      <c r="BS157" s="30">
        <f t="shared" si="144"/>
        <v>270649.03629512305</v>
      </c>
      <c r="BT157" s="30">
        <f t="shared" si="144"/>
        <v>135808.84001219692</v>
      </c>
      <c r="BU157" s="30">
        <f t="shared" si="144"/>
        <v>124403.75185417646</v>
      </c>
      <c r="BV157" s="30">
        <f t="shared" si="144"/>
        <v>140746.83427945848</v>
      </c>
      <c r="BW157" s="30">
        <f t="shared" si="144"/>
        <v>148958.6187555849</v>
      </c>
      <c r="BX157" s="30">
        <f t="shared" si="144"/>
        <v>120108.99526340731</v>
      </c>
      <c r="BY157" s="30">
        <f t="shared" si="144"/>
        <v>126753.35396781807</v>
      </c>
      <c r="BZ157" s="30">
        <f t="shared" si="144"/>
        <v>120488.66797431397</v>
      </c>
      <c r="CA157" s="30">
        <f t="shared" si="144"/>
        <v>154972.48175858258</v>
      </c>
      <c r="CB157" s="30">
        <f t="shared" si="144"/>
        <v>351533.93061311694</v>
      </c>
      <c r="CC157" s="30">
        <f t="shared" si="144"/>
        <v>434044.45235151198</v>
      </c>
      <c r="CD157" s="30">
        <f t="shared" si="144"/>
        <v>386546.9037985254</v>
      </c>
      <c r="CE157" s="30">
        <f t="shared" si="144"/>
        <v>270649.03629512305</v>
      </c>
      <c r="CF157" s="30">
        <f t="shared" si="144"/>
        <v>135808.84001219692</v>
      </c>
      <c r="CG157" s="30">
        <f t="shared" si="144"/>
        <v>124403.75185417646</v>
      </c>
      <c r="CH157" s="33">
        <f t="shared" si="144"/>
        <v>140746.83427945848</v>
      </c>
    </row>
    <row r="158" spans="1:86" ht="16.5" hidden="1" customHeight="1" thickBot="1" x14ac:dyDescent="0.35">
      <c r="A158" s="572"/>
      <c r="B158" s="156" t="s">
        <v>27</v>
      </c>
      <c r="C158" s="31">
        <f>C157</f>
        <v>0</v>
      </c>
      <c r="D158" s="31">
        <f>C158+D157</f>
        <v>290.30839745475089</v>
      </c>
      <c r="E158" s="31">
        <f t="shared" ref="E158:BP158" si="145">D158+E157</f>
        <v>4504.1187466948686</v>
      </c>
      <c r="F158" s="31">
        <f t="shared" si="145"/>
        <v>15901.73031471895</v>
      </c>
      <c r="G158" s="31">
        <f t="shared" si="145"/>
        <v>49174.364752909329</v>
      </c>
      <c r="H158" s="31">
        <f t="shared" si="145"/>
        <v>145306.70168024363</v>
      </c>
      <c r="I158" s="31">
        <f t="shared" si="145"/>
        <v>289724.14746046881</v>
      </c>
      <c r="J158" s="31">
        <f t="shared" si="145"/>
        <v>437567.95310682605</v>
      </c>
      <c r="K158" s="31">
        <f t="shared" si="145"/>
        <v>567455.19290842942</v>
      </c>
      <c r="L158" s="31">
        <f t="shared" si="145"/>
        <v>649059.25383865496</v>
      </c>
      <c r="M158" s="31">
        <f t="shared" si="145"/>
        <v>734806.94275126583</v>
      </c>
      <c r="N158" s="31">
        <f t="shared" si="145"/>
        <v>855708.6734313973</v>
      </c>
      <c r="O158" s="31">
        <f t="shared" si="145"/>
        <v>1004667.2921869822</v>
      </c>
      <c r="P158" s="31">
        <f t="shared" si="145"/>
        <v>1124776.2874503895</v>
      </c>
      <c r="Q158" s="31">
        <f t="shared" si="145"/>
        <v>1251529.6414182074</v>
      </c>
      <c r="R158" s="31">
        <f t="shared" si="145"/>
        <v>1372018.3093925214</v>
      </c>
      <c r="S158" s="31">
        <f t="shared" si="145"/>
        <v>1526990.791151104</v>
      </c>
      <c r="T158" s="31">
        <f t="shared" si="145"/>
        <v>1878524.7217642209</v>
      </c>
      <c r="U158" s="31">
        <f t="shared" si="145"/>
        <v>2312569.1741157328</v>
      </c>
      <c r="V158" s="31">
        <f t="shared" si="145"/>
        <v>2699116.077914258</v>
      </c>
      <c r="W158" s="31">
        <f t="shared" si="145"/>
        <v>2969765.1142093809</v>
      </c>
      <c r="X158" s="31">
        <f t="shared" si="145"/>
        <v>3105573.9542215778</v>
      </c>
      <c r="Y158" s="31">
        <f t="shared" si="145"/>
        <v>3229977.7060757545</v>
      </c>
      <c r="Z158" s="31">
        <f t="shared" si="145"/>
        <v>3370724.540355213</v>
      </c>
      <c r="AA158" s="31">
        <f t="shared" si="145"/>
        <v>3519683.159110798</v>
      </c>
      <c r="AB158" s="31">
        <f t="shared" si="145"/>
        <v>3639792.1543742055</v>
      </c>
      <c r="AC158" s="31">
        <f t="shared" si="145"/>
        <v>3766545.5083420235</v>
      </c>
      <c r="AD158" s="31">
        <f t="shared" si="145"/>
        <v>3887034.1763163377</v>
      </c>
      <c r="AE158" s="31">
        <f t="shared" si="145"/>
        <v>4042006.6580749201</v>
      </c>
      <c r="AF158" s="31">
        <f t="shared" si="145"/>
        <v>4393540.5886880374</v>
      </c>
      <c r="AG158" s="31">
        <f t="shared" si="145"/>
        <v>4827585.0410395497</v>
      </c>
      <c r="AH158" s="31">
        <f t="shared" si="145"/>
        <v>5214131.944838075</v>
      </c>
      <c r="AI158" s="31">
        <f t="shared" si="145"/>
        <v>5484780.9811331984</v>
      </c>
      <c r="AJ158" s="31">
        <f t="shared" si="145"/>
        <v>5620589.8211453948</v>
      </c>
      <c r="AK158" s="31">
        <f t="shared" si="145"/>
        <v>5744993.5729995715</v>
      </c>
      <c r="AL158" s="31">
        <f t="shared" si="145"/>
        <v>5885740.4072790295</v>
      </c>
      <c r="AM158" s="31">
        <f t="shared" si="145"/>
        <v>6034699.0260346141</v>
      </c>
      <c r="AN158" s="31">
        <f t="shared" si="145"/>
        <v>6154808.0212980211</v>
      </c>
      <c r="AO158" s="31">
        <f t="shared" si="145"/>
        <v>6281561.3752658395</v>
      </c>
      <c r="AP158" s="31">
        <f t="shared" si="145"/>
        <v>6402050.0432401532</v>
      </c>
      <c r="AQ158" s="31">
        <f t="shared" si="145"/>
        <v>6557022.5249987356</v>
      </c>
      <c r="AR158" s="31">
        <f t="shared" si="145"/>
        <v>6908556.4556118529</v>
      </c>
      <c r="AS158" s="31">
        <f t="shared" si="145"/>
        <v>7342600.9079633653</v>
      </c>
      <c r="AT158" s="31">
        <f t="shared" si="145"/>
        <v>7729147.8117618905</v>
      </c>
      <c r="AU158" s="31">
        <f t="shared" si="145"/>
        <v>7999796.8480570139</v>
      </c>
      <c r="AV158" s="31">
        <f t="shared" si="145"/>
        <v>8135605.6880692113</v>
      </c>
      <c r="AW158" s="31">
        <f t="shared" si="145"/>
        <v>8260009.439923388</v>
      </c>
      <c r="AX158" s="31">
        <f t="shared" si="145"/>
        <v>8400756.274202846</v>
      </c>
      <c r="AY158" s="31">
        <f t="shared" si="145"/>
        <v>8549714.8929584306</v>
      </c>
      <c r="AZ158" s="31">
        <f t="shared" si="145"/>
        <v>8669823.8882218376</v>
      </c>
      <c r="BA158" s="31">
        <f t="shared" si="145"/>
        <v>8796577.2421896551</v>
      </c>
      <c r="BB158" s="31">
        <f t="shared" si="145"/>
        <v>8917065.9101639688</v>
      </c>
      <c r="BC158" s="31">
        <f t="shared" si="145"/>
        <v>9072038.3919225521</v>
      </c>
      <c r="BD158" s="31">
        <f t="shared" si="145"/>
        <v>9423572.3225356694</v>
      </c>
      <c r="BE158" s="31">
        <f t="shared" si="145"/>
        <v>9857616.7748871818</v>
      </c>
      <c r="BF158" s="31">
        <f t="shared" si="145"/>
        <v>10244163.678685708</v>
      </c>
      <c r="BG158" s="31">
        <f t="shared" si="145"/>
        <v>10514812.714980831</v>
      </c>
      <c r="BH158" s="31">
        <f t="shared" si="145"/>
        <v>10650621.554993028</v>
      </c>
      <c r="BI158" s="31">
        <f t="shared" si="145"/>
        <v>10775025.306847204</v>
      </c>
      <c r="BJ158" s="31">
        <f t="shared" si="145"/>
        <v>10915772.141126662</v>
      </c>
      <c r="BK158" s="31">
        <f t="shared" si="145"/>
        <v>11064730.759882247</v>
      </c>
      <c r="BL158" s="31">
        <f t="shared" si="145"/>
        <v>11184839.755145654</v>
      </c>
      <c r="BM158" s="31">
        <f t="shared" si="145"/>
        <v>11311593.109113472</v>
      </c>
      <c r="BN158" s="31">
        <f t="shared" si="145"/>
        <v>11432081.777087785</v>
      </c>
      <c r="BO158" s="31">
        <f t="shared" si="145"/>
        <v>11587054.258846369</v>
      </c>
      <c r="BP158" s="31">
        <f t="shared" si="145"/>
        <v>11938588.189459486</v>
      </c>
      <c r="BQ158" s="31">
        <f t="shared" ref="BQ158:CH158" si="146">BP158+BQ157</f>
        <v>12372632.641810998</v>
      </c>
      <c r="BR158" s="31">
        <f t="shared" si="146"/>
        <v>12759179.545609524</v>
      </c>
      <c r="BS158" s="31">
        <f t="shared" si="146"/>
        <v>13029828.581904648</v>
      </c>
      <c r="BT158" s="31">
        <f t="shared" si="146"/>
        <v>13165637.421916844</v>
      </c>
      <c r="BU158" s="31">
        <f t="shared" si="146"/>
        <v>13290041.17377102</v>
      </c>
      <c r="BV158" s="31">
        <f t="shared" si="146"/>
        <v>13430788.008050479</v>
      </c>
      <c r="BW158" s="31">
        <f t="shared" si="146"/>
        <v>13579746.626806064</v>
      </c>
      <c r="BX158" s="31">
        <f t="shared" si="146"/>
        <v>13699855.622069471</v>
      </c>
      <c r="BY158" s="31">
        <f t="shared" si="146"/>
        <v>13826608.976037288</v>
      </c>
      <c r="BZ158" s="31">
        <f t="shared" si="146"/>
        <v>13947097.644011602</v>
      </c>
      <c r="CA158" s="31">
        <f t="shared" si="146"/>
        <v>14102070.125770185</v>
      </c>
      <c r="CB158" s="31">
        <f t="shared" si="146"/>
        <v>14453604.056383302</v>
      </c>
      <c r="CC158" s="31">
        <f t="shared" si="146"/>
        <v>14887648.508734815</v>
      </c>
      <c r="CD158" s="31">
        <f t="shared" si="146"/>
        <v>15274195.412533341</v>
      </c>
      <c r="CE158" s="31">
        <f t="shared" si="146"/>
        <v>15544844.448828464</v>
      </c>
      <c r="CF158" s="31">
        <f t="shared" si="146"/>
        <v>15680653.288840661</v>
      </c>
      <c r="CG158" s="31">
        <f t="shared" si="146"/>
        <v>15805057.040694837</v>
      </c>
      <c r="CH158" s="34">
        <f t="shared" si="146"/>
        <v>15945803.874974295</v>
      </c>
    </row>
    <row r="159" spans="1:86" hidden="1" x14ac:dyDescent="0.3">
      <c r="A159" s="113"/>
      <c r="B159" s="113"/>
      <c r="C159" s="246"/>
      <c r="D159" s="246"/>
      <c r="E159" s="246"/>
      <c r="F159" s="246"/>
      <c r="G159" s="246"/>
      <c r="H159" s="246"/>
      <c r="I159" s="246"/>
      <c r="J159" s="246"/>
      <c r="K159" s="246"/>
      <c r="L159" s="246"/>
      <c r="M159" s="246"/>
      <c r="N159" s="116"/>
    </row>
    <row r="160" spans="1:86" ht="15" hidden="1" thickBot="1" x14ac:dyDescent="0.35">
      <c r="A160" s="113"/>
      <c r="B160" s="113"/>
      <c r="C160" s="116"/>
      <c r="D160" s="116"/>
      <c r="E160" s="116"/>
      <c r="F160" s="116"/>
      <c r="G160" s="116"/>
      <c r="H160" s="116"/>
      <c r="I160" s="116"/>
      <c r="J160" s="116"/>
      <c r="K160" s="116"/>
      <c r="L160" s="116"/>
      <c r="M160" s="116"/>
      <c r="N160" s="116"/>
    </row>
    <row r="161" spans="1:86" ht="16.2" hidden="1" thickBot="1" x14ac:dyDescent="0.35">
      <c r="A161" s="570" t="s">
        <v>128</v>
      </c>
      <c r="B161" s="285" t="s">
        <v>124</v>
      </c>
      <c r="C161" s="174">
        <f>C$4</f>
        <v>44927</v>
      </c>
      <c r="D161" s="174">
        <f t="shared" ref="D161:BO161" si="147">D$4</f>
        <v>44958</v>
      </c>
      <c r="E161" s="174">
        <f t="shared" si="147"/>
        <v>44986</v>
      </c>
      <c r="F161" s="174">
        <f t="shared" si="147"/>
        <v>45017</v>
      </c>
      <c r="G161" s="174">
        <f t="shared" si="147"/>
        <v>45047</v>
      </c>
      <c r="H161" s="174">
        <f t="shared" si="147"/>
        <v>45078</v>
      </c>
      <c r="I161" s="174">
        <f t="shared" si="147"/>
        <v>45108</v>
      </c>
      <c r="J161" s="174">
        <f t="shared" si="147"/>
        <v>45139</v>
      </c>
      <c r="K161" s="174">
        <f t="shared" si="147"/>
        <v>45170</v>
      </c>
      <c r="L161" s="174">
        <f t="shared" si="147"/>
        <v>45200</v>
      </c>
      <c r="M161" s="174">
        <f t="shared" si="147"/>
        <v>45231</v>
      </c>
      <c r="N161" s="174">
        <f t="shared" si="147"/>
        <v>45261</v>
      </c>
      <c r="O161" s="174">
        <f t="shared" si="147"/>
        <v>45292</v>
      </c>
      <c r="P161" s="174">
        <f t="shared" si="147"/>
        <v>45323</v>
      </c>
      <c r="Q161" s="174">
        <f t="shared" si="147"/>
        <v>45352</v>
      </c>
      <c r="R161" s="174">
        <f t="shared" si="147"/>
        <v>45383</v>
      </c>
      <c r="S161" s="174">
        <f t="shared" si="147"/>
        <v>45413</v>
      </c>
      <c r="T161" s="174">
        <f t="shared" si="147"/>
        <v>45444</v>
      </c>
      <c r="U161" s="174">
        <f t="shared" si="147"/>
        <v>45474</v>
      </c>
      <c r="V161" s="174">
        <f t="shared" si="147"/>
        <v>45505</v>
      </c>
      <c r="W161" s="174">
        <f t="shared" si="147"/>
        <v>45536</v>
      </c>
      <c r="X161" s="174">
        <f t="shared" si="147"/>
        <v>45566</v>
      </c>
      <c r="Y161" s="174">
        <f t="shared" si="147"/>
        <v>45597</v>
      </c>
      <c r="Z161" s="174">
        <f t="shared" si="147"/>
        <v>45627</v>
      </c>
      <c r="AA161" s="174">
        <f t="shared" si="147"/>
        <v>45658</v>
      </c>
      <c r="AB161" s="174">
        <f t="shared" si="147"/>
        <v>45689</v>
      </c>
      <c r="AC161" s="174">
        <f t="shared" si="147"/>
        <v>45717</v>
      </c>
      <c r="AD161" s="174">
        <f t="shared" si="147"/>
        <v>45748</v>
      </c>
      <c r="AE161" s="174">
        <f t="shared" si="147"/>
        <v>45778</v>
      </c>
      <c r="AF161" s="174">
        <f t="shared" si="147"/>
        <v>45809</v>
      </c>
      <c r="AG161" s="174">
        <f t="shared" si="147"/>
        <v>45839</v>
      </c>
      <c r="AH161" s="174">
        <f t="shared" si="147"/>
        <v>45870</v>
      </c>
      <c r="AI161" s="174">
        <f t="shared" si="147"/>
        <v>45901</v>
      </c>
      <c r="AJ161" s="174">
        <f t="shared" si="147"/>
        <v>45931</v>
      </c>
      <c r="AK161" s="174">
        <f t="shared" si="147"/>
        <v>45962</v>
      </c>
      <c r="AL161" s="174">
        <f t="shared" si="147"/>
        <v>45992</v>
      </c>
      <c r="AM161" s="174">
        <f t="shared" si="147"/>
        <v>46023</v>
      </c>
      <c r="AN161" s="174">
        <f t="shared" si="147"/>
        <v>46054</v>
      </c>
      <c r="AO161" s="174">
        <f t="shared" si="147"/>
        <v>46082</v>
      </c>
      <c r="AP161" s="174">
        <f t="shared" si="147"/>
        <v>46113</v>
      </c>
      <c r="AQ161" s="174">
        <f t="shared" si="147"/>
        <v>46143</v>
      </c>
      <c r="AR161" s="174">
        <f t="shared" si="147"/>
        <v>46174</v>
      </c>
      <c r="AS161" s="174">
        <f t="shared" si="147"/>
        <v>46204</v>
      </c>
      <c r="AT161" s="174">
        <f t="shared" si="147"/>
        <v>46235</v>
      </c>
      <c r="AU161" s="174">
        <f t="shared" si="147"/>
        <v>46266</v>
      </c>
      <c r="AV161" s="174">
        <f t="shared" si="147"/>
        <v>46296</v>
      </c>
      <c r="AW161" s="174">
        <f t="shared" si="147"/>
        <v>46327</v>
      </c>
      <c r="AX161" s="174">
        <f t="shared" si="147"/>
        <v>46357</v>
      </c>
      <c r="AY161" s="174">
        <f t="shared" si="147"/>
        <v>46388</v>
      </c>
      <c r="AZ161" s="174">
        <f t="shared" si="147"/>
        <v>46419</v>
      </c>
      <c r="BA161" s="174">
        <f t="shared" si="147"/>
        <v>46447</v>
      </c>
      <c r="BB161" s="174">
        <f t="shared" si="147"/>
        <v>46478</v>
      </c>
      <c r="BC161" s="174">
        <f t="shared" si="147"/>
        <v>46508</v>
      </c>
      <c r="BD161" s="174">
        <f t="shared" si="147"/>
        <v>46539</v>
      </c>
      <c r="BE161" s="174">
        <f t="shared" si="147"/>
        <v>46569</v>
      </c>
      <c r="BF161" s="174">
        <f t="shared" si="147"/>
        <v>46600</v>
      </c>
      <c r="BG161" s="174">
        <f t="shared" si="147"/>
        <v>46631</v>
      </c>
      <c r="BH161" s="174">
        <f t="shared" si="147"/>
        <v>46661</v>
      </c>
      <c r="BI161" s="174">
        <f t="shared" si="147"/>
        <v>46692</v>
      </c>
      <c r="BJ161" s="174">
        <f t="shared" si="147"/>
        <v>46722</v>
      </c>
      <c r="BK161" s="174">
        <f t="shared" si="147"/>
        <v>46753</v>
      </c>
      <c r="BL161" s="174">
        <f t="shared" si="147"/>
        <v>46784</v>
      </c>
      <c r="BM161" s="174">
        <f t="shared" si="147"/>
        <v>46813</v>
      </c>
      <c r="BN161" s="174">
        <f t="shared" si="147"/>
        <v>46844</v>
      </c>
      <c r="BO161" s="174">
        <f t="shared" si="147"/>
        <v>46874</v>
      </c>
      <c r="BP161" s="174">
        <f t="shared" ref="BP161:CH161" si="148">BP$4</f>
        <v>46905</v>
      </c>
      <c r="BQ161" s="174">
        <f t="shared" si="148"/>
        <v>46935</v>
      </c>
      <c r="BR161" s="174">
        <f t="shared" si="148"/>
        <v>46966</v>
      </c>
      <c r="BS161" s="174">
        <f t="shared" si="148"/>
        <v>46997</v>
      </c>
      <c r="BT161" s="174">
        <f t="shared" si="148"/>
        <v>47027</v>
      </c>
      <c r="BU161" s="174">
        <f t="shared" si="148"/>
        <v>47058</v>
      </c>
      <c r="BV161" s="174">
        <f t="shared" si="148"/>
        <v>47088</v>
      </c>
      <c r="BW161" s="174">
        <f t="shared" si="148"/>
        <v>47119</v>
      </c>
      <c r="BX161" s="174">
        <f t="shared" si="148"/>
        <v>47150</v>
      </c>
      <c r="BY161" s="174">
        <f t="shared" si="148"/>
        <v>47178</v>
      </c>
      <c r="BZ161" s="174">
        <f t="shared" si="148"/>
        <v>47209</v>
      </c>
      <c r="CA161" s="174">
        <f t="shared" si="148"/>
        <v>47239</v>
      </c>
      <c r="CB161" s="174">
        <f t="shared" si="148"/>
        <v>47270</v>
      </c>
      <c r="CC161" s="174">
        <f t="shared" si="148"/>
        <v>47300</v>
      </c>
      <c r="CD161" s="174">
        <f t="shared" si="148"/>
        <v>47331</v>
      </c>
      <c r="CE161" s="174">
        <f t="shared" si="148"/>
        <v>47362</v>
      </c>
      <c r="CF161" s="174">
        <f t="shared" si="148"/>
        <v>47392</v>
      </c>
      <c r="CG161" s="174">
        <f t="shared" si="148"/>
        <v>47423</v>
      </c>
      <c r="CH161" s="175">
        <f t="shared" si="148"/>
        <v>47453</v>
      </c>
    </row>
    <row r="162" spans="1:86" hidden="1" x14ac:dyDescent="0.3">
      <c r="A162" s="571"/>
      <c r="B162" s="284" t="s">
        <v>20</v>
      </c>
      <c r="C162" s="30">
        <f>IF(C23=0,0,((C5*0.5)-C41)*C78*C127*C$2)</f>
        <v>0</v>
      </c>
      <c r="D162" s="30">
        <f>IF(D23=0,0,((D5*0.5)+C23-D41)*D78*D127*D$2)</f>
        <v>5.1999560640737599</v>
      </c>
      <c r="E162" s="30">
        <f t="shared" ref="E162:BP163" si="149">IF(E23=0,0,((E5*0.5)+D23-E41)*E78*E127*E$2)</f>
        <v>43.76535666421902</v>
      </c>
      <c r="F162" s="30">
        <f t="shared" si="149"/>
        <v>64.992968713139106</v>
      </c>
      <c r="G162" s="30">
        <f t="shared" si="149"/>
        <v>120.37336475469786</v>
      </c>
      <c r="H162" s="30">
        <f t="shared" si="149"/>
        <v>554.59409920461178</v>
      </c>
      <c r="I162" s="30">
        <f t="shared" si="149"/>
        <v>593.29077351686931</v>
      </c>
      <c r="J162" s="30">
        <f t="shared" si="149"/>
        <v>683.36807936004413</v>
      </c>
      <c r="K162" s="30">
        <f t="shared" si="149"/>
        <v>726.92316970205309</v>
      </c>
      <c r="L162" s="30">
        <f t="shared" si="149"/>
        <v>288.55202786874355</v>
      </c>
      <c r="M162" s="30">
        <f t="shared" si="149"/>
        <v>286.09943761792073</v>
      </c>
      <c r="N162" s="30">
        <f t="shared" si="149"/>
        <v>285.23410917981136</v>
      </c>
      <c r="O162" s="30">
        <f t="shared" si="149"/>
        <v>324.36639043032045</v>
      </c>
      <c r="P162" s="30">
        <f t="shared" si="149"/>
        <v>291.20569335351087</v>
      </c>
      <c r="Q162" s="30">
        <f t="shared" si="149"/>
        <v>353.92277606444867</v>
      </c>
      <c r="R162" s="30">
        <f t="shared" si="149"/>
        <v>225.86023568596283</v>
      </c>
      <c r="S162" s="30">
        <f t="shared" si="149"/>
        <v>295.8500807527879</v>
      </c>
      <c r="T162" s="30">
        <f t="shared" si="149"/>
        <v>1221.1141361039406</v>
      </c>
      <c r="U162" s="30">
        <f t="shared" si="149"/>
        <v>1107.9097948610633</v>
      </c>
      <c r="V162" s="30">
        <f t="shared" si="149"/>
        <v>1155.9172869412146</v>
      </c>
      <c r="W162" s="30">
        <f t="shared" si="149"/>
        <v>1062.4605214990311</v>
      </c>
      <c r="X162" s="30">
        <f t="shared" si="149"/>
        <v>399.93402159353582</v>
      </c>
      <c r="Y162" s="30">
        <f t="shared" si="149"/>
        <v>387.94743074446063</v>
      </c>
      <c r="Z162" s="30">
        <f t="shared" si="149"/>
        <v>325.34228541424727</v>
      </c>
      <c r="AA162" s="30">
        <f t="shared" si="149"/>
        <v>324.36639043032045</v>
      </c>
      <c r="AB162" s="30">
        <f t="shared" si="149"/>
        <v>291.20569335351087</v>
      </c>
      <c r="AC162" s="30">
        <f t="shared" si="149"/>
        <v>353.92277606444867</v>
      </c>
      <c r="AD162" s="30">
        <f t="shared" si="149"/>
        <v>225.86023568596283</v>
      </c>
      <c r="AE162" s="30">
        <f t="shared" si="149"/>
        <v>295.8500807527879</v>
      </c>
      <c r="AF162" s="30">
        <f t="shared" si="149"/>
        <v>1221.1141361039406</v>
      </c>
      <c r="AG162" s="30">
        <f t="shared" si="149"/>
        <v>1107.9097948610633</v>
      </c>
      <c r="AH162" s="30">
        <f t="shared" si="149"/>
        <v>1155.9172869412146</v>
      </c>
      <c r="AI162" s="30">
        <f t="shared" si="149"/>
        <v>1062.4605214990311</v>
      </c>
      <c r="AJ162" s="30">
        <f t="shared" si="149"/>
        <v>399.93402159353582</v>
      </c>
      <c r="AK162" s="30">
        <f t="shared" si="149"/>
        <v>387.94743074446063</v>
      </c>
      <c r="AL162" s="30">
        <f t="shared" si="149"/>
        <v>325.34228541424727</v>
      </c>
      <c r="AM162" s="30">
        <f t="shared" si="149"/>
        <v>324.36639043032045</v>
      </c>
      <c r="AN162" s="30">
        <f t="shared" si="149"/>
        <v>291.20569335351087</v>
      </c>
      <c r="AO162" s="30">
        <f t="shared" si="149"/>
        <v>353.92277606444867</v>
      </c>
      <c r="AP162" s="30">
        <f t="shared" si="149"/>
        <v>225.86023568596283</v>
      </c>
      <c r="AQ162" s="30">
        <f t="shared" si="149"/>
        <v>295.8500807527879</v>
      </c>
      <c r="AR162" s="30">
        <f t="shared" si="149"/>
        <v>1221.1141361039406</v>
      </c>
      <c r="AS162" s="30">
        <f t="shared" si="149"/>
        <v>1107.9097948610633</v>
      </c>
      <c r="AT162" s="30">
        <f t="shared" si="149"/>
        <v>1155.9172869412146</v>
      </c>
      <c r="AU162" s="30">
        <f t="shared" si="149"/>
        <v>1062.4605214990311</v>
      </c>
      <c r="AV162" s="30">
        <f t="shared" si="149"/>
        <v>399.93402159353582</v>
      </c>
      <c r="AW162" s="30">
        <f t="shared" si="149"/>
        <v>387.94743074446063</v>
      </c>
      <c r="AX162" s="30">
        <f t="shared" si="149"/>
        <v>325.34228541424727</v>
      </c>
      <c r="AY162" s="30">
        <f t="shared" si="149"/>
        <v>324.36639043032045</v>
      </c>
      <c r="AZ162" s="30">
        <f t="shared" si="149"/>
        <v>291.20569335351087</v>
      </c>
      <c r="BA162" s="30">
        <f t="shared" si="149"/>
        <v>353.92277606444867</v>
      </c>
      <c r="BB162" s="30">
        <f t="shared" si="149"/>
        <v>225.86023568596283</v>
      </c>
      <c r="BC162" s="30">
        <f t="shared" si="149"/>
        <v>295.8500807527879</v>
      </c>
      <c r="BD162" s="30">
        <f t="shared" si="149"/>
        <v>1221.1141361039406</v>
      </c>
      <c r="BE162" s="30">
        <f t="shared" si="149"/>
        <v>1107.9097948610633</v>
      </c>
      <c r="BF162" s="30">
        <f t="shared" si="149"/>
        <v>1155.9172869412146</v>
      </c>
      <c r="BG162" s="30">
        <f t="shared" si="149"/>
        <v>1062.4605214990311</v>
      </c>
      <c r="BH162" s="30">
        <f t="shared" si="149"/>
        <v>399.93402159353582</v>
      </c>
      <c r="BI162" s="30">
        <f t="shared" si="149"/>
        <v>387.94743074446063</v>
      </c>
      <c r="BJ162" s="30">
        <f t="shared" si="149"/>
        <v>325.34228541424727</v>
      </c>
      <c r="BK162" s="30">
        <f t="shared" si="149"/>
        <v>324.36639043032045</v>
      </c>
      <c r="BL162" s="30">
        <f t="shared" si="149"/>
        <v>291.20569335351087</v>
      </c>
      <c r="BM162" s="30">
        <f t="shared" si="149"/>
        <v>353.92277606444867</v>
      </c>
      <c r="BN162" s="30">
        <f t="shared" si="149"/>
        <v>225.86023568596283</v>
      </c>
      <c r="BO162" s="30">
        <f t="shared" si="149"/>
        <v>295.8500807527879</v>
      </c>
      <c r="BP162" s="30">
        <f t="shared" si="149"/>
        <v>1221.1141361039406</v>
      </c>
      <c r="BQ162" s="30">
        <f t="shared" ref="BQ162:CH166" si="150">IF(BQ23=0,0,((BQ5*0.5)+BP23-BQ41)*BQ78*BQ127*BQ$2)</f>
        <v>1107.9097948610633</v>
      </c>
      <c r="BR162" s="30">
        <f t="shared" si="150"/>
        <v>1155.9172869412146</v>
      </c>
      <c r="BS162" s="30">
        <f t="shared" si="150"/>
        <v>1062.4605214990311</v>
      </c>
      <c r="BT162" s="30">
        <f t="shared" si="150"/>
        <v>399.93402159353582</v>
      </c>
      <c r="BU162" s="30">
        <f t="shared" si="150"/>
        <v>387.94743074446063</v>
      </c>
      <c r="BV162" s="30">
        <f t="shared" si="150"/>
        <v>325.34228541424727</v>
      </c>
      <c r="BW162" s="30">
        <f t="shared" si="150"/>
        <v>324.36639043032045</v>
      </c>
      <c r="BX162" s="30">
        <f t="shared" si="150"/>
        <v>291.20569335351087</v>
      </c>
      <c r="BY162" s="30">
        <f t="shared" si="150"/>
        <v>353.92277606444867</v>
      </c>
      <c r="BZ162" s="30">
        <f t="shared" si="150"/>
        <v>225.86023568596283</v>
      </c>
      <c r="CA162" s="30">
        <f t="shared" si="150"/>
        <v>295.8500807527879</v>
      </c>
      <c r="CB162" s="30">
        <f t="shared" si="150"/>
        <v>1221.1141361039406</v>
      </c>
      <c r="CC162" s="30">
        <f t="shared" si="150"/>
        <v>1107.9097948610633</v>
      </c>
      <c r="CD162" s="30">
        <f t="shared" si="150"/>
        <v>1155.9172869412146</v>
      </c>
      <c r="CE162" s="30">
        <f t="shared" si="150"/>
        <v>1062.4605214990311</v>
      </c>
      <c r="CF162" s="30">
        <f t="shared" si="150"/>
        <v>399.93402159353582</v>
      </c>
      <c r="CG162" s="30">
        <f t="shared" si="150"/>
        <v>387.94743074446063</v>
      </c>
      <c r="CH162" s="33">
        <f t="shared" si="150"/>
        <v>325.34228541424727</v>
      </c>
    </row>
    <row r="163" spans="1:86" hidden="1" x14ac:dyDescent="0.3">
      <c r="A163" s="571"/>
      <c r="B163" s="284" t="s">
        <v>0</v>
      </c>
      <c r="C163" s="30">
        <f t="shared" ref="C163:C174" si="151">IF(C24=0,0,((C6*0.5)-C42)*C79*C128*C$2)</f>
        <v>0</v>
      </c>
      <c r="D163" s="30">
        <f t="shared" ref="D163:S174" si="152">IF(D24=0,0,((D6*0.5)+C24-D42)*D79*D128*D$2)</f>
        <v>0</v>
      </c>
      <c r="E163" s="30">
        <f t="shared" si="152"/>
        <v>0</v>
      </c>
      <c r="F163" s="30">
        <f t="shared" si="152"/>
        <v>0</v>
      </c>
      <c r="G163" s="30">
        <f t="shared" si="152"/>
        <v>2.7133839003132523</v>
      </c>
      <c r="H163" s="30">
        <f t="shared" si="152"/>
        <v>43.411119764495027</v>
      </c>
      <c r="I163" s="30">
        <f t="shared" si="152"/>
        <v>54.031565530755856</v>
      </c>
      <c r="J163" s="30">
        <f t="shared" si="152"/>
        <v>54.227304451197497</v>
      </c>
      <c r="K163" s="30">
        <f t="shared" si="152"/>
        <v>24.122682617773769</v>
      </c>
      <c r="L163" s="30">
        <f t="shared" si="152"/>
        <v>7.0106963985653614</v>
      </c>
      <c r="M163" s="30">
        <f t="shared" si="152"/>
        <v>21.258962994717372</v>
      </c>
      <c r="N163" s="30">
        <f t="shared" si="152"/>
        <v>26.134723290071577</v>
      </c>
      <c r="O163" s="30">
        <f t="shared" si="152"/>
        <v>30.168428927567597</v>
      </c>
      <c r="P163" s="30">
        <f t="shared" si="152"/>
        <v>27.899586886211559</v>
      </c>
      <c r="Q163" s="30">
        <f t="shared" si="152"/>
        <v>26.897977051330024</v>
      </c>
      <c r="R163" s="30">
        <f t="shared" si="152"/>
        <v>7.1913356623925742</v>
      </c>
      <c r="S163" s="30">
        <f t="shared" si="152"/>
        <v>15.218204197082544</v>
      </c>
      <c r="T163" s="30">
        <f t="shared" si="149"/>
        <v>158.27685624469134</v>
      </c>
      <c r="U163" s="30">
        <f t="shared" si="149"/>
        <v>177.57005097878437</v>
      </c>
      <c r="V163" s="30">
        <f t="shared" si="149"/>
        <v>178.21332995358233</v>
      </c>
      <c r="W163" s="30">
        <f t="shared" si="149"/>
        <v>79.277102932449523</v>
      </c>
      <c r="X163" s="30">
        <f t="shared" si="149"/>
        <v>10.750267944168268</v>
      </c>
      <c r="Y163" s="30">
        <f t="shared" si="149"/>
        <v>21.258962994717372</v>
      </c>
      <c r="Z163" s="30">
        <f t="shared" si="149"/>
        <v>26.134723290071577</v>
      </c>
      <c r="AA163" s="30">
        <f t="shared" si="149"/>
        <v>30.168428927567597</v>
      </c>
      <c r="AB163" s="30">
        <f t="shared" si="149"/>
        <v>27.899586886211559</v>
      </c>
      <c r="AC163" s="30">
        <f t="shared" si="149"/>
        <v>26.897977051330024</v>
      </c>
      <c r="AD163" s="30">
        <f t="shared" si="149"/>
        <v>7.1913356623925742</v>
      </c>
      <c r="AE163" s="30">
        <f t="shared" si="149"/>
        <v>15.218204197082544</v>
      </c>
      <c r="AF163" s="30">
        <f t="shared" si="149"/>
        <v>158.27685624469134</v>
      </c>
      <c r="AG163" s="30">
        <f t="shared" si="149"/>
        <v>177.57005097878437</v>
      </c>
      <c r="AH163" s="30">
        <f t="shared" si="149"/>
        <v>178.21332995358233</v>
      </c>
      <c r="AI163" s="30">
        <f t="shared" si="149"/>
        <v>79.277102932449523</v>
      </c>
      <c r="AJ163" s="30">
        <f t="shared" si="149"/>
        <v>10.750267944168268</v>
      </c>
      <c r="AK163" s="30">
        <f t="shared" si="149"/>
        <v>21.258962994717372</v>
      </c>
      <c r="AL163" s="30">
        <f t="shared" si="149"/>
        <v>26.134723290071577</v>
      </c>
      <c r="AM163" s="30">
        <f t="shared" si="149"/>
        <v>30.168428927567597</v>
      </c>
      <c r="AN163" s="30">
        <f t="shared" si="149"/>
        <v>27.899586886211559</v>
      </c>
      <c r="AO163" s="30">
        <f t="shared" si="149"/>
        <v>26.897977051330024</v>
      </c>
      <c r="AP163" s="30">
        <f t="shared" si="149"/>
        <v>7.1913356623925742</v>
      </c>
      <c r="AQ163" s="30">
        <f t="shared" si="149"/>
        <v>15.218204197082544</v>
      </c>
      <c r="AR163" s="30">
        <f t="shared" si="149"/>
        <v>158.27685624469134</v>
      </c>
      <c r="AS163" s="30">
        <f t="shared" si="149"/>
        <v>177.57005097878437</v>
      </c>
      <c r="AT163" s="30">
        <f t="shared" si="149"/>
        <v>178.21332995358233</v>
      </c>
      <c r="AU163" s="30">
        <f t="shared" si="149"/>
        <v>79.277102932449523</v>
      </c>
      <c r="AV163" s="30">
        <f t="shared" si="149"/>
        <v>10.750267944168268</v>
      </c>
      <c r="AW163" s="30">
        <f t="shared" si="149"/>
        <v>21.258962994717372</v>
      </c>
      <c r="AX163" s="30">
        <f t="shared" si="149"/>
        <v>26.134723290071577</v>
      </c>
      <c r="AY163" s="30">
        <f t="shared" si="149"/>
        <v>30.168428927567597</v>
      </c>
      <c r="AZ163" s="30">
        <f t="shared" si="149"/>
        <v>27.899586886211559</v>
      </c>
      <c r="BA163" s="30">
        <f t="shared" si="149"/>
        <v>26.897977051330024</v>
      </c>
      <c r="BB163" s="30">
        <f t="shared" si="149"/>
        <v>7.1913356623925742</v>
      </c>
      <c r="BC163" s="30">
        <f t="shared" si="149"/>
        <v>15.218204197082544</v>
      </c>
      <c r="BD163" s="30">
        <f t="shared" si="149"/>
        <v>158.27685624469134</v>
      </c>
      <c r="BE163" s="30">
        <f t="shared" si="149"/>
        <v>177.57005097878437</v>
      </c>
      <c r="BF163" s="30">
        <f t="shared" si="149"/>
        <v>178.21332995358233</v>
      </c>
      <c r="BG163" s="30">
        <f t="shared" si="149"/>
        <v>79.277102932449523</v>
      </c>
      <c r="BH163" s="30">
        <f t="shared" si="149"/>
        <v>10.750267944168268</v>
      </c>
      <c r="BI163" s="30">
        <f t="shared" si="149"/>
        <v>21.258962994717372</v>
      </c>
      <c r="BJ163" s="30">
        <f t="shared" si="149"/>
        <v>26.134723290071577</v>
      </c>
      <c r="BK163" s="30">
        <f t="shared" si="149"/>
        <v>30.168428927567597</v>
      </c>
      <c r="BL163" s="30">
        <f t="shared" si="149"/>
        <v>27.899586886211559</v>
      </c>
      <c r="BM163" s="30">
        <f t="shared" si="149"/>
        <v>26.897977051330024</v>
      </c>
      <c r="BN163" s="30">
        <f t="shared" si="149"/>
        <v>7.1913356623925742</v>
      </c>
      <c r="BO163" s="30">
        <f t="shared" si="149"/>
        <v>15.218204197082544</v>
      </c>
      <c r="BP163" s="30">
        <f t="shared" si="149"/>
        <v>158.27685624469134</v>
      </c>
      <c r="BQ163" s="30">
        <f t="shared" si="150"/>
        <v>177.57005097878437</v>
      </c>
      <c r="BR163" s="30">
        <f t="shared" si="150"/>
        <v>178.21332995358233</v>
      </c>
      <c r="BS163" s="30">
        <f t="shared" si="150"/>
        <v>79.277102932449523</v>
      </c>
      <c r="BT163" s="30">
        <f t="shared" si="150"/>
        <v>10.750267944168268</v>
      </c>
      <c r="BU163" s="30">
        <f t="shared" si="150"/>
        <v>21.258962994717372</v>
      </c>
      <c r="BV163" s="30">
        <f t="shared" si="150"/>
        <v>26.134723290071577</v>
      </c>
      <c r="BW163" s="30">
        <f t="shared" si="150"/>
        <v>30.168428927567597</v>
      </c>
      <c r="BX163" s="30">
        <f t="shared" si="150"/>
        <v>27.899586886211559</v>
      </c>
      <c r="BY163" s="30">
        <f t="shared" si="150"/>
        <v>26.897977051330024</v>
      </c>
      <c r="BZ163" s="30">
        <f t="shared" si="150"/>
        <v>7.1913356623925742</v>
      </c>
      <c r="CA163" s="30">
        <f t="shared" si="150"/>
        <v>15.218204197082544</v>
      </c>
      <c r="CB163" s="30">
        <f t="shared" si="150"/>
        <v>158.27685624469134</v>
      </c>
      <c r="CC163" s="30">
        <f t="shared" si="150"/>
        <v>177.57005097878437</v>
      </c>
      <c r="CD163" s="30">
        <f t="shared" si="150"/>
        <v>178.21332995358233</v>
      </c>
      <c r="CE163" s="30">
        <f t="shared" si="150"/>
        <v>79.277102932449523</v>
      </c>
      <c r="CF163" s="30">
        <f t="shared" si="150"/>
        <v>10.750267944168268</v>
      </c>
      <c r="CG163" s="30">
        <f t="shared" si="150"/>
        <v>21.258962994717372</v>
      </c>
      <c r="CH163" s="33">
        <f t="shared" si="150"/>
        <v>26.134723290071577</v>
      </c>
    </row>
    <row r="164" spans="1:86" hidden="1" x14ac:dyDescent="0.3">
      <c r="A164" s="571"/>
      <c r="B164" s="284" t="s">
        <v>21</v>
      </c>
      <c r="C164" s="30">
        <f t="shared" si="151"/>
        <v>0</v>
      </c>
      <c r="D164" s="30">
        <f t="shared" si="152"/>
        <v>0</v>
      </c>
      <c r="E164" s="30">
        <f t="shared" ref="E164:BP167" si="153">IF(E25=0,0,((E7*0.5)+D25-E43)*E80*E129*E$2)</f>
        <v>0</v>
      </c>
      <c r="F164" s="30">
        <f t="shared" si="153"/>
        <v>0</v>
      </c>
      <c r="G164" s="30">
        <f t="shared" si="153"/>
        <v>0</v>
      </c>
      <c r="H164" s="30">
        <f t="shared" si="153"/>
        <v>0</v>
      </c>
      <c r="I164" s="30">
        <f t="shared" si="153"/>
        <v>0</v>
      </c>
      <c r="J164" s="30">
        <f t="shared" si="153"/>
        <v>0</v>
      </c>
      <c r="K164" s="30">
        <f t="shared" si="153"/>
        <v>0</v>
      </c>
      <c r="L164" s="30">
        <f t="shared" si="153"/>
        <v>8.1257935956454599</v>
      </c>
      <c r="M164" s="30">
        <f t="shared" si="153"/>
        <v>17.329424880597429</v>
      </c>
      <c r="N164" s="30">
        <f t="shared" si="153"/>
        <v>20.824395415820206</v>
      </c>
      <c r="O164" s="30">
        <f t="shared" si="153"/>
        <v>23.93178414141115</v>
      </c>
      <c r="P164" s="30">
        <f t="shared" si="153"/>
        <v>20.28980398340865</v>
      </c>
      <c r="Q164" s="30">
        <f t="shared" si="153"/>
        <v>23.0089099465015</v>
      </c>
      <c r="R164" s="30">
        <f t="shared" si="153"/>
        <v>19.642984137914084</v>
      </c>
      <c r="S164" s="30">
        <f t="shared" si="153"/>
        <v>24.57464169699319</v>
      </c>
      <c r="T164" s="30">
        <f t="shared" si="153"/>
        <v>103.91230754749877</v>
      </c>
      <c r="U164" s="30">
        <f t="shared" si="153"/>
        <v>94.208690864824447</v>
      </c>
      <c r="V164" s="30">
        <f t="shared" si="153"/>
        <v>98.832921452934144</v>
      </c>
      <c r="W164" s="30">
        <f t="shared" si="153"/>
        <v>88.322693357456401</v>
      </c>
      <c r="X164" s="30">
        <f t="shared" si="153"/>
        <v>33.118999728489776</v>
      </c>
      <c r="Y164" s="30">
        <f t="shared" si="153"/>
        <v>29.667730124658256</v>
      </c>
      <c r="Z164" s="30">
        <f t="shared" si="153"/>
        <v>24.827432637434235</v>
      </c>
      <c r="AA164" s="30">
        <f t="shared" si="153"/>
        <v>23.93178414141115</v>
      </c>
      <c r="AB164" s="30">
        <f t="shared" si="153"/>
        <v>20.28980398340865</v>
      </c>
      <c r="AC164" s="30">
        <f t="shared" si="153"/>
        <v>23.0089099465015</v>
      </c>
      <c r="AD164" s="30">
        <f t="shared" si="153"/>
        <v>19.642984137914084</v>
      </c>
      <c r="AE164" s="30">
        <f t="shared" si="153"/>
        <v>24.57464169699319</v>
      </c>
      <c r="AF164" s="30">
        <f t="shared" si="153"/>
        <v>103.91230754749877</v>
      </c>
      <c r="AG164" s="30">
        <f t="shared" si="153"/>
        <v>94.208690864824447</v>
      </c>
      <c r="AH164" s="30">
        <f t="shared" si="153"/>
        <v>98.832921452934144</v>
      </c>
      <c r="AI164" s="30">
        <f t="shared" si="153"/>
        <v>88.322693357456401</v>
      </c>
      <c r="AJ164" s="30">
        <f t="shared" si="153"/>
        <v>33.118999728489776</v>
      </c>
      <c r="AK164" s="30">
        <f t="shared" si="153"/>
        <v>29.667730124658256</v>
      </c>
      <c r="AL164" s="30">
        <f t="shared" si="153"/>
        <v>24.827432637434235</v>
      </c>
      <c r="AM164" s="30">
        <f t="shared" si="153"/>
        <v>23.93178414141115</v>
      </c>
      <c r="AN164" s="30">
        <f t="shared" si="153"/>
        <v>20.28980398340865</v>
      </c>
      <c r="AO164" s="30">
        <f t="shared" si="153"/>
        <v>23.0089099465015</v>
      </c>
      <c r="AP164" s="30">
        <f t="shared" si="153"/>
        <v>19.642984137914084</v>
      </c>
      <c r="AQ164" s="30">
        <f t="shared" si="153"/>
        <v>24.57464169699319</v>
      </c>
      <c r="AR164" s="30">
        <f t="shared" si="153"/>
        <v>103.91230754749877</v>
      </c>
      <c r="AS164" s="30">
        <f t="shared" si="153"/>
        <v>94.208690864824447</v>
      </c>
      <c r="AT164" s="30">
        <f t="shared" si="153"/>
        <v>98.832921452934144</v>
      </c>
      <c r="AU164" s="30">
        <f t="shared" si="153"/>
        <v>88.322693357456401</v>
      </c>
      <c r="AV164" s="30">
        <f t="shared" si="153"/>
        <v>33.118999728489776</v>
      </c>
      <c r="AW164" s="30">
        <f t="shared" si="153"/>
        <v>29.667730124658256</v>
      </c>
      <c r="AX164" s="30">
        <f t="shared" si="153"/>
        <v>24.827432637434235</v>
      </c>
      <c r="AY164" s="30">
        <f t="shared" si="153"/>
        <v>23.93178414141115</v>
      </c>
      <c r="AZ164" s="30">
        <f t="shared" si="153"/>
        <v>20.28980398340865</v>
      </c>
      <c r="BA164" s="30">
        <f t="shared" si="153"/>
        <v>23.0089099465015</v>
      </c>
      <c r="BB164" s="30">
        <f t="shared" si="153"/>
        <v>19.642984137914084</v>
      </c>
      <c r="BC164" s="30">
        <f t="shared" si="153"/>
        <v>24.57464169699319</v>
      </c>
      <c r="BD164" s="30">
        <f t="shared" si="153"/>
        <v>103.91230754749877</v>
      </c>
      <c r="BE164" s="30">
        <f t="shared" si="153"/>
        <v>94.208690864824447</v>
      </c>
      <c r="BF164" s="30">
        <f t="shared" si="153"/>
        <v>98.832921452934144</v>
      </c>
      <c r="BG164" s="30">
        <f t="shared" si="153"/>
        <v>88.322693357456401</v>
      </c>
      <c r="BH164" s="30">
        <f t="shared" si="153"/>
        <v>33.118999728489776</v>
      </c>
      <c r="BI164" s="30">
        <f t="shared" si="153"/>
        <v>29.667730124658256</v>
      </c>
      <c r="BJ164" s="30">
        <f t="shared" si="153"/>
        <v>24.827432637434235</v>
      </c>
      <c r="BK164" s="30">
        <f t="shared" si="153"/>
        <v>23.93178414141115</v>
      </c>
      <c r="BL164" s="30">
        <f t="shared" si="153"/>
        <v>20.28980398340865</v>
      </c>
      <c r="BM164" s="30">
        <f t="shared" si="153"/>
        <v>23.0089099465015</v>
      </c>
      <c r="BN164" s="30">
        <f t="shared" si="153"/>
        <v>19.642984137914084</v>
      </c>
      <c r="BO164" s="30">
        <f t="shared" si="153"/>
        <v>24.57464169699319</v>
      </c>
      <c r="BP164" s="30">
        <f t="shared" si="153"/>
        <v>103.91230754749877</v>
      </c>
      <c r="BQ164" s="30">
        <f t="shared" si="150"/>
        <v>94.208690864824447</v>
      </c>
      <c r="BR164" s="30">
        <f t="shared" si="150"/>
        <v>98.832921452934144</v>
      </c>
      <c r="BS164" s="30">
        <f t="shared" si="150"/>
        <v>88.322693357456401</v>
      </c>
      <c r="BT164" s="30">
        <f t="shared" si="150"/>
        <v>33.118999728489776</v>
      </c>
      <c r="BU164" s="30">
        <f t="shared" si="150"/>
        <v>29.667730124658256</v>
      </c>
      <c r="BV164" s="30">
        <f t="shared" si="150"/>
        <v>24.827432637434235</v>
      </c>
      <c r="BW164" s="30">
        <f t="shared" si="150"/>
        <v>23.93178414141115</v>
      </c>
      <c r="BX164" s="30">
        <f t="shared" si="150"/>
        <v>20.28980398340865</v>
      </c>
      <c r="BY164" s="30">
        <f t="shared" si="150"/>
        <v>23.0089099465015</v>
      </c>
      <c r="BZ164" s="30">
        <f t="shared" si="150"/>
        <v>19.642984137914084</v>
      </c>
      <c r="CA164" s="30">
        <f t="shared" si="150"/>
        <v>24.57464169699319</v>
      </c>
      <c r="CB164" s="30">
        <f t="shared" si="150"/>
        <v>103.91230754749877</v>
      </c>
      <c r="CC164" s="30">
        <f t="shared" si="150"/>
        <v>94.208690864824447</v>
      </c>
      <c r="CD164" s="30">
        <f t="shared" si="150"/>
        <v>98.832921452934144</v>
      </c>
      <c r="CE164" s="30">
        <f t="shared" si="150"/>
        <v>88.322693357456401</v>
      </c>
      <c r="CF164" s="30">
        <f t="shared" si="150"/>
        <v>33.118999728489776</v>
      </c>
      <c r="CG164" s="30">
        <f t="shared" si="150"/>
        <v>29.667730124658256</v>
      </c>
      <c r="CH164" s="33">
        <f t="shared" si="150"/>
        <v>24.827432637434235</v>
      </c>
    </row>
    <row r="165" spans="1:86" hidden="1" x14ac:dyDescent="0.3">
      <c r="A165" s="571"/>
      <c r="B165" s="284" t="s">
        <v>1</v>
      </c>
      <c r="C165" s="30">
        <f t="shared" si="151"/>
        <v>0</v>
      </c>
      <c r="D165" s="30">
        <f t="shared" si="152"/>
        <v>0</v>
      </c>
      <c r="E165" s="30">
        <f t="shared" si="153"/>
        <v>0</v>
      </c>
      <c r="F165" s="30">
        <f t="shared" si="153"/>
        <v>31.49824940658101</v>
      </c>
      <c r="G165" s="30">
        <f t="shared" si="153"/>
        <v>332.89138876247154</v>
      </c>
      <c r="H165" s="30">
        <f t="shared" si="153"/>
        <v>3622.8568269484417</v>
      </c>
      <c r="I165" s="30">
        <f t="shared" si="153"/>
        <v>5522.3380967538205</v>
      </c>
      <c r="J165" s="30">
        <f t="shared" si="153"/>
        <v>6874.8820708629628</v>
      </c>
      <c r="K165" s="30">
        <f t="shared" si="153"/>
        <v>3664.2758910550601</v>
      </c>
      <c r="L165" s="30">
        <f t="shared" si="153"/>
        <v>199.20443338862225</v>
      </c>
      <c r="M165" s="30">
        <f t="shared" si="153"/>
        <v>76.8489204751138</v>
      </c>
      <c r="N165" s="30">
        <f t="shared" si="153"/>
        <v>0</v>
      </c>
      <c r="O165" s="30">
        <f t="shared" si="153"/>
        <v>0</v>
      </c>
      <c r="P165" s="30">
        <f t="shared" si="153"/>
        <v>0</v>
      </c>
      <c r="Q165" s="30">
        <f t="shared" si="153"/>
        <v>0</v>
      </c>
      <c r="R165" s="30">
        <f t="shared" si="153"/>
        <v>334.86686981763347</v>
      </c>
      <c r="S165" s="30">
        <f t="shared" si="153"/>
        <v>1813.0847308465227</v>
      </c>
      <c r="T165" s="30">
        <f t="shared" si="153"/>
        <v>18336.257594543196</v>
      </c>
      <c r="U165" s="30">
        <f t="shared" si="153"/>
        <v>20568.990613211896</v>
      </c>
      <c r="V165" s="30">
        <f t="shared" si="153"/>
        <v>20640.839305279194</v>
      </c>
      <c r="W165" s="30">
        <f t="shared" si="153"/>
        <v>9226.4380564929779</v>
      </c>
      <c r="X165" s="30">
        <f t="shared" si="153"/>
        <v>406.24333231265155</v>
      </c>
      <c r="Y165" s="30">
        <f t="shared" si="153"/>
        <v>126.56401576038448</v>
      </c>
      <c r="Z165" s="30">
        <f t="shared" si="153"/>
        <v>0</v>
      </c>
      <c r="AA165" s="30">
        <f t="shared" si="153"/>
        <v>0</v>
      </c>
      <c r="AB165" s="30">
        <f t="shared" si="153"/>
        <v>0</v>
      </c>
      <c r="AC165" s="30">
        <f t="shared" si="153"/>
        <v>0</v>
      </c>
      <c r="AD165" s="30">
        <f t="shared" si="153"/>
        <v>334.86686981763347</v>
      </c>
      <c r="AE165" s="30">
        <f t="shared" si="153"/>
        <v>1813.0847308465227</v>
      </c>
      <c r="AF165" s="30">
        <f t="shared" si="153"/>
        <v>18336.257594543196</v>
      </c>
      <c r="AG165" s="30">
        <f t="shared" si="153"/>
        <v>20568.990613211896</v>
      </c>
      <c r="AH165" s="30">
        <f t="shared" si="153"/>
        <v>20640.839305279194</v>
      </c>
      <c r="AI165" s="30">
        <f t="shared" si="153"/>
        <v>9226.4380564929779</v>
      </c>
      <c r="AJ165" s="30">
        <f t="shared" si="153"/>
        <v>406.24333231265155</v>
      </c>
      <c r="AK165" s="30">
        <f t="shared" si="153"/>
        <v>126.56401576038448</v>
      </c>
      <c r="AL165" s="30">
        <f t="shared" si="153"/>
        <v>0</v>
      </c>
      <c r="AM165" s="30">
        <f t="shared" si="153"/>
        <v>0</v>
      </c>
      <c r="AN165" s="30">
        <f t="shared" si="153"/>
        <v>0</v>
      </c>
      <c r="AO165" s="30">
        <f t="shared" si="153"/>
        <v>0</v>
      </c>
      <c r="AP165" s="30">
        <f t="shared" si="153"/>
        <v>334.86686981763347</v>
      </c>
      <c r="AQ165" s="30">
        <f t="shared" si="153"/>
        <v>1813.0847308465227</v>
      </c>
      <c r="AR165" s="30">
        <f t="shared" si="153"/>
        <v>18336.257594543196</v>
      </c>
      <c r="AS165" s="30">
        <f t="shared" si="153"/>
        <v>20568.990613211896</v>
      </c>
      <c r="AT165" s="30">
        <f t="shared" si="153"/>
        <v>20640.839305279194</v>
      </c>
      <c r="AU165" s="30">
        <f t="shared" si="153"/>
        <v>9226.4380564929779</v>
      </c>
      <c r="AV165" s="30">
        <f t="shared" si="153"/>
        <v>406.24333231265155</v>
      </c>
      <c r="AW165" s="30">
        <f t="shared" si="153"/>
        <v>126.56401576038448</v>
      </c>
      <c r="AX165" s="30">
        <f t="shared" si="153"/>
        <v>0</v>
      </c>
      <c r="AY165" s="30">
        <f t="shared" si="153"/>
        <v>0</v>
      </c>
      <c r="AZ165" s="30">
        <f t="shared" si="153"/>
        <v>0</v>
      </c>
      <c r="BA165" s="30">
        <f t="shared" si="153"/>
        <v>0</v>
      </c>
      <c r="BB165" s="30">
        <f t="shared" si="153"/>
        <v>334.86686981763347</v>
      </c>
      <c r="BC165" s="30">
        <f t="shared" si="153"/>
        <v>1813.0847308465227</v>
      </c>
      <c r="BD165" s="30">
        <f t="shared" si="153"/>
        <v>18336.257594543196</v>
      </c>
      <c r="BE165" s="30">
        <f t="shared" si="153"/>
        <v>20568.990613211896</v>
      </c>
      <c r="BF165" s="30">
        <f t="shared" si="153"/>
        <v>20640.839305279194</v>
      </c>
      <c r="BG165" s="30">
        <f t="shared" si="153"/>
        <v>9226.4380564929779</v>
      </c>
      <c r="BH165" s="30">
        <f t="shared" si="153"/>
        <v>406.24333231265155</v>
      </c>
      <c r="BI165" s="30">
        <f t="shared" si="153"/>
        <v>126.56401576038448</v>
      </c>
      <c r="BJ165" s="30">
        <f t="shared" si="153"/>
        <v>0</v>
      </c>
      <c r="BK165" s="30">
        <f t="shared" si="153"/>
        <v>0</v>
      </c>
      <c r="BL165" s="30">
        <f t="shared" si="153"/>
        <v>0</v>
      </c>
      <c r="BM165" s="30">
        <f t="shared" si="153"/>
        <v>0</v>
      </c>
      <c r="BN165" s="30">
        <f t="shared" si="153"/>
        <v>334.86686981763347</v>
      </c>
      <c r="BO165" s="30">
        <f t="shared" si="153"/>
        <v>1813.0847308465227</v>
      </c>
      <c r="BP165" s="30">
        <f t="shared" si="153"/>
        <v>18336.257594543196</v>
      </c>
      <c r="BQ165" s="30">
        <f t="shared" si="150"/>
        <v>20568.990613211896</v>
      </c>
      <c r="BR165" s="30">
        <f t="shared" si="150"/>
        <v>20640.839305279194</v>
      </c>
      <c r="BS165" s="30">
        <f t="shared" si="150"/>
        <v>9226.4380564929779</v>
      </c>
      <c r="BT165" s="30">
        <f t="shared" si="150"/>
        <v>406.24333231265155</v>
      </c>
      <c r="BU165" s="30">
        <f t="shared" si="150"/>
        <v>126.56401576038448</v>
      </c>
      <c r="BV165" s="30">
        <f t="shared" si="150"/>
        <v>0</v>
      </c>
      <c r="BW165" s="30">
        <f t="shared" si="150"/>
        <v>0</v>
      </c>
      <c r="BX165" s="30">
        <f t="shared" si="150"/>
        <v>0</v>
      </c>
      <c r="BY165" s="30">
        <f t="shared" si="150"/>
        <v>0</v>
      </c>
      <c r="BZ165" s="30">
        <f t="shared" si="150"/>
        <v>334.86686981763347</v>
      </c>
      <c r="CA165" s="30">
        <f t="shared" si="150"/>
        <v>1813.0847308465227</v>
      </c>
      <c r="CB165" s="30">
        <f t="shared" si="150"/>
        <v>18336.257594543196</v>
      </c>
      <c r="CC165" s="30">
        <f t="shared" si="150"/>
        <v>20568.990613211896</v>
      </c>
      <c r="CD165" s="30">
        <f t="shared" si="150"/>
        <v>20640.839305279194</v>
      </c>
      <c r="CE165" s="30">
        <f t="shared" si="150"/>
        <v>9226.4380564929779</v>
      </c>
      <c r="CF165" s="30">
        <f t="shared" si="150"/>
        <v>406.24333231265155</v>
      </c>
      <c r="CG165" s="30">
        <f t="shared" si="150"/>
        <v>126.56401576038448</v>
      </c>
      <c r="CH165" s="33">
        <f t="shared" si="150"/>
        <v>0</v>
      </c>
    </row>
    <row r="166" spans="1:86" hidden="1" x14ac:dyDescent="0.3">
      <c r="A166" s="571"/>
      <c r="B166" s="284" t="s">
        <v>22</v>
      </c>
      <c r="C166" s="30">
        <f t="shared" si="151"/>
        <v>0</v>
      </c>
      <c r="D166" s="30">
        <f t="shared" si="152"/>
        <v>0</v>
      </c>
      <c r="E166" s="30">
        <f t="shared" si="153"/>
        <v>0</v>
      </c>
      <c r="F166" s="30">
        <f t="shared" si="153"/>
        <v>0</v>
      </c>
      <c r="G166" s="30">
        <f t="shared" si="153"/>
        <v>0</v>
      </c>
      <c r="H166" s="30">
        <f t="shared" si="153"/>
        <v>2.5354794507608601E-2</v>
      </c>
      <c r="I166" s="30">
        <f t="shared" si="153"/>
        <v>5.8208525198546295E-2</v>
      </c>
      <c r="J166" s="30">
        <f t="shared" si="153"/>
        <v>4.8750825604482288E-2</v>
      </c>
      <c r="K166" s="30">
        <f t="shared" si="153"/>
        <v>5.9494104089702786E-2</v>
      </c>
      <c r="L166" s="30">
        <f t="shared" si="153"/>
        <v>2.2137075000135512E-2</v>
      </c>
      <c r="M166" s="30">
        <f t="shared" si="153"/>
        <v>1.9860842139783914E-2</v>
      </c>
      <c r="N166" s="30">
        <f t="shared" si="153"/>
        <v>2.0801170661019126E-2</v>
      </c>
      <c r="O166" s="30">
        <f t="shared" si="153"/>
        <v>3.1484311064421009E-3</v>
      </c>
      <c r="P166" s="30">
        <f t="shared" si="153"/>
        <v>1.6967953015747821E-3</v>
      </c>
      <c r="Q166" s="30">
        <f t="shared" si="153"/>
        <v>2.0424395741861063E-3</v>
      </c>
      <c r="R166" s="30">
        <f t="shared" si="153"/>
        <v>7.9499106603802064E-2</v>
      </c>
      <c r="S166" s="30">
        <f t="shared" si="153"/>
        <v>1.6328086498817052E-2</v>
      </c>
      <c r="T166" s="30">
        <f t="shared" si="153"/>
        <v>5.1358635593291353E-2</v>
      </c>
      <c r="U166" s="30">
        <f t="shared" si="153"/>
        <v>5.8208525198546295E-2</v>
      </c>
      <c r="V166" s="30">
        <f t="shared" si="153"/>
        <v>4.8750825604482288E-2</v>
      </c>
      <c r="W166" s="30">
        <f t="shared" si="153"/>
        <v>5.9494104089702786E-2</v>
      </c>
      <c r="X166" s="30">
        <f t="shared" si="153"/>
        <v>2.2137075000135512E-2</v>
      </c>
      <c r="Y166" s="30">
        <f t="shared" si="153"/>
        <v>1.9860842139783914E-2</v>
      </c>
      <c r="Z166" s="30">
        <f t="shared" si="153"/>
        <v>2.0801170661019126E-2</v>
      </c>
      <c r="AA166" s="30">
        <f t="shared" si="153"/>
        <v>3.1484311064421009E-3</v>
      </c>
      <c r="AB166" s="30">
        <f t="shared" si="153"/>
        <v>1.6967953015747821E-3</v>
      </c>
      <c r="AC166" s="30">
        <f t="shared" si="153"/>
        <v>2.0424395741861063E-3</v>
      </c>
      <c r="AD166" s="30">
        <f t="shared" si="153"/>
        <v>7.9499106603802064E-2</v>
      </c>
      <c r="AE166" s="30">
        <f t="shared" si="153"/>
        <v>1.6328086498817052E-2</v>
      </c>
      <c r="AF166" s="30">
        <f t="shared" si="153"/>
        <v>5.1358635593291353E-2</v>
      </c>
      <c r="AG166" s="30">
        <f t="shared" si="153"/>
        <v>5.8208525198546295E-2</v>
      </c>
      <c r="AH166" s="30">
        <f t="shared" si="153"/>
        <v>4.8750825604482288E-2</v>
      </c>
      <c r="AI166" s="30">
        <f t="shared" si="153"/>
        <v>5.9494104089702786E-2</v>
      </c>
      <c r="AJ166" s="30">
        <f t="shared" si="153"/>
        <v>2.2137075000135512E-2</v>
      </c>
      <c r="AK166" s="30">
        <f t="shared" si="153"/>
        <v>1.9860842139783914E-2</v>
      </c>
      <c r="AL166" s="30">
        <f t="shared" si="153"/>
        <v>2.0801170661019126E-2</v>
      </c>
      <c r="AM166" s="30">
        <f t="shared" si="153"/>
        <v>3.1484311064421009E-3</v>
      </c>
      <c r="AN166" s="30">
        <f t="shared" si="153"/>
        <v>1.6967953015747821E-3</v>
      </c>
      <c r="AO166" s="30">
        <f t="shared" si="153"/>
        <v>2.0424395741861063E-3</v>
      </c>
      <c r="AP166" s="30">
        <f t="shared" si="153"/>
        <v>7.9499106603802064E-2</v>
      </c>
      <c r="AQ166" s="30">
        <f t="shared" si="153"/>
        <v>1.6328086498817052E-2</v>
      </c>
      <c r="AR166" s="30">
        <f t="shared" si="153"/>
        <v>5.1358635593291353E-2</v>
      </c>
      <c r="AS166" s="30">
        <f t="shared" si="153"/>
        <v>5.8208525198546295E-2</v>
      </c>
      <c r="AT166" s="30">
        <f t="shared" si="153"/>
        <v>4.8750825604482288E-2</v>
      </c>
      <c r="AU166" s="30">
        <f t="shared" si="153"/>
        <v>5.9494104089702786E-2</v>
      </c>
      <c r="AV166" s="30">
        <f t="shared" si="153"/>
        <v>2.2137075000135512E-2</v>
      </c>
      <c r="AW166" s="30">
        <f t="shared" si="153"/>
        <v>1.9860842139783914E-2</v>
      </c>
      <c r="AX166" s="30">
        <f t="shared" si="153"/>
        <v>2.0801170661019126E-2</v>
      </c>
      <c r="AY166" s="30">
        <f t="shared" si="153"/>
        <v>3.1484311064421009E-3</v>
      </c>
      <c r="AZ166" s="30">
        <f t="shared" si="153"/>
        <v>1.6967953015747821E-3</v>
      </c>
      <c r="BA166" s="30">
        <f t="shared" si="153"/>
        <v>2.0424395741861063E-3</v>
      </c>
      <c r="BB166" s="30">
        <f t="shared" si="153"/>
        <v>7.9499106603802064E-2</v>
      </c>
      <c r="BC166" s="30">
        <f t="shared" si="153"/>
        <v>1.6328086498817052E-2</v>
      </c>
      <c r="BD166" s="30">
        <f t="shared" si="153"/>
        <v>5.1358635593291353E-2</v>
      </c>
      <c r="BE166" s="30">
        <f t="shared" si="153"/>
        <v>5.8208525198546295E-2</v>
      </c>
      <c r="BF166" s="30">
        <f t="shared" si="153"/>
        <v>4.8750825604482288E-2</v>
      </c>
      <c r="BG166" s="30">
        <f t="shared" si="153"/>
        <v>5.9494104089702786E-2</v>
      </c>
      <c r="BH166" s="30">
        <f t="shared" si="153"/>
        <v>2.2137075000135512E-2</v>
      </c>
      <c r="BI166" s="30">
        <f t="shared" si="153"/>
        <v>1.9860842139783914E-2</v>
      </c>
      <c r="BJ166" s="30">
        <f t="shared" si="153"/>
        <v>2.0801170661019126E-2</v>
      </c>
      <c r="BK166" s="30">
        <f t="shared" si="153"/>
        <v>3.1484311064421009E-3</v>
      </c>
      <c r="BL166" s="30">
        <f t="shared" si="153"/>
        <v>1.6967953015747821E-3</v>
      </c>
      <c r="BM166" s="30">
        <f t="shared" si="153"/>
        <v>2.0424395741861063E-3</v>
      </c>
      <c r="BN166" s="30">
        <f t="shared" si="153"/>
        <v>7.9499106603802064E-2</v>
      </c>
      <c r="BO166" s="30">
        <f t="shared" si="153"/>
        <v>1.6328086498817052E-2</v>
      </c>
      <c r="BP166" s="30">
        <f t="shared" si="153"/>
        <v>5.1358635593291353E-2</v>
      </c>
      <c r="BQ166" s="30">
        <f t="shared" si="150"/>
        <v>5.8208525198546295E-2</v>
      </c>
      <c r="BR166" s="30">
        <f t="shared" si="150"/>
        <v>4.8750825604482288E-2</v>
      </c>
      <c r="BS166" s="30">
        <f t="shared" si="150"/>
        <v>5.9494104089702786E-2</v>
      </c>
      <c r="BT166" s="30">
        <f t="shared" si="150"/>
        <v>2.2137075000135512E-2</v>
      </c>
      <c r="BU166" s="30">
        <f t="shared" si="150"/>
        <v>1.9860842139783914E-2</v>
      </c>
      <c r="BV166" s="30">
        <f t="shared" si="150"/>
        <v>2.0801170661019126E-2</v>
      </c>
      <c r="BW166" s="30">
        <f t="shared" si="150"/>
        <v>3.1484311064421009E-3</v>
      </c>
      <c r="BX166" s="30">
        <f t="shared" si="150"/>
        <v>1.6967953015747821E-3</v>
      </c>
      <c r="BY166" s="30">
        <f t="shared" si="150"/>
        <v>2.0424395741861063E-3</v>
      </c>
      <c r="BZ166" s="30">
        <f t="shared" si="150"/>
        <v>7.9499106603802064E-2</v>
      </c>
      <c r="CA166" s="30">
        <f t="shared" si="150"/>
        <v>1.6328086498817052E-2</v>
      </c>
      <c r="CB166" s="30">
        <f t="shared" si="150"/>
        <v>5.1358635593291353E-2</v>
      </c>
      <c r="CC166" s="30">
        <f t="shared" si="150"/>
        <v>5.8208525198546295E-2</v>
      </c>
      <c r="CD166" s="30">
        <f t="shared" si="150"/>
        <v>4.8750825604482288E-2</v>
      </c>
      <c r="CE166" s="30">
        <f t="shared" si="150"/>
        <v>5.9494104089702786E-2</v>
      </c>
      <c r="CF166" s="30">
        <f t="shared" si="150"/>
        <v>2.2137075000135512E-2</v>
      </c>
      <c r="CG166" s="30">
        <f t="shared" si="150"/>
        <v>1.9860842139783914E-2</v>
      </c>
      <c r="CH166" s="33">
        <f t="shared" si="150"/>
        <v>2.0801170661019126E-2</v>
      </c>
    </row>
    <row r="167" spans="1:86" hidden="1" x14ac:dyDescent="0.3">
      <c r="A167" s="571"/>
      <c r="B167" s="94" t="s">
        <v>9</v>
      </c>
      <c r="C167" s="30">
        <f t="shared" si="151"/>
        <v>0</v>
      </c>
      <c r="D167" s="30">
        <f t="shared" si="152"/>
        <v>0</v>
      </c>
      <c r="E167" s="30">
        <f t="shared" si="153"/>
        <v>0</v>
      </c>
      <c r="F167" s="30">
        <f t="shared" si="153"/>
        <v>0</v>
      </c>
      <c r="G167" s="30">
        <f t="shared" si="153"/>
        <v>0</v>
      </c>
      <c r="H167" s="30">
        <f t="shared" si="153"/>
        <v>0</v>
      </c>
      <c r="I167" s="30">
        <f t="shared" si="153"/>
        <v>0</v>
      </c>
      <c r="J167" s="30">
        <f t="shared" si="153"/>
        <v>0</v>
      </c>
      <c r="K167" s="30">
        <f t="shared" si="153"/>
        <v>0</v>
      </c>
      <c r="L167" s="30">
        <f t="shared" si="153"/>
        <v>0</v>
      </c>
      <c r="M167" s="30">
        <f t="shared" si="153"/>
        <v>0</v>
      </c>
      <c r="N167" s="30">
        <f t="shared" si="153"/>
        <v>11.261203147307052</v>
      </c>
      <c r="O167" s="30">
        <f t="shared" si="153"/>
        <v>26.031597279913676</v>
      </c>
      <c r="P167" s="30">
        <f t="shared" si="153"/>
        <v>24.095256859502516</v>
      </c>
      <c r="Q167" s="30">
        <f t="shared" si="153"/>
        <v>22.915923722153604</v>
      </c>
      <c r="R167" s="30">
        <f t="shared" si="153"/>
        <v>6.203922366471339</v>
      </c>
      <c r="S167" s="30">
        <f t="shared" si="153"/>
        <v>2.0896612189626484</v>
      </c>
      <c r="T167" s="30">
        <f t="shared" si="153"/>
        <v>0</v>
      </c>
      <c r="U167" s="30">
        <f t="shared" si="153"/>
        <v>0</v>
      </c>
      <c r="V167" s="30">
        <f t="shared" si="153"/>
        <v>0</v>
      </c>
      <c r="W167" s="30">
        <f t="shared" si="153"/>
        <v>3.4513425021338322</v>
      </c>
      <c r="X167" s="30">
        <f t="shared" si="153"/>
        <v>8.2318141241763474</v>
      </c>
      <c r="Y167" s="30">
        <f t="shared" si="153"/>
        <v>18.260826034596221</v>
      </c>
      <c r="Z167" s="30">
        <f t="shared" si="153"/>
        <v>22.522406294614104</v>
      </c>
      <c r="AA167" s="30">
        <f t="shared" si="153"/>
        <v>26.031597279913676</v>
      </c>
      <c r="AB167" s="30">
        <f t="shared" si="153"/>
        <v>24.095256859502516</v>
      </c>
      <c r="AC167" s="30">
        <f t="shared" si="153"/>
        <v>22.915923722153604</v>
      </c>
      <c r="AD167" s="30">
        <f t="shared" si="153"/>
        <v>6.203922366471339</v>
      </c>
      <c r="AE167" s="30">
        <f t="shared" si="153"/>
        <v>2.0896612189626484</v>
      </c>
      <c r="AF167" s="30">
        <f t="shared" si="153"/>
        <v>0</v>
      </c>
      <c r="AG167" s="30">
        <f t="shared" si="153"/>
        <v>0</v>
      </c>
      <c r="AH167" s="30">
        <f t="shared" si="153"/>
        <v>0</v>
      </c>
      <c r="AI167" s="30">
        <f t="shared" si="153"/>
        <v>3.4513425021338322</v>
      </c>
      <c r="AJ167" s="30">
        <f t="shared" si="153"/>
        <v>8.2318141241763474</v>
      </c>
      <c r="AK167" s="30">
        <f t="shared" si="153"/>
        <v>18.260826034596221</v>
      </c>
      <c r="AL167" s="30">
        <f t="shared" si="153"/>
        <v>22.522406294614104</v>
      </c>
      <c r="AM167" s="30">
        <f t="shared" si="153"/>
        <v>26.031597279913676</v>
      </c>
      <c r="AN167" s="30">
        <f t="shared" si="153"/>
        <v>24.095256859502516</v>
      </c>
      <c r="AO167" s="30">
        <f t="shared" si="153"/>
        <v>22.915923722153604</v>
      </c>
      <c r="AP167" s="30">
        <f t="shared" si="153"/>
        <v>6.203922366471339</v>
      </c>
      <c r="AQ167" s="30">
        <f t="shared" si="153"/>
        <v>2.0896612189626484</v>
      </c>
      <c r="AR167" s="30">
        <f t="shared" si="153"/>
        <v>0</v>
      </c>
      <c r="AS167" s="30">
        <f t="shared" si="153"/>
        <v>0</v>
      </c>
      <c r="AT167" s="30">
        <f t="shared" si="153"/>
        <v>0</v>
      </c>
      <c r="AU167" s="30">
        <f t="shared" si="153"/>
        <v>3.4513425021338322</v>
      </c>
      <c r="AV167" s="30">
        <f t="shared" si="153"/>
        <v>8.2318141241763474</v>
      </c>
      <c r="AW167" s="30">
        <f t="shared" si="153"/>
        <v>18.260826034596221</v>
      </c>
      <c r="AX167" s="30">
        <f t="shared" si="153"/>
        <v>22.522406294614104</v>
      </c>
      <c r="AY167" s="30">
        <f t="shared" si="153"/>
        <v>26.031597279913676</v>
      </c>
      <c r="AZ167" s="30">
        <f t="shared" si="153"/>
        <v>24.095256859502516</v>
      </c>
      <c r="BA167" s="30">
        <f t="shared" si="153"/>
        <v>22.915923722153604</v>
      </c>
      <c r="BB167" s="30">
        <f t="shared" si="153"/>
        <v>6.203922366471339</v>
      </c>
      <c r="BC167" s="30">
        <f t="shared" si="153"/>
        <v>2.0896612189626484</v>
      </c>
      <c r="BD167" s="30">
        <f t="shared" si="153"/>
        <v>0</v>
      </c>
      <c r="BE167" s="30">
        <f t="shared" si="153"/>
        <v>0</v>
      </c>
      <c r="BF167" s="30">
        <f t="shared" si="153"/>
        <v>0</v>
      </c>
      <c r="BG167" s="30">
        <f t="shared" si="153"/>
        <v>3.4513425021338322</v>
      </c>
      <c r="BH167" s="30">
        <f t="shared" si="153"/>
        <v>8.2318141241763474</v>
      </c>
      <c r="BI167" s="30">
        <f t="shared" si="153"/>
        <v>18.260826034596221</v>
      </c>
      <c r="BJ167" s="30">
        <f t="shared" si="153"/>
        <v>22.522406294614104</v>
      </c>
      <c r="BK167" s="30">
        <f t="shared" si="153"/>
        <v>26.031597279913676</v>
      </c>
      <c r="BL167" s="30">
        <f t="shared" si="153"/>
        <v>24.095256859502516</v>
      </c>
      <c r="BM167" s="30">
        <f t="shared" si="153"/>
        <v>22.915923722153604</v>
      </c>
      <c r="BN167" s="30">
        <f t="shared" si="153"/>
        <v>6.203922366471339</v>
      </c>
      <c r="BO167" s="30">
        <f t="shared" si="153"/>
        <v>2.0896612189626484</v>
      </c>
      <c r="BP167" s="30">
        <f t="shared" ref="BP167:CH170" si="154">IF(BP28=0,0,((BP10*0.5)+BO28-BP46)*BP83*BP132*BP$2)</f>
        <v>0</v>
      </c>
      <c r="BQ167" s="30">
        <f t="shared" si="154"/>
        <v>0</v>
      </c>
      <c r="BR167" s="30">
        <f t="shared" si="154"/>
        <v>0</v>
      </c>
      <c r="BS167" s="30">
        <f t="shared" si="154"/>
        <v>3.4513425021338322</v>
      </c>
      <c r="BT167" s="30">
        <f t="shared" si="154"/>
        <v>8.2318141241763474</v>
      </c>
      <c r="BU167" s="30">
        <f t="shared" si="154"/>
        <v>18.260826034596221</v>
      </c>
      <c r="BV167" s="30">
        <f t="shared" si="154"/>
        <v>22.522406294614104</v>
      </c>
      <c r="BW167" s="30">
        <f t="shared" si="154"/>
        <v>26.031597279913676</v>
      </c>
      <c r="BX167" s="30">
        <f t="shared" si="154"/>
        <v>24.095256859502516</v>
      </c>
      <c r="BY167" s="30">
        <f t="shared" si="154"/>
        <v>22.915923722153604</v>
      </c>
      <c r="BZ167" s="30">
        <f t="shared" si="154"/>
        <v>6.203922366471339</v>
      </c>
      <c r="CA167" s="30">
        <f t="shared" si="154"/>
        <v>2.0896612189626484</v>
      </c>
      <c r="CB167" s="30">
        <f t="shared" si="154"/>
        <v>0</v>
      </c>
      <c r="CC167" s="30">
        <f t="shared" si="154"/>
        <v>0</v>
      </c>
      <c r="CD167" s="30">
        <f t="shared" si="154"/>
        <v>0</v>
      </c>
      <c r="CE167" s="30">
        <f t="shared" si="154"/>
        <v>3.4513425021338322</v>
      </c>
      <c r="CF167" s="30">
        <f t="shared" si="154"/>
        <v>8.2318141241763474</v>
      </c>
      <c r="CG167" s="30">
        <f t="shared" si="154"/>
        <v>18.260826034596221</v>
      </c>
      <c r="CH167" s="33">
        <f t="shared" si="154"/>
        <v>22.522406294614104</v>
      </c>
    </row>
    <row r="168" spans="1:86" hidden="1" x14ac:dyDescent="0.3">
      <c r="A168" s="571"/>
      <c r="B168" s="94" t="s">
        <v>3</v>
      </c>
      <c r="C168" s="30">
        <f t="shared" si="151"/>
        <v>0</v>
      </c>
      <c r="D168" s="30">
        <f t="shared" si="152"/>
        <v>0</v>
      </c>
      <c r="E168" s="30">
        <f t="shared" ref="E168:BP171" si="155">IF(E29=0,0,((E11*0.5)+D29-E47)*E84*E133*E$2)</f>
        <v>17.13352675148132</v>
      </c>
      <c r="F168" s="30">
        <f t="shared" si="155"/>
        <v>30.890761426659331</v>
      </c>
      <c r="G168" s="30">
        <f t="shared" si="155"/>
        <v>156.91637036015231</v>
      </c>
      <c r="H168" s="30">
        <f t="shared" si="155"/>
        <v>1984.1361855589157</v>
      </c>
      <c r="I168" s="30">
        <f t="shared" si="155"/>
        <v>3073.1246496337294</v>
      </c>
      <c r="J168" s="30">
        <f t="shared" si="155"/>
        <v>3597.9398734059182</v>
      </c>
      <c r="K168" s="30">
        <f t="shared" si="155"/>
        <v>1737.0256479802438</v>
      </c>
      <c r="L168" s="30">
        <f t="shared" si="155"/>
        <v>351.37394074173073</v>
      </c>
      <c r="M168" s="30">
        <f t="shared" si="155"/>
        <v>1031.5872341818967</v>
      </c>
      <c r="N168" s="30">
        <f t="shared" si="155"/>
        <v>1852.2151880018453</v>
      </c>
      <c r="O168" s="30">
        <f t="shared" si="155"/>
        <v>2649.8393382891004</v>
      </c>
      <c r="P168" s="30">
        <f t="shared" si="155"/>
        <v>2450.5559447791511</v>
      </c>
      <c r="Q168" s="30">
        <f t="shared" si="155"/>
        <v>2362.5796982050042</v>
      </c>
      <c r="R168" s="30">
        <f t="shared" si="155"/>
        <v>631.6498674425859</v>
      </c>
      <c r="S168" s="30">
        <f t="shared" si="155"/>
        <v>1336.6886368648891</v>
      </c>
      <c r="T168" s="30">
        <f t="shared" si="155"/>
        <v>13902.223447726874</v>
      </c>
      <c r="U168" s="30">
        <f t="shared" si="155"/>
        <v>15596.838254829256</v>
      </c>
      <c r="V168" s="30">
        <f t="shared" si="155"/>
        <v>15653.340565142018</v>
      </c>
      <c r="W168" s="30">
        <f t="shared" si="155"/>
        <v>6963.2922045880123</v>
      </c>
      <c r="X168" s="30">
        <f t="shared" si="155"/>
        <v>944.24813980202725</v>
      </c>
      <c r="Y168" s="30">
        <f t="shared" si="155"/>
        <v>1867.2777614600272</v>
      </c>
      <c r="Z168" s="30">
        <f t="shared" si="155"/>
        <v>2295.5394208827856</v>
      </c>
      <c r="AA168" s="30">
        <f t="shared" si="155"/>
        <v>2649.8393382891004</v>
      </c>
      <c r="AB168" s="30">
        <f t="shared" si="155"/>
        <v>2450.5559447791511</v>
      </c>
      <c r="AC168" s="30">
        <f t="shared" si="155"/>
        <v>2362.5796982050042</v>
      </c>
      <c r="AD168" s="30">
        <f t="shared" si="155"/>
        <v>631.6498674425859</v>
      </c>
      <c r="AE168" s="30">
        <f t="shared" si="155"/>
        <v>1336.6886368648891</v>
      </c>
      <c r="AF168" s="30">
        <f t="shared" si="155"/>
        <v>13902.223447726874</v>
      </c>
      <c r="AG168" s="30">
        <f t="shared" si="155"/>
        <v>15596.838254829256</v>
      </c>
      <c r="AH168" s="30">
        <f t="shared" si="155"/>
        <v>15653.340565142018</v>
      </c>
      <c r="AI168" s="30">
        <f t="shared" si="155"/>
        <v>6963.2922045880123</v>
      </c>
      <c r="AJ168" s="30">
        <f t="shared" si="155"/>
        <v>944.24813980202725</v>
      </c>
      <c r="AK168" s="30">
        <f t="shared" si="155"/>
        <v>1867.2777614600272</v>
      </c>
      <c r="AL168" s="30">
        <f t="shared" si="155"/>
        <v>2295.5394208827856</v>
      </c>
      <c r="AM168" s="30">
        <f t="shared" si="155"/>
        <v>2649.8393382891004</v>
      </c>
      <c r="AN168" s="30">
        <f t="shared" si="155"/>
        <v>2450.5559447791511</v>
      </c>
      <c r="AO168" s="30">
        <f t="shared" si="155"/>
        <v>2362.5796982050042</v>
      </c>
      <c r="AP168" s="30">
        <f t="shared" si="155"/>
        <v>631.6498674425859</v>
      </c>
      <c r="AQ168" s="30">
        <f t="shared" si="155"/>
        <v>1336.6886368648891</v>
      </c>
      <c r="AR168" s="30">
        <f t="shared" si="155"/>
        <v>13902.223447726874</v>
      </c>
      <c r="AS168" s="30">
        <f t="shared" si="155"/>
        <v>15596.838254829256</v>
      </c>
      <c r="AT168" s="30">
        <f t="shared" si="155"/>
        <v>15653.340565142018</v>
      </c>
      <c r="AU168" s="30">
        <f t="shared" si="155"/>
        <v>6963.2922045880123</v>
      </c>
      <c r="AV168" s="30">
        <f t="shared" si="155"/>
        <v>944.24813980202725</v>
      </c>
      <c r="AW168" s="30">
        <f t="shared" si="155"/>
        <v>1867.2777614600272</v>
      </c>
      <c r="AX168" s="30">
        <f t="shared" si="155"/>
        <v>2295.5394208827856</v>
      </c>
      <c r="AY168" s="30">
        <f t="shared" si="155"/>
        <v>2649.8393382891004</v>
      </c>
      <c r="AZ168" s="30">
        <f t="shared" si="155"/>
        <v>2450.5559447791511</v>
      </c>
      <c r="BA168" s="30">
        <f t="shared" si="155"/>
        <v>2362.5796982050042</v>
      </c>
      <c r="BB168" s="30">
        <f t="shared" si="155"/>
        <v>631.6498674425859</v>
      </c>
      <c r="BC168" s="30">
        <f t="shared" si="155"/>
        <v>1336.6886368648891</v>
      </c>
      <c r="BD168" s="30">
        <f t="shared" si="155"/>
        <v>13902.223447726874</v>
      </c>
      <c r="BE168" s="30">
        <f t="shared" si="155"/>
        <v>15596.838254829256</v>
      </c>
      <c r="BF168" s="30">
        <f t="shared" si="155"/>
        <v>15653.340565142018</v>
      </c>
      <c r="BG168" s="30">
        <f t="shared" si="155"/>
        <v>6963.2922045880123</v>
      </c>
      <c r="BH168" s="30">
        <f t="shared" si="155"/>
        <v>944.24813980202725</v>
      </c>
      <c r="BI168" s="30">
        <f t="shared" si="155"/>
        <v>1867.2777614600272</v>
      </c>
      <c r="BJ168" s="30">
        <f t="shared" si="155"/>
        <v>2295.5394208827856</v>
      </c>
      <c r="BK168" s="30">
        <f t="shared" si="155"/>
        <v>2649.8393382891004</v>
      </c>
      <c r="BL168" s="30">
        <f t="shared" si="155"/>
        <v>2450.5559447791511</v>
      </c>
      <c r="BM168" s="30">
        <f t="shared" si="155"/>
        <v>2362.5796982050042</v>
      </c>
      <c r="BN168" s="30">
        <f t="shared" si="155"/>
        <v>631.6498674425859</v>
      </c>
      <c r="BO168" s="30">
        <f t="shared" si="155"/>
        <v>1336.6886368648891</v>
      </c>
      <c r="BP168" s="30">
        <f t="shared" si="155"/>
        <v>13902.223447726874</v>
      </c>
      <c r="BQ168" s="30">
        <f t="shared" si="154"/>
        <v>15596.838254829256</v>
      </c>
      <c r="BR168" s="30">
        <f t="shared" si="154"/>
        <v>15653.340565142018</v>
      </c>
      <c r="BS168" s="30">
        <f t="shared" si="154"/>
        <v>6963.2922045880123</v>
      </c>
      <c r="BT168" s="30">
        <f t="shared" si="154"/>
        <v>944.24813980202725</v>
      </c>
      <c r="BU168" s="30">
        <f t="shared" si="154"/>
        <v>1867.2777614600272</v>
      </c>
      <c r="BV168" s="30">
        <f t="shared" si="154"/>
        <v>2295.5394208827856</v>
      </c>
      <c r="BW168" s="30">
        <f t="shared" si="154"/>
        <v>2649.8393382891004</v>
      </c>
      <c r="BX168" s="30">
        <f t="shared" si="154"/>
        <v>2450.5559447791511</v>
      </c>
      <c r="BY168" s="30">
        <f t="shared" si="154"/>
        <v>2362.5796982050042</v>
      </c>
      <c r="BZ168" s="30">
        <f t="shared" si="154"/>
        <v>631.6498674425859</v>
      </c>
      <c r="CA168" s="30">
        <f t="shared" si="154"/>
        <v>1336.6886368648891</v>
      </c>
      <c r="CB168" s="30">
        <f t="shared" si="154"/>
        <v>13902.223447726874</v>
      </c>
      <c r="CC168" s="30">
        <f t="shared" si="154"/>
        <v>15596.838254829256</v>
      </c>
      <c r="CD168" s="30">
        <f t="shared" si="154"/>
        <v>15653.340565142018</v>
      </c>
      <c r="CE168" s="30">
        <f t="shared" si="154"/>
        <v>6963.2922045880123</v>
      </c>
      <c r="CF168" s="30">
        <f t="shared" si="154"/>
        <v>944.24813980202725</v>
      </c>
      <c r="CG168" s="30">
        <f t="shared" si="154"/>
        <v>1867.2777614600272</v>
      </c>
      <c r="CH168" s="33">
        <f t="shared" si="154"/>
        <v>2295.5394208827856</v>
      </c>
    </row>
    <row r="169" spans="1:86" ht="15.75" hidden="1" customHeight="1" x14ac:dyDescent="0.3">
      <c r="A169" s="571"/>
      <c r="B169" s="94" t="s">
        <v>4</v>
      </c>
      <c r="C169" s="30">
        <f t="shared" si="151"/>
        <v>0</v>
      </c>
      <c r="D169" s="30">
        <f t="shared" si="152"/>
        <v>15.247453738764822</v>
      </c>
      <c r="E169" s="30">
        <f t="shared" si="155"/>
        <v>248.23987053257946</v>
      </c>
      <c r="F169" s="30">
        <f t="shared" si="155"/>
        <v>696.17793009951356</v>
      </c>
      <c r="G169" s="30">
        <f t="shared" si="155"/>
        <v>1847.0004989262868</v>
      </c>
      <c r="H169" s="30">
        <f t="shared" si="155"/>
        <v>6756.4366558810934</v>
      </c>
      <c r="I169" s="30">
        <f t="shared" si="155"/>
        <v>9760.0931770272509</v>
      </c>
      <c r="J169" s="30">
        <f t="shared" si="155"/>
        <v>9321.9337905697012</v>
      </c>
      <c r="K169" s="30">
        <f t="shared" si="155"/>
        <v>9655.8333948337004</v>
      </c>
      <c r="L169" s="30">
        <f t="shared" si="155"/>
        <v>5433.5944822713918</v>
      </c>
      <c r="M169" s="117">
        <f t="shared" si="155"/>
        <v>4713.2310681417794</v>
      </c>
      <c r="N169" s="30">
        <f t="shared" si="155"/>
        <v>4985.4831385606185</v>
      </c>
      <c r="O169" s="30">
        <f t="shared" si="155"/>
        <v>7234.716111800969</v>
      </c>
      <c r="P169" s="30">
        <f t="shared" si="155"/>
        <v>5239.1439795958204</v>
      </c>
      <c r="Q169" s="30">
        <f t="shared" si="155"/>
        <v>6396.8163786055711</v>
      </c>
      <c r="R169" s="30">
        <f t="shared" si="155"/>
        <v>4801.3012058070426</v>
      </c>
      <c r="S169" s="30">
        <f t="shared" si="155"/>
        <v>6823.1632311901494</v>
      </c>
      <c r="T169" s="30">
        <f t="shared" si="155"/>
        <v>22615.407533174646</v>
      </c>
      <c r="U169" s="30">
        <f t="shared" si="155"/>
        <v>25443.87117008763</v>
      </c>
      <c r="V169" s="30">
        <f t="shared" si="155"/>
        <v>21194.548510506917</v>
      </c>
      <c r="W169" s="30">
        <f t="shared" si="155"/>
        <v>19453.599791974462</v>
      </c>
      <c r="X169" s="30">
        <f t="shared" si="155"/>
        <v>9284.9882727461918</v>
      </c>
      <c r="Y169" s="30">
        <f t="shared" si="155"/>
        <v>6918.8712241499206</v>
      </c>
      <c r="Z169" s="30">
        <f t="shared" si="155"/>
        <v>5793.7439372524477</v>
      </c>
      <c r="AA169" s="30">
        <f t="shared" si="155"/>
        <v>7234.716111800969</v>
      </c>
      <c r="AB169" s="30">
        <f t="shared" si="155"/>
        <v>5239.1439795958204</v>
      </c>
      <c r="AC169" s="30">
        <f t="shared" si="155"/>
        <v>6396.8163786055711</v>
      </c>
      <c r="AD169" s="30">
        <f t="shared" si="155"/>
        <v>4801.3012058070426</v>
      </c>
      <c r="AE169" s="30">
        <f t="shared" si="155"/>
        <v>6823.1632311901494</v>
      </c>
      <c r="AF169" s="30">
        <f t="shared" si="155"/>
        <v>22615.407533174646</v>
      </c>
      <c r="AG169" s="30">
        <f t="shared" si="155"/>
        <v>25443.87117008763</v>
      </c>
      <c r="AH169" s="30">
        <f t="shared" si="155"/>
        <v>21194.548510506917</v>
      </c>
      <c r="AI169" s="30">
        <f t="shared" si="155"/>
        <v>19453.599791974462</v>
      </c>
      <c r="AJ169" s="30">
        <f t="shared" si="155"/>
        <v>9284.9882727461918</v>
      </c>
      <c r="AK169" s="30">
        <f t="shared" si="155"/>
        <v>6918.8712241499206</v>
      </c>
      <c r="AL169" s="30">
        <f t="shared" si="155"/>
        <v>5793.7439372524477</v>
      </c>
      <c r="AM169" s="30">
        <f t="shared" si="155"/>
        <v>7234.716111800969</v>
      </c>
      <c r="AN169" s="30">
        <f t="shared" si="155"/>
        <v>5239.1439795958204</v>
      </c>
      <c r="AO169" s="30">
        <f t="shared" si="155"/>
        <v>6396.8163786055711</v>
      </c>
      <c r="AP169" s="30">
        <f t="shared" si="155"/>
        <v>4801.3012058070426</v>
      </c>
      <c r="AQ169" s="30">
        <f t="shared" si="155"/>
        <v>6823.1632311901494</v>
      </c>
      <c r="AR169" s="30">
        <f t="shared" si="155"/>
        <v>22615.407533174646</v>
      </c>
      <c r="AS169" s="30">
        <f t="shared" si="155"/>
        <v>25443.87117008763</v>
      </c>
      <c r="AT169" s="30">
        <f t="shared" si="155"/>
        <v>21194.548510506917</v>
      </c>
      <c r="AU169" s="30">
        <f t="shared" si="155"/>
        <v>19453.599791974462</v>
      </c>
      <c r="AV169" s="30">
        <f t="shared" si="155"/>
        <v>9284.9882727461918</v>
      </c>
      <c r="AW169" s="30">
        <f t="shared" si="155"/>
        <v>6918.8712241499206</v>
      </c>
      <c r="AX169" s="30">
        <f t="shared" si="155"/>
        <v>5793.7439372524477</v>
      </c>
      <c r="AY169" s="30">
        <f t="shared" si="155"/>
        <v>7234.716111800969</v>
      </c>
      <c r="AZ169" s="30">
        <f t="shared" si="155"/>
        <v>5239.1439795958204</v>
      </c>
      <c r="BA169" s="30">
        <f t="shared" si="155"/>
        <v>6396.8163786055711</v>
      </c>
      <c r="BB169" s="30">
        <f t="shared" si="155"/>
        <v>4801.3012058070426</v>
      </c>
      <c r="BC169" s="30">
        <f t="shared" si="155"/>
        <v>6823.1632311901494</v>
      </c>
      <c r="BD169" s="30">
        <f t="shared" si="155"/>
        <v>22615.407533174646</v>
      </c>
      <c r="BE169" s="30">
        <f t="shared" si="155"/>
        <v>25443.87117008763</v>
      </c>
      <c r="BF169" s="30">
        <f t="shared" si="155"/>
        <v>21194.548510506917</v>
      </c>
      <c r="BG169" s="30">
        <f t="shared" si="155"/>
        <v>19453.599791974462</v>
      </c>
      <c r="BH169" s="30">
        <f t="shared" si="155"/>
        <v>9284.9882727461918</v>
      </c>
      <c r="BI169" s="30">
        <f t="shared" si="155"/>
        <v>6918.8712241499206</v>
      </c>
      <c r="BJ169" s="30">
        <f t="shared" si="155"/>
        <v>5793.7439372524477</v>
      </c>
      <c r="BK169" s="30">
        <f t="shared" si="155"/>
        <v>7234.716111800969</v>
      </c>
      <c r="BL169" s="30">
        <f t="shared" si="155"/>
        <v>5239.1439795958204</v>
      </c>
      <c r="BM169" s="30">
        <f t="shared" si="155"/>
        <v>6396.8163786055711</v>
      </c>
      <c r="BN169" s="30">
        <f t="shared" si="155"/>
        <v>4801.3012058070426</v>
      </c>
      <c r="BO169" s="30">
        <f t="shared" si="155"/>
        <v>6823.1632311901494</v>
      </c>
      <c r="BP169" s="30">
        <f t="shared" si="155"/>
        <v>22615.407533174646</v>
      </c>
      <c r="BQ169" s="30">
        <f t="shared" si="154"/>
        <v>25443.87117008763</v>
      </c>
      <c r="BR169" s="30">
        <f t="shared" si="154"/>
        <v>21194.548510506917</v>
      </c>
      <c r="BS169" s="30">
        <f t="shared" si="154"/>
        <v>19453.599791974462</v>
      </c>
      <c r="BT169" s="30">
        <f t="shared" si="154"/>
        <v>9284.9882727461918</v>
      </c>
      <c r="BU169" s="30">
        <f t="shared" si="154"/>
        <v>6918.8712241499206</v>
      </c>
      <c r="BV169" s="30">
        <f t="shared" si="154"/>
        <v>5793.7439372524477</v>
      </c>
      <c r="BW169" s="30">
        <f t="shared" si="154"/>
        <v>7234.716111800969</v>
      </c>
      <c r="BX169" s="30">
        <f t="shared" si="154"/>
        <v>5239.1439795958204</v>
      </c>
      <c r="BY169" s="30">
        <f t="shared" si="154"/>
        <v>6396.8163786055711</v>
      </c>
      <c r="BZ169" s="30">
        <f t="shared" si="154"/>
        <v>4801.3012058070426</v>
      </c>
      <c r="CA169" s="30">
        <f t="shared" si="154"/>
        <v>6823.1632311901494</v>
      </c>
      <c r="CB169" s="30">
        <f t="shared" si="154"/>
        <v>22615.407533174646</v>
      </c>
      <c r="CC169" s="30">
        <f t="shared" si="154"/>
        <v>25443.87117008763</v>
      </c>
      <c r="CD169" s="30">
        <f t="shared" si="154"/>
        <v>21194.548510506917</v>
      </c>
      <c r="CE169" s="30">
        <f t="shared" si="154"/>
        <v>19453.599791974462</v>
      </c>
      <c r="CF169" s="30">
        <f t="shared" si="154"/>
        <v>9284.9882727461918</v>
      </c>
      <c r="CG169" s="30">
        <f t="shared" si="154"/>
        <v>6918.8712241499206</v>
      </c>
      <c r="CH169" s="33">
        <f t="shared" si="154"/>
        <v>5793.7439372524477</v>
      </c>
    </row>
    <row r="170" spans="1:86" hidden="1" x14ac:dyDescent="0.3">
      <c r="A170" s="571"/>
      <c r="B170" s="94" t="s">
        <v>5</v>
      </c>
      <c r="C170" s="30">
        <f t="shared" si="151"/>
        <v>0</v>
      </c>
      <c r="D170" s="30">
        <f t="shared" si="152"/>
        <v>0</v>
      </c>
      <c r="E170" s="30">
        <f t="shared" si="155"/>
        <v>9.5193723757668653</v>
      </c>
      <c r="F170" s="30">
        <f t="shared" si="155"/>
        <v>16.453646652689191</v>
      </c>
      <c r="G170" s="30">
        <f t="shared" si="155"/>
        <v>20.642969665732629</v>
      </c>
      <c r="H170" s="30">
        <f t="shared" si="155"/>
        <v>65.425150294661748</v>
      </c>
      <c r="I170" s="30">
        <f t="shared" si="155"/>
        <v>75.058066432526786</v>
      </c>
      <c r="J170" s="30">
        <f t="shared" si="155"/>
        <v>89.638378711958552</v>
      </c>
      <c r="K170" s="30">
        <f t="shared" si="155"/>
        <v>82.391049661218972</v>
      </c>
      <c r="L170" s="30">
        <f t="shared" si="155"/>
        <v>31.695465948908648</v>
      </c>
      <c r="M170" s="30">
        <f t="shared" si="155"/>
        <v>31.406701518014593</v>
      </c>
      <c r="N170" s="30">
        <f t="shared" si="155"/>
        <v>26.338434641997882</v>
      </c>
      <c r="O170" s="30">
        <f t="shared" si="155"/>
        <v>26.259430013937056</v>
      </c>
      <c r="P170" s="30">
        <f t="shared" si="155"/>
        <v>23.574870115648494</v>
      </c>
      <c r="Q170" s="30">
        <f t="shared" si="155"/>
        <v>28.65219900271752</v>
      </c>
      <c r="R170" s="30">
        <f t="shared" si="155"/>
        <v>18.284758306982933</v>
      </c>
      <c r="S170" s="30">
        <f t="shared" si="155"/>
        <v>23.950861492890542</v>
      </c>
      <c r="T170" s="30">
        <f t="shared" si="155"/>
        <v>98.856608274089737</v>
      </c>
      <c r="U170" s="30">
        <f t="shared" si="155"/>
        <v>89.69202907031503</v>
      </c>
      <c r="V170" s="30">
        <f t="shared" si="155"/>
        <v>93.578527226769936</v>
      </c>
      <c r="W170" s="30">
        <f t="shared" si="155"/>
        <v>86.012634261712122</v>
      </c>
      <c r="X170" s="30">
        <f t="shared" si="155"/>
        <v>32.377088872541087</v>
      </c>
      <c r="Y170" s="30">
        <f t="shared" si="155"/>
        <v>31.406701518014593</v>
      </c>
      <c r="Z170" s="30">
        <f t="shared" si="155"/>
        <v>26.338434641997882</v>
      </c>
      <c r="AA170" s="30">
        <f t="shared" si="155"/>
        <v>26.259430013937056</v>
      </c>
      <c r="AB170" s="30">
        <f t="shared" si="155"/>
        <v>23.574870115648494</v>
      </c>
      <c r="AC170" s="30">
        <f t="shared" si="155"/>
        <v>28.65219900271752</v>
      </c>
      <c r="AD170" s="30">
        <f t="shared" si="155"/>
        <v>18.284758306982933</v>
      </c>
      <c r="AE170" s="30">
        <f t="shared" si="155"/>
        <v>23.950861492890542</v>
      </c>
      <c r="AF170" s="30">
        <f t="shared" si="155"/>
        <v>98.856608274089737</v>
      </c>
      <c r="AG170" s="30">
        <f t="shared" si="155"/>
        <v>89.69202907031503</v>
      </c>
      <c r="AH170" s="30">
        <f t="shared" si="155"/>
        <v>93.578527226769936</v>
      </c>
      <c r="AI170" s="30">
        <f t="shared" si="155"/>
        <v>86.012634261712122</v>
      </c>
      <c r="AJ170" s="30">
        <f t="shared" si="155"/>
        <v>32.377088872541087</v>
      </c>
      <c r="AK170" s="30">
        <f t="shared" si="155"/>
        <v>31.406701518014593</v>
      </c>
      <c r="AL170" s="30">
        <f t="shared" si="155"/>
        <v>26.338434641997882</v>
      </c>
      <c r="AM170" s="30">
        <f t="shared" si="155"/>
        <v>26.259430013937056</v>
      </c>
      <c r="AN170" s="30">
        <f t="shared" si="155"/>
        <v>23.574870115648494</v>
      </c>
      <c r="AO170" s="30">
        <f t="shared" si="155"/>
        <v>28.65219900271752</v>
      </c>
      <c r="AP170" s="30">
        <f t="shared" si="155"/>
        <v>18.284758306982933</v>
      </c>
      <c r="AQ170" s="30">
        <f t="shared" si="155"/>
        <v>23.950861492890542</v>
      </c>
      <c r="AR170" s="30">
        <f t="shared" si="155"/>
        <v>98.856608274089737</v>
      </c>
      <c r="AS170" s="30">
        <f t="shared" si="155"/>
        <v>89.69202907031503</v>
      </c>
      <c r="AT170" s="30">
        <f t="shared" si="155"/>
        <v>93.578527226769936</v>
      </c>
      <c r="AU170" s="30">
        <f t="shared" si="155"/>
        <v>86.012634261712122</v>
      </c>
      <c r="AV170" s="30">
        <f t="shared" si="155"/>
        <v>32.377088872541087</v>
      </c>
      <c r="AW170" s="30">
        <f t="shared" si="155"/>
        <v>31.406701518014593</v>
      </c>
      <c r="AX170" s="30">
        <f t="shared" si="155"/>
        <v>26.338434641997882</v>
      </c>
      <c r="AY170" s="30">
        <f t="shared" si="155"/>
        <v>26.259430013937056</v>
      </c>
      <c r="AZ170" s="30">
        <f t="shared" si="155"/>
        <v>23.574870115648494</v>
      </c>
      <c r="BA170" s="30">
        <f t="shared" si="155"/>
        <v>28.65219900271752</v>
      </c>
      <c r="BB170" s="30">
        <f t="shared" si="155"/>
        <v>18.284758306982933</v>
      </c>
      <c r="BC170" s="30">
        <f t="shared" si="155"/>
        <v>23.950861492890542</v>
      </c>
      <c r="BD170" s="30">
        <f t="shared" si="155"/>
        <v>98.856608274089737</v>
      </c>
      <c r="BE170" s="30">
        <f t="shared" si="155"/>
        <v>89.69202907031503</v>
      </c>
      <c r="BF170" s="30">
        <f t="shared" si="155"/>
        <v>93.578527226769936</v>
      </c>
      <c r="BG170" s="30">
        <f t="shared" si="155"/>
        <v>86.012634261712122</v>
      </c>
      <c r="BH170" s="30">
        <f t="shared" si="155"/>
        <v>32.377088872541087</v>
      </c>
      <c r="BI170" s="30">
        <f t="shared" si="155"/>
        <v>31.406701518014593</v>
      </c>
      <c r="BJ170" s="30">
        <f t="shared" si="155"/>
        <v>26.338434641997882</v>
      </c>
      <c r="BK170" s="30">
        <f t="shared" si="155"/>
        <v>26.259430013937056</v>
      </c>
      <c r="BL170" s="30">
        <f t="shared" si="155"/>
        <v>23.574870115648494</v>
      </c>
      <c r="BM170" s="30">
        <f t="shared" si="155"/>
        <v>28.65219900271752</v>
      </c>
      <c r="BN170" s="30">
        <f t="shared" si="155"/>
        <v>18.284758306982933</v>
      </c>
      <c r="BO170" s="30">
        <f t="shared" si="155"/>
        <v>23.950861492890542</v>
      </c>
      <c r="BP170" s="30">
        <f t="shared" si="155"/>
        <v>98.856608274089737</v>
      </c>
      <c r="BQ170" s="30">
        <f t="shared" si="154"/>
        <v>89.69202907031503</v>
      </c>
      <c r="BR170" s="30">
        <f t="shared" si="154"/>
        <v>93.578527226769936</v>
      </c>
      <c r="BS170" s="30">
        <f t="shared" si="154"/>
        <v>86.012634261712122</v>
      </c>
      <c r="BT170" s="30">
        <f t="shared" si="154"/>
        <v>32.377088872541087</v>
      </c>
      <c r="BU170" s="30">
        <f t="shared" si="154"/>
        <v>31.406701518014593</v>
      </c>
      <c r="BV170" s="30">
        <f t="shared" si="154"/>
        <v>26.338434641997882</v>
      </c>
      <c r="BW170" s="30">
        <f t="shared" si="154"/>
        <v>26.259430013937056</v>
      </c>
      <c r="BX170" s="30">
        <f t="shared" si="154"/>
        <v>23.574870115648494</v>
      </c>
      <c r="BY170" s="30">
        <f t="shared" si="154"/>
        <v>28.65219900271752</v>
      </c>
      <c r="BZ170" s="30">
        <f t="shared" si="154"/>
        <v>18.284758306982933</v>
      </c>
      <c r="CA170" s="30">
        <f t="shared" si="154"/>
        <v>23.950861492890542</v>
      </c>
      <c r="CB170" s="30">
        <f t="shared" si="154"/>
        <v>98.856608274089737</v>
      </c>
      <c r="CC170" s="30">
        <f t="shared" si="154"/>
        <v>89.69202907031503</v>
      </c>
      <c r="CD170" s="30">
        <f t="shared" si="154"/>
        <v>93.578527226769936</v>
      </c>
      <c r="CE170" s="30">
        <f t="shared" si="154"/>
        <v>86.012634261712122</v>
      </c>
      <c r="CF170" s="30">
        <f t="shared" si="154"/>
        <v>32.377088872541087</v>
      </c>
      <c r="CG170" s="30">
        <f t="shared" si="154"/>
        <v>31.406701518014593</v>
      </c>
      <c r="CH170" s="33">
        <f t="shared" si="154"/>
        <v>26.338434641997882</v>
      </c>
    </row>
    <row r="171" spans="1:86" hidden="1" x14ac:dyDescent="0.3">
      <c r="A171" s="571"/>
      <c r="B171" s="94" t="s">
        <v>23</v>
      </c>
      <c r="C171" s="30">
        <f t="shared" si="151"/>
        <v>0</v>
      </c>
      <c r="D171" s="30">
        <f t="shared" si="152"/>
        <v>0</v>
      </c>
      <c r="E171" s="30">
        <f t="shared" si="155"/>
        <v>0</v>
      </c>
      <c r="F171" s="30">
        <f t="shared" si="155"/>
        <v>0</v>
      </c>
      <c r="G171" s="30">
        <f t="shared" si="155"/>
        <v>323.95162367527661</v>
      </c>
      <c r="H171" s="30">
        <f t="shared" si="155"/>
        <v>2053.4432797561799</v>
      </c>
      <c r="I171" s="30">
        <f t="shared" si="155"/>
        <v>2022.5277310547717</v>
      </c>
      <c r="J171" s="30">
        <f t="shared" si="155"/>
        <v>2118.0108827016861</v>
      </c>
      <c r="K171" s="30">
        <f t="shared" si="155"/>
        <v>1946.7681402452267</v>
      </c>
      <c r="L171" s="30">
        <f t="shared" si="155"/>
        <v>740.12928729244118</v>
      </c>
      <c r="M171" s="30">
        <f t="shared" si="155"/>
        <v>725.04911131582651</v>
      </c>
      <c r="N171" s="30">
        <f t="shared" si="155"/>
        <v>608.04407045664698</v>
      </c>
      <c r="O171" s="30">
        <f t="shared" si="155"/>
        <v>606.22018470626085</v>
      </c>
      <c r="P171" s="30">
        <f t="shared" si="155"/>
        <v>544.24494775207859</v>
      </c>
      <c r="Q171" s="30">
        <f t="shared" si="155"/>
        <v>661.45919246720723</v>
      </c>
      <c r="R171" s="30">
        <f t="shared" si="155"/>
        <v>422.11843715897254</v>
      </c>
      <c r="S171" s="30">
        <f t="shared" si="155"/>
        <v>552.92501285778189</v>
      </c>
      <c r="T171" s="30">
        <f t="shared" si="155"/>
        <v>2282.1847730718528</v>
      </c>
      <c r="U171" s="30">
        <f t="shared" si="155"/>
        <v>2070.6130483726201</v>
      </c>
      <c r="V171" s="30">
        <f t="shared" si="155"/>
        <v>2160.3360023368214</v>
      </c>
      <c r="W171" s="30">
        <f t="shared" si="155"/>
        <v>1985.6712427319542</v>
      </c>
      <c r="X171" s="30">
        <f t="shared" si="155"/>
        <v>747.4512883998475</v>
      </c>
      <c r="Y171" s="30">
        <f t="shared" si="155"/>
        <v>725.04911131582651</v>
      </c>
      <c r="Z171" s="30">
        <f t="shared" si="155"/>
        <v>608.04407045664698</v>
      </c>
      <c r="AA171" s="30">
        <f t="shared" si="155"/>
        <v>606.22018470626085</v>
      </c>
      <c r="AB171" s="30">
        <f t="shared" si="155"/>
        <v>544.24494775207859</v>
      </c>
      <c r="AC171" s="30">
        <f t="shared" si="155"/>
        <v>661.45919246720723</v>
      </c>
      <c r="AD171" s="30">
        <f t="shared" si="155"/>
        <v>422.11843715897254</v>
      </c>
      <c r="AE171" s="30">
        <f t="shared" si="155"/>
        <v>552.92501285778189</v>
      </c>
      <c r="AF171" s="30">
        <f t="shared" si="155"/>
        <v>2282.1847730718528</v>
      </c>
      <c r="AG171" s="30">
        <f t="shared" si="155"/>
        <v>2070.6130483726201</v>
      </c>
      <c r="AH171" s="30">
        <f t="shared" si="155"/>
        <v>2160.3360023368214</v>
      </c>
      <c r="AI171" s="30">
        <f t="shared" si="155"/>
        <v>1985.6712427319542</v>
      </c>
      <c r="AJ171" s="30">
        <f t="shared" si="155"/>
        <v>747.4512883998475</v>
      </c>
      <c r="AK171" s="30">
        <f t="shared" si="155"/>
        <v>725.04911131582651</v>
      </c>
      <c r="AL171" s="30">
        <f t="shared" si="155"/>
        <v>608.04407045664698</v>
      </c>
      <c r="AM171" s="30">
        <f t="shared" si="155"/>
        <v>606.22018470626085</v>
      </c>
      <c r="AN171" s="30">
        <f t="shared" si="155"/>
        <v>544.24494775207859</v>
      </c>
      <c r="AO171" s="30">
        <f t="shared" si="155"/>
        <v>661.45919246720723</v>
      </c>
      <c r="AP171" s="30">
        <f t="shared" si="155"/>
        <v>422.11843715897254</v>
      </c>
      <c r="AQ171" s="30">
        <f t="shared" si="155"/>
        <v>552.92501285778189</v>
      </c>
      <c r="AR171" s="30">
        <f t="shared" si="155"/>
        <v>2282.1847730718528</v>
      </c>
      <c r="AS171" s="30">
        <f t="shared" si="155"/>
        <v>2070.6130483726201</v>
      </c>
      <c r="AT171" s="30">
        <f t="shared" si="155"/>
        <v>2160.3360023368214</v>
      </c>
      <c r="AU171" s="30">
        <f t="shared" si="155"/>
        <v>1985.6712427319542</v>
      </c>
      <c r="AV171" s="30">
        <f t="shared" si="155"/>
        <v>747.4512883998475</v>
      </c>
      <c r="AW171" s="30">
        <f t="shared" si="155"/>
        <v>725.04911131582651</v>
      </c>
      <c r="AX171" s="30">
        <f t="shared" si="155"/>
        <v>608.04407045664698</v>
      </c>
      <c r="AY171" s="30">
        <f t="shared" si="155"/>
        <v>606.22018470626085</v>
      </c>
      <c r="AZ171" s="30">
        <f t="shared" si="155"/>
        <v>544.24494775207859</v>
      </c>
      <c r="BA171" s="30">
        <f t="shared" si="155"/>
        <v>661.45919246720723</v>
      </c>
      <c r="BB171" s="30">
        <f t="shared" si="155"/>
        <v>422.11843715897254</v>
      </c>
      <c r="BC171" s="30">
        <f t="shared" si="155"/>
        <v>552.92501285778189</v>
      </c>
      <c r="BD171" s="30">
        <f t="shared" si="155"/>
        <v>2282.1847730718528</v>
      </c>
      <c r="BE171" s="30">
        <f t="shared" si="155"/>
        <v>2070.6130483726201</v>
      </c>
      <c r="BF171" s="30">
        <f t="shared" si="155"/>
        <v>2160.3360023368214</v>
      </c>
      <c r="BG171" s="30">
        <f t="shared" si="155"/>
        <v>1985.6712427319542</v>
      </c>
      <c r="BH171" s="30">
        <f t="shared" si="155"/>
        <v>747.4512883998475</v>
      </c>
      <c r="BI171" s="30">
        <f t="shared" si="155"/>
        <v>725.04911131582651</v>
      </c>
      <c r="BJ171" s="30">
        <f t="shared" si="155"/>
        <v>608.04407045664698</v>
      </c>
      <c r="BK171" s="30">
        <f t="shared" si="155"/>
        <v>606.22018470626085</v>
      </c>
      <c r="BL171" s="30">
        <f t="shared" si="155"/>
        <v>544.24494775207859</v>
      </c>
      <c r="BM171" s="30">
        <f t="shared" si="155"/>
        <v>661.45919246720723</v>
      </c>
      <c r="BN171" s="30">
        <f t="shared" si="155"/>
        <v>422.11843715897254</v>
      </c>
      <c r="BO171" s="30">
        <f t="shared" si="155"/>
        <v>552.92501285778189</v>
      </c>
      <c r="BP171" s="30">
        <f t="shared" ref="BP171:CH174" si="156">IF(BP32=0,0,((BP14*0.5)+BO32-BP50)*BP87*BP136*BP$2)</f>
        <v>2282.1847730718528</v>
      </c>
      <c r="BQ171" s="30">
        <f t="shared" si="156"/>
        <v>2070.6130483726201</v>
      </c>
      <c r="BR171" s="30">
        <f t="shared" si="156"/>
        <v>2160.3360023368214</v>
      </c>
      <c r="BS171" s="30">
        <f t="shared" si="156"/>
        <v>1985.6712427319542</v>
      </c>
      <c r="BT171" s="30">
        <f t="shared" si="156"/>
        <v>747.4512883998475</v>
      </c>
      <c r="BU171" s="30">
        <f t="shared" si="156"/>
        <v>725.04911131582651</v>
      </c>
      <c r="BV171" s="30">
        <f t="shared" si="156"/>
        <v>608.04407045664698</v>
      </c>
      <c r="BW171" s="30">
        <f t="shared" si="156"/>
        <v>606.22018470626085</v>
      </c>
      <c r="BX171" s="30">
        <f t="shared" si="156"/>
        <v>544.24494775207859</v>
      </c>
      <c r="BY171" s="30">
        <f t="shared" si="156"/>
        <v>661.45919246720723</v>
      </c>
      <c r="BZ171" s="30">
        <f t="shared" si="156"/>
        <v>422.11843715897254</v>
      </c>
      <c r="CA171" s="30">
        <f t="shared" si="156"/>
        <v>552.92501285778189</v>
      </c>
      <c r="CB171" s="30">
        <f t="shared" si="156"/>
        <v>2282.1847730718528</v>
      </c>
      <c r="CC171" s="30">
        <f t="shared" si="156"/>
        <v>2070.6130483726201</v>
      </c>
      <c r="CD171" s="30">
        <f t="shared" si="156"/>
        <v>2160.3360023368214</v>
      </c>
      <c r="CE171" s="30">
        <f t="shared" si="156"/>
        <v>1985.6712427319542</v>
      </c>
      <c r="CF171" s="30">
        <f t="shared" si="156"/>
        <v>747.4512883998475</v>
      </c>
      <c r="CG171" s="30">
        <f t="shared" si="156"/>
        <v>725.04911131582651</v>
      </c>
      <c r="CH171" s="33">
        <f t="shared" si="156"/>
        <v>608.04407045664698</v>
      </c>
    </row>
    <row r="172" spans="1:86" hidden="1" x14ac:dyDescent="0.3">
      <c r="A172" s="571"/>
      <c r="B172" s="94" t="s">
        <v>24</v>
      </c>
      <c r="C172" s="30">
        <f t="shared" si="151"/>
        <v>0</v>
      </c>
      <c r="D172" s="30">
        <f t="shared" si="152"/>
        <v>0</v>
      </c>
      <c r="E172" s="30">
        <f t="shared" ref="E172:BP174" si="157">IF(E33=0,0,((E15*0.5)+D33-E51)*E88*E137*E$2)</f>
        <v>0</v>
      </c>
      <c r="F172" s="30">
        <f t="shared" si="157"/>
        <v>0</v>
      </c>
      <c r="G172" s="30">
        <f t="shared" si="157"/>
        <v>0</v>
      </c>
      <c r="H172" s="30">
        <f t="shared" si="157"/>
        <v>0</v>
      </c>
      <c r="I172" s="30">
        <f t="shared" si="157"/>
        <v>0</v>
      </c>
      <c r="J172" s="30">
        <f t="shared" si="157"/>
        <v>88.752629713872679</v>
      </c>
      <c r="K172" s="30">
        <f t="shared" si="157"/>
        <v>396.94557870835553</v>
      </c>
      <c r="L172" s="30">
        <f t="shared" si="157"/>
        <v>237.42370800603661</v>
      </c>
      <c r="M172" s="30">
        <f t="shared" si="157"/>
        <v>230.30778214806841</v>
      </c>
      <c r="N172" s="30">
        <f t="shared" si="157"/>
        <v>193.14178740390858</v>
      </c>
      <c r="O172" s="30">
        <f t="shared" si="157"/>
        <v>192.56244032864552</v>
      </c>
      <c r="P172" s="30">
        <f t="shared" si="157"/>
        <v>172.87635403703524</v>
      </c>
      <c r="Q172" s="30">
        <f t="shared" si="157"/>
        <v>210.10880121224909</v>
      </c>
      <c r="R172" s="30">
        <f t="shared" si="157"/>
        <v>134.08355316712419</v>
      </c>
      <c r="S172" s="30">
        <f t="shared" si="157"/>
        <v>175.63352801628116</v>
      </c>
      <c r="T172" s="30">
        <f t="shared" si="157"/>
        <v>724.92318842291684</v>
      </c>
      <c r="U172" s="30">
        <f t="shared" si="157"/>
        <v>657.71861714595536</v>
      </c>
      <c r="V172" s="30">
        <f t="shared" si="157"/>
        <v>686.21861006059703</v>
      </c>
      <c r="W172" s="30">
        <f t="shared" si="157"/>
        <v>630.7373291705087</v>
      </c>
      <c r="X172" s="30">
        <f t="shared" si="157"/>
        <v>237.42370800603661</v>
      </c>
      <c r="Y172" s="30">
        <f t="shared" si="157"/>
        <v>230.30778214806841</v>
      </c>
      <c r="Z172" s="30">
        <f t="shared" si="157"/>
        <v>193.14178740390858</v>
      </c>
      <c r="AA172" s="30">
        <f t="shared" si="157"/>
        <v>192.56244032864552</v>
      </c>
      <c r="AB172" s="30">
        <f t="shared" si="157"/>
        <v>172.87635403703524</v>
      </c>
      <c r="AC172" s="30">
        <f t="shared" si="157"/>
        <v>210.10880121224909</v>
      </c>
      <c r="AD172" s="30">
        <f t="shared" si="157"/>
        <v>134.08355316712419</v>
      </c>
      <c r="AE172" s="30">
        <f t="shared" si="157"/>
        <v>175.63352801628116</v>
      </c>
      <c r="AF172" s="30">
        <f t="shared" si="157"/>
        <v>724.92318842291684</v>
      </c>
      <c r="AG172" s="30">
        <f t="shared" si="157"/>
        <v>657.71861714595536</v>
      </c>
      <c r="AH172" s="30">
        <f t="shared" si="157"/>
        <v>686.21861006059703</v>
      </c>
      <c r="AI172" s="30">
        <f t="shared" si="157"/>
        <v>630.7373291705087</v>
      </c>
      <c r="AJ172" s="30">
        <f t="shared" si="157"/>
        <v>237.42370800603661</v>
      </c>
      <c r="AK172" s="30">
        <f t="shared" si="157"/>
        <v>230.30778214806841</v>
      </c>
      <c r="AL172" s="30">
        <f t="shared" si="157"/>
        <v>193.14178740390858</v>
      </c>
      <c r="AM172" s="30">
        <f t="shared" si="157"/>
        <v>192.56244032864552</v>
      </c>
      <c r="AN172" s="30">
        <f t="shared" si="157"/>
        <v>172.87635403703524</v>
      </c>
      <c r="AO172" s="30">
        <f t="shared" si="157"/>
        <v>210.10880121224909</v>
      </c>
      <c r="AP172" s="30">
        <f t="shared" si="157"/>
        <v>134.08355316712419</v>
      </c>
      <c r="AQ172" s="30">
        <f t="shared" si="157"/>
        <v>175.63352801628116</v>
      </c>
      <c r="AR172" s="30">
        <f t="shared" si="157"/>
        <v>724.92318842291684</v>
      </c>
      <c r="AS172" s="30">
        <f t="shared" si="157"/>
        <v>657.71861714595536</v>
      </c>
      <c r="AT172" s="30">
        <f t="shared" si="157"/>
        <v>686.21861006059703</v>
      </c>
      <c r="AU172" s="30">
        <f t="shared" si="157"/>
        <v>630.7373291705087</v>
      </c>
      <c r="AV172" s="30">
        <f t="shared" si="157"/>
        <v>237.42370800603661</v>
      </c>
      <c r="AW172" s="30">
        <f t="shared" si="157"/>
        <v>230.30778214806841</v>
      </c>
      <c r="AX172" s="30">
        <f t="shared" si="157"/>
        <v>193.14178740390858</v>
      </c>
      <c r="AY172" s="30">
        <f t="shared" si="157"/>
        <v>192.56244032864552</v>
      </c>
      <c r="AZ172" s="30">
        <f t="shared" si="157"/>
        <v>172.87635403703524</v>
      </c>
      <c r="BA172" s="30">
        <f t="shared" si="157"/>
        <v>210.10880121224909</v>
      </c>
      <c r="BB172" s="30">
        <f t="shared" si="157"/>
        <v>134.08355316712419</v>
      </c>
      <c r="BC172" s="30">
        <f t="shared" si="157"/>
        <v>175.63352801628116</v>
      </c>
      <c r="BD172" s="30">
        <f t="shared" si="157"/>
        <v>724.92318842291684</v>
      </c>
      <c r="BE172" s="30">
        <f t="shared" si="157"/>
        <v>657.71861714595536</v>
      </c>
      <c r="BF172" s="30">
        <f t="shared" si="157"/>
        <v>686.21861006059703</v>
      </c>
      <c r="BG172" s="30">
        <f t="shared" si="157"/>
        <v>630.7373291705087</v>
      </c>
      <c r="BH172" s="30">
        <f t="shared" si="157"/>
        <v>237.42370800603661</v>
      </c>
      <c r="BI172" s="30">
        <f t="shared" si="157"/>
        <v>230.30778214806841</v>
      </c>
      <c r="BJ172" s="30">
        <f t="shared" si="157"/>
        <v>193.14178740390858</v>
      </c>
      <c r="BK172" s="30">
        <f t="shared" si="157"/>
        <v>192.56244032864552</v>
      </c>
      <c r="BL172" s="30">
        <f t="shared" si="157"/>
        <v>172.87635403703524</v>
      </c>
      <c r="BM172" s="30">
        <f t="shared" si="157"/>
        <v>210.10880121224909</v>
      </c>
      <c r="BN172" s="30">
        <f t="shared" si="157"/>
        <v>134.08355316712419</v>
      </c>
      <c r="BO172" s="30">
        <f t="shared" si="157"/>
        <v>175.63352801628116</v>
      </c>
      <c r="BP172" s="30">
        <f t="shared" si="157"/>
        <v>724.92318842291684</v>
      </c>
      <c r="BQ172" s="30">
        <f t="shared" si="156"/>
        <v>657.71861714595536</v>
      </c>
      <c r="BR172" s="30">
        <f t="shared" si="156"/>
        <v>686.21861006059703</v>
      </c>
      <c r="BS172" s="30">
        <f t="shared" si="156"/>
        <v>630.7373291705087</v>
      </c>
      <c r="BT172" s="30">
        <f t="shared" si="156"/>
        <v>237.42370800603661</v>
      </c>
      <c r="BU172" s="30">
        <f t="shared" si="156"/>
        <v>230.30778214806841</v>
      </c>
      <c r="BV172" s="30">
        <f t="shared" si="156"/>
        <v>193.14178740390858</v>
      </c>
      <c r="BW172" s="30">
        <f t="shared" si="156"/>
        <v>192.56244032864552</v>
      </c>
      <c r="BX172" s="30">
        <f t="shared" si="156"/>
        <v>172.87635403703524</v>
      </c>
      <c r="BY172" s="30">
        <f t="shared" si="156"/>
        <v>210.10880121224909</v>
      </c>
      <c r="BZ172" s="30">
        <f t="shared" si="156"/>
        <v>134.08355316712419</v>
      </c>
      <c r="CA172" s="30">
        <f t="shared" si="156"/>
        <v>175.63352801628116</v>
      </c>
      <c r="CB172" s="30">
        <f t="shared" si="156"/>
        <v>724.92318842291684</v>
      </c>
      <c r="CC172" s="30">
        <f t="shared" si="156"/>
        <v>657.71861714595536</v>
      </c>
      <c r="CD172" s="30">
        <f t="shared" si="156"/>
        <v>686.21861006059703</v>
      </c>
      <c r="CE172" s="30">
        <f t="shared" si="156"/>
        <v>630.7373291705087</v>
      </c>
      <c r="CF172" s="30">
        <f t="shared" si="156"/>
        <v>237.42370800603661</v>
      </c>
      <c r="CG172" s="30">
        <f t="shared" si="156"/>
        <v>230.30778214806841</v>
      </c>
      <c r="CH172" s="33">
        <f t="shared" si="156"/>
        <v>193.14178740390858</v>
      </c>
    </row>
    <row r="173" spans="1:86" ht="15.75" hidden="1" customHeight="1" x14ac:dyDescent="0.3">
      <c r="A173" s="571"/>
      <c r="B173" s="94" t="s">
        <v>7</v>
      </c>
      <c r="C173" s="30">
        <f t="shared" si="151"/>
        <v>0</v>
      </c>
      <c r="D173" s="30">
        <f t="shared" si="152"/>
        <v>0</v>
      </c>
      <c r="E173" s="30">
        <f t="shared" si="157"/>
        <v>3.6476939762800789</v>
      </c>
      <c r="F173" s="30">
        <f t="shared" si="157"/>
        <v>7.77154493438288</v>
      </c>
      <c r="G173" s="30">
        <f t="shared" si="157"/>
        <v>8.6185469478707937</v>
      </c>
      <c r="H173" s="30">
        <f t="shared" si="157"/>
        <v>30.055468179829877</v>
      </c>
      <c r="I173" s="30">
        <f t="shared" si="157"/>
        <v>45.044133585047092</v>
      </c>
      <c r="J173" s="30">
        <f t="shared" si="157"/>
        <v>62.109588121101297</v>
      </c>
      <c r="K173" s="30">
        <f t="shared" si="157"/>
        <v>67.576010303253256</v>
      </c>
      <c r="L173" s="30">
        <f t="shared" si="157"/>
        <v>32.708578473062452</v>
      </c>
      <c r="M173" s="30">
        <f t="shared" si="157"/>
        <v>39.843374228628967</v>
      </c>
      <c r="N173" s="169">
        <f t="shared" si="157"/>
        <v>59.886957556705269</v>
      </c>
      <c r="O173" s="30">
        <f t="shared" si="157"/>
        <v>81.893408245969525</v>
      </c>
      <c r="P173" s="30">
        <f t="shared" si="157"/>
        <v>71.566483037373786</v>
      </c>
      <c r="Q173" s="30">
        <f t="shared" si="157"/>
        <v>85.69004504670653</v>
      </c>
      <c r="R173" s="30">
        <f t="shared" si="157"/>
        <v>67.50769021920847</v>
      </c>
      <c r="S173" s="30">
        <f t="shared" si="157"/>
        <v>78.12893009602611</v>
      </c>
      <c r="T173" s="30">
        <f t="shared" si="157"/>
        <v>339.08698467695592</v>
      </c>
      <c r="U173" s="30">
        <f t="shared" si="157"/>
        <v>309.37154825494133</v>
      </c>
      <c r="V173" s="30">
        <f t="shared" si="157"/>
        <v>324.48744188978247</v>
      </c>
      <c r="W173" s="30">
        <f t="shared" si="157"/>
        <v>287.6841831052833</v>
      </c>
      <c r="X173" s="30">
        <f t="shared" si="157"/>
        <v>104.10734311759937</v>
      </c>
      <c r="Y173" s="30">
        <f t="shared" si="157"/>
        <v>99.425195513673259</v>
      </c>
      <c r="Z173" s="30">
        <f t="shared" si="157"/>
        <v>82.517533163840838</v>
      </c>
      <c r="AA173" s="30">
        <f t="shared" si="157"/>
        <v>81.893408245969525</v>
      </c>
      <c r="AB173" s="30">
        <f t="shared" si="157"/>
        <v>71.566483037373786</v>
      </c>
      <c r="AC173" s="30">
        <f t="shared" si="157"/>
        <v>85.69004504670653</v>
      </c>
      <c r="AD173" s="30">
        <f t="shared" si="157"/>
        <v>67.50769021920847</v>
      </c>
      <c r="AE173" s="30">
        <f t="shared" si="157"/>
        <v>78.12893009602611</v>
      </c>
      <c r="AF173" s="30">
        <f t="shared" si="157"/>
        <v>339.08698467695592</v>
      </c>
      <c r="AG173" s="30">
        <f t="shared" si="157"/>
        <v>309.37154825494133</v>
      </c>
      <c r="AH173" s="30">
        <f t="shared" si="157"/>
        <v>324.48744188978247</v>
      </c>
      <c r="AI173" s="30">
        <f t="shared" si="157"/>
        <v>287.6841831052833</v>
      </c>
      <c r="AJ173" s="30">
        <f t="shared" si="157"/>
        <v>104.10734311759937</v>
      </c>
      <c r="AK173" s="30">
        <f t="shared" si="157"/>
        <v>99.425195513673259</v>
      </c>
      <c r="AL173" s="30">
        <f t="shared" si="157"/>
        <v>82.517533163840838</v>
      </c>
      <c r="AM173" s="30">
        <f t="shared" si="157"/>
        <v>81.893408245969525</v>
      </c>
      <c r="AN173" s="30">
        <f t="shared" si="157"/>
        <v>71.566483037373786</v>
      </c>
      <c r="AO173" s="30">
        <f t="shared" si="157"/>
        <v>85.69004504670653</v>
      </c>
      <c r="AP173" s="30">
        <f t="shared" si="157"/>
        <v>67.50769021920847</v>
      </c>
      <c r="AQ173" s="30">
        <f t="shared" si="157"/>
        <v>78.12893009602611</v>
      </c>
      <c r="AR173" s="30">
        <f t="shared" si="157"/>
        <v>339.08698467695592</v>
      </c>
      <c r="AS173" s="30">
        <f t="shared" si="157"/>
        <v>309.37154825494133</v>
      </c>
      <c r="AT173" s="30">
        <f t="shared" si="157"/>
        <v>324.48744188978247</v>
      </c>
      <c r="AU173" s="30">
        <f t="shared" si="157"/>
        <v>287.6841831052833</v>
      </c>
      <c r="AV173" s="30">
        <f t="shared" si="157"/>
        <v>104.10734311759937</v>
      </c>
      <c r="AW173" s="30">
        <f t="shared" si="157"/>
        <v>99.425195513673259</v>
      </c>
      <c r="AX173" s="30">
        <f t="shared" si="157"/>
        <v>82.517533163840838</v>
      </c>
      <c r="AY173" s="30">
        <f t="shared" si="157"/>
        <v>81.893408245969525</v>
      </c>
      <c r="AZ173" s="30">
        <f t="shared" si="157"/>
        <v>71.566483037373786</v>
      </c>
      <c r="BA173" s="30">
        <f t="shared" si="157"/>
        <v>85.69004504670653</v>
      </c>
      <c r="BB173" s="30">
        <f t="shared" si="157"/>
        <v>67.50769021920847</v>
      </c>
      <c r="BC173" s="30">
        <f t="shared" si="157"/>
        <v>78.12893009602611</v>
      </c>
      <c r="BD173" s="30">
        <f t="shared" si="157"/>
        <v>339.08698467695592</v>
      </c>
      <c r="BE173" s="30">
        <f t="shared" si="157"/>
        <v>309.37154825494133</v>
      </c>
      <c r="BF173" s="30">
        <f t="shared" si="157"/>
        <v>324.48744188978247</v>
      </c>
      <c r="BG173" s="30">
        <f t="shared" si="157"/>
        <v>287.6841831052833</v>
      </c>
      <c r="BH173" s="30">
        <f t="shared" si="157"/>
        <v>104.10734311759937</v>
      </c>
      <c r="BI173" s="30">
        <f t="shared" si="157"/>
        <v>99.425195513673259</v>
      </c>
      <c r="BJ173" s="30">
        <f t="shared" si="157"/>
        <v>82.517533163840838</v>
      </c>
      <c r="BK173" s="30">
        <f t="shared" si="157"/>
        <v>81.893408245969525</v>
      </c>
      <c r="BL173" s="30">
        <f t="shared" si="157"/>
        <v>71.566483037373786</v>
      </c>
      <c r="BM173" s="30">
        <f t="shared" si="157"/>
        <v>85.69004504670653</v>
      </c>
      <c r="BN173" s="30">
        <f t="shared" si="157"/>
        <v>67.50769021920847</v>
      </c>
      <c r="BO173" s="30">
        <f t="shared" si="157"/>
        <v>78.12893009602611</v>
      </c>
      <c r="BP173" s="30">
        <f t="shared" si="157"/>
        <v>339.08698467695592</v>
      </c>
      <c r="BQ173" s="30">
        <f t="shared" si="156"/>
        <v>309.37154825494133</v>
      </c>
      <c r="BR173" s="30">
        <f t="shared" si="156"/>
        <v>324.48744188978247</v>
      </c>
      <c r="BS173" s="30">
        <f t="shared" si="156"/>
        <v>287.6841831052833</v>
      </c>
      <c r="BT173" s="30">
        <f t="shared" si="156"/>
        <v>104.10734311759937</v>
      </c>
      <c r="BU173" s="30">
        <f t="shared" si="156"/>
        <v>99.425195513673259</v>
      </c>
      <c r="BV173" s="30">
        <f t="shared" si="156"/>
        <v>82.517533163840838</v>
      </c>
      <c r="BW173" s="30">
        <f t="shared" si="156"/>
        <v>81.893408245969525</v>
      </c>
      <c r="BX173" s="30">
        <f t="shared" si="156"/>
        <v>71.566483037373786</v>
      </c>
      <c r="BY173" s="30">
        <f t="shared" si="156"/>
        <v>85.69004504670653</v>
      </c>
      <c r="BZ173" s="30">
        <f t="shared" si="156"/>
        <v>67.50769021920847</v>
      </c>
      <c r="CA173" s="30">
        <f t="shared" si="156"/>
        <v>78.12893009602611</v>
      </c>
      <c r="CB173" s="30">
        <f t="shared" si="156"/>
        <v>339.08698467695592</v>
      </c>
      <c r="CC173" s="30">
        <f t="shared" si="156"/>
        <v>309.37154825494133</v>
      </c>
      <c r="CD173" s="30">
        <f t="shared" si="156"/>
        <v>324.48744188978247</v>
      </c>
      <c r="CE173" s="30">
        <f t="shared" si="156"/>
        <v>287.6841831052833</v>
      </c>
      <c r="CF173" s="30">
        <f t="shared" si="156"/>
        <v>104.10734311759937</v>
      </c>
      <c r="CG173" s="30">
        <f t="shared" si="156"/>
        <v>99.425195513673259</v>
      </c>
      <c r="CH173" s="33">
        <f t="shared" si="156"/>
        <v>82.517533163840838</v>
      </c>
    </row>
    <row r="174" spans="1:86" ht="15.75" hidden="1" customHeight="1" x14ac:dyDescent="0.3">
      <c r="A174" s="571"/>
      <c r="B174" s="94" t="s">
        <v>8</v>
      </c>
      <c r="C174" s="30">
        <f t="shared" si="151"/>
        <v>0</v>
      </c>
      <c r="D174" s="30">
        <f t="shared" si="152"/>
        <v>0</v>
      </c>
      <c r="E174" s="30">
        <f t="shared" si="157"/>
        <v>0</v>
      </c>
      <c r="F174" s="30">
        <f t="shared" si="157"/>
        <v>0</v>
      </c>
      <c r="G174" s="30">
        <f t="shared" si="157"/>
        <v>0</v>
      </c>
      <c r="H174" s="30">
        <f t="shared" si="157"/>
        <v>0</v>
      </c>
      <c r="I174" s="30">
        <f t="shared" si="157"/>
        <v>0</v>
      </c>
      <c r="J174" s="30">
        <f t="shared" si="157"/>
        <v>0</v>
      </c>
      <c r="K174" s="30">
        <f t="shared" si="157"/>
        <v>0</v>
      </c>
      <c r="L174" s="30">
        <f t="shared" si="157"/>
        <v>0</v>
      </c>
      <c r="M174" s="30">
        <f t="shared" si="157"/>
        <v>0</v>
      </c>
      <c r="N174" s="30">
        <f t="shared" si="157"/>
        <v>0</v>
      </c>
      <c r="O174" s="30">
        <f t="shared" si="157"/>
        <v>0</v>
      </c>
      <c r="P174" s="30">
        <f t="shared" si="157"/>
        <v>0</v>
      </c>
      <c r="Q174" s="30">
        <f t="shared" si="157"/>
        <v>0</v>
      </c>
      <c r="R174" s="30">
        <f t="shared" si="157"/>
        <v>0</v>
      </c>
      <c r="S174" s="30">
        <f t="shared" si="157"/>
        <v>0</v>
      </c>
      <c r="T174" s="30">
        <f t="shared" si="157"/>
        <v>0</v>
      </c>
      <c r="U174" s="30">
        <f t="shared" si="157"/>
        <v>0</v>
      </c>
      <c r="V174" s="30">
        <f t="shared" si="157"/>
        <v>0</v>
      </c>
      <c r="W174" s="30">
        <f t="shared" si="157"/>
        <v>0</v>
      </c>
      <c r="X174" s="30">
        <f t="shared" si="157"/>
        <v>0</v>
      </c>
      <c r="Y174" s="30">
        <f t="shared" si="157"/>
        <v>0</v>
      </c>
      <c r="Z174" s="30">
        <f t="shared" si="157"/>
        <v>0</v>
      </c>
      <c r="AA174" s="30">
        <f t="shared" si="157"/>
        <v>0</v>
      </c>
      <c r="AB174" s="30">
        <f t="shared" si="157"/>
        <v>0</v>
      </c>
      <c r="AC174" s="30">
        <f t="shared" si="157"/>
        <v>0</v>
      </c>
      <c r="AD174" s="30">
        <f t="shared" si="157"/>
        <v>0</v>
      </c>
      <c r="AE174" s="30">
        <f t="shared" si="157"/>
        <v>0</v>
      </c>
      <c r="AF174" s="30">
        <f t="shared" si="157"/>
        <v>0</v>
      </c>
      <c r="AG174" s="30">
        <f t="shared" si="157"/>
        <v>0</v>
      </c>
      <c r="AH174" s="30">
        <f t="shared" si="157"/>
        <v>0</v>
      </c>
      <c r="AI174" s="30">
        <f t="shared" si="157"/>
        <v>0</v>
      </c>
      <c r="AJ174" s="30">
        <f t="shared" si="157"/>
        <v>0</v>
      </c>
      <c r="AK174" s="30">
        <f t="shared" si="157"/>
        <v>0</v>
      </c>
      <c r="AL174" s="30">
        <f t="shared" si="157"/>
        <v>0</v>
      </c>
      <c r="AM174" s="30">
        <f t="shared" si="157"/>
        <v>0</v>
      </c>
      <c r="AN174" s="30">
        <f t="shared" si="157"/>
        <v>0</v>
      </c>
      <c r="AO174" s="30">
        <f t="shared" si="157"/>
        <v>0</v>
      </c>
      <c r="AP174" s="30">
        <f t="shared" si="157"/>
        <v>0</v>
      </c>
      <c r="AQ174" s="30">
        <f t="shared" si="157"/>
        <v>0</v>
      </c>
      <c r="AR174" s="30">
        <f t="shared" si="157"/>
        <v>0</v>
      </c>
      <c r="AS174" s="30">
        <f t="shared" si="157"/>
        <v>0</v>
      </c>
      <c r="AT174" s="30">
        <f t="shared" si="157"/>
        <v>0</v>
      </c>
      <c r="AU174" s="30">
        <f t="shared" si="157"/>
        <v>0</v>
      </c>
      <c r="AV174" s="30">
        <f t="shared" si="157"/>
        <v>0</v>
      </c>
      <c r="AW174" s="30">
        <f t="shared" si="157"/>
        <v>0</v>
      </c>
      <c r="AX174" s="30">
        <f t="shared" si="157"/>
        <v>0</v>
      </c>
      <c r="AY174" s="30">
        <f t="shared" si="157"/>
        <v>0</v>
      </c>
      <c r="AZ174" s="30">
        <f t="shared" si="157"/>
        <v>0</v>
      </c>
      <c r="BA174" s="30">
        <f t="shared" si="157"/>
        <v>0</v>
      </c>
      <c r="BB174" s="30">
        <f t="shared" si="157"/>
        <v>0</v>
      </c>
      <c r="BC174" s="30">
        <f t="shared" si="157"/>
        <v>0</v>
      </c>
      <c r="BD174" s="30">
        <f t="shared" si="157"/>
        <v>0</v>
      </c>
      <c r="BE174" s="30">
        <f t="shared" si="157"/>
        <v>0</v>
      </c>
      <c r="BF174" s="30">
        <f t="shared" si="157"/>
        <v>0</v>
      </c>
      <c r="BG174" s="30">
        <f t="shared" si="157"/>
        <v>0</v>
      </c>
      <c r="BH174" s="30">
        <f t="shared" si="157"/>
        <v>0</v>
      </c>
      <c r="BI174" s="30">
        <f t="shared" si="157"/>
        <v>0</v>
      </c>
      <c r="BJ174" s="30">
        <f t="shared" si="157"/>
        <v>0</v>
      </c>
      <c r="BK174" s="30">
        <f t="shared" si="157"/>
        <v>0</v>
      </c>
      <c r="BL174" s="30">
        <f t="shared" si="157"/>
        <v>0</v>
      </c>
      <c r="BM174" s="30">
        <f t="shared" si="157"/>
        <v>0</v>
      </c>
      <c r="BN174" s="30">
        <f t="shared" si="157"/>
        <v>0</v>
      </c>
      <c r="BO174" s="30">
        <f t="shared" si="157"/>
        <v>0</v>
      </c>
      <c r="BP174" s="30">
        <f t="shared" si="157"/>
        <v>0</v>
      </c>
      <c r="BQ174" s="30">
        <f t="shared" si="156"/>
        <v>0</v>
      </c>
      <c r="BR174" s="30">
        <f t="shared" si="156"/>
        <v>0</v>
      </c>
      <c r="BS174" s="30">
        <f t="shared" si="156"/>
        <v>0</v>
      </c>
      <c r="BT174" s="30">
        <f t="shared" si="156"/>
        <v>0</v>
      </c>
      <c r="BU174" s="30">
        <f t="shared" si="156"/>
        <v>0</v>
      </c>
      <c r="BV174" s="30">
        <f t="shared" si="156"/>
        <v>0</v>
      </c>
      <c r="BW174" s="30">
        <f t="shared" si="156"/>
        <v>0</v>
      </c>
      <c r="BX174" s="30">
        <f t="shared" si="156"/>
        <v>0</v>
      </c>
      <c r="BY174" s="30">
        <f t="shared" si="156"/>
        <v>0</v>
      </c>
      <c r="BZ174" s="30">
        <f t="shared" si="156"/>
        <v>0</v>
      </c>
      <c r="CA174" s="30">
        <f t="shared" si="156"/>
        <v>0</v>
      </c>
      <c r="CB174" s="30">
        <f t="shared" si="156"/>
        <v>0</v>
      </c>
      <c r="CC174" s="30">
        <f t="shared" si="156"/>
        <v>0</v>
      </c>
      <c r="CD174" s="30">
        <f t="shared" si="156"/>
        <v>0</v>
      </c>
      <c r="CE174" s="30">
        <f t="shared" si="156"/>
        <v>0</v>
      </c>
      <c r="CF174" s="30">
        <f t="shared" si="156"/>
        <v>0</v>
      </c>
      <c r="CG174" s="30">
        <f t="shared" si="156"/>
        <v>0</v>
      </c>
      <c r="CH174" s="33">
        <f t="shared" si="156"/>
        <v>0</v>
      </c>
    </row>
    <row r="175" spans="1:86" ht="15.75" hidden="1" customHeight="1" x14ac:dyDescent="0.3">
      <c r="A175" s="571"/>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71"/>
      <c r="B176" s="281" t="s">
        <v>26</v>
      </c>
      <c r="C176" s="30">
        <f>SUM(C162:C175)</f>
        <v>0</v>
      </c>
      <c r="D176" s="30">
        <f>SUM(D162:D175)</f>
        <v>20.447409802838582</v>
      </c>
      <c r="E176" s="30">
        <f t="shared" ref="E176:BP176" si="158">SUM(E162:E175)</f>
        <v>322.30582030032679</v>
      </c>
      <c r="F176" s="30">
        <f t="shared" si="158"/>
        <v>847.78510123296496</v>
      </c>
      <c r="G176" s="30">
        <f t="shared" si="158"/>
        <v>2813.1081469928022</v>
      </c>
      <c r="H176" s="30">
        <f t="shared" si="158"/>
        <v>15110.384140382735</v>
      </c>
      <c r="I176" s="30">
        <f t="shared" si="158"/>
        <v>21145.566402059972</v>
      </c>
      <c r="J176" s="30">
        <f t="shared" si="158"/>
        <v>22890.911348724043</v>
      </c>
      <c r="K176" s="30">
        <f t="shared" si="158"/>
        <v>18301.921059210974</v>
      </c>
      <c r="L176" s="30">
        <f t="shared" si="158"/>
        <v>7329.8405510601478</v>
      </c>
      <c r="M176" s="117">
        <f t="shared" si="158"/>
        <v>7172.9818783447035</v>
      </c>
      <c r="N176" s="30">
        <f t="shared" si="158"/>
        <v>8068.5848088253942</v>
      </c>
      <c r="O176" s="30">
        <f t="shared" si="158"/>
        <v>11195.992262595202</v>
      </c>
      <c r="P176" s="30">
        <f t="shared" si="158"/>
        <v>8865.4546171950406</v>
      </c>
      <c r="Q176" s="30">
        <f t="shared" si="158"/>
        <v>10172.053943763465</v>
      </c>
      <c r="R176" s="30">
        <f t="shared" si="158"/>
        <v>6668.7903588788959</v>
      </c>
      <c r="S176" s="30">
        <f t="shared" si="158"/>
        <v>11141.323847316866</v>
      </c>
      <c r="T176" s="30">
        <f t="shared" si="158"/>
        <v>59782.294788422245</v>
      </c>
      <c r="U176" s="30">
        <f t="shared" si="158"/>
        <v>66116.842026202488</v>
      </c>
      <c r="V176" s="30">
        <f t="shared" si="158"/>
        <v>62186.361251615432</v>
      </c>
      <c r="W176" s="30">
        <f t="shared" si="158"/>
        <v>39867.006596720072</v>
      </c>
      <c r="X176" s="30">
        <f t="shared" si="158"/>
        <v>12208.896413722267</v>
      </c>
      <c r="Y176" s="30">
        <f t="shared" si="158"/>
        <v>10456.056602606488</v>
      </c>
      <c r="Z176" s="30">
        <f t="shared" si="158"/>
        <v>9398.1728326086541</v>
      </c>
      <c r="AA176" s="30">
        <f t="shared" si="158"/>
        <v>11195.992262595202</v>
      </c>
      <c r="AB176" s="30">
        <f t="shared" si="158"/>
        <v>8865.4546171950406</v>
      </c>
      <c r="AC176" s="30">
        <f t="shared" si="158"/>
        <v>10172.053943763465</v>
      </c>
      <c r="AD176" s="30">
        <f t="shared" si="158"/>
        <v>6668.7903588788959</v>
      </c>
      <c r="AE176" s="30">
        <f t="shared" si="158"/>
        <v>11141.323847316866</v>
      </c>
      <c r="AF176" s="30">
        <f t="shared" si="158"/>
        <v>59782.294788422245</v>
      </c>
      <c r="AG176" s="30">
        <f t="shared" si="158"/>
        <v>66116.842026202488</v>
      </c>
      <c r="AH176" s="30">
        <f t="shared" si="158"/>
        <v>62186.361251615432</v>
      </c>
      <c r="AI176" s="30">
        <f t="shared" si="158"/>
        <v>39867.006596720072</v>
      </c>
      <c r="AJ176" s="30">
        <f t="shared" si="158"/>
        <v>12208.896413722267</v>
      </c>
      <c r="AK176" s="30">
        <f t="shared" si="158"/>
        <v>10456.056602606488</v>
      </c>
      <c r="AL176" s="30">
        <f t="shared" si="158"/>
        <v>9398.1728326086541</v>
      </c>
      <c r="AM176" s="30">
        <f t="shared" si="158"/>
        <v>11195.992262595202</v>
      </c>
      <c r="AN176" s="30">
        <f t="shared" si="158"/>
        <v>8865.4546171950406</v>
      </c>
      <c r="AO176" s="30">
        <f t="shared" si="158"/>
        <v>10172.053943763465</v>
      </c>
      <c r="AP176" s="30">
        <f t="shared" si="158"/>
        <v>6668.7903588788959</v>
      </c>
      <c r="AQ176" s="30">
        <f t="shared" si="158"/>
        <v>11141.323847316866</v>
      </c>
      <c r="AR176" s="30">
        <f t="shared" si="158"/>
        <v>59782.294788422245</v>
      </c>
      <c r="AS176" s="30">
        <f t="shared" si="158"/>
        <v>66116.842026202488</v>
      </c>
      <c r="AT176" s="30">
        <f t="shared" si="158"/>
        <v>62186.361251615432</v>
      </c>
      <c r="AU176" s="30">
        <f t="shared" si="158"/>
        <v>39867.006596720072</v>
      </c>
      <c r="AV176" s="30">
        <f t="shared" si="158"/>
        <v>12208.896413722267</v>
      </c>
      <c r="AW176" s="30">
        <f t="shared" si="158"/>
        <v>10456.056602606488</v>
      </c>
      <c r="AX176" s="30">
        <f t="shared" si="158"/>
        <v>9398.1728326086541</v>
      </c>
      <c r="AY176" s="30">
        <f t="shared" si="158"/>
        <v>11195.992262595202</v>
      </c>
      <c r="AZ176" s="30">
        <f t="shared" si="158"/>
        <v>8865.4546171950406</v>
      </c>
      <c r="BA176" s="30">
        <f t="shared" si="158"/>
        <v>10172.053943763465</v>
      </c>
      <c r="BB176" s="30">
        <f t="shared" si="158"/>
        <v>6668.7903588788959</v>
      </c>
      <c r="BC176" s="30">
        <f t="shared" si="158"/>
        <v>11141.323847316866</v>
      </c>
      <c r="BD176" s="30">
        <f t="shared" si="158"/>
        <v>59782.294788422245</v>
      </c>
      <c r="BE176" s="30">
        <f t="shared" si="158"/>
        <v>66116.842026202488</v>
      </c>
      <c r="BF176" s="30">
        <f t="shared" si="158"/>
        <v>62186.361251615432</v>
      </c>
      <c r="BG176" s="30">
        <f t="shared" si="158"/>
        <v>39867.006596720072</v>
      </c>
      <c r="BH176" s="30">
        <f t="shared" si="158"/>
        <v>12208.896413722267</v>
      </c>
      <c r="BI176" s="30">
        <f t="shared" si="158"/>
        <v>10456.056602606488</v>
      </c>
      <c r="BJ176" s="30">
        <f t="shared" si="158"/>
        <v>9398.1728326086541</v>
      </c>
      <c r="BK176" s="30">
        <f t="shared" si="158"/>
        <v>11195.992262595202</v>
      </c>
      <c r="BL176" s="30">
        <f t="shared" si="158"/>
        <v>8865.4546171950406</v>
      </c>
      <c r="BM176" s="30">
        <f t="shared" si="158"/>
        <v>10172.053943763465</v>
      </c>
      <c r="BN176" s="30">
        <f t="shared" si="158"/>
        <v>6668.7903588788959</v>
      </c>
      <c r="BO176" s="30">
        <f t="shared" si="158"/>
        <v>11141.323847316866</v>
      </c>
      <c r="BP176" s="30">
        <f t="shared" si="158"/>
        <v>59782.294788422245</v>
      </c>
      <c r="BQ176" s="30">
        <f t="shared" ref="BQ176:CH176" si="159">SUM(BQ162:BQ175)</f>
        <v>66116.842026202488</v>
      </c>
      <c r="BR176" s="30">
        <f t="shared" si="159"/>
        <v>62186.361251615432</v>
      </c>
      <c r="BS176" s="30">
        <f t="shared" si="159"/>
        <v>39867.006596720072</v>
      </c>
      <c r="BT176" s="30">
        <f t="shared" si="159"/>
        <v>12208.896413722267</v>
      </c>
      <c r="BU176" s="30">
        <f t="shared" si="159"/>
        <v>10456.056602606488</v>
      </c>
      <c r="BV176" s="30">
        <f t="shared" si="159"/>
        <v>9398.1728326086541</v>
      </c>
      <c r="BW176" s="30">
        <f t="shared" si="159"/>
        <v>11195.992262595202</v>
      </c>
      <c r="BX176" s="30">
        <f t="shared" si="159"/>
        <v>8865.4546171950406</v>
      </c>
      <c r="BY176" s="30">
        <f t="shared" si="159"/>
        <v>10172.053943763465</v>
      </c>
      <c r="BZ176" s="30">
        <f t="shared" si="159"/>
        <v>6668.7903588788959</v>
      </c>
      <c r="CA176" s="30">
        <f t="shared" si="159"/>
        <v>11141.323847316866</v>
      </c>
      <c r="CB176" s="30">
        <f t="shared" si="159"/>
        <v>59782.294788422245</v>
      </c>
      <c r="CC176" s="30">
        <f t="shared" si="159"/>
        <v>66116.842026202488</v>
      </c>
      <c r="CD176" s="30">
        <f t="shared" si="159"/>
        <v>62186.361251615432</v>
      </c>
      <c r="CE176" s="30">
        <f t="shared" si="159"/>
        <v>39867.006596720072</v>
      </c>
      <c r="CF176" s="30">
        <f t="shared" si="159"/>
        <v>12208.896413722267</v>
      </c>
      <c r="CG176" s="30">
        <f t="shared" si="159"/>
        <v>10456.056602606488</v>
      </c>
      <c r="CH176" s="33">
        <f t="shared" si="159"/>
        <v>9398.1728326086541</v>
      </c>
    </row>
    <row r="177" spans="1:86" ht="16.5" hidden="1" customHeight="1" thickBot="1" x14ac:dyDescent="0.35">
      <c r="A177" s="572"/>
      <c r="B177" s="156" t="s">
        <v>27</v>
      </c>
      <c r="C177" s="31">
        <f>C176</f>
        <v>0</v>
      </c>
      <c r="D177" s="31">
        <f>C177+D176</f>
        <v>20.447409802838582</v>
      </c>
      <c r="E177" s="31">
        <f t="shared" ref="E177:BP177" si="160">D177+E176</f>
        <v>342.75323010316538</v>
      </c>
      <c r="F177" s="31">
        <f t="shared" si="160"/>
        <v>1190.5383313361303</v>
      </c>
      <c r="G177" s="31">
        <f t="shared" si="160"/>
        <v>4003.6464783289325</v>
      </c>
      <c r="H177" s="31">
        <f t="shared" si="160"/>
        <v>19114.030618711669</v>
      </c>
      <c r="I177" s="31">
        <f t="shared" si="160"/>
        <v>40259.597020771645</v>
      </c>
      <c r="J177" s="31">
        <f t="shared" si="160"/>
        <v>63150.508369495685</v>
      </c>
      <c r="K177" s="31">
        <f t="shared" si="160"/>
        <v>81452.429428706659</v>
      </c>
      <c r="L177" s="31">
        <f t="shared" si="160"/>
        <v>88782.269979766803</v>
      </c>
      <c r="M177" s="31">
        <f t="shared" si="160"/>
        <v>95955.2518581115</v>
      </c>
      <c r="N177" s="31">
        <f t="shared" si="160"/>
        <v>104023.8366669369</v>
      </c>
      <c r="O177" s="31">
        <f t="shared" si="160"/>
        <v>115219.8289295321</v>
      </c>
      <c r="P177" s="31">
        <f t="shared" si="160"/>
        <v>124085.28354672714</v>
      </c>
      <c r="Q177" s="31">
        <f t="shared" si="160"/>
        <v>134257.33749049061</v>
      </c>
      <c r="R177" s="31">
        <f t="shared" si="160"/>
        <v>140926.12784936951</v>
      </c>
      <c r="S177" s="31">
        <f t="shared" si="160"/>
        <v>152067.45169668639</v>
      </c>
      <c r="T177" s="31">
        <f t="shared" si="160"/>
        <v>211849.74648510863</v>
      </c>
      <c r="U177" s="31">
        <f t="shared" si="160"/>
        <v>277966.5885113111</v>
      </c>
      <c r="V177" s="31">
        <f t="shared" si="160"/>
        <v>340152.94976292655</v>
      </c>
      <c r="W177" s="31">
        <f t="shared" si="160"/>
        <v>380019.95635964663</v>
      </c>
      <c r="X177" s="31">
        <f t="shared" si="160"/>
        <v>392228.85277336888</v>
      </c>
      <c r="Y177" s="31">
        <f t="shared" si="160"/>
        <v>402684.90937597537</v>
      </c>
      <c r="Z177" s="31">
        <f t="shared" si="160"/>
        <v>412083.082208584</v>
      </c>
      <c r="AA177" s="31">
        <f t="shared" si="160"/>
        <v>423279.07447117922</v>
      </c>
      <c r="AB177" s="31">
        <f t="shared" si="160"/>
        <v>432144.52908837429</v>
      </c>
      <c r="AC177" s="31">
        <f t="shared" si="160"/>
        <v>442316.58303213777</v>
      </c>
      <c r="AD177" s="31">
        <f t="shared" si="160"/>
        <v>448985.37339101668</v>
      </c>
      <c r="AE177" s="31">
        <f t="shared" si="160"/>
        <v>460126.69723833352</v>
      </c>
      <c r="AF177" s="31">
        <f t="shared" si="160"/>
        <v>519908.99202675576</v>
      </c>
      <c r="AG177" s="31">
        <f t="shared" si="160"/>
        <v>586025.83405295829</v>
      </c>
      <c r="AH177" s="31">
        <f t="shared" si="160"/>
        <v>648212.19530457375</v>
      </c>
      <c r="AI177" s="31">
        <f t="shared" si="160"/>
        <v>688079.20190129383</v>
      </c>
      <c r="AJ177" s="31">
        <f t="shared" si="160"/>
        <v>700288.09831501613</v>
      </c>
      <c r="AK177" s="31">
        <f t="shared" si="160"/>
        <v>710744.15491762257</v>
      </c>
      <c r="AL177" s="31">
        <f t="shared" si="160"/>
        <v>720142.32775023126</v>
      </c>
      <c r="AM177" s="31">
        <f t="shared" si="160"/>
        <v>731338.32001282647</v>
      </c>
      <c r="AN177" s="31">
        <f t="shared" si="160"/>
        <v>740203.77463002154</v>
      </c>
      <c r="AO177" s="31">
        <f t="shared" si="160"/>
        <v>750375.82857378502</v>
      </c>
      <c r="AP177" s="31">
        <f t="shared" si="160"/>
        <v>757044.61893266393</v>
      </c>
      <c r="AQ177" s="31">
        <f t="shared" si="160"/>
        <v>768185.94277998083</v>
      </c>
      <c r="AR177" s="31">
        <f t="shared" si="160"/>
        <v>827968.23756840313</v>
      </c>
      <c r="AS177" s="31">
        <f t="shared" si="160"/>
        <v>894085.0795946056</v>
      </c>
      <c r="AT177" s="31">
        <f t="shared" si="160"/>
        <v>956271.44084622106</v>
      </c>
      <c r="AU177" s="31">
        <f t="shared" si="160"/>
        <v>996138.44744294113</v>
      </c>
      <c r="AV177" s="31">
        <f t="shared" si="160"/>
        <v>1008347.3438566634</v>
      </c>
      <c r="AW177" s="31">
        <f t="shared" si="160"/>
        <v>1018803.4004592699</v>
      </c>
      <c r="AX177" s="31">
        <f t="shared" si="160"/>
        <v>1028201.5732918786</v>
      </c>
      <c r="AY177" s="31">
        <f t="shared" si="160"/>
        <v>1039397.5655544738</v>
      </c>
      <c r="AZ177" s="31">
        <f t="shared" si="160"/>
        <v>1048263.0201716688</v>
      </c>
      <c r="BA177" s="31">
        <f t="shared" si="160"/>
        <v>1058435.0741154323</v>
      </c>
      <c r="BB177" s="31">
        <f t="shared" si="160"/>
        <v>1065103.8644743112</v>
      </c>
      <c r="BC177" s="31">
        <f t="shared" si="160"/>
        <v>1076245.1883216281</v>
      </c>
      <c r="BD177" s="31">
        <f t="shared" si="160"/>
        <v>1136027.4831100504</v>
      </c>
      <c r="BE177" s="31">
        <f t="shared" si="160"/>
        <v>1202144.3251362529</v>
      </c>
      <c r="BF177" s="31">
        <f t="shared" si="160"/>
        <v>1264330.6863878684</v>
      </c>
      <c r="BG177" s="31">
        <f t="shared" si="160"/>
        <v>1304197.6929845884</v>
      </c>
      <c r="BH177" s="31">
        <f t="shared" si="160"/>
        <v>1316406.5893983108</v>
      </c>
      <c r="BI177" s="31">
        <f t="shared" si="160"/>
        <v>1326862.6460009173</v>
      </c>
      <c r="BJ177" s="31">
        <f t="shared" si="160"/>
        <v>1336260.818833526</v>
      </c>
      <c r="BK177" s="31">
        <f t="shared" si="160"/>
        <v>1347456.8110961211</v>
      </c>
      <c r="BL177" s="31">
        <f t="shared" si="160"/>
        <v>1356322.2657133162</v>
      </c>
      <c r="BM177" s="31">
        <f t="shared" si="160"/>
        <v>1366494.3196570796</v>
      </c>
      <c r="BN177" s="31">
        <f t="shared" si="160"/>
        <v>1373163.1100159585</v>
      </c>
      <c r="BO177" s="31">
        <f t="shared" si="160"/>
        <v>1384304.4338632755</v>
      </c>
      <c r="BP177" s="31">
        <f t="shared" si="160"/>
        <v>1444086.7286516977</v>
      </c>
      <c r="BQ177" s="31">
        <f t="shared" ref="BQ177:CH177" si="161">BP177+BQ176</f>
        <v>1510203.5706779002</v>
      </c>
      <c r="BR177" s="31">
        <f t="shared" si="161"/>
        <v>1572389.9319295157</v>
      </c>
      <c r="BS177" s="31">
        <f t="shared" si="161"/>
        <v>1612256.9385262358</v>
      </c>
      <c r="BT177" s="31">
        <f t="shared" si="161"/>
        <v>1624465.8349399581</v>
      </c>
      <c r="BU177" s="31">
        <f t="shared" si="161"/>
        <v>1634921.8915425646</v>
      </c>
      <c r="BV177" s="31">
        <f t="shared" si="161"/>
        <v>1644320.0643751733</v>
      </c>
      <c r="BW177" s="31">
        <f t="shared" si="161"/>
        <v>1655516.0566377684</v>
      </c>
      <c r="BX177" s="31">
        <f t="shared" si="161"/>
        <v>1664381.5112549635</v>
      </c>
      <c r="BY177" s="31">
        <f t="shared" si="161"/>
        <v>1674553.565198727</v>
      </c>
      <c r="BZ177" s="31">
        <f t="shared" si="161"/>
        <v>1681222.3555576059</v>
      </c>
      <c r="CA177" s="31">
        <f t="shared" si="161"/>
        <v>1692363.6794049228</v>
      </c>
      <c r="CB177" s="31">
        <f t="shared" si="161"/>
        <v>1752145.9741933451</v>
      </c>
      <c r="CC177" s="31">
        <f t="shared" si="161"/>
        <v>1818262.8162195475</v>
      </c>
      <c r="CD177" s="31">
        <f t="shared" si="161"/>
        <v>1880449.177471163</v>
      </c>
      <c r="CE177" s="31">
        <f t="shared" si="161"/>
        <v>1920316.1840678831</v>
      </c>
      <c r="CF177" s="31">
        <f t="shared" si="161"/>
        <v>1932525.0804816054</v>
      </c>
      <c r="CG177" s="31">
        <f t="shared" si="161"/>
        <v>1942981.1370842119</v>
      </c>
      <c r="CH177" s="34">
        <f t="shared" si="161"/>
        <v>1952379.3099168206</v>
      </c>
    </row>
    <row r="178" spans="1:86" hidden="1" x14ac:dyDescent="0.3">
      <c r="A178" s="113"/>
      <c r="B178" s="247" t="s">
        <v>129</v>
      </c>
      <c r="C178" s="118">
        <f t="shared" ref="C178:BN178" si="162">C157+C176</f>
        <v>0</v>
      </c>
      <c r="D178" s="118">
        <f t="shared" si="162"/>
        <v>310.75580725758948</v>
      </c>
      <c r="E178" s="118">
        <f t="shared" si="162"/>
        <v>4536.1161695404444</v>
      </c>
      <c r="F178" s="118">
        <f t="shared" si="162"/>
        <v>12245.396669257047</v>
      </c>
      <c r="G178" s="118">
        <f t="shared" si="162"/>
        <v>36085.742585183179</v>
      </c>
      <c r="H178" s="118">
        <f t="shared" si="162"/>
        <v>111242.72106771704</v>
      </c>
      <c r="I178" s="118">
        <f t="shared" si="162"/>
        <v>165563.01218228514</v>
      </c>
      <c r="J178" s="118">
        <f t="shared" si="162"/>
        <v>170734.71699508125</v>
      </c>
      <c r="K178" s="118">
        <f t="shared" si="162"/>
        <v>148189.16086081433</v>
      </c>
      <c r="L178" s="118">
        <f t="shared" si="162"/>
        <v>88933.901481285648</v>
      </c>
      <c r="M178" s="118">
        <f t="shared" si="162"/>
        <v>92920.670790955541</v>
      </c>
      <c r="N178" s="118">
        <f t="shared" si="162"/>
        <v>128970.31548895682</v>
      </c>
      <c r="O178" s="118">
        <f t="shared" si="162"/>
        <v>160154.61101818009</v>
      </c>
      <c r="P178" s="118">
        <f t="shared" si="162"/>
        <v>128974.44988060235</v>
      </c>
      <c r="Q178" s="118">
        <f t="shared" si="162"/>
        <v>136925.40791158154</v>
      </c>
      <c r="R178" s="118">
        <f t="shared" si="162"/>
        <v>127157.45833319286</v>
      </c>
      <c r="S178" s="118">
        <f t="shared" si="162"/>
        <v>166113.80560589946</v>
      </c>
      <c r="T178" s="118">
        <f t="shared" si="162"/>
        <v>411316.22540153918</v>
      </c>
      <c r="U178" s="118">
        <f t="shared" si="162"/>
        <v>500161.29437771445</v>
      </c>
      <c r="V178" s="118">
        <f t="shared" si="162"/>
        <v>448733.26505014085</v>
      </c>
      <c r="W178" s="118">
        <f t="shared" si="162"/>
        <v>310516.04289184313</v>
      </c>
      <c r="X178" s="118">
        <f t="shared" si="162"/>
        <v>148017.7364259192</v>
      </c>
      <c r="Y178" s="118">
        <f t="shared" si="162"/>
        <v>134859.80845678295</v>
      </c>
      <c r="Z178" s="118">
        <f t="shared" si="162"/>
        <v>150145.00711206713</v>
      </c>
      <c r="AA178" s="118">
        <f t="shared" si="162"/>
        <v>160154.61101818009</v>
      </c>
      <c r="AB178" s="118">
        <f t="shared" si="162"/>
        <v>128974.44988060235</v>
      </c>
      <c r="AC178" s="118">
        <f t="shared" si="162"/>
        <v>136925.40791158154</v>
      </c>
      <c r="AD178" s="118">
        <f t="shared" si="162"/>
        <v>127157.45833319286</v>
      </c>
      <c r="AE178" s="118">
        <f t="shared" si="162"/>
        <v>166113.80560589946</v>
      </c>
      <c r="AF178" s="118">
        <f t="shared" si="162"/>
        <v>411316.22540153918</v>
      </c>
      <c r="AG178" s="118">
        <f t="shared" si="162"/>
        <v>500161.29437771445</v>
      </c>
      <c r="AH178" s="118">
        <f t="shared" si="162"/>
        <v>448733.26505014085</v>
      </c>
      <c r="AI178" s="118">
        <f t="shared" si="162"/>
        <v>310516.04289184313</v>
      </c>
      <c r="AJ178" s="118">
        <f t="shared" si="162"/>
        <v>148017.7364259192</v>
      </c>
      <c r="AK178" s="118">
        <f t="shared" si="162"/>
        <v>134859.80845678295</v>
      </c>
      <c r="AL178" s="118">
        <f t="shared" si="162"/>
        <v>150145.00711206713</v>
      </c>
      <c r="AM178" s="118">
        <f t="shared" si="162"/>
        <v>160154.61101818009</v>
      </c>
      <c r="AN178" s="118">
        <f t="shared" si="162"/>
        <v>128974.44988060235</v>
      </c>
      <c r="AO178" s="118">
        <f t="shared" si="162"/>
        <v>136925.40791158154</v>
      </c>
      <c r="AP178" s="118">
        <f t="shared" si="162"/>
        <v>127157.45833319286</v>
      </c>
      <c r="AQ178" s="118">
        <f t="shared" si="162"/>
        <v>166113.80560589946</v>
      </c>
      <c r="AR178" s="118">
        <f t="shared" si="162"/>
        <v>411316.22540153918</v>
      </c>
      <c r="AS178" s="118">
        <f t="shared" si="162"/>
        <v>500161.29437771445</v>
      </c>
      <c r="AT178" s="118">
        <f t="shared" si="162"/>
        <v>448733.26505014085</v>
      </c>
      <c r="AU178" s="118">
        <f t="shared" si="162"/>
        <v>310516.04289184313</v>
      </c>
      <c r="AV178" s="118">
        <f t="shared" si="162"/>
        <v>148017.7364259192</v>
      </c>
      <c r="AW178" s="118">
        <f t="shared" si="162"/>
        <v>134859.80845678295</v>
      </c>
      <c r="AX178" s="118">
        <f t="shared" si="162"/>
        <v>150145.00711206713</v>
      </c>
      <c r="AY178" s="118">
        <f t="shared" si="162"/>
        <v>160154.61101818009</v>
      </c>
      <c r="AZ178" s="118">
        <f t="shared" si="162"/>
        <v>128974.44988060235</v>
      </c>
      <c r="BA178" s="118">
        <f t="shared" si="162"/>
        <v>136925.40791158154</v>
      </c>
      <c r="BB178" s="118">
        <f t="shared" si="162"/>
        <v>127157.45833319286</v>
      </c>
      <c r="BC178" s="118">
        <f t="shared" si="162"/>
        <v>166113.80560589946</v>
      </c>
      <c r="BD178" s="118">
        <f t="shared" si="162"/>
        <v>411316.22540153918</v>
      </c>
      <c r="BE178" s="118">
        <f t="shared" si="162"/>
        <v>500161.29437771445</v>
      </c>
      <c r="BF178" s="118">
        <f t="shared" si="162"/>
        <v>448733.26505014085</v>
      </c>
      <c r="BG178" s="118">
        <f t="shared" si="162"/>
        <v>310516.04289184313</v>
      </c>
      <c r="BH178" s="118">
        <f t="shared" si="162"/>
        <v>148017.7364259192</v>
      </c>
      <c r="BI178" s="118">
        <f t="shared" si="162"/>
        <v>134859.80845678295</v>
      </c>
      <c r="BJ178" s="118">
        <f t="shared" si="162"/>
        <v>150145.00711206713</v>
      </c>
      <c r="BK178" s="118">
        <f t="shared" si="162"/>
        <v>160154.61101818009</v>
      </c>
      <c r="BL178" s="118">
        <f t="shared" si="162"/>
        <v>128974.44988060235</v>
      </c>
      <c r="BM178" s="118">
        <f t="shared" si="162"/>
        <v>136925.40791158154</v>
      </c>
      <c r="BN178" s="118">
        <f t="shared" si="162"/>
        <v>127157.45833319286</v>
      </c>
      <c r="BO178" s="118">
        <f t="shared" ref="BO178:CH178" si="163">BO157+BO176</f>
        <v>166113.80560589946</v>
      </c>
      <c r="BP178" s="118">
        <f t="shared" si="163"/>
        <v>411316.22540153918</v>
      </c>
      <c r="BQ178" s="118">
        <f t="shared" si="163"/>
        <v>500161.29437771445</v>
      </c>
      <c r="BR178" s="118">
        <f t="shared" si="163"/>
        <v>448733.26505014085</v>
      </c>
      <c r="BS178" s="118">
        <f t="shared" si="163"/>
        <v>310516.04289184313</v>
      </c>
      <c r="BT178" s="118">
        <f t="shared" si="163"/>
        <v>148017.7364259192</v>
      </c>
      <c r="BU178" s="118">
        <f t="shared" si="163"/>
        <v>134859.80845678295</v>
      </c>
      <c r="BV178" s="118">
        <f t="shared" si="163"/>
        <v>150145.00711206713</v>
      </c>
      <c r="BW178" s="118">
        <f t="shared" si="163"/>
        <v>160154.61101818009</v>
      </c>
      <c r="BX178" s="118">
        <f t="shared" si="163"/>
        <v>128974.44988060235</v>
      </c>
      <c r="BY178" s="118">
        <f t="shared" si="163"/>
        <v>136925.40791158154</v>
      </c>
      <c r="BZ178" s="118">
        <f t="shared" si="163"/>
        <v>127157.45833319286</v>
      </c>
      <c r="CA178" s="118">
        <f t="shared" si="163"/>
        <v>166113.80560589946</v>
      </c>
      <c r="CB178" s="118">
        <f t="shared" si="163"/>
        <v>411316.22540153918</v>
      </c>
      <c r="CC178" s="118">
        <f t="shared" si="163"/>
        <v>500161.29437771445</v>
      </c>
      <c r="CD178" s="118">
        <f t="shared" si="163"/>
        <v>448733.26505014085</v>
      </c>
      <c r="CE178" s="118">
        <f t="shared" si="163"/>
        <v>310516.04289184313</v>
      </c>
      <c r="CF178" s="118">
        <f t="shared" si="163"/>
        <v>148017.7364259192</v>
      </c>
      <c r="CG178" s="118">
        <f t="shared" si="163"/>
        <v>134859.80845678295</v>
      </c>
      <c r="CH178" s="118">
        <f t="shared" si="163"/>
        <v>150145.00711206713</v>
      </c>
    </row>
    <row r="179" spans="1:86" hidden="1" x14ac:dyDescent="0.3">
      <c r="A179" s="113"/>
      <c r="B179" s="248" t="s">
        <v>188</v>
      </c>
      <c r="C179" s="116">
        <f>C178-C73</f>
        <v>0</v>
      </c>
      <c r="D179" s="116">
        <f t="shared" ref="D179:BO179" si="164">D178-D73</f>
        <v>-8.3361177115648388E-4</v>
      </c>
      <c r="E179" s="116">
        <f t="shared" si="164"/>
        <v>-9.3773221051378641E-3</v>
      </c>
      <c r="F179" s="116">
        <f t="shared" si="164"/>
        <v>5.6911320427389001E-2</v>
      </c>
      <c r="G179" s="116">
        <f t="shared" si="164"/>
        <v>-0.10078870998404454</v>
      </c>
      <c r="H179" s="116">
        <f t="shared" si="164"/>
        <v>-0.2566061779652955</v>
      </c>
      <c r="I179" s="116">
        <f t="shared" si="164"/>
        <v>0</v>
      </c>
      <c r="J179" s="116">
        <f t="shared" si="164"/>
        <v>0</v>
      </c>
      <c r="K179" s="116">
        <f t="shared" si="164"/>
        <v>0</v>
      </c>
      <c r="L179" s="116">
        <f t="shared" si="164"/>
        <v>0</v>
      </c>
      <c r="M179" s="116">
        <f t="shared" si="164"/>
        <v>0</v>
      </c>
      <c r="N179" s="116">
        <f t="shared" si="164"/>
        <v>0</v>
      </c>
      <c r="O179" s="116">
        <f t="shared" si="164"/>
        <v>0</v>
      </c>
      <c r="P179" s="116">
        <f t="shared" si="164"/>
        <v>0</v>
      </c>
      <c r="Q179" s="116">
        <f t="shared" si="164"/>
        <v>0</v>
      </c>
      <c r="R179" s="116">
        <f t="shared" si="164"/>
        <v>0</v>
      </c>
      <c r="S179" s="116">
        <f t="shared" si="164"/>
        <v>0</v>
      </c>
      <c r="T179" s="116">
        <f t="shared" si="164"/>
        <v>0</v>
      </c>
      <c r="U179" s="116">
        <f t="shared" si="164"/>
        <v>0</v>
      </c>
      <c r="V179" s="116">
        <f t="shared" si="164"/>
        <v>0</v>
      </c>
      <c r="W179" s="116">
        <f t="shared" si="164"/>
        <v>0</v>
      </c>
      <c r="X179" s="116">
        <f t="shared" si="164"/>
        <v>0</v>
      </c>
      <c r="Y179" s="116">
        <f t="shared" si="164"/>
        <v>0</v>
      </c>
      <c r="Z179" s="116">
        <f t="shared" si="164"/>
        <v>0</v>
      </c>
      <c r="AA179" s="116">
        <f t="shared" si="164"/>
        <v>0</v>
      </c>
      <c r="AB179" s="116">
        <f t="shared" si="164"/>
        <v>0</v>
      </c>
      <c r="AC179" s="116">
        <f t="shared" si="164"/>
        <v>0</v>
      </c>
      <c r="AD179" s="116">
        <f t="shared" si="164"/>
        <v>0</v>
      </c>
      <c r="AE179" s="116">
        <f t="shared" si="164"/>
        <v>0</v>
      </c>
      <c r="AF179" s="116">
        <f t="shared" si="164"/>
        <v>0</v>
      </c>
      <c r="AG179" s="116">
        <f t="shared" si="164"/>
        <v>0</v>
      </c>
      <c r="AH179" s="116">
        <f t="shared" si="164"/>
        <v>0</v>
      </c>
      <c r="AI179" s="116">
        <f t="shared" si="164"/>
        <v>0</v>
      </c>
      <c r="AJ179" s="116">
        <f t="shared" si="164"/>
        <v>0</v>
      </c>
      <c r="AK179" s="116">
        <f t="shared" si="164"/>
        <v>0</v>
      </c>
      <c r="AL179" s="116">
        <f t="shared" si="164"/>
        <v>0</v>
      </c>
      <c r="AM179" s="116">
        <f t="shared" si="164"/>
        <v>0</v>
      </c>
      <c r="AN179" s="116">
        <f t="shared" si="164"/>
        <v>0</v>
      </c>
      <c r="AO179" s="116">
        <f t="shared" si="164"/>
        <v>0</v>
      </c>
      <c r="AP179" s="116">
        <f t="shared" si="164"/>
        <v>0</v>
      </c>
      <c r="AQ179" s="116">
        <f t="shared" si="164"/>
        <v>0</v>
      </c>
      <c r="AR179" s="116">
        <f t="shared" si="164"/>
        <v>0</v>
      </c>
      <c r="AS179" s="116">
        <f t="shared" si="164"/>
        <v>0</v>
      </c>
      <c r="AT179" s="116">
        <f t="shared" si="164"/>
        <v>0</v>
      </c>
      <c r="AU179" s="116">
        <f t="shared" si="164"/>
        <v>0</v>
      </c>
      <c r="AV179" s="116">
        <f t="shared" si="164"/>
        <v>0</v>
      </c>
      <c r="AW179" s="116">
        <f t="shared" si="164"/>
        <v>0</v>
      </c>
      <c r="AX179" s="116">
        <f t="shared" si="164"/>
        <v>0</v>
      </c>
      <c r="AY179" s="116">
        <f t="shared" si="164"/>
        <v>0</v>
      </c>
      <c r="AZ179" s="116">
        <f t="shared" si="164"/>
        <v>0</v>
      </c>
      <c r="BA179" s="116">
        <f t="shared" si="164"/>
        <v>0</v>
      </c>
      <c r="BB179" s="116">
        <f t="shared" si="164"/>
        <v>0</v>
      </c>
      <c r="BC179" s="116">
        <f t="shared" si="164"/>
        <v>0</v>
      </c>
      <c r="BD179" s="116">
        <f t="shared" si="164"/>
        <v>0</v>
      </c>
      <c r="BE179" s="116">
        <f t="shared" si="164"/>
        <v>0</v>
      </c>
      <c r="BF179" s="116">
        <f t="shared" si="164"/>
        <v>0</v>
      </c>
      <c r="BG179" s="116">
        <f t="shared" si="164"/>
        <v>0</v>
      </c>
      <c r="BH179" s="116">
        <f t="shared" si="164"/>
        <v>0</v>
      </c>
      <c r="BI179" s="116">
        <f t="shared" si="164"/>
        <v>0</v>
      </c>
      <c r="BJ179" s="116">
        <f t="shared" si="164"/>
        <v>0</v>
      </c>
      <c r="BK179" s="116">
        <f t="shared" si="164"/>
        <v>0</v>
      </c>
      <c r="BL179" s="116">
        <f t="shared" si="164"/>
        <v>0</v>
      </c>
      <c r="BM179" s="116">
        <f t="shared" si="164"/>
        <v>0</v>
      </c>
      <c r="BN179" s="116">
        <f t="shared" si="164"/>
        <v>0</v>
      </c>
      <c r="BO179" s="116">
        <f t="shared" si="164"/>
        <v>0</v>
      </c>
      <c r="BP179" s="116">
        <f t="shared" ref="BP179:CH179" si="165">BP178-BP73</f>
        <v>0</v>
      </c>
      <c r="BQ179" s="116">
        <f t="shared" si="165"/>
        <v>0</v>
      </c>
      <c r="BR179" s="116">
        <f t="shared" si="165"/>
        <v>0</v>
      </c>
      <c r="BS179" s="116">
        <f t="shared" si="165"/>
        <v>0</v>
      </c>
      <c r="BT179" s="116">
        <f t="shared" si="165"/>
        <v>0</v>
      </c>
      <c r="BU179" s="116">
        <f t="shared" si="165"/>
        <v>0</v>
      </c>
      <c r="BV179" s="116">
        <f t="shared" si="165"/>
        <v>0</v>
      </c>
      <c r="BW179" s="116">
        <f t="shared" si="165"/>
        <v>0</v>
      </c>
      <c r="BX179" s="116">
        <f t="shared" si="165"/>
        <v>0</v>
      </c>
      <c r="BY179" s="116">
        <f t="shared" si="165"/>
        <v>0</v>
      </c>
      <c r="BZ179" s="116">
        <f t="shared" si="165"/>
        <v>0</v>
      </c>
      <c r="CA179" s="116">
        <f t="shared" si="165"/>
        <v>0</v>
      </c>
      <c r="CB179" s="116">
        <f t="shared" si="165"/>
        <v>0</v>
      </c>
      <c r="CC179" s="116">
        <f t="shared" si="165"/>
        <v>0</v>
      </c>
      <c r="CD179" s="116">
        <f t="shared" si="165"/>
        <v>0</v>
      </c>
      <c r="CE179" s="116">
        <f t="shared" si="165"/>
        <v>0</v>
      </c>
      <c r="CF179" s="116">
        <f t="shared" si="165"/>
        <v>0</v>
      </c>
      <c r="CG179" s="116">
        <f t="shared" si="165"/>
        <v>0</v>
      </c>
      <c r="CH179" s="116">
        <f t="shared" si="165"/>
        <v>0</v>
      </c>
    </row>
    <row r="180" spans="1:86" ht="15" hidden="1" thickBot="1" x14ac:dyDescent="0.35">
      <c r="A180" s="203" t="s">
        <v>180</v>
      </c>
      <c r="B180" s="113"/>
      <c r="C180" s="246"/>
      <c r="D180" s="246"/>
      <c r="E180" s="246"/>
      <c r="F180" s="246"/>
      <c r="G180" s="246"/>
      <c r="H180" s="246"/>
      <c r="I180" s="246"/>
      <c r="J180" s="246"/>
      <c r="K180" s="246"/>
      <c r="L180" s="246"/>
      <c r="M180" s="246"/>
      <c r="N180" s="116"/>
    </row>
    <row r="181" spans="1:86" ht="15" hidden="1" thickBot="1" x14ac:dyDescent="0.35">
      <c r="A181" s="113"/>
      <c r="B181" s="286" t="s">
        <v>39</v>
      </c>
      <c r="C181" s="174">
        <f>C$4</f>
        <v>44927</v>
      </c>
      <c r="D181" s="174">
        <f t="shared" ref="D181:BO181" si="166">D$4</f>
        <v>44958</v>
      </c>
      <c r="E181" s="174">
        <f t="shared" si="166"/>
        <v>44986</v>
      </c>
      <c r="F181" s="174">
        <f t="shared" si="166"/>
        <v>45017</v>
      </c>
      <c r="G181" s="174">
        <f t="shared" si="166"/>
        <v>45047</v>
      </c>
      <c r="H181" s="174">
        <f t="shared" si="166"/>
        <v>45078</v>
      </c>
      <c r="I181" s="174">
        <f t="shared" si="166"/>
        <v>45108</v>
      </c>
      <c r="J181" s="174">
        <f t="shared" si="166"/>
        <v>45139</v>
      </c>
      <c r="K181" s="174">
        <f t="shared" si="166"/>
        <v>45170</v>
      </c>
      <c r="L181" s="174">
        <f t="shared" si="166"/>
        <v>45200</v>
      </c>
      <c r="M181" s="174">
        <f t="shared" si="166"/>
        <v>45231</v>
      </c>
      <c r="N181" s="174">
        <f t="shared" si="166"/>
        <v>45261</v>
      </c>
      <c r="O181" s="174">
        <f t="shared" si="166"/>
        <v>45292</v>
      </c>
      <c r="P181" s="174">
        <f t="shared" si="166"/>
        <v>45323</v>
      </c>
      <c r="Q181" s="174">
        <f t="shared" si="166"/>
        <v>45352</v>
      </c>
      <c r="R181" s="174">
        <f t="shared" si="166"/>
        <v>45383</v>
      </c>
      <c r="S181" s="174">
        <f t="shared" si="166"/>
        <v>45413</v>
      </c>
      <c r="T181" s="174">
        <f t="shared" si="166"/>
        <v>45444</v>
      </c>
      <c r="U181" s="174">
        <f t="shared" si="166"/>
        <v>45474</v>
      </c>
      <c r="V181" s="174">
        <f t="shared" si="166"/>
        <v>45505</v>
      </c>
      <c r="W181" s="174">
        <f t="shared" si="166"/>
        <v>45536</v>
      </c>
      <c r="X181" s="174">
        <f t="shared" si="166"/>
        <v>45566</v>
      </c>
      <c r="Y181" s="174">
        <f t="shared" si="166"/>
        <v>45597</v>
      </c>
      <c r="Z181" s="174">
        <f t="shared" si="166"/>
        <v>45627</v>
      </c>
      <c r="AA181" s="174">
        <f t="shared" si="166"/>
        <v>45658</v>
      </c>
      <c r="AB181" s="174">
        <f t="shared" si="166"/>
        <v>45689</v>
      </c>
      <c r="AC181" s="174">
        <f t="shared" si="166"/>
        <v>45717</v>
      </c>
      <c r="AD181" s="174">
        <f t="shared" si="166"/>
        <v>45748</v>
      </c>
      <c r="AE181" s="174">
        <f t="shared" si="166"/>
        <v>45778</v>
      </c>
      <c r="AF181" s="174">
        <f t="shared" si="166"/>
        <v>45809</v>
      </c>
      <c r="AG181" s="174">
        <f t="shared" si="166"/>
        <v>45839</v>
      </c>
      <c r="AH181" s="174">
        <f t="shared" si="166"/>
        <v>45870</v>
      </c>
      <c r="AI181" s="174">
        <f t="shared" si="166"/>
        <v>45901</v>
      </c>
      <c r="AJ181" s="174">
        <f t="shared" si="166"/>
        <v>45931</v>
      </c>
      <c r="AK181" s="174">
        <f t="shared" si="166"/>
        <v>45962</v>
      </c>
      <c r="AL181" s="174">
        <f t="shared" si="166"/>
        <v>45992</v>
      </c>
      <c r="AM181" s="174">
        <f t="shared" si="166"/>
        <v>46023</v>
      </c>
      <c r="AN181" s="174">
        <f t="shared" si="166"/>
        <v>46054</v>
      </c>
      <c r="AO181" s="174">
        <f t="shared" si="166"/>
        <v>46082</v>
      </c>
      <c r="AP181" s="174">
        <f t="shared" si="166"/>
        <v>46113</v>
      </c>
      <c r="AQ181" s="174">
        <f t="shared" si="166"/>
        <v>46143</v>
      </c>
      <c r="AR181" s="174">
        <f t="shared" si="166"/>
        <v>46174</v>
      </c>
      <c r="AS181" s="174">
        <f t="shared" si="166"/>
        <v>46204</v>
      </c>
      <c r="AT181" s="174">
        <f t="shared" si="166"/>
        <v>46235</v>
      </c>
      <c r="AU181" s="174">
        <f t="shared" si="166"/>
        <v>46266</v>
      </c>
      <c r="AV181" s="174">
        <f t="shared" si="166"/>
        <v>46296</v>
      </c>
      <c r="AW181" s="174">
        <f t="shared" si="166"/>
        <v>46327</v>
      </c>
      <c r="AX181" s="174">
        <f t="shared" si="166"/>
        <v>46357</v>
      </c>
      <c r="AY181" s="174">
        <f t="shared" si="166"/>
        <v>46388</v>
      </c>
      <c r="AZ181" s="174">
        <f t="shared" si="166"/>
        <v>46419</v>
      </c>
      <c r="BA181" s="174">
        <f t="shared" si="166"/>
        <v>46447</v>
      </c>
      <c r="BB181" s="174">
        <f t="shared" si="166"/>
        <v>46478</v>
      </c>
      <c r="BC181" s="174">
        <f t="shared" si="166"/>
        <v>46508</v>
      </c>
      <c r="BD181" s="174">
        <f t="shared" si="166"/>
        <v>46539</v>
      </c>
      <c r="BE181" s="174">
        <f t="shared" si="166"/>
        <v>46569</v>
      </c>
      <c r="BF181" s="174">
        <f t="shared" si="166"/>
        <v>46600</v>
      </c>
      <c r="BG181" s="174">
        <f t="shared" si="166"/>
        <v>46631</v>
      </c>
      <c r="BH181" s="174">
        <f t="shared" si="166"/>
        <v>46661</v>
      </c>
      <c r="BI181" s="174">
        <f t="shared" si="166"/>
        <v>46692</v>
      </c>
      <c r="BJ181" s="174">
        <f t="shared" si="166"/>
        <v>46722</v>
      </c>
      <c r="BK181" s="174">
        <f t="shared" si="166"/>
        <v>46753</v>
      </c>
      <c r="BL181" s="174">
        <f t="shared" si="166"/>
        <v>46784</v>
      </c>
      <c r="BM181" s="174">
        <f t="shared" si="166"/>
        <v>46813</v>
      </c>
      <c r="BN181" s="174">
        <f t="shared" si="166"/>
        <v>46844</v>
      </c>
      <c r="BO181" s="174">
        <f t="shared" si="166"/>
        <v>46874</v>
      </c>
      <c r="BP181" s="174">
        <f t="shared" ref="BP181:CH181" si="167">BP$4</f>
        <v>46905</v>
      </c>
      <c r="BQ181" s="174">
        <f t="shared" si="167"/>
        <v>46935</v>
      </c>
      <c r="BR181" s="174">
        <f t="shared" si="167"/>
        <v>46966</v>
      </c>
      <c r="BS181" s="174">
        <f t="shared" si="167"/>
        <v>46997</v>
      </c>
      <c r="BT181" s="174">
        <f t="shared" si="167"/>
        <v>47027</v>
      </c>
      <c r="BU181" s="174">
        <f t="shared" si="167"/>
        <v>47058</v>
      </c>
      <c r="BV181" s="174">
        <f t="shared" si="167"/>
        <v>47088</v>
      </c>
      <c r="BW181" s="174">
        <f t="shared" si="167"/>
        <v>47119</v>
      </c>
      <c r="BX181" s="174">
        <f t="shared" si="167"/>
        <v>47150</v>
      </c>
      <c r="BY181" s="174">
        <f t="shared" si="167"/>
        <v>47178</v>
      </c>
      <c r="BZ181" s="174">
        <f t="shared" si="167"/>
        <v>47209</v>
      </c>
      <c r="CA181" s="174">
        <f t="shared" si="167"/>
        <v>47239</v>
      </c>
      <c r="CB181" s="174">
        <f t="shared" si="167"/>
        <v>47270</v>
      </c>
      <c r="CC181" s="174">
        <f t="shared" si="167"/>
        <v>47300</v>
      </c>
      <c r="CD181" s="174">
        <f t="shared" si="167"/>
        <v>47331</v>
      </c>
      <c r="CE181" s="174">
        <f t="shared" si="167"/>
        <v>47362</v>
      </c>
      <c r="CF181" s="174">
        <f t="shared" si="167"/>
        <v>47392</v>
      </c>
      <c r="CG181" s="174">
        <f t="shared" si="167"/>
        <v>47423</v>
      </c>
      <c r="CH181" s="175">
        <f t="shared" si="167"/>
        <v>47453</v>
      </c>
    </row>
    <row r="182" spans="1:86" hidden="1" x14ac:dyDescent="0.3">
      <c r="A182" s="113"/>
      <c r="B182" s="295" t="s">
        <v>130</v>
      </c>
      <c r="C182" s="126">
        <f>C157*'YTD PROGRAM SUMMARY'!C39</f>
        <v>0</v>
      </c>
      <c r="D182" s="126">
        <f>D157*'YTD PROGRAM SUMMARY'!D39</f>
        <v>284.05835651586631</v>
      </c>
      <c r="E182" s="126">
        <f>E157*'YTD PROGRAM SUMMARY'!E39</f>
        <v>3711.4092633183495</v>
      </c>
      <c r="F182" s="126">
        <f>F157*'YTD PROGRAM SUMMARY'!F39</f>
        <v>10389.619649694074</v>
      </c>
      <c r="G182" s="126">
        <f>G157*'YTD PROGRAM SUMMARY'!G39</f>
        <v>30956.51394947567</v>
      </c>
      <c r="H182" s="126">
        <f>H157*'YTD PROGRAM SUMMARY'!H39</f>
        <v>72116.216937883743</v>
      </c>
      <c r="I182" s="126">
        <f>I157*'YTD PROGRAM SUMMARY'!I39</f>
        <v>130284.0304784794</v>
      </c>
      <c r="J182" s="126">
        <f>J157*'YTD PROGRAM SUMMARY'!J39</f>
        <v>116480.85294587846</v>
      </c>
      <c r="K182" s="126">
        <f>K157*'YTD PROGRAM SUMMARY'!K39</f>
        <v>113703.27455627214</v>
      </c>
      <c r="L182" s="126">
        <f>L157*'YTD PROGRAM SUMMARY'!L39</f>
        <v>81088.474797258576</v>
      </c>
      <c r="M182" s="126">
        <f>M157*'YTD PROGRAM SUMMARY'!M39</f>
        <v>77328.363297326941</v>
      </c>
      <c r="N182" s="126">
        <f>N157*'YTD PROGRAM SUMMARY'!N39</f>
        <v>113646.79898232817</v>
      </c>
      <c r="O182" s="258">
        <f>O157*'YTD PROGRAM SUMMARY'!O39</f>
        <v>0</v>
      </c>
      <c r="P182" s="258">
        <f>P157*'YTD PROGRAM SUMMARY'!P39</f>
        <v>0</v>
      </c>
      <c r="Q182" s="258">
        <f>Q157*'YTD PROGRAM SUMMARY'!Q39</f>
        <v>0</v>
      </c>
      <c r="R182" s="258">
        <f>R157*'YTD PROGRAM SUMMARY'!R39</f>
        <v>0</v>
      </c>
      <c r="S182" s="258">
        <f>S157*'YTD PROGRAM SUMMARY'!S39</f>
        <v>0</v>
      </c>
      <c r="T182" s="258">
        <f>T157*'YTD PROGRAM SUMMARY'!T39</f>
        <v>0</v>
      </c>
      <c r="U182" s="258">
        <f>U157*'YTD PROGRAM SUMMARY'!U39</f>
        <v>0</v>
      </c>
      <c r="V182" s="258">
        <f>V157*'YTD PROGRAM SUMMARY'!V39</f>
        <v>0</v>
      </c>
      <c r="W182" s="258">
        <f>W157*'YTD PROGRAM SUMMARY'!W39</f>
        <v>0</v>
      </c>
      <c r="X182" s="258">
        <f>X157*'YTD PROGRAM SUMMARY'!X39</f>
        <v>0</v>
      </c>
      <c r="Y182" s="258">
        <f>Y157*'YTD PROGRAM SUMMARY'!Y39</f>
        <v>0</v>
      </c>
      <c r="Z182" s="258">
        <f>Z157*'YTD PROGRAM SUMMARY'!Z39</f>
        <v>0</v>
      </c>
      <c r="AA182" s="258">
        <f>AA157*'YTD PROGRAM SUMMARY'!AA39</f>
        <v>0</v>
      </c>
      <c r="AB182" s="258">
        <f>AB157*'YTD PROGRAM SUMMARY'!AB39</f>
        <v>0</v>
      </c>
      <c r="AC182" s="258">
        <f>AC157*'YTD PROGRAM SUMMARY'!AC39</f>
        <v>0</v>
      </c>
      <c r="AD182" s="258">
        <f>AD157*'YTD PROGRAM SUMMARY'!AD39</f>
        <v>0</v>
      </c>
      <c r="AE182" s="258">
        <f>AE157*'YTD PROGRAM SUMMARY'!AE39</f>
        <v>0</v>
      </c>
      <c r="AF182" s="258">
        <f>AF157*'YTD PROGRAM SUMMARY'!AF39</f>
        <v>0</v>
      </c>
      <c r="AG182" s="258">
        <f>AG157*'YTD PROGRAM SUMMARY'!AG39</f>
        <v>0</v>
      </c>
      <c r="AH182" s="258">
        <f>AH157*'YTD PROGRAM SUMMARY'!AH39</f>
        <v>0</v>
      </c>
      <c r="AI182" s="258">
        <f>AI157*'YTD PROGRAM SUMMARY'!AI39</f>
        <v>0</v>
      </c>
      <c r="AJ182" s="258">
        <f>AJ157*'YTD PROGRAM SUMMARY'!AJ39</f>
        <v>0</v>
      </c>
      <c r="AK182" s="258">
        <f>AK157*'YTD PROGRAM SUMMARY'!AK39</f>
        <v>0</v>
      </c>
      <c r="AL182" s="258">
        <f>AL157*'YTD PROGRAM SUMMARY'!AL39</f>
        <v>0</v>
      </c>
      <c r="AM182" s="258">
        <f>AM157*'YTD PROGRAM SUMMARY'!AM39</f>
        <v>0</v>
      </c>
      <c r="AN182" s="258">
        <f>AN157*'YTD PROGRAM SUMMARY'!AN39</f>
        <v>0</v>
      </c>
      <c r="AO182" s="258">
        <f>AO157*'YTD PROGRAM SUMMARY'!AO39</f>
        <v>0</v>
      </c>
      <c r="AP182" s="258">
        <f>AP157*'YTD PROGRAM SUMMARY'!AP39</f>
        <v>0</v>
      </c>
      <c r="AQ182" s="258">
        <f>AQ157*'YTD PROGRAM SUMMARY'!AQ39</f>
        <v>0</v>
      </c>
      <c r="AR182" s="258">
        <f>AR157*'YTD PROGRAM SUMMARY'!AR39</f>
        <v>0</v>
      </c>
      <c r="AS182" s="258">
        <f>AS157*'YTD PROGRAM SUMMARY'!AS39</f>
        <v>0</v>
      </c>
      <c r="AT182" s="258">
        <f>AT157*'YTD PROGRAM SUMMARY'!AT39</f>
        <v>0</v>
      </c>
      <c r="AU182" s="258">
        <f>AU157*'YTD PROGRAM SUMMARY'!AU39</f>
        <v>0</v>
      </c>
      <c r="AV182" s="258">
        <f>AV157*'YTD PROGRAM SUMMARY'!AV39</f>
        <v>0</v>
      </c>
      <c r="AW182" s="258">
        <f>AW157*'YTD PROGRAM SUMMARY'!AW39</f>
        <v>0</v>
      </c>
      <c r="AX182" s="258">
        <f>AX157*'YTD PROGRAM SUMMARY'!AX39</f>
        <v>0</v>
      </c>
      <c r="AY182" s="258">
        <f>AY157*'YTD PROGRAM SUMMARY'!AY39</f>
        <v>0</v>
      </c>
      <c r="AZ182" s="258">
        <f>AZ157*'YTD PROGRAM SUMMARY'!AZ39</f>
        <v>0</v>
      </c>
      <c r="BA182" s="258">
        <f>BA157*'YTD PROGRAM SUMMARY'!BA39</f>
        <v>0</v>
      </c>
      <c r="BB182" s="258">
        <f>BB157*'YTD PROGRAM SUMMARY'!BB39</f>
        <v>0</v>
      </c>
      <c r="BC182" s="258">
        <f>BC157*'YTD PROGRAM SUMMARY'!BC39</f>
        <v>0</v>
      </c>
      <c r="BD182" s="258">
        <f>BD157*'YTD PROGRAM SUMMARY'!BD39</f>
        <v>0</v>
      </c>
      <c r="BE182" s="258">
        <f>BE157*'YTD PROGRAM SUMMARY'!BE39</f>
        <v>0</v>
      </c>
      <c r="BF182" s="258">
        <f>BF157*'YTD PROGRAM SUMMARY'!BF39</f>
        <v>0</v>
      </c>
      <c r="BG182" s="258">
        <f>BG157*'YTD PROGRAM SUMMARY'!BG39</f>
        <v>0</v>
      </c>
      <c r="BH182" s="258">
        <f>BH157*'YTD PROGRAM SUMMARY'!BH39</f>
        <v>0</v>
      </c>
      <c r="BI182" s="258">
        <f>BI157*'YTD PROGRAM SUMMARY'!BI39</f>
        <v>0</v>
      </c>
      <c r="BJ182" s="258">
        <f>BJ157*'YTD PROGRAM SUMMARY'!BJ39</f>
        <v>0</v>
      </c>
      <c r="BK182" s="258">
        <f>BK157*'YTD PROGRAM SUMMARY'!BK39</f>
        <v>0</v>
      </c>
      <c r="BL182" s="258">
        <f>BL157*'YTD PROGRAM SUMMARY'!BL39</f>
        <v>0</v>
      </c>
      <c r="BM182" s="258">
        <f>BM157*'YTD PROGRAM SUMMARY'!BM39</f>
        <v>0</v>
      </c>
      <c r="BN182" s="258">
        <f>BN157*'YTD PROGRAM SUMMARY'!BN39</f>
        <v>0</v>
      </c>
      <c r="BO182" s="258">
        <f>BO157*'YTD PROGRAM SUMMARY'!BO39</f>
        <v>0</v>
      </c>
      <c r="BP182" s="258">
        <f>BP157*'YTD PROGRAM SUMMARY'!BP39</f>
        <v>0</v>
      </c>
      <c r="BQ182" s="258">
        <f>BQ157*'YTD PROGRAM SUMMARY'!BQ39</f>
        <v>0</v>
      </c>
      <c r="BR182" s="258">
        <f>BR157*'YTD PROGRAM SUMMARY'!BR39</f>
        <v>0</v>
      </c>
      <c r="BS182" s="258">
        <f>BS157*'YTD PROGRAM SUMMARY'!BS39</f>
        <v>0</v>
      </c>
      <c r="BT182" s="258">
        <f>BT157*'YTD PROGRAM SUMMARY'!BT39</f>
        <v>0</v>
      </c>
      <c r="BU182" s="258">
        <f>BU157*'YTD PROGRAM SUMMARY'!BU39</f>
        <v>0</v>
      </c>
      <c r="BV182" s="258">
        <f>BV157*'YTD PROGRAM SUMMARY'!BV39</f>
        <v>0</v>
      </c>
      <c r="BW182" s="258">
        <f>BW157*'YTD PROGRAM SUMMARY'!BW39</f>
        <v>0</v>
      </c>
      <c r="BX182" s="258">
        <f>BX157*'YTD PROGRAM SUMMARY'!BX39</f>
        <v>0</v>
      </c>
      <c r="BY182" s="258">
        <f>BY157*'YTD PROGRAM SUMMARY'!BY39</f>
        <v>0</v>
      </c>
      <c r="BZ182" s="258">
        <f>BZ157*'YTD PROGRAM SUMMARY'!BZ39</f>
        <v>0</v>
      </c>
      <c r="CA182" s="258">
        <f>CA157*'YTD PROGRAM SUMMARY'!CA39</f>
        <v>0</v>
      </c>
      <c r="CB182" s="258">
        <f>CB157*'YTD PROGRAM SUMMARY'!CB39</f>
        <v>0</v>
      </c>
      <c r="CC182" s="258">
        <f>CC157*'YTD PROGRAM SUMMARY'!CC39</f>
        <v>0</v>
      </c>
      <c r="CD182" s="258">
        <f>CD157*'YTD PROGRAM SUMMARY'!CD39</f>
        <v>0</v>
      </c>
      <c r="CE182" s="258">
        <f>CE157*'YTD PROGRAM SUMMARY'!CE39</f>
        <v>0</v>
      </c>
      <c r="CF182" s="258">
        <f>CF157*'YTD PROGRAM SUMMARY'!CF39</f>
        <v>0</v>
      </c>
      <c r="CG182" s="258">
        <f>CG157*'YTD PROGRAM SUMMARY'!CG39</f>
        <v>0</v>
      </c>
      <c r="CH182" s="259">
        <f>CH157*'YTD PROGRAM SUMMARY'!CH39</f>
        <v>0</v>
      </c>
    </row>
    <row r="183" spans="1:86" ht="15" hidden="1" thickBot="1" x14ac:dyDescent="0.35">
      <c r="A183" s="113"/>
      <c r="B183" s="96" t="s">
        <v>131</v>
      </c>
      <c r="C183" s="119">
        <f>C176*'YTD PROGRAM SUMMARY'!C39</f>
        <v>0</v>
      </c>
      <c r="D183" s="119">
        <f>D176*'YTD PROGRAM SUMMARY'!D39</f>
        <v>20.007198119393188</v>
      </c>
      <c r="E183" s="119">
        <f>E176*'YTD PROGRAM SUMMARY'!E39</f>
        <v>283.87817864175264</v>
      </c>
      <c r="F183" s="119">
        <f>F176*'YTD PROGRAM SUMMARY'!F39</f>
        <v>772.80794260432026</v>
      </c>
      <c r="G183" s="119">
        <f>G176*'YTD PROGRAM SUMMARY'!G39</f>
        <v>2617.286640032662</v>
      </c>
      <c r="H183" s="119">
        <f>H176*'YTD PROGRAM SUMMARY'!H39</f>
        <v>11335.454598448991</v>
      </c>
      <c r="I183" s="119">
        <f>I176*'YTD PROGRAM SUMMARY'!I39</f>
        <v>19076.155257607523</v>
      </c>
      <c r="J183" s="119">
        <f>J176*'YTD PROGRAM SUMMARY'!J39</f>
        <v>18034.93130436448</v>
      </c>
      <c r="K183" s="119">
        <f>K176*'YTD PROGRAM SUMMARY'!K39</f>
        <v>16021.499558242182</v>
      </c>
      <c r="L183" s="119">
        <f>L176*'YTD PROGRAM SUMMARY'!L39</f>
        <v>7283.5295696959165</v>
      </c>
      <c r="M183" s="119">
        <f>M176*'YTD PROGRAM SUMMARY'!M39</f>
        <v>6468.6868608094492</v>
      </c>
      <c r="N183" s="119">
        <f>N176*'YTD PROGRAM SUMMARY'!N39</f>
        <v>7584.4144718363223</v>
      </c>
      <c r="O183" s="250">
        <f>O176*'YTD PROGRAM SUMMARY'!O39</f>
        <v>0</v>
      </c>
      <c r="P183" s="250">
        <f>P176*'YTD PROGRAM SUMMARY'!P39</f>
        <v>0</v>
      </c>
      <c r="Q183" s="250">
        <f>Q176*'YTD PROGRAM SUMMARY'!Q39</f>
        <v>0</v>
      </c>
      <c r="R183" s="250">
        <f>R176*'YTD PROGRAM SUMMARY'!R39</f>
        <v>0</v>
      </c>
      <c r="S183" s="250">
        <f>S176*'YTD PROGRAM SUMMARY'!S39</f>
        <v>0</v>
      </c>
      <c r="T183" s="250">
        <f>T176*'YTD PROGRAM SUMMARY'!T39</f>
        <v>0</v>
      </c>
      <c r="U183" s="250">
        <f>U176*'YTD PROGRAM SUMMARY'!U39</f>
        <v>0</v>
      </c>
      <c r="V183" s="250">
        <f>V176*'YTD PROGRAM SUMMARY'!V39</f>
        <v>0</v>
      </c>
      <c r="W183" s="250">
        <f>W176*'YTD PROGRAM SUMMARY'!W39</f>
        <v>0</v>
      </c>
      <c r="X183" s="250">
        <f>X176*'YTD PROGRAM SUMMARY'!X39</f>
        <v>0</v>
      </c>
      <c r="Y183" s="250">
        <f>Y176*'YTD PROGRAM SUMMARY'!Y39</f>
        <v>0</v>
      </c>
      <c r="Z183" s="250">
        <f>Z176*'YTD PROGRAM SUMMARY'!Z39</f>
        <v>0</v>
      </c>
      <c r="AA183" s="250">
        <f>AA176*'YTD PROGRAM SUMMARY'!AA39</f>
        <v>0</v>
      </c>
      <c r="AB183" s="250">
        <f>AB176*'YTD PROGRAM SUMMARY'!AB39</f>
        <v>0</v>
      </c>
      <c r="AC183" s="250">
        <f>AC176*'YTD PROGRAM SUMMARY'!AC39</f>
        <v>0</v>
      </c>
      <c r="AD183" s="250">
        <f>AD176*'YTD PROGRAM SUMMARY'!AD39</f>
        <v>0</v>
      </c>
      <c r="AE183" s="250">
        <f>AE176*'YTD PROGRAM SUMMARY'!AE39</f>
        <v>0</v>
      </c>
      <c r="AF183" s="250">
        <f>AF176*'YTD PROGRAM SUMMARY'!AF39</f>
        <v>0</v>
      </c>
      <c r="AG183" s="250">
        <f>AG176*'YTD PROGRAM SUMMARY'!AG39</f>
        <v>0</v>
      </c>
      <c r="AH183" s="250">
        <f>AH176*'YTD PROGRAM SUMMARY'!AH39</f>
        <v>0</v>
      </c>
      <c r="AI183" s="250">
        <f>AI176*'YTD PROGRAM SUMMARY'!AI39</f>
        <v>0</v>
      </c>
      <c r="AJ183" s="250">
        <f>AJ176*'YTD PROGRAM SUMMARY'!AJ39</f>
        <v>0</v>
      </c>
      <c r="AK183" s="250">
        <f>AK176*'YTD PROGRAM SUMMARY'!AK39</f>
        <v>0</v>
      </c>
      <c r="AL183" s="250">
        <f>AL176*'YTD PROGRAM SUMMARY'!AL39</f>
        <v>0</v>
      </c>
      <c r="AM183" s="250">
        <f>AM176*'YTD PROGRAM SUMMARY'!AM39</f>
        <v>0</v>
      </c>
      <c r="AN183" s="250">
        <f>AN176*'YTD PROGRAM SUMMARY'!AN39</f>
        <v>0</v>
      </c>
      <c r="AO183" s="250">
        <f>AO176*'YTD PROGRAM SUMMARY'!AO39</f>
        <v>0</v>
      </c>
      <c r="AP183" s="250">
        <f>AP176*'YTD PROGRAM SUMMARY'!AP39</f>
        <v>0</v>
      </c>
      <c r="AQ183" s="250">
        <f>AQ176*'YTD PROGRAM SUMMARY'!AQ39</f>
        <v>0</v>
      </c>
      <c r="AR183" s="250">
        <f>AR176*'YTD PROGRAM SUMMARY'!AR39</f>
        <v>0</v>
      </c>
      <c r="AS183" s="250">
        <f>AS176*'YTD PROGRAM SUMMARY'!AS39</f>
        <v>0</v>
      </c>
      <c r="AT183" s="250">
        <f>AT176*'YTD PROGRAM SUMMARY'!AT39</f>
        <v>0</v>
      </c>
      <c r="AU183" s="250">
        <f>AU176*'YTD PROGRAM SUMMARY'!AU39</f>
        <v>0</v>
      </c>
      <c r="AV183" s="250">
        <f>AV176*'YTD PROGRAM SUMMARY'!AV39</f>
        <v>0</v>
      </c>
      <c r="AW183" s="250">
        <f>AW176*'YTD PROGRAM SUMMARY'!AW39</f>
        <v>0</v>
      </c>
      <c r="AX183" s="250">
        <f>AX176*'YTD PROGRAM SUMMARY'!AX39</f>
        <v>0</v>
      </c>
      <c r="AY183" s="250">
        <f>AY176*'YTD PROGRAM SUMMARY'!AY39</f>
        <v>0</v>
      </c>
      <c r="AZ183" s="250">
        <f>AZ176*'YTD PROGRAM SUMMARY'!AZ39</f>
        <v>0</v>
      </c>
      <c r="BA183" s="250">
        <f>BA176*'YTD PROGRAM SUMMARY'!BA39</f>
        <v>0</v>
      </c>
      <c r="BB183" s="250">
        <f>BB176*'YTD PROGRAM SUMMARY'!BB39</f>
        <v>0</v>
      </c>
      <c r="BC183" s="250">
        <f>BC176*'YTD PROGRAM SUMMARY'!BC39</f>
        <v>0</v>
      </c>
      <c r="BD183" s="250">
        <f>BD176*'YTD PROGRAM SUMMARY'!BD39</f>
        <v>0</v>
      </c>
      <c r="BE183" s="250">
        <f>BE176*'YTD PROGRAM SUMMARY'!BE39</f>
        <v>0</v>
      </c>
      <c r="BF183" s="250">
        <f>BF176*'YTD PROGRAM SUMMARY'!BF39</f>
        <v>0</v>
      </c>
      <c r="BG183" s="250">
        <f>BG176*'YTD PROGRAM SUMMARY'!BG39</f>
        <v>0</v>
      </c>
      <c r="BH183" s="250">
        <f>BH176*'YTD PROGRAM SUMMARY'!BH39</f>
        <v>0</v>
      </c>
      <c r="BI183" s="250">
        <f>BI176*'YTD PROGRAM SUMMARY'!BI39</f>
        <v>0</v>
      </c>
      <c r="BJ183" s="250">
        <f>BJ176*'YTD PROGRAM SUMMARY'!BJ39</f>
        <v>0</v>
      </c>
      <c r="BK183" s="250">
        <f>BK176*'YTD PROGRAM SUMMARY'!BK39</f>
        <v>0</v>
      </c>
      <c r="BL183" s="250">
        <f>BL176*'YTD PROGRAM SUMMARY'!BL39</f>
        <v>0</v>
      </c>
      <c r="BM183" s="250">
        <f>BM176*'YTD PROGRAM SUMMARY'!BM39</f>
        <v>0</v>
      </c>
      <c r="BN183" s="250">
        <f>BN176*'YTD PROGRAM SUMMARY'!BN39</f>
        <v>0</v>
      </c>
      <c r="BO183" s="250">
        <f>BO176*'YTD PROGRAM SUMMARY'!BO39</f>
        <v>0</v>
      </c>
      <c r="BP183" s="250">
        <f>BP176*'YTD PROGRAM SUMMARY'!BP39</f>
        <v>0</v>
      </c>
      <c r="BQ183" s="250">
        <f>BQ176*'YTD PROGRAM SUMMARY'!BQ39</f>
        <v>0</v>
      </c>
      <c r="BR183" s="250">
        <f>BR176*'YTD PROGRAM SUMMARY'!BR39</f>
        <v>0</v>
      </c>
      <c r="BS183" s="250">
        <f>BS176*'YTD PROGRAM SUMMARY'!BS39</f>
        <v>0</v>
      </c>
      <c r="BT183" s="250">
        <f>BT176*'YTD PROGRAM SUMMARY'!BT39</f>
        <v>0</v>
      </c>
      <c r="BU183" s="250">
        <f>BU176*'YTD PROGRAM SUMMARY'!BU39</f>
        <v>0</v>
      </c>
      <c r="BV183" s="250">
        <f>BV176*'YTD PROGRAM SUMMARY'!BV39</f>
        <v>0</v>
      </c>
      <c r="BW183" s="250">
        <f>BW176*'YTD PROGRAM SUMMARY'!BW39</f>
        <v>0</v>
      </c>
      <c r="BX183" s="250">
        <f>BX176*'YTD PROGRAM SUMMARY'!BX39</f>
        <v>0</v>
      </c>
      <c r="BY183" s="250">
        <f>BY176*'YTD PROGRAM SUMMARY'!BY39</f>
        <v>0</v>
      </c>
      <c r="BZ183" s="250">
        <f>BZ176*'YTD PROGRAM SUMMARY'!BZ39</f>
        <v>0</v>
      </c>
      <c r="CA183" s="250">
        <f>CA176*'YTD PROGRAM SUMMARY'!CA39</f>
        <v>0</v>
      </c>
      <c r="CB183" s="250">
        <f>CB176*'YTD PROGRAM SUMMARY'!CB39</f>
        <v>0</v>
      </c>
      <c r="CC183" s="250">
        <f>CC176*'YTD PROGRAM SUMMARY'!CC39</f>
        <v>0</v>
      </c>
      <c r="CD183" s="250">
        <f>CD176*'YTD PROGRAM SUMMARY'!CD39</f>
        <v>0</v>
      </c>
      <c r="CE183" s="250">
        <f>CE176*'YTD PROGRAM SUMMARY'!CE39</f>
        <v>0</v>
      </c>
      <c r="CF183" s="250">
        <f>CF176*'YTD PROGRAM SUMMARY'!CF39</f>
        <v>0</v>
      </c>
      <c r="CG183" s="250">
        <f>CG176*'YTD PROGRAM SUMMARY'!CG39</f>
        <v>0</v>
      </c>
      <c r="CH183" s="251">
        <f>CH176*'YTD PROGRAM SUMMARY'!CH39</f>
        <v>0</v>
      </c>
    </row>
    <row r="184" spans="1:86" hidden="1" x14ac:dyDescent="0.3">
      <c r="A184" s="113"/>
      <c r="B184" s="295" t="s">
        <v>132</v>
      </c>
      <c r="C184" s="120">
        <f>IFERROR(C182/C73,0)</f>
        <v>0</v>
      </c>
      <c r="D184" s="120">
        <f t="shared" ref="D184:N184" si="168">IFERROR(D182/D73,0)</f>
        <v>0.91408619851596973</v>
      </c>
      <c r="E184" s="120">
        <f t="shared" si="168"/>
        <v>0.81818927297666566</v>
      </c>
      <c r="F184" s="120">
        <f t="shared" si="168"/>
        <v>0.84845499227248555</v>
      </c>
      <c r="G184" s="120">
        <f t="shared" si="168"/>
        <v>0.85785757114579775</v>
      </c>
      <c r="H184" s="120">
        <f t="shared" si="168"/>
        <v>0.64827657840380692</v>
      </c>
      <c r="I184" s="120">
        <f t="shared" si="168"/>
        <v>0.78691507699217567</v>
      </c>
      <c r="J184" s="120">
        <f t="shared" si="168"/>
        <v>0.68223296934526911</v>
      </c>
      <c r="K184" s="120">
        <f t="shared" si="168"/>
        <v>0.76728469137541833</v>
      </c>
      <c r="L184" s="120">
        <f t="shared" si="168"/>
        <v>0.91178362184326323</v>
      </c>
      <c r="M184" s="120">
        <f t="shared" si="168"/>
        <v>0.83219764385142281</v>
      </c>
      <c r="N184" s="120">
        <f t="shared" si="168"/>
        <v>0.8811857096841732</v>
      </c>
      <c r="O184" s="252">
        <f t="shared" ref="O184:BZ184" si="169">IFERROR(O182/O73,0)</f>
        <v>0</v>
      </c>
      <c r="P184" s="252">
        <f t="shared" si="169"/>
        <v>0</v>
      </c>
      <c r="Q184" s="252">
        <f t="shared" si="169"/>
        <v>0</v>
      </c>
      <c r="R184" s="252">
        <f t="shared" si="169"/>
        <v>0</v>
      </c>
      <c r="S184" s="252">
        <f t="shared" si="169"/>
        <v>0</v>
      </c>
      <c r="T184" s="252">
        <f t="shared" si="169"/>
        <v>0</v>
      </c>
      <c r="U184" s="252">
        <f t="shared" si="169"/>
        <v>0</v>
      </c>
      <c r="V184" s="252">
        <f t="shared" si="169"/>
        <v>0</v>
      </c>
      <c r="W184" s="252">
        <f t="shared" si="169"/>
        <v>0</v>
      </c>
      <c r="X184" s="252">
        <f t="shared" si="169"/>
        <v>0</v>
      </c>
      <c r="Y184" s="252">
        <f t="shared" si="169"/>
        <v>0</v>
      </c>
      <c r="Z184" s="252">
        <f t="shared" si="169"/>
        <v>0</v>
      </c>
      <c r="AA184" s="252">
        <f t="shared" si="169"/>
        <v>0</v>
      </c>
      <c r="AB184" s="252">
        <f t="shared" si="169"/>
        <v>0</v>
      </c>
      <c r="AC184" s="252">
        <f t="shared" si="169"/>
        <v>0</v>
      </c>
      <c r="AD184" s="252">
        <f t="shared" si="169"/>
        <v>0</v>
      </c>
      <c r="AE184" s="252">
        <f t="shared" si="169"/>
        <v>0</v>
      </c>
      <c r="AF184" s="252">
        <f t="shared" si="169"/>
        <v>0</v>
      </c>
      <c r="AG184" s="252">
        <f t="shared" si="169"/>
        <v>0</v>
      </c>
      <c r="AH184" s="252">
        <f t="shared" si="169"/>
        <v>0</v>
      </c>
      <c r="AI184" s="252">
        <f t="shared" si="169"/>
        <v>0</v>
      </c>
      <c r="AJ184" s="252">
        <f t="shared" si="169"/>
        <v>0</v>
      </c>
      <c r="AK184" s="252">
        <f t="shared" si="169"/>
        <v>0</v>
      </c>
      <c r="AL184" s="252">
        <f t="shared" si="169"/>
        <v>0</v>
      </c>
      <c r="AM184" s="252">
        <f t="shared" si="169"/>
        <v>0</v>
      </c>
      <c r="AN184" s="252">
        <f t="shared" si="169"/>
        <v>0</v>
      </c>
      <c r="AO184" s="252">
        <f t="shared" si="169"/>
        <v>0</v>
      </c>
      <c r="AP184" s="252">
        <f t="shared" si="169"/>
        <v>0</v>
      </c>
      <c r="AQ184" s="252">
        <f t="shared" si="169"/>
        <v>0</v>
      </c>
      <c r="AR184" s="252">
        <f t="shared" si="169"/>
        <v>0</v>
      </c>
      <c r="AS184" s="252">
        <f t="shared" si="169"/>
        <v>0</v>
      </c>
      <c r="AT184" s="252">
        <f t="shared" si="169"/>
        <v>0</v>
      </c>
      <c r="AU184" s="252">
        <f t="shared" si="169"/>
        <v>0</v>
      </c>
      <c r="AV184" s="252">
        <f t="shared" si="169"/>
        <v>0</v>
      </c>
      <c r="AW184" s="252">
        <f t="shared" si="169"/>
        <v>0</v>
      </c>
      <c r="AX184" s="252">
        <f t="shared" si="169"/>
        <v>0</v>
      </c>
      <c r="AY184" s="252">
        <f t="shared" si="169"/>
        <v>0</v>
      </c>
      <c r="AZ184" s="252">
        <f t="shared" si="169"/>
        <v>0</v>
      </c>
      <c r="BA184" s="252">
        <f t="shared" si="169"/>
        <v>0</v>
      </c>
      <c r="BB184" s="252">
        <f t="shared" si="169"/>
        <v>0</v>
      </c>
      <c r="BC184" s="252">
        <f t="shared" si="169"/>
        <v>0</v>
      </c>
      <c r="BD184" s="252">
        <f t="shared" si="169"/>
        <v>0</v>
      </c>
      <c r="BE184" s="252">
        <f t="shared" si="169"/>
        <v>0</v>
      </c>
      <c r="BF184" s="252">
        <f t="shared" si="169"/>
        <v>0</v>
      </c>
      <c r="BG184" s="252">
        <f t="shared" si="169"/>
        <v>0</v>
      </c>
      <c r="BH184" s="252">
        <f t="shared" si="169"/>
        <v>0</v>
      </c>
      <c r="BI184" s="252">
        <f t="shared" si="169"/>
        <v>0</v>
      </c>
      <c r="BJ184" s="252">
        <f t="shared" si="169"/>
        <v>0</v>
      </c>
      <c r="BK184" s="252">
        <f t="shared" si="169"/>
        <v>0</v>
      </c>
      <c r="BL184" s="252">
        <f t="shared" si="169"/>
        <v>0</v>
      </c>
      <c r="BM184" s="252">
        <f t="shared" si="169"/>
        <v>0</v>
      </c>
      <c r="BN184" s="252">
        <f t="shared" si="169"/>
        <v>0</v>
      </c>
      <c r="BO184" s="252">
        <f t="shared" si="169"/>
        <v>0</v>
      </c>
      <c r="BP184" s="252">
        <f t="shared" si="169"/>
        <v>0</v>
      </c>
      <c r="BQ184" s="252">
        <f t="shared" si="169"/>
        <v>0</v>
      </c>
      <c r="BR184" s="252">
        <f t="shared" si="169"/>
        <v>0</v>
      </c>
      <c r="BS184" s="252">
        <f t="shared" si="169"/>
        <v>0</v>
      </c>
      <c r="BT184" s="252">
        <f t="shared" si="169"/>
        <v>0</v>
      </c>
      <c r="BU184" s="252">
        <f t="shared" si="169"/>
        <v>0</v>
      </c>
      <c r="BV184" s="252">
        <f t="shared" si="169"/>
        <v>0</v>
      </c>
      <c r="BW184" s="252">
        <f t="shared" si="169"/>
        <v>0</v>
      </c>
      <c r="BX184" s="252">
        <f t="shared" si="169"/>
        <v>0</v>
      </c>
      <c r="BY184" s="252">
        <f t="shared" si="169"/>
        <v>0</v>
      </c>
      <c r="BZ184" s="252">
        <f t="shared" si="169"/>
        <v>0</v>
      </c>
      <c r="CA184" s="252">
        <f t="shared" ref="CA184:CH184" si="170">IFERROR(CA182/CA73,0)</f>
        <v>0</v>
      </c>
      <c r="CB184" s="252">
        <f t="shared" si="170"/>
        <v>0</v>
      </c>
      <c r="CC184" s="252">
        <f t="shared" si="170"/>
        <v>0</v>
      </c>
      <c r="CD184" s="252">
        <f t="shared" si="170"/>
        <v>0</v>
      </c>
      <c r="CE184" s="252">
        <f t="shared" si="170"/>
        <v>0</v>
      </c>
      <c r="CF184" s="252">
        <f t="shared" si="170"/>
        <v>0</v>
      </c>
      <c r="CG184" s="252">
        <f t="shared" si="170"/>
        <v>0</v>
      </c>
      <c r="CH184" s="260">
        <f t="shared" si="170"/>
        <v>0</v>
      </c>
    </row>
    <row r="185" spans="1:86" ht="15" hidden="1" thickBot="1" x14ac:dyDescent="0.35">
      <c r="A185" s="113"/>
      <c r="B185" s="96" t="s">
        <v>133</v>
      </c>
      <c r="C185" s="121">
        <f>IFERROR(C183/C73,0)</f>
        <v>0</v>
      </c>
      <c r="D185" s="121">
        <f t="shared" ref="D185:N185" si="171">IFERROR(D183/D73,0)</f>
        <v>6.4382206164353667E-2</v>
      </c>
      <c r="E185" s="121">
        <f t="shared" si="171"/>
        <v>6.2581640589312926E-2</v>
      </c>
      <c r="F185" s="121">
        <f t="shared" si="171"/>
        <v>6.3110371609202368E-2</v>
      </c>
      <c r="G185" s="121">
        <f t="shared" si="171"/>
        <v>7.2529457408391257E-2</v>
      </c>
      <c r="H185" s="121">
        <f t="shared" si="171"/>
        <v>0.10189815874650973</v>
      </c>
      <c r="I185" s="121">
        <f t="shared" si="171"/>
        <v>0.11521990936360019</v>
      </c>
      <c r="J185" s="121">
        <f t="shared" si="171"/>
        <v>0.10563130698769398</v>
      </c>
      <c r="K185" s="121">
        <f t="shared" si="171"/>
        <v>0.10811519186136878</v>
      </c>
      <c r="L185" s="121">
        <f t="shared" si="171"/>
        <v>8.1898235075502548E-2</v>
      </c>
      <c r="M185" s="121">
        <f t="shared" si="171"/>
        <v>6.9615154580212946E-2</v>
      </c>
      <c r="N185" s="121">
        <f t="shared" si="171"/>
        <v>5.8807442961444419E-2</v>
      </c>
      <c r="O185" s="253">
        <f>IFERROR(O183/O73,0)</f>
        <v>0</v>
      </c>
      <c r="P185" s="253">
        <f t="shared" ref="P185:Z185" si="172">IFERROR(P183/P73,0)</f>
        <v>0</v>
      </c>
      <c r="Q185" s="253">
        <f t="shared" si="172"/>
        <v>0</v>
      </c>
      <c r="R185" s="253">
        <f t="shared" si="172"/>
        <v>0</v>
      </c>
      <c r="S185" s="253">
        <f t="shared" si="172"/>
        <v>0</v>
      </c>
      <c r="T185" s="253">
        <f t="shared" si="172"/>
        <v>0</v>
      </c>
      <c r="U185" s="253">
        <f t="shared" si="172"/>
        <v>0</v>
      </c>
      <c r="V185" s="253">
        <f t="shared" si="172"/>
        <v>0</v>
      </c>
      <c r="W185" s="253">
        <f t="shared" si="172"/>
        <v>0</v>
      </c>
      <c r="X185" s="253">
        <f t="shared" si="172"/>
        <v>0</v>
      </c>
      <c r="Y185" s="253">
        <f t="shared" si="172"/>
        <v>0</v>
      </c>
      <c r="Z185" s="253">
        <f t="shared" si="172"/>
        <v>0</v>
      </c>
      <c r="AA185" s="253">
        <f>IFERROR(AA183/AA73,0)</f>
        <v>0</v>
      </c>
      <c r="AB185" s="253">
        <f t="shared" ref="AB185:AL185" si="173">IFERROR(AB183/AB73,0)</f>
        <v>0</v>
      </c>
      <c r="AC185" s="253">
        <f t="shared" si="173"/>
        <v>0</v>
      </c>
      <c r="AD185" s="253">
        <f t="shared" si="173"/>
        <v>0</v>
      </c>
      <c r="AE185" s="253">
        <f t="shared" si="173"/>
        <v>0</v>
      </c>
      <c r="AF185" s="253">
        <f t="shared" si="173"/>
        <v>0</v>
      </c>
      <c r="AG185" s="253">
        <f t="shared" si="173"/>
        <v>0</v>
      </c>
      <c r="AH185" s="253">
        <f t="shared" si="173"/>
        <v>0</v>
      </c>
      <c r="AI185" s="253">
        <f t="shared" si="173"/>
        <v>0</v>
      </c>
      <c r="AJ185" s="253">
        <f t="shared" si="173"/>
        <v>0</v>
      </c>
      <c r="AK185" s="253">
        <f t="shared" si="173"/>
        <v>0</v>
      </c>
      <c r="AL185" s="253">
        <f t="shared" si="173"/>
        <v>0</v>
      </c>
      <c r="AM185" s="253">
        <f>IFERROR(AM183/AM73,0)</f>
        <v>0</v>
      </c>
      <c r="AN185" s="253">
        <f t="shared" ref="AN185:AX185" si="174">IFERROR(AN183/AN73,0)</f>
        <v>0</v>
      </c>
      <c r="AO185" s="253">
        <f t="shared" si="174"/>
        <v>0</v>
      </c>
      <c r="AP185" s="253">
        <f t="shared" si="174"/>
        <v>0</v>
      </c>
      <c r="AQ185" s="253">
        <f t="shared" si="174"/>
        <v>0</v>
      </c>
      <c r="AR185" s="253">
        <f t="shared" si="174"/>
        <v>0</v>
      </c>
      <c r="AS185" s="253">
        <f t="shared" si="174"/>
        <v>0</v>
      </c>
      <c r="AT185" s="253">
        <f t="shared" si="174"/>
        <v>0</v>
      </c>
      <c r="AU185" s="253">
        <f t="shared" si="174"/>
        <v>0</v>
      </c>
      <c r="AV185" s="253">
        <f t="shared" si="174"/>
        <v>0</v>
      </c>
      <c r="AW185" s="253">
        <f t="shared" si="174"/>
        <v>0</v>
      </c>
      <c r="AX185" s="253">
        <f t="shared" si="174"/>
        <v>0</v>
      </c>
      <c r="AY185" s="253">
        <f>IFERROR(AY183/AY73,0)</f>
        <v>0</v>
      </c>
      <c r="AZ185" s="253">
        <f t="shared" ref="AZ185:BJ185" si="175">IFERROR(AZ183/AZ73,0)</f>
        <v>0</v>
      </c>
      <c r="BA185" s="253">
        <f t="shared" si="175"/>
        <v>0</v>
      </c>
      <c r="BB185" s="253">
        <f t="shared" si="175"/>
        <v>0</v>
      </c>
      <c r="BC185" s="253">
        <f t="shared" si="175"/>
        <v>0</v>
      </c>
      <c r="BD185" s="253">
        <f t="shared" si="175"/>
        <v>0</v>
      </c>
      <c r="BE185" s="253">
        <f t="shared" si="175"/>
        <v>0</v>
      </c>
      <c r="BF185" s="253">
        <f t="shared" si="175"/>
        <v>0</v>
      </c>
      <c r="BG185" s="253">
        <f t="shared" si="175"/>
        <v>0</v>
      </c>
      <c r="BH185" s="253">
        <f t="shared" si="175"/>
        <v>0</v>
      </c>
      <c r="BI185" s="253">
        <f t="shared" si="175"/>
        <v>0</v>
      </c>
      <c r="BJ185" s="253">
        <f t="shared" si="175"/>
        <v>0</v>
      </c>
      <c r="BK185" s="253">
        <f>IFERROR(BK183/BK73,0)</f>
        <v>0</v>
      </c>
      <c r="BL185" s="253">
        <f t="shared" ref="BL185:BV185" si="176">IFERROR(BL183/BL73,0)</f>
        <v>0</v>
      </c>
      <c r="BM185" s="253">
        <f t="shared" si="176"/>
        <v>0</v>
      </c>
      <c r="BN185" s="253">
        <f t="shared" si="176"/>
        <v>0</v>
      </c>
      <c r="BO185" s="253">
        <f t="shared" si="176"/>
        <v>0</v>
      </c>
      <c r="BP185" s="253">
        <f t="shared" si="176"/>
        <v>0</v>
      </c>
      <c r="BQ185" s="253">
        <f t="shared" si="176"/>
        <v>0</v>
      </c>
      <c r="BR185" s="253">
        <f t="shared" si="176"/>
        <v>0</v>
      </c>
      <c r="BS185" s="253">
        <f t="shared" si="176"/>
        <v>0</v>
      </c>
      <c r="BT185" s="253">
        <f t="shared" si="176"/>
        <v>0</v>
      </c>
      <c r="BU185" s="253">
        <f t="shared" si="176"/>
        <v>0</v>
      </c>
      <c r="BV185" s="253">
        <f t="shared" si="176"/>
        <v>0</v>
      </c>
      <c r="BW185" s="253">
        <f>IFERROR(BW183/BW73,0)</f>
        <v>0</v>
      </c>
      <c r="BX185" s="253">
        <f t="shared" ref="BX185:CH185" si="177">IFERROR(BX183/BX73,0)</f>
        <v>0</v>
      </c>
      <c r="BY185" s="253">
        <f t="shared" si="177"/>
        <v>0</v>
      </c>
      <c r="BZ185" s="253">
        <f t="shared" si="177"/>
        <v>0</v>
      </c>
      <c r="CA185" s="253">
        <f t="shared" si="177"/>
        <v>0</v>
      </c>
      <c r="CB185" s="253">
        <f t="shared" si="177"/>
        <v>0</v>
      </c>
      <c r="CC185" s="253">
        <f t="shared" si="177"/>
        <v>0</v>
      </c>
      <c r="CD185" s="253">
        <f t="shared" si="177"/>
        <v>0</v>
      </c>
      <c r="CE185" s="253">
        <f t="shared" si="177"/>
        <v>0</v>
      </c>
      <c r="CF185" s="253">
        <f t="shared" si="177"/>
        <v>0</v>
      </c>
      <c r="CG185" s="253">
        <f t="shared" si="177"/>
        <v>0</v>
      </c>
      <c r="CH185" s="254">
        <f t="shared" si="177"/>
        <v>0</v>
      </c>
    </row>
    <row r="186" spans="1:86" s="1" customFormat="1" ht="15" hidden="1" thickBot="1" x14ac:dyDescent="0.35">
      <c r="A186" s="122"/>
      <c r="B186" s="287" t="s">
        <v>134</v>
      </c>
      <c r="C186" s="288">
        <f>C184+C185</f>
        <v>0</v>
      </c>
      <c r="D186" s="288">
        <f t="shared" ref="D186:N186" si="178">D184+D185</f>
        <v>0.97846840468032337</v>
      </c>
      <c r="E186" s="289">
        <f t="shared" si="178"/>
        <v>0.88077091356597859</v>
      </c>
      <c r="F186" s="289">
        <f t="shared" si="178"/>
        <v>0.91156536388168796</v>
      </c>
      <c r="G186" s="289">
        <f t="shared" si="178"/>
        <v>0.93038702855418898</v>
      </c>
      <c r="H186" s="289">
        <f t="shared" si="178"/>
        <v>0.75017473715031668</v>
      </c>
      <c r="I186" s="289">
        <f t="shared" si="178"/>
        <v>0.90213498635577583</v>
      </c>
      <c r="J186" s="289">
        <f t="shared" si="178"/>
        <v>0.78786427633296308</v>
      </c>
      <c r="K186" s="289">
        <f t="shared" si="178"/>
        <v>0.87539988323678708</v>
      </c>
      <c r="L186" s="289">
        <f t="shared" si="178"/>
        <v>0.99368185691876576</v>
      </c>
      <c r="M186" s="290">
        <f t="shared" si="178"/>
        <v>0.90181279843163575</v>
      </c>
      <c r="N186" s="290">
        <f t="shared" si="178"/>
        <v>0.93999315264561767</v>
      </c>
      <c r="O186" s="291">
        <f>O184+O185</f>
        <v>0</v>
      </c>
      <c r="P186" s="291">
        <f t="shared" ref="P186:Z186" si="179">P184+P185</f>
        <v>0</v>
      </c>
      <c r="Q186" s="292">
        <f t="shared" si="179"/>
        <v>0</v>
      </c>
      <c r="R186" s="292">
        <f t="shared" si="179"/>
        <v>0</v>
      </c>
      <c r="S186" s="292">
        <f t="shared" si="179"/>
        <v>0</v>
      </c>
      <c r="T186" s="292">
        <f t="shared" si="179"/>
        <v>0</v>
      </c>
      <c r="U186" s="292">
        <f t="shared" si="179"/>
        <v>0</v>
      </c>
      <c r="V186" s="292">
        <f t="shared" si="179"/>
        <v>0</v>
      </c>
      <c r="W186" s="292">
        <f t="shared" si="179"/>
        <v>0</v>
      </c>
      <c r="X186" s="292">
        <f t="shared" si="179"/>
        <v>0</v>
      </c>
      <c r="Y186" s="293">
        <f t="shared" si="179"/>
        <v>0</v>
      </c>
      <c r="Z186" s="293">
        <f t="shared" si="179"/>
        <v>0</v>
      </c>
      <c r="AA186" s="291">
        <f>AA184+AA185</f>
        <v>0</v>
      </c>
      <c r="AB186" s="291">
        <f t="shared" ref="AB186:AL186" si="180">AB184+AB185</f>
        <v>0</v>
      </c>
      <c r="AC186" s="292">
        <f t="shared" si="180"/>
        <v>0</v>
      </c>
      <c r="AD186" s="292">
        <f t="shared" si="180"/>
        <v>0</v>
      </c>
      <c r="AE186" s="292">
        <f t="shared" si="180"/>
        <v>0</v>
      </c>
      <c r="AF186" s="292">
        <f t="shared" si="180"/>
        <v>0</v>
      </c>
      <c r="AG186" s="292">
        <f t="shared" si="180"/>
        <v>0</v>
      </c>
      <c r="AH186" s="292">
        <f t="shared" si="180"/>
        <v>0</v>
      </c>
      <c r="AI186" s="292">
        <f t="shared" si="180"/>
        <v>0</v>
      </c>
      <c r="AJ186" s="292">
        <f t="shared" si="180"/>
        <v>0</v>
      </c>
      <c r="AK186" s="293">
        <f t="shared" si="180"/>
        <v>0</v>
      </c>
      <c r="AL186" s="293">
        <f t="shared" si="180"/>
        <v>0</v>
      </c>
      <c r="AM186" s="291">
        <f>AM184+AM185</f>
        <v>0</v>
      </c>
      <c r="AN186" s="291">
        <f t="shared" ref="AN186:AX186" si="181">AN184+AN185</f>
        <v>0</v>
      </c>
      <c r="AO186" s="292">
        <f t="shared" si="181"/>
        <v>0</v>
      </c>
      <c r="AP186" s="292">
        <f t="shared" si="181"/>
        <v>0</v>
      </c>
      <c r="AQ186" s="292">
        <f t="shared" si="181"/>
        <v>0</v>
      </c>
      <c r="AR186" s="292">
        <f t="shared" si="181"/>
        <v>0</v>
      </c>
      <c r="AS186" s="292">
        <f t="shared" si="181"/>
        <v>0</v>
      </c>
      <c r="AT186" s="292">
        <f t="shared" si="181"/>
        <v>0</v>
      </c>
      <c r="AU186" s="292">
        <f t="shared" si="181"/>
        <v>0</v>
      </c>
      <c r="AV186" s="292">
        <f t="shared" si="181"/>
        <v>0</v>
      </c>
      <c r="AW186" s="293">
        <f t="shared" si="181"/>
        <v>0</v>
      </c>
      <c r="AX186" s="293">
        <f t="shared" si="181"/>
        <v>0</v>
      </c>
      <c r="AY186" s="291">
        <f>AY184+AY185</f>
        <v>0</v>
      </c>
      <c r="AZ186" s="291">
        <f t="shared" ref="AZ186:BJ186" si="182">AZ184+AZ185</f>
        <v>0</v>
      </c>
      <c r="BA186" s="292">
        <f t="shared" si="182"/>
        <v>0</v>
      </c>
      <c r="BB186" s="292">
        <f t="shared" si="182"/>
        <v>0</v>
      </c>
      <c r="BC186" s="292">
        <f t="shared" si="182"/>
        <v>0</v>
      </c>
      <c r="BD186" s="292">
        <f t="shared" si="182"/>
        <v>0</v>
      </c>
      <c r="BE186" s="292">
        <f t="shared" si="182"/>
        <v>0</v>
      </c>
      <c r="BF186" s="292">
        <f t="shared" si="182"/>
        <v>0</v>
      </c>
      <c r="BG186" s="292">
        <f t="shared" si="182"/>
        <v>0</v>
      </c>
      <c r="BH186" s="292">
        <f t="shared" si="182"/>
        <v>0</v>
      </c>
      <c r="BI186" s="293">
        <f t="shared" si="182"/>
        <v>0</v>
      </c>
      <c r="BJ186" s="293">
        <f t="shared" si="182"/>
        <v>0</v>
      </c>
      <c r="BK186" s="291">
        <f>BK184+BK185</f>
        <v>0</v>
      </c>
      <c r="BL186" s="291">
        <f t="shared" ref="BL186:BV186" si="183">BL184+BL185</f>
        <v>0</v>
      </c>
      <c r="BM186" s="292">
        <f t="shared" si="183"/>
        <v>0</v>
      </c>
      <c r="BN186" s="292">
        <f t="shared" si="183"/>
        <v>0</v>
      </c>
      <c r="BO186" s="292">
        <f t="shared" si="183"/>
        <v>0</v>
      </c>
      <c r="BP186" s="292">
        <f t="shared" si="183"/>
        <v>0</v>
      </c>
      <c r="BQ186" s="292">
        <f t="shared" si="183"/>
        <v>0</v>
      </c>
      <c r="BR186" s="292">
        <f t="shared" si="183"/>
        <v>0</v>
      </c>
      <c r="BS186" s="292">
        <f t="shared" si="183"/>
        <v>0</v>
      </c>
      <c r="BT186" s="292">
        <f t="shared" si="183"/>
        <v>0</v>
      </c>
      <c r="BU186" s="293">
        <f t="shared" si="183"/>
        <v>0</v>
      </c>
      <c r="BV186" s="293">
        <f t="shared" si="183"/>
        <v>0</v>
      </c>
      <c r="BW186" s="291">
        <f>BW184+BW185</f>
        <v>0</v>
      </c>
      <c r="BX186" s="291">
        <f t="shared" ref="BX186:CH186" si="184">BX184+BX185</f>
        <v>0</v>
      </c>
      <c r="BY186" s="292">
        <f t="shared" si="184"/>
        <v>0</v>
      </c>
      <c r="BZ186" s="292">
        <f t="shared" si="184"/>
        <v>0</v>
      </c>
      <c r="CA186" s="292">
        <f t="shared" si="184"/>
        <v>0</v>
      </c>
      <c r="CB186" s="292">
        <f t="shared" si="184"/>
        <v>0</v>
      </c>
      <c r="CC186" s="292">
        <f t="shared" si="184"/>
        <v>0</v>
      </c>
      <c r="CD186" s="292">
        <f t="shared" si="184"/>
        <v>0</v>
      </c>
      <c r="CE186" s="292">
        <f t="shared" si="184"/>
        <v>0</v>
      </c>
      <c r="CF186" s="292">
        <f t="shared" si="184"/>
        <v>0</v>
      </c>
      <c r="CG186" s="293">
        <f t="shared" si="184"/>
        <v>0</v>
      </c>
      <c r="CH186" s="294">
        <f t="shared" si="184"/>
        <v>0</v>
      </c>
    </row>
    <row r="187" spans="1:86" ht="15" hidden="1" thickBot="1" x14ac:dyDescent="0.35">
      <c r="A187" s="113"/>
      <c r="B187" s="113"/>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row>
    <row r="188" spans="1:86" ht="15" hidden="1" thickBot="1" x14ac:dyDescent="0.35">
      <c r="A188" s="113"/>
      <c r="B188" s="286" t="s">
        <v>37</v>
      </c>
      <c r="C188" s="174">
        <f>C$4</f>
        <v>44927</v>
      </c>
      <c r="D188" s="174">
        <f t="shared" ref="D188:BO188" si="185">D$4</f>
        <v>44958</v>
      </c>
      <c r="E188" s="174">
        <f t="shared" si="185"/>
        <v>44986</v>
      </c>
      <c r="F188" s="174">
        <f t="shared" si="185"/>
        <v>45017</v>
      </c>
      <c r="G188" s="174">
        <f t="shared" si="185"/>
        <v>45047</v>
      </c>
      <c r="H188" s="174">
        <f t="shared" si="185"/>
        <v>45078</v>
      </c>
      <c r="I188" s="174">
        <f t="shared" si="185"/>
        <v>45108</v>
      </c>
      <c r="J188" s="174">
        <f t="shared" si="185"/>
        <v>45139</v>
      </c>
      <c r="K188" s="174">
        <f t="shared" si="185"/>
        <v>45170</v>
      </c>
      <c r="L188" s="174">
        <f t="shared" si="185"/>
        <v>45200</v>
      </c>
      <c r="M188" s="174">
        <f t="shared" si="185"/>
        <v>45231</v>
      </c>
      <c r="N188" s="174">
        <f t="shared" si="185"/>
        <v>45261</v>
      </c>
      <c r="O188" s="174">
        <f t="shared" si="185"/>
        <v>45292</v>
      </c>
      <c r="P188" s="174">
        <f t="shared" si="185"/>
        <v>45323</v>
      </c>
      <c r="Q188" s="174">
        <f t="shared" si="185"/>
        <v>45352</v>
      </c>
      <c r="R188" s="174">
        <f t="shared" si="185"/>
        <v>45383</v>
      </c>
      <c r="S188" s="174">
        <f t="shared" si="185"/>
        <v>45413</v>
      </c>
      <c r="T188" s="174">
        <f t="shared" si="185"/>
        <v>45444</v>
      </c>
      <c r="U188" s="174">
        <f t="shared" si="185"/>
        <v>45474</v>
      </c>
      <c r="V188" s="174">
        <f t="shared" si="185"/>
        <v>45505</v>
      </c>
      <c r="W188" s="174">
        <f t="shared" si="185"/>
        <v>45536</v>
      </c>
      <c r="X188" s="174">
        <f t="shared" si="185"/>
        <v>45566</v>
      </c>
      <c r="Y188" s="174">
        <f t="shared" si="185"/>
        <v>45597</v>
      </c>
      <c r="Z188" s="174">
        <f t="shared" si="185"/>
        <v>45627</v>
      </c>
      <c r="AA188" s="174">
        <f t="shared" si="185"/>
        <v>45658</v>
      </c>
      <c r="AB188" s="174">
        <f t="shared" si="185"/>
        <v>45689</v>
      </c>
      <c r="AC188" s="174">
        <f t="shared" si="185"/>
        <v>45717</v>
      </c>
      <c r="AD188" s="174">
        <f t="shared" si="185"/>
        <v>45748</v>
      </c>
      <c r="AE188" s="174">
        <f t="shared" si="185"/>
        <v>45778</v>
      </c>
      <c r="AF188" s="174">
        <f t="shared" si="185"/>
        <v>45809</v>
      </c>
      <c r="AG188" s="174">
        <f t="shared" si="185"/>
        <v>45839</v>
      </c>
      <c r="AH188" s="174">
        <f t="shared" si="185"/>
        <v>45870</v>
      </c>
      <c r="AI188" s="174">
        <f t="shared" si="185"/>
        <v>45901</v>
      </c>
      <c r="AJ188" s="174">
        <f t="shared" si="185"/>
        <v>45931</v>
      </c>
      <c r="AK188" s="174">
        <f t="shared" si="185"/>
        <v>45962</v>
      </c>
      <c r="AL188" s="174">
        <f t="shared" si="185"/>
        <v>45992</v>
      </c>
      <c r="AM188" s="174">
        <f t="shared" si="185"/>
        <v>46023</v>
      </c>
      <c r="AN188" s="174">
        <f t="shared" si="185"/>
        <v>46054</v>
      </c>
      <c r="AO188" s="174">
        <f t="shared" si="185"/>
        <v>46082</v>
      </c>
      <c r="AP188" s="174">
        <f t="shared" si="185"/>
        <v>46113</v>
      </c>
      <c r="AQ188" s="174">
        <f t="shared" si="185"/>
        <v>46143</v>
      </c>
      <c r="AR188" s="174">
        <f t="shared" si="185"/>
        <v>46174</v>
      </c>
      <c r="AS188" s="174">
        <f t="shared" si="185"/>
        <v>46204</v>
      </c>
      <c r="AT188" s="174">
        <f t="shared" si="185"/>
        <v>46235</v>
      </c>
      <c r="AU188" s="174">
        <f t="shared" si="185"/>
        <v>46266</v>
      </c>
      <c r="AV188" s="174">
        <f t="shared" si="185"/>
        <v>46296</v>
      </c>
      <c r="AW188" s="174">
        <f t="shared" si="185"/>
        <v>46327</v>
      </c>
      <c r="AX188" s="174">
        <f t="shared" si="185"/>
        <v>46357</v>
      </c>
      <c r="AY188" s="174">
        <f t="shared" si="185"/>
        <v>46388</v>
      </c>
      <c r="AZ188" s="174">
        <f t="shared" si="185"/>
        <v>46419</v>
      </c>
      <c r="BA188" s="174">
        <f t="shared" si="185"/>
        <v>46447</v>
      </c>
      <c r="BB188" s="174">
        <f t="shared" si="185"/>
        <v>46478</v>
      </c>
      <c r="BC188" s="174">
        <f t="shared" si="185"/>
        <v>46508</v>
      </c>
      <c r="BD188" s="174">
        <f t="shared" si="185"/>
        <v>46539</v>
      </c>
      <c r="BE188" s="174">
        <f t="shared" si="185"/>
        <v>46569</v>
      </c>
      <c r="BF188" s="174">
        <f t="shared" si="185"/>
        <v>46600</v>
      </c>
      <c r="BG188" s="174">
        <f t="shared" si="185"/>
        <v>46631</v>
      </c>
      <c r="BH188" s="174">
        <f t="shared" si="185"/>
        <v>46661</v>
      </c>
      <c r="BI188" s="174">
        <f t="shared" si="185"/>
        <v>46692</v>
      </c>
      <c r="BJ188" s="174">
        <f t="shared" si="185"/>
        <v>46722</v>
      </c>
      <c r="BK188" s="174">
        <f t="shared" si="185"/>
        <v>46753</v>
      </c>
      <c r="BL188" s="174">
        <f t="shared" si="185"/>
        <v>46784</v>
      </c>
      <c r="BM188" s="174">
        <f t="shared" si="185"/>
        <v>46813</v>
      </c>
      <c r="BN188" s="174">
        <f t="shared" si="185"/>
        <v>46844</v>
      </c>
      <c r="BO188" s="174">
        <f t="shared" si="185"/>
        <v>46874</v>
      </c>
      <c r="BP188" s="174">
        <f t="shared" ref="BP188:CH188" si="186">BP$4</f>
        <v>46905</v>
      </c>
      <c r="BQ188" s="174">
        <f t="shared" si="186"/>
        <v>46935</v>
      </c>
      <c r="BR188" s="174">
        <f t="shared" si="186"/>
        <v>46966</v>
      </c>
      <c r="BS188" s="174">
        <f t="shared" si="186"/>
        <v>46997</v>
      </c>
      <c r="BT188" s="174">
        <f t="shared" si="186"/>
        <v>47027</v>
      </c>
      <c r="BU188" s="174">
        <f t="shared" si="186"/>
        <v>47058</v>
      </c>
      <c r="BV188" s="174">
        <f t="shared" si="186"/>
        <v>47088</v>
      </c>
      <c r="BW188" s="174">
        <f t="shared" si="186"/>
        <v>47119</v>
      </c>
      <c r="BX188" s="174">
        <f t="shared" si="186"/>
        <v>47150</v>
      </c>
      <c r="BY188" s="174">
        <f t="shared" si="186"/>
        <v>47178</v>
      </c>
      <c r="BZ188" s="174">
        <f t="shared" si="186"/>
        <v>47209</v>
      </c>
      <c r="CA188" s="174">
        <f t="shared" si="186"/>
        <v>47239</v>
      </c>
      <c r="CB188" s="174">
        <f t="shared" si="186"/>
        <v>47270</v>
      </c>
      <c r="CC188" s="174">
        <f t="shared" si="186"/>
        <v>47300</v>
      </c>
      <c r="CD188" s="174">
        <f t="shared" si="186"/>
        <v>47331</v>
      </c>
      <c r="CE188" s="174">
        <f t="shared" si="186"/>
        <v>47362</v>
      </c>
      <c r="CF188" s="174">
        <f t="shared" si="186"/>
        <v>47392</v>
      </c>
      <c r="CG188" s="174">
        <f t="shared" si="186"/>
        <v>47423</v>
      </c>
      <c r="CH188" s="175">
        <f t="shared" si="186"/>
        <v>47453</v>
      </c>
    </row>
    <row r="189" spans="1:86" hidden="1" x14ac:dyDescent="0.3">
      <c r="A189" s="113"/>
      <c r="B189" s="295" t="s">
        <v>135</v>
      </c>
      <c r="C189" s="126">
        <f>C157*'YTD PROGRAM SUMMARY'!C40</f>
        <v>0</v>
      </c>
      <c r="D189" s="126">
        <f>D157*'YTD PROGRAM SUMMARY'!D40</f>
        <v>6.250040938884565</v>
      </c>
      <c r="E189" s="126">
        <f>E157*'YTD PROGRAM SUMMARY'!E40</f>
        <v>502.40108592176841</v>
      </c>
      <c r="F189" s="126">
        <f>F157*'YTD PROGRAM SUMMARY'!F40</f>
        <v>1007.991918330008</v>
      </c>
      <c r="G189" s="126">
        <f>G157*'YTD PROGRAM SUMMARY'!G40</f>
        <v>2316.1204887147092</v>
      </c>
      <c r="H189" s="126">
        <f>H157*'YTD PROGRAM SUMMARY'!H40</f>
        <v>24016.119989450563</v>
      </c>
      <c r="I189" s="126">
        <f>I157*'YTD PROGRAM SUMMARY'!I40</f>
        <v>14133.415301745752</v>
      </c>
      <c r="J189" s="126">
        <f>J157*'YTD PROGRAM SUMMARY'!J40</f>
        <v>31362.952700478749</v>
      </c>
      <c r="K189" s="126">
        <f>K157*'YTD PROGRAM SUMMARY'!K40</f>
        <v>16183.965245331221</v>
      </c>
      <c r="L189" s="126">
        <f>L157*'YTD PROGRAM SUMMARY'!L40</f>
        <v>515.58613296693284</v>
      </c>
      <c r="M189" s="126">
        <f>M157*'YTD PROGRAM SUMMARY'!M40</f>
        <v>8419.3256152839003</v>
      </c>
      <c r="N189" s="126">
        <f>N157*'YTD PROGRAM SUMMARY'!N40</f>
        <v>7254.9316978032575</v>
      </c>
      <c r="O189" s="258">
        <f>O157*'YTD PROGRAM SUMMARY'!O40</f>
        <v>0</v>
      </c>
      <c r="P189" s="258">
        <f>P157*'YTD PROGRAM SUMMARY'!P40</f>
        <v>0</v>
      </c>
      <c r="Q189" s="258">
        <f>Q157*'YTD PROGRAM SUMMARY'!Q40</f>
        <v>0</v>
      </c>
      <c r="R189" s="258">
        <f>R157*'YTD PROGRAM SUMMARY'!R40</f>
        <v>0</v>
      </c>
      <c r="S189" s="258">
        <f>S157*'YTD PROGRAM SUMMARY'!S40</f>
        <v>0</v>
      </c>
      <c r="T189" s="258">
        <f>T157*'YTD PROGRAM SUMMARY'!T40</f>
        <v>0</v>
      </c>
      <c r="U189" s="258">
        <f>U157*'YTD PROGRAM SUMMARY'!U40</f>
        <v>0</v>
      </c>
      <c r="V189" s="258">
        <f>V157*'YTD PROGRAM SUMMARY'!V40</f>
        <v>0</v>
      </c>
      <c r="W189" s="258">
        <f>W157*'YTD PROGRAM SUMMARY'!W40</f>
        <v>0</v>
      </c>
      <c r="X189" s="258">
        <f>X157*'YTD PROGRAM SUMMARY'!X40</f>
        <v>0</v>
      </c>
      <c r="Y189" s="258">
        <f>Y157*'YTD PROGRAM SUMMARY'!Y40</f>
        <v>0</v>
      </c>
      <c r="Z189" s="258">
        <f>Z157*'YTD PROGRAM SUMMARY'!Z40</f>
        <v>0</v>
      </c>
      <c r="AA189" s="258">
        <f>AA157*'YTD PROGRAM SUMMARY'!AA40</f>
        <v>0</v>
      </c>
      <c r="AB189" s="258">
        <f>AB157*'YTD PROGRAM SUMMARY'!AB40</f>
        <v>0</v>
      </c>
      <c r="AC189" s="258">
        <f>AC157*'YTD PROGRAM SUMMARY'!AC40</f>
        <v>0</v>
      </c>
      <c r="AD189" s="258">
        <f>AD157*'YTD PROGRAM SUMMARY'!AD40</f>
        <v>0</v>
      </c>
      <c r="AE189" s="258">
        <f>AE157*'YTD PROGRAM SUMMARY'!AE40</f>
        <v>0</v>
      </c>
      <c r="AF189" s="258">
        <f>AF157*'YTD PROGRAM SUMMARY'!AF40</f>
        <v>0</v>
      </c>
      <c r="AG189" s="258">
        <f>AG157*'YTD PROGRAM SUMMARY'!AG40</f>
        <v>0</v>
      </c>
      <c r="AH189" s="258">
        <f>AH157*'YTD PROGRAM SUMMARY'!AH40</f>
        <v>0</v>
      </c>
      <c r="AI189" s="258">
        <f>AI157*'YTD PROGRAM SUMMARY'!AI40</f>
        <v>0</v>
      </c>
      <c r="AJ189" s="258">
        <f>AJ157*'YTD PROGRAM SUMMARY'!AJ40</f>
        <v>0</v>
      </c>
      <c r="AK189" s="258">
        <f>AK157*'YTD PROGRAM SUMMARY'!AK40</f>
        <v>0</v>
      </c>
      <c r="AL189" s="258">
        <f>AL157*'YTD PROGRAM SUMMARY'!AL40</f>
        <v>0</v>
      </c>
      <c r="AM189" s="258">
        <f>AM157*'YTD PROGRAM SUMMARY'!AM40</f>
        <v>0</v>
      </c>
      <c r="AN189" s="258">
        <f>AN157*'YTD PROGRAM SUMMARY'!AN40</f>
        <v>0</v>
      </c>
      <c r="AO189" s="258">
        <f>AO157*'YTD PROGRAM SUMMARY'!AO40</f>
        <v>0</v>
      </c>
      <c r="AP189" s="258">
        <f>AP157*'YTD PROGRAM SUMMARY'!AP40</f>
        <v>0</v>
      </c>
      <c r="AQ189" s="258">
        <f>AQ157*'YTD PROGRAM SUMMARY'!AQ40</f>
        <v>0</v>
      </c>
      <c r="AR189" s="258">
        <f>AR157*'YTD PROGRAM SUMMARY'!AR40</f>
        <v>0</v>
      </c>
      <c r="AS189" s="258">
        <f>AS157*'YTD PROGRAM SUMMARY'!AS40</f>
        <v>0</v>
      </c>
      <c r="AT189" s="258">
        <f>AT157*'YTD PROGRAM SUMMARY'!AT40</f>
        <v>0</v>
      </c>
      <c r="AU189" s="258">
        <f>AU157*'YTD PROGRAM SUMMARY'!AU40</f>
        <v>0</v>
      </c>
      <c r="AV189" s="258">
        <f>AV157*'YTD PROGRAM SUMMARY'!AV40</f>
        <v>0</v>
      </c>
      <c r="AW189" s="258">
        <f>AW157*'YTD PROGRAM SUMMARY'!AW40</f>
        <v>0</v>
      </c>
      <c r="AX189" s="258">
        <f>AX157*'YTD PROGRAM SUMMARY'!AX40</f>
        <v>0</v>
      </c>
      <c r="AY189" s="258">
        <f>AY157*'YTD PROGRAM SUMMARY'!AY40</f>
        <v>0</v>
      </c>
      <c r="AZ189" s="258">
        <f>AZ157*'YTD PROGRAM SUMMARY'!AZ40</f>
        <v>0</v>
      </c>
      <c r="BA189" s="258">
        <f>BA157*'YTD PROGRAM SUMMARY'!BA40</f>
        <v>0</v>
      </c>
      <c r="BB189" s="258">
        <f>BB157*'YTD PROGRAM SUMMARY'!BB40</f>
        <v>0</v>
      </c>
      <c r="BC189" s="258">
        <f>BC157*'YTD PROGRAM SUMMARY'!BC40</f>
        <v>0</v>
      </c>
      <c r="BD189" s="258">
        <f>BD157*'YTD PROGRAM SUMMARY'!BD40</f>
        <v>0</v>
      </c>
      <c r="BE189" s="258">
        <f>BE157*'YTD PROGRAM SUMMARY'!BE40</f>
        <v>0</v>
      </c>
      <c r="BF189" s="258">
        <f>BF157*'YTD PROGRAM SUMMARY'!BF40</f>
        <v>0</v>
      </c>
      <c r="BG189" s="258">
        <f>BG157*'YTD PROGRAM SUMMARY'!BG40</f>
        <v>0</v>
      </c>
      <c r="BH189" s="258">
        <f>BH157*'YTD PROGRAM SUMMARY'!BH40</f>
        <v>0</v>
      </c>
      <c r="BI189" s="258">
        <f>BI157*'YTD PROGRAM SUMMARY'!BI40</f>
        <v>0</v>
      </c>
      <c r="BJ189" s="258">
        <f>BJ157*'YTD PROGRAM SUMMARY'!BJ40</f>
        <v>0</v>
      </c>
      <c r="BK189" s="258">
        <f>BK157*'YTD PROGRAM SUMMARY'!BK40</f>
        <v>0</v>
      </c>
      <c r="BL189" s="258">
        <f>BL157*'YTD PROGRAM SUMMARY'!BL40</f>
        <v>0</v>
      </c>
      <c r="BM189" s="258">
        <f>BM157*'YTD PROGRAM SUMMARY'!BM40</f>
        <v>0</v>
      </c>
      <c r="BN189" s="258">
        <f>BN157*'YTD PROGRAM SUMMARY'!BN40</f>
        <v>0</v>
      </c>
      <c r="BO189" s="258">
        <f>BO157*'YTD PROGRAM SUMMARY'!BO40</f>
        <v>0</v>
      </c>
      <c r="BP189" s="258">
        <f>BP157*'YTD PROGRAM SUMMARY'!BP40</f>
        <v>0</v>
      </c>
      <c r="BQ189" s="258">
        <f>BQ157*'YTD PROGRAM SUMMARY'!BQ40</f>
        <v>0</v>
      </c>
      <c r="BR189" s="258">
        <f>BR157*'YTD PROGRAM SUMMARY'!BR40</f>
        <v>0</v>
      </c>
      <c r="BS189" s="258">
        <f>BS157*'YTD PROGRAM SUMMARY'!BS40</f>
        <v>0</v>
      </c>
      <c r="BT189" s="258">
        <f>BT157*'YTD PROGRAM SUMMARY'!BT40</f>
        <v>0</v>
      </c>
      <c r="BU189" s="258">
        <f>BU157*'YTD PROGRAM SUMMARY'!BU40</f>
        <v>0</v>
      </c>
      <c r="BV189" s="258">
        <f>BV157*'YTD PROGRAM SUMMARY'!BV40</f>
        <v>0</v>
      </c>
      <c r="BW189" s="258">
        <f>BW157*'YTD PROGRAM SUMMARY'!BW40</f>
        <v>0</v>
      </c>
      <c r="BX189" s="258">
        <f>BX157*'YTD PROGRAM SUMMARY'!BX40</f>
        <v>0</v>
      </c>
      <c r="BY189" s="258">
        <f>BY157*'YTD PROGRAM SUMMARY'!BY40</f>
        <v>0</v>
      </c>
      <c r="BZ189" s="258">
        <f>BZ157*'YTD PROGRAM SUMMARY'!BZ40</f>
        <v>0</v>
      </c>
      <c r="CA189" s="258">
        <f>CA157*'YTD PROGRAM SUMMARY'!CA40</f>
        <v>0</v>
      </c>
      <c r="CB189" s="258">
        <f>CB157*'YTD PROGRAM SUMMARY'!CB40</f>
        <v>0</v>
      </c>
      <c r="CC189" s="258">
        <f>CC157*'YTD PROGRAM SUMMARY'!CC40</f>
        <v>0</v>
      </c>
      <c r="CD189" s="258">
        <f>CD157*'YTD PROGRAM SUMMARY'!CD40</f>
        <v>0</v>
      </c>
      <c r="CE189" s="258">
        <f>CE157*'YTD PROGRAM SUMMARY'!CE40</f>
        <v>0</v>
      </c>
      <c r="CF189" s="258">
        <f>CF157*'YTD PROGRAM SUMMARY'!CF40</f>
        <v>0</v>
      </c>
      <c r="CG189" s="258">
        <f>CG157*'YTD PROGRAM SUMMARY'!CG40</f>
        <v>0</v>
      </c>
      <c r="CH189" s="259">
        <f>CH157*'YTD PROGRAM SUMMARY'!CH40</f>
        <v>0</v>
      </c>
    </row>
    <row r="190" spans="1:86" ht="15" hidden="1" thickBot="1" x14ac:dyDescent="0.35">
      <c r="A190" s="113"/>
      <c r="B190" s="96" t="s">
        <v>136</v>
      </c>
      <c r="C190" s="119">
        <f>C176*'YTD PROGRAM SUMMARY'!C40</f>
        <v>0</v>
      </c>
      <c r="D190" s="119">
        <f>D176*'YTD PROGRAM SUMMARY'!D40</f>
        <v>0.44021168344539496</v>
      </c>
      <c r="E190" s="119">
        <f>E176*'YTD PROGRAM SUMMARY'!E40</f>
        <v>38.427641658574167</v>
      </c>
      <c r="F190" s="119">
        <f>F176*'YTD PROGRAM SUMMARY'!F40</f>
        <v>74.977158628644617</v>
      </c>
      <c r="G190" s="119">
        <f>G176*'YTD PROGRAM SUMMARY'!G40</f>
        <v>195.82150696014025</v>
      </c>
      <c r="H190" s="119">
        <f>H176*'YTD PROGRAM SUMMARY'!H40</f>
        <v>3774.9295419337459</v>
      </c>
      <c r="I190" s="119">
        <f>I176*'YTD PROGRAM SUMMARY'!I40</f>
        <v>2069.4111444524492</v>
      </c>
      <c r="J190" s="119">
        <f>J176*'YTD PROGRAM SUMMARY'!J40</f>
        <v>4855.9800443595632</v>
      </c>
      <c r="K190" s="119">
        <f>K176*'YTD PROGRAM SUMMARY'!K40</f>
        <v>2280.4215009687937</v>
      </c>
      <c r="L190" s="119">
        <f>L176*'YTD PROGRAM SUMMARY'!L40</f>
        <v>46.310981364231843</v>
      </c>
      <c r="M190" s="119">
        <f>M176*'YTD PROGRAM SUMMARY'!M40</f>
        <v>704.29501753525437</v>
      </c>
      <c r="N190" s="119">
        <f>N176*'YTD PROGRAM SUMMARY'!N40</f>
        <v>484.17033698907147</v>
      </c>
      <c r="O190" s="250">
        <f>O176*'YTD PROGRAM SUMMARY'!O40</f>
        <v>0</v>
      </c>
      <c r="P190" s="250">
        <f>P176*'YTD PROGRAM SUMMARY'!P40</f>
        <v>0</v>
      </c>
      <c r="Q190" s="250">
        <f>Q176*'YTD PROGRAM SUMMARY'!Q40</f>
        <v>0</v>
      </c>
      <c r="R190" s="250">
        <f>R176*'YTD PROGRAM SUMMARY'!R40</f>
        <v>0</v>
      </c>
      <c r="S190" s="250">
        <f>S176*'YTD PROGRAM SUMMARY'!S40</f>
        <v>0</v>
      </c>
      <c r="T190" s="250">
        <f>T176*'YTD PROGRAM SUMMARY'!T40</f>
        <v>0</v>
      </c>
      <c r="U190" s="250">
        <f>U176*'YTD PROGRAM SUMMARY'!U40</f>
        <v>0</v>
      </c>
      <c r="V190" s="250">
        <f>V176*'YTD PROGRAM SUMMARY'!V40</f>
        <v>0</v>
      </c>
      <c r="W190" s="250">
        <f>W176*'YTD PROGRAM SUMMARY'!W40</f>
        <v>0</v>
      </c>
      <c r="X190" s="250">
        <f>X176*'YTD PROGRAM SUMMARY'!X40</f>
        <v>0</v>
      </c>
      <c r="Y190" s="250">
        <f>Y176*'YTD PROGRAM SUMMARY'!Y40</f>
        <v>0</v>
      </c>
      <c r="Z190" s="250">
        <f>Z176*'YTD PROGRAM SUMMARY'!Z40</f>
        <v>0</v>
      </c>
      <c r="AA190" s="250">
        <f>AA176*'YTD PROGRAM SUMMARY'!AA40</f>
        <v>0</v>
      </c>
      <c r="AB190" s="250">
        <f>AB176*'YTD PROGRAM SUMMARY'!AB40</f>
        <v>0</v>
      </c>
      <c r="AC190" s="250">
        <f>AC176*'YTD PROGRAM SUMMARY'!AC40</f>
        <v>0</v>
      </c>
      <c r="AD190" s="250">
        <f>AD176*'YTD PROGRAM SUMMARY'!AD40</f>
        <v>0</v>
      </c>
      <c r="AE190" s="250">
        <f>AE176*'YTD PROGRAM SUMMARY'!AE40</f>
        <v>0</v>
      </c>
      <c r="AF190" s="250">
        <f>AF176*'YTD PROGRAM SUMMARY'!AF40</f>
        <v>0</v>
      </c>
      <c r="AG190" s="250">
        <f>AG176*'YTD PROGRAM SUMMARY'!AG40</f>
        <v>0</v>
      </c>
      <c r="AH190" s="250">
        <f>AH176*'YTD PROGRAM SUMMARY'!AH40</f>
        <v>0</v>
      </c>
      <c r="AI190" s="250">
        <f>AI176*'YTD PROGRAM SUMMARY'!AI40</f>
        <v>0</v>
      </c>
      <c r="AJ190" s="250">
        <f>AJ176*'YTD PROGRAM SUMMARY'!AJ40</f>
        <v>0</v>
      </c>
      <c r="AK190" s="250">
        <f>AK176*'YTD PROGRAM SUMMARY'!AK40</f>
        <v>0</v>
      </c>
      <c r="AL190" s="250">
        <f>AL176*'YTD PROGRAM SUMMARY'!AL40</f>
        <v>0</v>
      </c>
      <c r="AM190" s="250">
        <f>AM176*'YTD PROGRAM SUMMARY'!AM40</f>
        <v>0</v>
      </c>
      <c r="AN190" s="250">
        <f>AN176*'YTD PROGRAM SUMMARY'!AN40</f>
        <v>0</v>
      </c>
      <c r="AO190" s="250">
        <f>AO176*'YTD PROGRAM SUMMARY'!AO40</f>
        <v>0</v>
      </c>
      <c r="AP190" s="250">
        <f>AP176*'YTD PROGRAM SUMMARY'!AP40</f>
        <v>0</v>
      </c>
      <c r="AQ190" s="250">
        <f>AQ176*'YTD PROGRAM SUMMARY'!AQ40</f>
        <v>0</v>
      </c>
      <c r="AR190" s="250">
        <f>AR176*'YTD PROGRAM SUMMARY'!AR40</f>
        <v>0</v>
      </c>
      <c r="AS190" s="250">
        <f>AS176*'YTD PROGRAM SUMMARY'!AS40</f>
        <v>0</v>
      </c>
      <c r="AT190" s="250">
        <f>AT176*'YTD PROGRAM SUMMARY'!AT40</f>
        <v>0</v>
      </c>
      <c r="AU190" s="250">
        <f>AU176*'YTD PROGRAM SUMMARY'!AU40</f>
        <v>0</v>
      </c>
      <c r="AV190" s="250">
        <f>AV176*'YTD PROGRAM SUMMARY'!AV40</f>
        <v>0</v>
      </c>
      <c r="AW190" s="250">
        <f>AW176*'YTD PROGRAM SUMMARY'!AW40</f>
        <v>0</v>
      </c>
      <c r="AX190" s="250">
        <f>AX176*'YTD PROGRAM SUMMARY'!AX40</f>
        <v>0</v>
      </c>
      <c r="AY190" s="250">
        <f>AY176*'YTD PROGRAM SUMMARY'!AY40</f>
        <v>0</v>
      </c>
      <c r="AZ190" s="250">
        <f>AZ176*'YTD PROGRAM SUMMARY'!AZ40</f>
        <v>0</v>
      </c>
      <c r="BA190" s="250">
        <f>BA176*'YTD PROGRAM SUMMARY'!BA40</f>
        <v>0</v>
      </c>
      <c r="BB190" s="250">
        <f>BB176*'YTD PROGRAM SUMMARY'!BB40</f>
        <v>0</v>
      </c>
      <c r="BC190" s="250">
        <f>BC176*'YTD PROGRAM SUMMARY'!BC40</f>
        <v>0</v>
      </c>
      <c r="BD190" s="250">
        <f>BD176*'YTD PROGRAM SUMMARY'!BD40</f>
        <v>0</v>
      </c>
      <c r="BE190" s="250">
        <f>BE176*'YTD PROGRAM SUMMARY'!BE40</f>
        <v>0</v>
      </c>
      <c r="BF190" s="250">
        <f>BF176*'YTD PROGRAM SUMMARY'!BF40</f>
        <v>0</v>
      </c>
      <c r="BG190" s="250">
        <f>BG176*'YTD PROGRAM SUMMARY'!BG40</f>
        <v>0</v>
      </c>
      <c r="BH190" s="250">
        <f>BH176*'YTD PROGRAM SUMMARY'!BH40</f>
        <v>0</v>
      </c>
      <c r="BI190" s="250">
        <f>BI176*'YTD PROGRAM SUMMARY'!BI40</f>
        <v>0</v>
      </c>
      <c r="BJ190" s="250">
        <f>BJ176*'YTD PROGRAM SUMMARY'!BJ40</f>
        <v>0</v>
      </c>
      <c r="BK190" s="250">
        <f>BK176*'YTD PROGRAM SUMMARY'!BK40</f>
        <v>0</v>
      </c>
      <c r="BL190" s="250">
        <f>BL176*'YTD PROGRAM SUMMARY'!BL40</f>
        <v>0</v>
      </c>
      <c r="BM190" s="250">
        <f>BM176*'YTD PROGRAM SUMMARY'!BM40</f>
        <v>0</v>
      </c>
      <c r="BN190" s="250">
        <f>BN176*'YTD PROGRAM SUMMARY'!BN40</f>
        <v>0</v>
      </c>
      <c r="BO190" s="250">
        <f>BO176*'YTD PROGRAM SUMMARY'!BO40</f>
        <v>0</v>
      </c>
      <c r="BP190" s="250">
        <f>BP176*'YTD PROGRAM SUMMARY'!BP40</f>
        <v>0</v>
      </c>
      <c r="BQ190" s="250">
        <f>BQ176*'YTD PROGRAM SUMMARY'!BQ40</f>
        <v>0</v>
      </c>
      <c r="BR190" s="250">
        <f>BR176*'YTD PROGRAM SUMMARY'!BR40</f>
        <v>0</v>
      </c>
      <c r="BS190" s="250">
        <f>BS176*'YTD PROGRAM SUMMARY'!BS40</f>
        <v>0</v>
      </c>
      <c r="BT190" s="250">
        <f>BT176*'YTD PROGRAM SUMMARY'!BT40</f>
        <v>0</v>
      </c>
      <c r="BU190" s="250">
        <f>BU176*'YTD PROGRAM SUMMARY'!BU40</f>
        <v>0</v>
      </c>
      <c r="BV190" s="250">
        <f>BV176*'YTD PROGRAM SUMMARY'!BV40</f>
        <v>0</v>
      </c>
      <c r="BW190" s="250">
        <f>BW176*'YTD PROGRAM SUMMARY'!BW40</f>
        <v>0</v>
      </c>
      <c r="BX190" s="250">
        <f>BX176*'YTD PROGRAM SUMMARY'!BX40</f>
        <v>0</v>
      </c>
      <c r="BY190" s="250">
        <f>BY176*'YTD PROGRAM SUMMARY'!BY40</f>
        <v>0</v>
      </c>
      <c r="BZ190" s="250">
        <f>BZ176*'YTD PROGRAM SUMMARY'!BZ40</f>
        <v>0</v>
      </c>
      <c r="CA190" s="250">
        <f>CA176*'YTD PROGRAM SUMMARY'!CA40</f>
        <v>0</v>
      </c>
      <c r="CB190" s="250">
        <f>CB176*'YTD PROGRAM SUMMARY'!CB40</f>
        <v>0</v>
      </c>
      <c r="CC190" s="250">
        <f>CC176*'YTD PROGRAM SUMMARY'!CC40</f>
        <v>0</v>
      </c>
      <c r="CD190" s="250">
        <f>CD176*'YTD PROGRAM SUMMARY'!CD40</f>
        <v>0</v>
      </c>
      <c r="CE190" s="250">
        <f>CE176*'YTD PROGRAM SUMMARY'!CE40</f>
        <v>0</v>
      </c>
      <c r="CF190" s="250">
        <f>CF176*'YTD PROGRAM SUMMARY'!CF40</f>
        <v>0</v>
      </c>
      <c r="CG190" s="250">
        <f>CG176*'YTD PROGRAM SUMMARY'!CG40</f>
        <v>0</v>
      </c>
      <c r="CH190" s="251">
        <f>CH176*'YTD PROGRAM SUMMARY'!CH40</f>
        <v>0</v>
      </c>
    </row>
    <row r="191" spans="1:86" hidden="1" x14ac:dyDescent="0.3">
      <c r="A191" s="113"/>
      <c r="B191" s="295" t="s">
        <v>137</v>
      </c>
      <c r="C191" s="120">
        <f t="shared" ref="C191" si="187">IFERROR(C189/C73,0)</f>
        <v>0</v>
      </c>
      <c r="D191" s="120">
        <f t="shared" ref="D191:N191" si="188">IFERROR(D189/D73,0)</f>
        <v>2.011233266455608E-2</v>
      </c>
      <c r="E191" s="120">
        <f t="shared" si="188"/>
        <v>0.11075555134695478</v>
      </c>
      <c r="F191" s="120">
        <f t="shared" si="188"/>
        <v>8.2316370003265471E-2</v>
      </c>
      <c r="G191" s="120">
        <f t="shared" si="188"/>
        <v>6.4183631922271792E-2</v>
      </c>
      <c r="H191" s="120">
        <f t="shared" si="188"/>
        <v>0.21588886320404871</v>
      </c>
      <c r="I191" s="120">
        <f t="shared" si="188"/>
        <v>8.5365777751040442E-2</v>
      </c>
      <c r="J191" s="120">
        <f t="shared" si="188"/>
        <v>0.18369405620874571</v>
      </c>
      <c r="K191" s="120">
        <f t="shared" si="188"/>
        <v>0.10921153174308006</v>
      </c>
      <c r="L191" s="120">
        <f t="shared" si="188"/>
        <v>5.797408236671452E-3</v>
      </c>
      <c r="M191" s="120">
        <f t="shared" si="188"/>
        <v>9.0607671507504831E-2</v>
      </c>
      <c r="N191" s="120">
        <f t="shared" si="188"/>
        <v>5.6252725057685575E-2</v>
      </c>
      <c r="O191" s="252">
        <f>IFERROR(O189/O73,0)</f>
        <v>0</v>
      </c>
      <c r="P191" s="252">
        <f t="shared" ref="P191:Y191" si="189">IFERROR(P189/P73,0)</f>
        <v>0</v>
      </c>
      <c r="Q191" s="252">
        <f t="shared" si="189"/>
        <v>0</v>
      </c>
      <c r="R191" s="252">
        <f t="shared" si="189"/>
        <v>0</v>
      </c>
      <c r="S191" s="252">
        <f t="shared" si="189"/>
        <v>0</v>
      </c>
      <c r="T191" s="252">
        <f t="shared" si="189"/>
        <v>0</v>
      </c>
      <c r="U191" s="252">
        <f t="shared" si="189"/>
        <v>0</v>
      </c>
      <c r="V191" s="252">
        <f t="shared" si="189"/>
        <v>0</v>
      </c>
      <c r="W191" s="252">
        <f t="shared" si="189"/>
        <v>0</v>
      </c>
      <c r="X191" s="252">
        <f t="shared" si="189"/>
        <v>0</v>
      </c>
      <c r="Y191" s="252">
        <f t="shared" si="189"/>
        <v>0</v>
      </c>
      <c r="Z191" s="252">
        <f>IFERROR(Z189/Z80,0)</f>
        <v>0</v>
      </c>
      <c r="AA191" s="252">
        <f>IFERROR(AA189/AA73,0)</f>
        <v>0</v>
      </c>
      <c r="AB191" s="252">
        <f t="shared" ref="AB191:AK191" si="190">IFERROR(AB189/AB73,0)</f>
        <v>0</v>
      </c>
      <c r="AC191" s="252">
        <f t="shared" si="190"/>
        <v>0</v>
      </c>
      <c r="AD191" s="252">
        <f t="shared" si="190"/>
        <v>0</v>
      </c>
      <c r="AE191" s="252">
        <f t="shared" si="190"/>
        <v>0</v>
      </c>
      <c r="AF191" s="252">
        <f t="shared" si="190"/>
        <v>0</v>
      </c>
      <c r="AG191" s="252">
        <f t="shared" si="190"/>
        <v>0</v>
      </c>
      <c r="AH191" s="252">
        <f t="shared" si="190"/>
        <v>0</v>
      </c>
      <c r="AI191" s="252">
        <f t="shared" si="190"/>
        <v>0</v>
      </c>
      <c r="AJ191" s="252">
        <f t="shared" si="190"/>
        <v>0</v>
      </c>
      <c r="AK191" s="252">
        <f t="shared" si="190"/>
        <v>0</v>
      </c>
      <c r="AL191" s="252">
        <f>IFERROR(AL189/AL80,0)</f>
        <v>0</v>
      </c>
      <c r="AM191" s="252">
        <f>IFERROR(AM189/AM73,0)</f>
        <v>0</v>
      </c>
      <c r="AN191" s="252">
        <f t="shared" ref="AN191:AW191" si="191">IFERROR(AN189/AN73,0)</f>
        <v>0</v>
      </c>
      <c r="AO191" s="252">
        <f t="shared" si="191"/>
        <v>0</v>
      </c>
      <c r="AP191" s="252">
        <f t="shared" si="191"/>
        <v>0</v>
      </c>
      <c r="AQ191" s="252">
        <f t="shared" si="191"/>
        <v>0</v>
      </c>
      <c r="AR191" s="252">
        <f t="shared" si="191"/>
        <v>0</v>
      </c>
      <c r="AS191" s="252">
        <f t="shared" si="191"/>
        <v>0</v>
      </c>
      <c r="AT191" s="252">
        <f t="shared" si="191"/>
        <v>0</v>
      </c>
      <c r="AU191" s="252">
        <f t="shared" si="191"/>
        <v>0</v>
      </c>
      <c r="AV191" s="252">
        <f t="shared" si="191"/>
        <v>0</v>
      </c>
      <c r="AW191" s="252">
        <f t="shared" si="191"/>
        <v>0</v>
      </c>
      <c r="AX191" s="252">
        <f>IFERROR(AX189/AX80,0)</f>
        <v>0</v>
      </c>
      <c r="AY191" s="252">
        <f>IFERROR(AY189/AY73,0)</f>
        <v>0</v>
      </c>
      <c r="AZ191" s="252">
        <f t="shared" ref="AZ191:BI191" si="192">IFERROR(AZ189/AZ73,0)</f>
        <v>0</v>
      </c>
      <c r="BA191" s="252">
        <f t="shared" si="192"/>
        <v>0</v>
      </c>
      <c r="BB191" s="252">
        <f t="shared" si="192"/>
        <v>0</v>
      </c>
      <c r="BC191" s="252">
        <f t="shared" si="192"/>
        <v>0</v>
      </c>
      <c r="BD191" s="252">
        <f t="shared" si="192"/>
        <v>0</v>
      </c>
      <c r="BE191" s="252">
        <f t="shared" si="192"/>
        <v>0</v>
      </c>
      <c r="BF191" s="252">
        <f t="shared" si="192"/>
        <v>0</v>
      </c>
      <c r="BG191" s="252">
        <f t="shared" si="192"/>
        <v>0</v>
      </c>
      <c r="BH191" s="252">
        <f t="shared" si="192"/>
        <v>0</v>
      </c>
      <c r="BI191" s="252">
        <f t="shared" si="192"/>
        <v>0</v>
      </c>
      <c r="BJ191" s="252">
        <f>IFERROR(BJ189/BJ80,0)</f>
        <v>0</v>
      </c>
      <c r="BK191" s="252">
        <f>IFERROR(BK189/BK73,0)</f>
        <v>0</v>
      </c>
      <c r="BL191" s="252">
        <f t="shared" ref="BL191:BU191" si="193">IFERROR(BL189/BL73,0)</f>
        <v>0</v>
      </c>
      <c r="BM191" s="252">
        <f t="shared" si="193"/>
        <v>0</v>
      </c>
      <c r="BN191" s="252">
        <f t="shared" si="193"/>
        <v>0</v>
      </c>
      <c r="BO191" s="252">
        <f t="shared" si="193"/>
        <v>0</v>
      </c>
      <c r="BP191" s="252">
        <f t="shared" si="193"/>
        <v>0</v>
      </c>
      <c r="BQ191" s="252">
        <f t="shared" si="193"/>
        <v>0</v>
      </c>
      <c r="BR191" s="252">
        <f t="shared" si="193"/>
        <v>0</v>
      </c>
      <c r="BS191" s="252">
        <f t="shared" si="193"/>
        <v>0</v>
      </c>
      <c r="BT191" s="252">
        <f t="shared" si="193"/>
        <v>0</v>
      </c>
      <c r="BU191" s="252">
        <f t="shared" si="193"/>
        <v>0</v>
      </c>
      <c r="BV191" s="252">
        <f>IFERROR(BV189/BV80,0)</f>
        <v>0</v>
      </c>
      <c r="BW191" s="252">
        <f>IFERROR(BW189/BW73,0)</f>
        <v>0</v>
      </c>
      <c r="BX191" s="252">
        <f t="shared" ref="BX191:CG191" si="194">IFERROR(BX189/BX73,0)</f>
        <v>0</v>
      </c>
      <c r="BY191" s="252">
        <f t="shared" si="194"/>
        <v>0</v>
      </c>
      <c r="BZ191" s="252">
        <f t="shared" si="194"/>
        <v>0</v>
      </c>
      <c r="CA191" s="252">
        <f t="shared" si="194"/>
        <v>0</v>
      </c>
      <c r="CB191" s="252">
        <f t="shared" si="194"/>
        <v>0</v>
      </c>
      <c r="CC191" s="252">
        <f t="shared" si="194"/>
        <v>0</v>
      </c>
      <c r="CD191" s="252">
        <f t="shared" si="194"/>
        <v>0</v>
      </c>
      <c r="CE191" s="252">
        <f t="shared" si="194"/>
        <v>0</v>
      </c>
      <c r="CF191" s="252">
        <f t="shared" si="194"/>
        <v>0</v>
      </c>
      <c r="CG191" s="252">
        <f t="shared" si="194"/>
        <v>0</v>
      </c>
      <c r="CH191" s="260">
        <f>IFERROR(CH189/CH80,0)</f>
        <v>0</v>
      </c>
    </row>
    <row r="192" spans="1:86" ht="15" hidden="1" thickBot="1" x14ac:dyDescent="0.35">
      <c r="A192" s="113"/>
      <c r="B192" s="96" t="s">
        <v>138</v>
      </c>
      <c r="C192" s="121">
        <f t="shared" ref="C192" si="195">IFERROR(C190/C73,0)</f>
        <v>0</v>
      </c>
      <c r="D192" s="121">
        <f t="shared" ref="D192:N192" si="196">IFERROR(D190/D73,0)</f>
        <v>1.4165801323308038E-3</v>
      </c>
      <c r="E192" s="121">
        <f t="shared" si="196"/>
        <v>8.4714678334141293E-3</v>
      </c>
      <c r="F192" s="121">
        <f t="shared" si="196"/>
        <v>6.1229137051954305E-3</v>
      </c>
      <c r="G192" s="121">
        <f t="shared" si="196"/>
        <v>5.4265464972286116E-3</v>
      </c>
      <c r="H192" s="121">
        <f t="shared" si="196"/>
        <v>3.3934092927643697E-2</v>
      </c>
      <c r="I192" s="121">
        <f t="shared" si="196"/>
        <v>1.2499235893183826E-2</v>
      </c>
      <c r="J192" s="121">
        <f t="shared" si="196"/>
        <v>2.8441667458291218E-2</v>
      </c>
      <c r="K192" s="121">
        <f t="shared" si="196"/>
        <v>1.5388585020132911E-2</v>
      </c>
      <c r="L192" s="121">
        <f t="shared" si="196"/>
        <v>5.207348445629258E-4</v>
      </c>
      <c r="M192" s="121">
        <f t="shared" si="196"/>
        <v>7.579530060859257E-3</v>
      </c>
      <c r="N192" s="121">
        <f t="shared" si="196"/>
        <v>3.7541222966964733E-3</v>
      </c>
      <c r="O192" s="253">
        <f>IFERROR(O190/O73,0)</f>
        <v>0</v>
      </c>
      <c r="P192" s="253">
        <f t="shared" ref="P192:Y192" si="197">IFERROR(P190/P73,0)</f>
        <v>0</v>
      </c>
      <c r="Q192" s="253">
        <f t="shared" si="197"/>
        <v>0</v>
      </c>
      <c r="R192" s="253">
        <f t="shared" si="197"/>
        <v>0</v>
      </c>
      <c r="S192" s="253">
        <f t="shared" si="197"/>
        <v>0</v>
      </c>
      <c r="T192" s="253">
        <f t="shared" si="197"/>
        <v>0</v>
      </c>
      <c r="U192" s="253">
        <f t="shared" si="197"/>
        <v>0</v>
      </c>
      <c r="V192" s="253">
        <f t="shared" si="197"/>
        <v>0</v>
      </c>
      <c r="W192" s="253">
        <f t="shared" si="197"/>
        <v>0</v>
      </c>
      <c r="X192" s="253">
        <f t="shared" si="197"/>
        <v>0</v>
      </c>
      <c r="Y192" s="253">
        <f t="shared" si="197"/>
        <v>0</v>
      </c>
      <c r="Z192" s="253">
        <f>IFERROR(Z190/Z81,0)</f>
        <v>0</v>
      </c>
      <c r="AA192" s="253">
        <f>IFERROR(AA190/AA73,0)</f>
        <v>0</v>
      </c>
      <c r="AB192" s="253">
        <f t="shared" ref="AB192:AK192" si="198">IFERROR(AB190/AB73,0)</f>
        <v>0</v>
      </c>
      <c r="AC192" s="253">
        <f t="shared" si="198"/>
        <v>0</v>
      </c>
      <c r="AD192" s="253">
        <f t="shared" si="198"/>
        <v>0</v>
      </c>
      <c r="AE192" s="253">
        <f t="shared" si="198"/>
        <v>0</v>
      </c>
      <c r="AF192" s="253">
        <f t="shared" si="198"/>
        <v>0</v>
      </c>
      <c r="AG192" s="253">
        <f t="shared" si="198"/>
        <v>0</v>
      </c>
      <c r="AH192" s="253">
        <f t="shared" si="198"/>
        <v>0</v>
      </c>
      <c r="AI192" s="253">
        <f t="shared" si="198"/>
        <v>0</v>
      </c>
      <c r="AJ192" s="253">
        <f t="shared" si="198"/>
        <v>0</v>
      </c>
      <c r="AK192" s="253">
        <f t="shared" si="198"/>
        <v>0</v>
      </c>
      <c r="AL192" s="253">
        <f>IFERROR(AL190/AL81,0)</f>
        <v>0</v>
      </c>
      <c r="AM192" s="253">
        <f>IFERROR(AM190/AM73,0)</f>
        <v>0</v>
      </c>
      <c r="AN192" s="253">
        <f t="shared" ref="AN192:AW192" si="199">IFERROR(AN190/AN73,0)</f>
        <v>0</v>
      </c>
      <c r="AO192" s="253">
        <f t="shared" si="199"/>
        <v>0</v>
      </c>
      <c r="AP192" s="253">
        <f t="shared" si="199"/>
        <v>0</v>
      </c>
      <c r="AQ192" s="253">
        <f t="shared" si="199"/>
        <v>0</v>
      </c>
      <c r="AR192" s="253">
        <f t="shared" si="199"/>
        <v>0</v>
      </c>
      <c r="AS192" s="253">
        <f t="shared" si="199"/>
        <v>0</v>
      </c>
      <c r="AT192" s="253">
        <f t="shared" si="199"/>
        <v>0</v>
      </c>
      <c r="AU192" s="253">
        <f t="shared" si="199"/>
        <v>0</v>
      </c>
      <c r="AV192" s="253">
        <f t="shared" si="199"/>
        <v>0</v>
      </c>
      <c r="AW192" s="253">
        <f t="shared" si="199"/>
        <v>0</v>
      </c>
      <c r="AX192" s="253">
        <f>IFERROR(AX190/AX81,0)</f>
        <v>0</v>
      </c>
      <c r="AY192" s="253">
        <f>IFERROR(AY190/AY73,0)</f>
        <v>0</v>
      </c>
      <c r="AZ192" s="253">
        <f t="shared" ref="AZ192:BI192" si="200">IFERROR(AZ190/AZ73,0)</f>
        <v>0</v>
      </c>
      <c r="BA192" s="253">
        <f t="shared" si="200"/>
        <v>0</v>
      </c>
      <c r="BB192" s="253">
        <f t="shared" si="200"/>
        <v>0</v>
      </c>
      <c r="BC192" s="253">
        <f t="shared" si="200"/>
        <v>0</v>
      </c>
      <c r="BD192" s="253">
        <f t="shared" si="200"/>
        <v>0</v>
      </c>
      <c r="BE192" s="253">
        <f t="shared" si="200"/>
        <v>0</v>
      </c>
      <c r="BF192" s="253">
        <f t="shared" si="200"/>
        <v>0</v>
      </c>
      <c r="BG192" s="253">
        <f t="shared" si="200"/>
        <v>0</v>
      </c>
      <c r="BH192" s="253">
        <f t="shared" si="200"/>
        <v>0</v>
      </c>
      <c r="BI192" s="253">
        <f t="shared" si="200"/>
        <v>0</v>
      </c>
      <c r="BJ192" s="253">
        <f>IFERROR(BJ190/BJ81,0)</f>
        <v>0</v>
      </c>
      <c r="BK192" s="253">
        <f>IFERROR(BK190/BK73,0)</f>
        <v>0</v>
      </c>
      <c r="BL192" s="253">
        <f t="shared" ref="BL192:BU192" si="201">IFERROR(BL190/BL73,0)</f>
        <v>0</v>
      </c>
      <c r="BM192" s="253">
        <f t="shared" si="201"/>
        <v>0</v>
      </c>
      <c r="BN192" s="253">
        <f t="shared" si="201"/>
        <v>0</v>
      </c>
      <c r="BO192" s="253">
        <f t="shared" si="201"/>
        <v>0</v>
      </c>
      <c r="BP192" s="253">
        <f t="shared" si="201"/>
        <v>0</v>
      </c>
      <c r="BQ192" s="253">
        <f t="shared" si="201"/>
        <v>0</v>
      </c>
      <c r="BR192" s="253">
        <f t="shared" si="201"/>
        <v>0</v>
      </c>
      <c r="BS192" s="253">
        <f t="shared" si="201"/>
        <v>0</v>
      </c>
      <c r="BT192" s="253">
        <f t="shared" si="201"/>
        <v>0</v>
      </c>
      <c r="BU192" s="253">
        <f t="shared" si="201"/>
        <v>0</v>
      </c>
      <c r="BV192" s="253">
        <f>IFERROR(BV190/BV81,0)</f>
        <v>0</v>
      </c>
      <c r="BW192" s="253">
        <f>IFERROR(BW190/BW73,0)</f>
        <v>0</v>
      </c>
      <c r="BX192" s="253">
        <f t="shared" ref="BX192:CG192" si="202">IFERROR(BX190/BX73,0)</f>
        <v>0</v>
      </c>
      <c r="BY192" s="253">
        <f t="shared" si="202"/>
        <v>0</v>
      </c>
      <c r="BZ192" s="253">
        <f t="shared" si="202"/>
        <v>0</v>
      </c>
      <c r="CA192" s="253">
        <f t="shared" si="202"/>
        <v>0</v>
      </c>
      <c r="CB192" s="253">
        <f t="shared" si="202"/>
        <v>0</v>
      </c>
      <c r="CC192" s="253">
        <f t="shared" si="202"/>
        <v>0</v>
      </c>
      <c r="CD192" s="253">
        <f t="shared" si="202"/>
        <v>0</v>
      </c>
      <c r="CE192" s="253">
        <f t="shared" si="202"/>
        <v>0</v>
      </c>
      <c r="CF192" s="253">
        <f t="shared" si="202"/>
        <v>0</v>
      </c>
      <c r="CG192" s="253">
        <f t="shared" si="202"/>
        <v>0</v>
      </c>
      <c r="CH192" s="254">
        <f>IFERROR(CH190/CH81,0)</f>
        <v>0</v>
      </c>
    </row>
    <row r="193" spans="1:86" s="1" customFormat="1" ht="15" hidden="1" thickBot="1" x14ac:dyDescent="0.35">
      <c r="A193" s="122"/>
      <c r="B193" s="287" t="s">
        <v>139</v>
      </c>
      <c r="C193" s="288">
        <f>C191+C192</f>
        <v>0</v>
      </c>
      <c r="D193" s="288">
        <f t="shared" ref="D193:N193" si="203">D191+D192</f>
        <v>2.1528912796886884E-2</v>
      </c>
      <c r="E193" s="289">
        <f t="shared" si="203"/>
        <v>0.1192270191803689</v>
      </c>
      <c r="F193" s="289">
        <f t="shared" si="203"/>
        <v>8.8439283708460908E-2</v>
      </c>
      <c r="G193" s="289">
        <f t="shared" si="203"/>
        <v>6.9610178419500401E-2</v>
      </c>
      <c r="H193" s="289">
        <f t="shared" si="203"/>
        <v>0.24982295613169242</v>
      </c>
      <c r="I193" s="289">
        <f t="shared" si="203"/>
        <v>9.7865013644224272E-2</v>
      </c>
      <c r="J193" s="289">
        <f t="shared" si="203"/>
        <v>0.21213572366703692</v>
      </c>
      <c r="K193" s="289">
        <f t="shared" si="203"/>
        <v>0.12460011676321296</v>
      </c>
      <c r="L193" s="289">
        <f t="shared" si="203"/>
        <v>6.3181430812343778E-3</v>
      </c>
      <c r="M193" s="290">
        <f t="shared" si="203"/>
        <v>9.8187201568364094E-2</v>
      </c>
      <c r="N193" s="290">
        <f t="shared" si="203"/>
        <v>6.0006847354382047E-2</v>
      </c>
      <c r="O193" s="291">
        <f>O191+O192</f>
        <v>0</v>
      </c>
      <c r="P193" s="291">
        <f t="shared" ref="P193:X193" si="204">P191+P192</f>
        <v>0</v>
      </c>
      <c r="Q193" s="292">
        <f t="shared" si="204"/>
        <v>0</v>
      </c>
      <c r="R193" s="292">
        <f t="shared" si="204"/>
        <v>0</v>
      </c>
      <c r="S193" s="292">
        <f t="shared" si="204"/>
        <v>0</v>
      </c>
      <c r="T193" s="292">
        <f t="shared" si="204"/>
        <v>0</v>
      </c>
      <c r="U193" s="292">
        <f t="shared" si="204"/>
        <v>0</v>
      </c>
      <c r="V193" s="292">
        <f t="shared" si="204"/>
        <v>0</v>
      </c>
      <c r="W193" s="292">
        <f t="shared" si="204"/>
        <v>0</v>
      </c>
      <c r="X193" s="292">
        <f t="shared" si="204"/>
        <v>0</v>
      </c>
      <c r="Y193" s="293">
        <f>Y191+Y192</f>
        <v>0</v>
      </c>
      <c r="Z193" s="293">
        <f>Z191+Z192</f>
        <v>0</v>
      </c>
      <c r="AA193" s="291">
        <f>AA191+AA192</f>
        <v>0</v>
      </c>
      <c r="AB193" s="291">
        <f t="shared" ref="AB193:AJ193" si="205">AB191+AB192</f>
        <v>0</v>
      </c>
      <c r="AC193" s="292">
        <f t="shared" si="205"/>
        <v>0</v>
      </c>
      <c r="AD193" s="292">
        <f t="shared" si="205"/>
        <v>0</v>
      </c>
      <c r="AE193" s="292">
        <f t="shared" si="205"/>
        <v>0</v>
      </c>
      <c r="AF193" s="292">
        <f t="shared" si="205"/>
        <v>0</v>
      </c>
      <c r="AG193" s="292">
        <f t="shared" si="205"/>
        <v>0</v>
      </c>
      <c r="AH193" s="292">
        <f t="shared" si="205"/>
        <v>0</v>
      </c>
      <c r="AI193" s="292">
        <f t="shared" si="205"/>
        <v>0</v>
      </c>
      <c r="AJ193" s="292">
        <f t="shared" si="205"/>
        <v>0</v>
      </c>
      <c r="AK193" s="293">
        <f>AK191+AK192</f>
        <v>0</v>
      </c>
      <c r="AL193" s="293">
        <f>AL191+AL192</f>
        <v>0</v>
      </c>
      <c r="AM193" s="291">
        <f>AM191+AM192</f>
        <v>0</v>
      </c>
      <c r="AN193" s="291">
        <f t="shared" ref="AN193:AV193" si="206">AN191+AN192</f>
        <v>0</v>
      </c>
      <c r="AO193" s="292">
        <f t="shared" si="206"/>
        <v>0</v>
      </c>
      <c r="AP193" s="292">
        <f t="shared" si="206"/>
        <v>0</v>
      </c>
      <c r="AQ193" s="292">
        <f t="shared" si="206"/>
        <v>0</v>
      </c>
      <c r="AR193" s="292">
        <f t="shared" si="206"/>
        <v>0</v>
      </c>
      <c r="AS193" s="292">
        <f t="shared" si="206"/>
        <v>0</v>
      </c>
      <c r="AT193" s="292">
        <f t="shared" si="206"/>
        <v>0</v>
      </c>
      <c r="AU193" s="292">
        <f t="shared" si="206"/>
        <v>0</v>
      </c>
      <c r="AV193" s="292">
        <f t="shared" si="206"/>
        <v>0</v>
      </c>
      <c r="AW193" s="293">
        <f>AW191+AW192</f>
        <v>0</v>
      </c>
      <c r="AX193" s="293">
        <f>AX191+AX192</f>
        <v>0</v>
      </c>
      <c r="AY193" s="291">
        <f>AY191+AY192</f>
        <v>0</v>
      </c>
      <c r="AZ193" s="291">
        <f t="shared" ref="AZ193:BH193" si="207">AZ191+AZ192</f>
        <v>0</v>
      </c>
      <c r="BA193" s="292">
        <f t="shared" si="207"/>
        <v>0</v>
      </c>
      <c r="BB193" s="292">
        <f t="shared" si="207"/>
        <v>0</v>
      </c>
      <c r="BC193" s="292">
        <f t="shared" si="207"/>
        <v>0</v>
      </c>
      <c r="BD193" s="292">
        <f t="shared" si="207"/>
        <v>0</v>
      </c>
      <c r="BE193" s="292">
        <f t="shared" si="207"/>
        <v>0</v>
      </c>
      <c r="BF193" s="292">
        <f t="shared" si="207"/>
        <v>0</v>
      </c>
      <c r="BG193" s="292">
        <f t="shared" si="207"/>
        <v>0</v>
      </c>
      <c r="BH193" s="292">
        <f t="shared" si="207"/>
        <v>0</v>
      </c>
      <c r="BI193" s="293">
        <f>BI191+BI192</f>
        <v>0</v>
      </c>
      <c r="BJ193" s="293">
        <f>BJ191+BJ192</f>
        <v>0</v>
      </c>
      <c r="BK193" s="291">
        <f>BK191+BK192</f>
        <v>0</v>
      </c>
      <c r="BL193" s="291">
        <f t="shared" ref="BL193:BT193" si="208">BL191+BL192</f>
        <v>0</v>
      </c>
      <c r="BM193" s="292">
        <f t="shared" si="208"/>
        <v>0</v>
      </c>
      <c r="BN193" s="292">
        <f t="shared" si="208"/>
        <v>0</v>
      </c>
      <c r="BO193" s="292">
        <f t="shared" si="208"/>
        <v>0</v>
      </c>
      <c r="BP193" s="292">
        <f t="shared" si="208"/>
        <v>0</v>
      </c>
      <c r="BQ193" s="292">
        <f t="shared" si="208"/>
        <v>0</v>
      </c>
      <c r="BR193" s="292">
        <f t="shared" si="208"/>
        <v>0</v>
      </c>
      <c r="BS193" s="292">
        <f t="shared" si="208"/>
        <v>0</v>
      </c>
      <c r="BT193" s="292">
        <f t="shared" si="208"/>
        <v>0</v>
      </c>
      <c r="BU193" s="293">
        <f>BU191+BU192</f>
        <v>0</v>
      </c>
      <c r="BV193" s="293">
        <f>BV191+BV192</f>
        <v>0</v>
      </c>
      <c r="BW193" s="291">
        <f>BW191+BW192</f>
        <v>0</v>
      </c>
      <c r="BX193" s="291">
        <f t="shared" ref="BX193:CF193" si="209">BX191+BX192</f>
        <v>0</v>
      </c>
      <c r="BY193" s="292">
        <f t="shared" si="209"/>
        <v>0</v>
      </c>
      <c r="BZ193" s="292">
        <f t="shared" si="209"/>
        <v>0</v>
      </c>
      <c r="CA193" s="292">
        <f t="shared" si="209"/>
        <v>0</v>
      </c>
      <c r="CB193" s="292">
        <f t="shared" si="209"/>
        <v>0</v>
      </c>
      <c r="CC193" s="292">
        <f t="shared" si="209"/>
        <v>0</v>
      </c>
      <c r="CD193" s="292">
        <f t="shared" si="209"/>
        <v>0</v>
      </c>
      <c r="CE193" s="292">
        <f t="shared" si="209"/>
        <v>0</v>
      </c>
      <c r="CF193" s="292">
        <f t="shared" si="209"/>
        <v>0</v>
      </c>
      <c r="CG193" s="293">
        <f>CG191+CG192</f>
        <v>0</v>
      </c>
      <c r="CH193" s="294">
        <f>CH191+CH192</f>
        <v>0</v>
      </c>
    </row>
    <row r="194" spans="1:86" hidden="1" x14ac:dyDescent="0.3">
      <c r="A194" s="113"/>
      <c r="B194" s="113" t="s">
        <v>140</v>
      </c>
      <c r="C194" s="127">
        <f>C186+C193</f>
        <v>0</v>
      </c>
      <c r="D194" s="127">
        <f t="shared" ref="D194:N194" si="210">D186+D193</f>
        <v>0.99999731747721021</v>
      </c>
      <c r="E194" s="127">
        <f t="shared" si="210"/>
        <v>0.99999793274634752</v>
      </c>
      <c r="F194" s="127">
        <f t="shared" si="210"/>
        <v>1.000004647590149</v>
      </c>
      <c r="G194" s="127">
        <f t="shared" si="210"/>
        <v>0.99999720697368932</v>
      </c>
      <c r="H194" s="127">
        <f t="shared" si="210"/>
        <v>0.99999769328200916</v>
      </c>
      <c r="I194" s="127">
        <f t="shared" si="210"/>
        <v>1</v>
      </c>
      <c r="J194" s="127">
        <f t="shared" si="210"/>
        <v>1</v>
      </c>
      <c r="K194" s="127">
        <f t="shared" si="210"/>
        <v>1</v>
      </c>
      <c r="L194" s="127">
        <f t="shared" si="210"/>
        <v>1.0000000000000002</v>
      </c>
      <c r="M194" s="127">
        <f t="shared" si="210"/>
        <v>0.99999999999999989</v>
      </c>
      <c r="N194" s="127">
        <f t="shared" si="210"/>
        <v>0.99999999999999967</v>
      </c>
      <c r="O194" s="262">
        <f>O186+O193</f>
        <v>0</v>
      </c>
      <c r="P194" s="262">
        <f t="shared" ref="P194:Z194" si="211">P186+P193</f>
        <v>0</v>
      </c>
      <c r="Q194" s="262">
        <f t="shared" si="211"/>
        <v>0</v>
      </c>
      <c r="R194" s="262">
        <f t="shared" si="211"/>
        <v>0</v>
      </c>
      <c r="S194" s="262">
        <f t="shared" si="211"/>
        <v>0</v>
      </c>
      <c r="T194" s="262">
        <f t="shared" si="211"/>
        <v>0</v>
      </c>
      <c r="U194" s="262">
        <f t="shared" si="211"/>
        <v>0</v>
      </c>
      <c r="V194" s="262">
        <f t="shared" si="211"/>
        <v>0</v>
      </c>
      <c r="W194" s="262">
        <f t="shared" si="211"/>
        <v>0</v>
      </c>
      <c r="X194" s="262">
        <f t="shared" si="211"/>
        <v>0</v>
      </c>
      <c r="Y194" s="262">
        <f t="shared" si="211"/>
        <v>0</v>
      </c>
      <c r="Z194" s="262">
        <f t="shared" si="211"/>
        <v>0</v>
      </c>
      <c r="AA194" s="262">
        <f>AA186+AA193</f>
        <v>0</v>
      </c>
      <c r="AB194" s="262">
        <f t="shared" ref="AB194:AL194" si="212">AB186+AB193</f>
        <v>0</v>
      </c>
      <c r="AC194" s="262">
        <f t="shared" si="212"/>
        <v>0</v>
      </c>
      <c r="AD194" s="262">
        <f t="shared" si="212"/>
        <v>0</v>
      </c>
      <c r="AE194" s="262">
        <f t="shared" si="212"/>
        <v>0</v>
      </c>
      <c r="AF194" s="262">
        <f t="shared" si="212"/>
        <v>0</v>
      </c>
      <c r="AG194" s="262">
        <f t="shared" si="212"/>
        <v>0</v>
      </c>
      <c r="AH194" s="262">
        <f t="shared" si="212"/>
        <v>0</v>
      </c>
      <c r="AI194" s="262">
        <f t="shared" si="212"/>
        <v>0</v>
      </c>
      <c r="AJ194" s="262">
        <f t="shared" si="212"/>
        <v>0</v>
      </c>
      <c r="AK194" s="262">
        <f t="shared" si="212"/>
        <v>0</v>
      </c>
      <c r="AL194" s="262">
        <f t="shared" si="212"/>
        <v>0</v>
      </c>
      <c r="AM194" s="262">
        <f>AM186+AM193</f>
        <v>0</v>
      </c>
      <c r="AN194" s="262">
        <f t="shared" ref="AN194:AX194" si="213">AN186+AN193</f>
        <v>0</v>
      </c>
      <c r="AO194" s="262">
        <f t="shared" si="213"/>
        <v>0</v>
      </c>
      <c r="AP194" s="262">
        <f t="shared" si="213"/>
        <v>0</v>
      </c>
      <c r="AQ194" s="262">
        <f t="shared" si="213"/>
        <v>0</v>
      </c>
      <c r="AR194" s="262">
        <f t="shared" si="213"/>
        <v>0</v>
      </c>
      <c r="AS194" s="262">
        <f t="shared" si="213"/>
        <v>0</v>
      </c>
      <c r="AT194" s="262">
        <f t="shared" si="213"/>
        <v>0</v>
      </c>
      <c r="AU194" s="262">
        <f t="shared" si="213"/>
        <v>0</v>
      </c>
      <c r="AV194" s="262">
        <f t="shared" si="213"/>
        <v>0</v>
      </c>
      <c r="AW194" s="262">
        <f t="shared" si="213"/>
        <v>0</v>
      </c>
      <c r="AX194" s="262">
        <f t="shared" si="213"/>
        <v>0</v>
      </c>
      <c r="AY194" s="262">
        <f>AY186+AY193</f>
        <v>0</v>
      </c>
      <c r="AZ194" s="262">
        <f t="shared" ref="AZ194:BJ194" si="214">AZ186+AZ193</f>
        <v>0</v>
      </c>
      <c r="BA194" s="262">
        <f t="shared" si="214"/>
        <v>0</v>
      </c>
      <c r="BB194" s="262">
        <f t="shared" si="214"/>
        <v>0</v>
      </c>
      <c r="BC194" s="262">
        <f t="shared" si="214"/>
        <v>0</v>
      </c>
      <c r="BD194" s="262">
        <f t="shared" si="214"/>
        <v>0</v>
      </c>
      <c r="BE194" s="262">
        <f t="shared" si="214"/>
        <v>0</v>
      </c>
      <c r="BF194" s="262">
        <f t="shared" si="214"/>
        <v>0</v>
      </c>
      <c r="BG194" s="262">
        <f t="shared" si="214"/>
        <v>0</v>
      </c>
      <c r="BH194" s="262">
        <f t="shared" si="214"/>
        <v>0</v>
      </c>
      <c r="BI194" s="262">
        <f t="shared" si="214"/>
        <v>0</v>
      </c>
      <c r="BJ194" s="262">
        <f t="shared" si="214"/>
        <v>0</v>
      </c>
      <c r="BK194" s="262">
        <f>BK186+BK193</f>
        <v>0</v>
      </c>
      <c r="BL194" s="262">
        <f t="shared" ref="BL194:BV194" si="215">BL186+BL193</f>
        <v>0</v>
      </c>
      <c r="BM194" s="262">
        <f t="shared" si="215"/>
        <v>0</v>
      </c>
      <c r="BN194" s="262">
        <f t="shared" si="215"/>
        <v>0</v>
      </c>
      <c r="BO194" s="262">
        <f t="shared" si="215"/>
        <v>0</v>
      </c>
      <c r="BP194" s="262">
        <f t="shared" si="215"/>
        <v>0</v>
      </c>
      <c r="BQ194" s="262">
        <f t="shared" si="215"/>
        <v>0</v>
      </c>
      <c r="BR194" s="262">
        <f t="shared" si="215"/>
        <v>0</v>
      </c>
      <c r="BS194" s="262">
        <f t="shared" si="215"/>
        <v>0</v>
      </c>
      <c r="BT194" s="262">
        <f t="shared" si="215"/>
        <v>0</v>
      </c>
      <c r="BU194" s="262">
        <f t="shared" si="215"/>
        <v>0</v>
      </c>
      <c r="BV194" s="262">
        <f t="shared" si="215"/>
        <v>0</v>
      </c>
      <c r="BW194" s="262">
        <f>BW186+BW193</f>
        <v>0</v>
      </c>
      <c r="BX194" s="262">
        <f t="shared" ref="BX194:CH194" si="216">BX186+BX193</f>
        <v>0</v>
      </c>
      <c r="BY194" s="262">
        <f t="shared" si="216"/>
        <v>0</v>
      </c>
      <c r="BZ194" s="262">
        <f t="shared" si="216"/>
        <v>0</v>
      </c>
      <c r="CA194" s="262">
        <f t="shared" si="216"/>
        <v>0</v>
      </c>
      <c r="CB194" s="262">
        <f t="shared" si="216"/>
        <v>0</v>
      </c>
      <c r="CC194" s="262">
        <f t="shared" si="216"/>
        <v>0</v>
      </c>
      <c r="CD194" s="262">
        <f t="shared" si="216"/>
        <v>0</v>
      </c>
      <c r="CE194" s="262">
        <f t="shared" si="216"/>
        <v>0</v>
      </c>
      <c r="CF194" s="262">
        <f t="shared" si="216"/>
        <v>0</v>
      </c>
      <c r="CG194" s="262">
        <f t="shared" si="216"/>
        <v>0</v>
      </c>
      <c r="CH194" s="262">
        <f t="shared" si="216"/>
        <v>0</v>
      </c>
    </row>
    <row r="195" spans="1:86" hidden="1" x14ac:dyDescent="0.3">
      <c r="A195" s="113"/>
      <c r="B195" s="113"/>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row>
    <row r="196" spans="1:86" hidden="1" x14ac:dyDescent="0.3">
      <c r="A196" s="113"/>
      <c r="B196" s="113" t="s">
        <v>141</v>
      </c>
      <c r="C196" s="128">
        <f t="shared" ref="C196" si="217">SUM(C182:C183)</f>
        <v>0</v>
      </c>
      <c r="D196" s="128">
        <f t="shared" ref="D196:BO196" si="218">SUM(D182:D183)</f>
        <v>304.0655546352595</v>
      </c>
      <c r="E196" s="129">
        <f t="shared" si="218"/>
        <v>3995.2874419601021</v>
      </c>
      <c r="F196" s="129">
        <f t="shared" si="218"/>
        <v>11162.427592298394</v>
      </c>
      <c r="G196" s="129">
        <f t="shared" si="218"/>
        <v>33573.800589508333</v>
      </c>
      <c r="H196" s="129">
        <f t="shared" si="218"/>
        <v>83451.671536332738</v>
      </c>
      <c r="I196" s="129">
        <f t="shared" si="218"/>
        <v>149360.18573608692</v>
      </c>
      <c r="J196" s="129">
        <f t="shared" si="218"/>
        <v>134515.78425024293</v>
      </c>
      <c r="K196" s="129">
        <f t="shared" si="218"/>
        <v>129724.77411451432</v>
      </c>
      <c r="L196" s="129">
        <f t="shared" si="218"/>
        <v>88372.004366954498</v>
      </c>
      <c r="M196" s="130">
        <f t="shared" si="218"/>
        <v>83797.050158136393</v>
      </c>
      <c r="N196" s="130">
        <f t="shared" si="218"/>
        <v>121231.21345416449</v>
      </c>
      <c r="O196" s="263">
        <f t="shared" si="218"/>
        <v>0</v>
      </c>
      <c r="P196" s="263">
        <f t="shared" si="218"/>
        <v>0</v>
      </c>
      <c r="Q196" s="264">
        <f t="shared" si="218"/>
        <v>0</v>
      </c>
      <c r="R196" s="264">
        <f t="shared" si="218"/>
        <v>0</v>
      </c>
      <c r="S196" s="264">
        <f t="shared" si="218"/>
        <v>0</v>
      </c>
      <c r="T196" s="264">
        <f t="shared" si="218"/>
        <v>0</v>
      </c>
      <c r="U196" s="264">
        <f t="shared" si="218"/>
        <v>0</v>
      </c>
      <c r="V196" s="264">
        <f t="shared" si="218"/>
        <v>0</v>
      </c>
      <c r="W196" s="264">
        <f t="shared" si="218"/>
        <v>0</v>
      </c>
      <c r="X196" s="264">
        <f t="shared" si="218"/>
        <v>0</v>
      </c>
      <c r="Y196" s="265">
        <f t="shared" si="218"/>
        <v>0</v>
      </c>
      <c r="Z196" s="265">
        <f t="shared" si="218"/>
        <v>0</v>
      </c>
      <c r="AA196" s="263">
        <f t="shared" si="218"/>
        <v>0</v>
      </c>
      <c r="AB196" s="263">
        <f t="shared" si="218"/>
        <v>0</v>
      </c>
      <c r="AC196" s="264">
        <f t="shared" si="218"/>
        <v>0</v>
      </c>
      <c r="AD196" s="264">
        <f t="shared" si="218"/>
        <v>0</v>
      </c>
      <c r="AE196" s="264">
        <f t="shared" si="218"/>
        <v>0</v>
      </c>
      <c r="AF196" s="264">
        <f t="shared" si="218"/>
        <v>0</v>
      </c>
      <c r="AG196" s="264">
        <f t="shared" si="218"/>
        <v>0</v>
      </c>
      <c r="AH196" s="264">
        <f t="shared" si="218"/>
        <v>0</v>
      </c>
      <c r="AI196" s="264">
        <f t="shared" si="218"/>
        <v>0</v>
      </c>
      <c r="AJ196" s="264">
        <f t="shared" si="218"/>
        <v>0</v>
      </c>
      <c r="AK196" s="265">
        <f t="shared" si="218"/>
        <v>0</v>
      </c>
      <c r="AL196" s="265">
        <f t="shared" si="218"/>
        <v>0</v>
      </c>
      <c r="AM196" s="263">
        <f t="shared" si="218"/>
        <v>0</v>
      </c>
      <c r="AN196" s="263">
        <f t="shared" si="218"/>
        <v>0</v>
      </c>
      <c r="AO196" s="264">
        <f t="shared" si="218"/>
        <v>0</v>
      </c>
      <c r="AP196" s="264">
        <f t="shared" si="218"/>
        <v>0</v>
      </c>
      <c r="AQ196" s="264">
        <f t="shared" si="218"/>
        <v>0</v>
      </c>
      <c r="AR196" s="264">
        <f t="shared" si="218"/>
        <v>0</v>
      </c>
      <c r="AS196" s="264">
        <f t="shared" si="218"/>
        <v>0</v>
      </c>
      <c r="AT196" s="264">
        <f t="shared" si="218"/>
        <v>0</v>
      </c>
      <c r="AU196" s="264">
        <f t="shared" si="218"/>
        <v>0</v>
      </c>
      <c r="AV196" s="264">
        <f t="shared" si="218"/>
        <v>0</v>
      </c>
      <c r="AW196" s="265">
        <f t="shared" si="218"/>
        <v>0</v>
      </c>
      <c r="AX196" s="265">
        <f t="shared" si="218"/>
        <v>0</v>
      </c>
      <c r="AY196" s="263">
        <f t="shared" si="218"/>
        <v>0</v>
      </c>
      <c r="AZ196" s="263">
        <f t="shared" si="218"/>
        <v>0</v>
      </c>
      <c r="BA196" s="264">
        <f t="shared" si="218"/>
        <v>0</v>
      </c>
      <c r="BB196" s="264">
        <f t="shared" si="218"/>
        <v>0</v>
      </c>
      <c r="BC196" s="264">
        <f t="shared" si="218"/>
        <v>0</v>
      </c>
      <c r="BD196" s="264">
        <f t="shared" si="218"/>
        <v>0</v>
      </c>
      <c r="BE196" s="264">
        <f t="shared" si="218"/>
        <v>0</v>
      </c>
      <c r="BF196" s="264">
        <f t="shared" si="218"/>
        <v>0</v>
      </c>
      <c r="BG196" s="264">
        <f t="shared" si="218"/>
        <v>0</v>
      </c>
      <c r="BH196" s="264">
        <f t="shared" si="218"/>
        <v>0</v>
      </c>
      <c r="BI196" s="265">
        <f t="shared" si="218"/>
        <v>0</v>
      </c>
      <c r="BJ196" s="265">
        <f t="shared" si="218"/>
        <v>0</v>
      </c>
      <c r="BK196" s="263">
        <f t="shared" si="218"/>
        <v>0</v>
      </c>
      <c r="BL196" s="263">
        <f t="shared" si="218"/>
        <v>0</v>
      </c>
      <c r="BM196" s="264">
        <f t="shared" si="218"/>
        <v>0</v>
      </c>
      <c r="BN196" s="264">
        <f t="shared" si="218"/>
        <v>0</v>
      </c>
      <c r="BO196" s="264">
        <f t="shared" si="218"/>
        <v>0</v>
      </c>
      <c r="BP196" s="264">
        <f t="shared" ref="BP196:CH196" si="219">SUM(BP182:BP183)</f>
        <v>0</v>
      </c>
      <c r="BQ196" s="264">
        <f t="shared" si="219"/>
        <v>0</v>
      </c>
      <c r="BR196" s="264">
        <f t="shared" si="219"/>
        <v>0</v>
      </c>
      <c r="BS196" s="264">
        <f t="shared" si="219"/>
        <v>0</v>
      </c>
      <c r="BT196" s="264">
        <f t="shared" si="219"/>
        <v>0</v>
      </c>
      <c r="BU196" s="265">
        <f t="shared" si="219"/>
        <v>0</v>
      </c>
      <c r="BV196" s="265">
        <f t="shared" si="219"/>
        <v>0</v>
      </c>
      <c r="BW196" s="263">
        <f t="shared" si="219"/>
        <v>0</v>
      </c>
      <c r="BX196" s="263">
        <f t="shared" si="219"/>
        <v>0</v>
      </c>
      <c r="BY196" s="264">
        <f t="shared" si="219"/>
        <v>0</v>
      </c>
      <c r="BZ196" s="264">
        <f t="shared" si="219"/>
        <v>0</v>
      </c>
      <c r="CA196" s="264">
        <f t="shared" si="219"/>
        <v>0</v>
      </c>
      <c r="CB196" s="264">
        <f t="shared" si="219"/>
        <v>0</v>
      </c>
      <c r="CC196" s="264">
        <f t="shared" si="219"/>
        <v>0</v>
      </c>
      <c r="CD196" s="264">
        <f t="shared" si="219"/>
        <v>0</v>
      </c>
      <c r="CE196" s="264">
        <f t="shared" si="219"/>
        <v>0</v>
      </c>
      <c r="CF196" s="264">
        <f t="shared" si="219"/>
        <v>0</v>
      </c>
      <c r="CG196" s="265">
        <f t="shared" si="219"/>
        <v>0</v>
      </c>
      <c r="CH196" s="265">
        <f t="shared" si="219"/>
        <v>0</v>
      </c>
    </row>
    <row r="197" spans="1:86" hidden="1" x14ac:dyDescent="0.3">
      <c r="A197" s="113"/>
      <c r="B197" s="113" t="s">
        <v>142</v>
      </c>
      <c r="C197" s="128">
        <f t="shared" ref="C197" si="220">SUM(C189:C190)</f>
        <v>0</v>
      </c>
      <c r="D197" s="128">
        <f t="shared" ref="D197:BO197" si="221">SUM(D189:D190)</f>
        <v>6.6902526223299601</v>
      </c>
      <c r="E197" s="129">
        <f t="shared" si="221"/>
        <v>540.82872758034262</v>
      </c>
      <c r="F197" s="129">
        <f t="shared" si="221"/>
        <v>1082.9690769586527</v>
      </c>
      <c r="G197" s="129">
        <f t="shared" si="221"/>
        <v>2511.9419956748493</v>
      </c>
      <c r="H197" s="129">
        <f t="shared" si="221"/>
        <v>27791.049531384309</v>
      </c>
      <c r="I197" s="129">
        <f t="shared" si="221"/>
        <v>16202.826446198202</v>
      </c>
      <c r="J197" s="129">
        <f t="shared" si="221"/>
        <v>36218.932744838312</v>
      </c>
      <c r="K197" s="129">
        <f t="shared" si="221"/>
        <v>18464.386746300013</v>
      </c>
      <c r="L197" s="129">
        <f t="shared" si="221"/>
        <v>561.89711433116463</v>
      </c>
      <c r="M197" s="130">
        <f t="shared" si="221"/>
        <v>9123.6206328191547</v>
      </c>
      <c r="N197" s="130">
        <f t="shared" si="221"/>
        <v>7739.1020347923286</v>
      </c>
      <c r="O197" s="263">
        <f t="shared" si="221"/>
        <v>0</v>
      </c>
      <c r="P197" s="263">
        <f t="shared" si="221"/>
        <v>0</v>
      </c>
      <c r="Q197" s="264">
        <f t="shared" si="221"/>
        <v>0</v>
      </c>
      <c r="R197" s="264">
        <f t="shared" si="221"/>
        <v>0</v>
      </c>
      <c r="S197" s="264">
        <f t="shared" si="221"/>
        <v>0</v>
      </c>
      <c r="T197" s="264">
        <f t="shared" si="221"/>
        <v>0</v>
      </c>
      <c r="U197" s="264">
        <f t="shared" si="221"/>
        <v>0</v>
      </c>
      <c r="V197" s="264">
        <f t="shared" si="221"/>
        <v>0</v>
      </c>
      <c r="W197" s="264">
        <f t="shared" si="221"/>
        <v>0</v>
      </c>
      <c r="X197" s="264">
        <f t="shared" si="221"/>
        <v>0</v>
      </c>
      <c r="Y197" s="265">
        <f t="shared" si="221"/>
        <v>0</v>
      </c>
      <c r="Z197" s="265">
        <f t="shared" si="221"/>
        <v>0</v>
      </c>
      <c r="AA197" s="263">
        <f t="shared" si="221"/>
        <v>0</v>
      </c>
      <c r="AB197" s="263">
        <f t="shared" si="221"/>
        <v>0</v>
      </c>
      <c r="AC197" s="264">
        <f t="shared" si="221"/>
        <v>0</v>
      </c>
      <c r="AD197" s="264">
        <f t="shared" si="221"/>
        <v>0</v>
      </c>
      <c r="AE197" s="264">
        <f t="shared" si="221"/>
        <v>0</v>
      </c>
      <c r="AF197" s="264">
        <f t="shared" si="221"/>
        <v>0</v>
      </c>
      <c r="AG197" s="264">
        <f t="shared" si="221"/>
        <v>0</v>
      </c>
      <c r="AH197" s="264">
        <f t="shared" si="221"/>
        <v>0</v>
      </c>
      <c r="AI197" s="264">
        <f t="shared" si="221"/>
        <v>0</v>
      </c>
      <c r="AJ197" s="264">
        <f t="shared" si="221"/>
        <v>0</v>
      </c>
      <c r="AK197" s="265">
        <f t="shared" si="221"/>
        <v>0</v>
      </c>
      <c r="AL197" s="265">
        <f t="shared" si="221"/>
        <v>0</v>
      </c>
      <c r="AM197" s="263">
        <f t="shared" si="221"/>
        <v>0</v>
      </c>
      <c r="AN197" s="263">
        <f t="shared" si="221"/>
        <v>0</v>
      </c>
      <c r="AO197" s="264">
        <f t="shared" si="221"/>
        <v>0</v>
      </c>
      <c r="AP197" s="264">
        <f t="shared" si="221"/>
        <v>0</v>
      </c>
      <c r="AQ197" s="264">
        <f t="shared" si="221"/>
        <v>0</v>
      </c>
      <c r="AR197" s="264">
        <f t="shared" si="221"/>
        <v>0</v>
      </c>
      <c r="AS197" s="264">
        <f t="shared" si="221"/>
        <v>0</v>
      </c>
      <c r="AT197" s="264">
        <f t="shared" si="221"/>
        <v>0</v>
      </c>
      <c r="AU197" s="264">
        <f t="shared" si="221"/>
        <v>0</v>
      </c>
      <c r="AV197" s="264">
        <f t="shared" si="221"/>
        <v>0</v>
      </c>
      <c r="AW197" s="265">
        <f t="shared" si="221"/>
        <v>0</v>
      </c>
      <c r="AX197" s="265">
        <f t="shared" si="221"/>
        <v>0</v>
      </c>
      <c r="AY197" s="263">
        <f t="shared" si="221"/>
        <v>0</v>
      </c>
      <c r="AZ197" s="263">
        <f t="shared" si="221"/>
        <v>0</v>
      </c>
      <c r="BA197" s="264">
        <f t="shared" si="221"/>
        <v>0</v>
      </c>
      <c r="BB197" s="264">
        <f t="shared" si="221"/>
        <v>0</v>
      </c>
      <c r="BC197" s="264">
        <f t="shared" si="221"/>
        <v>0</v>
      </c>
      <c r="BD197" s="264">
        <f t="shared" si="221"/>
        <v>0</v>
      </c>
      <c r="BE197" s="264">
        <f t="shared" si="221"/>
        <v>0</v>
      </c>
      <c r="BF197" s="264">
        <f t="shared" si="221"/>
        <v>0</v>
      </c>
      <c r="BG197" s="264">
        <f t="shared" si="221"/>
        <v>0</v>
      </c>
      <c r="BH197" s="264">
        <f t="shared" si="221"/>
        <v>0</v>
      </c>
      <c r="BI197" s="265">
        <f t="shared" si="221"/>
        <v>0</v>
      </c>
      <c r="BJ197" s="265">
        <f t="shared" si="221"/>
        <v>0</v>
      </c>
      <c r="BK197" s="263">
        <f t="shared" si="221"/>
        <v>0</v>
      </c>
      <c r="BL197" s="263">
        <f t="shared" si="221"/>
        <v>0</v>
      </c>
      <c r="BM197" s="264">
        <f t="shared" si="221"/>
        <v>0</v>
      </c>
      <c r="BN197" s="264">
        <f t="shared" si="221"/>
        <v>0</v>
      </c>
      <c r="BO197" s="264">
        <f t="shared" si="221"/>
        <v>0</v>
      </c>
      <c r="BP197" s="264">
        <f t="shared" ref="BP197:CH197" si="222">SUM(BP189:BP190)</f>
        <v>0</v>
      </c>
      <c r="BQ197" s="264">
        <f t="shared" si="222"/>
        <v>0</v>
      </c>
      <c r="BR197" s="264">
        <f t="shared" si="222"/>
        <v>0</v>
      </c>
      <c r="BS197" s="264">
        <f t="shared" si="222"/>
        <v>0</v>
      </c>
      <c r="BT197" s="264">
        <f t="shared" si="222"/>
        <v>0</v>
      </c>
      <c r="BU197" s="265">
        <f t="shared" si="222"/>
        <v>0</v>
      </c>
      <c r="BV197" s="265">
        <f t="shared" si="222"/>
        <v>0</v>
      </c>
      <c r="BW197" s="263">
        <f t="shared" si="222"/>
        <v>0</v>
      </c>
      <c r="BX197" s="263">
        <f t="shared" si="222"/>
        <v>0</v>
      </c>
      <c r="BY197" s="264">
        <f t="shared" si="222"/>
        <v>0</v>
      </c>
      <c r="BZ197" s="264">
        <f t="shared" si="222"/>
        <v>0</v>
      </c>
      <c r="CA197" s="264">
        <f t="shared" si="222"/>
        <v>0</v>
      </c>
      <c r="CB197" s="264">
        <f t="shared" si="222"/>
        <v>0</v>
      </c>
      <c r="CC197" s="264">
        <f t="shared" si="222"/>
        <v>0</v>
      </c>
      <c r="CD197" s="264">
        <f t="shared" si="222"/>
        <v>0</v>
      </c>
      <c r="CE197" s="264">
        <f t="shared" si="222"/>
        <v>0</v>
      </c>
      <c r="CF197" s="264">
        <f t="shared" si="222"/>
        <v>0</v>
      </c>
      <c r="CG197" s="265">
        <f t="shared" si="222"/>
        <v>0</v>
      </c>
      <c r="CH197" s="265">
        <f t="shared" si="222"/>
        <v>0</v>
      </c>
    </row>
    <row r="198" spans="1:86" hidden="1" x14ac:dyDescent="0.3">
      <c r="A198" s="113"/>
      <c r="B198" s="113" t="s">
        <v>129</v>
      </c>
      <c r="C198" s="131">
        <f t="shared" ref="C198" si="223">SUM(C196:C197)</f>
        <v>0</v>
      </c>
      <c r="D198" s="131">
        <f t="shared" ref="D198:BO198" si="224">SUM(D196:D197)</f>
        <v>310.75580725758948</v>
      </c>
      <c r="E198" s="131">
        <f t="shared" si="224"/>
        <v>4536.1161695404444</v>
      </c>
      <c r="F198" s="131">
        <f t="shared" si="224"/>
        <v>12245.396669257047</v>
      </c>
      <c r="G198" s="131">
        <f t="shared" si="224"/>
        <v>36085.742585183179</v>
      </c>
      <c r="H198" s="131">
        <f t="shared" si="224"/>
        <v>111242.72106771705</v>
      </c>
      <c r="I198" s="131">
        <f t="shared" si="224"/>
        <v>165563.01218228511</v>
      </c>
      <c r="J198" s="131">
        <f t="shared" si="224"/>
        <v>170734.71699508122</v>
      </c>
      <c r="K198" s="131">
        <f t="shared" si="224"/>
        <v>148189.16086081433</v>
      </c>
      <c r="L198" s="131">
        <f t="shared" si="224"/>
        <v>88933.901481285662</v>
      </c>
      <c r="M198" s="132">
        <f t="shared" si="224"/>
        <v>92920.670790955541</v>
      </c>
      <c r="N198" s="132">
        <f t="shared" si="224"/>
        <v>128970.31548895682</v>
      </c>
      <c r="O198" s="266">
        <f t="shared" si="224"/>
        <v>0</v>
      </c>
      <c r="P198" s="266">
        <f t="shared" si="224"/>
        <v>0</v>
      </c>
      <c r="Q198" s="266">
        <f t="shared" si="224"/>
        <v>0</v>
      </c>
      <c r="R198" s="266">
        <f t="shared" si="224"/>
        <v>0</v>
      </c>
      <c r="S198" s="266">
        <f t="shared" si="224"/>
        <v>0</v>
      </c>
      <c r="T198" s="266">
        <f t="shared" si="224"/>
        <v>0</v>
      </c>
      <c r="U198" s="266">
        <f t="shared" si="224"/>
        <v>0</v>
      </c>
      <c r="V198" s="266">
        <f t="shared" si="224"/>
        <v>0</v>
      </c>
      <c r="W198" s="266">
        <f t="shared" si="224"/>
        <v>0</v>
      </c>
      <c r="X198" s="266">
        <f t="shared" si="224"/>
        <v>0</v>
      </c>
      <c r="Y198" s="267">
        <f t="shared" si="224"/>
        <v>0</v>
      </c>
      <c r="Z198" s="267">
        <f t="shared" si="224"/>
        <v>0</v>
      </c>
      <c r="AA198" s="266">
        <f t="shared" si="224"/>
        <v>0</v>
      </c>
      <c r="AB198" s="266">
        <f t="shared" si="224"/>
        <v>0</v>
      </c>
      <c r="AC198" s="266">
        <f t="shared" si="224"/>
        <v>0</v>
      </c>
      <c r="AD198" s="266">
        <f t="shared" si="224"/>
        <v>0</v>
      </c>
      <c r="AE198" s="266">
        <f t="shared" si="224"/>
        <v>0</v>
      </c>
      <c r="AF198" s="266">
        <f t="shared" si="224"/>
        <v>0</v>
      </c>
      <c r="AG198" s="266">
        <f t="shared" si="224"/>
        <v>0</v>
      </c>
      <c r="AH198" s="266">
        <f t="shared" si="224"/>
        <v>0</v>
      </c>
      <c r="AI198" s="266">
        <f t="shared" si="224"/>
        <v>0</v>
      </c>
      <c r="AJ198" s="266">
        <f t="shared" si="224"/>
        <v>0</v>
      </c>
      <c r="AK198" s="267">
        <f t="shared" si="224"/>
        <v>0</v>
      </c>
      <c r="AL198" s="267">
        <f t="shared" si="224"/>
        <v>0</v>
      </c>
      <c r="AM198" s="266">
        <f t="shared" si="224"/>
        <v>0</v>
      </c>
      <c r="AN198" s="266">
        <f t="shared" si="224"/>
        <v>0</v>
      </c>
      <c r="AO198" s="266">
        <f t="shared" si="224"/>
        <v>0</v>
      </c>
      <c r="AP198" s="266">
        <f t="shared" si="224"/>
        <v>0</v>
      </c>
      <c r="AQ198" s="266">
        <f t="shared" si="224"/>
        <v>0</v>
      </c>
      <c r="AR198" s="266">
        <f t="shared" si="224"/>
        <v>0</v>
      </c>
      <c r="AS198" s="266">
        <f t="shared" si="224"/>
        <v>0</v>
      </c>
      <c r="AT198" s="266">
        <f t="shared" si="224"/>
        <v>0</v>
      </c>
      <c r="AU198" s="266">
        <f t="shared" si="224"/>
        <v>0</v>
      </c>
      <c r="AV198" s="266">
        <f t="shared" si="224"/>
        <v>0</v>
      </c>
      <c r="AW198" s="267">
        <f t="shared" si="224"/>
        <v>0</v>
      </c>
      <c r="AX198" s="267">
        <f t="shared" si="224"/>
        <v>0</v>
      </c>
      <c r="AY198" s="266">
        <f t="shared" si="224"/>
        <v>0</v>
      </c>
      <c r="AZ198" s="266">
        <f t="shared" si="224"/>
        <v>0</v>
      </c>
      <c r="BA198" s="266">
        <f t="shared" si="224"/>
        <v>0</v>
      </c>
      <c r="BB198" s="266">
        <f t="shared" si="224"/>
        <v>0</v>
      </c>
      <c r="BC198" s="266">
        <f t="shared" si="224"/>
        <v>0</v>
      </c>
      <c r="BD198" s="266">
        <f t="shared" si="224"/>
        <v>0</v>
      </c>
      <c r="BE198" s="266">
        <f t="shared" si="224"/>
        <v>0</v>
      </c>
      <c r="BF198" s="266">
        <f t="shared" si="224"/>
        <v>0</v>
      </c>
      <c r="BG198" s="266">
        <f t="shared" si="224"/>
        <v>0</v>
      </c>
      <c r="BH198" s="266">
        <f t="shared" si="224"/>
        <v>0</v>
      </c>
      <c r="BI198" s="267">
        <f t="shared" si="224"/>
        <v>0</v>
      </c>
      <c r="BJ198" s="267">
        <f t="shared" si="224"/>
        <v>0</v>
      </c>
      <c r="BK198" s="266">
        <f t="shared" si="224"/>
        <v>0</v>
      </c>
      <c r="BL198" s="266">
        <f t="shared" si="224"/>
        <v>0</v>
      </c>
      <c r="BM198" s="266">
        <f t="shared" si="224"/>
        <v>0</v>
      </c>
      <c r="BN198" s="266">
        <f t="shared" si="224"/>
        <v>0</v>
      </c>
      <c r="BO198" s="266">
        <f t="shared" si="224"/>
        <v>0</v>
      </c>
      <c r="BP198" s="266">
        <f t="shared" ref="BP198:CH198" si="225">SUM(BP196:BP197)</f>
        <v>0</v>
      </c>
      <c r="BQ198" s="266">
        <f t="shared" si="225"/>
        <v>0</v>
      </c>
      <c r="BR198" s="266">
        <f t="shared" si="225"/>
        <v>0</v>
      </c>
      <c r="BS198" s="266">
        <f t="shared" si="225"/>
        <v>0</v>
      </c>
      <c r="BT198" s="266">
        <f t="shared" si="225"/>
        <v>0</v>
      </c>
      <c r="BU198" s="267">
        <f t="shared" si="225"/>
        <v>0</v>
      </c>
      <c r="BV198" s="267">
        <f t="shared" si="225"/>
        <v>0</v>
      </c>
      <c r="BW198" s="266">
        <f t="shared" si="225"/>
        <v>0</v>
      </c>
      <c r="BX198" s="266">
        <f t="shared" si="225"/>
        <v>0</v>
      </c>
      <c r="BY198" s="266">
        <f t="shared" si="225"/>
        <v>0</v>
      </c>
      <c r="BZ198" s="266">
        <f t="shared" si="225"/>
        <v>0</v>
      </c>
      <c r="CA198" s="266">
        <f t="shared" si="225"/>
        <v>0</v>
      </c>
      <c r="CB198" s="266">
        <f t="shared" si="225"/>
        <v>0</v>
      </c>
      <c r="CC198" s="266">
        <f t="shared" si="225"/>
        <v>0</v>
      </c>
      <c r="CD198" s="266">
        <f t="shared" si="225"/>
        <v>0</v>
      </c>
      <c r="CE198" s="266">
        <f t="shared" si="225"/>
        <v>0</v>
      </c>
      <c r="CF198" s="266">
        <f t="shared" si="225"/>
        <v>0</v>
      </c>
      <c r="CG198" s="267">
        <f t="shared" si="225"/>
        <v>0</v>
      </c>
      <c r="CH198" s="267">
        <f t="shared" si="225"/>
        <v>0</v>
      </c>
    </row>
    <row r="199" spans="1:86" hidden="1" x14ac:dyDescent="0.3"/>
    <row r="200" spans="1:86" hidden="1" x14ac:dyDescent="0.3">
      <c r="B200" s="203" t="s">
        <v>235</v>
      </c>
      <c r="C200" s="416">
        <f>IF('YTD PROGRAM SUMMARY'!C4=0,0,C198-C73)</f>
        <v>0</v>
      </c>
      <c r="D200" s="416">
        <f>IF('YTD PROGRAM SUMMARY'!D4=0,0,D198-D73)</f>
        <v>-8.3361177115648388E-4</v>
      </c>
      <c r="E200" s="416">
        <f>IF('YTD PROGRAM SUMMARY'!E4=0,0,E198-E73)</f>
        <v>-9.3773221051378641E-3</v>
      </c>
      <c r="F200" s="416">
        <f>IF('YTD PROGRAM SUMMARY'!F4=0,0,F198-F73)</f>
        <v>5.6911320427389001E-2</v>
      </c>
      <c r="G200" s="416">
        <f>IF('YTD PROGRAM SUMMARY'!G4=0,0,G198-G73)</f>
        <v>-0.10078870998404454</v>
      </c>
      <c r="H200" s="416">
        <f>IF('YTD PROGRAM SUMMARY'!H4=0,0,H198-H73)</f>
        <v>-0.25660617795074359</v>
      </c>
      <c r="I200" s="416">
        <f>IF('YTD PROGRAM SUMMARY'!I4=0,0,I198-I73)</f>
        <v>0</v>
      </c>
      <c r="J200" s="416">
        <f>IF('YTD PROGRAM SUMMARY'!J4=0,0,J198-J73)</f>
        <v>-2.9103830456733704E-11</v>
      </c>
      <c r="K200" s="416">
        <f>IF('YTD PROGRAM SUMMARY'!K4=0,0,K198-K73)</f>
        <v>0</v>
      </c>
      <c r="L200" s="416">
        <f>IF('YTD PROGRAM SUMMARY'!L4=0,0,L198-L73)</f>
        <v>1.4551915228366852E-11</v>
      </c>
      <c r="M200" s="416">
        <f>IF('YTD PROGRAM SUMMARY'!M4=0,0,M198-M73)</f>
        <v>-1.4551915228366852E-11</v>
      </c>
      <c r="N200" s="416">
        <f>IF('YTD PROGRAM SUMMARY'!N4=0,0,N198-N73)</f>
        <v>-2.9103830456733704E-11</v>
      </c>
      <c r="BW200" s="336">
        <f>BW93-BW110-BW127</f>
        <v>0</v>
      </c>
      <c r="BX200" s="336">
        <f t="shared" ref="BX200:CH200" si="226">BX93-BX110-BX127</f>
        <v>-5.6378512969246231E-18</v>
      </c>
      <c r="BY200" s="336">
        <f t="shared" si="226"/>
        <v>0</v>
      </c>
      <c r="BZ200" s="336">
        <f t="shared" si="226"/>
        <v>-4.3368086899420177E-18</v>
      </c>
      <c r="CA200" s="336">
        <f t="shared" si="226"/>
        <v>0</v>
      </c>
      <c r="CB200" s="336">
        <f t="shared" si="226"/>
        <v>0</v>
      </c>
      <c r="CC200" s="336">
        <f t="shared" si="226"/>
        <v>0</v>
      </c>
      <c r="CD200" s="336">
        <f t="shared" si="226"/>
        <v>0</v>
      </c>
      <c r="CE200" s="336">
        <f t="shared" si="226"/>
        <v>0</v>
      </c>
      <c r="CF200" s="336">
        <f t="shared" si="226"/>
        <v>0</v>
      </c>
      <c r="CG200" s="336">
        <f t="shared" si="226"/>
        <v>4.3368086899420177E-18</v>
      </c>
      <c r="CH200" s="336">
        <f t="shared" si="226"/>
        <v>0</v>
      </c>
    </row>
    <row r="201" spans="1:86" hidden="1" x14ac:dyDescent="0.3">
      <c r="B201" s="203" t="s">
        <v>236</v>
      </c>
      <c r="C201" s="203"/>
      <c r="D201" s="203"/>
      <c r="E201" s="203"/>
      <c r="F201" s="203"/>
      <c r="G201" s="203"/>
      <c r="H201" s="203"/>
      <c r="I201" s="203"/>
      <c r="J201" s="203"/>
      <c r="K201" s="203"/>
      <c r="L201" s="203"/>
      <c r="M201" s="203"/>
      <c r="N201" s="203"/>
      <c r="BW201" s="336">
        <f t="shared" ref="BW201:CH201" si="227">BW94-BW111-BW128</f>
        <v>0</v>
      </c>
      <c r="BX201" s="336">
        <f t="shared" si="227"/>
        <v>0</v>
      </c>
      <c r="BY201" s="336">
        <f t="shared" si="227"/>
        <v>0</v>
      </c>
      <c r="BZ201" s="336">
        <f t="shared" si="227"/>
        <v>0</v>
      </c>
      <c r="CA201" s="336">
        <f t="shared" si="227"/>
        <v>0</v>
      </c>
      <c r="CB201" s="336">
        <f t="shared" si="227"/>
        <v>0</v>
      </c>
      <c r="CC201" s="336">
        <f t="shared" si="227"/>
        <v>0</v>
      </c>
      <c r="CD201" s="336">
        <f t="shared" si="227"/>
        <v>0</v>
      </c>
      <c r="CE201" s="336">
        <f t="shared" si="227"/>
        <v>0</v>
      </c>
      <c r="CF201" s="336">
        <f t="shared" si="227"/>
        <v>0</v>
      </c>
      <c r="CG201" s="336">
        <f t="shared" si="227"/>
        <v>0</v>
      </c>
      <c r="CH201" s="336">
        <f t="shared" si="227"/>
        <v>-4.3368086899420177E-18</v>
      </c>
    </row>
    <row r="202" spans="1:86" hidden="1" x14ac:dyDescent="0.3">
      <c r="BW202" s="336">
        <f t="shared" ref="BW202:CH202" si="228">BW95-BW112-BW129</f>
        <v>7.8062556418956319E-18</v>
      </c>
      <c r="BX202" s="336">
        <f t="shared" si="228"/>
        <v>0</v>
      </c>
      <c r="BY202" s="336">
        <f t="shared" si="228"/>
        <v>0</v>
      </c>
      <c r="BZ202" s="336">
        <f t="shared" si="228"/>
        <v>0</v>
      </c>
      <c r="CA202" s="336">
        <f t="shared" si="228"/>
        <v>0</v>
      </c>
      <c r="CB202" s="336">
        <f t="shared" si="228"/>
        <v>0</v>
      </c>
      <c r="CC202" s="336">
        <f t="shared" si="228"/>
        <v>0</v>
      </c>
      <c r="CD202" s="336">
        <f t="shared" si="228"/>
        <v>0</v>
      </c>
      <c r="CE202" s="336">
        <f t="shared" si="228"/>
        <v>0</v>
      </c>
      <c r="CF202" s="336">
        <f t="shared" si="228"/>
        <v>4.3368086899420177E-18</v>
      </c>
      <c r="CG202" s="336">
        <f t="shared" si="228"/>
        <v>0</v>
      </c>
      <c r="CH202" s="336">
        <f t="shared" si="228"/>
        <v>0</v>
      </c>
    </row>
    <row r="203" spans="1:86" x14ac:dyDescent="0.3">
      <c r="BW203" s="336">
        <f t="shared" ref="BW203:CH203" si="229">BW96-BW113-BW130</f>
        <v>0</v>
      </c>
      <c r="BX203" s="336">
        <f t="shared" si="229"/>
        <v>0</v>
      </c>
      <c r="BY203" s="336">
        <f t="shared" si="229"/>
        <v>0</v>
      </c>
      <c r="BZ203" s="336">
        <f t="shared" si="229"/>
        <v>0</v>
      </c>
      <c r="CA203" s="336">
        <f t="shared" si="229"/>
        <v>0</v>
      </c>
      <c r="CB203" s="336">
        <f t="shared" si="229"/>
        <v>0</v>
      </c>
      <c r="CC203" s="336">
        <f t="shared" si="229"/>
        <v>0</v>
      </c>
      <c r="CD203" s="336">
        <f t="shared" si="229"/>
        <v>0</v>
      </c>
      <c r="CE203" s="336">
        <f t="shared" si="229"/>
        <v>0</v>
      </c>
      <c r="CF203" s="336">
        <f t="shared" si="229"/>
        <v>0</v>
      </c>
      <c r="CG203" s="336">
        <f t="shared" si="229"/>
        <v>0</v>
      </c>
      <c r="CH203" s="336">
        <f t="shared" si="229"/>
        <v>0</v>
      </c>
    </row>
    <row r="204" spans="1:86" x14ac:dyDescent="0.3">
      <c r="BW204" s="336">
        <f t="shared" ref="BW204:CH204" si="230">BW97-BW114-BW131</f>
        <v>-1.7499700690273845E-18</v>
      </c>
      <c r="BX204" s="336">
        <f t="shared" si="230"/>
        <v>1.1087661279558791E-18</v>
      </c>
      <c r="BY204" s="336">
        <f t="shared" si="230"/>
        <v>1.8736368793265124E-18</v>
      </c>
      <c r="BZ204" s="336">
        <f t="shared" si="230"/>
        <v>-1.7347234759768071E-18</v>
      </c>
      <c r="CA204" s="336">
        <f t="shared" si="230"/>
        <v>1.1722935989999517E-18</v>
      </c>
      <c r="CB204" s="336">
        <f t="shared" si="230"/>
        <v>-5.2854855908668341E-18</v>
      </c>
      <c r="CC204" s="336">
        <f t="shared" si="230"/>
        <v>-3.9573379295720912E-18</v>
      </c>
      <c r="CD204" s="336">
        <f t="shared" si="230"/>
        <v>1.5449880957918438E-18</v>
      </c>
      <c r="CE204" s="336">
        <f t="shared" si="230"/>
        <v>9.7578195523695399E-19</v>
      </c>
      <c r="CF204" s="336">
        <f t="shared" si="230"/>
        <v>1.043544591017298E-18</v>
      </c>
      <c r="CG204" s="336">
        <f t="shared" si="230"/>
        <v>-2.3784685158900754E-18</v>
      </c>
      <c r="CH204" s="336">
        <f t="shared" si="230"/>
        <v>1.0706496453294356E-18</v>
      </c>
    </row>
    <row r="205" spans="1:86" x14ac:dyDescent="0.3">
      <c r="BW205" s="336">
        <f t="shared" ref="BW205:CH205" si="231">BW98-BW115-BW132</f>
        <v>0</v>
      </c>
      <c r="BX205" s="336">
        <f t="shared" si="231"/>
        <v>-5.2041704279304213E-18</v>
      </c>
      <c r="BY205" s="336">
        <f t="shared" si="231"/>
        <v>0</v>
      </c>
      <c r="BZ205" s="336">
        <f t="shared" si="231"/>
        <v>-7.3725747729014302E-18</v>
      </c>
      <c r="CA205" s="336">
        <f t="shared" si="231"/>
        <v>0</v>
      </c>
      <c r="CB205" s="336">
        <f t="shared" si="231"/>
        <v>0</v>
      </c>
      <c r="CC205" s="336">
        <f t="shared" si="231"/>
        <v>0</v>
      </c>
      <c r="CD205" s="336">
        <f t="shared" si="231"/>
        <v>0</v>
      </c>
      <c r="CE205" s="336">
        <f t="shared" si="231"/>
        <v>0</v>
      </c>
      <c r="CF205" s="336">
        <f t="shared" si="231"/>
        <v>0</v>
      </c>
      <c r="CG205" s="336">
        <f t="shared" si="231"/>
        <v>0</v>
      </c>
      <c r="CH205" s="336">
        <f t="shared" si="231"/>
        <v>0</v>
      </c>
    </row>
    <row r="206" spans="1:86" x14ac:dyDescent="0.3">
      <c r="BW206" s="336">
        <f t="shared" ref="BW206:CH206" si="232">BW99-BW116-BW133</f>
        <v>0</v>
      </c>
      <c r="BX206" s="336">
        <f t="shared" si="232"/>
        <v>0</v>
      </c>
      <c r="BY206" s="336">
        <f t="shared" si="232"/>
        <v>0</v>
      </c>
      <c r="BZ206" s="336">
        <f t="shared" si="232"/>
        <v>0</v>
      </c>
      <c r="CA206" s="336">
        <f t="shared" si="232"/>
        <v>0</v>
      </c>
      <c r="CB206" s="336">
        <f t="shared" si="232"/>
        <v>0</v>
      </c>
      <c r="CC206" s="336">
        <f t="shared" si="232"/>
        <v>0</v>
      </c>
      <c r="CD206" s="336">
        <f t="shared" si="232"/>
        <v>0</v>
      </c>
      <c r="CE206" s="336">
        <f t="shared" si="232"/>
        <v>0</v>
      </c>
      <c r="CF206" s="336">
        <f t="shared" si="232"/>
        <v>0</v>
      </c>
      <c r="CG206" s="336">
        <f t="shared" si="232"/>
        <v>0</v>
      </c>
      <c r="CH206" s="336">
        <f t="shared" si="232"/>
        <v>-4.3368086899420177E-18</v>
      </c>
    </row>
    <row r="207" spans="1:86" x14ac:dyDescent="0.3">
      <c r="BW207" s="336">
        <f t="shared" ref="BW207:CH207" si="233">BW100-BW117-BW134</f>
        <v>0</v>
      </c>
      <c r="BX207" s="336">
        <f t="shared" si="233"/>
        <v>0</v>
      </c>
      <c r="BY207" s="336">
        <f t="shared" si="233"/>
        <v>0</v>
      </c>
      <c r="BZ207" s="336">
        <f t="shared" si="233"/>
        <v>-4.3368086899420177E-18</v>
      </c>
      <c r="CA207" s="336">
        <f t="shared" si="233"/>
        <v>3.903127820947816E-18</v>
      </c>
      <c r="CB207" s="336">
        <f t="shared" si="233"/>
        <v>0</v>
      </c>
      <c r="CC207" s="336">
        <f t="shared" si="233"/>
        <v>0</v>
      </c>
      <c r="CD207" s="336">
        <f t="shared" si="233"/>
        <v>0</v>
      </c>
      <c r="CE207" s="336">
        <f t="shared" si="233"/>
        <v>0</v>
      </c>
      <c r="CF207" s="336">
        <f t="shared" si="233"/>
        <v>4.7704895589362195E-18</v>
      </c>
      <c r="CG207" s="336">
        <f t="shared" si="233"/>
        <v>0</v>
      </c>
      <c r="CH207" s="336">
        <f t="shared" si="233"/>
        <v>0</v>
      </c>
    </row>
    <row r="208" spans="1:86" x14ac:dyDescent="0.3">
      <c r="BW208" s="336">
        <f t="shared" ref="BW208:CH208" si="234">BW101-BW118-BW135</f>
        <v>0</v>
      </c>
      <c r="BX208" s="336">
        <f t="shared" si="234"/>
        <v>-5.6378512969246231E-18</v>
      </c>
      <c r="BY208" s="336">
        <f t="shared" si="234"/>
        <v>0</v>
      </c>
      <c r="BZ208" s="336">
        <f t="shared" si="234"/>
        <v>-4.3368086899420177E-18</v>
      </c>
      <c r="CA208" s="336">
        <f t="shared" si="234"/>
        <v>0</v>
      </c>
      <c r="CB208" s="336">
        <f t="shared" si="234"/>
        <v>0</v>
      </c>
      <c r="CC208" s="336">
        <f t="shared" si="234"/>
        <v>0</v>
      </c>
      <c r="CD208" s="336">
        <f t="shared" si="234"/>
        <v>0</v>
      </c>
      <c r="CE208" s="336">
        <f t="shared" si="234"/>
        <v>0</v>
      </c>
      <c r="CF208" s="336">
        <f t="shared" si="234"/>
        <v>0</v>
      </c>
      <c r="CG208" s="336">
        <f t="shared" si="234"/>
        <v>4.3368086899420177E-18</v>
      </c>
      <c r="CH208" s="336">
        <f t="shared" si="234"/>
        <v>0</v>
      </c>
    </row>
    <row r="209" spans="75:86" x14ac:dyDescent="0.3">
      <c r="BW209" s="336">
        <f t="shared" ref="BW209:CH209" si="235">BW102-BW119-BW136</f>
        <v>0</v>
      </c>
      <c r="BX209" s="336">
        <f t="shared" si="235"/>
        <v>-5.6378512969246231E-18</v>
      </c>
      <c r="BY209" s="336">
        <f t="shared" si="235"/>
        <v>0</v>
      </c>
      <c r="BZ209" s="336">
        <f t="shared" si="235"/>
        <v>-4.3368086899420177E-18</v>
      </c>
      <c r="CA209" s="336">
        <f t="shared" si="235"/>
        <v>0</v>
      </c>
      <c r="CB209" s="336">
        <f t="shared" si="235"/>
        <v>0</v>
      </c>
      <c r="CC209" s="336">
        <f t="shared" si="235"/>
        <v>0</v>
      </c>
      <c r="CD209" s="336">
        <f t="shared" si="235"/>
        <v>0</v>
      </c>
      <c r="CE209" s="336">
        <f t="shared" si="235"/>
        <v>0</v>
      </c>
      <c r="CF209" s="336">
        <f t="shared" si="235"/>
        <v>0</v>
      </c>
      <c r="CG209" s="336">
        <f t="shared" si="235"/>
        <v>4.3368086899420177E-18</v>
      </c>
      <c r="CH209" s="336">
        <f t="shared" si="235"/>
        <v>0</v>
      </c>
    </row>
    <row r="210" spans="75:86" x14ac:dyDescent="0.3">
      <c r="BW210" s="336">
        <f t="shared" ref="BW210:CH210" si="236">BW103-BW120-BW137</f>
        <v>0</v>
      </c>
      <c r="BX210" s="336">
        <f t="shared" si="236"/>
        <v>-5.6378512969246231E-18</v>
      </c>
      <c r="BY210" s="336">
        <f t="shared" si="236"/>
        <v>0</v>
      </c>
      <c r="BZ210" s="336">
        <f t="shared" si="236"/>
        <v>-4.3368086899420177E-18</v>
      </c>
      <c r="CA210" s="336">
        <f t="shared" si="236"/>
        <v>0</v>
      </c>
      <c r="CB210" s="336">
        <f t="shared" si="236"/>
        <v>0</v>
      </c>
      <c r="CC210" s="336">
        <f t="shared" si="236"/>
        <v>0</v>
      </c>
      <c r="CD210" s="336">
        <f t="shared" si="236"/>
        <v>0</v>
      </c>
      <c r="CE210" s="336">
        <f t="shared" si="236"/>
        <v>0</v>
      </c>
      <c r="CF210" s="336">
        <f t="shared" si="236"/>
        <v>0</v>
      </c>
      <c r="CG210" s="336">
        <f t="shared" si="236"/>
        <v>4.3368086899420177E-18</v>
      </c>
      <c r="CH210" s="336">
        <f t="shared" si="236"/>
        <v>0</v>
      </c>
    </row>
    <row r="211" spans="75:86" x14ac:dyDescent="0.3">
      <c r="BW211" s="336">
        <f t="shared" ref="BW211:CH211" si="237">BW104-BW121-BW138</f>
        <v>-5.2041704279304213E-18</v>
      </c>
      <c r="BX211" s="336">
        <f t="shared" si="237"/>
        <v>-4.7704895589362195E-18</v>
      </c>
      <c r="BY211" s="336">
        <f t="shared" si="237"/>
        <v>0</v>
      </c>
      <c r="BZ211" s="336">
        <f t="shared" si="237"/>
        <v>-3.903127820947816E-18</v>
      </c>
      <c r="CA211" s="336">
        <f t="shared" si="237"/>
        <v>1.7347234759768071E-18</v>
      </c>
      <c r="CB211" s="336">
        <f t="shared" si="237"/>
        <v>0</v>
      </c>
      <c r="CC211" s="336">
        <f t="shared" si="237"/>
        <v>8.6736173798840355E-18</v>
      </c>
      <c r="CD211" s="336">
        <f t="shared" si="237"/>
        <v>0</v>
      </c>
      <c r="CE211" s="336">
        <f t="shared" si="237"/>
        <v>0</v>
      </c>
      <c r="CF211" s="336">
        <f t="shared" si="237"/>
        <v>0</v>
      </c>
      <c r="CG211" s="336">
        <f t="shared" si="237"/>
        <v>-4.3368086899420177E-18</v>
      </c>
      <c r="CH211" s="336">
        <f t="shared" si="237"/>
        <v>0</v>
      </c>
    </row>
    <row r="212" spans="75:86" x14ac:dyDescent="0.3">
      <c r="BW212" s="336">
        <f t="shared" ref="BW212:CH212" si="238">BW105-BW122-BW139</f>
        <v>0</v>
      </c>
      <c r="BX212" s="336">
        <f t="shared" si="238"/>
        <v>0</v>
      </c>
      <c r="BY212" s="336">
        <f t="shared" si="238"/>
        <v>0</v>
      </c>
      <c r="BZ212" s="336">
        <f t="shared" si="238"/>
        <v>0</v>
      </c>
      <c r="CA212" s="336">
        <f t="shared" si="238"/>
        <v>0</v>
      </c>
      <c r="CB212" s="336">
        <f t="shared" si="238"/>
        <v>0</v>
      </c>
      <c r="CC212" s="336">
        <f t="shared" si="238"/>
        <v>0</v>
      </c>
      <c r="CD212" s="336">
        <f t="shared" si="238"/>
        <v>0</v>
      </c>
      <c r="CE212" s="336">
        <f t="shared" si="238"/>
        <v>0</v>
      </c>
      <c r="CF212" s="336">
        <f t="shared" si="238"/>
        <v>0</v>
      </c>
      <c r="CG212" s="336">
        <f t="shared" si="238"/>
        <v>0</v>
      </c>
      <c r="CH212" s="336">
        <f t="shared" si="238"/>
        <v>0</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conditionalFormatting sqref="C179:CH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34998626667073579"/>
  </sheetPr>
  <dimension ref="A1:CJ212"/>
  <sheetViews>
    <sheetView zoomScale="80" zoomScaleNormal="80" workbookViewId="0">
      <pane xSplit="2" topLeftCell="C1" activePane="topRight" state="frozen"/>
      <selection activeCell="BW24" sqref="BW24"/>
      <selection pane="topRight" activeCell="C26" sqref="C26"/>
    </sheetView>
  </sheetViews>
  <sheetFormatPr defaultRowHeight="14.4" x14ac:dyDescent="0.3"/>
  <cols>
    <col min="1" max="1" width="11.5546875" customWidth="1"/>
    <col min="2" max="2" width="24.6640625" customWidth="1"/>
    <col min="3" max="3" width="15.6640625" bestFit="1" customWidth="1"/>
    <col min="4" max="10" width="13.6640625" customWidth="1"/>
    <col min="11" max="11" width="15.33203125" customWidth="1"/>
    <col min="12" max="18" width="13.6640625" customWidth="1"/>
    <col min="19" max="19" width="14" customWidth="1"/>
    <col min="20" max="24" width="13.6640625" customWidth="1"/>
    <col min="25" max="30" width="14.33203125" customWidth="1"/>
    <col min="31" max="86" width="13.6640625"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ENTRY'!AI164</f>
        <v>0</v>
      </c>
      <c r="D5" s="3">
        <f>'BIZ kWh ENTRY'!AJ164</f>
        <v>480496.55495509953</v>
      </c>
      <c r="E5" s="3">
        <f>'BIZ kWh ENTRY'!AK164</f>
        <v>102148.49237422949</v>
      </c>
      <c r="F5" s="3">
        <f>'BIZ kWh ENTRY'!AL164</f>
        <v>593627</v>
      </c>
      <c r="G5" s="3">
        <f>'BIZ kWh ENTRY'!AM164</f>
        <v>0</v>
      </c>
      <c r="H5" s="3">
        <f>'BIZ kWh ENTRY'!AN164</f>
        <v>0</v>
      </c>
      <c r="I5" s="3">
        <f>'BIZ kWh ENTRY'!AO164</f>
        <v>0</v>
      </c>
      <c r="J5" s="3">
        <f>'BIZ kWh ENTRY'!AP164</f>
        <v>0</v>
      </c>
      <c r="K5" s="3">
        <f>'BIZ kWh ENTRY'!AQ164</f>
        <v>0</v>
      </c>
      <c r="L5" s="3">
        <f>'BIZ kWh ENTRY'!AR164</f>
        <v>0</v>
      </c>
      <c r="M5" s="3">
        <f>'BIZ kWh ENTRY'!AS164</f>
        <v>0</v>
      </c>
      <c r="N5" s="3">
        <f>'BIZ kWh ENTRY'!AT164</f>
        <v>479275.13694783859</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ENTRY'!AI167</f>
        <v>0</v>
      </c>
      <c r="D8" s="3">
        <f>'BIZ kWh ENTRY'!AJ167</f>
        <v>0</v>
      </c>
      <c r="E8" s="3">
        <f>'BIZ kWh ENTRY'!AK167</f>
        <v>0</v>
      </c>
      <c r="F8" s="3">
        <f>'BIZ kWh ENTRY'!AL167</f>
        <v>0</v>
      </c>
      <c r="G8" s="3">
        <f>'BIZ kWh ENTRY'!AM167</f>
        <v>219305.17331300111</v>
      </c>
      <c r="H8" s="3">
        <f>'BIZ kWh ENTRY'!AN167</f>
        <v>0</v>
      </c>
      <c r="I8" s="3">
        <f>'BIZ kWh ENTRY'!AO167</f>
        <v>362424.96841110016</v>
      </c>
      <c r="J8" s="3">
        <f>'BIZ kWh ENTRY'!AP167</f>
        <v>73005.890480873146</v>
      </c>
      <c r="K8" s="3">
        <f>'BIZ kWh ENTRY'!AQ167</f>
        <v>6896.9317599487476</v>
      </c>
      <c r="L8" s="3">
        <f>'BIZ kWh ENTRY'!AR167</f>
        <v>2871.0422747726675</v>
      </c>
      <c r="M8" s="3">
        <f>'BIZ kWh ENTRY'!AS167</f>
        <v>20286.729100133984</v>
      </c>
      <c r="N8" s="3">
        <f>'BIZ kWh ENTRY'!AT167</f>
        <v>1989908.4650687848</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ENTRY'!AI170</f>
        <v>0</v>
      </c>
      <c r="D11" s="3">
        <f>'BIZ kWh ENTRY'!AJ170</f>
        <v>0</v>
      </c>
      <c r="E11" s="3">
        <f>'BIZ kWh ENTRY'!AK170</f>
        <v>0</v>
      </c>
      <c r="F11" s="3">
        <f>'BIZ kWh ENTRY'!AL170</f>
        <v>0</v>
      </c>
      <c r="G11" s="3">
        <f>'BIZ kWh ENTRY'!AM170</f>
        <v>248836.20619104279</v>
      </c>
      <c r="H11" s="3">
        <f>'BIZ kWh ENTRY'!AN170</f>
        <v>0</v>
      </c>
      <c r="I11" s="3">
        <f>'BIZ kWh ENTRY'!AO170</f>
        <v>0</v>
      </c>
      <c r="J11" s="3">
        <f>'BIZ kWh ENTRY'!AP170</f>
        <v>205977.53038384736</v>
      </c>
      <c r="K11" s="3">
        <f>'BIZ kWh ENTRY'!AQ170</f>
        <v>1914653.0824597105</v>
      </c>
      <c r="L11" s="3">
        <f>'BIZ kWh ENTRY'!AR170</f>
        <v>657162.1251026541</v>
      </c>
      <c r="M11" s="3">
        <f>'BIZ kWh ENTRY'!AS170</f>
        <v>0</v>
      </c>
      <c r="N11" s="3">
        <f>'BIZ kWh ENTRY'!AT170</f>
        <v>670519.25913796644</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ENTRY'!AI171</f>
        <v>0</v>
      </c>
      <c r="D12" s="3">
        <f>'BIZ kWh ENTRY'!AJ171</f>
        <v>33187.937813012104</v>
      </c>
      <c r="E12" s="3">
        <f>'BIZ kWh ENTRY'!AK171</f>
        <v>33948.029575342953</v>
      </c>
      <c r="F12" s="3">
        <f>'BIZ kWh ENTRY'!AL171</f>
        <v>326126.14222656004</v>
      </c>
      <c r="G12" s="3">
        <f>'BIZ kWh ENTRY'!AM171</f>
        <v>535400.8582720001</v>
      </c>
      <c r="H12" s="3">
        <f>'BIZ kWh ENTRY'!AN171</f>
        <v>359243.39431660448</v>
      </c>
      <c r="I12" s="3">
        <f>'BIZ kWh ENTRY'!AO171</f>
        <v>125552.20392840001</v>
      </c>
      <c r="J12" s="3">
        <f>'BIZ kWh ENTRY'!AP171</f>
        <v>666832.17036873417</v>
      </c>
      <c r="K12" s="3">
        <f>'BIZ kWh ENTRY'!AQ171</f>
        <v>39611.944257600007</v>
      </c>
      <c r="L12" s="3">
        <f>'BIZ kWh ENTRY'!AR171</f>
        <v>592661.9972855564</v>
      </c>
      <c r="M12" s="3">
        <f>'BIZ kWh ENTRY'!AS171</f>
        <v>39738.418819200007</v>
      </c>
      <c r="N12" s="3">
        <f>'BIZ kWh ENTRY'!AT171</f>
        <v>5300072.1565770721</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ENTRY'!AI172</f>
        <v>0</v>
      </c>
      <c r="D13" s="3">
        <f>'BIZ kWh ENTRY'!AJ172</f>
        <v>90471.382627063067</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36747.087999999996</v>
      </c>
      <c r="L15" s="3">
        <f>'BIZ kWh ENTRY'!AR174</f>
        <v>0</v>
      </c>
      <c r="M15" s="3">
        <f>'BIZ kWh ENTRY'!AS174</f>
        <v>264593.59999999998</v>
      </c>
      <c r="N15" s="3">
        <f>'BIZ kWh ENTRY'!AT174</f>
        <v>55432.86</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222" t="str">
        <f>' 1M - RES'!B16</f>
        <v>Monthly kWh</v>
      </c>
      <c r="C19" s="276">
        <f>SUM(C5:C18)</f>
        <v>0</v>
      </c>
      <c r="D19" s="276">
        <f t="shared" ref="D19:BO19" si="2">SUM(D5:D18)</f>
        <v>604155.87539517472</v>
      </c>
      <c r="E19" s="276">
        <f t="shared" si="2"/>
        <v>136096.52194957243</v>
      </c>
      <c r="F19" s="276">
        <f t="shared" si="2"/>
        <v>919753.14222656004</v>
      </c>
      <c r="G19" s="276">
        <f t="shared" si="2"/>
        <v>1003542.2377760441</v>
      </c>
      <c r="H19" s="276">
        <f t="shared" si="2"/>
        <v>359243.39431660448</v>
      </c>
      <c r="I19" s="276">
        <f t="shared" si="2"/>
        <v>487977.17233950016</v>
      </c>
      <c r="J19" s="276">
        <f t="shared" si="2"/>
        <v>945815.59123345464</v>
      </c>
      <c r="K19" s="276">
        <f t="shared" si="2"/>
        <v>1997909.0464772594</v>
      </c>
      <c r="L19" s="276">
        <f t="shared" si="2"/>
        <v>1252695.1646629833</v>
      </c>
      <c r="M19" s="276">
        <f t="shared" si="2"/>
        <v>324618.74791933398</v>
      </c>
      <c r="N19" s="276">
        <f t="shared" si="2"/>
        <v>8495207.8777316622</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296"/>
      <c r="B20" s="145"/>
      <c r="C20" s="9"/>
      <c r="D20" s="37"/>
      <c r="E20" s="9"/>
      <c r="F20" s="37"/>
      <c r="G20" s="37"/>
      <c r="H20" s="9"/>
      <c r="I20" s="37"/>
      <c r="J20" s="37"/>
      <c r="K20" s="9"/>
      <c r="L20" s="37"/>
      <c r="M20" s="37"/>
      <c r="N20" s="9"/>
      <c r="O20" s="37"/>
      <c r="P20" s="37"/>
      <c r="Q20" s="9"/>
      <c r="R20" s="37"/>
      <c r="S20" s="37"/>
      <c r="T20" s="9"/>
      <c r="U20" s="37"/>
      <c r="V20" s="37"/>
      <c r="W20" s="9"/>
      <c r="X20" s="37"/>
      <c r="Y20" s="37"/>
      <c r="Z20" s="9"/>
      <c r="AA20" s="37"/>
      <c r="AB20" s="37"/>
      <c r="AC20" s="9"/>
      <c r="AD20" s="37"/>
      <c r="AE20" s="37"/>
      <c r="AF20" s="9"/>
      <c r="AG20" s="37"/>
      <c r="AH20" s="37"/>
      <c r="AI20" s="9"/>
      <c r="AJ20" s="37"/>
      <c r="AK20" s="37"/>
      <c r="AL20" s="9"/>
      <c r="AM20" s="37"/>
      <c r="AN20" s="37"/>
      <c r="AO20" s="9"/>
      <c r="AP20" s="37"/>
      <c r="AQ20" s="37"/>
      <c r="AR20" s="9"/>
      <c r="AS20" s="37"/>
      <c r="AT20" s="37"/>
      <c r="AU20" s="9"/>
      <c r="AV20" s="37"/>
      <c r="AW20" s="37"/>
      <c r="AX20" s="9"/>
      <c r="AY20" s="37"/>
      <c r="AZ20" s="37"/>
      <c r="BA20" s="9"/>
      <c r="BB20" s="37"/>
      <c r="BC20" s="37"/>
      <c r="BD20" s="9"/>
      <c r="BE20" s="37"/>
      <c r="BF20" s="37"/>
      <c r="BG20" s="9"/>
      <c r="BH20" s="37"/>
      <c r="BI20" s="37"/>
      <c r="BJ20" s="9"/>
      <c r="BK20" s="37"/>
      <c r="BL20" s="37"/>
      <c r="BM20" s="9"/>
      <c r="BN20" s="37"/>
      <c r="BO20" s="37"/>
      <c r="BP20" s="9"/>
      <c r="BQ20" s="37"/>
      <c r="BR20" s="37"/>
      <c r="BS20" s="9"/>
      <c r="BT20" s="37"/>
      <c r="BU20" s="37"/>
      <c r="BV20" s="9"/>
      <c r="BW20" s="37"/>
      <c r="BX20" s="37"/>
      <c r="BY20" s="9"/>
      <c r="BZ20" s="37"/>
      <c r="CA20" s="37"/>
      <c r="CB20" s="9"/>
      <c r="CC20" s="37"/>
      <c r="CD20" s="37"/>
      <c r="CE20" s="9"/>
      <c r="CF20" s="37"/>
      <c r="CG20" s="37"/>
      <c r="CH20" s="147"/>
    </row>
    <row r="21" spans="1:86" ht="15" thickBot="1" x14ac:dyDescent="0.35">
      <c r="A21" s="146"/>
      <c r="B21" s="146"/>
      <c r="C21" s="300"/>
      <c r="D21" s="146"/>
      <c r="E21" s="300"/>
      <c r="F21" s="146"/>
      <c r="G21" s="146"/>
      <c r="H21" s="300"/>
      <c r="I21" s="146"/>
      <c r="J21" s="146"/>
      <c r="K21" s="300"/>
      <c r="L21" s="146"/>
      <c r="M21" s="146"/>
      <c r="N21" s="300"/>
      <c r="O21" s="146"/>
      <c r="P21" s="146"/>
      <c r="Q21" s="300"/>
      <c r="R21" s="146"/>
      <c r="S21" s="146"/>
      <c r="T21" s="300"/>
      <c r="U21" s="146"/>
      <c r="V21" s="146"/>
      <c r="W21" s="300"/>
      <c r="X21" s="146"/>
      <c r="Y21" s="146"/>
      <c r="Z21" s="300"/>
      <c r="AA21" s="146"/>
      <c r="AB21" s="146"/>
      <c r="AC21" s="300"/>
      <c r="AD21" s="146"/>
      <c r="AE21" s="146"/>
      <c r="AF21" s="300"/>
      <c r="AG21" s="146"/>
      <c r="AH21" s="146"/>
      <c r="AI21" s="300"/>
      <c r="AJ21" s="146"/>
      <c r="AK21" s="146"/>
      <c r="AL21" s="300"/>
      <c r="AM21" s="146"/>
      <c r="AN21" s="146"/>
      <c r="AO21" s="300"/>
      <c r="AP21" s="146"/>
      <c r="AQ21" s="146"/>
      <c r="AR21" s="300"/>
      <c r="AS21" s="146"/>
      <c r="AT21" s="146"/>
      <c r="AU21" s="300"/>
      <c r="AV21" s="146"/>
      <c r="AW21" s="146"/>
      <c r="AX21" s="300"/>
      <c r="AY21" s="146"/>
      <c r="AZ21" s="146"/>
      <c r="BA21" s="300"/>
      <c r="BB21" s="146"/>
      <c r="BC21" s="146"/>
      <c r="BD21" s="300"/>
      <c r="BE21" s="146"/>
      <c r="BF21" s="146"/>
      <c r="BG21" s="300"/>
      <c r="BH21" s="146"/>
      <c r="BI21" s="146"/>
      <c r="BJ21" s="300"/>
      <c r="BK21" s="146"/>
      <c r="BL21" s="146"/>
      <c r="BM21" s="300"/>
      <c r="BN21" s="146"/>
      <c r="BO21" s="146"/>
      <c r="BP21" s="300"/>
      <c r="BQ21" s="146"/>
      <c r="BR21" s="146"/>
      <c r="BS21" s="300"/>
      <c r="BT21" s="146"/>
      <c r="BU21" s="146"/>
      <c r="BV21" s="300"/>
      <c r="BW21" s="146"/>
      <c r="BX21" s="146"/>
      <c r="BY21" s="300"/>
      <c r="BZ21" s="146"/>
      <c r="CA21" s="146"/>
      <c r="CB21" s="300"/>
      <c r="CC21" s="146"/>
      <c r="CD21" s="146"/>
      <c r="CE21" s="300"/>
      <c r="CF21" s="146"/>
      <c r="CG21" s="146"/>
      <c r="CH21" s="300"/>
    </row>
    <row r="22" spans="1:86" ht="16.2" thickBot="1" x14ac:dyDescent="0.35">
      <c r="A22" s="564" t="s">
        <v>15</v>
      </c>
      <c r="B22" s="18" t="s">
        <v>10</v>
      </c>
      <c r="C22" s="174">
        <f>C$4</f>
        <v>44927</v>
      </c>
      <c r="D22" s="174">
        <f t="shared" ref="D22:BO22" si="4">D$4</f>
        <v>44958</v>
      </c>
      <c r="E22" s="174">
        <f t="shared" si="4"/>
        <v>44986</v>
      </c>
      <c r="F22" s="174">
        <f t="shared" si="4"/>
        <v>45017</v>
      </c>
      <c r="G22" s="174">
        <f t="shared" si="4"/>
        <v>45047</v>
      </c>
      <c r="H22" s="174">
        <f t="shared" si="4"/>
        <v>45078</v>
      </c>
      <c r="I22" s="174">
        <f t="shared" si="4"/>
        <v>45108</v>
      </c>
      <c r="J22" s="174">
        <f t="shared" si="4"/>
        <v>45139</v>
      </c>
      <c r="K22" s="174">
        <f t="shared" si="4"/>
        <v>45170</v>
      </c>
      <c r="L22" s="174">
        <f t="shared" si="4"/>
        <v>45200</v>
      </c>
      <c r="M22" s="174">
        <f t="shared" si="4"/>
        <v>45231</v>
      </c>
      <c r="N22" s="174">
        <f t="shared" si="4"/>
        <v>45261</v>
      </c>
      <c r="O22" s="174">
        <f t="shared" si="4"/>
        <v>45292</v>
      </c>
      <c r="P22" s="174">
        <f t="shared" si="4"/>
        <v>45323</v>
      </c>
      <c r="Q22" s="174">
        <f t="shared" si="4"/>
        <v>45352</v>
      </c>
      <c r="R22" s="174">
        <f t="shared" si="4"/>
        <v>45383</v>
      </c>
      <c r="S22" s="174">
        <f t="shared" si="4"/>
        <v>45413</v>
      </c>
      <c r="T22" s="174">
        <f t="shared" si="4"/>
        <v>45444</v>
      </c>
      <c r="U22" s="174">
        <f t="shared" si="4"/>
        <v>45474</v>
      </c>
      <c r="V22" s="174">
        <f t="shared" si="4"/>
        <v>45505</v>
      </c>
      <c r="W22" s="174">
        <f t="shared" si="4"/>
        <v>45536</v>
      </c>
      <c r="X22" s="174">
        <f t="shared" si="4"/>
        <v>45566</v>
      </c>
      <c r="Y22" s="174">
        <f t="shared" si="4"/>
        <v>45597</v>
      </c>
      <c r="Z22" s="174">
        <f t="shared" si="4"/>
        <v>45627</v>
      </c>
      <c r="AA22" s="174">
        <f t="shared" si="4"/>
        <v>45658</v>
      </c>
      <c r="AB22" s="174">
        <f t="shared" si="4"/>
        <v>45689</v>
      </c>
      <c r="AC22" s="174">
        <f t="shared" si="4"/>
        <v>45717</v>
      </c>
      <c r="AD22" s="174">
        <f t="shared" si="4"/>
        <v>45748</v>
      </c>
      <c r="AE22" s="174">
        <f t="shared" si="4"/>
        <v>45778</v>
      </c>
      <c r="AF22" s="174">
        <f t="shared" si="4"/>
        <v>45809</v>
      </c>
      <c r="AG22" s="174">
        <f t="shared" si="4"/>
        <v>45839</v>
      </c>
      <c r="AH22" s="174">
        <f t="shared" si="4"/>
        <v>45870</v>
      </c>
      <c r="AI22" s="174">
        <f t="shared" si="4"/>
        <v>45901</v>
      </c>
      <c r="AJ22" s="174">
        <f t="shared" si="4"/>
        <v>45931</v>
      </c>
      <c r="AK22" s="174">
        <f t="shared" si="4"/>
        <v>45962</v>
      </c>
      <c r="AL22" s="174">
        <f t="shared" si="4"/>
        <v>45992</v>
      </c>
      <c r="AM22" s="174">
        <f t="shared" si="4"/>
        <v>46023</v>
      </c>
      <c r="AN22" s="174">
        <f t="shared" si="4"/>
        <v>46054</v>
      </c>
      <c r="AO22" s="174">
        <f t="shared" si="4"/>
        <v>46082</v>
      </c>
      <c r="AP22" s="174">
        <f t="shared" si="4"/>
        <v>46113</v>
      </c>
      <c r="AQ22" s="174">
        <f t="shared" si="4"/>
        <v>46143</v>
      </c>
      <c r="AR22" s="174">
        <f t="shared" si="4"/>
        <v>46174</v>
      </c>
      <c r="AS22" s="174">
        <f t="shared" si="4"/>
        <v>46204</v>
      </c>
      <c r="AT22" s="174">
        <f t="shared" si="4"/>
        <v>46235</v>
      </c>
      <c r="AU22" s="174">
        <f t="shared" si="4"/>
        <v>46266</v>
      </c>
      <c r="AV22" s="174">
        <f t="shared" si="4"/>
        <v>46296</v>
      </c>
      <c r="AW22" s="174">
        <f t="shared" si="4"/>
        <v>46327</v>
      </c>
      <c r="AX22" s="174">
        <f t="shared" si="4"/>
        <v>46357</v>
      </c>
      <c r="AY22" s="174">
        <f t="shared" si="4"/>
        <v>46388</v>
      </c>
      <c r="AZ22" s="174">
        <f t="shared" si="4"/>
        <v>46419</v>
      </c>
      <c r="BA22" s="174">
        <f t="shared" si="4"/>
        <v>46447</v>
      </c>
      <c r="BB22" s="174">
        <f t="shared" si="4"/>
        <v>46478</v>
      </c>
      <c r="BC22" s="174">
        <f t="shared" si="4"/>
        <v>46508</v>
      </c>
      <c r="BD22" s="174">
        <f t="shared" si="4"/>
        <v>46539</v>
      </c>
      <c r="BE22" s="174">
        <f t="shared" si="4"/>
        <v>46569</v>
      </c>
      <c r="BF22" s="174">
        <f t="shared" si="4"/>
        <v>46600</v>
      </c>
      <c r="BG22" s="174">
        <f t="shared" si="4"/>
        <v>46631</v>
      </c>
      <c r="BH22" s="174">
        <f t="shared" si="4"/>
        <v>46661</v>
      </c>
      <c r="BI22" s="174">
        <f t="shared" si="4"/>
        <v>46692</v>
      </c>
      <c r="BJ22" s="174">
        <f t="shared" si="4"/>
        <v>46722</v>
      </c>
      <c r="BK22" s="174">
        <f t="shared" si="4"/>
        <v>46753</v>
      </c>
      <c r="BL22" s="174">
        <f t="shared" si="4"/>
        <v>46784</v>
      </c>
      <c r="BM22" s="174">
        <f t="shared" si="4"/>
        <v>46813</v>
      </c>
      <c r="BN22" s="174">
        <f t="shared" si="4"/>
        <v>46844</v>
      </c>
      <c r="BO22" s="174">
        <f t="shared" si="4"/>
        <v>46874</v>
      </c>
      <c r="BP22" s="174">
        <f t="shared" ref="BP22:CH22" si="5">BP$4</f>
        <v>46905</v>
      </c>
      <c r="BQ22" s="174">
        <f t="shared" si="5"/>
        <v>46935</v>
      </c>
      <c r="BR22" s="174">
        <f t="shared" si="5"/>
        <v>46966</v>
      </c>
      <c r="BS22" s="174">
        <f t="shared" si="5"/>
        <v>46997</v>
      </c>
      <c r="BT22" s="174">
        <f t="shared" si="5"/>
        <v>47027</v>
      </c>
      <c r="BU22" s="174">
        <f t="shared" si="5"/>
        <v>47058</v>
      </c>
      <c r="BV22" s="174">
        <f t="shared" si="5"/>
        <v>47088</v>
      </c>
      <c r="BW22" s="174">
        <f t="shared" si="5"/>
        <v>47119</v>
      </c>
      <c r="BX22" s="174">
        <f t="shared" si="5"/>
        <v>47150</v>
      </c>
      <c r="BY22" s="174">
        <f t="shared" si="5"/>
        <v>47178</v>
      </c>
      <c r="BZ22" s="174">
        <f t="shared" si="5"/>
        <v>47209</v>
      </c>
      <c r="CA22" s="174">
        <f t="shared" si="5"/>
        <v>47239</v>
      </c>
      <c r="CB22" s="174">
        <f t="shared" si="5"/>
        <v>47270</v>
      </c>
      <c r="CC22" s="174">
        <f t="shared" si="5"/>
        <v>47300</v>
      </c>
      <c r="CD22" s="174">
        <f t="shared" si="5"/>
        <v>47331</v>
      </c>
      <c r="CE22" s="174">
        <f t="shared" si="5"/>
        <v>47362</v>
      </c>
      <c r="CF22" s="174">
        <f t="shared" si="5"/>
        <v>47392</v>
      </c>
      <c r="CG22" s="174">
        <f t="shared" si="5"/>
        <v>47423</v>
      </c>
      <c r="CH22" s="175">
        <f t="shared" si="5"/>
        <v>47453</v>
      </c>
    </row>
    <row r="23" spans="1:86" ht="15" customHeight="1" x14ac:dyDescent="0.3">
      <c r="A23" s="565"/>
      <c r="B23" s="11" t="str">
        <f t="shared" ref="B23:C37" si="6">B5</f>
        <v>Air Comp</v>
      </c>
      <c r="C23" s="3">
        <f>C5</f>
        <v>0</v>
      </c>
      <c r="D23" s="3">
        <f>IF(SUM($C$19:$N$19)=0,0,C23+D5)</f>
        <v>480496.55495509953</v>
      </c>
      <c r="E23" s="3">
        <f t="shared" ref="E23:BP23" si="7">IF(SUM($C$19:$N$19)=0,0,D23+E5)</f>
        <v>582645.04732932907</v>
      </c>
      <c r="F23" s="3">
        <f t="shared" si="7"/>
        <v>1176272.047329329</v>
      </c>
      <c r="G23" s="3">
        <f t="shared" si="7"/>
        <v>1176272.047329329</v>
      </c>
      <c r="H23" s="3">
        <f t="shared" si="7"/>
        <v>1176272.047329329</v>
      </c>
      <c r="I23" s="3">
        <f t="shared" si="7"/>
        <v>1176272.047329329</v>
      </c>
      <c r="J23" s="3">
        <f t="shared" si="7"/>
        <v>1176272.047329329</v>
      </c>
      <c r="K23" s="3">
        <f t="shared" si="7"/>
        <v>1176272.047329329</v>
      </c>
      <c r="L23" s="3">
        <f t="shared" si="7"/>
        <v>1176272.047329329</v>
      </c>
      <c r="M23" s="3">
        <f t="shared" si="7"/>
        <v>1176272.047329329</v>
      </c>
      <c r="N23" s="3">
        <f t="shared" si="7"/>
        <v>1655547.1842771675</v>
      </c>
      <c r="O23" s="3">
        <f t="shared" si="7"/>
        <v>1655547.1842771675</v>
      </c>
      <c r="P23" s="3">
        <f t="shared" si="7"/>
        <v>1655547.1842771675</v>
      </c>
      <c r="Q23" s="3">
        <f t="shared" si="7"/>
        <v>1655547.1842771675</v>
      </c>
      <c r="R23" s="3">
        <f t="shared" si="7"/>
        <v>1655547.1842771675</v>
      </c>
      <c r="S23" s="3">
        <f t="shared" si="7"/>
        <v>1655547.1842771675</v>
      </c>
      <c r="T23" s="3">
        <f t="shared" si="7"/>
        <v>1655547.1842771675</v>
      </c>
      <c r="U23" s="3">
        <f t="shared" si="7"/>
        <v>1655547.1842771675</v>
      </c>
      <c r="V23" s="3">
        <f t="shared" si="7"/>
        <v>1655547.1842771675</v>
      </c>
      <c r="W23" s="3">
        <f t="shared" si="7"/>
        <v>1655547.1842771675</v>
      </c>
      <c r="X23" s="3">
        <f t="shared" si="7"/>
        <v>1655547.1842771675</v>
      </c>
      <c r="Y23" s="3">
        <f t="shared" si="7"/>
        <v>1655547.1842771675</v>
      </c>
      <c r="Z23" s="3">
        <f t="shared" si="7"/>
        <v>1655547.1842771675</v>
      </c>
      <c r="AA23" s="3">
        <f t="shared" si="7"/>
        <v>1655547.1842771675</v>
      </c>
      <c r="AB23" s="3">
        <f t="shared" si="7"/>
        <v>1655547.1842771675</v>
      </c>
      <c r="AC23" s="3">
        <f t="shared" si="7"/>
        <v>1655547.1842771675</v>
      </c>
      <c r="AD23" s="3">
        <f t="shared" si="7"/>
        <v>1655547.1842771675</v>
      </c>
      <c r="AE23" s="3">
        <f t="shared" si="7"/>
        <v>1655547.1842771675</v>
      </c>
      <c r="AF23" s="3">
        <f t="shared" si="7"/>
        <v>1655547.1842771675</v>
      </c>
      <c r="AG23" s="3">
        <f t="shared" si="7"/>
        <v>1655547.1842771675</v>
      </c>
      <c r="AH23" s="3">
        <f t="shared" si="7"/>
        <v>1655547.1842771675</v>
      </c>
      <c r="AI23" s="3">
        <f t="shared" si="7"/>
        <v>1655547.1842771675</v>
      </c>
      <c r="AJ23" s="3">
        <f t="shared" si="7"/>
        <v>1655547.1842771675</v>
      </c>
      <c r="AK23" s="3">
        <f t="shared" si="7"/>
        <v>1655547.1842771675</v>
      </c>
      <c r="AL23" s="3">
        <f t="shared" si="7"/>
        <v>1655547.1842771675</v>
      </c>
      <c r="AM23" s="3">
        <f t="shared" si="7"/>
        <v>1655547.1842771675</v>
      </c>
      <c r="AN23" s="3">
        <f t="shared" si="7"/>
        <v>1655547.1842771675</v>
      </c>
      <c r="AO23" s="3">
        <f t="shared" si="7"/>
        <v>1655547.1842771675</v>
      </c>
      <c r="AP23" s="3">
        <f t="shared" si="7"/>
        <v>1655547.1842771675</v>
      </c>
      <c r="AQ23" s="3">
        <f t="shared" si="7"/>
        <v>1655547.1842771675</v>
      </c>
      <c r="AR23" s="3">
        <f t="shared" si="7"/>
        <v>1655547.1842771675</v>
      </c>
      <c r="AS23" s="3">
        <f t="shared" si="7"/>
        <v>1655547.1842771675</v>
      </c>
      <c r="AT23" s="3">
        <f t="shared" si="7"/>
        <v>1655547.1842771675</v>
      </c>
      <c r="AU23" s="3">
        <f t="shared" si="7"/>
        <v>1655547.1842771675</v>
      </c>
      <c r="AV23" s="3">
        <f t="shared" si="7"/>
        <v>1655547.1842771675</v>
      </c>
      <c r="AW23" s="3">
        <f t="shared" si="7"/>
        <v>1655547.1842771675</v>
      </c>
      <c r="AX23" s="3">
        <f t="shared" si="7"/>
        <v>1655547.1842771675</v>
      </c>
      <c r="AY23" s="3">
        <f t="shared" si="7"/>
        <v>1655547.1842771675</v>
      </c>
      <c r="AZ23" s="3">
        <f t="shared" si="7"/>
        <v>1655547.1842771675</v>
      </c>
      <c r="BA23" s="3">
        <f t="shared" si="7"/>
        <v>1655547.1842771675</v>
      </c>
      <c r="BB23" s="3">
        <f t="shared" si="7"/>
        <v>1655547.1842771675</v>
      </c>
      <c r="BC23" s="3">
        <f t="shared" si="7"/>
        <v>1655547.1842771675</v>
      </c>
      <c r="BD23" s="3">
        <f t="shared" si="7"/>
        <v>1655547.1842771675</v>
      </c>
      <c r="BE23" s="3">
        <f t="shared" si="7"/>
        <v>1655547.1842771675</v>
      </c>
      <c r="BF23" s="3">
        <f t="shared" si="7"/>
        <v>1655547.1842771675</v>
      </c>
      <c r="BG23" s="3">
        <f t="shared" si="7"/>
        <v>1655547.1842771675</v>
      </c>
      <c r="BH23" s="3">
        <f t="shared" si="7"/>
        <v>1655547.1842771675</v>
      </c>
      <c r="BI23" s="3">
        <f t="shared" si="7"/>
        <v>1655547.1842771675</v>
      </c>
      <c r="BJ23" s="3">
        <f t="shared" si="7"/>
        <v>1655547.1842771675</v>
      </c>
      <c r="BK23" s="3">
        <f t="shared" si="7"/>
        <v>1655547.1842771675</v>
      </c>
      <c r="BL23" s="3">
        <f t="shared" si="7"/>
        <v>1655547.1842771675</v>
      </c>
      <c r="BM23" s="3">
        <f t="shared" si="7"/>
        <v>1655547.1842771675</v>
      </c>
      <c r="BN23" s="3">
        <f t="shared" si="7"/>
        <v>1655547.1842771675</v>
      </c>
      <c r="BO23" s="3">
        <f t="shared" si="7"/>
        <v>1655547.1842771675</v>
      </c>
      <c r="BP23" s="3">
        <f t="shared" si="7"/>
        <v>1655547.1842771675</v>
      </c>
      <c r="BQ23" s="3">
        <f t="shared" ref="BQ23:CH23" si="8">IF(SUM($C$19:$N$19)=0,0,BP23+BQ5)</f>
        <v>1655547.1842771675</v>
      </c>
      <c r="BR23" s="3">
        <f t="shared" si="8"/>
        <v>1655547.1842771675</v>
      </c>
      <c r="BS23" s="3">
        <f t="shared" si="8"/>
        <v>1655547.1842771675</v>
      </c>
      <c r="BT23" s="3">
        <f t="shared" si="8"/>
        <v>1655547.1842771675</v>
      </c>
      <c r="BU23" s="3">
        <f t="shared" si="8"/>
        <v>1655547.1842771675</v>
      </c>
      <c r="BV23" s="3">
        <f t="shared" si="8"/>
        <v>1655547.1842771675</v>
      </c>
      <c r="BW23" s="3">
        <f t="shared" si="8"/>
        <v>1655547.1842771675</v>
      </c>
      <c r="BX23" s="3">
        <f t="shared" si="8"/>
        <v>1655547.1842771675</v>
      </c>
      <c r="BY23" s="3">
        <f t="shared" si="8"/>
        <v>1655547.1842771675</v>
      </c>
      <c r="BZ23" s="3">
        <f t="shared" si="8"/>
        <v>1655547.1842771675</v>
      </c>
      <c r="CA23" s="3">
        <f t="shared" si="8"/>
        <v>1655547.1842771675</v>
      </c>
      <c r="CB23" s="3">
        <f t="shared" si="8"/>
        <v>1655547.1842771675</v>
      </c>
      <c r="CC23" s="3">
        <f t="shared" si="8"/>
        <v>1655547.1842771675</v>
      </c>
      <c r="CD23" s="3">
        <f t="shared" si="8"/>
        <v>1655547.1842771675</v>
      </c>
      <c r="CE23" s="3">
        <f t="shared" si="8"/>
        <v>1655547.1842771675</v>
      </c>
      <c r="CF23" s="3">
        <f t="shared" si="8"/>
        <v>1655547.1842771675</v>
      </c>
      <c r="CG23" s="3">
        <f t="shared" si="8"/>
        <v>1655547.1842771675</v>
      </c>
      <c r="CH23" s="12">
        <f t="shared" si="8"/>
        <v>1655547.1842771675</v>
      </c>
    </row>
    <row r="24" spans="1:86" x14ac:dyDescent="0.3">
      <c r="A24" s="565"/>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
      <c r="A25" s="565"/>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
      <c r="A26" s="565"/>
      <c r="B26" s="11" t="str">
        <f t="shared" si="6"/>
        <v>Cooling</v>
      </c>
      <c r="C26" s="3">
        <f t="shared" si="6"/>
        <v>0</v>
      </c>
      <c r="D26" s="3">
        <f t="shared" ref="D26:BO26" si="13">IF(SUM($C$19:$N$19)=0,0,C26+D8)</f>
        <v>0</v>
      </c>
      <c r="E26" s="3">
        <f t="shared" si="13"/>
        <v>0</v>
      </c>
      <c r="F26" s="3">
        <f t="shared" si="13"/>
        <v>0</v>
      </c>
      <c r="G26" s="3">
        <f t="shared" si="13"/>
        <v>219305.17331300111</v>
      </c>
      <c r="H26" s="3">
        <f t="shared" si="13"/>
        <v>219305.17331300111</v>
      </c>
      <c r="I26" s="3">
        <f t="shared" si="13"/>
        <v>581730.14172410127</v>
      </c>
      <c r="J26" s="3">
        <f t="shared" si="13"/>
        <v>654736.03220497444</v>
      </c>
      <c r="K26" s="3">
        <f t="shared" si="13"/>
        <v>661632.96396492317</v>
      </c>
      <c r="L26" s="3">
        <f t="shared" si="13"/>
        <v>664504.00623969582</v>
      </c>
      <c r="M26" s="3">
        <f t="shared" si="13"/>
        <v>684790.73533982981</v>
      </c>
      <c r="N26" s="3">
        <f t="shared" si="13"/>
        <v>2674699.2004086147</v>
      </c>
      <c r="O26" s="3">
        <f t="shared" si="13"/>
        <v>2674699.2004086147</v>
      </c>
      <c r="P26" s="3">
        <f t="shared" si="13"/>
        <v>2674699.2004086147</v>
      </c>
      <c r="Q26" s="3">
        <f t="shared" si="13"/>
        <v>2674699.2004086147</v>
      </c>
      <c r="R26" s="3">
        <f t="shared" si="13"/>
        <v>2674699.2004086147</v>
      </c>
      <c r="S26" s="3">
        <f t="shared" si="13"/>
        <v>2674699.2004086147</v>
      </c>
      <c r="T26" s="3">
        <f t="shared" si="13"/>
        <v>2674699.2004086147</v>
      </c>
      <c r="U26" s="3">
        <f t="shared" si="13"/>
        <v>2674699.2004086147</v>
      </c>
      <c r="V26" s="3">
        <f t="shared" si="13"/>
        <v>2674699.2004086147</v>
      </c>
      <c r="W26" s="3">
        <f t="shared" si="13"/>
        <v>2674699.2004086147</v>
      </c>
      <c r="X26" s="3">
        <f t="shared" si="13"/>
        <v>2674699.2004086147</v>
      </c>
      <c r="Y26" s="3">
        <f t="shared" si="13"/>
        <v>2674699.2004086147</v>
      </c>
      <c r="Z26" s="3">
        <f t="shared" si="13"/>
        <v>2674699.2004086147</v>
      </c>
      <c r="AA26" s="3">
        <f t="shared" si="13"/>
        <v>2674699.2004086147</v>
      </c>
      <c r="AB26" s="3">
        <f t="shared" si="13"/>
        <v>2674699.2004086147</v>
      </c>
      <c r="AC26" s="3">
        <f t="shared" si="13"/>
        <v>2674699.2004086147</v>
      </c>
      <c r="AD26" s="3">
        <f t="shared" si="13"/>
        <v>2674699.2004086147</v>
      </c>
      <c r="AE26" s="3">
        <f t="shared" si="13"/>
        <v>2674699.2004086147</v>
      </c>
      <c r="AF26" s="3">
        <f t="shared" si="13"/>
        <v>2674699.2004086147</v>
      </c>
      <c r="AG26" s="3">
        <f t="shared" si="13"/>
        <v>2674699.2004086147</v>
      </c>
      <c r="AH26" s="3">
        <f t="shared" si="13"/>
        <v>2674699.2004086147</v>
      </c>
      <c r="AI26" s="3">
        <f t="shared" si="13"/>
        <v>2674699.2004086147</v>
      </c>
      <c r="AJ26" s="3">
        <f t="shared" si="13"/>
        <v>2674699.2004086147</v>
      </c>
      <c r="AK26" s="3">
        <f t="shared" si="13"/>
        <v>2674699.2004086147</v>
      </c>
      <c r="AL26" s="3">
        <f t="shared" si="13"/>
        <v>2674699.2004086147</v>
      </c>
      <c r="AM26" s="3">
        <f t="shared" si="13"/>
        <v>2674699.2004086147</v>
      </c>
      <c r="AN26" s="3">
        <f t="shared" si="13"/>
        <v>2674699.2004086147</v>
      </c>
      <c r="AO26" s="3">
        <f t="shared" si="13"/>
        <v>2674699.2004086147</v>
      </c>
      <c r="AP26" s="3">
        <f t="shared" si="13"/>
        <v>2674699.2004086147</v>
      </c>
      <c r="AQ26" s="3">
        <f t="shared" si="13"/>
        <v>2674699.2004086147</v>
      </c>
      <c r="AR26" s="3">
        <f t="shared" si="13"/>
        <v>2674699.2004086147</v>
      </c>
      <c r="AS26" s="3">
        <f t="shared" si="13"/>
        <v>2674699.2004086147</v>
      </c>
      <c r="AT26" s="3">
        <f t="shared" si="13"/>
        <v>2674699.2004086147</v>
      </c>
      <c r="AU26" s="3">
        <f t="shared" si="13"/>
        <v>2674699.2004086147</v>
      </c>
      <c r="AV26" s="3">
        <f t="shared" si="13"/>
        <v>2674699.2004086147</v>
      </c>
      <c r="AW26" s="3">
        <f t="shared" si="13"/>
        <v>2674699.2004086147</v>
      </c>
      <c r="AX26" s="3">
        <f t="shared" si="13"/>
        <v>2674699.2004086147</v>
      </c>
      <c r="AY26" s="3">
        <f t="shared" si="13"/>
        <v>2674699.2004086147</v>
      </c>
      <c r="AZ26" s="3">
        <f t="shared" si="13"/>
        <v>2674699.2004086147</v>
      </c>
      <c r="BA26" s="3">
        <f t="shared" si="13"/>
        <v>2674699.2004086147</v>
      </c>
      <c r="BB26" s="3">
        <f t="shared" si="13"/>
        <v>2674699.2004086147</v>
      </c>
      <c r="BC26" s="3">
        <f t="shared" si="13"/>
        <v>2674699.2004086147</v>
      </c>
      <c r="BD26" s="3">
        <f t="shared" si="13"/>
        <v>2674699.2004086147</v>
      </c>
      <c r="BE26" s="3">
        <f t="shared" si="13"/>
        <v>2674699.2004086147</v>
      </c>
      <c r="BF26" s="3">
        <f t="shared" si="13"/>
        <v>2674699.2004086147</v>
      </c>
      <c r="BG26" s="3">
        <f t="shared" si="13"/>
        <v>2674699.2004086147</v>
      </c>
      <c r="BH26" s="3">
        <f t="shared" si="13"/>
        <v>2674699.2004086147</v>
      </c>
      <c r="BI26" s="3">
        <f t="shared" si="13"/>
        <v>2674699.2004086147</v>
      </c>
      <c r="BJ26" s="3">
        <f t="shared" si="13"/>
        <v>2674699.2004086147</v>
      </c>
      <c r="BK26" s="3">
        <f t="shared" si="13"/>
        <v>2674699.2004086147</v>
      </c>
      <c r="BL26" s="3">
        <f t="shared" si="13"/>
        <v>2674699.2004086147</v>
      </c>
      <c r="BM26" s="3">
        <f t="shared" si="13"/>
        <v>2674699.2004086147</v>
      </c>
      <c r="BN26" s="3">
        <f t="shared" si="13"/>
        <v>2674699.2004086147</v>
      </c>
      <c r="BO26" s="3">
        <f t="shared" si="13"/>
        <v>2674699.2004086147</v>
      </c>
      <c r="BP26" s="3">
        <f t="shared" ref="BP26:CH26" si="14">IF(SUM($C$19:$N$19)=0,0,BO26+BP8)</f>
        <v>2674699.2004086147</v>
      </c>
      <c r="BQ26" s="3">
        <f t="shared" si="14"/>
        <v>2674699.2004086147</v>
      </c>
      <c r="BR26" s="3">
        <f t="shared" si="14"/>
        <v>2674699.2004086147</v>
      </c>
      <c r="BS26" s="3">
        <f t="shared" si="14"/>
        <v>2674699.2004086147</v>
      </c>
      <c r="BT26" s="3">
        <f t="shared" si="14"/>
        <v>2674699.2004086147</v>
      </c>
      <c r="BU26" s="3">
        <f t="shared" si="14"/>
        <v>2674699.2004086147</v>
      </c>
      <c r="BV26" s="3">
        <f t="shared" si="14"/>
        <v>2674699.2004086147</v>
      </c>
      <c r="BW26" s="3">
        <f t="shared" si="14"/>
        <v>2674699.2004086147</v>
      </c>
      <c r="BX26" s="3">
        <f t="shared" si="14"/>
        <v>2674699.2004086147</v>
      </c>
      <c r="BY26" s="3">
        <f t="shared" si="14"/>
        <v>2674699.2004086147</v>
      </c>
      <c r="BZ26" s="3">
        <f t="shared" si="14"/>
        <v>2674699.2004086147</v>
      </c>
      <c r="CA26" s="3">
        <f t="shared" si="14"/>
        <v>2674699.2004086147</v>
      </c>
      <c r="CB26" s="3">
        <f t="shared" si="14"/>
        <v>2674699.2004086147</v>
      </c>
      <c r="CC26" s="3">
        <f t="shared" si="14"/>
        <v>2674699.2004086147</v>
      </c>
      <c r="CD26" s="3">
        <f t="shared" si="14"/>
        <v>2674699.2004086147</v>
      </c>
      <c r="CE26" s="3">
        <f t="shared" si="14"/>
        <v>2674699.2004086147</v>
      </c>
      <c r="CF26" s="3">
        <f t="shared" si="14"/>
        <v>2674699.2004086147</v>
      </c>
      <c r="CG26" s="3">
        <f t="shared" si="14"/>
        <v>2674699.2004086147</v>
      </c>
      <c r="CH26" s="12">
        <f t="shared" si="14"/>
        <v>2674699.2004086147</v>
      </c>
    </row>
    <row r="27" spans="1:86" x14ac:dyDescent="0.3">
      <c r="A27" s="565"/>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
      <c r="A28" s="565"/>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
      <c r="A29" s="565"/>
      <c r="B29" s="11" t="str">
        <f t="shared" si="6"/>
        <v>HVAC</v>
      </c>
      <c r="C29" s="3">
        <f t="shared" si="6"/>
        <v>0</v>
      </c>
      <c r="D29" s="3">
        <f t="shared" ref="D29:BO29" si="19">IF(SUM($C$19:$N$19)=0,0,C29+D11)</f>
        <v>0</v>
      </c>
      <c r="E29" s="3">
        <f t="shared" si="19"/>
        <v>0</v>
      </c>
      <c r="F29" s="3">
        <f t="shared" si="19"/>
        <v>0</v>
      </c>
      <c r="G29" s="3">
        <f t="shared" si="19"/>
        <v>248836.20619104279</v>
      </c>
      <c r="H29" s="3">
        <f t="shared" si="19"/>
        <v>248836.20619104279</v>
      </c>
      <c r="I29" s="3">
        <f t="shared" si="19"/>
        <v>248836.20619104279</v>
      </c>
      <c r="J29" s="3">
        <f t="shared" si="19"/>
        <v>454813.73657489015</v>
      </c>
      <c r="K29" s="3">
        <f t="shared" si="19"/>
        <v>2369466.8190346006</v>
      </c>
      <c r="L29" s="3">
        <f t="shared" si="19"/>
        <v>3026628.9441372547</v>
      </c>
      <c r="M29" s="3">
        <f t="shared" si="19"/>
        <v>3026628.9441372547</v>
      </c>
      <c r="N29" s="3">
        <f t="shared" si="19"/>
        <v>3697148.2032752214</v>
      </c>
      <c r="O29" s="3">
        <f t="shared" si="19"/>
        <v>3697148.2032752214</v>
      </c>
      <c r="P29" s="3">
        <f t="shared" si="19"/>
        <v>3697148.2032752214</v>
      </c>
      <c r="Q29" s="3">
        <f t="shared" si="19"/>
        <v>3697148.2032752214</v>
      </c>
      <c r="R29" s="3">
        <f t="shared" si="19"/>
        <v>3697148.2032752214</v>
      </c>
      <c r="S29" s="3">
        <f t="shared" si="19"/>
        <v>3697148.2032752214</v>
      </c>
      <c r="T29" s="3">
        <f t="shared" si="19"/>
        <v>3697148.2032752214</v>
      </c>
      <c r="U29" s="3">
        <f t="shared" si="19"/>
        <v>3697148.2032752214</v>
      </c>
      <c r="V29" s="3">
        <f t="shared" si="19"/>
        <v>3697148.2032752214</v>
      </c>
      <c r="W29" s="3">
        <f t="shared" si="19"/>
        <v>3697148.2032752214</v>
      </c>
      <c r="X29" s="3">
        <f t="shared" si="19"/>
        <v>3697148.2032752214</v>
      </c>
      <c r="Y29" s="3">
        <f t="shared" si="19"/>
        <v>3697148.2032752214</v>
      </c>
      <c r="Z29" s="3">
        <f t="shared" si="19"/>
        <v>3697148.2032752214</v>
      </c>
      <c r="AA29" s="3">
        <f t="shared" si="19"/>
        <v>3697148.2032752214</v>
      </c>
      <c r="AB29" s="3">
        <f t="shared" si="19"/>
        <v>3697148.2032752214</v>
      </c>
      <c r="AC29" s="3">
        <f t="shared" si="19"/>
        <v>3697148.2032752214</v>
      </c>
      <c r="AD29" s="3">
        <f t="shared" si="19"/>
        <v>3697148.2032752214</v>
      </c>
      <c r="AE29" s="3">
        <f t="shared" si="19"/>
        <v>3697148.2032752214</v>
      </c>
      <c r="AF29" s="3">
        <f t="shared" si="19"/>
        <v>3697148.2032752214</v>
      </c>
      <c r="AG29" s="3">
        <f t="shared" si="19"/>
        <v>3697148.2032752214</v>
      </c>
      <c r="AH29" s="3">
        <f t="shared" si="19"/>
        <v>3697148.2032752214</v>
      </c>
      <c r="AI29" s="3">
        <f t="shared" si="19"/>
        <v>3697148.2032752214</v>
      </c>
      <c r="AJ29" s="3">
        <f t="shared" si="19"/>
        <v>3697148.2032752214</v>
      </c>
      <c r="AK29" s="3">
        <f t="shared" si="19"/>
        <v>3697148.2032752214</v>
      </c>
      <c r="AL29" s="3">
        <f t="shared" si="19"/>
        <v>3697148.2032752214</v>
      </c>
      <c r="AM29" s="3">
        <f t="shared" si="19"/>
        <v>3697148.2032752214</v>
      </c>
      <c r="AN29" s="3">
        <f t="shared" si="19"/>
        <v>3697148.2032752214</v>
      </c>
      <c r="AO29" s="3">
        <f t="shared" si="19"/>
        <v>3697148.2032752214</v>
      </c>
      <c r="AP29" s="3">
        <f t="shared" si="19"/>
        <v>3697148.2032752214</v>
      </c>
      <c r="AQ29" s="3">
        <f t="shared" si="19"/>
        <v>3697148.2032752214</v>
      </c>
      <c r="AR29" s="3">
        <f t="shared" si="19"/>
        <v>3697148.2032752214</v>
      </c>
      <c r="AS29" s="3">
        <f t="shared" si="19"/>
        <v>3697148.2032752214</v>
      </c>
      <c r="AT29" s="3">
        <f t="shared" si="19"/>
        <v>3697148.2032752214</v>
      </c>
      <c r="AU29" s="3">
        <f t="shared" si="19"/>
        <v>3697148.2032752214</v>
      </c>
      <c r="AV29" s="3">
        <f t="shared" si="19"/>
        <v>3697148.2032752214</v>
      </c>
      <c r="AW29" s="3">
        <f t="shared" si="19"/>
        <v>3697148.2032752214</v>
      </c>
      <c r="AX29" s="3">
        <f t="shared" si="19"/>
        <v>3697148.2032752214</v>
      </c>
      <c r="AY29" s="3">
        <f t="shared" si="19"/>
        <v>3697148.2032752214</v>
      </c>
      <c r="AZ29" s="3">
        <f t="shared" si="19"/>
        <v>3697148.2032752214</v>
      </c>
      <c r="BA29" s="3">
        <f t="shared" si="19"/>
        <v>3697148.2032752214</v>
      </c>
      <c r="BB29" s="3">
        <f t="shared" si="19"/>
        <v>3697148.2032752214</v>
      </c>
      <c r="BC29" s="3">
        <f t="shared" si="19"/>
        <v>3697148.2032752214</v>
      </c>
      <c r="BD29" s="3">
        <f t="shared" si="19"/>
        <v>3697148.2032752214</v>
      </c>
      <c r="BE29" s="3">
        <f t="shared" si="19"/>
        <v>3697148.2032752214</v>
      </c>
      <c r="BF29" s="3">
        <f t="shared" si="19"/>
        <v>3697148.2032752214</v>
      </c>
      <c r="BG29" s="3">
        <f t="shared" si="19"/>
        <v>3697148.2032752214</v>
      </c>
      <c r="BH29" s="3">
        <f t="shared" si="19"/>
        <v>3697148.2032752214</v>
      </c>
      <c r="BI29" s="3">
        <f t="shared" si="19"/>
        <v>3697148.2032752214</v>
      </c>
      <c r="BJ29" s="3">
        <f t="shared" si="19"/>
        <v>3697148.2032752214</v>
      </c>
      <c r="BK29" s="3">
        <f t="shared" si="19"/>
        <v>3697148.2032752214</v>
      </c>
      <c r="BL29" s="3">
        <f t="shared" si="19"/>
        <v>3697148.2032752214</v>
      </c>
      <c r="BM29" s="3">
        <f t="shared" si="19"/>
        <v>3697148.2032752214</v>
      </c>
      <c r="BN29" s="3">
        <f t="shared" si="19"/>
        <v>3697148.2032752214</v>
      </c>
      <c r="BO29" s="3">
        <f t="shared" si="19"/>
        <v>3697148.2032752214</v>
      </c>
      <c r="BP29" s="3">
        <f t="shared" ref="BP29:CH29" si="20">IF(SUM($C$19:$N$19)=0,0,BO29+BP11)</f>
        <v>3697148.2032752214</v>
      </c>
      <c r="BQ29" s="3">
        <f t="shared" si="20"/>
        <v>3697148.2032752214</v>
      </c>
      <c r="BR29" s="3">
        <f t="shared" si="20"/>
        <v>3697148.2032752214</v>
      </c>
      <c r="BS29" s="3">
        <f t="shared" si="20"/>
        <v>3697148.2032752214</v>
      </c>
      <c r="BT29" s="3">
        <f t="shared" si="20"/>
        <v>3697148.2032752214</v>
      </c>
      <c r="BU29" s="3">
        <f t="shared" si="20"/>
        <v>3697148.2032752214</v>
      </c>
      <c r="BV29" s="3">
        <f t="shared" si="20"/>
        <v>3697148.2032752214</v>
      </c>
      <c r="BW29" s="3">
        <f t="shared" si="20"/>
        <v>3697148.2032752214</v>
      </c>
      <c r="BX29" s="3">
        <f t="shared" si="20"/>
        <v>3697148.2032752214</v>
      </c>
      <c r="BY29" s="3">
        <f t="shared" si="20"/>
        <v>3697148.2032752214</v>
      </c>
      <c r="BZ29" s="3">
        <f t="shared" si="20"/>
        <v>3697148.2032752214</v>
      </c>
      <c r="CA29" s="3">
        <f t="shared" si="20"/>
        <v>3697148.2032752214</v>
      </c>
      <c r="CB29" s="3">
        <f t="shared" si="20"/>
        <v>3697148.2032752214</v>
      </c>
      <c r="CC29" s="3">
        <f t="shared" si="20"/>
        <v>3697148.2032752214</v>
      </c>
      <c r="CD29" s="3">
        <f t="shared" si="20"/>
        <v>3697148.2032752214</v>
      </c>
      <c r="CE29" s="3">
        <f t="shared" si="20"/>
        <v>3697148.2032752214</v>
      </c>
      <c r="CF29" s="3">
        <f t="shared" si="20"/>
        <v>3697148.2032752214</v>
      </c>
      <c r="CG29" s="3">
        <f t="shared" si="20"/>
        <v>3697148.2032752214</v>
      </c>
      <c r="CH29" s="12">
        <f t="shared" si="20"/>
        <v>3697148.2032752214</v>
      </c>
    </row>
    <row r="30" spans="1:86" x14ac:dyDescent="0.3">
      <c r="A30" s="565"/>
      <c r="B30" s="11" t="str">
        <f t="shared" si="6"/>
        <v>Lighting</v>
      </c>
      <c r="C30" s="3">
        <f t="shared" si="6"/>
        <v>0</v>
      </c>
      <c r="D30" s="3">
        <f t="shared" ref="D30:BO30" si="21">IF(SUM($C$19:$N$19)=0,0,C30+D12)</f>
        <v>33187.937813012104</v>
      </c>
      <c r="E30" s="3">
        <f t="shared" si="21"/>
        <v>67135.967388355057</v>
      </c>
      <c r="F30" s="3">
        <f t="shared" si="21"/>
        <v>393262.1096149151</v>
      </c>
      <c r="G30" s="3">
        <f t="shared" si="21"/>
        <v>928662.9678869152</v>
      </c>
      <c r="H30" s="3">
        <f t="shared" si="21"/>
        <v>1287906.3622035198</v>
      </c>
      <c r="I30" s="3">
        <f t="shared" si="21"/>
        <v>1413458.5661319199</v>
      </c>
      <c r="J30" s="3">
        <f t="shared" si="21"/>
        <v>2080290.7365006539</v>
      </c>
      <c r="K30" s="3">
        <f t="shared" si="21"/>
        <v>2119902.6807582541</v>
      </c>
      <c r="L30" s="3">
        <f t="shared" si="21"/>
        <v>2712564.6780438107</v>
      </c>
      <c r="M30" s="3">
        <f t="shared" si="21"/>
        <v>2752303.0968630104</v>
      </c>
      <c r="N30" s="3">
        <f t="shared" si="21"/>
        <v>8052375.2534400821</v>
      </c>
      <c r="O30" s="3">
        <f t="shared" si="21"/>
        <v>8052375.2534400821</v>
      </c>
      <c r="P30" s="3">
        <f t="shared" si="21"/>
        <v>8052375.2534400821</v>
      </c>
      <c r="Q30" s="3">
        <f t="shared" si="21"/>
        <v>8052375.2534400821</v>
      </c>
      <c r="R30" s="3">
        <f t="shared" si="21"/>
        <v>8052375.2534400821</v>
      </c>
      <c r="S30" s="3">
        <f t="shared" si="21"/>
        <v>8052375.2534400821</v>
      </c>
      <c r="T30" s="3">
        <f t="shared" si="21"/>
        <v>8052375.2534400821</v>
      </c>
      <c r="U30" s="3">
        <f t="shared" si="21"/>
        <v>8052375.2534400821</v>
      </c>
      <c r="V30" s="3">
        <f t="shared" si="21"/>
        <v>8052375.2534400821</v>
      </c>
      <c r="W30" s="3">
        <f t="shared" si="21"/>
        <v>8052375.2534400821</v>
      </c>
      <c r="X30" s="3">
        <f t="shared" si="21"/>
        <v>8052375.2534400821</v>
      </c>
      <c r="Y30" s="3">
        <f t="shared" si="21"/>
        <v>8052375.2534400821</v>
      </c>
      <c r="Z30" s="3">
        <f t="shared" si="21"/>
        <v>8052375.2534400821</v>
      </c>
      <c r="AA30" s="3">
        <f t="shared" si="21"/>
        <v>8052375.2534400821</v>
      </c>
      <c r="AB30" s="3">
        <f t="shared" si="21"/>
        <v>8052375.2534400821</v>
      </c>
      <c r="AC30" s="3">
        <f t="shared" si="21"/>
        <v>8052375.2534400821</v>
      </c>
      <c r="AD30" s="3">
        <f t="shared" si="21"/>
        <v>8052375.2534400821</v>
      </c>
      <c r="AE30" s="3">
        <f t="shared" si="21"/>
        <v>8052375.2534400821</v>
      </c>
      <c r="AF30" s="3">
        <f t="shared" si="21"/>
        <v>8052375.2534400821</v>
      </c>
      <c r="AG30" s="3">
        <f t="shared" si="21"/>
        <v>8052375.2534400821</v>
      </c>
      <c r="AH30" s="3">
        <f t="shared" si="21"/>
        <v>8052375.2534400821</v>
      </c>
      <c r="AI30" s="3">
        <f t="shared" si="21"/>
        <v>8052375.2534400821</v>
      </c>
      <c r="AJ30" s="3">
        <f t="shared" si="21"/>
        <v>8052375.2534400821</v>
      </c>
      <c r="AK30" s="3">
        <f t="shared" si="21"/>
        <v>8052375.2534400821</v>
      </c>
      <c r="AL30" s="3">
        <f t="shared" si="21"/>
        <v>8052375.2534400821</v>
      </c>
      <c r="AM30" s="3">
        <f t="shared" si="21"/>
        <v>8052375.2534400821</v>
      </c>
      <c r="AN30" s="3">
        <f t="shared" si="21"/>
        <v>8052375.2534400821</v>
      </c>
      <c r="AO30" s="3">
        <f t="shared" si="21"/>
        <v>8052375.2534400821</v>
      </c>
      <c r="AP30" s="3">
        <f t="shared" si="21"/>
        <v>8052375.2534400821</v>
      </c>
      <c r="AQ30" s="3">
        <f t="shared" si="21"/>
        <v>8052375.2534400821</v>
      </c>
      <c r="AR30" s="3">
        <f t="shared" si="21"/>
        <v>8052375.2534400821</v>
      </c>
      <c r="AS30" s="3">
        <f t="shared" si="21"/>
        <v>8052375.2534400821</v>
      </c>
      <c r="AT30" s="3">
        <f t="shared" si="21"/>
        <v>8052375.2534400821</v>
      </c>
      <c r="AU30" s="3">
        <f t="shared" si="21"/>
        <v>8052375.2534400821</v>
      </c>
      <c r="AV30" s="3">
        <f t="shared" si="21"/>
        <v>8052375.2534400821</v>
      </c>
      <c r="AW30" s="3">
        <f t="shared" si="21"/>
        <v>8052375.2534400821</v>
      </c>
      <c r="AX30" s="3">
        <f t="shared" si="21"/>
        <v>8052375.2534400821</v>
      </c>
      <c r="AY30" s="3">
        <f t="shared" si="21"/>
        <v>8052375.2534400821</v>
      </c>
      <c r="AZ30" s="3">
        <f t="shared" si="21"/>
        <v>8052375.2534400821</v>
      </c>
      <c r="BA30" s="3">
        <f t="shared" si="21"/>
        <v>8052375.2534400821</v>
      </c>
      <c r="BB30" s="3">
        <f t="shared" si="21"/>
        <v>8052375.2534400821</v>
      </c>
      <c r="BC30" s="3">
        <f t="shared" si="21"/>
        <v>8052375.2534400821</v>
      </c>
      <c r="BD30" s="3">
        <f t="shared" si="21"/>
        <v>8052375.2534400821</v>
      </c>
      <c r="BE30" s="3">
        <f t="shared" si="21"/>
        <v>8052375.2534400821</v>
      </c>
      <c r="BF30" s="3">
        <f t="shared" si="21"/>
        <v>8052375.2534400821</v>
      </c>
      <c r="BG30" s="3">
        <f t="shared" si="21"/>
        <v>8052375.2534400821</v>
      </c>
      <c r="BH30" s="3">
        <f t="shared" si="21"/>
        <v>8052375.2534400821</v>
      </c>
      <c r="BI30" s="3">
        <f t="shared" si="21"/>
        <v>8052375.2534400821</v>
      </c>
      <c r="BJ30" s="3">
        <f t="shared" si="21"/>
        <v>8052375.2534400821</v>
      </c>
      <c r="BK30" s="3">
        <f t="shared" si="21"/>
        <v>8052375.2534400821</v>
      </c>
      <c r="BL30" s="3">
        <f t="shared" si="21"/>
        <v>8052375.2534400821</v>
      </c>
      <c r="BM30" s="3">
        <f t="shared" si="21"/>
        <v>8052375.2534400821</v>
      </c>
      <c r="BN30" s="3">
        <f t="shared" si="21"/>
        <v>8052375.2534400821</v>
      </c>
      <c r="BO30" s="3">
        <f t="shared" si="21"/>
        <v>8052375.2534400821</v>
      </c>
      <c r="BP30" s="3">
        <f t="shared" ref="BP30:CH30" si="22">IF(SUM($C$19:$N$19)=0,0,BO30+BP12)</f>
        <v>8052375.2534400821</v>
      </c>
      <c r="BQ30" s="3">
        <f t="shared" si="22"/>
        <v>8052375.2534400821</v>
      </c>
      <c r="BR30" s="3">
        <f t="shared" si="22"/>
        <v>8052375.2534400821</v>
      </c>
      <c r="BS30" s="3">
        <f t="shared" si="22"/>
        <v>8052375.2534400821</v>
      </c>
      <c r="BT30" s="3">
        <f t="shared" si="22"/>
        <v>8052375.2534400821</v>
      </c>
      <c r="BU30" s="3">
        <f t="shared" si="22"/>
        <v>8052375.2534400821</v>
      </c>
      <c r="BV30" s="3">
        <f t="shared" si="22"/>
        <v>8052375.2534400821</v>
      </c>
      <c r="BW30" s="3">
        <f t="shared" si="22"/>
        <v>8052375.2534400821</v>
      </c>
      <c r="BX30" s="3">
        <f t="shared" si="22"/>
        <v>8052375.2534400821</v>
      </c>
      <c r="BY30" s="3">
        <f t="shared" si="22"/>
        <v>8052375.2534400821</v>
      </c>
      <c r="BZ30" s="3">
        <f t="shared" si="22"/>
        <v>8052375.2534400821</v>
      </c>
      <c r="CA30" s="3">
        <f t="shared" si="22"/>
        <v>8052375.2534400821</v>
      </c>
      <c r="CB30" s="3">
        <f t="shared" si="22"/>
        <v>8052375.2534400821</v>
      </c>
      <c r="CC30" s="3">
        <f t="shared" si="22"/>
        <v>8052375.2534400821</v>
      </c>
      <c r="CD30" s="3">
        <f t="shared" si="22"/>
        <v>8052375.2534400821</v>
      </c>
      <c r="CE30" s="3">
        <f t="shared" si="22"/>
        <v>8052375.2534400821</v>
      </c>
      <c r="CF30" s="3">
        <f t="shared" si="22"/>
        <v>8052375.2534400821</v>
      </c>
      <c r="CG30" s="3">
        <f t="shared" si="22"/>
        <v>8052375.2534400821</v>
      </c>
      <c r="CH30" s="12">
        <f t="shared" si="22"/>
        <v>8052375.2534400821</v>
      </c>
    </row>
    <row r="31" spans="1:86" x14ac:dyDescent="0.3">
      <c r="A31" s="565"/>
      <c r="B31" s="11" t="str">
        <f t="shared" si="6"/>
        <v>Miscellaneous</v>
      </c>
      <c r="C31" s="3">
        <f t="shared" si="6"/>
        <v>0</v>
      </c>
      <c r="D31" s="3">
        <f t="shared" ref="D31:BO31" si="23">IF(SUM($C$19:$N$19)=0,0,C31+D13)</f>
        <v>90471.382627063067</v>
      </c>
      <c r="E31" s="3">
        <f t="shared" si="23"/>
        <v>90471.382627063067</v>
      </c>
      <c r="F31" s="3">
        <f t="shared" si="23"/>
        <v>90471.382627063067</v>
      </c>
      <c r="G31" s="3">
        <f t="shared" si="23"/>
        <v>90471.382627063067</v>
      </c>
      <c r="H31" s="3">
        <f t="shared" si="23"/>
        <v>90471.382627063067</v>
      </c>
      <c r="I31" s="3">
        <f t="shared" si="23"/>
        <v>90471.382627063067</v>
      </c>
      <c r="J31" s="3">
        <f t="shared" si="23"/>
        <v>90471.382627063067</v>
      </c>
      <c r="K31" s="3">
        <f t="shared" si="23"/>
        <v>90471.382627063067</v>
      </c>
      <c r="L31" s="3">
        <f t="shared" si="23"/>
        <v>90471.382627063067</v>
      </c>
      <c r="M31" s="3">
        <f t="shared" si="23"/>
        <v>90471.382627063067</v>
      </c>
      <c r="N31" s="3">
        <f t="shared" si="23"/>
        <v>90471.382627063067</v>
      </c>
      <c r="O31" s="3">
        <f t="shared" si="23"/>
        <v>90471.382627063067</v>
      </c>
      <c r="P31" s="3">
        <f t="shared" si="23"/>
        <v>90471.382627063067</v>
      </c>
      <c r="Q31" s="3">
        <f t="shared" si="23"/>
        <v>90471.382627063067</v>
      </c>
      <c r="R31" s="3">
        <f t="shared" si="23"/>
        <v>90471.382627063067</v>
      </c>
      <c r="S31" s="3">
        <f t="shared" si="23"/>
        <v>90471.382627063067</v>
      </c>
      <c r="T31" s="3">
        <f t="shared" si="23"/>
        <v>90471.382627063067</v>
      </c>
      <c r="U31" s="3">
        <f t="shared" si="23"/>
        <v>90471.382627063067</v>
      </c>
      <c r="V31" s="3">
        <f t="shared" si="23"/>
        <v>90471.382627063067</v>
      </c>
      <c r="W31" s="3">
        <f t="shared" si="23"/>
        <v>90471.382627063067</v>
      </c>
      <c r="X31" s="3">
        <f t="shared" si="23"/>
        <v>90471.382627063067</v>
      </c>
      <c r="Y31" s="3">
        <f t="shared" si="23"/>
        <v>90471.382627063067</v>
      </c>
      <c r="Z31" s="3">
        <f t="shared" si="23"/>
        <v>90471.382627063067</v>
      </c>
      <c r="AA31" s="3">
        <f t="shared" si="23"/>
        <v>90471.382627063067</v>
      </c>
      <c r="AB31" s="3">
        <f t="shared" si="23"/>
        <v>90471.382627063067</v>
      </c>
      <c r="AC31" s="3">
        <f t="shared" si="23"/>
        <v>90471.382627063067</v>
      </c>
      <c r="AD31" s="3">
        <f t="shared" si="23"/>
        <v>90471.382627063067</v>
      </c>
      <c r="AE31" s="3">
        <f t="shared" si="23"/>
        <v>90471.382627063067</v>
      </c>
      <c r="AF31" s="3">
        <f t="shared" si="23"/>
        <v>90471.382627063067</v>
      </c>
      <c r="AG31" s="3">
        <f t="shared" si="23"/>
        <v>90471.382627063067</v>
      </c>
      <c r="AH31" s="3">
        <f t="shared" si="23"/>
        <v>90471.382627063067</v>
      </c>
      <c r="AI31" s="3">
        <f t="shared" si="23"/>
        <v>90471.382627063067</v>
      </c>
      <c r="AJ31" s="3">
        <f t="shared" si="23"/>
        <v>90471.382627063067</v>
      </c>
      <c r="AK31" s="3">
        <f t="shared" si="23"/>
        <v>90471.382627063067</v>
      </c>
      <c r="AL31" s="3">
        <f t="shared" si="23"/>
        <v>90471.382627063067</v>
      </c>
      <c r="AM31" s="3">
        <f t="shared" si="23"/>
        <v>90471.382627063067</v>
      </c>
      <c r="AN31" s="3">
        <f t="shared" si="23"/>
        <v>90471.382627063067</v>
      </c>
      <c r="AO31" s="3">
        <f t="shared" si="23"/>
        <v>90471.382627063067</v>
      </c>
      <c r="AP31" s="3">
        <f t="shared" si="23"/>
        <v>90471.382627063067</v>
      </c>
      <c r="AQ31" s="3">
        <f t="shared" si="23"/>
        <v>90471.382627063067</v>
      </c>
      <c r="AR31" s="3">
        <f t="shared" si="23"/>
        <v>90471.382627063067</v>
      </c>
      <c r="AS31" s="3">
        <f t="shared" si="23"/>
        <v>90471.382627063067</v>
      </c>
      <c r="AT31" s="3">
        <f t="shared" si="23"/>
        <v>90471.382627063067</v>
      </c>
      <c r="AU31" s="3">
        <f t="shared" si="23"/>
        <v>90471.382627063067</v>
      </c>
      <c r="AV31" s="3">
        <f t="shared" si="23"/>
        <v>90471.382627063067</v>
      </c>
      <c r="AW31" s="3">
        <f t="shared" si="23"/>
        <v>90471.382627063067</v>
      </c>
      <c r="AX31" s="3">
        <f t="shared" si="23"/>
        <v>90471.382627063067</v>
      </c>
      <c r="AY31" s="3">
        <f t="shared" si="23"/>
        <v>90471.382627063067</v>
      </c>
      <c r="AZ31" s="3">
        <f t="shared" si="23"/>
        <v>90471.382627063067</v>
      </c>
      <c r="BA31" s="3">
        <f t="shared" si="23"/>
        <v>90471.382627063067</v>
      </c>
      <c r="BB31" s="3">
        <f t="shared" si="23"/>
        <v>90471.382627063067</v>
      </c>
      <c r="BC31" s="3">
        <f t="shared" si="23"/>
        <v>90471.382627063067</v>
      </c>
      <c r="BD31" s="3">
        <f t="shared" si="23"/>
        <v>90471.382627063067</v>
      </c>
      <c r="BE31" s="3">
        <f t="shared" si="23"/>
        <v>90471.382627063067</v>
      </c>
      <c r="BF31" s="3">
        <f t="shared" si="23"/>
        <v>90471.382627063067</v>
      </c>
      <c r="BG31" s="3">
        <f t="shared" si="23"/>
        <v>90471.382627063067</v>
      </c>
      <c r="BH31" s="3">
        <f t="shared" si="23"/>
        <v>90471.382627063067</v>
      </c>
      <c r="BI31" s="3">
        <f t="shared" si="23"/>
        <v>90471.382627063067</v>
      </c>
      <c r="BJ31" s="3">
        <f t="shared" si="23"/>
        <v>90471.382627063067</v>
      </c>
      <c r="BK31" s="3">
        <f t="shared" si="23"/>
        <v>90471.382627063067</v>
      </c>
      <c r="BL31" s="3">
        <f t="shared" si="23"/>
        <v>90471.382627063067</v>
      </c>
      <c r="BM31" s="3">
        <f t="shared" si="23"/>
        <v>90471.382627063067</v>
      </c>
      <c r="BN31" s="3">
        <f t="shared" si="23"/>
        <v>90471.382627063067</v>
      </c>
      <c r="BO31" s="3">
        <f t="shared" si="23"/>
        <v>90471.382627063067</v>
      </c>
      <c r="BP31" s="3">
        <f t="shared" ref="BP31:CH31" si="24">IF(SUM($C$19:$N$19)=0,0,BO31+BP13)</f>
        <v>90471.382627063067</v>
      </c>
      <c r="BQ31" s="3">
        <f t="shared" si="24"/>
        <v>90471.382627063067</v>
      </c>
      <c r="BR31" s="3">
        <f t="shared" si="24"/>
        <v>90471.382627063067</v>
      </c>
      <c r="BS31" s="3">
        <f t="shared" si="24"/>
        <v>90471.382627063067</v>
      </c>
      <c r="BT31" s="3">
        <f t="shared" si="24"/>
        <v>90471.382627063067</v>
      </c>
      <c r="BU31" s="3">
        <f t="shared" si="24"/>
        <v>90471.382627063067</v>
      </c>
      <c r="BV31" s="3">
        <f t="shared" si="24"/>
        <v>90471.382627063067</v>
      </c>
      <c r="BW31" s="3">
        <f t="shared" si="24"/>
        <v>90471.382627063067</v>
      </c>
      <c r="BX31" s="3">
        <f t="shared" si="24"/>
        <v>90471.382627063067</v>
      </c>
      <c r="BY31" s="3">
        <f t="shared" si="24"/>
        <v>90471.382627063067</v>
      </c>
      <c r="BZ31" s="3">
        <f t="shared" si="24"/>
        <v>90471.382627063067</v>
      </c>
      <c r="CA31" s="3">
        <f t="shared" si="24"/>
        <v>90471.382627063067</v>
      </c>
      <c r="CB31" s="3">
        <f t="shared" si="24"/>
        <v>90471.382627063067</v>
      </c>
      <c r="CC31" s="3">
        <f t="shared" si="24"/>
        <v>90471.382627063067</v>
      </c>
      <c r="CD31" s="3">
        <f t="shared" si="24"/>
        <v>90471.382627063067</v>
      </c>
      <c r="CE31" s="3">
        <f t="shared" si="24"/>
        <v>90471.382627063067</v>
      </c>
      <c r="CF31" s="3">
        <f t="shared" si="24"/>
        <v>90471.382627063067</v>
      </c>
      <c r="CG31" s="3">
        <f t="shared" si="24"/>
        <v>90471.382627063067</v>
      </c>
      <c r="CH31" s="12">
        <f t="shared" si="24"/>
        <v>90471.382627063067</v>
      </c>
    </row>
    <row r="32" spans="1:86" ht="15" customHeight="1" x14ac:dyDescent="0.3">
      <c r="A32" s="565"/>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
      <c r="A33" s="565"/>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36747.087999999996</v>
      </c>
      <c r="L33" s="3">
        <f t="shared" si="27"/>
        <v>36747.087999999996</v>
      </c>
      <c r="M33" s="3">
        <f t="shared" si="27"/>
        <v>301340.68799999997</v>
      </c>
      <c r="N33" s="3">
        <f t="shared" si="27"/>
        <v>356773.54799999995</v>
      </c>
      <c r="O33" s="3">
        <f t="shared" si="27"/>
        <v>356773.54799999995</v>
      </c>
      <c r="P33" s="3">
        <f t="shared" si="27"/>
        <v>356773.54799999995</v>
      </c>
      <c r="Q33" s="3">
        <f t="shared" si="27"/>
        <v>356773.54799999995</v>
      </c>
      <c r="R33" s="3">
        <f t="shared" si="27"/>
        <v>356773.54799999995</v>
      </c>
      <c r="S33" s="3">
        <f t="shared" si="27"/>
        <v>356773.54799999995</v>
      </c>
      <c r="T33" s="3">
        <f t="shared" si="27"/>
        <v>356773.54799999995</v>
      </c>
      <c r="U33" s="3">
        <f t="shared" si="27"/>
        <v>356773.54799999995</v>
      </c>
      <c r="V33" s="3">
        <f t="shared" si="27"/>
        <v>356773.54799999995</v>
      </c>
      <c r="W33" s="3">
        <f t="shared" si="27"/>
        <v>356773.54799999995</v>
      </c>
      <c r="X33" s="3">
        <f t="shared" si="27"/>
        <v>356773.54799999995</v>
      </c>
      <c r="Y33" s="3">
        <f t="shared" si="27"/>
        <v>356773.54799999995</v>
      </c>
      <c r="Z33" s="3">
        <f t="shared" si="27"/>
        <v>356773.54799999995</v>
      </c>
      <c r="AA33" s="3">
        <f t="shared" si="27"/>
        <v>356773.54799999995</v>
      </c>
      <c r="AB33" s="3">
        <f t="shared" si="27"/>
        <v>356773.54799999995</v>
      </c>
      <c r="AC33" s="3">
        <f t="shared" si="27"/>
        <v>356773.54799999995</v>
      </c>
      <c r="AD33" s="3">
        <f t="shared" si="27"/>
        <v>356773.54799999995</v>
      </c>
      <c r="AE33" s="3">
        <f t="shared" si="27"/>
        <v>356773.54799999995</v>
      </c>
      <c r="AF33" s="3">
        <f t="shared" si="27"/>
        <v>356773.54799999995</v>
      </c>
      <c r="AG33" s="3">
        <f t="shared" si="27"/>
        <v>356773.54799999995</v>
      </c>
      <c r="AH33" s="3">
        <f t="shared" si="27"/>
        <v>356773.54799999995</v>
      </c>
      <c r="AI33" s="3">
        <f t="shared" si="27"/>
        <v>356773.54799999995</v>
      </c>
      <c r="AJ33" s="3">
        <f t="shared" si="27"/>
        <v>356773.54799999995</v>
      </c>
      <c r="AK33" s="3">
        <f t="shared" si="27"/>
        <v>356773.54799999995</v>
      </c>
      <c r="AL33" s="3">
        <f t="shared" si="27"/>
        <v>356773.54799999995</v>
      </c>
      <c r="AM33" s="3">
        <f t="shared" si="27"/>
        <v>356773.54799999995</v>
      </c>
      <c r="AN33" s="3">
        <f t="shared" si="27"/>
        <v>356773.54799999995</v>
      </c>
      <c r="AO33" s="3">
        <f t="shared" si="27"/>
        <v>356773.54799999995</v>
      </c>
      <c r="AP33" s="3">
        <f t="shared" si="27"/>
        <v>356773.54799999995</v>
      </c>
      <c r="AQ33" s="3">
        <f t="shared" si="27"/>
        <v>356773.54799999995</v>
      </c>
      <c r="AR33" s="3">
        <f t="shared" si="27"/>
        <v>356773.54799999995</v>
      </c>
      <c r="AS33" s="3">
        <f t="shared" si="27"/>
        <v>356773.54799999995</v>
      </c>
      <c r="AT33" s="3">
        <f t="shared" si="27"/>
        <v>356773.54799999995</v>
      </c>
      <c r="AU33" s="3">
        <f t="shared" si="27"/>
        <v>356773.54799999995</v>
      </c>
      <c r="AV33" s="3">
        <f t="shared" si="27"/>
        <v>356773.54799999995</v>
      </c>
      <c r="AW33" s="3">
        <f t="shared" si="27"/>
        <v>356773.54799999995</v>
      </c>
      <c r="AX33" s="3">
        <f t="shared" si="27"/>
        <v>356773.54799999995</v>
      </c>
      <c r="AY33" s="3">
        <f t="shared" si="27"/>
        <v>356773.54799999995</v>
      </c>
      <c r="AZ33" s="3">
        <f t="shared" si="27"/>
        <v>356773.54799999995</v>
      </c>
      <c r="BA33" s="3">
        <f t="shared" si="27"/>
        <v>356773.54799999995</v>
      </c>
      <c r="BB33" s="3">
        <f t="shared" si="27"/>
        <v>356773.54799999995</v>
      </c>
      <c r="BC33" s="3">
        <f t="shared" si="27"/>
        <v>356773.54799999995</v>
      </c>
      <c r="BD33" s="3">
        <f t="shared" si="27"/>
        <v>356773.54799999995</v>
      </c>
      <c r="BE33" s="3">
        <f t="shared" si="27"/>
        <v>356773.54799999995</v>
      </c>
      <c r="BF33" s="3">
        <f t="shared" si="27"/>
        <v>356773.54799999995</v>
      </c>
      <c r="BG33" s="3">
        <f t="shared" si="27"/>
        <v>356773.54799999995</v>
      </c>
      <c r="BH33" s="3">
        <f t="shared" si="27"/>
        <v>356773.54799999995</v>
      </c>
      <c r="BI33" s="3">
        <f t="shared" si="27"/>
        <v>356773.54799999995</v>
      </c>
      <c r="BJ33" s="3">
        <f t="shared" si="27"/>
        <v>356773.54799999995</v>
      </c>
      <c r="BK33" s="3">
        <f t="shared" si="27"/>
        <v>356773.54799999995</v>
      </c>
      <c r="BL33" s="3">
        <f t="shared" si="27"/>
        <v>356773.54799999995</v>
      </c>
      <c r="BM33" s="3">
        <f t="shared" si="27"/>
        <v>356773.54799999995</v>
      </c>
      <c r="BN33" s="3">
        <f t="shared" si="27"/>
        <v>356773.54799999995</v>
      </c>
      <c r="BO33" s="3">
        <f t="shared" si="27"/>
        <v>356773.54799999995</v>
      </c>
      <c r="BP33" s="3">
        <f t="shared" ref="BP33:CH33" si="28">IF(SUM($C$19:$N$19)=0,0,BO33+BP15)</f>
        <v>356773.54799999995</v>
      </c>
      <c r="BQ33" s="3">
        <f t="shared" si="28"/>
        <v>356773.54799999995</v>
      </c>
      <c r="BR33" s="3">
        <f t="shared" si="28"/>
        <v>356773.54799999995</v>
      </c>
      <c r="BS33" s="3">
        <f t="shared" si="28"/>
        <v>356773.54799999995</v>
      </c>
      <c r="BT33" s="3">
        <f t="shared" si="28"/>
        <v>356773.54799999995</v>
      </c>
      <c r="BU33" s="3">
        <f t="shared" si="28"/>
        <v>356773.54799999995</v>
      </c>
      <c r="BV33" s="3">
        <f t="shared" si="28"/>
        <v>356773.54799999995</v>
      </c>
      <c r="BW33" s="3">
        <f t="shared" si="28"/>
        <v>356773.54799999995</v>
      </c>
      <c r="BX33" s="3">
        <f t="shared" si="28"/>
        <v>356773.54799999995</v>
      </c>
      <c r="BY33" s="3">
        <f t="shared" si="28"/>
        <v>356773.54799999995</v>
      </c>
      <c r="BZ33" s="3">
        <f t="shared" si="28"/>
        <v>356773.54799999995</v>
      </c>
      <c r="CA33" s="3">
        <f t="shared" si="28"/>
        <v>356773.54799999995</v>
      </c>
      <c r="CB33" s="3">
        <f t="shared" si="28"/>
        <v>356773.54799999995</v>
      </c>
      <c r="CC33" s="3">
        <f t="shared" si="28"/>
        <v>356773.54799999995</v>
      </c>
      <c r="CD33" s="3">
        <f t="shared" si="28"/>
        <v>356773.54799999995</v>
      </c>
      <c r="CE33" s="3">
        <f t="shared" si="28"/>
        <v>356773.54799999995</v>
      </c>
      <c r="CF33" s="3">
        <f t="shared" si="28"/>
        <v>356773.54799999995</v>
      </c>
      <c r="CG33" s="3">
        <f t="shared" si="28"/>
        <v>356773.54799999995</v>
      </c>
      <c r="CH33" s="12">
        <f t="shared" si="28"/>
        <v>356773.54799999995</v>
      </c>
    </row>
    <row r="34" spans="1:86" x14ac:dyDescent="0.3">
      <c r="A34" s="565"/>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
      <c r="A35" s="565"/>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5"/>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222" t="str">
        <f t="shared" si="6"/>
        <v>Monthly kWh</v>
      </c>
      <c r="C37" s="276">
        <f>SUM(C23:C36)</f>
        <v>0</v>
      </c>
      <c r="D37" s="276">
        <f t="shared" ref="D37:BO37" si="33">SUM(D23:D36)</f>
        <v>604155.87539517472</v>
      </c>
      <c r="E37" s="276">
        <f t="shared" si="33"/>
        <v>740252.39734474721</v>
      </c>
      <c r="F37" s="276">
        <f t="shared" si="33"/>
        <v>1660005.5395713071</v>
      </c>
      <c r="G37" s="276">
        <f t="shared" si="33"/>
        <v>2663547.777347351</v>
      </c>
      <c r="H37" s="276">
        <f t="shared" si="33"/>
        <v>3022791.1716639558</v>
      </c>
      <c r="I37" s="276">
        <f t="shared" si="33"/>
        <v>3510768.3440034562</v>
      </c>
      <c r="J37" s="276">
        <f t="shared" si="33"/>
        <v>4456583.9352369113</v>
      </c>
      <c r="K37" s="276">
        <f t="shared" si="33"/>
        <v>6454492.9817141704</v>
      </c>
      <c r="L37" s="276">
        <f t="shared" si="33"/>
        <v>7707188.1463771537</v>
      </c>
      <c r="M37" s="276">
        <f t="shared" si="33"/>
        <v>8031806.8942964878</v>
      </c>
      <c r="N37" s="276">
        <f t="shared" si="33"/>
        <v>16527014.772028148</v>
      </c>
      <c r="O37" s="276">
        <f t="shared" si="33"/>
        <v>16527014.772028148</v>
      </c>
      <c r="P37" s="276">
        <f t="shared" si="33"/>
        <v>16527014.772028148</v>
      </c>
      <c r="Q37" s="276">
        <f t="shared" si="33"/>
        <v>16527014.772028148</v>
      </c>
      <c r="R37" s="276">
        <f t="shared" si="33"/>
        <v>16527014.772028148</v>
      </c>
      <c r="S37" s="276">
        <f t="shared" si="33"/>
        <v>16527014.772028148</v>
      </c>
      <c r="T37" s="276">
        <f t="shared" si="33"/>
        <v>16527014.772028148</v>
      </c>
      <c r="U37" s="276">
        <f t="shared" si="33"/>
        <v>16527014.772028148</v>
      </c>
      <c r="V37" s="276">
        <f t="shared" si="33"/>
        <v>16527014.772028148</v>
      </c>
      <c r="W37" s="276">
        <f t="shared" si="33"/>
        <v>16527014.772028148</v>
      </c>
      <c r="X37" s="276">
        <f t="shared" si="33"/>
        <v>16527014.772028148</v>
      </c>
      <c r="Y37" s="276">
        <f t="shared" si="33"/>
        <v>16527014.772028148</v>
      </c>
      <c r="Z37" s="276">
        <f t="shared" si="33"/>
        <v>16527014.772028148</v>
      </c>
      <c r="AA37" s="276">
        <f t="shared" si="33"/>
        <v>16527014.772028148</v>
      </c>
      <c r="AB37" s="276">
        <f t="shared" si="33"/>
        <v>16527014.772028148</v>
      </c>
      <c r="AC37" s="276">
        <f t="shared" si="33"/>
        <v>16527014.772028148</v>
      </c>
      <c r="AD37" s="276">
        <f t="shared" si="33"/>
        <v>16527014.772028148</v>
      </c>
      <c r="AE37" s="276">
        <f t="shared" si="33"/>
        <v>16527014.772028148</v>
      </c>
      <c r="AF37" s="276">
        <f t="shared" si="33"/>
        <v>16527014.772028148</v>
      </c>
      <c r="AG37" s="276">
        <f t="shared" si="33"/>
        <v>16527014.772028148</v>
      </c>
      <c r="AH37" s="276">
        <f t="shared" si="33"/>
        <v>16527014.772028148</v>
      </c>
      <c r="AI37" s="276">
        <f t="shared" si="33"/>
        <v>16527014.772028148</v>
      </c>
      <c r="AJ37" s="276">
        <f t="shared" si="33"/>
        <v>16527014.772028148</v>
      </c>
      <c r="AK37" s="276">
        <f t="shared" si="33"/>
        <v>16527014.772028148</v>
      </c>
      <c r="AL37" s="276">
        <f t="shared" si="33"/>
        <v>16527014.772028148</v>
      </c>
      <c r="AM37" s="276">
        <f t="shared" si="33"/>
        <v>16527014.772028148</v>
      </c>
      <c r="AN37" s="276">
        <f t="shared" si="33"/>
        <v>16527014.772028148</v>
      </c>
      <c r="AO37" s="276">
        <f t="shared" si="33"/>
        <v>16527014.772028148</v>
      </c>
      <c r="AP37" s="276">
        <f t="shared" si="33"/>
        <v>16527014.772028148</v>
      </c>
      <c r="AQ37" s="276">
        <f t="shared" si="33"/>
        <v>16527014.772028148</v>
      </c>
      <c r="AR37" s="276">
        <f t="shared" si="33"/>
        <v>16527014.772028148</v>
      </c>
      <c r="AS37" s="276">
        <f t="shared" si="33"/>
        <v>16527014.772028148</v>
      </c>
      <c r="AT37" s="276">
        <f t="shared" si="33"/>
        <v>16527014.772028148</v>
      </c>
      <c r="AU37" s="276">
        <f t="shared" si="33"/>
        <v>16527014.772028148</v>
      </c>
      <c r="AV37" s="276">
        <f t="shared" si="33"/>
        <v>16527014.772028148</v>
      </c>
      <c r="AW37" s="276">
        <f t="shared" si="33"/>
        <v>16527014.772028148</v>
      </c>
      <c r="AX37" s="276">
        <f t="shared" si="33"/>
        <v>16527014.772028148</v>
      </c>
      <c r="AY37" s="276">
        <f t="shared" si="33"/>
        <v>16527014.772028148</v>
      </c>
      <c r="AZ37" s="276">
        <f t="shared" si="33"/>
        <v>16527014.772028148</v>
      </c>
      <c r="BA37" s="276">
        <f t="shared" si="33"/>
        <v>16527014.772028148</v>
      </c>
      <c r="BB37" s="276">
        <f t="shared" si="33"/>
        <v>16527014.772028148</v>
      </c>
      <c r="BC37" s="276">
        <f t="shared" si="33"/>
        <v>16527014.772028148</v>
      </c>
      <c r="BD37" s="276">
        <f t="shared" si="33"/>
        <v>16527014.772028148</v>
      </c>
      <c r="BE37" s="276">
        <f t="shared" si="33"/>
        <v>16527014.772028148</v>
      </c>
      <c r="BF37" s="276">
        <f t="shared" si="33"/>
        <v>16527014.772028148</v>
      </c>
      <c r="BG37" s="276">
        <f t="shared" si="33"/>
        <v>16527014.772028148</v>
      </c>
      <c r="BH37" s="276">
        <f t="shared" si="33"/>
        <v>16527014.772028148</v>
      </c>
      <c r="BI37" s="276">
        <f t="shared" si="33"/>
        <v>16527014.772028148</v>
      </c>
      <c r="BJ37" s="276">
        <f t="shared" si="33"/>
        <v>16527014.772028148</v>
      </c>
      <c r="BK37" s="276">
        <f t="shared" si="33"/>
        <v>16527014.772028148</v>
      </c>
      <c r="BL37" s="276">
        <f t="shared" si="33"/>
        <v>16527014.772028148</v>
      </c>
      <c r="BM37" s="276">
        <f t="shared" si="33"/>
        <v>16527014.772028148</v>
      </c>
      <c r="BN37" s="276">
        <f t="shared" si="33"/>
        <v>16527014.772028148</v>
      </c>
      <c r="BO37" s="276">
        <f t="shared" si="33"/>
        <v>16527014.772028148</v>
      </c>
      <c r="BP37" s="276">
        <f t="shared" ref="BP37:CH37" si="34">SUM(BP23:BP36)</f>
        <v>16527014.772028148</v>
      </c>
      <c r="BQ37" s="276">
        <f t="shared" si="34"/>
        <v>16527014.772028148</v>
      </c>
      <c r="BR37" s="276">
        <f t="shared" si="34"/>
        <v>16527014.772028148</v>
      </c>
      <c r="BS37" s="276">
        <f t="shared" si="34"/>
        <v>16527014.772028148</v>
      </c>
      <c r="BT37" s="276">
        <f t="shared" si="34"/>
        <v>16527014.772028148</v>
      </c>
      <c r="BU37" s="276">
        <f t="shared" si="34"/>
        <v>16527014.772028148</v>
      </c>
      <c r="BV37" s="276">
        <f t="shared" si="34"/>
        <v>16527014.772028148</v>
      </c>
      <c r="BW37" s="276">
        <f t="shared" si="34"/>
        <v>16527014.772028148</v>
      </c>
      <c r="BX37" s="276">
        <f t="shared" si="34"/>
        <v>16527014.772028148</v>
      </c>
      <c r="BY37" s="276">
        <f t="shared" si="34"/>
        <v>16527014.772028148</v>
      </c>
      <c r="BZ37" s="276">
        <f t="shared" si="34"/>
        <v>16527014.772028148</v>
      </c>
      <c r="CA37" s="276">
        <f t="shared" si="34"/>
        <v>16527014.772028148</v>
      </c>
      <c r="CB37" s="276">
        <f t="shared" si="34"/>
        <v>16527014.772028148</v>
      </c>
      <c r="CC37" s="276">
        <f t="shared" si="34"/>
        <v>16527014.772028148</v>
      </c>
      <c r="CD37" s="276">
        <f t="shared" si="34"/>
        <v>16527014.772028148</v>
      </c>
      <c r="CE37" s="276">
        <f t="shared" si="34"/>
        <v>16527014.772028148</v>
      </c>
      <c r="CF37" s="276">
        <f t="shared" si="34"/>
        <v>16527014.772028148</v>
      </c>
      <c r="CG37" s="276">
        <f t="shared" si="34"/>
        <v>16527014.772028148</v>
      </c>
      <c r="CH37" s="279">
        <f t="shared" si="34"/>
        <v>16527014.772028148</v>
      </c>
    </row>
    <row r="38" spans="1:86" x14ac:dyDescent="0.3">
      <c r="A38" s="8"/>
      <c r="B38" s="299"/>
      <c r="C38" s="9"/>
      <c r="D38" s="299"/>
      <c r="E38" s="9"/>
      <c r="F38" s="299"/>
      <c r="G38" s="299"/>
      <c r="H38" s="9"/>
      <c r="I38" s="299"/>
      <c r="J38" s="299"/>
      <c r="K38" s="9"/>
      <c r="L38" s="299"/>
      <c r="M38" s="299"/>
      <c r="N38" s="351" t="s">
        <v>195</v>
      </c>
      <c r="O38" s="350">
        <f>SUM(C5:N18)</f>
        <v>16527014.772028146</v>
      </c>
      <c r="P38" s="299"/>
      <c r="Q38" s="9"/>
      <c r="R38" s="299"/>
      <c r="S38" s="299"/>
      <c r="T38" s="9"/>
      <c r="U38" s="299"/>
      <c r="V38" s="299"/>
      <c r="W38" s="9"/>
      <c r="X38" s="299"/>
      <c r="Y38" s="299"/>
      <c r="Z38" s="9"/>
      <c r="AA38" s="299"/>
      <c r="AB38" s="299"/>
      <c r="AC38" s="9"/>
      <c r="AD38" s="299"/>
      <c r="AE38" s="299"/>
      <c r="AF38" s="9"/>
      <c r="AG38" s="299"/>
      <c r="AH38" s="299"/>
      <c r="AI38" s="9"/>
      <c r="AJ38" s="299"/>
      <c r="AK38" s="299"/>
      <c r="AL38" s="9"/>
      <c r="AM38" s="299"/>
      <c r="AN38" s="299"/>
      <c r="AO38" s="9"/>
      <c r="AP38" s="299"/>
      <c r="AQ38" s="299"/>
      <c r="AR38" s="9"/>
      <c r="AS38" s="299"/>
      <c r="AT38" s="299"/>
      <c r="AU38" s="9"/>
      <c r="AV38" s="299"/>
      <c r="AW38" s="299"/>
      <c r="AX38" s="9"/>
      <c r="AY38" s="299"/>
      <c r="AZ38" s="299"/>
      <c r="BA38" s="9"/>
      <c r="BB38" s="299"/>
      <c r="BC38" s="299"/>
      <c r="BD38" s="9"/>
      <c r="BE38" s="299"/>
      <c r="BF38" s="299"/>
      <c r="BG38" s="9"/>
      <c r="BH38" s="299"/>
      <c r="BI38" s="299"/>
      <c r="BJ38" s="9"/>
      <c r="BK38" s="299"/>
      <c r="BL38" s="299"/>
      <c r="BM38" s="9"/>
      <c r="BN38" s="299"/>
      <c r="BO38" s="299"/>
      <c r="BP38" s="9"/>
      <c r="BQ38" s="299"/>
      <c r="BR38" s="299"/>
      <c r="BS38" s="9"/>
      <c r="BT38" s="299"/>
      <c r="BU38" s="299"/>
      <c r="BV38" s="9"/>
      <c r="BW38" s="299"/>
      <c r="BX38" s="299"/>
      <c r="BY38" s="9"/>
      <c r="BZ38" s="299"/>
      <c r="CA38" s="299"/>
      <c r="CB38" s="9"/>
      <c r="CC38" s="299"/>
      <c r="CD38" s="299"/>
      <c r="CE38" s="9"/>
      <c r="CF38" s="299"/>
      <c r="CG38" s="299"/>
      <c r="CH38" s="147"/>
    </row>
    <row r="39" spans="1:86" ht="15" thickBot="1" x14ac:dyDescent="0.35">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row>
    <row r="40" spans="1:86" ht="16.2" thickBot="1" x14ac:dyDescent="0.35">
      <c r="A40" s="567" t="s">
        <v>16</v>
      </c>
      <c r="B40" s="18" t="s">
        <v>10</v>
      </c>
      <c r="C40" s="174">
        <f>C$4</f>
        <v>44927</v>
      </c>
      <c r="D40" s="174">
        <f t="shared" ref="D40:BO40" si="35">D$4</f>
        <v>44958</v>
      </c>
      <c r="E40" s="174">
        <f t="shared" si="35"/>
        <v>44986</v>
      </c>
      <c r="F40" s="174">
        <f t="shared" si="35"/>
        <v>45017</v>
      </c>
      <c r="G40" s="174">
        <f t="shared" si="35"/>
        <v>45047</v>
      </c>
      <c r="H40" s="174">
        <f t="shared" si="35"/>
        <v>45078</v>
      </c>
      <c r="I40" s="174">
        <f t="shared" si="35"/>
        <v>45108</v>
      </c>
      <c r="J40" s="174">
        <f t="shared" si="35"/>
        <v>45139</v>
      </c>
      <c r="K40" s="174">
        <f t="shared" si="35"/>
        <v>45170</v>
      </c>
      <c r="L40" s="174">
        <f t="shared" si="35"/>
        <v>45200</v>
      </c>
      <c r="M40" s="174">
        <f t="shared" si="35"/>
        <v>45231</v>
      </c>
      <c r="N40" s="174">
        <f t="shared" si="35"/>
        <v>45261</v>
      </c>
      <c r="O40" s="174">
        <f t="shared" si="35"/>
        <v>45292</v>
      </c>
      <c r="P40" s="174">
        <f t="shared" si="35"/>
        <v>45323</v>
      </c>
      <c r="Q40" s="174">
        <f t="shared" si="35"/>
        <v>45352</v>
      </c>
      <c r="R40" s="174">
        <f t="shared" si="35"/>
        <v>45383</v>
      </c>
      <c r="S40" s="174">
        <f t="shared" si="35"/>
        <v>45413</v>
      </c>
      <c r="T40" s="174">
        <f t="shared" si="35"/>
        <v>45444</v>
      </c>
      <c r="U40" s="174">
        <f t="shared" si="35"/>
        <v>45474</v>
      </c>
      <c r="V40" s="174">
        <f t="shared" si="35"/>
        <v>45505</v>
      </c>
      <c r="W40" s="174">
        <f t="shared" si="35"/>
        <v>45536</v>
      </c>
      <c r="X40" s="174">
        <f t="shared" si="35"/>
        <v>45566</v>
      </c>
      <c r="Y40" s="174">
        <f t="shared" si="35"/>
        <v>45597</v>
      </c>
      <c r="Z40" s="174">
        <f t="shared" si="35"/>
        <v>45627</v>
      </c>
      <c r="AA40" s="174">
        <f t="shared" si="35"/>
        <v>45658</v>
      </c>
      <c r="AB40" s="174">
        <f t="shared" si="35"/>
        <v>45689</v>
      </c>
      <c r="AC40" s="174">
        <f t="shared" si="35"/>
        <v>45717</v>
      </c>
      <c r="AD40" s="174">
        <f t="shared" si="35"/>
        <v>45748</v>
      </c>
      <c r="AE40" s="174">
        <f t="shared" si="35"/>
        <v>45778</v>
      </c>
      <c r="AF40" s="174">
        <f t="shared" si="35"/>
        <v>45809</v>
      </c>
      <c r="AG40" s="174">
        <f t="shared" si="35"/>
        <v>45839</v>
      </c>
      <c r="AH40" s="174">
        <f t="shared" si="35"/>
        <v>45870</v>
      </c>
      <c r="AI40" s="174">
        <f t="shared" si="35"/>
        <v>45901</v>
      </c>
      <c r="AJ40" s="174">
        <f t="shared" si="35"/>
        <v>45931</v>
      </c>
      <c r="AK40" s="174">
        <f t="shared" si="35"/>
        <v>45962</v>
      </c>
      <c r="AL40" s="174">
        <f t="shared" si="35"/>
        <v>45992</v>
      </c>
      <c r="AM40" s="174">
        <f t="shared" si="35"/>
        <v>46023</v>
      </c>
      <c r="AN40" s="174">
        <f t="shared" si="35"/>
        <v>46054</v>
      </c>
      <c r="AO40" s="174">
        <f t="shared" si="35"/>
        <v>46082</v>
      </c>
      <c r="AP40" s="174">
        <f t="shared" si="35"/>
        <v>46113</v>
      </c>
      <c r="AQ40" s="174">
        <f t="shared" si="35"/>
        <v>46143</v>
      </c>
      <c r="AR40" s="174">
        <f t="shared" si="35"/>
        <v>46174</v>
      </c>
      <c r="AS40" s="174">
        <f t="shared" si="35"/>
        <v>46204</v>
      </c>
      <c r="AT40" s="174">
        <f t="shared" si="35"/>
        <v>46235</v>
      </c>
      <c r="AU40" s="174">
        <f t="shared" si="35"/>
        <v>46266</v>
      </c>
      <c r="AV40" s="174">
        <f t="shared" si="35"/>
        <v>46296</v>
      </c>
      <c r="AW40" s="174">
        <f t="shared" si="35"/>
        <v>46327</v>
      </c>
      <c r="AX40" s="174">
        <f t="shared" si="35"/>
        <v>46357</v>
      </c>
      <c r="AY40" s="174">
        <f t="shared" si="35"/>
        <v>46388</v>
      </c>
      <c r="AZ40" s="174">
        <f t="shared" si="35"/>
        <v>46419</v>
      </c>
      <c r="BA40" s="174">
        <f t="shared" si="35"/>
        <v>46447</v>
      </c>
      <c r="BB40" s="174">
        <f t="shared" si="35"/>
        <v>46478</v>
      </c>
      <c r="BC40" s="174">
        <f t="shared" si="35"/>
        <v>46508</v>
      </c>
      <c r="BD40" s="174">
        <f t="shared" si="35"/>
        <v>46539</v>
      </c>
      <c r="BE40" s="174">
        <f t="shared" si="35"/>
        <v>46569</v>
      </c>
      <c r="BF40" s="174">
        <f t="shared" si="35"/>
        <v>46600</v>
      </c>
      <c r="BG40" s="174">
        <f t="shared" si="35"/>
        <v>46631</v>
      </c>
      <c r="BH40" s="174">
        <f t="shared" si="35"/>
        <v>46661</v>
      </c>
      <c r="BI40" s="174">
        <f t="shared" si="35"/>
        <v>46692</v>
      </c>
      <c r="BJ40" s="174">
        <f t="shared" si="35"/>
        <v>46722</v>
      </c>
      <c r="BK40" s="174">
        <f t="shared" si="35"/>
        <v>46753</v>
      </c>
      <c r="BL40" s="174">
        <f t="shared" si="35"/>
        <v>46784</v>
      </c>
      <c r="BM40" s="174">
        <f t="shared" si="35"/>
        <v>46813</v>
      </c>
      <c r="BN40" s="174">
        <f t="shared" si="35"/>
        <v>46844</v>
      </c>
      <c r="BO40" s="174">
        <f t="shared" si="35"/>
        <v>46874</v>
      </c>
      <c r="BP40" s="174">
        <f t="shared" ref="BP40:CH40" si="36">BP$4</f>
        <v>46905</v>
      </c>
      <c r="BQ40" s="174">
        <f t="shared" si="36"/>
        <v>46935</v>
      </c>
      <c r="BR40" s="174">
        <f t="shared" si="36"/>
        <v>46966</v>
      </c>
      <c r="BS40" s="174">
        <f t="shared" si="36"/>
        <v>46997</v>
      </c>
      <c r="BT40" s="174">
        <f t="shared" si="36"/>
        <v>47027</v>
      </c>
      <c r="BU40" s="174">
        <f t="shared" si="36"/>
        <v>47058</v>
      </c>
      <c r="BV40" s="174">
        <f t="shared" si="36"/>
        <v>47088</v>
      </c>
      <c r="BW40" s="174">
        <f t="shared" si="36"/>
        <v>47119</v>
      </c>
      <c r="BX40" s="174">
        <f t="shared" si="36"/>
        <v>47150</v>
      </c>
      <c r="BY40" s="174">
        <f t="shared" si="36"/>
        <v>47178</v>
      </c>
      <c r="BZ40" s="174">
        <f t="shared" si="36"/>
        <v>47209</v>
      </c>
      <c r="CA40" s="174">
        <f t="shared" si="36"/>
        <v>47239</v>
      </c>
      <c r="CB40" s="174">
        <f t="shared" si="36"/>
        <v>47270</v>
      </c>
      <c r="CC40" s="174">
        <f t="shared" si="36"/>
        <v>47300</v>
      </c>
      <c r="CD40" s="174">
        <f t="shared" si="36"/>
        <v>47331</v>
      </c>
      <c r="CE40" s="174">
        <f t="shared" si="36"/>
        <v>47362</v>
      </c>
      <c r="CF40" s="174">
        <f t="shared" si="36"/>
        <v>47392</v>
      </c>
      <c r="CG40" s="174">
        <f t="shared" si="36"/>
        <v>47423</v>
      </c>
      <c r="CH40" s="175">
        <f t="shared" si="36"/>
        <v>47453</v>
      </c>
    </row>
    <row r="41" spans="1:86" ht="15" customHeight="1" x14ac:dyDescent="0.3">
      <c r="A41" s="568"/>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8"/>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8"/>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8"/>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8"/>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8"/>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8"/>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8"/>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8"/>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8"/>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8"/>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8"/>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8"/>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8"/>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222" t="str">
        <f t="shared" si="37"/>
        <v>Monthly kWh</v>
      </c>
      <c r="C55" s="276">
        <f>SUM(C41:C54)</f>
        <v>0</v>
      </c>
      <c r="D55" s="276">
        <f t="shared" ref="D55:BO55" si="64">SUM(D41:D54)</f>
        <v>0</v>
      </c>
      <c r="E55" s="276">
        <f t="shared" si="64"/>
        <v>0</v>
      </c>
      <c r="F55" s="276">
        <f t="shared" si="64"/>
        <v>0</v>
      </c>
      <c r="G55" s="276">
        <f t="shared" si="64"/>
        <v>0</v>
      </c>
      <c r="H55" s="276">
        <f t="shared" si="64"/>
        <v>0</v>
      </c>
      <c r="I55" s="276">
        <f t="shared" si="64"/>
        <v>0</v>
      </c>
      <c r="J55" s="276">
        <f t="shared" si="64"/>
        <v>0</v>
      </c>
      <c r="K55" s="276">
        <f t="shared" si="64"/>
        <v>0</v>
      </c>
      <c r="L55" s="276">
        <f t="shared" si="64"/>
        <v>0</v>
      </c>
      <c r="M55" s="276">
        <f t="shared" si="64"/>
        <v>0</v>
      </c>
      <c r="N55" s="276">
        <f t="shared" si="64"/>
        <v>0</v>
      </c>
      <c r="O55" s="276">
        <f t="shared" si="64"/>
        <v>0</v>
      </c>
      <c r="P55" s="276">
        <f t="shared" si="64"/>
        <v>0</v>
      </c>
      <c r="Q55" s="276">
        <f t="shared" si="64"/>
        <v>0</v>
      </c>
      <c r="R55" s="276">
        <f t="shared" si="64"/>
        <v>0</v>
      </c>
      <c r="S55" s="276">
        <f t="shared" si="64"/>
        <v>0</v>
      </c>
      <c r="T55" s="276">
        <f t="shared" si="64"/>
        <v>0</v>
      </c>
      <c r="U55" s="276">
        <f t="shared" si="64"/>
        <v>0</v>
      </c>
      <c r="V55" s="276">
        <f t="shared" si="64"/>
        <v>0</v>
      </c>
      <c r="W55" s="276">
        <f t="shared" si="64"/>
        <v>0</v>
      </c>
      <c r="X55" s="276">
        <f t="shared" si="64"/>
        <v>0</v>
      </c>
      <c r="Y55" s="276">
        <f t="shared" si="64"/>
        <v>0</v>
      </c>
      <c r="Z55" s="276">
        <f t="shared" si="64"/>
        <v>0</v>
      </c>
      <c r="AA55" s="276">
        <f t="shared" si="64"/>
        <v>0</v>
      </c>
      <c r="AB55" s="276">
        <f t="shared" si="64"/>
        <v>0</v>
      </c>
      <c r="AC55" s="276">
        <f t="shared" si="64"/>
        <v>0</v>
      </c>
      <c r="AD55" s="276">
        <f t="shared" si="64"/>
        <v>0</v>
      </c>
      <c r="AE55" s="276">
        <f t="shared" si="64"/>
        <v>0</v>
      </c>
      <c r="AF55" s="276">
        <f t="shared" si="64"/>
        <v>0</v>
      </c>
      <c r="AG55" s="276">
        <f t="shared" si="64"/>
        <v>0</v>
      </c>
      <c r="AH55" s="276">
        <f t="shared" si="64"/>
        <v>0</v>
      </c>
      <c r="AI55" s="276">
        <f t="shared" si="64"/>
        <v>0</v>
      </c>
      <c r="AJ55" s="276">
        <f t="shared" si="64"/>
        <v>0</v>
      </c>
      <c r="AK55" s="276">
        <f t="shared" si="64"/>
        <v>0</v>
      </c>
      <c r="AL55" s="276">
        <f t="shared" si="64"/>
        <v>0</v>
      </c>
      <c r="AM55" s="276">
        <f t="shared" si="64"/>
        <v>0</v>
      </c>
      <c r="AN55" s="276">
        <f t="shared" si="64"/>
        <v>0</v>
      </c>
      <c r="AO55" s="276">
        <f t="shared" si="64"/>
        <v>0</v>
      </c>
      <c r="AP55" s="276">
        <f t="shared" si="64"/>
        <v>0</v>
      </c>
      <c r="AQ55" s="276">
        <f t="shared" si="64"/>
        <v>0</v>
      </c>
      <c r="AR55" s="276">
        <f t="shared" si="64"/>
        <v>0</v>
      </c>
      <c r="AS55" s="276">
        <f t="shared" si="64"/>
        <v>0</v>
      </c>
      <c r="AT55" s="276">
        <f t="shared" si="64"/>
        <v>0</v>
      </c>
      <c r="AU55" s="276">
        <f t="shared" si="64"/>
        <v>0</v>
      </c>
      <c r="AV55" s="276">
        <f t="shared" si="64"/>
        <v>0</v>
      </c>
      <c r="AW55" s="276">
        <f t="shared" si="64"/>
        <v>0</v>
      </c>
      <c r="AX55" s="276">
        <f t="shared" si="64"/>
        <v>0</v>
      </c>
      <c r="AY55" s="276">
        <f t="shared" si="64"/>
        <v>0</v>
      </c>
      <c r="AZ55" s="276">
        <f t="shared" si="64"/>
        <v>0</v>
      </c>
      <c r="BA55" s="276">
        <f t="shared" si="64"/>
        <v>0</v>
      </c>
      <c r="BB55" s="276">
        <f t="shared" si="64"/>
        <v>0</v>
      </c>
      <c r="BC55" s="276">
        <f t="shared" si="64"/>
        <v>0</v>
      </c>
      <c r="BD55" s="276">
        <f t="shared" si="64"/>
        <v>0</v>
      </c>
      <c r="BE55" s="276">
        <f t="shared" si="64"/>
        <v>0</v>
      </c>
      <c r="BF55" s="276">
        <f t="shared" si="64"/>
        <v>0</v>
      </c>
      <c r="BG55" s="276">
        <f t="shared" si="64"/>
        <v>0</v>
      </c>
      <c r="BH55" s="276">
        <f t="shared" si="64"/>
        <v>0</v>
      </c>
      <c r="BI55" s="276">
        <f t="shared" si="64"/>
        <v>0</v>
      </c>
      <c r="BJ55" s="276">
        <f t="shared" si="64"/>
        <v>0</v>
      </c>
      <c r="BK55" s="276">
        <f t="shared" si="64"/>
        <v>0</v>
      </c>
      <c r="BL55" s="276">
        <f t="shared" si="64"/>
        <v>0</v>
      </c>
      <c r="BM55" s="276">
        <f t="shared" si="64"/>
        <v>0</v>
      </c>
      <c r="BN55" s="276">
        <f t="shared" si="64"/>
        <v>0</v>
      </c>
      <c r="BO55" s="276">
        <f t="shared" si="64"/>
        <v>0</v>
      </c>
      <c r="BP55" s="276">
        <f t="shared" ref="BP55:CH55" si="65">SUM(BP41:BP54)</f>
        <v>0</v>
      </c>
      <c r="BQ55" s="276">
        <f t="shared" si="65"/>
        <v>0</v>
      </c>
      <c r="BR55" s="276">
        <f t="shared" si="65"/>
        <v>0</v>
      </c>
      <c r="BS55" s="276">
        <f t="shared" si="65"/>
        <v>0</v>
      </c>
      <c r="BT55" s="276">
        <f t="shared" si="65"/>
        <v>0</v>
      </c>
      <c r="BU55" s="276">
        <f t="shared" si="65"/>
        <v>0</v>
      </c>
      <c r="BV55" s="276">
        <f t="shared" si="65"/>
        <v>0</v>
      </c>
      <c r="BW55" s="276">
        <f t="shared" si="65"/>
        <v>0</v>
      </c>
      <c r="BX55" s="276">
        <f t="shared" si="65"/>
        <v>0</v>
      </c>
      <c r="BY55" s="276">
        <f t="shared" si="65"/>
        <v>0</v>
      </c>
      <c r="BZ55" s="276">
        <f t="shared" si="65"/>
        <v>0</v>
      </c>
      <c r="CA55" s="276">
        <f t="shared" si="65"/>
        <v>0</v>
      </c>
      <c r="CB55" s="276">
        <f t="shared" si="65"/>
        <v>0</v>
      </c>
      <c r="CC55" s="276">
        <f t="shared" si="65"/>
        <v>0</v>
      </c>
      <c r="CD55" s="276">
        <f t="shared" si="65"/>
        <v>0</v>
      </c>
      <c r="CE55" s="276">
        <f t="shared" si="65"/>
        <v>0</v>
      </c>
      <c r="CF55" s="276">
        <f t="shared" si="65"/>
        <v>0</v>
      </c>
      <c r="CG55" s="276">
        <f t="shared" si="65"/>
        <v>0</v>
      </c>
      <c r="CH55" s="279">
        <f t="shared" si="65"/>
        <v>0</v>
      </c>
    </row>
    <row r="56" spans="1:86" x14ac:dyDescent="0.3">
      <c r="A56" s="8"/>
      <c r="B56" s="299"/>
      <c r="C56" s="9"/>
      <c r="D56" s="299"/>
      <c r="E56" s="9"/>
      <c r="F56" s="299"/>
      <c r="G56" s="299"/>
      <c r="H56" s="9"/>
      <c r="I56" s="299"/>
      <c r="J56" s="299"/>
      <c r="K56" s="9"/>
      <c r="L56" s="299"/>
      <c r="M56" s="299"/>
      <c r="N56" s="9"/>
      <c r="O56" s="299"/>
      <c r="P56" s="299"/>
      <c r="Q56" s="9"/>
      <c r="R56" s="299"/>
      <c r="S56" s="299"/>
      <c r="T56" s="9"/>
      <c r="U56" s="299"/>
      <c r="V56" s="299"/>
      <c r="W56" s="9"/>
      <c r="X56" s="299"/>
      <c r="Y56" s="299"/>
      <c r="Z56" s="9"/>
      <c r="AA56" s="299"/>
      <c r="AB56" s="299"/>
      <c r="AC56" s="9"/>
      <c r="AD56" s="299"/>
      <c r="AE56" s="299"/>
      <c r="AF56" s="9"/>
      <c r="AG56" s="299"/>
      <c r="AH56" s="299"/>
      <c r="AI56" s="9"/>
      <c r="AJ56" s="299"/>
      <c r="AK56" s="299"/>
      <c r="AL56" s="9"/>
      <c r="AM56" s="299"/>
      <c r="AN56" s="299"/>
      <c r="AO56" s="9"/>
      <c r="AP56" s="299"/>
      <c r="AQ56" s="299"/>
      <c r="AR56" s="9"/>
      <c r="AS56" s="299"/>
      <c r="AT56" s="299"/>
      <c r="AU56" s="9"/>
      <c r="AV56" s="299"/>
      <c r="AW56" s="299"/>
      <c r="AX56" s="9"/>
      <c r="AY56" s="299"/>
      <c r="AZ56" s="299"/>
      <c r="BA56" s="9"/>
      <c r="BB56" s="299"/>
      <c r="BC56" s="299"/>
      <c r="BD56" s="9"/>
      <c r="BE56" s="299"/>
      <c r="BF56" s="299"/>
      <c r="BG56" s="9"/>
      <c r="BH56" s="299"/>
      <c r="BI56" s="299"/>
      <c r="BJ56" s="9"/>
      <c r="BK56" s="299"/>
      <c r="BL56" s="299"/>
      <c r="BM56" s="9"/>
      <c r="BN56" s="299"/>
      <c r="BO56" s="299"/>
      <c r="BP56" s="9"/>
      <c r="BQ56" s="299"/>
      <c r="BR56" s="299"/>
      <c r="BS56" s="9"/>
      <c r="BT56" s="299"/>
      <c r="BU56" s="299"/>
      <c r="BV56" s="9"/>
      <c r="BW56" s="299"/>
      <c r="BX56" s="299"/>
      <c r="BY56" s="9"/>
      <c r="BZ56" s="299"/>
      <c r="CA56" s="299"/>
      <c r="CB56" s="9"/>
      <c r="CC56" s="299"/>
      <c r="CD56" s="299"/>
      <c r="CE56" s="9"/>
      <c r="CF56" s="299"/>
      <c r="CG56" s="299"/>
      <c r="CH56" s="147"/>
    </row>
    <row r="57" spans="1:86" ht="15" thickBot="1" x14ac:dyDescent="0.35">
      <c r="A57" s="240" t="s">
        <v>183</v>
      </c>
      <c r="B57" s="240"/>
      <c r="C57" s="240"/>
      <c r="D57" s="240"/>
      <c r="E57" s="240"/>
      <c r="F57" s="240"/>
      <c r="G57" s="240"/>
      <c r="H57" s="240"/>
      <c r="I57" s="240"/>
      <c r="J57" s="240"/>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row>
    <row r="58" spans="1:86" ht="16.2" thickBot="1" x14ac:dyDescent="0.35">
      <c r="A58" s="570" t="s">
        <v>17</v>
      </c>
      <c r="B58" s="18" t="s">
        <v>10</v>
      </c>
      <c r="C58" s="174">
        <f>C$4</f>
        <v>44927</v>
      </c>
      <c r="D58" s="174">
        <f t="shared" ref="D58:BO58" si="66">D$4</f>
        <v>44958</v>
      </c>
      <c r="E58" s="174">
        <f t="shared" si="66"/>
        <v>44986</v>
      </c>
      <c r="F58" s="174">
        <f t="shared" si="66"/>
        <v>45017</v>
      </c>
      <c r="G58" s="174">
        <f t="shared" si="66"/>
        <v>45047</v>
      </c>
      <c r="H58" s="174">
        <f t="shared" si="66"/>
        <v>45078</v>
      </c>
      <c r="I58" s="174">
        <f t="shared" si="66"/>
        <v>45108</v>
      </c>
      <c r="J58" s="174">
        <f t="shared" si="66"/>
        <v>45139</v>
      </c>
      <c r="K58" s="174">
        <f t="shared" si="66"/>
        <v>45170</v>
      </c>
      <c r="L58" s="174">
        <f t="shared" si="66"/>
        <v>45200</v>
      </c>
      <c r="M58" s="174">
        <f t="shared" si="66"/>
        <v>45231</v>
      </c>
      <c r="N58" s="174">
        <f t="shared" si="66"/>
        <v>45261</v>
      </c>
      <c r="O58" s="174">
        <f t="shared" si="66"/>
        <v>45292</v>
      </c>
      <c r="P58" s="174">
        <f t="shared" si="66"/>
        <v>45323</v>
      </c>
      <c r="Q58" s="174">
        <f t="shared" si="66"/>
        <v>45352</v>
      </c>
      <c r="R58" s="174">
        <f t="shared" si="66"/>
        <v>45383</v>
      </c>
      <c r="S58" s="174">
        <f t="shared" si="66"/>
        <v>45413</v>
      </c>
      <c r="T58" s="174">
        <f t="shared" si="66"/>
        <v>45444</v>
      </c>
      <c r="U58" s="174">
        <f t="shared" si="66"/>
        <v>45474</v>
      </c>
      <c r="V58" s="174">
        <f t="shared" si="66"/>
        <v>45505</v>
      </c>
      <c r="W58" s="174">
        <f t="shared" si="66"/>
        <v>45536</v>
      </c>
      <c r="X58" s="174">
        <f t="shared" si="66"/>
        <v>45566</v>
      </c>
      <c r="Y58" s="174">
        <f t="shared" si="66"/>
        <v>45597</v>
      </c>
      <c r="Z58" s="174">
        <f t="shared" si="66"/>
        <v>45627</v>
      </c>
      <c r="AA58" s="174">
        <f t="shared" si="66"/>
        <v>45658</v>
      </c>
      <c r="AB58" s="174">
        <f t="shared" si="66"/>
        <v>45689</v>
      </c>
      <c r="AC58" s="174">
        <f t="shared" si="66"/>
        <v>45717</v>
      </c>
      <c r="AD58" s="174">
        <f t="shared" si="66"/>
        <v>45748</v>
      </c>
      <c r="AE58" s="174">
        <f t="shared" si="66"/>
        <v>45778</v>
      </c>
      <c r="AF58" s="174">
        <f t="shared" si="66"/>
        <v>45809</v>
      </c>
      <c r="AG58" s="174">
        <f t="shared" si="66"/>
        <v>45839</v>
      </c>
      <c r="AH58" s="174">
        <f t="shared" si="66"/>
        <v>45870</v>
      </c>
      <c r="AI58" s="174">
        <f t="shared" si="66"/>
        <v>45901</v>
      </c>
      <c r="AJ58" s="174">
        <f t="shared" si="66"/>
        <v>45931</v>
      </c>
      <c r="AK58" s="174">
        <f t="shared" si="66"/>
        <v>45962</v>
      </c>
      <c r="AL58" s="174">
        <f t="shared" si="66"/>
        <v>45992</v>
      </c>
      <c r="AM58" s="174">
        <f t="shared" si="66"/>
        <v>46023</v>
      </c>
      <c r="AN58" s="174">
        <f t="shared" si="66"/>
        <v>46054</v>
      </c>
      <c r="AO58" s="174">
        <f t="shared" si="66"/>
        <v>46082</v>
      </c>
      <c r="AP58" s="174">
        <f t="shared" si="66"/>
        <v>46113</v>
      </c>
      <c r="AQ58" s="174">
        <f t="shared" si="66"/>
        <v>46143</v>
      </c>
      <c r="AR58" s="174">
        <f t="shared" si="66"/>
        <v>46174</v>
      </c>
      <c r="AS58" s="174">
        <f t="shared" si="66"/>
        <v>46204</v>
      </c>
      <c r="AT58" s="174">
        <f t="shared" si="66"/>
        <v>46235</v>
      </c>
      <c r="AU58" s="174">
        <f t="shared" si="66"/>
        <v>46266</v>
      </c>
      <c r="AV58" s="174">
        <f t="shared" si="66"/>
        <v>46296</v>
      </c>
      <c r="AW58" s="174">
        <f t="shared" si="66"/>
        <v>46327</v>
      </c>
      <c r="AX58" s="174">
        <f t="shared" si="66"/>
        <v>46357</v>
      </c>
      <c r="AY58" s="174">
        <f t="shared" si="66"/>
        <v>46388</v>
      </c>
      <c r="AZ58" s="174">
        <f t="shared" si="66"/>
        <v>46419</v>
      </c>
      <c r="BA58" s="174">
        <f t="shared" si="66"/>
        <v>46447</v>
      </c>
      <c r="BB58" s="174">
        <f t="shared" si="66"/>
        <v>46478</v>
      </c>
      <c r="BC58" s="174">
        <f t="shared" si="66"/>
        <v>46508</v>
      </c>
      <c r="BD58" s="174">
        <f t="shared" si="66"/>
        <v>46539</v>
      </c>
      <c r="BE58" s="174">
        <f t="shared" si="66"/>
        <v>46569</v>
      </c>
      <c r="BF58" s="174">
        <f t="shared" si="66"/>
        <v>46600</v>
      </c>
      <c r="BG58" s="174">
        <f t="shared" si="66"/>
        <v>46631</v>
      </c>
      <c r="BH58" s="174">
        <f t="shared" si="66"/>
        <v>46661</v>
      </c>
      <c r="BI58" s="174">
        <f t="shared" si="66"/>
        <v>46692</v>
      </c>
      <c r="BJ58" s="174">
        <f t="shared" si="66"/>
        <v>46722</v>
      </c>
      <c r="BK58" s="174">
        <f t="shared" si="66"/>
        <v>46753</v>
      </c>
      <c r="BL58" s="174">
        <f t="shared" si="66"/>
        <v>46784</v>
      </c>
      <c r="BM58" s="174">
        <f t="shared" si="66"/>
        <v>46813</v>
      </c>
      <c r="BN58" s="174">
        <f t="shared" si="66"/>
        <v>46844</v>
      </c>
      <c r="BO58" s="174">
        <f t="shared" si="66"/>
        <v>46874</v>
      </c>
      <c r="BP58" s="174">
        <f t="shared" ref="BP58:CH58" si="67">BP$4</f>
        <v>46905</v>
      </c>
      <c r="BQ58" s="174">
        <f t="shared" si="67"/>
        <v>46935</v>
      </c>
      <c r="BR58" s="174">
        <f t="shared" si="67"/>
        <v>46966</v>
      </c>
      <c r="BS58" s="174">
        <f t="shared" si="67"/>
        <v>46997</v>
      </c>
      <c r="BT58" s="174">
        <f t="shared" si="67"/>
        <v>47027</v>
      </c>
      <c r="BU58" s="174">
        <f t="shared" si="67"/>
        <v>47058</v>
      </c>
      <c r="BV58" s="174">
        <f t="shared" si="67"/>
        <v>47088</v>
      </c>
      <c r="BW58" s="174">
        <f t="shared" si="67"/>
        <v>47119</v>
      </c>
      <c r="BX58" s="174">
        <f t="shared" si="67"/>
        <v>47150</v>
      </c>
      <c r="BY58" s="174">
        <f t="shared" si="67"/>
        <v>47178</v>
      </c>
      <c r="BZ58" s="174">
        <f t="shared" si="67"/>
        <v>47209</v>
      </c>
      <c r="CA58" s="174">
        <f t="shared" si="67"/>
        <v>47239</v>
      </c>
      <c r="CB58" s="174">
        <f t="shared" si="67"/>
        <v>47270</v>
      </c>
      <c r="CC58" s="174">
        <f t="shared" si="67"/>
        <v>47300</v>
      </c>
      <c r="CD58" s="174">
        <f t="shared" si="67"/>
        <v>47331</v>
      </c>
      <c r="CE58" s="174">
        <f t="shared" si="67"/>
        <v>47362</v>
      </c>
      <c r="CF58" s="174">
        <f t="shared" si="67"/>
        <v>47392</v>
      </c>
      <c r="CG58" s="174">
        <f t="shared" si="67"/>
        <v>47423</v>
      </c>
      <c r="CH58" s="175">
        <f t="shared" si="67"/>
        <v>47453</v>
      </c>
    </row>
    <row r="59" spans="1:86" ht="15" customHeight="1" x14ac:dyDescent="0.3">
      <c r="A59" s="571"/>
      <c r="B59" s="14" t="str">
        <f t="shared" ref="B59:B72" si="68">B41</f>
        <v>Air Comp</v>
      </c>
      <c r="C59" s="30">
        <f>((C5*0.5)-C41)*C78*C93*C$2</f>
        <v>0</v>
      </c>
      <c r="D59" s="30">
        <f>((D5*0.5)+C23-D41)*D78*D93*D$2</f>
        <v>589.4914964541083</v>
      </c>
      <c r="E59" s="30">
        <f t="shared" ref="E59:BP59" si="69">((E5*0.5)+D23-E41)*E78*E93*E$2</f>
        <v>1446.8801431745073</v>
      </c>
      <c r="F59" s="30">
        <f t="shared" si="69"/>
        <v>2310.5814911450375</v>
      </c>
      <c r="G59" s="30">
        <f t="shared" si="69"/>
        <v>3457.5319492165913</v>
      </c>
      <c r="H59" s="30">
        <f t="shared" si="69"/>
        <v>6035.8582697815073</v>
      </c>
      <c r="I59" s="30">
        <f t="shared" si="69"/>
        <v>6281.9809124055009</v>
      </c>
      <c r="J59" s="30">
        <f t="shared" si="69"/>
        <v>6342.397938721072</v>
      </c>
      <c r="K59" s="30">
        <f t="shared" si="69"/>
        <v>6130.6867485539569</v>
      </c>
      <c r="L59" s="30">
        <f t="shared" si="69"/>
        <v>3494.2422595356179</v>
      </c>
      <c r="M59" s="30">
        <f t="shared" si="69"/>
        <v>3433.8718223269402</v>
      </c>
      <c r="N59" s="30">
        <f t="shared" si="69"/>
        <v>3966.4177636421823</v>
      </c>
      <c r="O59" s="30">
        <f t="shared" si="69"/>
        <v>4630.003354485043</v>
      </c>
      <c r="P59" s="30">
        <f t="shared" si="69"/>
        <v>4267.2493616181628</v>
      </c>
      <c r="Q59" s="30">
        <f t="shared" si="69"/>
        <v>4772.696401408969</v>
      </c>
      <c r="R59" s="30">
        <f t="shared" si="69"/>
        <v>4535.405224559051</v>
      </c>
      <c r="S59" s="30">
        <f t="shared" si="69"/>
        <v>5098.6021550932282</v>
      </c>
      <c r="T59" s="30">
        <f t="shared" si="69"/>
        <v>9074.9616695716122</v>
      </c>
      <c r="U59" s="30">
        <f t="shared" si="69"/>
        <v>8841.5905443207776</v>
      </c>
      <c r="V59" s="30">
        <f t="shared" si="69"/>
        <v>8926.6246467856326</v>
      </c>
      <c r="W59" s="30">
        <f t="shared" si="69"/>
        <v>8628.6511758042161</v>
      </c>
      <c r="X59" s="30">
        <f t="shared" si="69"/>
        <v>4917.9804511131497</v>
      </c>
      <c r="Y59" s="30">
        <f t="shared" si="69"/>
        <v>4833.0119206092313</v>
      </c>
      <c r="Z59" s="30">
        <f t="shared" si="69"/>
        <v>4637.7195881528878</v>
      </c>
      <c r="AA59" s="30">
        <f t="shared" si="69"/>
        <v>4630.003354485043</v>
      </c>
      <c r="AB59" s="30">
        <f t="shared" si="69"/>
        <v>4267.2493616181628</v>
      </c>
      <c r="AC59" s="30">
        <f t="shared" si="69"/>
        <v>4772.696401408969</v>
      </c>
      <c r="AD59" s="30">
        <f t="shared" si="69"/>
        <v>4535.405224559051</v>
      </c>
      <c r="AE59" s="30">
        <f t="shared" si="69"/>
        <v>5098.6021550932282</v>
      </c>
      <c r="AF59" s="30">
        <f t="shared" si="69"/>
        <v>9074.9616695716122</v>
      </c>
      <c r="AG59" s="30">
        <f t="shared" si="69"/>
        <v>8841.5905443207776</v>
      </c>
      <c r="AH59" s="30">
        <f t="shared" si="69"/>
        <v>8926.6246467856326</v>
      </c>
      <c r="AI59" s="30">
        <f t="shared" si="69"/>
        <v>8628.6511758042161</v>
      </c>
      <c r="AJ59" s="30">
        <f t="shared" si="69"/>
        <v>4917.9804511131497</v>
      </c>
      <c r="AK59" s="30">
        <f t="shared" si="69"/>
        <v>4833.0119206092313</v>
      </c>
      <c r="AL59" s="30">
        <f t="shared" si="69"/>
        <v>4637.7195881528878</v>
      </c>
      <c r="AM59" s="30">
        <f t="shared" si="69"/>
        <v>4630.003354485043</v>
      </c>
      <c r="AN59" s="30">
        <f t="shared" si="69"/>
        <v>4267.2493616181628</v>
      </c>
      <c r="AO59" s="30">
        <f t="shared" si="69"/>
        <v>4772.696401408969</v>
      </c>
      <c r="AP59" s="30">
        <f t="shared" si="69"/>
        <v>4535.405224559051</v>
      </c>
      <c r="AQ59" s="30">
        <f t="shared" si="69"/>
        <v>5098.6021550932282</v>
      </c>
      <c r="AR59" s="30">
        <f t="shared" si="69"/>
        <v>9074.9616695716122</v>
      </c>
      <c r="AS59" s="30">
        <f t="shared" si="69"/>
        <v>8841.5905443207776</v>
      </c>
      <c r="AT59" s="30">
        <f t="shared" si="69"/>
        <v>8926.6246467856326</v>
      </c>
      <c r="AU59" s="30">
        <f t="shared" si="69"/>
        <v>8628.6511758042161</v>
      </c>
      <c r="AV59" s="30">
        <f t="shared" si="69"/>
        <v>4917.9804511131497</v>
      </c>
      <c r="AW59" s="30">
        <f t="shared" si="69"/>
        <v>4833.0119206092313</v>
      </c>
      <c r="AX59" s="30">
        <f t="shared" si="69"/>
        <v>4637.7195881528878</v>
      </c>
      <c r="AY59" s="30">
        <f t="shared" si="69"/>
        <v>4630.003354485043</v>
      </c>
      <c r="AZ59" s="30">
        <f t="shared" si="69"/>
        <v>4267.2493616181628</v>
      </c>
      <c r="BA59" s="30">
        <f t="shared" si="69"/>
        <v>4772.696401408969</v>
      </c>
      <c r="BB59" s="30">
        <f t="shared" si="69"/>
        <v>4535.405224559051</v>
      </c>
      <c r="BC59" s="30">
        <f t="shared" si="69"/>
        <v>5098.6021550932282</v>
      </c>
      <c r="BD59" s="30">
        <f t="shared" si="69"/>
        <v>9074.9616695716122</v>
      </c>
      <c r="BE59" s="30">
        <f t="shared" si="69"/>
        <v>8841.5905443207776</v>
      </c>
      <c r="BF59" s="30">
        <f t="shared" si="69"/>
        <v>8926.6246467856326</v>
      </c>
      <c r="BG59" s="30">
        <f t="shared" si="69"/>
        <v>8628.6511758042161</v>
      </c>
      <c r="BH59" s="30">
        <f t="shared" si="69"/>
        <v>4917.9804511131497</v>
      </c>
      <c r="BI59" s="30">
        <f t="shared" si="69"/>
        <v>4833.0119206092313</v>
      </c>
      <c r="BJ59" s="30">
        <f t="shared" si="69"/>
        <v>4637.7195881528878</v>
      </c>
      <c r="BK59" s="30">
        <f t="shared" si="69"/>
        <v>4630.003354485043</v>
      </c>
      <c r="BL59" s="30">
        <f t="shared" si="69"/>
        <v>4267.2493616181628</v>
      </c>
      <c r="BM59" s="30">
        <f t="shared" si="69"/>
        <v>4772.696401408969</v>
      </c>
      <c r="BN59" s="30">
        <f t="shared" si="69"/>
        <v>4535.405224559051</v>
      </c>
      <c r="BO59" s="30">
        <f t="shared" si="69"/>
        <v>5098.6021550932282</v>
      </c>
      <c r="BP59" s="30">
        <f t="shared" si="69"/>
        <v>9074.9616695716122</v>
      </c>
      <c r="BQ59" s="30">
        <f t="shared" ref="BQ59:CH59" si="70">((BQ5*0.5)+BP23-BQ41)*BQ78*BQ93*BQ$2</f>
        <v>8841.5905443207776</v>
      </c>
      <c r="BR59" s="30">
        <f t="shared" si="70"/>
        <v>8926.6246467856326</v>
      </c>
      <c r="BS59" s="30">
        <f t="shared" si="70"/>
        <v>8628.6511758042161</v>
      </c>
      <c r="BT59" s="30">
        <f t="shared" si="70"/>
        <v>4917.9804511131497</v>
      </c>
      <c r="BU59" s="30">
        <f t="shared" si="70"/>
        <v>4833.0119206092313</v>
      </c>
      <c r="BV59" s="30">
        <f t="shared" si="70"/>
        <v>4637.7195881528878</v>
      </c>
      <c r="BW59" s="30">
        <f t="shared" si="70"/>
        <v>4630.003354485043</v>
      </c>
      <c r="BX59" s="30">
        <f t="shared" si="70"/>
        <v>4267.2493616181628</v>
      </c>
      <c r="BY59" s="30">
        <f t="shared" si="70"/>
        <v>4772.696401408969</v>
      </c>
      <c r="BZ59" s="30">
        <f t="shared" si="70"/>
        <v>4535.405224559051</v>
      </c>
      <c r="CA59" s="30">
        <f t="shared" si="70"/>
        <v>5098.6021550932282</v>
      </c>
      <c r="CB59" s="30">
        <f t="shared" si="70"/>
        <v>9074.9616695716122</v>
      </c>
      <c r="CC59" s="30">
        <f t="shared" si="70"/>
        <v>8841.5905443207776</v>
      </c>
      <c r="CD59" s="30">
        <f t="shared" si="70"/>
        <v>8926.6246467856326</v>
      </c>
      <c r="CE59" s="30">
        <f t="shared" si="70"/>
        <v>8628.6511758042161</v>
      </c>
      <c r="CF59" s="30">
        <f t="shared" si="70"/>
        <v>4917.9804511131497</v>
      </c>
      <c r="CG59" s="30">
        <f t="shared" si="70"/>
        <v>4833.0119206092313</v>
      </c>
      <c r="CH59" s="33">
        <f t="shared" si="70"/>
        <v>4637.7195881528878</v>
      </c>
    </row>
    <row r="60" spans="1:86" ht="15.6" x14ac:dyDescent="0.3">
      <c r="A60" s="571"/>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6" x14ac:dyDescent="0.3">
      <c r="A61" s="571"/>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6" x14ac:dyDescent="0.3">
      <c r="A62" s="571"/>
      <c r="B62" s="14" t="str">
        <f t="shared" si="68"/>
        <v>Cooling</v>
      </c>
      <c r="C62" s="30">
        <f t="shared" si="71"/>
        <v>0</v>
      </c>
      <c r="D62" s="30">
        <f t="shared" ref="D62:BO62" si="76">((D8*0.5)+C26-D44)*D81*D96*D$2</f>
        <v>0</v>
      </c>
      <c r="E62" s="30">
        <f t="shared" si="76"/>
        <v>0</v>
      </c>
      <c r="F62" s="30">
        <f t="shared" si="76"/>
        <v>0</v>
      </c>
      <c r="G62" s="30">
        <f t="shared" si="76"/>
        <v>336.41342854813342</v>
      </c>
      <c r="H62" s="30">
        <f t="shared" si="76"/>
        <v>3891.797233430229</v>
      </c>
      <c r="I62" s="30">
        <f t="shared" si="76"/>
        <v>9187.8386209846958</v>
      </c>
      <c r="J62" s="30">
        <f t="shared" si="76"/>
        <v>13889.972643671945</v>
      </c>
      <c r="K62" s="30">
        <f t="shared" si="76"/>
        <v>6375.5749882551427</v>
      </c>
      <c r="L62" s="30">
        <f t="shared" si="76"/>
        <v>581.00052074822372</v>
      </c>
      <c r="M62" s="30">
        <f t="shared" si="76"/>
        <v>149.64633512540817</v>
      </c>
      <c r="N62" s="30">
        <f t="shared" si="76"/>
        <v>3.5540957811545311</v>
      </c>
      <c r="O62" s="30">
        <f t="shared" si="76"/>
        <v>0.49838432490485829</v>
      </c>
      <c r="P62" s="30">
        <f t="shared" si="76"/>
        <v>20.490114570601399</v>
      </c>
      <c r="Q62" s="30">
        <f t="shared" si="76"/>
        <v>614.43196905763637</v>
      </c>
      <c r="R62" s="30">
        <f t="shared" si="76"/>
        <v>2350.5503666583759</v>
      </c>
      <c r="S62" s="30">
        <f t="shared" si="76"/>
        <v>8497.248052922123</v>
      </c>
      <c r="T62" s="30">
        <f t="shared" si="76"/>
        <v>50637.592565302817</v>
      </c>
      <c r="U62" s="30">
        <f t="shared" si="76"/>
        <v>61357.356290572279</v>
      </c>
      <c r="V62" s="30">
        <f t="shared" si="76"/>
        <v>60093.028838260667</v>
      </c>
      <c r="W62" s="30">
        <f t="shared" si="76"/>
        <v>25908.761711720341</v>
      </c>
      <c r="X62" s="30">
        <f t="shared" si="76"/>
        <v>2343.651769307789</v>
      </c>
      <c r="Y62" s="30">
        <f t="shared" si="76"/>
        <v>593.28613766841409</v>
      </c>
      <c r="Z62" s="30">
        <f t="shared" si="76"/>
        <v>5.6592740718610477</v>
      </c>
      <c r="AA62" s="30">
        <f t="shared" si="76"/>
        <v>0.49838432490485829</v>
      </c>
      <c r="AB62" s="30">
        <f t="shared" si="76"/>
        <v>20.490114570601399</v>
      </c>
      <c r="AC62" s="30">
        <f t="shared" si="76"/>
        <v>614.43196905763637</v>
      </c>
      <c r="AD62" s="30">
        <f t="shared" si="76"/>
        <v>2350.5503666583759</v>
      </c>
      <c r="AE62" s="30">
        <f t="shared" si="76"/>
        <v>8497.248052922123</v>
      </c>
      <c r="AF62" s="30">
        <f t="shared" si="76"/>
        <v>50637.592565302817</v>
      </c>
      <c r="AG62" s="30">
        <f t="shared" si="76"/>
        <v>61357.356290572279</v>
      </c>
      <c r="AH62" s="30">
        <f t="shared" si="76"/>
        <v>60093.028838260667</v>
      </c>
      <c r="AI62" s="30">
        <f t="shared" si="76"/>
        <v>25908.761711720341</v>
      </c>
      <c r="AJ62" s="30">
        <f t="shared" si="76"/>
        <v>2343.651769307789</v>
      </c>
      <c r="AK62" s="30">
        <f t="shared" si="76"/>
        <v>593.28613766841409</v>
      </c>
      <c r="AL62" s="30">
        <f t="shared" si="76"/>
        <v>5.6592740718610477</v>
      </c>
      <c r="AM62" s="30">
        <f t="shared" si="76"/>
        <v>0.49838432490485829</v>
      </c>
      <c r="AN62" s="30">
        <f t="shared" si="76"/>
        <v>20.490114570601399</v>
      </c>
      <c r="AO62" s="30">
        <f t="shared" si="76"/>
        <v>614.43196905763637</v>
      </c>
      <c r="AP62" s="30">
        <f t="shared" si="76"/>
        <v>2350.5503666583759</v>
      </c>
      <c r="AQ62" s="30">
        <f t="shared" si="76"/>
        <v>8497.248052922123</v>
      </c>
      <c r="AR62" s="30">
        <f t="shared" si="76"/>
        <v>50637.592565302817</v>
      </c>
      <c r="AS62" s="30">
        <f t="shared" si="76"/>
        <v>61357.356290572279</v>
      </c>
      <c r="AT62" s="30">
        <f t="shared" si="76"/>
        <v>60093.028838260667</v>
      </c>
      <c r="AU62" s="30">
        <f t="shared" si="76"/>
        <v>25908.761711720341</v>
      </c>
      <c r="AV62" s="30">
        <f t="shared" si="76"/>
        <v>2343.651769307789</v>
      </c>
      <c r="AW62" s="30">
        <f t="shared" si="76"/>
        <v>593.28613766841409</v>
      </c>
      <c r="AX62" s="30">
        <f t="shared" si="76"/>
        <v>5.6592740718610477</v>
      </c>
      <c r="AY62" s="30">
        <f t="shared" si="76"/>
        <v>0.49838432490485829</v>
      </c>
      <c r="AZ62" s="30">
        <f t="shared" si="76"/>
        <v>20.490114570601399</v>
      </c>
      <c r="BA62" s="30">
        <f t="shared" si="76"/>
        <v>614.43196905763637</v>
      </c>
      <c r="BB62" s="30">
        <f t="shared" si="76"/>
        <v>2350.5503666583759</v>
      </c>
      <c r="BC62" s="30">
        <f t="shared" si="76"/>
        <v>8497.248052922123</v>
      </c>
      <c r="BD62" s="30">
        <f t="shared" si="76"/>
        <v>50637.592565302817</v>
      </c>
      <c r="BE62" s="30">
        <f t="shared" si="76"/>
        <v>61357.356290572279</v>
      </c>
      <c r="BF62" s="30">
        <f t="shared" si="76"/>
        <v>60093.028838260667</v>
      </c>
      <c r="BG62" s="30">
        <f t="shared" si="76"/>
        <v>25908.761711720341</v>
      </c>
      <c r="BH62" s="30">
        <f t="shared" si="76"/>
        <v>2343.651769307789</v>
      </c>
      <c r="BI62" s="30">
        <f t="shared" si="76"/>
        <v>593.28613766841409</v>
      </c>
      <c r="BJ62" s="30">
        <f t="shared" si="76"/>
        <v>5.6592740718610477</v>
      </c>
      <c r="BK62" s="30">
        <f t="shared" si="76"/>
        <v>0.49838432490485829</v>
      </c>
      <c r="BL62" s="30">
        <f t="shared" si="76"/>
        <v>20.490114570601399</v>
      </c>
      <c r="BM62" s="30">
        <f t="shared" si="76"/>
        <v>614.43196905763637</v>
      </c>
      <c r="BN62" s="30">
        <f t="shared" si="76"/>
        <v>2350.5503666583759</v>
      </c>
      <c r="BO62" s="30">
        <f t="shared" si="76"/>
        <v>8497.248052922123</v>
      </c>
      <c r="BP62" s="30">
        <f t="shared" ref="BP62:CH62" si="77">((BP8*0.5)+BO26-BP44)*BP81*BP96*BP$2</f>
        <v>50637.592565302817</v>
      </c>
      <c r="BQ62" s="30">
        <f t="shared" si="77"/>
        <v>61357.356290572279</v>
      </c>
      <c r="BR62" s="30">
        <f t="shared" si="77"/>
        <v>60093.028838260667</v>
      </c>
      <c r="BS62" s="30">
        <f t="shared" si="77"/>
        <v>25908.761711720341</v>
      </c>
      <c r="BT62" s="30">
        <f t="shared" si="77"/>
        <v>2343.651769307789</v>
      </c>
      <c r="BU62" s="30">
        <f t="shared" si="77"/>
        <v>593.28613766841409</v>
      </c>
      <c r="BV62" s="30">
        <f t="shared" si="77"/>
        <v>5.6592740718610477</v>
      </c>
      <c r="BW62" s="30">
        <f t="shared" si="77"/>
        <v>0.49838432490485829</v>
      </c>
      <c r="BX62" s="30">
        <f t="shared" si="77"/>
        <v>20.490114570601399</v>
      </c>
      <c r="BY62" s="30">
        <f t="shared" si="77"/>
        <v>614.43196905763637</v>
      </c>
      <c r="BZ62" s="30">
        <f t="shared" si="77"/>
        <v>2350.5503666583759</v>
      </c>
      <c r="CA62" s="30">
        <f t="shared" si="77"/>
        <v>8497.248052922123</v>
      </c>
      <c r="CB62" s="30">
        <f t="shared" si="77"/>
        <v>50637.592565302817</v>
      </c>
      <c r="CC62" s="30">
        <f t="shared" si="77"/>
        <v>61357.356290572279</v>
      </c>
      <c r="CD62" s="30">
        <f t="shared" si="77"/>
        <v>60093.028838260667</v>
      </c>
      <c r="CE62" s="30">
        <f t="shared" si="77"/>
        <v>25908.761711720341</v>
      </c>
      <c r="CF62" s="30">
        <f t="shared" si="77"/>
        <v>2343.651769307789</v>
      </c>
      <c r="CG62" s="30">
        <f t="shared" si="77"/>
        <v>593.28613766841409</v>
      </c>
      <c r="CH62" s="33">
        <f t="shared" si="77"/>
        <v>5.6592740718610477</v>
      </c>
    </row>
    <row r="63" spans="1:86" ht="15.6" x14ac:dyDescent="0.3">
      <c r="A63" s="571"/>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6" x14ac:dyDescent="0.3">
      <c r="A64" s="571"/>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6" x14ac:dyDescent="0.3">
      <c r="A65" s="571"/>
      <c r="B65" s="14" t="str">
        <f t="shared" si="68"/>
        <v>HVAC</v>
      </c>
      <c r="C65" s="30">
        <f t="shared" si="71"/>
        <v>0</v>
      </c>
      <c r="D65" s="30">
        <f t="shared" ref="D65:BO65" si="82">((D11*0.5)+C29-D47)*D84*D99*D$2</f>
        <v>0</v>
      </c>
      <c r="E65" s="30">
        <f t="shared" si="82"/>
        <v>0</v>
      </c>
      <c r="F65" s="30">
        <f t="shared" si="82"/>
        <v>0</v>
      </c>
      <c r="G65" s="30">
        <f t="shared" si="82"/>
        <v>227.84445308788258</v>
      </c>
      <c r="H65" s="30">
        <f t="shared" si="82"/>
        <v>2171.8374274275907</v>
      </c>
      <c r="I65" s="30">
        <f t="shared" si="82"/>
        <v>2795.6643422508123</v>
      </c>
      <c r="J65" s="30">
        <f t="shared" si="82"/>
        <v>3875.6680623583629</v>
      </c>
      <c r="K65" s="30">
        <f t="shared" si="82"/>
        <v>6913.4996121571103</v>
      </c>
      <c r="L65" s="30">
        <f t="shared" si="82"/>
        <v>4043.4129938458696</v>
      </c>
      <c r="M65" s="30">
        <f t="shared" si="82"/>
        <v>7162.1440882548877</v>
      </c>
      <c r="N65" s="30">
        <f t="shared" si="82"/>
        <v>13000.247611331391</v>
      </c>
      <c r="O65" s="30">
        <f t="shared" si="82"/>
        <v>15355.364198169473</v>
      </c>
      <c r="P65" s="30">
        <f t="shared" si="82"/>
        <v>12628.019750085185</v>
      </c>
      <c r="Q65" s="30">
        <f t="shared" si="82"/>
        <v>10019.994363733076</v>
      </c>
      <c r="R65" s="30">
        <f t="shared" si="82"/>
        <v>5477.5038452236195</v>
      </c>
      <c r="S65" s="30">
        <f t="shared" si="82"/>
        <v>7040.160106545125</v>
      </c>
      <c r="T65" s="30">
        <f t="shared" si="82"/>
        <v>34426.459914287072</v>
      </c>
      <c r="U65" s="30">
        <f t="shared" si="82"/>
        <v>41537.305033407363</v>
      </c>
      <c r="V65" s="30">
        <f t="shared" si="82"/>
        <v>40727.408168086353</v>
      </c>
      <c r="W65" s="30">
        <f t="shared" si="82"/>
        <v>18100.349569495658</v>
      </c>
      <c r="X65" s="30">
        <f t="shared" si="82"/>
        <v>5540.7085942855019</v>
      </c>
      <c r="Y65" s="30">
        <f t="shared" si="82"/>
        <v>8748.8452123548414</v>
      </c>
      <c r="Z65" s="30">
        <f t="shared" si="82"/>
        <v>14296.679097064763</v>
      </c>
      <c r="AA65" s="30">
        <f t="shared" si="82"/>
        <v>15355.364198169473</v>
      </c>
      <c r="AB65" s="30">
        <f t="shared" si="82"/>
        <v>12628.019750085185</v>
      </c>
      <c r="AC65" s="30">
        <f t="shared" si="82"/>
        <v>10019.994363733076</v>
      </c>
      <c r="AD65" s="30">
        <f t="shared" si="82"/>
        <v>5477.5038452236195</v>
      </c>
      <c r="AE65" s="30">
        <f t="shared" si="82"/>
        <v>7040.160106545125</v>
      </c>
      <c r="AF65" s="30">
        <f t="shared" si="82"/>
        <v>34426.459914287072</v>
      </c>
      <c r="AG65" s="30">
        <f t="shared" si="82"/>
        <v>41537.305033407363</v>
      </c>
      <c r="AH65" s="30">
        <f t="shared" si="82"/>
        <v>40727.408168086353</v>
      </c>
      <c r="AI65" s="30">
        <f t="shared" si="82"/>
        <v>18100.349569495658</v>
      </c>
      <c r="AJ65" s="30">
        <f t="shared" si="82"/>
        <v>5540.7085942855019</v>
      </c>
      <c r="AK65" s="30">
        <f t="shared" si="82"/>
        <v>8748.8452123548414</v>
      </c>
      <c r="AL65" s="30">
        <f t="shared" si="82"/>
        <v>14296.679097064763</v>
      </c>
      <c r="AM65" s="30">
        <f t="shared" si="82"/>
        <v>15355.364198169473</v>
      </c>
      <c r="AN65" s="30">
        <f t="shared" si="82"/>
        <v>12628.019750085185</v>
      </c>
      <c r="AO65" s="30">
        <f t="shared" si="82"/>
        <v>10019.994363733076</v>
      </c>
      <c r="AP65" s="30">
        <f t="shared" si="82"/>
        <v>5477.5038452236195</v>
      </c>
      <c r="AQ65" s="30">
        <f t="shared" si="82"/>
        <v>7040.160106545125</v>
      </c>
      <c r="AR65" s="30">
        <f t="shared" si="82"/>
        <v>34426.459914287072</v>
      </c>
      <c r="AS65" s="30">
        <f t="shared" si="82"/>
        <v>41537.305033407363</v>
      </c>
      <c r="AT65" s="30">
        <f t="shared" si="82"/>
        <v>40727.408168086353</v>
      </c>
      <c r="AU65" s="30">
        <f t="shared" si="82"/>
        <v>18100.349569495658</v>
      </c>
      <c r="AV65" s="30">
        <f t="shared" si="82"/>
        <v>5540.7085942855019</v>
      </c>
      <c r="AW65" s="30">
        <f t="shared" si="82"/>
        <v>8748.8452123548414</v>
      </c>
      <c r="AX65" s="30">
        <f t="shared" si="82"/>
        <v>14296.679097064763</v>
      </c>
      <c r="AY65" s="30">
        <f t="shared" si="82"/>
        <v>15355.364198169473</v>
      </c>
      <c r="AZ65" s="30">
        <f t="shared" si="82"/>
        <v>12628.019750085185</v>
      </c>
      <c r="BA65" s="30">
        <f t="shared" si="82"/>
        <v>10019.994363733076</v>
      </c>
      <c r="BB65" s="30">
        <f t="shared" si="82"/>
        <v>5477.5038452236195</v>
      </c>
      <c r="BC65" s="30">
        <f t="shared" si="82"/>
        <v>7040.160106545125</v>
      </c>
      <c r="BD65" s="30">
        <f t="shared" si="82"/>
        <v>34426.459914287072</v>
      </c>
      <c r="BE65" s="30">
        <f t="shared" si="82"/>
        <v>41537.305033407363</v>
      </c>
      <c r="BF65" s="30">
        <f t="shared" si="82"/>
        <v>40727.408168086353</v>
      </c>
      <c r="BG65" s="30">
        <f t="shared" si="82"/>
        <v>18100.349569495658</v>
      </c>
      <c r="BH65" s="30">
        <f t="shared" si="82"/>
        <v>5540.7085942855019</v>
      </c>
      <c r="BI65" s="30">
        <f t="shared" si="82"/>
        <v>8748.8452123548414</v>
      </c>
      <c r="BJ65" s="30">
        <f t="shared" si="82"/>
        <v>14296.679097064763</v>
      </c>
      <c r="BK65" s="30">
        <f t="shared" si="82"/>
        <v>15355.364198169473</v>
      </c>
      <c r="BL65" s="30">
        <f t="shared" si="82"/>
        <v>12628.019750085185</v>
      </c>
      <c r="BM65" s="30">
        <f t="shared" si="82"/>
        <v>10019.994363733076</v>
      </c>
      <c r="BN65" s="30">
        <f t="shared" si="82"/>
        <v>5477.5038452236195</v>
      </c>
      <c r="BO65" s="30">
        <f t="shared" si="82"/>
        <v>7040.160106545125</v>
      </c>
      <c r="BP65" s="30">
        <f t="shared" ref="BP65:CH65" si="83">((BP11*0.5)+BO29-BP47)*BP84*BP99*BP$2</f>
        <v>34426.459914287072</v>
      </c>
      <c r="BQ65" s="30">
        <f t="shared" si="83"/>
        <v>41537.305033407363</v>
      </c>
      <c r="BR65" s="30">
        <f t="shared" si="83"/>
        <v>40727.408168086353</v>
      </c>
      <c r="BS65" s="30">
        <f t="shared" si="83"/>
        <v>18100.349569495658</v>
      </c>
      <c r="BT65" s="30">
        <f t="shared" si="83"/>
        <v>5540.7085942855019</v>
      </c>
      <c r="BU65" s="30">
        <f t="shared" si="83"/>
        <v>8748.8452123548414</v>
      </c>
      <c r="BV65" s="30">
        <f t="shared" si="83"/>
        <v>14296.679097064763</v>
      </c>
      <c r="BW65" s="30">
        <f t="shared" si="83"/>
        <v>15355.364198169473</v>
      </c>
      <c r="BX65" s="30">
        <f t="shared" si="83"/>
        <v>12628.019750085185</v>
      </c>
      <c r="BY65" s="30">
        <f t="shared" si="83"/>
        <v>10019.994363733076</v>
      </c>
      <c r="BZ65" s="30">
        <f t="shared" si="83"/>
        <v>5477.5038452236195</v>
      </c>
      <c r="CA65" s="30">
        <f t="shared" si="83"/>
        <v>7040.160106545125</v>
      </c>
      <c r="CB65" s="30">
        <f t="shared" si="83"/>
        <v>34426.459914287072</v>
      </c>
      <c r="CC65" s="30">
        <f t="shared" si="83"/>
        <v>41537.305033407363</v>
      </c>
      <c r="CD65" s="30">
        <f t="shared" si="83"/>
        <v>40727.408168086353</v>
      </c>
      <c r="CE65" s="30">
        <f t="shared" si="83"/>
        <v>18100.349569495658</v>
      </c>
      <c r="CF65" s="30">
        <f t="shared" si="83"/>
        <v>5540.7085942855019</v>
      </c>
      <c r="CG65" s="30">
        <f t="shared" si="83"/>
        <v>8748.8452123548414</v>
      </c>
      <c r="CH65" s="33">
        <f t="shared" si="83"/>
        <v>14296.679097064763</v>
      </c>
    </row>
    <row r="66" spans="1:88" ht="15.6" x14ac:dyDescent="0.3">
      <c r="A66" s="571"/>
      <c r="B66" s="14" t="str">
        <f t="shared" si="68"/>
        <v>Lighting</v>
      </c>
      <c r="C66" s="30">
        <f t="shared" si="71"/>
        <v>0</v>
      </c>
      <c r="D66" s="30">
        <f t="shared" ref="D66:BO66" si="84">((D12*0.5)+C30-D48)*D85*D100*D$2</f>
        <v>39.828157733321653</v>
      </c>
      <c r="E66" s="30">
        <f t="shared" si="84"/>
        <v>131.57653666317719</v>
      </c>
      <c r="F66" s="30">
        <f t="shared" si="84"/>
        <v>627.58764883425249</v>
      </c>
      <c r="G66" s="30">
        <f t="shared" si="84"/>
        <v>2308.6977538618812</v>
      </c>
      <c r="H66" s="30">
        <f t="shared" si="84"/>
        <v>5651.3419007155526</v>
      </c>
      <c r="I66" s="30">
        <f t="shared" si="84"/>
        <v>8777.6048901200938</v>
      </c>
      <c r="J66" s="30">
        <f t="shared" si="84"/>
        <v>9270.1781880151157</v>
      </c>
      <c r="K66" s="30">
        <f t="shared" si="84"/>
        <v>11201.271983474991</v>
      </c>
      <c r="L66" s="30">
        <f t="shared" si="84"/>
        <v>8515.0192333309769</v>
      </c>
      <c r="M66" s="30">
        <f t="shared" si="84"/>
        <v>7886.7610230791051</v>
      </c>
      <c r="N66" s="30">
        <f t="shared" si="84"/>
        <v>15582.737075477618</v>
      </c>
      <c r="O66" s="30">
        <f t="shared" si="84"/>
        <v>26325.153521394412</v>
      </c>
      <c r="P66" s="30">
        <f t="shared" si="84"/>
        <v>20314.51580133507</v>
      </c>
      <c r="Q66" s="30">
        <f t="shared" si="84"/>
        <v>22400.891590168911</v>
      </c>
      <c r="R66" s="30">
        <f t="shared" si="84"/>
        <v>23021.773896533232</v>
      </c>
      <c r="S66" s="30">
        <f t="shared" si="84"/>
        <v>29539.519425823637</v>
      </c>
      <c r="T66" s="30">
        <f t="shared" si="84"/>
        <v>43842.801677631767</v>
      </c>
      <c r="U66" s="30">
        <f t="shared" si="84"/>
        <v>52329.522501967556</v>
      </c>
      <c r="V66" s="30">
        <f t="shared" si="84"/>
        <v>42731.717115424239</v>
      </c>
      <c r="W66" s="30">
        <f t="shared" si="84"/>
        <v>42948.900855927328</v>
      </c>
      <c r="X66" s="30">
        <f t="shared" si="84"/>
        <v>28377.276064638652</v>
      </c>
      <c r="Y66" s="30">
        <f t="shared" si="84"/>
        <v>23241.974703814602</v>
      </c>
      <c r="Z66" s="30">
        <f t="shared" si="84"/>
        <v>23226.613942453794</v>
      </c>
      <c r="AA66" s="30">
        <f t="shared" si="84"/>
        <v>26325.153521394412</v>
      </c>
      <c r="AB66" s="30">
        <f t="shared" si="84"/>
        <v>20314.51580133507</v>
      </c>
      <c r="AC66" s="30">
        <f t="shared" si="84"/>
        <v>22400.891590168911</v>
      </c>
      <c r="AD66" s="30">
        <f t="shared" si="84"/>
        <v>23021.773896533232</v>
      </c>
      <c r="AE66" s="30">
        <f t="shared" si="84"/>
        <v>29539.519425823637</v>
      </c>
      <c r="AF66" s="30">
        <f t="shared" si="84"/>
        <v>43842.801677631767</v>
      </c>
      <c r="AG66" s="30">
        <f t="shared" si="84"/>
        <v>52329.522501967556</v>
      </c>
      <c r="AH66" s="30">
        <f t="shared" si="84"/>
        <v>42731.717115424239</v>
      </c>
      <c r="AI66" s="30">
        <f t="shared" si="84"/>
        <v>42948.900855927328</v>
      </c>
      <c r="AJ66" s="30">
        <f t="shared" si="84"/>
        <v>28377.276064638652</v>
      </c>
      <c r="AK66" s="30">
        <f t="shared" si="84"/>
        <v>23241.974703814602</v>
      </c>
      <c r="AL66" s="30">
        <f t="shared" si="84"/>
        <v>23226.613942453794</v>
      </c>
      <c r="AM66" s="30">
        <f t="shared" si="84"/>
        <v>26325.153521394412</v>
      </c>
      <c r="AN66" s="30">
        <f t="shared" si="84"/>
        <v>20314.51580133507</v>
      </c>
      <c r="AO66" s="30">
        <f t="shared" si="84"/>
        <v>22400.891590168911</v>
      </c>
      <c r="AP66" s="30">
        <f t="shared" si="84"/>
        <v>23021.773896533232</v>
      </c>
      <c r="AQ66" s="30">
        <f t="shared" si="84"/>
        <v>29539.519425823637</v>
      </c>
      <c r="AR66" s="30">
        <f t="shared" si="84"/>
        <v>43842.801677631767</v>
      </c>
      <c r="AS66" s="30">
        <f t="shared" si="84"/>
        <v>52329.522501967556</v>
      </c>
      <c r="AT66" s="30">
        <f t="shared" si="84"/>
        <v>42731.717115424239</v>
      </c>
      <c r="AU66" s="30">
        <f t="shared" si="84"/>
        <v>42948.900855927328</v>
      </c>
      <c r="AV66" s="30">
        <f t="shared" si="84"/>
        <v>28377.276064638652</v>
      </c>
      <c r="AW66" s="30">
        <f t="shared" si="84"/>
        <v>23241.974703814602</v>
      </c>
      <c r="AX66" s="30">
        <f t="shared" si="84"/>
        <v>23226.613942453794</v>
      </c>
      <c r="AY66" s="30">
        <f t="shared" si="84"/>
        <v>26325.153521394412</v>
      </c>
      <c r="AZ66" s="30">
        <f t="shared" si="84"/>
        <v>20314.51580133507</v>
      </c>
      <c r="BA66" s="30">
        <f t="shared" si="84"/>
        <v>22400.891590168911</v>
      </c>
      <c r="BB66" s="30">
        <f t="shared" si="84"/>
        <v>23021.773896533232</v>
      </c>
      <c r="BC66" s="30">
        <f t="shared" si="84"/>
        <v>29539.519425823637</v>
      </c>
      <c r="BD66" s="30">
        <f t="shared" si="84"/>
        <v>43842.801677631767</v>
      </c>
      <c r="BE66" s="30">
        <f t="shared" si="84"/>
        <v>52329.522501967556</v>
      </c>
      <c r="BF66" s="30">
        <f t="shared" si="84"/>
        <v>42731.717115424239</v>
      </c>
      <c r="BG66" s="30">
        <f t="shared" si="84"/>
        <v>42948.900855927328</v>
      </c>
      <c r="BH66" s="30">
        <f t="shared" si="84"/>
        <v>28377.276064638652</v>
      </c>
      <c r="BI66" s="30">
        <f t="shared" si="84"/>
        <v>23241.974703814602</v>
      </c>
      <c r="BJ66" s="30">
        <f t="shared" si="84"/>
        <v>23226.613942453794</v>
      </c>
      <c r="BK66" s="30">
        <f t="shared" si="84"/>
        <v>26325.153521394412</v>
      </c>
      <c r="BL66" s="30">
        <f t="shared" si="84"/>
        <v>20314.51580133507</v>
      </c>
      <c r="BM66" s="30">
        <f t="shared" si="84"/>
        <v>22400.891590168911</v>
      </c>
      <c r="BN66" s="30">
        <f t="shared" si="84"/>
        <v>23021.773896533232</v>
      </c>
      <c r="BO66" s="30">
        <f t="shared" si="84"/>
        <v>29539.519425823637</v>
      </c>
      <c r="BP66" s="30">
        <f t="shared" ref="BP66:CH66" si="85">((BP12*0.5)+BO30-BP48)*BP85*BP100*BP$2</f>
        <v>43842.801677631767</v>
      </c>
      <c r="BQ66" s="30">
        <f t="shared" si="85"/>
        <v>52329.522501967556</v>
      </c>
      <c r="BR66" s="30">
        <f t="shared" si="85"/>
        <v>42731.717115424239</v>
      </c>
      <c r="BS66" s="30">
        <f t="shared" si="85"/>
        <v>42948.900855927328</v>
      </c>
      <c r="BT66" s="30">
        <f t="shared" si="85"/>
        <v>28377.276064638652</v>
      </c>
      <c r="BU66" s="30">
        <f t="shared" si="85"/>
        <v>23241.974703814602</v>
      </c>
      <c r="BV66" s="30">
        <f t="shared" si="85"/>
        <v>23226.613942453794</v>
      </c>
      <c r="BW66" s="30">
        <f t="shared" si="85"/>
        <v>26325.153521394412</v>
      </c>
      <c r="BX66" s="30">
        <f t="shared" si="85"/>
        <v>20314.51580133507</v>
      </c>
      <c r="BY66" s="30">
        <f t="shared" si="85"/>
        <v>22400.891590168911</v>
      </c>
      <c r="BZ66" s="30">
        <f t="shared" si="85"/>
        <v>23021.773896533232</v>
      </c>
      <c r="CA66" s="30">
        <f t="shared" si="85"/>
        <v>29539.519425823637</v>
      </c>
      <c r="CB66" s="30">
        <f t="shared" si="85"/>
        <v>43842.801677631767</v>
      </c>
      <c r="CC66" s="30">
        <f t="shared" si="85"/>
        <v>52329.522501967556</v>
      </c>
      <c r="CD66" s="30">
        <f t="shared" si="85"/>
        <v>42731.717115424239</v>
      </c>
      <c r="CE66" s="30">
        <f t="shared" si="85"/>
        <v>42948.900855927328</v>
      </c>
      <c r="CF66" s="30">
        <f t="shared" si="85"/>
        <v>28377.276064638652</v>
      </c>
      <c r="CG66" s="30">
        <f t="shared" si="85"/>
        <v>23241.974703814602</v>
      </c>
      <c r="CH66" s="33">
        <f t="shared" si="85"/>
        <v>23226.613942453794</v>
      </c>
    </row>
    <row r="67" spans="1:88" ht="15.6" x14ac:dyDescent="0.3">
      <c r="A67" s="571"/>
      <c r="B67" s="14" t="str">
        <f t="shared" si="68"/>
        <v>Miscellaneous</v>
      </c>
      <c r="C67" s="30">
        <f t="shared" si="71"/>
        <v>0</v>
      </c>
      <c r="D67" s="30">
        <f t="shared" ref="D67:BO67" si="86">((D13*0.5)+C31-D49)*D86*D101*D$2</f>
        <v>110.9937421634236</v>
      </c>
      <c r="E67" s="30">
        <f t="shared" si="86"/>
        <v>246.25364442020927</v>
      </c>
      <c r="F67" s="30">
        <f t="shared" si="86"/>
        <v>237.69341125990931</v>
      </c>
      <c r="G67" s="30">
        <f t="shared" si="86"/>
        <v>265.93142005974283</v>
      </c>
      <c r="H67" s="30">
        <f t="shared" si="86"/>
        <v>464.23992157932997</v>
      </c>
      <c r="I67" s="30">
        <f t="shared" si="86"/>
        <v>483.17011364210617</v>
      </c>
      <c r="J67" s="30">
        <f t="shared" si="86"/>
        <v>487.81700797016214</v>
      </c>
      <c r="K67" s="30">
        <f t="shared" si="86"/>
        <v>471.53352649533849</v>
      </c>
      <c r="L67" s="30">
        <f t="shared" si="86"/>
        <v>268.75494420857518</v>
      </c>
      <c r="M67" s="30">
        <f t="shared" si="86"/>
        <v>264.11163321902126</v>
      </c>
      <c r="N67" s="30">
        <f t="shared" si="86"/>
        <v>253.43941106698176</v>
      </c>
      <c r="O67" s="30">
        <f t="shared" si="86"/>
        <v>253.0177388034345</v>
      </c>
      <c r="P67" s="30">
        <f t="shared" si="86"/>
        <v>233.19416892887151</v>
      </c>
      <c r="Q67" s="30">
        <f t="shared" si="86"/>
        <v>260.81554569717906</v>
      </c>
      <c r="R67" s="30">
        <f t="shared" si="86"/>
        <v>247.84819504798079</v>
      </c>
      <c r="S67" s="30">
        <f t="shared" si="86"/>
        <v>278.62545436178988</v>
      </c>
      <c r="T67" s="30">
        <f t="shared" si="86"/>
        <v>495.92324358439464</v>
      </c>
      <c r="U67" s="30">
        <f t="shared" si="86"/>
        <v>483.17011364210617</v>
      </c>
      <c r="V67" s="30">
        <f t="shared" si="86"/>
        <v>487.81700797016214</v>
      </c>
      <c r="W67" s="30">
        <f t="shared" si="86"/>
        <v>471.53352649533849</v>
      </c>
      <c r="X67" s="30">
        <f t="shared" si="86"/>
        <v>268.75494420857518</v>
      </c>
      <c r="Y67" s="30">
        <f t="shared" si="86"/>
        <v>264.11163321902126</v>
      </c>
      <c r="Z67" s="30">
        <f t="shared" si="86"/>
        <v>253.43941106698176</v>
      </c>
      <c r="AA67" s="30">
        <f t="shared" si="86"/>
        <v>253.0177388034345</v>
      </c>
      <c r="AB67" s="30">
        <f t="shared" si="86"/>
        <v>233.19416892887151</v>
      </c>
      <c r="AC67" s="30">
        <f t="shared" si="86"/>
        <v>260.81554569717906</v>
      </c>
      <c r="AD67" s="30">
        <f t="shared" si="86"/>
        <v>247.84819504798079</v>
      </c>
      <c r="AE67" s="30">
        <f t="shared" si="86"/>
        <v>278.62545436178988</v>
      </c>
      <c r="AF67" s="30">
        <f t="shared" si="86"/>
        <v>495.92324358439464</v>
      </c>
      <c r="AG67" s="30">
        <f t="shared" si="86"/>
        <v>483.17011364210617</v>
      </c>
      <c r="AH67" s="30">
        <f t="shared" si="86"/>
        <v>487.81700797016214</v>
      </c>
      <c r="AI67" s="30">
        <f t="shared" si="86"/>
        <v>471.53352649533849</v>
      </c>
      <c r="AJ67" s="30">
        <f t="shared" si="86"/>
        <v>268.75494420857518</v>
      </c>
      <c r="AK67" s="30">
        <f t="shared" si="86"/>
        <v>264.11163321902126</v>
      </c>
      <c r="AL67" s="30">
        <f t="shared" si="86"/>
        <v>253.43941106698176</v>
      </c>
      <c r="AM67" s="30">
        <f t="shared" si="86"/>
        <v>253.0177388034345</v>
      </c>
      <c r="AN67" s="30">
        <f t="shared" si="86"/>
        <v>233.19416892887151</v>
      </c>
      <c r="AO67" s="30">
        <f t="shared" si="86"/>
        <v>260.81554569717906</v>
      </c>
      <c r="AP67" s="30">
        <f t="shared" si="86"/>
        <v>247.84819504798079</v>
      </c>
      <c r="AQ67" s="30">
        <f t="shared" si="86"/>
        <v>278.62545436178988</v>
      </c>
      <c r="AR67" s="30">
        <f t="shared" si="86"/>
        <v>495.92324358439464</v>
      </c>
      <c r="AS67" s="30">
        <f t="shared" si="86"/>
        <v>483.17011364210617</v>
      </c>
      <c r="AT67" s="30">
        <f t="shared" si="86"/>
        <v>487.81700797016214</v>
      </c>
      <c r="AU67" s="30">
        <f t="shared" si="86"/>
        <v>471.53352649533849</v>
      </c>
      <c r="AV67" s="30">
        <f t="shared" si="86"/>
        <v>268.75494420857518</v>
      </c>
      <c r="AW67" s="30">
        <f t="shared" si="86"/>
        <v>264.11163321902126</v>
      </c>
      <c r="AX67" s="30">
        <f t="shared" si="86"/>
        <v>253.43941106698176</v>
      </c>
      <c r="AY67" s="30">
        <f t="shared" si="86"/>
        <v>253.0177388034345</v>
      </c>
      <c r="AZ67" s="30">
        <f t="shared" si="86"/>
        <v>233.19416892887151</v>
      </c>
      <c r="BA67" s="30">
        <f t="shared" si="86"/>
        <v>260.81554569717906</v>
      </c>
      <c r="BB67" s="30">
        <f t="shared" si="86"/>
        <v>247.84819504798079</v>
      </c>
      <c r="BC67" s="30">
        <f t="shared" si="86"/>
        <v>278.62545436178988</v>
      </c>
      <c r="BD67" s="30">
        <f t="shared" si="86"/>
        <v>495.92324358439464</v>
      </c>
      <c r="BE67" s="30">
        <f t="shared" si="86"/>
        <v>483.17011364210617</v>
      </c>
      <c r="BF67" s="30">
        <f t="shared" si="86"/>
        <v>487.81700797016214</v>
      </c>
      <c r="BG67" s="30">
        <f t="shared" si="86"/>
        <v>471.53352649533849</v>
      </c>
      <c r="BH67" s="30">
        <f t="shared" si="86"/>
        <v>268.75494420857518</v>
      </c>
      <c r="BI67" s="30">
        <f t="shared" si="86"/>
        <v>264.11163321902126</v>
      </c>
      <c r="BJ67" s="30">
        <f t="shared" si="86"/>
        <v>253.43941106698176</v>
      </c>
      <c r="BK67" s="30">
        <f t="shared" si="86"/>
        <v>253.0177388034345</v>
      </c>
      <c r="BL67" s="30">
        <f t="shared" si="86"/>
        <v>233.19416892887151</v>
      </c>
      <c r="BM67" s="30">
        <f t="shared" si="86"/>
        <v>260.81554569717906</v>
      </c>
      <c r="BN67" s="30">
        <f t="shared" si="86"/>
        <v>247.84819504798079</v>
      </c>
      <c r="BO67" s="30">
        <f t="shared" si="86"/>
        <v>278.62545436178988</v>
      </c>
      <c r="BP67" s="30">
        <f t="shared" ref="BP67:CH67" si="87">((BP13*0.5)+BO31-BP49)*BP86*BP101*BP$2</f>
        <v>495.92324358439464</v>
      </c>
      <c r="BQ67" s="30">
        <f t="shared" si="87"/>
        <v>483.17011364210617</v>
      </c>
      <c r="BR67" s="30">
        <f t="shared" si="87"/>
        <v>487.81700797016214</v>
      </c>
      <c r="BS67" s="30">
        <f t="shared" si="87"/>
        <v>471.53352649533849</v>
      </c>
      <c r="BT67" s="30">
        <f t="shared" si="87"/>
        <v>268.75494420857518</v>
      </c>
      <c r="BU67" s="30">
        <f t="shared" si="87"/>
        <v>264.11163321902126</v>
      </c>
      <c r="BV67" s="30">
        <f t="shared" si="87"/>
        <v>253.43941106698176</v>
      </c>
      <c r="BW67" s="30">
        <f t="shared" si="87"/>
        <v>253.0177388034345</v>
      </c>
      <c r="BX67" s="30">
        <f t="shared" si="87"/>
        <v>233.19416892887151</v>
      </c>
      <c r="BY67" s="30">
        <f t="shared" si="87"/>
        <v>260.81554569717906</v>
      </c>
      <c r="BZ67" s="30">
        <f t="shared" si="87"/>
        <v>247.84819504798079</v>
      </c>
      <c r="CA67" s="30">
        <f t="shared" si="87"/>
        <v>278.62545436178988</v>
      </c>
      <c r="CB67" s="30">
        <f t="shared" si="87"/>
        <v>495.92324358439464</v>
      </c>
      <c r="CC67" s="30">
        <f t="shared" si="87"/>
        <v>483.17011364210617</v>
      </c>
      <c r="CD67" s="30">
        <f t="shared" si="87"/>
        <v>487.81700797016214</v>
      </c>
      <c r="CE67" s="30">
        <f t="shared" si="87"/>
        <v>471.53352649533849</v>
      </c>
      <c r="CF67" s="30">
        <f t="shared" si="87"/>
        <v>268.75494420857518</v>
      </c>
      <c r="CG67" s="30">
        <f t="shared" si="87"/>
        <v>264.11163321902126</v>
      </c>
      <c r="CH67" s="33">
        <f t="shared" si="87"/>
        <v>253.43941106698176</v>
      </c>
    </row>
    <row r="68" spans="1:88" ht="15.75" customHeight="1" x14ac:dyDescent="0.3">
      <c r="A68" s="571"/>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0</v>
      </c>
      <c r="J68" s="30">
        <f t="shared" si="88"/>
        <v>0</v>
      </c>
      <c r="K68" s="30">
        <f t="shared" si="88"/>
        <v>0</v>
      </c>
      <c r="L68" s="30">
        <f t="shared" si="88"/>
        <v>0</v>
      </c>
      <c r="M68" s="30">
        <f t="shared" si="88"/>
        <v>0</v>
      </c>
      <c r="N68" s="30">
        <f t="shared" si="88"/>
        <v>0</v>
      </c>
      <c r="O68" s="30">
        <f t="shared" si="88"/>
        <v>0</v>
      </c>
      <c r="P68" s="30">
        <f t="shared" si="88"/>
        <v>0</v>
      </c>
      <c r="Q68" s="30">
        <f t="shared" si="88"/>
        <v>0</v>
      </c>
      <c r="R68" s="30">
        <f t="shared" si="88"/>
        <v>0</v>
      </c>
      <c r="S68" s="30">
        <f t="shared" si="88"/>
        <v>0</v>
      </c>
      <c r="T68" s="30">
        <f t="shared" si="88"/>
        <v>0</v>
      </c>
      <c r="U68" s="30">
        <f t="shared" si="88"/>
        <v>0</v>
      </c>
      <c r="V68" s="30">
        <f t="shared" si="88"/>
        <v>0</v>
      </c>
      <c r="W68" s="30">
        <f t="shared" si="88"/>
        <v>0</v>
      </c>
      <c r="X68" s="30">
        <f t="shared" si="88"/>
        <v>0</v>
      </c>
      <c r="Y68" s="30">
        <f t="shared" si="88"/>
        <v>0</v>
      </c>
      <c r="Z68" s="30">
        <f t="shared" si="88"/>
        <v>0</v>
      </c>
      <c r="AA68" s="30">
        <f t="shared" si="88"/>
        <v>0</v>
      </c>
      <c r="AB68" s="30">
        <f t="shared" si="88"/>
        <v>0</v>
      </c>
      <c r="AC68" s="30">
        <f t="shared" si="88"/>
        <v>0</v>
      </c>
      <c r="AD68" s="30">
        <f t="shared" si="88"/>
        <v>0</v>
      </c>
      <c r="AE68" s="30">
        <f t="shared" si="88"/>
        <v>0</v>
      </c>
      <c r="AF68" s="30">
        <f t="shared" si="88"/>
        <v>0</v>
      </c>
      <c r="AG68" s="30">
        <f t="shared" si="88"/>
        <v>0</v>
      </c>
      <c r="AH68" s="30">
        <f t="shared" si="88"/>
        <v>0</v>
      </c>
      <c r="AI68" s="30">
        <f t="shared" si="88"/>
        <v>0</v>
      </c>
      <c r="AJ68" s="30">
        <f t="shared" si="88"/>
        <v>0</v>
      </c>
      <c r="AK68" s="30">
        <f t="shared" si="88"/>
        <v>0</v>
      </c>
      <c r="AL68" s="30">
        <f t="shared" si="88"/>
        <v>0</v>
      </c>
      <c r="AM68" s="30">
        <f t="shared" si="88"/>
        <v>0</v>
      </c>
      <c r="AN68" s="30">
        <f t="shared" si="88"/>
        <v>0</v>
      </c>
      <c r="AO68" s="30">
        <f t="shared" si="88"/>
        <v>0</v>
      </c>
      <c r="AP68" s="30">
        <f t="shared" si="88"/>
        <v>0</v>
      </c>
      <c r="AQ68" s="30">
        <f t="shared" si="88"/>
        <v>0</v>
      </c>
      <c r="AR68" s="30">
        <f t="shared" si="88"/>
        <v>0</v>
      </c>
      <c r="AS68" s="30">
        <f t="shared" si="88"/>
        <v>0</v>
      </c>
      <c r="AT68" s="30">
        <f t="shared" si="88"/>
        <v>0</v>
      </c>
      <c r="AU68" s="30">
        <f t="shared" si="88"/>
        <v>0</v>
      </c>
      <c r="AV68" s="30">
        <f t="shared" si="88"/>
        <v>0</v>
      </c>
      <c r="AW68" s="30">
        <f t="shared" si="88"/>
        <v>0</v>
      </c>
      <c r="AX68" s="30">
        <f t="shared" si="88"/>
        <v>0</v>
      </c>
      <c r="AY68" s="30">
        <f t="shared" si="88"/>
        <v>0</v>
      </c>
      <c r="AZ68" s="30">
        <f t="shared" si="88"/>
        <v>0</v>
      </c>
      <c r="BA68" s="30">
        <f t="shared" si="88"/>
        <v>0</v>
      </c>
      <c r="BB68" s="30">
        <f t="shared" si="88"/>
        <v>0</v>
      </c>
      <c r="BC68" s="30">
        <f t="shared" si="88"/>
        <v>0</v>
      </c>
      <c r="BD68" s="30">
        <f t="shared" si="88"/>
        <v>0</v>
      </c>
      <c r="BE68" s="30">
        <f t="shared" si="88"/>
        <v>0</v>
      </c>
      <c r="BF68" s="30">
        <f t="shared" si="88"/>
        <v>0</v>
      </c>
      <c r="BG68" s="30">
        <f t="shared" si="88"/>
        <v>0</v>
      </c>
      <c r="BH68" s="30">
        <f t="shared" si="88"/>
        <v>0</v>
      </c>
      <c r="BI68" s="30">
        <f t="shared" si="88"/>
        <v>0</v>
      </c>
      <c r="BJ68" s="30">
        <f t="shared" si="88"/>
        <v>0</v>
      </c>
      <c r="BK68" s="30">
        <f t="shared" si="88"/>
        <v>0</v>
      </c>
      <c r="BL68" s="30">
        <f t="shared" si="88"/>
        <v>0</v>
      </c>
      <c r="BM68" s="30">
        <f t="shared" si="88"/>
        <v>0</v>
      </c>
      <c r="BN68" s="30">
        <f t="shared" si="88"/>
        <v>0</v>
      </c>
      <c r="BO68" s="30">
        <f t="shared" si="88"/>
        <v>0</v>
      </c>
      <c r="BP68" s="30">
        <f t="shared" ref="BP68:CH68" si="89">((BP14*0.5)+BO32-BP50)*BP87*BP102*BP$2</f>
        <v>0</v>
      </c>
      <c r="BQ68" s="30">
        <f t="shared" si="89"/>
        <v>0</v>
      </c>
      <c r="BR68" s="30">
        <f t="shared" si="89"/>
        <v>0</v>
      </c>
      <c r="BS68" s="30">
        <f t="shared" si="89"/>
        <v>0</v>
      </c>
      <c r="BT68" s="30">
        <f t="shared" si="89"/>
        <v>0</v>
      </c>
      <c r="BU68" s="30">
        <f t="shared" si="89"/>
        <v>0</v>
      </c>
      <c r="BV68" s="30">
        <f t="shared" si="89"/>
        <v>0</v>
      </c>
      <c r="BW68" s="30">
        <f t="shared" si="89"/>
        <v>0</v>
      </c>
      <c r="BX68" s="30">
        <f t="shared" si="89"/>
        <v>0</v>
      </c>
      <c r="BY68" s="30">
        <f t="shared" si="89"/>
        <v>0</v>
      </c>
      <c r="BZ68" s="30">
        <f t="shared" si="89"/>
        <v>0</v>
      </c>
      <c r="CA68" s="30">
        <f t="shared" si="89"/>
        <v>0</v>
      </c>
      <c r="CB68" s="30">
        <f t="shared" si="89"/>
        <v>0</v>
      </c>
      <c r="CC68" s="30">
        <f t="shared" si="89"/>
        <v>0</v>
      </c>
      <c r="CD68" s="30">
        <f t="shared" si="89"/>
        <v>0</v>
      </c>
      <c r="CE68" s="30">
        <f t="shared" si="89"/>
        <v>0</v>
      </c>
      <c r="CF68" s="30">
        <f t="shared" si="89"/>
        <v>0</v>
      </c>
      <c r="CG68" s="30">
        <f t="shared" si="89"/>
        <v>0</v>
      </c>
      <c r="CH68" s="33">
        <f t="shared" si="89"/>
        <v>0</v>
      </c>
    </row>
    <row r="69" spans="1:88" ht="15.6" x14ac:dyDescent="0.3">
      <c r="A69" s="571"/>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95.762237129176441</v>
      </c>
      <c r="L69" s="30">
        <f t="shared" si="90"/>
        <v>109.16116564701825</v>
      </c>
      <c r="M69" s="30">
        <f t="shared" si="90"/>
        <v>493.48706794294128</v>
      </c>
      <c r="N69" s="30">
        <f t="shared" si="90"/>
        <v>921.7947131093332</v>
      </c>
      <c r="O69" s="30">
        <f t="shared" si="90"/>
        <v>997.77447584663912</v>
      </c>
      <c r="P69" s="30">
        <f t="shared" si="90"/>
        <v>919.60030460259179</v>
      </c>
      <c r="Q69" s="30">
        <f t="shared" si="90"/>
        <v>1028.5250972179094</v>
      </c>
      <c r="R69" s="30">
        <f t="shared" si="90"/>
        <v>977.38840001117649</v>
      </c>
      <c r="S69" s="30">
        <f t="shared" si="90"/>
        <v>1098.7584032570326</v>
      </c>
      <c r="T69" s="30">
        <f t="shared" si="90"/>
        <v>1955.6713958779073</v>
      </c>
      <c r="U69" s="30">
        <f t="shared" si="90"/>
        <v>1905.3794772015788</v>
      </c>
      <c r="V69" s="30">
        <f t="shared" si="90"/>
        <v>1923.7044870385084</v>
      </c>
      <c r="W69" s="30">
        <f t="shared" si="90"/>
        <v>1859.4906407274293</v>
      </c>
      <c r="X69" s="30">
        <f t="shared" si="90"/>
        <v>1059.834084586578</v>
      </c>
      <c r="Y69" s="30">
        <f t="shared" si="90"/>
        <v>1041.5232056311922</v>
      </c>
      <c r="Z69" s="30">
        <f t="shared" si="90"/>
        <v>999.43733878948922</v>
      </c>
      <c r="AA69" s="30">
        <f t="shared" si="90"/>
        <v>997.77447584663912</v>
      </c>
      <c r="AB69" s="30">
        <f t="shared" si="90"/>
        <v>919.60030460259179</v>
      </c>
      <c r="AC69" s="30">
        <f t="shared" si="90"/>
        <v>1028.5250972179094</v>
      </c>
      <c r="AD69" s="30">
        <f t="shared" si="90"/>
        <v>977.38840001117649</v>
      </c>
      <c r="AE69" s="30">
        <f t="shared" si="90"/>
        <v>1098.7584032570326</v>
      </c>
      <c r="AF69" s="30">
        <f t="shared" si="90"/>
        <v>1955.6713958779073</v>
      </c>
      <c r="AG69" s="30">
        <f t="shared" si="90"/>
        <v>1905.3794772015788</v>
      </c>
      <c r="AH69" s="30">
        <f t="shared" si="90"/>
        <v>1923.7044870385084</v>
      </c>
      <c r="AI69" s="30">
        <f t="shared" si="90"/>
        <v>1859.4906407274293</v>
      </c>
      <c r="AJ69" s="30">
        <f t="shared" si="90"/>
        <v>1059.834084586578</v>
      </c>
      <c r="AK69" s="30">
        <f t="shared" si="90"/>
        <v>1041.5232056311922</v>
      </c>
      <c r="AL69" s="30">
        <f t="shared" si="90"/>
        <v>999.43733878948922</v>
      </c>
      <c r="AM69" s="30">
        <f t="shared" si="90"/>
        <v>997.77447584663912</v>
      </c>
      <c r="AN69" s="30">
        <f t="shared" si="90"/>
        <v>919.60030460259179</v>
      </c>
      <c r="AO69" s="30">
        <f t="shared" si="90"/>
        <v>1028.5250972179094</v>
      </c>
      <c r="AP69" s="30">
        <f t="shared" si="90"/>
        <v>977.38840001117649</v>
      </c>
      <c r="AQ69" s="30">
        <f t="shared" si="90"/>
        <v>1098.7584032570326</v>
      </c>
      <c r="AR69" s="30">
        <f t="shared" si="90"/>
        <v>1955.6713958779073</v>
      </c>
      <c r="AS69" s="30">
        <f t="shared" si="90"/>
        <v>1905.3794772015788</v>
      </c>
      <c r="AT69" s="30">
        <f t="shared" si="90"/>
        <v>1923.7044870385084</v>
      </c>
      <c r="AU69" s="30">
        <f t="shared" si="90"/>
        <v>1859.4906407274293</v>
      </c>
      <c r="AV69" s="30">
        <f t="shared" si="90"/>
        <v>1059.834084586578</v>
      </c>
      <c r="AW69" s="30">
        <f t="shared" si="90"/>
        <v>1041.5232056311922</v>
      </c>
      <c r="AX69" s="30">
        <f t="shared" si="90"/>
        <v>999.43733878948922</v>
      </c>
      <c r="AY69" s="30">
        <f t="shared" si="90"/>
        <v>997.77447584663912</v>
      </c>
      <c r="AZ69" s="30">
        <f t="shared" si="90"/>
        <v>919.60030460259179</v>
      </c>
      <c r="BA69" s="30">
        <f t="shared" si="90"/>
        <v>1028.5250972179094</v>
      </c>
      <c r="BB69" s="30">
        <f t="shared" si="90"/>
        <v>977.38840001117649</v>
      </c>
      <c r="BC69" s="30">
        <f t="shared" si="90"/>
        <v>1098.7584032570326</v>
      </c>
      <c r="BD69" s="30">
        <f t="shared" si="90"/>
        <v>1955.6713958779073</v>
      </c>
      <c r="BE69" s="30">
        <f t="shared" si="90"/>
        <v>1905.3794772015788</v>
      </c>
      <c r="BF69" s="30">
        <f t="shared" si="90"/>
        <v>1923.7044870385084</v>
      </c>
      <c r="BG69" s="30">
        <f t="shared" si="90"/>
        <v>1859.4906407274293</v>
      </c>
      <c r="BH69" s="30">
        <f t="shared" si="90"/>
        <v>1059.834084586578</v>
      </c>
      <c r="BI69" s="30">
        <f t="shared" si="90"/>
        <v>1041.5232056311922</v>
      </c>
      <c r="BJ69" s="30">
        <f t="shared" si="90"/>
        <v>999.43733878948922</v>
      </c>
      <c r="BK69" s="30">
        <f t="shared" si="90"/>
        <v>997.77447584663912</v>
      </c>
      <c r="BL69" s="30">
        <f t="shared" si="90"/>
        <v>919.60030460259179</v>
      </c>
      <c r="BM69" s="30">
        <f t="shared" si="90"/>
        <v>1028.5250972179094</v>
      </c>
      <c r="BN69" s="30">
        <f t="shared" si="90"/>
        <v>977.38840001117649</v>
      </c>
      <c r="BO69" s="30">
        <f t="shared" si="90"/>
        <v>1098.7584032570326</v>
      </c>
      <c r="BP69" s="30">
        <f t="shared" ref="BP69:CH69" si="91">((BP15*0.5)+BO33-BP51)*BP88*BP103*BP$2</f>
        <v>1955.6713958779073</v>
      </c>
      <c r="BQ69" s="30">
        <f t="shared" si="91"/>
        <v>1905.3794772015788</v>
      </c>
      <c r="BR69" s="30">
        <f t="shared" si="91"/>
        <v>1923.7044870385084</v>
      </c>
      <c r="BS69" s="30">
        <f t="shared" si="91"/>
        <v>1859.4906407274293</v>
      </c>
      <c r="BT69" s="30">
        <f t="shared" si="91"/>
        <v>1059.834084586578</v>
      </c>
      <c r="BU69" s="30">
        <f t="shared" si="91"/>
        <v>1041.5232056311922</v>
      </c>
      <c r="BV69" s="30">
        <f t="shared" si="91"/>
        <v>999.43733878948922</v>
      </c>
      <c r="BW69" s="30">
        <f t="shared" si="91"/>
        <v>997.77447584663912</v>
      </c>
      <c r="BX69" s="30">
        <f t="shared" si="91"/>
        <v>919.60030460259179</v>
      </c>
      <c r="BY69" s="30">
        <f t="shared" si="91"/>
        <v>1028.5250972179094</v>
      </c>
      <c r="BZ69" s="30">
        <f t="shared" si="91"/>
        <v>977.38840001117649</v>
      </c>
      <c r="CA69" s="30">
        <f t="shared" si="91"/>
        <v>1098.7584032570326</v>
      </c>
      <c r="CB69" s="30">
        <f t="shared" si="91"/>
        <v>1955.6713958779073</v>
      </c>
      <c r="CC69" s="30">
        <f t="shared" si="91"/>
        <v>1905.3794772015788</v>
      </c>
      <c r="CD69" s="30">
        <f t="shared" si="91"/>
        <v>1923.7044870385084</v>
      </c>
      <c r="CE69" s="30">
        <f t="shared" si="91"/>
        <v>1859.4906407274293</v>
      </c>
      <c r="CF69" s="30">
        <f t="shared" si="91"/>
        <v>1059.834084586578</v>
      </c>
      <c r="CG69" s="30">
        <f t="shared" si="91"/>
        <v>1041.5232056311922</v>
      </c>
      <c r="CH69" s="33">
        <f t="shared" si="91"/>
        <v>999.43733878948922</v>
      </c>
    </row>
    <row r="70" spans="1:88" ht="15.6" x14ac:dyDescent="0.3">
      <c r="A70" s="571"/>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6" x14ac:dyDescent="0.3">
      <c r="A71" s="571"/>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71"/>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740.31339635085351</v>
      </c>
      <c r="E73" s="30">
        <f t="shared" ref="E73:BP73" si="96">SUM(E59:E72)</f>
        <v>1824.7103242578937</v>
      </c>
      <c r="F73" s="30">
        <f t="shared" si="96"/>
        <v>3175.8625512391991</v>
      </c>
      <c r="G73" s="30">
        <f t="shared" si="96"/>
        <v>6596.4190047742313</v>
      </c>
      <c r="H73" s="30">
        <f t="shared" si="96"/>
        <v>18215.074752934208</v>
      </c>
      <c r="I73" s="30">
        <f t="shared" si="96"/>
        <v>27526.258879403209</v>
      </c>
      <c r="J73" s="30">
        <f t="shared" si="96"/>
        <v>33866.033840736658</v>
      </c>
      <c r="K73" s="30">
        <f t="shared" si="96"/>
        <v>31188.329096065718</v>
      </c>
      <c r="L73" s="30">
        <f t="shared" si="96"/>
        <v>17011.591117316286</v>
      </c>
      <c r="M73" s="30">
        <f t="shared" si="96"/>
        <v>19390.021969948302</v>
      </c>
      <c r="N73" s="30">
        <f t="shared" si="96"/>
        <v>33728.190670408658</v>
      </c>
      <c r="O73" s="30">
        <f t="shared" si="96"/>
        <v>47561.811673023905</v>
      </c>
      <c r="P73" s="30">
        <f t="shared" si="96"/>
        <v>38383.06950114049</v>
      </c>
      <c r="Q73" s="30">
        <f t="shared" si="96"/>
        <v>39097.354967283682</v>
      </c>
      <c r="R73" s="30">
        <f t="shared" si="96"/>
        <v>36610.469928033446</v>
      </c>
      <c r="S73" s="30">
        <f t="shared" si="96"/>
        <v>51552.913598002931</v>
      </c>
      <c r="T73" s="30">
        <f t="shared" si="96"/>
        <v>140433.41046625556</v>
      </c>
      <c r="U73" s="30">
        <f t="shared" si="96"/>
        <v>166454.32396111169</v>
      </c>
      <c r="V73" s="30">
        <f t="shared" si="96"/>
        <v>154890.30026356556</v>
      </c>
      <c r="W73" s="30">
        <f t="shared" si="96"/>
        <v>97917.687480170309</v>
      </c>
      <c r="X73" s="30">
        <f t="shared" si="96"/>
        <v>42508.20590814024</v>
      </c>
      <c r="Y73" s="30">
        <f t="shared" si="96"/>
        <v>38722.752813297302</v>
      </c>
      <c r="Z73" s="30">
        <f t="shared" si="96"/>
        <v>43419.548651599776</v>
      </c>
      <c r="AA73" s="30">
        <f t="shared" si="96"/>
        <v>47561.811673023905</v>
      </c>
      <c r="AB73" s="30">
        <f t="shared" si="96"/>
        <v>38383.06950114049</v>
      </c>
      <c r="AC73" s="30">
        <f t="shared" si="96"/>
        <v>39097.354967283682</v>
      </c>
      <c r="AD73" s="30">
        <f t="shared" si="96"/>
        <v>36610.469928033446</v>
      </c>
      <c r="AE73" s="30">
        <f t="shared" si="96"/>
        <v>51552.913598002931</v>
      </c>
      <c r="AF73" s="30">
        <f t="shared" si="96"/>
        <v>140433.41046625556</v>
      </c>
      <c r="AG73" s="30">
        <f t="shared" si="96"/>
        <v>166454.32396111169</v>
      </c>
      <c r="AH73" s="30">
        <f t="shared" si="96"/>
        <v>154890.30026356556</v>
      </c>
      <c r="AI73" s="30">
        <f t="shared" si="96"/>
        <v>97917.687480170309</v>
      </c>
      <c r="AJ73" s="30">
        <f t="shared" si="96"/>
        <v>42508.20590814024</v>
      </c>
      <c r="AK73" s="30">
        <f t="shared" si="96"/>
        <v>38722.752813297302</v>
      </c>
      <c r="AL73" s="30">
        <f t="shared" si="96"/>
        <v>43419.548651599776</v>
      </c>
      <c r="AM73" s="30">
        <f t="shared" si="96"/>
        <v>47561.811673023905</v>
      </c>
      <c r="AN73" s="30">
        <f t="shared" si="96"/>
        <v>38383.06950114049</v>
      </c>
      <c r="AO73" s="30">
        <f t="shared" si="96"/>
        <v>39097.354967283682</v>
      </c>
      <c r="AP73" s="30">
        <f t="shared" si="96"/>
        <v>36610.469928033446</v>
      </c>
      <c r="AQ73" s="30">
        <f t="shared" si="96"/>
        <v>51552.913598002931</v>
      </c>
      <c r="AR73" s="30">
        <f t="shared" si="96"/>
        <v>140433.41046625556</v>
      </c>
      <c r="AS73" s="30">
        <f t="shared" si="96"/>
        <v>166454.32396111169</v>
      </c>
      <c r="AT73" s="30">
        <f t="shared" si="96"/>
        <v>154890.30026356556</v>
      </c>
      <c r="AU73" s="30">
        <f t="shared" si="96"/>
        <v>97917.687480170309</v>
      </c>
      <c r="AV73" s="30">
        <f t="shared" si="96"/>
        <v>42508.20590814024</v>
      </c>
      <c r="AW73" s="30">
        <f t="shared" si="96"/>
        <v>38722.752813297302</v>
      </c>
      <c r="AX73" s="30">
        <f t="shared" si="96"/>
        <v>43419.548651599776</v>
      </c>
      <c r="AY73" s="30">
        <f t="shared" si="96"/>
        <v>47561.811673023905</v>
      </c>
      <c r="AZ73" s="30">
        <f t="shared" si="96"/>
        <v>38383.06950114049</v>
      </c>
      <c r="BA73" s="30">
        <f t="shared" si="96"/>
        <v>39097.354967283682</v>
      </c>
      <c r="BB73" s="30">
        <f t="shared" si="96"/>
        <v>36610.469928033446</v>
      </c>
      <c r="BC73" s="30">
        <f t="shared" si="96"/>
        <v>51552.913598002931</v>
      </c>
      <c r="BD73" s="30">
        <f t="shared" si="96"/>
        <v>140433.41046625556</v>
      </c>
      <c r="BE73" s="30">
        <f t="shared" si="96"/>
        <v>166454.32396111169</v>
      </c>
      <c r="BF73" s="30">
        <f t="shared" si="96"/>
        <v>154890.30026356556</v>
      </c>
      <c r="BG73" s="30">
        <f t="shared" si="96"/>
        <v>97917.687480170309</v>
      </c>
      <c r="BH73" s="30">
        <f t="shared" si="96"/>
        <v>42508.20590814024</v>
      </c>
      <c r="BI73" s="30">
        <f t="shared" si="96"/>
        <v>38722.752813297302</v>
      </c>
      <c r="BJ73" s="30">
        <f t="shared" si="96"/>
        <v>43419.548651599776</v>
      </c>
      <c r="BK73" s="30">
        <f t="shared" si="96"/>
        <v>47561.811673023905</v>
      </c>
      <c r="BL73" s="30">
        <f t="shared" si="96"/>
        <v>38383.06950114049</v>
      </c>
      <c r="BM73" s="30">
        <f t="shared" si="96"/>
        <v>39097.354967283682</v>
      </c>
      <c r="BN73" s="30">
        <f t="shared" si="96"/>
        <v>36610.469928033446</v>
      </c>
      <c r="BO73" s="30">
        <f t="shared" si="96"/>
        <v>51552.913598002931</v>
      </c>
      <c r="BP73" s="30">
        <f t="shared" si="96"/>
        <v>140433.41046625556</v>
      </c>
      <c r="BQ73" s="30">
        <f t="shared" ref="BQ73:CH73" si="97">SUM(BQ59:BQ72)</f>
        <v>166454.32396111169</v>
      </c>
      <c r="BR73" s="30">
        <f t="shared" si="97"/>
        <v>154890.30026356556</v>
      </c>
      <c r="BS73" s="30">
        <f t="shared" si="97"/>
        <v>97917.687480170309</v>
      </c>
      <c r="BT73" s="30">
        <f t="shared" si="97"/>
        <v>42508.20590814024</v>
      </c>
      <c r="BU73" s="30">
        <f t="shared" si="97"/>
        <v>38722.752813297302</v>
      </c>
      <c r="BV73" s="30">
        <f t="shared" si="97"/>
        <v>43419.548651599776</v>
      </c>
      <c r="BW73" s="30">
        <f t="shared" si="97"/>
        <v>47561.811673023905</v>
      </c>
      <c r="BX73" s="30">
        <f t="shared" si="97"/>
        <v>38383.06950114049</v>
      </c>
      <c r="BY73" s="30">
        <f t="shared" si="97"/>
        <v>39097.354967283682</v>
      </c>
      <c r="BZ73" s="30">
        <f t="shared" si="97"/>
        <v>36610.469928033446</v>
      </c>
      <c r="CA73" s="30">
        <f t="shared" si="97"/>
        <v>51552.913598002931</v>
      </c>
      <c r="CB73" s="30">
        <f t="shared" si="97"/>
        <v>140433.41046625556</v>
      </c>
      <c r="CC73" s="30">
        <f t="shared" si="97"/>
        <v>166454.32396111169</v>
      </c>
      <c r="CD73" s="30">
        <f t="shared" si="97"/>
        <v>154890.30026356556</v>
      </c>
      <c r="CE73" s="30">
        <f t="shared" si="97"/>
        <v>97917.687480170309</v>
      </c>
      <c r="CF73" s="30">
        <f t="shared" si="97"/>
        <v>42508.20590814024</v>
      </c>
      <c r="CG73" s="30">
        <f t="shared" si="97"/>
        <v>38722.752813297302</v>
      </c>
      <c r="CH73" s="33">
        <f t="shared" si="97"/>
        <v>43419.548651599776</v>
      </c>
    </row>
    <row r="74" spans="1:88" ht="16.5" customHeight="1" thickBot="1" x14ac:dyDescent="0.35">
      <c r="A74" s="572"/>
      <c r="B74" s="156" t="s">
        <v>27</v>
      </c>
      <c r="C74" s="31">
        <f>C73</f>
        <v>0</v>
      </c>
      <c r="D74" s="31">
        <f>C74+D73</f>
        <v>740.31339635085351</v>
      </c>
      <c r="E74" s="31">
        <f t="shared" ref="E74:BP74" si="98">D74+E73</f>
        <v>2565.0237206087472</v>
      </c>
      <c r="F74" s="31">
        <f t="shared" si="98"/>
        <v>5740.8862718479468</v>
      </c>
      <c r="G74" s="31">
        <f t="shared" si="98"/>
        <v>12337.305276622177</v>
      </c>
      <c r="H74" s="31">
        <f t="shared" si="98"/>
        <v>30552.380029556385</v>
      </c>
      <c r="I74" s="31">
        <f t="shared" si="98"/>
        <v>58078.63890895959</v>
      </c>
      <c r="J74" s="31">
        <f t="shared" si="98"/>
        <v>91944.672749696241</v>
      </c>
      <c r="K74" s="31">
        <f t="shared" si="98"/>
        <v>123133.00184576196</v>
      </c>
      <c r="L74" s="31">
        <f t="shared" si="98"/>
        <v>140144.59296307823</v>
      </c>
      <c r="M74" s="31">
        <f t="shared" si="98"/>
        <v>159534.61493302655</v>
      </c>
      <c r="N74" s="31">
        <f t="shared" si="98"/>
        <v>193262.8056034352</v>
      </c>
      <c r="O74" s="31">
        <f t="shared" si="98"/>
        <v>240824.61727645912</v>
      </c>
      <c r="P74" s="31">
        <f t="shared" si="98"/>
        <v>279207.68677759962</v>
      </c>
      <c r="Q74" s="31">
        <f t="shared" si="98"/>
        <v>318305.04174488329</v>
      </c>
      <c r="R74" s="31">
        <f t="shared" si="98"/>
        <v>354915.51167291671</v>
      </c>
      <c r="S74" s="31">
        <f t="shared" si="98"/>
        <v>406468.42527091963</v>
      </c>
      <c r="T74" s="31">
        <f t="shared" si="98"/>
        <v>546901.83573717519</v>
      </c>
      <c r="U74" s="31">
        <f t="shared" si="98"/>
        <v>713356.15969828691</v>
      </c>
      <c r="V74" s="31">
        <f t="shared" si="98"/>
        <v>868246.45996185252</v>
      </c>
      <c r="W74" s="31">
        <f t="shared" si="98"/>
        <v>966164.1474420228</v>
      </c>
      <c r="X74" s="31">
        <f t="shared" si="98"/>
        <v>1008672.3533501631</v>
      </c>
      <c r="Y74" s="31">
        <f t="shared" si="98"/>
        <v>1047395.1061634604</v>
      </c>
      <c r="Z74" s="31">
        <f t="shared" si="98"/>
        <v>1090814.6548150601</v>
      </c>
      <c r="AA74" s="31">
        <f t="shared" si="98"/>
        <v>1138376.4664880841</v>
      </c>
      <c r="AB74" s="31">
        <f t="shared" si="98"/>
        <v>1176759.5359892244</v>
      </c>
      <c r="AC74" s="31">
        <f t="shared" si="98"/>
        <v>1215856.8909565082</v>
      </c>
      <c r="AD74" s="31">
        <f t="shared" si="98"/>
        <v>1252467.3608845416</v>
      </c>
      <c r="AE74" s="31">
        <f t="shared" si="98"/>
        <v>1304020.2744825445</v>
      </c>
      <c r="AF74" s="31">
        <f t="shared" si="98"/>
        <v>1444453.6849488001</v>
      </c>
      <c r="AG74" s="31">
        <f t="shared" si="98"/>
        <v>1610908.0089099118</v>
      </c>
      <c r="AH74" s="31">
        <f t="shared" si="98"/>
        <v>1765798.3091734773</v>
      </c>
      <c r="AI74" s="31">
        <f t="shared" si="98"/>
        <v>1863715.9966536476</v>
      </c>
      <c r="AJ74" s="31">
        <f t="shared" si="98"/>
        <v>1906224.2025617878</v>
      </c>
      <c r="AK74" s="31">
        <f t="shared" si="98"/>
        <v>1944946.9553750851</v>
      </c>
      <c r="AL74" s="31">
        <f t="shared" si="98"/>
        <v>1988366.5040266849</v>
      </c>
      <c r="AM74" s="31">
        <f t="shared" si="98"/>
        <v>2035928.3156997089</v>
      </c>
      <c r="AN74" s="31">
        <f t="shared" si="98"/>
        <v>2074311.3852008493</v>
      </c>
      <c r="AO74" s="31">
        <f t="shared" si="98"/>
        <v>2113408.7401681328</v>
      </c>
      <c r="AP74" s="31">
        <f t="shared" si="98"/>
        <v>2150019.2100961665</v>
      </c>
      <c r="AQ74" s="31">
        <f t="shared" si="98"/>
        <v>2201572.1236941693</v>
      </c>
      <c r="AR74" s="31">
        <f t="shared" si="98"/>
        <v>2342005.534160425</v>
      </c>
      <c r="AS74" s="31">
        <f t="shared" si="98"/>
        <v>2508459.8581215367</v>
      </c>
      <c r="AT74" s="31">
        <f t="shared" si="98"/>
        <v>2663350.1583851022</v>
      </c>
      <c r="AU74" s="31">
        <f t="shared" si="98"/>
        <v>2761267.8458652725</v>
      </c>
      <c r="AV74" s="31">
        <f t="shared" si="98"/>
        <v>2803776.0517734126</v>
      </c>
      <c r="AW74" s="31">
        <f t="shared" si="98"/>
        <v>2842498.8045867099</v>
      </c>
      <c r="AX74" s="31">
        <f t="shared" si="98"/>
        <v>2885918.3532383097</v>
      </c>
      <c r="AY74" s="31">
        <f t="shared" si="98"/>
        <v>2933480.1649113335</v>
      </c>
      <c r="AZ74" s="31">
        <f t="shared" si="98"/>
        <v>2971863.2344124741</v>
      </c>
      <c r="BA74" s="31">
        <f t="shared" si="98"/>
        <v>3010960.5893797576</v>
      </c>
      <c r="BB74" s="31">
        <f t="shared" si="98"/>
        <v>3047571.0593077913</v>
      </c>
      <c r="BC74" s="31">
        <f t="shared" si="98"/>
        <v>3099123.9729057942</v>
      </c>
      <c r="BD74" s="31">
        <f t="shared" si="98"/>
        <v>3239557.3833720498</v>
      </c>
      <c r="BE74" s="31">
        <f t="shared" si="98"/>
        <v>3406011.7073331615</v>
      </c>
      <c r="BF74" s="31">
        <f t="shared" si="98"/>
        <v>3560902.007596727</v>
      </c>
      <c r="BG74" s="31">
        <f t="shared" si="98"/>
        <v>3658819.6950768973</v>
      </c>
      <c r="BH74" s="31">
        <f t="shared" si="98"/>
        <v>3701327.9009850374</v>
      </c>
      <c r="BI74" s="31">
        <f t="shared" si="98"/>
        <v>3740050.6537983348</v>
      </c>
      <c r="BJ74" s="31">
        <f t="shared" si="98"/>
        <v>3783470.2024499346</v>
      </c>
      <c r="BK74" s="31">
        <f t="shared" si="98"/>
        <v>3831032.0141229583</v>
      </c>
      <c r="BL74" s="31">
        <f t="shared" si="98"/>
        <v>3869415.0836240989</v>
      </c>
      <c r="BM74" s="31">
        <f t="shared" si="98"/>
        <v>3908512.4385913825</v>
      </c>
      <c r="BN74" s="31">
        <f t="shared" si="98"/>
        <v>3945122.9085194161</v>
      </c>
      <c r="BO74" s="31">
        <f t="shared" si="98"/>
        <v>3996675.822117419</v>
      </c>
      <c r="BP74" s="31">
        <f t="shared" si="98"/>
        <v>4137109.2325836746</v>
      </c>
      <c r="BQ74" s="31">
        <f t="shared" ref="BQ74:CH74" si="99">BP74+BQ73</f>
        <v>4303563.5565447863</v>
      </c>
      <c r="BR74" s="31">
        <f t="shared" si="99"/>
        <v>4458453.8568083523</v>
      </c>
      <c r="BS74" s="31">
        <f t="shared" si="99"/>
        <v>4556371.5442885226</v>
      </c>
      <c r="BT74" s="31">
        <f t="shared" si="99"/>
        <v>4598879.7501966627</v>
      </c>
      <c r="BU74" s="31">
        <f t="shared" si="99"/>
        <v>4637602.5030099601</v>
      </c>
      <c r="BV74" s="31">
        <f t="shared" si="99"/>
        <v>4681022.0516615594</v>
      </c>
      <c r="BW74" s="31">
        <f t="shared" si="99"/>
        <v>4728583.8633345831</v>
      </c>
      <c r="BX74" s="31">
        <f t="shared" si="99"/>
        <v>4766966.9328357233</v>
      </c>
      <c r="BY74" s="31">
        <f t="shared" si="99"/>
        <v>4806064.2878030073</v>
      </c>
      <c r="BZ74" s="31">
        <f t="shared" si="99"/>
        <v>4842674.7577310409</v>
      </c>
      <c r="CA74" s="31">
        <f t="shared" si="99"/>
        <v>4894227.6713290438</v>
      </c>
      <c r="CB74" s="31">
        <f t="shared" si="99"/>
        <v>5034661.0817952994</v>
      </c>
      <c r="CC74" s="31">
        <f t="shared" si="99"/>
        <v>5201115.4057564111</v>
      </c>
      <c r="CD74" s="31">
        <f t="shared" si="99"/>
        <v>5356005.7060199771</v>
      </c>
      <c r="CE74" s="31">
        <f t="shared" si="99"/>
        <v>5453923.3935001474</v>
      </c>
      <c r="CF74" s="31">
        <f t="shared" si="99"/>
        <v>5496431.5994082876</v>
      </c>
      <c r="CG74" s="31">
        <f t="shared" si="99"/>
        <v>5535154.3522215849</v>
      </c>
      <c r="CH74" s="34">
        <f t="shared" si="99"/>
        <v>5578573.9008731842</v>
      </c>
    </row>
    <row r="75" spans="1:88" x14ac:dyDescent="0.3">
      <c r="A75" s="8"/>
      <c r="B75" s="40"/>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c r="AA75" s="241"/>
      <c r="AB75" s="242"/>
      <c r="AC75" s="241"/>
      <c r="AD75" s="242"/>
      <c r="AE75" s="241"/>
      <c r="AF75" s="242"/>
      <c r="AG75" s="241"/>
      <c r="AH75" s="242"/>
      <c r="AI75" s="241"/>
      <c r="AJ75" s="242"/>
      <c r="AK75" s="241"/>
      <c r="AL75" s="242"/>
      <c r="AM75" s="241"/>
      <c r="AN75" s="242"/>
      <c r="AO75" s="241"/>
      <c r="AP75" s="242"/>
      <c r="AQ75" s="241"/>
      <c r="AR75" s="242"/>
      <c r="AS75" s="241"/>
      <c r="AT75" s="242"/>
      <c r="AU75" s="241"/>
      <c r="AV75" s="242"/>
      <c r="AW75" s="241"/>
      <c r="AX75" s="242"/>
      <c r="AY75" s="241"/>
      <c r="AZ75" s="242"/>
      <c r="BA75" s="241"/>
      <c r="BB75" s="242"/>
      <c r="BC75" s="241"/>
      <c r="BD75" s="242"/>
      <c r="BE75" s="241"/>
      <c r="BF75" s="242"/>
      <c r="BG75" s="241"/>
      <c r="BH75" s="242"/>
      <c r="BI75" s="241"/>
      <c r="BJ75" s="242"/>
      <c r="BK75" s="241"/>
      <c r="BL75" s="242"/>
      <c r="BM75" s="241"/>
      <c r="BN75" s="242"/>
      <c r="BO75" s="241"/>
      <c r="BP75" s="242"/>
      <c r="BQ75" s="241"/>
      <c r="BR75" s="242"/>
      <c r="BS75" s="241"/>
      <c r="BT75" s="242"/>
      <c r="BU75" s="241"/>
      <c r="BV75" s="242"/>
      <c r="BW75" s="241"/>
      <c r="BX75" s="242"/>
      <c r="BY75" s="241"/>
      <c r="BZ75" s="242"/>
      <c r="CA75" s="241"/>
      <c r="CB75" s="242"/>
      <c r="CC75" s="241"/>
      <c r="CD75" s="242"/>
      <c r="CE75" s="241"/>
      <c r="CF75" s="242"/>
      <c r="CG75" s="241"/>
      <c r="CH75" s="2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573" t="s">
        <v>12</v>
      </c>
      <c r="B77" s="18" t="s">
        <v>12</v>
      </c>
      <c r="C77" s="174">
        <f>C$4</f>
        <v>44927</v>
      </c>
      <c r="D77" s="174">
        <f t="shared" ref="D77:BO77" si="100">D$4</f>
        <v>44958</v>
      </c>
      <c r="E77" s="174">
        <f t="shared" si="100"/>
        <v>44986</v>
      </c>
      <c r="F77" s="174">
        <f t="shared" si="100"/>
        <v>45017</v>
      </c>
      <c r="G77" s="174">
        <f t="shared" si="100"/>
        <v>45047</v>
      </c>
      <c r="H77" s="174">
        <f t="shared" si="100"/>
        <v>45078</v>
      </c>
      <c r="I77" s="174">
        <f t="shared" si="100"/>
        <v>45108</v>
      </c>
      <c r="J77" s="174">
        <f t="shared" si="100"/>
        <v>45139</v>
      </c>
      <c r="K77" s="174">
        <f t="shared" si="100"/>
        <v>45170</v>
      </c>
      <c r="L77" s="174">
        <f t="shared" si="100"/>
        <v>45200</v>
      </c>
      <c r="M77" s="174">
        <f t="shared" si="100"/>
        <v>45231</v>
      </c>
      <c r="N77" s="174">
        <f t="shared" si="100"/>
        <v>45261</v>
      </c>
      <c r="O77" s="174">
        <f t="shared" si="100"/>
        <v>45292</v>
      </c>
      <c r="P77" s="174">
        <f t="shared" si="100"/>
        <v>45323</v>
      </c>
      <c r="Q77" s="174">
        <f t="shared" si="100"/>
        <v>45352</v>
      </c>
      <c r="R77" s="174">
        <f t="shared" si="100"/>
        <v>45383</v>
      </c>
      <c r="S77" s="174">
        <f t="shared" si="100"/>
        <v>45413</v>
      </c>
      <c r="T77" s="174">
        <f t="shared" si="100"/>
        <v>45444</v>
      </c>
      <c r="U77" s="174">
        <f t="shared" si="100"/>
        <v>45474</v>
      </c>
      <c r="V77" s="174">
        <f t="shared" si="100"/>
        <v>45505</v>
      </c>
      <c r="W77" s="174">
        <f t="shared" si="100"/>
        <v>45536</v>
      </c>
      <c r="X77" s="174">
        <f t="shared" si="100"/>
        <v>45566</v>
      </c>
      <c r="Y77" s="174">
        <f t="shared" si="100"/>
        <v>45597</v>
      </c>
      <c r="Z77" s="174">
        <f t="shared" si="100"/>
        <v>45627</v>
      </c>
      <c r="AA77" s="174">
        <f t="shared" si="100"/>
        <v>45658</v>
      </c>
      <c r="AB77" s="174">
        <f t="shared" si="100"/>
        <v>45689</v>
      </c>
      <c r="AC77" s="174">
        <f t="shared" si="100"/>
        <v>45717</v>
      </c>
      <c r="AD77" s="174">
        <f t="shared" si="100"/>
        <v>45748</v>
      </c>
      <c r="AE77" s="174">
        <f t="shared" si="100"/>
        <v>45778</v>
      </c>
      <c r="AF77" s="174">
        <f t="shared" si="100"/>
        <v>45809</v>
      </c>
      <c r="AG77" s="174">
        <f t="shared" si="100"/>
        <v>45839</v>
      </c>
      <c r="AH77" s="174">
        <f t="shared" si="100"/>
        <v>45870</v>
      </c>
      <c r="AI77" s="174">
        <f t="shared" si="100"/>
        <v>45901</v>
      </c>
      <c r="AJ77" s="174">
        <f t="shared" si="100"/>
        <v>45931</v>
      </c>
      <c r="AK77" s="174">
        <f t="shared" si="100"/>
        <v>45962</v>
      </c>
      <c r="AL77" s="174">
        <f t="shared" si="100"/>
        <v>45992</v>
      </c>
      <c r="AM77" s="174">
        <f t="shared" si="100"/>
        <v>46023</v>
      </c>
      <c r="AN77" s="174">
        <f t="shared" si="100"/>
        <v>46054</v>
      </c>
      <c r="AO77" s="174">
        <f t="shared" si="100"/>
        <v>46082</v>
      </c>
      <c r="AP77" s="174">
        <f t="shared" si="100"/>
        <v>46113</v>
      </c>
      <c r="AQ77" s="174">
        <f t="shared" si="100"/>
        <v>46143</v>
      </c>
      <c r="AR77" s="174">
        <f t="shared" si="100"/>
        <v>46174</v>
      </c>
      <c r="AS77" s="174">
        <f t="shared" si="100"/>
        <v>46204</v>
      </c>
      <c r="AT77" s="174">
        <f t="shared" si="100"/>
        <v>46235</v>
      </c>
      <c r="AU77" s="174">
        <f t="shared" si="100"/>
        <v>46266</v>
      </c>
      <c r="AV77" s="174">
        <f t="shared" si="100"/>
        <v>46296</v>
      </c>
      <c r="AW77" s="174">
        <f t="shared" si="100"/>
        <v>46327</v>
      </c>
      <c r="AX77" s="174">
        <f t="shared" si="100"/>
        <v>46357</v>
      </c>
      <c r="AY77" s="174">
        <f t="shared" si="100"/>
        <v>46388</v>
      </c>
      <c r="AZ77" s="174">
        <f t="shared" si="100"/>
        <v>46419</v>
      </c>
      <c r="BA77" s="174">
        <f t="shared" si="100"/>
        <v>46447</v>
      </c>
      <c r="BB77" s="174">
        <f t="shared" si="100"/>
        <v>46478</v>
      </c>
      <c r="BC77" s="174">
        <f t="shared" si="100"/>
        <v>46508</v>
      </c>
      <c r="BD77" s="174">
        <f t="shared" si="100"/>
        <v>46539</v>
      </c>
      <c r="BE77" s="174">
        <f t="shared" si="100"/>
        <v>46569</v>
      </c>
      <c r="BF77" s="174">
        <f t="shared" si="100"/>
        <v>46600</v>
      </c>
      <c r="BG77" s="174">
        <f t="shared" si="100"/>
        <v>46631</v>
      </c>
      <c r="BH77" s="174">
        <f t="shared" si="100"/>
        <v>46661</v>
      </c>
      <c r="BI77" s="174">
        <f t="shared" si="100"/>
        <v>46692</v>
      </c>
      <c r="BJ77" s="174">
        <f t="shared" si="100"/>
        <v>46722</v>
      </c>
      <c r="BK77" s="174">
        <f t="shared" si="100"/>
        <v>46753</v>
      </c>
      <c r="BL77" s="174">
        <f t="shared" si="100"/>
        <v>46784</v>
      </c>
      <c r="BM77" s="174">
        <f t="shared" si="100"/>
        <v>46813</v>
      </c>
      <c r="BN77" s="174">
        <f t="shared" si="100"/>
        <v>46844</v>
      </c>
      <c r="BO77" s="174">
        <f t="shared" si="100"/>
        <v>46874</v>
      </c>
      <c r="BP77" s="174">
        <f t="shared" ref="BP77:CH77" si="101">BP$4</f>
        <v>46905</v>
      </c>
      <c r="BQ77" s="174">
        <f t="shared" si="101"/>
        <v>46935</v>
      </c>
      <c r="BR77" s="174">
        <f t="shared" si="101"/>
        <v>46966</v>
      </c>
      <c r="BS77" s="174">
        <f t="shared" si="101"/>
        <v>46997</v>
      </c>
      <c r="BT77" s="174">
        <f t="shared" si="101"/>
        <v>47027</v>
      </c>
      <c r="BU77" s="174">
        <f t="shared" si="101"/>
        <v>47058</v>
      </c>
      <c r="BV77" s="174">
        <f t="shared" si="101"/>
        <v>47088</v>
      </c>
      <c r="BW77" s="174">
        <f t="shared" si="101"/>
        <v>47119</v>
      </c>
      <c r="BX77" s="174">
        <f t="shared" si="101"/>
        <v>47150</v>
      </c>
      <c r="BY77" s="174">
        <f t="shared" si="101"/>
        <v>47178</v>
      </c>
      <c r="BZ77" s="174">
        <f t="shared" si="101"/>
        <v>47209</v>
      </c>
      <c r="CA77" s="174">
        <f t="shared" si="101"/>
        <v>47239</v>
      </c>
      <c r="CB77" s="174">
        <f t="shared" si="101"/>
        <v>47270</v>
      </c>
      <c r="CC77" s="174">
        <f t="shared" si="101"/>
        <v>47300</v>
      </c>
      <c r="CD77" s="174">
        <f t="shared" si="101"/>
        <v>47331</v>
      </c>
      <c r="CE77" s="174">
        <f t="shared" si="101"/>
        <v>47362</v>
      </c>
      <c r="CF77" s="174">
        <f t="shared" si="101"/>
        <v>47392</v>
      </c>
      <c r="CG77" s="174">
        <f t="shared" si="101"/>
        <v>47423</v>
      </c>
      <c r="CH77" s="175">
        <f t="shared" si="101"/>
        <v>47453</v>
      </c>
      <c r="CJ77" s="229" t="s">
        <v>182</v>
      </c>
    </row>
    <row r="78" spans="1:88" ht="15.75" customHeight="1" x14ac:dyDescent="0.3">
      <c r="A78" s="574"/>
      <c r="B78" s="14" t="str">
        <f>B59</f>
        <v>Air Comp</v>
      </c>
      <c r="C78" s="343">
        <f>'2M - SGS'!C78</f>
        <v>8.5109000000000004E-2</v>
      </c>
      <c r="D78" s="343">
        <f>'2M - SGS'!D78</f>
        <v>7.7715000000000006E-2</v>
      </c>
      <c r="E78" s="343">
        <f>'2M - SGS'!E78</f>
        <v>8.6136000000000004E-2</v>
      </c>
      <c r="F78" s="343">
        <f>'2M - SGS'!F78</f>
        <v>7.9796000000000006E-2</v>
      </c>
      <c r="G78" s="343">
        <f>'2M - SGS'!G78</f>
        <v>8.5334999999999994E-2</v>
      </c>
      <c r="H78" s="343">
        <f>'2M - SGS'!H78</f>
        <v>8.1994999999999998E-2</v>
      </c>
      <c r="I78" s="343">
        <f>'2M - SGS'!I78</f>
        <v>8.4098999999999993E-2</v>
      </c>
      <c r="J78" s="343">
        <f>'2M - SGS'!J78</f>
        <v>8.4198999999999996E-2</v>
      </c>
      <c r="K78" s="343">
        <f>'2M - SGS'!K78</f>
        <v>8.2512000000000002E-2</v>
      </c>
      <c r="L78" s="343">
        <f>'2M - SGS'!L78</f>
        <v>8.5277000000000006E-2</v>
      </c>
      <c r="M78" s="343">
        <f>'2M - SGS'!M78</f>
        <v>8.2588999999999996E-2</v>
      </c>
      <c r="N78" s="343">
        <f>'2M - SGS'!N78</f>
        <v>8.5237999999999994E-2</v>
      </c>
      <c r="O78" s="343">
        <f>'2M - SGS'!O78</f>
        <v>8.5109000000000004E-2</v>
      </c>
      <c r="P78" s="343">
        <f>'2M - SGS'!P78</f>
        <v>7.7715000000000006E-2</v>
      </c>
      <c r="Q78" s="343">
        <f>'2M - SGS'!Q78</f>
        <v>8.6136000000000004E-2</v>
      </c>
      <c r="R78" s="343">
        <f>'2M - SGS'!R78</f>
        <v>7.9796000000000006E-2</v>
      </c>
      <c r="S78" s="343">
        <f>'2M - SGS'!S78</f>
        <v>8.5334999999999994E-2</v>
      </c>
      <c r="T78" s="343">
        <f>'2M - SGS'!T78</f>
        <v>8.1994999999999998E-2</v>
      </c>
      <c r="U78" s="343">
        <f>'2M - SGS'!U78</f>
        <v>8.4098999999999993E-2</v>
      </c>
      <c r="V78" s="343">
        <f>'2M - SGS'!V78</f>
        <v>8.4198999999999996E-2</v>
      </c>
      <c r="W78" s="343">
        <f>'2M - SGS'!W78</f>
        <v>8.2512000000000002E-2</v>
      </c>
      <c r="X78" s="343">
        <f>'2M - SGS'!X78</f>
        <v>8.5277000000000006E-2</v>
      </c>
      <c r="Y78" s="343">
        <f>'2M - SGS'!Y78</f>
        <v>8.2588999999999996E-2</v>
      </c>
      <c r="Z78" s="343">
        <f>'2M - SGS'!Z78</f>
        <v>8.5237999999999994E-2</v>
      </c>
      <c r="AA78" s="343">
        <f>'2M - SGS'!AA78</f>
        <v>8.5109000000000004E-2</v>
      </c>
      <c r="AB78" s="343">
        <f>'2M - SGS'!AB78</f>
        <v>7.7715000000000006E-2</v>
      </c>
      <c r="AC78" s="343">
        <f>'2M - SGS'!AC78</f>
        <v>8.6136000000000004E-2</v>
      </c>
      <c r="AD78" s="343">
        <f>'2M - SGS'!AD78</f>
        <v>7.9796000000000006E-2</v>
      </c>
      <c r="AE78" s="343">
        <f>'2M - SGS'!AE78</f>
        <v>8.5334999999999994E-2</v>
      </c>
      <c r="AF78" s="343">
        <f>'2M - SGS'!AF78</f>
        <v>8.1994999999999998E-2</v>
      </c>
      <c r="AG78" s="343">
        <f>'2M - SGS'!AG78</f>
        <v>8.4098999999999993E-2</v>
      </c>
      <c r="AH78" s="343">
        <f>'2M - SGS'!AH78</f>
        <v>8.4198999999999996E-2</v>
      </c>
      <c r="AI78" s="343">
        <f>'2M - SGS'!AI78</f>
        <v>8.2512000000000002E-2</v>
      </c>
      <c r="AJ78" s="343">
        <f>'2M - SGS'!AJ78</f>
        <v>8.5277000000000006E-2</v>
      </c>
      <c r="AK78" s="343">
        <f>'2M - SGS'!AK78</f>
        <v>8.2588999999999996E-2</v>
      </c>
      <c r="AL78" s="343">
        <f>'2M - SGS'!AL78</f>
        <v>8.5237999999999994E-2</v>
      </c>
      <c r="AM78" s="343">
        <f>'2M - SGS'!AM78</f>
        <v>8.5109000000000004E-2</v>
      </c>
      <c r="AN78" s="343">
        <f>'2M - SGS'!AN78</f>
        <v>7.7715000000000006E-2</v>
      </c>
      <c r="AO78" s="343">
        <f>'2M - SGS'!AO78</f>
        <v>8.6136000000000004E-2</v>
      </c>
      <c r="AP78" s="343">
        <f>'2M - SGS'!AP78</f>
        <v>7.9796000000000006E-2</v>
      </c>
      <c r="AQ78" s="343">
        <f>'2M - SGS'!AQ78</f>
        <v>8.5334999999999994E-2</v>
      </c>
      <c r="AR78" s="343">
        <f>'2M - SGS'!AR78</f>
        <v>8.1994999999999998E-2</v>
      </c>
      <c r="AS78" s="343">
        <f>'2M - SGS'!AS78</f>
        <v>8.4098999999999993E-2</v>
      </c>
      <c r="AT78" s="343">
        <f>'2M - SGS'!AT78</f>
        <v>8.4198999999999996E-2</v>
      </c>
      <c r="AU78" s="343">
        <f>'2M - SGS'!AU78</f>
        <v>8.2512000000000002E-2</v>
      </c>
      <c r="AV78" s="343">
        <f>'2M - SGS'!AV78</f>
        <v>8.5277000000000006E-2</v>
      </c>
      <c r="AW78" s="343">
        <f>'2M - SGS'!AW78</f>
        <v>8.2588999999999996E-2</v>
      </c>
      <c r="AX78" s="343">
        <f>'2M - SGS'!AX78</f>
        <v>8.5237999999999994E-2</v>
      </c>
      <c r="AY78" s="343">
        <f>'2M - SGS'!AY78</f>
        <v>8.5109000000000004E-2</v>
      </c>
      <c r="AZ78" s="343">
        <f>'2M - SGS'!AZ78</f>
        <v>7.7715000000000006E-2</v>
      </c>
      <c r="BA78" s="343">
        <f>'2M - SGS'!BA78</f>
        <v>8.6136000000000004E-2</v>
      </c>
      <c r="BB78" s="343">
        <f>'2M - SGS'!BB78</f>
        <v>7.9796000000000006E-2</v>
      </c>
      <c r="BC78" s="343">
        <f>'2M - SGS'!BC78</f>
        <v>8.5334999999999994E-2</v>
      </c>
      <c r="BD78" s="343">
        <f>'2M - SGS'!BD78</f>
        <v>8.1994999999999998E-2</v>
      </c>
      <c r="BE78" s="343">
        <f>'2M - SGS'!BE78</f>
        <v>8.4098999999999993E-2</v>
      </c>
      <c r="BF78" s="343">
        <f>'2M - SGS'!BF78</f>
        <v>8.4198999999999996E-2</v>
      </c>
      <c r="BG78" s="343">
        <f>'2M - SGS'!BG78</f>
        <v>8.2512000000000002E-2</v>
      </c>
      <c r="BH78" s="343">
        <f>'2M - SGS'!BH78</f>
        <v>8.5277000000000006E-2</v>
      </c>
      <c r="BI78" s="343">
        <f>'2M - SGS'!BI78</f>
        <v>8.2588999999999996E-2</v>
      </c>
      <c r="BJ78" s="343">
        <f>'2M - SGS'!BJ78</f>
        <v>8.5237999999999994E-2</v>
      </c>
      <c r="BK78" s="343">
        <f>'2M - SGS'!BK78</f>
        <v>8.5109000000000004E-2</v>
      </c>
      <c r="BL78" s="343">
        <f>'2M - SGS'!BL78</f>
        <v>7.7715000000000006E-2</v>
      </c>
      <c r="BM78" s="343">
        <f>'2M - SGS'!BM78</f>
        <v>8.6136000000000004E-2</v>
      </c>
      <c r="BN78" s="343">
        <f>'2M - SGS'!BN78</f>
        <v>7.9796000000000006E-2</v>
      </c>
      <c r="BO78" s="343">
        <f>'2M - SGS'!BO78</f>
        <v>8.5334999999999994E-2</v>
      </c>
      <c r="BP78" s="343">
        <f>'2M - SGS'!BP78</f>
        <v>8.1994999999999998E-2</v>
      </c>
      <c r="BQ78" s="343">
        <f>'2M - SGS'!BQ78</f>
        <v>8.4098999999999993E-2</v>
      </c>
      <c r="BR78" s="343">
        <f>'2M - SGS'!BR78</f>
        <v>8.4198999999999996E-2</v>
      </c>
      <c r="BS78" s="343">
        <f>'2M - SGS'!BS78</f>
        <v>8.2512000000000002E-2</v>
      </c>
      <c r="BT78" s="343">
        <f>'2M - SGS'!BT78</f>
        <v>8.5277000000000006E-2</v>
      </c>
      <c r="BU78" s="343">
        <f>'2M - SGS'!BU78</f>
        <v>8.2588999999999996E-2</v>
      </c>
      <c r="BV78" s="343">
        <f>'2M - SGS'!BV78</f>
        <v>8.5237999999999994E-2</v>
      </c>
      <c r="BW78" s="343">
        <f>'2M - SGS'!BW78</f>
        <v>8.5109000000000004E-2</v>
      </c>
      <c r="BX78" s="343">
        <f>'2M - SGS'!BX78</f>
        <v>7.7715000000000006E-2</v>
      </c>
      <c r="BY78" s="343">
        <f>'2M - SGS'!BY78</f>
        <v>8.6136000000000004E-2</v>
      </c>
      <c r="BZ78" s="343">
        <f>'2M - SGS'!BZ78</f>
        <v>7.9796000000000006E-2</v>
      </c>
      <c r="CA78" s="343">
        <f>'2M - SGS'!CA78</f>
        <v>8.5334999999999994E-2</v>
      </c>
      <c r="CB78" s="343">
        <f>'2M - SGS'!CB78</f>
        <v>8.1994999999999998E-2</v>
      </c>
      <c r="CC78" s="343">
        <f>'2M - SGS'!CC78</f>
        <v>8.4098999999999993E-2</v>
      </c>
      <c r="CD78" s="343">
        <f>'2M - SGS'!CD78</f>
        <v>8.4198999999999996E-2</v>
      </c>
      <c r="CE78" s="343">
        <f>'2M - SGS'!CE78</f>
        <v>8.2512000000000002E-2</v>
      </c>
      <c r="CF78" s="343">
        <f>'2M - SGS'!CF78</f>
        <v>8.5277000000000006E-2</v>
      </c>
      <c r="CG78" s="343">
        <f>'2M - SGS'!CG78</f>
        <v>8.2588999999999996E-2</v>
      </c>
      <c r="CH78" s="344">
        <f>'2M - SGS'!CH78</f>
        <v>8.5237999999999994E-2</v>
      </c>
      <c r="CJ78" s="245">
        <f>SUM(C78:N78)</f>
        <v>1.0000000000000002</v>
      </c>
    </row>
    <row r="79" spans="1:88" ht="15.6" x14ac:dyDescent="0.3">
      <c r="A79" s="574"/>
      <c r="B79" s="14" t="str">
        <f t="shared" ref="B79:B90" si="102">B60</f>
        <v>Building Shell</v>
      </c>
      <c r="C79" s="343">
        <f>'2M - SGS'!C79</f>
        <v>0.107824</v>
      </c>
      <c r="D79" s="343">
        <f>'2M - SGS'!D79</f>
        <v>9.1051999999999994E-2</v>
      </c>
      <c r="E79" s="343">
        <f>'2M - SGS'!E79</f>
        <v>7.1135000000000004E-2</v>
      </c>
      <c r="F79" s="343">
        <f>'2M - SGS'!F79</f>
        <v>4.1179E-2</v>
      </c>
      <c r="G79" s="343">
        <f>'2M - SGS'!G79</f>
        <v>4.4423999999999998E-2</v>
      </c>
      <c r="H79" s="343">
        <f>'2M - SGS'!H79</f>
        <v>0.106128</v>
      </c>
      <c r="I79" s="343">
        <f>'2M - SGS'!I79</f>
        <v>0.14288100000000001</v>
      </c>
      <c r="J79" s="343">
        <f>'2M - SGS'!J79</f>
        <v>0.133494</v>
      </c>
      <c r="K79" s="343">
        <f>'2M - SGS'!K79</f>
        <v>5.781E-2</v>
      </c>
      <c r="L79" s="343">
        <f>'2M - SGS'!L79</f>
        <v>3.8018000000000003E-2</v>
      </c>
      <c r="M79" s="343">
        <f>'2M - SGS'!M79</f>
        <v>6.2103999999999999E-2</v>
      </c>
      <c r="N79" s="343">
        <f>'2M - SGS'!N79</f>
        <v>0.10395</v>
      </c>
      <c r="O79" s="343">
        <f>'2M - SGS'!O79</f>
        <v>0.107824</v>
      </c>
      <c r="P79" s="343">
        <f>'2M - SGS'!P79</f>
        <v>9.1051999999999994E-2</v>
      </c>
      <c r="Q79" s="343">
        <f>'2M - SGS'!Q79</f>
        <v>7.1135000000000004E-2</v>
      </c>
      <c r="R79" s="343">
        <f>'2M - SGS'!R79</f>
        <v>4.1179E-2</v>
      </c>
      <c r="S79" s="343">
        <f>'2M - SGS'!S79</f>
        <v>4.4423999999999998E-2</v>
      </c>
      <c r="T79" s="343">
        <f>'2M - SGS'!T79</f>
        <v>0.106128</v>
      </c>
      <c r="U79" s="343">
        <f>'2M - SGS'!U79</f>
        <v>0.14288100000000001</v>
      </c>
      <c r="V79" s="343">
        <f>'2M - SGS'!V79</f>
        <v>0.133494</v>
      </c>
      <c r="W79" s="343">
        <f>'2M - SGS'!W79</f>
        <v>5.781E-2</v>
      </c>
      <c r="X79" s="343">
        <f>'2M - SGS'!X79</f>
        <v>3.8018000000000003E-2</v>
      </c>
      <c r="Y79" s="343">
        <f>'2M - SGS'!Y79</f>
        <v>6.2103999999999999E-2</v>
      </c>
      <c r="Z79" s="343">
        <f>'2M - SGS'!Z79</f>
        <v>0.10395</v>
      </c>
      <c r="AA79" s="343">
        <f>'2M - SGS'!AA79</f>
        <v>0.107824</v>
      </c>
      <c r="AB79" s="343">
        <f>'2M - SGS'!AB79</f>
        <v>9.1051999999999994E-2</v>
      </c>
      <c r="AC79" s="343">
        <f>'2M - SGS'!AC79</f>
        <v>7.1135000000000004E-2</v>
      </c>
      <c r="AD79" s="343">
        <f>'2M - SGS'!AD79</f>
        <v>4.1179E-2</v>
      </c>
      <c r="AE79" s="343">
        <f>'2M - SGS'!AE79</f>
        <v>4.4423999999999998E-2</v>
      </c>
      <c r="AF79" s="343">
        <f>'2M - SGS'!AF79</f>
        <v>0.106128</v>
      </c>
      <c r="AG79" s="343">
        <f>'2M - SGS'!AG79</f>
        <v>0.14288100000000001</v>
      </c>
      <c r="AH79" s="343">
        <f>'2M - SGS'!AH79</f>
        <v>0.133494</v>
      </c>
      <c r="AI79" s="343">
        <f>'2M - SGS'!AI79</f>
        <v>5.781E-2</v>
      </c>
      <c r="AJ79" s="343">
        <f>'2M - SGS'!AJ79</f>
        <v>3.8018000000000003E-2</v>
      </c>
      <c r="AK79" s="343">
        <f>'2M - SGS'!AK79</f>
        <v>6.2103999999999999E-2</v>
      </c>
      <c r="AL79" s="343">
        <f>'2M - SGS'!AL79</f>
        <v>0.10395</v>
      </c>
      <c r="AM79" s="343">
        <f>'2M - SGS'!AM79</f>
        <v>0.107824</v>
      </c>
      <c r="AN79" s="343">
        <f>'2M - SGS'!AN79</f>
        <v>9.1051999999999994E-2</v>
      </c>
      <c r="AO79" s="343">
        <f>'2M - SGS'!AO79</f>
        <v>7.1135000000000004E-2</v>
      </c>
      <c r="AP79" s="343">
        <f>'2M - SGS'!AP79</f>
        <v>4.1179E-2</v>
      </c>
      <c r="AQ79" s="343">
        <f>'2M - SGS'!AQ79</f>
        <v>4.4423999999999998E-2</v>
      </c>
      <c r="AR79" s="343">
        <f>'2M - SGS'!AR79</f>
        <v>0.106128</v>
      </c>
      <c r="AS79" s="343">
        <f>'2M - SGS'!AS79</f>
        <v>0.14288100000000001</v>
      </c>
      <c r="AT79" s="343">
        <f>'2M - SGS'!AT79</f>
        <v>0.133494</v>
      </c>
      <c r="AU79" s="343">
        <f>'2M - SGS'!AU79</f>
        <v>5.781E-2</v>
      </c>
      <c r="AV79" s="343">
        <f>'2M - SGS'!AV79</f>
        <v>3.8018000000000003E-2</v>
      </c>
      <c r="AW79" s="343">
        <f>'2M - SGS'!AW79</f>
        <v>6.2103999999999999E-2</v>
      </c>
      <c r="AX79" s="343">
        <f>'2M - SGS'!AX79</f>
        <v>0.10395</v>
      </c>
      <c r="AY79" s="343">
        <f>'2M - SGS'!AY79</f>
        <v>0.107824</v>
      </c>
      <c r="AZ79" s="343">
        <f>'2M - SGS'!AZ79</f>
        <v>9.1051999999999994E-2</v>
      </c>
      <c r="BA79" s="343">
        <f>'2M - SGS'!BA79</f>
        <v>7.1135000000000004E-2</v>
      </c>
      <c r="BB79" s="343">
        <f>'2M - SGS'!BB79</f>
        <v>4.1179E-2</v>
      </c>
      <c r="BC79" s="343">
        <f>'2M - SGS'!BC79</f>
        <v>4.4423999999999998E-2</v>
      </c>
      <c r="BD79" s="343">
        <f>'2M - SGS'!BD79</f>
        <v>0.106128</v>
      </c>
      <c r="BE79" s="343">
        <f>'2M - SGS'!BE79</f>
        <v>0.14288100000000001</v>
      </c>
      <c r="BF79" s="343">
        <f>'2M - SGS'!BF79</f>
        <v>0.133494</v>
      </c>
      <c r="BG79" s="343">
        <f>'2M - SGS'!BG79</f>
        <v>5.781E-2</v>
      </c>
      <c r="BH79" s="343">
        <f>'2M - SGS'!BH79</f>
        <v>3.8018000000000003E-2</v>
      </c>
      <c r="BI79" s="343">
        <f>'2M - SGS'!BI79</f>
        <v>6.2103999999999999E-2</v>
      </c>
      <c r="BJ79" s="343">
        <f>'2M - SGS'!BJ79</f>
        <v>0.10395</v>
      </c>
      <c r="BK79" s="343">
        <f>'2M - SGS'!BK79</f>
        <v>0.107824</v>
      </c>
      <c r="BL79" s="343">
        <f>'2M - SGS'!BL79</f>
        <v>9.1051999999999994E-2</v>
      </c>
      <c r="BM79" s="343">
        <f>'2M - SGS'!BM79</f>
        <v>7.1135000000000004E-2</v>
      </c>
      <c r="BN79" s="343">
        <f>'2M - SGS'!BN79</f>
        <v>4.1179E-2</v>
      </c>
      <c r="BO79" s="343">
        <f>'2M - SGS'!BO79</f>
        <v>4.4423999999999998E-2</v>
      </c>
      <c r="BP79" s="343">
        <f>'2M - SGS'!BP79</f>
        <v>0.106128</v>
      </c>
      <c r="BQ79" s="343">
        <f>'2M - SGS'!BQ79</f>
        <v>0.14288100000000001</v>
      </c>
      <c r="BR79" s="343">
        <f>'2M - SGS'!BR79</f>
        <v>0.133494</v>
      </c>
      <c r="BS79" s="343">
        <f>'2M - SGS'!BS79</f>
        <v>5.781E-2</v>
      </c>
      <c r="BT79" s="343">
        <f>'2M - SGS'!BT79</f>
        <v>3.8018000000000003E-2</v>
      </c>
      <c r="BU79" s="343">
        <f>'2M - SGS'!BU79</f>
        <v>6.2103999999999999E-2</v>
      </c>
      <c r="BV79" s="343">
        <f>'2M - SGS'!BV79</f>
        <v>0.10395</v>
      </c>
      <c r="BW79" s="343">
        <f>'2M - SGS'!BW79</f>
        <v>0.107824</v>
      </c>
      <c r="BX79" s="343">
        <f>'2M - SGS'!BX79</f>
        <v>9.1051999999999994E-2</v>
      </c>
      <c r="BY79" s="343">
        <f>'2M - SGS'!BY79</f>
        <v>7.1135000000000004E-2</v>
      </c>
      <c r="BZ79" s="343">
        <f>'2M - SGS'!BZ79</f>
        <v>4.1179E-2</v>
      </c>
      <c r="CA79" s="343">
        <f>'2M - SGS'!CA79</f>
        <v>4.4423999999999998E-2</v>
      </c>
      <c r="CB79" s="343">
        <f>'2M - SGS'!CB79</f>
        <v>0.106128</v>
      </c>
      <c r="CC79" s="343">
        <f>'2M - SGS'!CC79</f>
        <v>0.14288100000000001</v>
      </c>
      <c r="CD79" s="343">
        <f>'2M - SGS'!CD79</f>
        <v>0.133494</v>
      </c>
      <c r="CE79" s="343">
        <f>'2M - SGS'!CE79</f>
        <v>5.781E-2</v>
      </c>
      <c r="CF79" s="343">
        <f>'2M - SGS'!CF79</f>
        <v>3.8018000000000003E-2</v>
      </c>
      <c r="CG79" s="343">
        <f>'2M - SGS'!CG79</f>
        <v>6.2103999999999999E-2</v>
      </c>
      <c r="CH79" s="344">
        <f>'2M - SGS'!CH79</f>
        <v>0.10395</v>
      </c>
      <c r="CJ79" s="245">
        <f t="shared" ref="CJ79:CJ90" si="103">SUM(C79:N79)</f>
        <v>0.99999900000000008</v>
      </c>
    </row>
    <row r="80" spans="1:88" ht="15.6" x14ac:dyDescent="0.3">
      <c r="A80" s="574"/>
      <c r="B80" s="14" t="str">
        <f t="shared" si="102"/>
        <v>Cooking</v>
      </c>
      <c r="C80" s="343">
        <f>'2M - SGS'!C80</f>
        <v>8.6096000000000006E-2</v>
      </c>
      <c r="D80" s="343">
        <f>'2M - SGS'!D80</f>
        <v>7.8608999999999998E-2</v>
      </c>
      <c r="E80" s="343">
        <f>'2M - SGS'!E80</f>
        <v>8.1547999999999995E-2</v>
      </c>
      <c r="F80" s="343">
        <f>'2M - SGS'!F80</f>
        <v>7.2947999999999999E-2</v>
      </c>
      <c r="G80" s="343">
        <f>'2M - SGS'!G80</f>
        <v>8.6277000000000006E-2</v>
      </c>
      <c r="H80" s="343">
        <f>'2M - SGS'!H80</f>
        <v>8.3294000000000007E-2</v>
      </c>
      <c r="I80" s="343">
        <f>'2M - SGS'!I80</f>
        <v>8.5859000000000005E-2</v>
      </c>
      <c r="J80" s="343">
        <f>'2M - SGS'!J80</f>
        <v>8.5885000000000003E-2</v>
      </c>
      <c r="K80" s="343">
        <f>'2M - SGS'!K80</f>
        <v>8.3474999999999994E-2</v>
      </c>
      <c r="L80" s="343">
        <f>'2M - SGS'!L80</f>
        <v>8.6262000000000005E-2</v>
      </c>
      <c r="M80" s="343">
        <f>'2M - SGS'!M80</f>
        <v>8.3496000000000001E-2</v>
      </c>
      <c r="N80" s="343">
        <f>'2M - SGS'!N80</f>
        <v>8.6250999999999994E-2</v>
      </c>
      <c r="O80" s="343">
        <f>'2M - SGS'!O80</f>
        <v>8.6096000000000006E-2</v>
      </c>
      <c r="P80" s="343">
        <f>'2M - SGS'!P80</f>
        <v>7.8608999999999998E-2</v>
      </c>
      <c r="Q80" s="343">
        <f>'2M - SGS'!Q80</f>
        <v>8.1547999999999995E-2</v>
      </c>
      <c r="R80" s="343">
        <f>'2M - SGS'!R80</f>
        <v>7.2947999999999999E-2</v>
      </c>
      <c r="S80" s="343">
        <f>'2M - SGS'!S80</f>
        <v>8.6277000000000006E-2</v>
      </c>
      <c r="T80" s="343">
        <f>'2M - SGS'!T80</f>
        <v>8.3294000000000007E-2</v>
      </c>
      <c r="U80" s="343">
        <f>'2M - SGS'!U80</f>
        <v>8.5859000000000005E-2</v>
      </c>
      <c r="V80" s="343">
        <f>'2M - SGS'!V80</f>
        <v>8.5885000000000003E-2</v>
      </c>
      <c r="W80" s="343">
        <f>'2M - SGS'!W80</f>
        <v>8.3474999999999994E-2</v>
      </c>
      <c r="X80" s="343">
        <f>'2M - SGS'!X80</f>
        <v>8.6262000000000005E-2</v>
      </c>
      <c r="Y80" s="343">
        <f>'2M - SGS'!Y80</f>
        <v>8.3496000000000001E-2</v>
      </c>
      <c r="Z80" s="343">
        <f>'2M - SGS'!Z80</f>
        <v>8.6250999999999994E-2</v>
      </c>
      <c r="AA80" s="343">
        <f>'2M - SGS'!AA80</f>
        <v>8.6096000000000006E-2</v>
      </c>
      <c r="AB80" s="343">
        <f>'2M - SGS'!AB80</f>
        <v>7.8608999999999998E-2</v>
      </c>
      <c r="AC80" s="343">
        <f>'2M - SGS'!AC80</f>
        <v>8.1547999999999995E-2</v>
      </c>
      <c r="AD80" s="343">
        <f>'2M - SGS'!AD80</f>
        <v>7.2947999999999999E-2</v>
      </c>
      <c r="AE80" s="343">
        <f>'2M - SGS'!AE80</f>
        <v>8.6277000000000006E-2</v>
      </c>
      <c r="AF80" s="343">
        <f>'2M - SGS'!AF80</f>
        <v>8.3294000000000007E-2</v>
      </c>
      <c r="AG80" s="343">
        <f>'2M - SGS'!AG80</f>
        <v>8.5859000000000005E-2</v>
      </c>
      <c r="AH80" s="343">
        <f>'2M - SGS'!AH80</f>
        <v>8.5885000000000003E-2</v>
      </c>
      <c r="AI80" s="343">
        <f>'2M - SGS'!AI80</f>
        <v>8.3474999999999994E-2</v>
      </c>
      <c r="AJ80" s="343">
        <f>'2M - SGS'!AJ80</f>
        <v>8.6262000000000005E-2</v>
      </c>
      <c r="AK80" s="343">
        <f>'2M - SGS'!AK80</f>
        <v>8.3496000000000001E-2</v>
      </c>
      <c r="AL80" s="343">
        <f>'2M - SGS'!AL80</f>
        <v>8.6250999999999994E-2</v>
      </c>
      <c r="AM80" s="343">
        <f>'2M - SGS'!AM80</f>
        <v>8.6096000000000006E-2</v>
      </c>
      <c r="AN80" s="343">
        <f>'2M - SGS'!AN80</f>
        <v>7.8608999999999998E-2</v>
      </c>
      <c r="AO80" s="343">
        <f>'2M - SGS'!AO80</f>
        <v>8.1547999999999995E-2</v>
      </c>
      <c r="AP80" s="343">
        <f>'2M - SGS'!AP80</f>
        <v>7.2947999999999999E-2</v>
      </c>
      <c r="AQ80" s="343">
        <f>'2M - SGS'!AQ80</f>
        <v>8.6277000000000006E-2</v>
      </c>
      <c r="AR80" s="343">
        <f>'2M - SGS'!AR80</f>
        <v>8.3294000000000007E-2</v>
      </c>
      <c r="AS80" s="343">
        <f>'2M - SGS'!AS80</f>
        <v>8.5859000000000005E-2</v>
      </c>
      <c r="AT80" s="343">
        <f>'2M - SGS'!AT80</f>
        <v>8.5885000000000003E-2</v>
      </c>
      <c r="AU80" s="343">
        <f>'2M - SGS'!AU80</f>
        <v>8.3474999999999994E-2</v>
      </c>
      <c r="AV80" s="343">
        <f>'2M - SGS'!AV80</f>
        <v>8.6262000000000005E-2</v>
      </c>
      <c r="AW80" s="343">
        <f>'2M - SGS'!AW80</f>
        <v>8.3496000000000001E-2</v>
      </c>
      <c r="AX80" s="343">
        <f>'2M - SGS'!AX80</f>
        <v>8.6250999999999994E-2</v>
      </c>
      <c r="AY80" s="343">
        <f>'2M - SGS'!AY80</f>
        <v>8.6096000000000006E-2</v>
      </c>
      <c r="AZ80" s="343">
        <f>'2M - SGS'!AZ80</f>
        <v>7.8608999999999998E-2</v>
      </c>
      <c r="BA80" s="343">
        <f>'2M - SGS'!BA80</f>
        <v>8.1547999999999995E-2</v>
      </c>
      <c r="BB80" s="343">
        <f>'2M - SGS'!BB80</f>
        <v>7.2947999999999999E-2</v>
      </c>
      <c r="BC80" s="343">
        <f>'2M - SGS'!BC80</f>
        <v>8.6277000000000006E-2</v>
      </c>
      <c r="BD80" s="343">
        <f>'2M - SGS'!BD80</f>
        <v>8.3294000000000007E-2</v>
      </c>
      <c r="BE80" s="343">
        <f>'2M - SGS'!BE80</f>
        <v>8.5859000000000005E-2</v>
      </c>
      <c r="BF80" s="343">
        <f>'2M - SGS'!BF80</f>
        <v>8.5885000000000003E-2</v>
      </c>
      <c r="BG80" s="343">
        <f>'2M - SGS'!BG80</f>
        <v>8.3474999999999994E-2</v>
      </c>
      <c r="BH80" s="343">
        <f>'2M - SGS'!BH80</f>
        <v>8.6262000000000005E-2</v>
      </c>
      <c r="BI80" s="343">
        <f>'2M - SGS'!BI80</f>
        <v>8.3496000000000001E-2</v>
      </c>
      <c r="BJ80" s="343">
        <f>'2M - SGS'!BJ80</f>
        <v>8.6250999999999994E-2</v>
      </c>
      <c r="BK80" s="343">
        <f>'2M - SGS'!BK80</f>
        <v>8.6096000000000006E-2</v>
      </c>
      <c r="BL80" s="343">
        <f>'2M - SGS'!BL80</f>
        <v>7.8608999999999998E-2</v>
      </c>
      <c r="BM80" s="343">
        <f>'2M - SGS'!BM80</f>
        <v>8.1547999999999995E-2</v>
      </c>
      <c r="BN80" s="343">
        <f>'2M - SGS'!BN80</f>
        <v>7.2947999999999999E-2</v>
      </c>
      <c r="BO80" s="343">
        <f>'2M - SGS'!BO80</f>
        <v>8.6277000000000006E-2</v>
      </c>
      <c r="BP80" s="343">
        <f>'2M - SGS'!BP80</f>
        <v>8.3294000000000007E-2</v>
      </c>
      <c r="BQ80" s="343">
        <f>'2M - SGS'!BQ80</f>
        <v>8.5859000000000005E-2</v>
      </c>
      <c r="BR80" s="343">
        <f>'2M - SGS'!BR80</f>
        <v>8.5885000000000003E-2</v>
      </c>
      <c r="BS80" s="343">
        <f>'2M - SGS'!BS80</f>
        <v>8.3474999999999994E-2</v>
      </c>
      <c r="BT80" s="343">
        <f>'2M - SGS'!BT80</f>
        <v>8.6262000000000005E-2</v>
      </c>
      <c r="BU80" s="343">
        <f>'2M - SGS'!BU80</f>
        <v>8.3496000000000001E-2</v>
      </c>
      <c r="BV80" s="343">
        <f>'2M - SGS'!BV80</f>
        <v>8.6250999999999994E-2</v>
      </c>
      <c r="BW80" s="343">
        <f>'2M - SGS'!BW80</f>
        <v>8.6096000000000006E-2</v>
      </c>
      <c r="BX80" s="343">
        <f>'2M - SGS'!BX80</f>
        <v>7.8608999999999998E-2</v>
      </c>
      <c r="BY80" s="343">
        <f>'2M - SGS'!BY80</f>
        <v>8.1547999999999995E-2</v>
      </c>
      <c r="BZ80" s="343">
        <f>'2M - SGS'!BZ80</f>
        <v>7.2947999999999999E-2</v>
      </c>
      <c r="CA80" s="343">
        <f>'2M - SGS'!CA80</f>
        <v>8.6277000000000006E-2</v>
      </c>
      <c r="CB80" s="343">
        <f>'2M - SGS'!CB80</f>
        <v>8.3294000000000007E-2</v>
      </c>
      <c r="CC80" s="343">
        <f>'2M - SGS'!CC80</f>
        <v>8.5859000000000005E-2</v>
      </c>
      <c r="CD80" s="343">
        <f>'2M - SGS'!CD80</f>
        <v>8.5885000000000003E-2</v>
      </c>
      <c r="CE80" s="343">
        <f>'2M - SGS'!CE80</f>
        <v>8.3474999999999994E-2</v>
      </c>
      <c r="CF80" s="343">
        <f>'2M - SGS'!CF80</f>
        <v>8.6262000000000005E-2</v>
      </c>
      <c r="CG80" s="343">
        <f>'2M - SGS'!CG80</f>
        <v>8.3496000000000001E-2</v>
      </c>
      <c r="CH80" s="344">
        <f>'2M - SGS'!CH80</f>
        <v>8.6250999999999994E-2</v>
      </c>
      <c r="CJ80" s="245">
        <f t="shared" si="103"/>
        <v>0.99999999999999989</v>
      </c>
    </row>
    <row r="81" spans="1:88" ht="15.6" x14ac:dyDescent="0.3">
      <c r="A81" s="574"/>
      <c r="B81" s="14" t="str">
        <f t="shared" si="102"/>
        <v>Cooling</v>
      </c>
      <c r="C81" s="343">
        <f>'2M - SGS'!C81</f>
        <v>6.0000000000000002E-6</v>
      </c>
      <c r="D81" s="343">
        <f>'2M - SGS'!D81</f>
        <v>2.4699999999999999E-4</v>
      </c>
      <c r="E81" s="343">
        <f>'2M - SGS'!E81</f>
        <v>7.2360000000000002E-3</v>
      </c>
      <c r="F81" s="343">
        <f>'2M - SGS'!F81</f>
        <v>2.1690999999999998E-2</v>
      </c>
      <c r="G81" s="343">
        <f>'2M - SGS'!G81</f>
        <v>6.2979999999999994E-2</v>
      </c>
      <c r="H81" s="343">
        <f>'2M - SGS'!H81</f>
        <v>0.21317</v>
      </c>
      <c r="I81" s="343">
        <f>'2M - SGS'!I81</f>
        <v>0.29002899999999998</v>
      </c>
      <c r="J81" s="343">
        <f>'2M - SGS'!J81</f>
        <v>0.270206</v>
      </c>
      <c r="K81" s="343">
        <f>'2M - SGS'!K81</f>
        <v>0.108695</v>
      </c>
      <c r="L81" s="343">
        <f>'2M - SGS'!L81</f>
        <v>1.9643000000000001E-2</v>
      </c>
      <c r="M81" s="343">
        <f>'2M - SGS'!M81</f>
        <v>6.0299999999999998E-3</v>
      </c>
      <c r="N81" s="343">
        <f>'2M - SGS'!N81</f>
        <v>6.3999999999999997E-5</v>
      </c>
      <c r="O81" s="343">
        <f>'2M - SGS'!O81</f>
        <v>6.0000000000000002E-6</v>
      </c>
      <c r="P81" s="343">
        <f>'2M - SGS'!P81</f>
        <v>2.4699999999999999E-4</v>
      </c>
      <c r="Q81" s="343">
        <f>'2M - SGS'!Q81</f>
        <v>7.2360000000000002E-3</v>
      </c>
      <c r="R81" s="343">
        <f>'2M - SGS'!R81</f>
        <v>2.1690999999999998E-2</v>
      </c>
      <c r="S81" s="343">
        <f>'2M - SGS'!S81</f>
        <v>6.2979999999999994E-2</v>
      </c>
      <c r="T81" s="343">
        <f>'2M - SGS'!T81</f>
        <v>0.21317</v>
      </c>
      <c r="U81" s="343">
        <f>'2M - SGS'!U81</f>
        <v>0.29002899999999998</v>
      </c>
      <c r="V81" s="343">
        <f>'2M - SGS'!V81</f>
        <v>0.270206</v>
      </c>
      <c r="W81" s="343">
        <f>'2M - SGS'!W81</f>
        <v>0.108695</v>
      </c>
      <c r="X81" s="343">
        <f>'2M - SGS'!X81</f>
        <v>1.9643000000000001E-2</v>
      </c>
      <c r="Y81" s="343">
        <f>'2M - SGS'!Y81</f>
        <v>6.0299999999999998E-3</v>
      </c>
      <c r="Z81" s="343">
        <f>'2M - SGS'!Z81</f>
        <v>6.3999999999999997E-5</v>
      </c>
      <c r="AA81" s="343">
        <f>'2M - SGS'!AA81</f>
        <v>6.0000000000000002E-6</v>
      </c>
      <c r="AB81" s="343">
        <f>'2M - SGS'!AB81</f>
        <v>2.4699999999999999E-4</v>
      </c>
      <c r="AC81" s="343">
        <f>'2M - SGS'!AC81</f>
        <v>7.2360000000000002E-3</v>
      </c>
      <c r="AD81" s="343">
        <f>'2M - SGS'!AD81</f>
        <v>2.1690999999999998E-2</v>
      </c>
      <c r="AE81" s="343">
        <f>'2M - SGS'!AE81</f>
        <v>6.2979999999999994E-2</v>
      </c>
      <c r="AF81" s="343">
        <f>'2M - SGS'!AF81</f>
        <v>0.21317</v>
      </c>
      <c r="AG81" s="343">
        <f>'2M - SGS'!AG81</f>
        <v>0.29002899999999998</v>
      </c>
      <c r="AH81" s="343">
        <f>'2M - SGS'!AH81</f>
        <v>0.270206</v>
      </c>
      <c r="AI81" s="343">
        <f>'2M - SGS'!AI81</f>
        <v>0.108695</v>
      </c>
      <c r="AJ81" s="343">
        <f>'2M - SGS'!AJ81</f>
        <v>1.9643000000000001E-2</v>
      </c>
      <c r="AK81" s="343">
        <f>'2M - SGS'!AK81</f>
        <v>6.0299999999999998E-3</v>
      </c>
      <c r="AL81" s="343">
        <f>'2M - SGS'!AL81</f>
        <v>6.3999999999999997E-5</v>
      </c>
      <c r="AM81" s="343">
        <f>'2M - SGS'!AM81</f>
        <v>6.0000000000000002E-6</v>
      </c>
      <c r="AN81" s="343">
        <f>'2M - SGS'!AN81</f>
        <v>2.4699999999999999E-4</v>
      </c>
      <c r="AO81" s="343">
        <f>'2M - SGS'!AO81</f>
        <v>7.2360000000000002E-3</v>
      </c>
      <c r="AP81" s="343">
        <f>'2M - SGS'!AP81</f>
        <v>2.1690999999999998E-2</v>
      </c>
      <c r="AQ81" s="343">
        <f>'2M - SGS'!AQ81</f>
        <v>6.2979999999999994E-2</v>
      </c>
      <c r="AR81" s="343">
        <f>'2M - SGS'!AR81</f>
        <v>0.21317</v>
      </c>
      <c r="AS81" s="343">
        <f>'2M - SGS'!AS81</f>
        <v>0.29002899999999998</v>
      </c>
      <c r="AT81" s="343">
        <f>'2M - SGS'!AT81</f>
        <v>0.270206</v>
      </c>
      <c r="AU81" s="343">
        <f>'2M - SGS'!AU81</f>
        <v>0.108695</v>
      </c>
      <c r="AV81" s="343">
        <f>'2M - SGS'!AV81</f>
        <v>1.9643000000000001E-2</v>
      </c>
      <c r="AW81" s="343">
        <f>'2M - SGS'!AW81</f>
        <v>6.0299999999999998E-3</v>
      </c>
      <c r="AX81" s="343">
        <f>'2M - SGS'!AX81</f>
        <v>6.3999999999999997E-5</v>
      </c>
      <c r="AY81" s="343">
        <f>'2M - SGS'!AY81</f>
        <v>6.0000000000000002E-6</v>
      </c>
      <c r="AZ81" s="343">
        <f>'2M - SGS'!AZ81</f>
        <v>2.4699999999999999E-4</v>
      </c>
      <c r="BA81" s="343">
        <f>'2M - SGS'!BA81</f>
        <v>7.2360000000000002E-3</v>
      </c>
      <c r="BB81" s="343">
        <f>'2M - SGS'!BB81</f>
        <v>2.1690999999999998E-2</v>
      </c>
      <c r="BC81" s="343">
        <f>'2M - SGS'!BC81</f>
        <v>6.2979999999999994E-2</v>
      </c>
      <c r="BD81" s="343">
        <f>'2M - SGS'!BD81</f>
        <v>0.21317</v>
      </c>
      <c r="BE81" s="343">
        <f>'2M - SGS'!BE81</f>
        <v>0.29002899999999998</v>
      </c>
      <c r="BF81" s="343">
        <f>'2M - SGS'!BF81</f>
        <v>0.270206</v>
      </c>
      <c r="BG81" s="343">
        <f>'2M - SGS'!BG81</f>
        <v>0.108695</v>
      </c>
      <c r="BH81" s="343">
        <f>'2M - SGS'!BH81</f>
        <v>1.9643000000000001E-2</v>
      </c>
      <c r="BI81" s="343">
        <f>'2M - SGS'!BI81</f>
        <v>6.0299999999999998E-3</v>
      </c>
      <c r="BJ81" s="343">
        <f>'2M - SGS'!BJ81</f>
        <v>6.3999999999999997E-5</v>
      </c>
      <c r="BK81" s="343">
        <f>'2M - SGS'!BK81</f>
        <v>6.0000000000000002E-6</v>
      </c>
      <c r="BL81" s="343">
        <f>'2M - SGS'!BL81</f>
        <v>2.4699999999999999E-4</v>
      </c>
      <c r="BM81" s="343">
        <f>'2M - SGS'!BM81</f>
        <v>7.2360000000000002E-3</v>
      </c>
      <c r="BN81" s="343">
        <f>'2M - SGS'!BN81</f>
        <v>2.1690999999999998E-2</v>
      </c>
      <c r="BO81" s="343">
        <f>'2M - SGS'!BO81</f>
        <v>6.2979999999999994E-2</v>
      </c>
      <c r="BP81" s="343">
        <f>'2M - SGS'!BP81</f>
        <v>0.21317</v>
      </c>
      <c r="BQ81" s="343">
        <f>'2M - SGS'!BQ81</f>
        <v>0.29002899999999998</v>
      </c>
      <c r="BR81" s="343">
        <f>'2M - SGS'!BR81</f>
        <v>0.270206</v>
      </c>
      <c r="BS81" s="343">
        <f>'2M - SGS'!BS81</f>
        <v>0.108695</v>
      </c>
      <c r="BT81" s="343">
        <f>'2M - SGS'!BT81</f>
        <v>1.9643000000000001E-2</v>
      </c>
      <c r="BU81" s="343">
        <f>'2M - SGS'!BU81</f>
        <v>6.0299999999999998E-3</v>
      </c>
      <c r="BV81" s="343">
        <f>'2M - SGS'!BV81</f>
        <v>6.3999999999999997E-5</v>
      </c>
      <c r="BW81" s="343">
        <f>'2M - SGS'!BW81</f>
        <v>6.0000000000000002E-6</v>
      </c>
      <c r="BX81" s="343">
        <f>'2M - SGS'!BX81</f>
        <v>2.4699999999999999E-4</v>
      </c>
      <c r="BY81" s="343">
        <f>'2M - SGS'!BY81</f>
        <v>7.2360000000000002E-3</v>
      </c>
      <c r="BZ81" s="343">
        <f>'2M - SGS'!BZ81</f>
        <v>2.1690999999999998E-2</v>
      </c>
      <c r="CA81" s="343">
        <f>'2M - SGS'!CA81</f>
        <v>6.2979999999999994E-2</v>
      </c>
      <c r="CB81" s="343">
        <f>'2M - SGS'!CB81</f>
        <v>0.21317</v>
      </c>
      <c r="CC81" s="343">
        <f>'2M - SGS'!CC81</f>
        <v>0.29002899999999998</v>
      </c>
      <c r="CD81" s="343">
        <f>'2M - SGS'!CD81</f>
        <v>0.270206</v>
      </c>
      <c r="CE81" s="343">
        <f>'2M - SGS'!CE81</f>
        <v>0.108695</v>
      </c>
      <c r="CF81" s="343">
        <f>'2M - SGS'!CF81</f>
        <v>1.9643000000000001E-2</v>
      </c>
      <c r="CG81" s="343">
        <f>'2M - SGS'!CG81</f>
        <v>6.0299999999999998E-3</v>
      </c>
      <c r="CH81" s="344">
        <f>'2M - SGS'!CH81</f>
        <v>6.3999999999999997E-5</v>
      </c>
      <c r="CJ81" s="245">
        <f t="shared" si="103"/>
        <v>0.9999969999999998</v>
      </c>
    </row>
    <row r="82" spans="1:88" ht="15.6" x14ac:dyDescent="0.3">
      <c r="A82" s="574"/>
      <c r="B82" s="14" t="str">
        <f t="shared" si="102"/>
        <v>Ext Lighting</v>
      </c>
      <c r="C82" s="343">
        <f>'2M - SGS'!C82</f>
        <v>0.106265</v>
      </c>
      <c r="D82" s="343">
        <f>'2M - SGS'!D82</f>
        <v>8.2161999999999999E-2</v>
      </c>
      <c r="E82" s="343">
        <f>'2M - SGS'!E82</f>
        <v>7.0887000000000006E-2</v>
      </c>
      <c r="F82" s="343">
        <f>'2M - SGS'!F82</f>
        <v>6.8145999999999998E-2</v>
      </c>
      <c r="G82" s="343">
        <f>'2M - SGS'!G82</f>
        <v>8.1852999999999995E-2</v>
      </c>
      <c r="H82" s="343">
        <f>'2M - SGS'!H82</f>
        <v>6.7163E-2</v>
      </c>
      <c r="I82" s="343">
        <f>'2M - SGS'!I82</f>
        <v>8.6751999999999996E-2</v>
      </c>
      <c r="J82" s="343">
        <f>'2M - SGS'!J82</f>
        <v>6.9401000000000004E-2</v>
      </c>
      <c r="K82" s="343">
        <f>'2M - SGS'!K82</f>
        <v>8.2907999999999996E-2</v>
      </c>
      <c r="L82" s="343">
        <f>'2M - SGS'!L82</f>
        <v>0.100507</v>
      </c>
      <c r="M82" s="343">
        <f>'2M - SGS'!M82</f>
        <v>8.7251999999999996E-2</v>
      </c>
      <c r="N82" s="343">
        <f>'2M - SGS'!N82</f>
        <v>9.6703999999999998E-2</v>
      </c>
      <c r="O82" s="343">
        <f>'2M - SGS'!O82</f>
        <v>0.106265</v>
      </c>
      <c r="P82" s="343">
        <f>'2M - SGS'!P82</f>
        <v>8.2161999999999999E-2</v>
      </c>
      <c r="Q82" s="343">
        <f>'2M - SGS'!Q82</f>
        <v>7.0887000000000006E-2</v>
      </c>
      <c r="R82" s="343">
        <f>'2M - SGS'!R82</f>
        <v>6.8145999999999998E-2</v>
      </c>
      <c r="S82" s="343">
        <f>'2M - SGS'!S82</f>
        <v>8.1852999999999995E-2</v>
      </c>
      <c r="T82" s="343">
        <f>'2M - SGS'!T82</f>
        <v>6.7163E-2</v>
      </c>
      <c r="U82" s="343">
        <f>'2M - SGS'!U82</f>
        <v>8.6751999999999996E-2</v>
      </c>
      <c r="V82" s="343">
        <f>'2M - SGS'!V82</f>
        <v>6.9401000000000004E-2</v>
      </c>
      <c r="W82" s="343">
        <f>'2M - SGS'!W82</f>
        <v>8.2907999999999996E-2</v>
      </c>
      <c r="X82" s="343">
        <f>'2M - SGS'!X82</f>
        <v>0.100507</v>
      </c>
      <c r="Y82" s="343">
        <f>'2M - SGS'!Y82</f>
        <v>8.7251999999999996E-2</v>
      </c>
      <c r="Z82" s="343">
        <f>'2M - SGS'!Z82</f>
        <v>9.6703999999999998E-2</v>
      </c>
      <c r="AA82" s="343">
        <f>'2M - SGS'!AA82</f>
        <v>0.106265</v>
      </c>
      <c r="AB82" s="343">
        <f>'2M - SGS'!AB82</f>
        <v>8.2161999999999999E-2</v>
      </c>
      <c r="AC82" s="343">
        <f>'2M - SGS'!AC82</f>
        <v>7.0887000000000006E-2</v>
      </c>
      <c r="AD82" s="343">
        <f>'2M - SGS'!AD82</f>
        <v>6.8145999999999998E-2</v>
      </c>
      <c r="AE82" s="343">
        <f>'2M - SGS'!AE82</f>
        <v>8.1852999999999995E-2</v>
      </c>
      <c r="AF82" s="343">
        <f>'2M - SGS'!AF82</f>
        <v>6.7163E-2</v>
      </c>
      <c r="AG82" s="343">
        <f>'2M - SGS'!AG82</f>
        <v>8.6751999999999996E-2</v>
      </c>
      <c r="AH82" s="343">
        <f>'2M - SGS'!AH82</f>
        <v>6.9401000000000004E-2</v>
      </c>
      <c r="AI82" s="343">
        <f>'2M - SGS'!AI82</f>
        <v>8.2907999999999996E-2</v>
      </c>
      <c r="AJ82" s="343">
        <f>'2M - SGS'!AJ82</f>
        <v>0.100507</v>
      </c>
      <c r="AK82" s="343">
        <f>'2M - SGS'!AK82</f>
        <v>8.7251999999999996E-2</v>
      </c>
      <c r="AL82" s="343">
        <f>'2M - SGS'!AL82</f>
        <v>9.6703999999999998E-2</v>
      </c>
      <c r="AM82" s="343">
        <f>'2M - SGS'!AM82</f>
        <v>0.106265</v>
      </c>
      <c r="AN82" s="343">
        <f>'2M - SGS'!AN82</f>
        <v>8.2161999999999999E-2</v>
      </c>
      <c r="AO82" s="343">
        <f>'2M - SGS'!AO82</f>
        <v>7.0887000000000006E-2</v>
      </c>
      <c r="AP82" s="343">
        <f>'2M - SGS'!AP82</f>
        <v>6.8145999999999998E-2</v>
      </c>
      <c r="AQ82" s="343">
        <f>'2M - SGS'!AQ82</f>
        <v>8.1852999999999995E-2</v>
      </c>
      <c r="AR82" s="343">
        <f>'2M - SGS'!AR82</f>
        <v>6.7163E-2</v>
      </c>
      <c r="AS82" s="343">
        <f>'2M - SGS'!AS82</f>
        <v>8.6751999999999996E-2</v>
      </c>
      <c r="AT82" s="343">
        <f>'2M - SGS'!AT82</f>
        <v>6.9401000000000004E-2</v>
      </c>
      <c r="AU82" s="343">
        <f>'2M - SGS'!AU82</f>
        <v>8.2907999999999996E-2</v>
      </c>
      <c r="AV82" s="343">
        <f>'2M - SGS'!AV82</f>
        <v>0.100507</v>
      </c>
      <c r="AW82" s="343">
        <f>'2M - SGS'!AW82</f>
        <v>8.7251999999999996E-2</v>
      </c>
      <c r="AX82" s="343">
        <f>'2M - SGS'!AX82</f>
        <v>9.6703999999999998E-2</v>
      </c>
      <c r="AY82" s="343">
        <f>'2M - SGS'!AY82</f>
        <v>0.106265</v>
      </c>
      <c r="AZ82" s="343">
        <f>'2M - SGS'!AZ82</f>
        <v>8.2161999999999999E-2</v>
      </c>
      <c r="BA82" s="343">
        <f>'2M - SGS'!BA82</f>
        <v>7.0887000000000006E-2</v>
      </c>
      <c r="BB82" s="343">
        <f>'2M - SGS'!BB82</f>
        <v>6.8145999999999998E-2</v>
      </c>
      <c r="BC82" s="343">
        <f>'2M - SGS'!BC82</f>
        <v>8.1852999999999995E-2</v>
      </c>
      <c r="BD82" s="343">
        <f>'2M - SGS'!BD82</f>
        <v>6.7163E-2</v>
      </c>
      <c r="BE82" s="343">
        <f>'2M - SGS'!BE82</f>
        <v>8.6751999999999996E-2</v>
      </c>
      <c r="BF82" s="343">
        <f>'2M - SGS'!BF82</f>
        <v>6.9401000000000004E-2</v>
      </c>
      <c r="BG82" s="343">
        <f>'2M - SGS'!BG82</f>
        <v>8.2907999999999996E-2</v>
      </c>
      <c r="BH82" s="343">
        <f>'2M - SGS'!BH82</f>
        <v>0.100507</v>
      </c>
      <c r="BI82" s="343">
        <f>'2M - SGS'!BI82</f>
        <v>8.7251999999999996E-2</v>
      </c>
      <c r="BJ82" s="343">
        <f>'2M - SGS'!BJ82</f>
        <v>9.6703999999999998E-2</v>
      </c>
      <c r="BK82" s="343">
        <f>'2M - SGS'!BK82</f>
        <v>0.106265</v>
      </c>
      <c r="BL82" s="343">
        <f>'2M - SGS'!BL82</f>
        <v>8.2161999999999999E-2</v>
      </c>
      <c r="BM82" s="343">
        <f>'2M - SGS'!BM82</f>
        <v>7.0887000000000006E-2</v>
      </c>
      <c r="BN82" s="343">
        <f>'2M - SGS'!BN82</f>
        <v>6.8145999999999998E-2</v>
      </c>
      <c r="BO82" s="343">
        <f>'2M - SGS'!BO82</f>
        <v>8.1852999999999995E-2</v>
      </c>
      <c r="BP82" s="343">
        <f>'2M - SGS'!BP82</f>
        <v>6.7163E-2</v>
      </c>
      <c r="BQ82" s="343">
        <f>'2M - SGS'!BQ82</f>
        <v>8.6751999999999996E-2</v>
      </c>
      <c r="BR82" s="343">
        <f>'2M - SGS'!BR82</f>
        <v>6.9401000000000004E-2</v>
      </c>
      <c r="BS82" s="343">
        <f>'2M - SGS'!BS82</f>
        <v>8.2907999999999996E-2</v>
      </c>
      <c r="BT82" s="343">
        <f>'2M - SGS'!BT82</f>
        <v>0.100507</v>
      </c>
      <c r="BU82" s="343">
        <f>'2M - SGS'!BU82</f>
        <v>8.7251999999999996E-2</v>
      </c>
      <c r="BV82" s="343">
        <f>'2M - SGS'!BV82</f>
        <v>9.6703999999999998E-2</v>
      </c>
      <c r="BW82" s="343">
        <f>'2M - SGS'!BW82</f>
        <v>0.106265</v>
      </c>
      <c r="BX82" s="343">
        <f>'2M - SGS'!BX82</f>
        <v>8.2161999999999999E-2</v>
      </c>
      <c r="BY82" s="343">
        <f>'2M - SGS'!BY82</f>
        <v>7.0887000000000006E-2</v>
      </c>
      <c r="BZ82" s="343">
        <f>'2M - SGS'!BZ82</f>
        <v>6.8145999999999998E-2</v>
      </c>
      <c r="CA82" s="343">
        <f>'2M - SGS'!CA82</f>
        <v>8.1852999999999995E-2</v>
      </c>
      <c r="CB82" s="343">
        <f>'2M - SGS'!CB82</f>
        <v>6.7163E-2</v>
      </c>
      <c r="CC82" s="343">
        <f>'2M - SGS'!CC82</f>
        <v>8.6751999999999996E-2</v>
      </c>
      <c r="CD82" s="343">
        <f>'2M - SGS'!CD82</f>
        <v>6.9401000000000004E-2</v>
      </c>
      <c r="CE82" s="343">
        <f>'2M - SGS'!CE82</f>
        <v>8.2907999999999996E-2</v>
      </c>
      <c r="CF82" s="343">
        <f>'2M - SGS'!CF82</f>
        <v>0.100507</v>
      </c>
      <c r="CG82" s="343">
        <f>'2M - SGS'!CG82</f>
        <v>8.7251999999999996E-2</v>
      </c>
      <c r="CH82" s="344">
        <f>'2M - SGS'!CH82</f>
        <v>9.6703999999999998E-2</v>
      </c>
      <c r="CJ82" s="245">
        <f t="shared" si="103"/>
        <v>1</v>
      </c>
    </row>
    <row r="83" spans="1:88" ht="15.6" x14ac:dyDescent="0.3">
      <c r="A83" s="574"/>
      <c r="B83" s="14" t="str">
        <f t="shared" si="102"/>
        <v>Heating</v>
      </c>
      <c r="C83" s="343">
        <f>'2M - SGS'!C83</f>
        <v>0.210397</v>
      </c>
      <c r="D83" s="343">
        <f>'2M - SGS'!D83</f>
        <v>0.17743600000000001</v>
      </c>
      <c r="E83" s="343">
        <f>'2M - SGS'!E83</f>
        <v>0.13192400000000001</v>
      </c>
      <c r="F83" s="343">
        <f>'2M - SGS'!F83</f>
        <v>5.9718E-2</v>
      </c>
      <c r="G83" s="343">
        <f>'2M - SGS'!G83</f>
        <v>2.6769000000000001E-2</v>
      </c>
      <c r="H83" s="343">
        <f>'2M - SGS'!H83</f>
        <v>4.2950000000000002E-3</v>
      </c>
      <c r="I83" s="343">
        <f>'2M - SGS'!I83</f>
        <v>2.895E-3</v>
      </c>
      <c r="J83" s="343">
        <f>'2M - SGS'!J83</f>
        <v>3.4320000000000002E-3</v>
      </c>
      <c r="K83" s="343">
        <f>'2M - SGS'!K83</f>
        <v>9.4020000000000006E-3</v>
      </c>
      <c r="L83" s="343">
        <f>'2M - SGS'!L83</f>
        <v>5.5496999999999998E-2</v>
      </c>
      <c r="M83" s="343">
        <f>'2M - SGS'!M83</f>
        <v>0.115452</v>
      </c>
      <c r="N83" s="343">
        <f>'2M - SGS'!N83</f>
        <v>0.20278099999999999</v>
      </c>
      <c r="O83" s="343">
        <f>'2M - SGS'!O83</f>
        <v>0.210397</v>
      </c>
      <c r="P83" s="343">
        <f>'2M - SGS'!P83</f>
        <v>0.17743600000000001</v>
      </c>
      <c r="Q83" s="343">
        <f>'2M - SGS'!Q83</f>
        <v>0.13192400000000001</v>
      </c>
      <c r="R83" s="343">
        <f>'2M - SGS'!R83</f>
        <v>5.9718E-2</v>
      </c>
      <c r="S83" s="343">
        <f>'2M - SGS'!S83</f>
        <v>2.6769000000000001E-2</v>
      </c>
      <c r="T83" s="343">
        <f>'2M - SGS'!T83</f>
        <v>4.2950000000000002E-3</v>
      </c>
      <c r="U83" s="343">
        <f>'2M - SGS'!U83</f>
        <v>2.895E-3</v>
      </c>
      <c r="V83" s="343">
        <f>'2M - SGS'!V83</f>
        <v>3.4320000000000002E-3</v>
      </c>
      <c r="W83" s="343">
        <f>'2M - SGS'!W83</f>
        <v>9.4020000000000006E-3</v>
      </c>
      <c r="X83" s="343">
        <f>'2M - SGS'!X83</f>
        <v>5.5496999999999998E-2</v>
      </c>
      <c r="Y83" s="343">
        <f>'2M - SGS'!Y83</f>
        <v>0.115452</v>
      </c>
      <c r="Z83" s="343">
        <f>'2M - SGS'!Z83</f>
        <v>0.20278099999999999</v>
      </c>
      <c r="AA83" s="343">
        <f>'2M - SGS'!AA83</f>
        <v>0.210397</v>
      </c>
      <c r="AB83" s="343">
        <f>'2M - SGS'!AB83</f>
        <v>0.17743600000000001</v>
      </c>
      <c r="AC83" s="343">
        <f>'2M - SGS'!AC83</f>
        <v>0.13192400000000001</v>
      </c>
      <c r="AD83" s="343">
        <f>'2M - SGS'!AD83</f>
        <v>5.9718E-2</v>
      </c>
      <c r="AE83" s="343">
        <f>'2M - SGS'!AE83</f>
        <v>2.6769000000000001E-2</v>
      </c>
      <c r="AF83" s="343">
        <f>'2M - SGS'!AF83</f>
        <v>4.2950000000000002E-3</v>
      </c>
      <c r="AG83" s="343">
        <f>'2M - SGS'!AG83</f>
        <v>2.895E-3</v>
      </c>
      <c r="AH83" s="343">
        <f>'2M - SGS'!AH83</f>
        <v>3.4320000000000002E-3</v>
      </c>
      <c r="AI83" s="343">
        <f>'2M - SGS'!AI83</f>
        <v>9.4020000000000006E-3</v>
      </c>
      <c r="AJ83" s="343">
        <f>'2M - SGS'!AJ83</f>
        <v>5.5496999999999998E-2</v>
      </c>
      <c r="AK83" s="343">
        <f>'2M - SGS'!AK83</f>
        <v>0.115452</v>
      </c>
      <c r="AL83" s="343">
        <f>'2M - SGS'!AL83</f>
        <v>0.20278099999999999</v>
      </c>
      <c r="AM83" s="343">
        <f>'2M - SGS'!AM83</f>
        <v>0.210397</v>
      </c>
      <c r="AN83" s="343">
        <f>'2M - SGS'!AN83</f>
        <v>0.17743600000000001</v>
      </c>
      <c r="AO83" s="343">
        <f>'2M - SGS'!AO83</f>
        <v>0.13192400000000001</v>
      </c>
      <c r="AP83" s="343">
        <f>'2M - SGS'!AP83</f>
        <v>5.9718E-2</v>
      </c>
      <c r="AQ83" s="343">
        <f>'2M - SGS'!AQ83</f>
        <v>2.6769000000000001E-2</v>
      </c>
      <c r="AR83" s="343">
        <f>'2M - SGS'!AR83</f>
        <v>4.2950000000000002E-3</v>
      </c>
      <c r="AS83" s="343">
        <f>'2M - SGS'!AS83</f>
        <v>2.895E-3</v>
      </c>
      <c r="AT83" s="343">
        <f>'2M - SGS'!AT83</f>
        <v>3.4320000000000002E-3</v>
      </c>
      <c r="AU83" s="343">
        <f>'2M - SGS'!AU83</f>
        <v>9.4020000000000006E-3</v>
      </c>
      <c r="AV83" s="343">
        <f>'2M - SGS'!AV83</f>
        <v>5.5496999999999998E-2</v>
      </c>
      <c r="AW83" s="343">
        <f>'2M - SGS'!AW83</f>
        <v>0.115452</v>
      </c>
      <c r="AX83" s="343">
        <f>'2M - SGS'!AX83</f>
        <v>0.20278099999999999</v>
      </c>
      <c r="AY83" s="343">
        <f>'2M - SGS'!AY83</f>
        <v>0.210397</v>
      </c>
      <c r="AZ83" s="343">
        <f>'2M - SGS'!AZ83</f>
        <v>0.17743600000000001</v>
      </c>
      <c r="BA83" s="343">
        <f>'2M - SGS'!BA83</f>
        <v>0.13192400000000001</v>
      </c>
      <c r="BB83" s="343">
        <f>'2M - SGS'!BB83</f>
        <v>5.9718E-2</v>
      </c>
      <c r="BC83" s="343">
        <f>'2M - SGS'!BC83</f>
        <v>2.6769000000000001E-2</v>
      </c>
      <c r="BD83" s="343">
        <f>'2M - SGS'!BD83</f>
        <v>4.2950000000000002E-3</v>
      </c>
      <c r="BE83" s="343">
        <f>'2M - SGS'!BE83</f>
        <v>2.895E-3</v>
      </c>
      <c r="BF83" s="343">
        <f>'2M - SGS'!BF83</f>
        <v>3.4320000000000002E-3</v>
      </c>
      <c r="BG83" s="343">
        <f>'2M - SGS'!BG83</f>
        <v>9.4020000000000006E-3</v>
      </c>
      <c r="BH83" s="343">
        <f>'2M - SGS'!BH83</f>
        <v>5.5496999999999998E-2</v>
      </c>
      <c r="BI83" s="343">
        <f>'2M - SGS'!BI83</f>
        <v>0.115452</v>
      </c>
      <c r="BJ83" s="343">
        <f>'2M - SGS'!BJ83</f>
        <v>0.20278099999999999</v>
      </c>
      <c r="BK83" s="343">
        <f>'2M - SGS'!BK83</f>
        <v>0.210397</v>
      </c>
      <c r="BL83" s="343">
        <f>'2M - SGS'!BL83</f>
        <v>0.17743600000000001</v>
      </c>
      <c r="BM83" s="343">
        <f>'2M - SGS'!BM83</f>
        <v>0.13192400000000001</v>
      </c>
      <c r="BN83" s="343">
        <f>'2M - SGS'!BN83</f>
        <v>5.9718E-2</v>
      </c>
      <c r="BO83" s="343">
        <f>'2M - SGS'!BO83</f>
        <v>2.6769000000000001E-2</v>
      </c>
      <c r="BP83" s="343">
        <f>'2M - SGS'!BP83</f>
        <v>4.2950000000000002E-3</v>
      </c>
      <c r="BQ83" s="343">
        <f>'2M - SGS'!BQ83</f>
        <v>2.895E-3</v>
      </c>
      <c r="BR83" s="343">
        <f>'2M - SGS'!BR83</f>
        <v>3.4320000000000002E-3</v>
      </c>
      <c r="BS83" s="343">
        <f>'2M - SGS'!BS83</f>
        <v>9.4020000000000006E-3</v>
      </c>
      <c r="BT83" s="343">
        <f>'2M - SGS'!BT83</f>
        <v>5.5496999999999998E-2</v>
      </c>
      <c r="BU83" s="343">
        <f>'2M - SGS'!BU83</f>
        <v>0.115452</v>
      </c>
      <c r="BV83" s="343">
        <f>'2M - SGS'!BV83</f>
        <v>0.20278099999999999</v>
      </c>
      <c r="BW83" s="343">
        <f>'2M - SGS'!BW83</f>
        <v>0.210397</v>
      </c>
      <c r="BX83" s="343">
        <f>'2M - SGS'!BX83</f>
        <v>0.17743600000000001</v>
      </c>
      <c r="BY83" s="343">
        <f>'2M - SGS'!BY83</f>
        <v>0.13192400000000001</v>
      </c>
      <c r="BZ83" s="343">
        <f>'2M - SGS'!BZ83</f>
        <v>5.9718E-2</v>
      </c>
      <c r="CA83" s="343">
        <f>'2M - SGS'!CA83</f>
        <v>2.6769000000000001E-2</v>
      </c>
      <c r="CB83" s="343">
        <f>'2M - SGS'!CB83</f>
        <v>4.2950000000000002E-3</v>
      </c>
      <c r="CC83" s="343">
        <f>'2M - SGS'!CC83</f>
        <v>2.895E-3</v>
      </c>
      <c r="CD83" s="343">
        <f>'2M - SGS'!CD83</f>
        <v>3.4320000000000002E-3</v>
      </c>
      <c r="CE83" s="343">
        <f>'2M - SGS'!CE83</f>
        <v>9.4020000000000006E-3</v>
      </c>
      <c r="CF83" s="343">
        <f>'2M - SGS'!CF83</f>
        <v>5.5496999999999998E-2</v>
      </c>
      <c r="CG83" s="343">
        <f>'2M - SGS'!CG83</f>
        <v>0.115452</v>
      </c>
      <c r="CH83" s="344">
        <f>'2M - SGS'!CH83</f>
        <v>0.20278099999999999</v>
      </c>
      <c r="CJ83" s="245">
        <f t="shared" si="103"/>
        <v>0.99999800000000016</v>
      </c>
    </row>
    <row r="84" spans="1:88" ht="15.6" x14ac:dyDescent="0.3">
      <c r="A84" s="574"/>
      <c r="B84" s="14" t="str">
        <f t="shared" si="102"/>
        <v>HVAC</v>
      </c>
      <c r="C84" s="343">
        <f>'2M - SGS'!C84</f>
        <v>0.107824</v>
      </c>
      <c r="D84" s="343">
        <f>'2M - SGS'!D84</f>
        <v>9.1051999999999994E-2</v>
      </c>
      <c r="E84" s="343">
        <f>'2M - SGS'!E84</f>
        <v>7.1135000000000004E-2</v>
      </c>
      <c r="F84" s="343">
        <f>'2M - SGS'!F84</f>
        <v>4.1179E-2</v>
      </c>
      <c r="G84" s="343">
        <f>'2M - SGS'!G84</f>
        <v>4.4423999999999998E-2</v>
      </c>
      <c r="H84" s="343">
        <f>'2M - SGS'!H84</f>
        <v>0.106128</v>
      </c>
      <c r="I84" s="343">
        <f>'2M - SGS'!I84</f>
        <v>0.14288100000000001</v>
      </c>
      <c r="J84" s="343">
        <f>'2M - SGS'!J84</f>
        <v>0.133494</v>
      </c>
      <c r="K84" s="343">
        <f>'2M - SGS'!K84</f>
        <v>5.781E-2</v>
      </c>
      <c r="L84" s="343">
        <f>'2M - SGS'!L84</f>
        <v>3.8018000000000003E-2</v>
      </c>
      <c r="M84" s="343">
        <f>'2M - SGS'!M84</f>
        <v>6.2103999999999999E-2</v>
      </c>
      <c r="N84" s="343">
        <f>'2M - SGS'!N84</f>
        <v>0.10395</v>
      </c>
      <c r="O84" s="343">
        <f>'2M - SGS'!O84</f>
        <v>0.107824</v>
      </c>
      <c r="P84" s="343">
        <f>'2M - SGS'!P84</f>
        <v>9.1051999999999994E-2</v>
      </c>
      <c r="Q84" s="343">
        <f>'2M - SGS'!Q84</f>
        <v>7.1135000000000004E-2</v>
      </c>
      <c r="R84" s="343">
        <f>'2M - SGS'!R84</f>
        <v>4.1179E-2</v>
      </c>
      <c r="S84" s="343">
        <f>'2M - SGS'!S84</f>
        <v>4.4423999999999998E-2</v>
      </c>
      <c r="T84" s="343">
        <f>'2M - SGS'!T84</f>
        <v>0.106128</v>
      </c>
      <c r="U84" s="343">
        <f>'2M - SGS'!U84</f>
        <v>0.14288100000000001</v>
      </c>
      <c r="V84" s="343">
        <f>'2M - SGS'!V84</f>
        <v>0.133494</v>
      </c>
      <c r="W84" s="343">
        <f>'2M - SGS'!W84</f>
        <v>5.781E-2</v>
      </c>
      <c r="X84" s="343">
        <f>'2M - SGS'!X84</f>
        <v>3.8018000000000003E-2</v>
      </c>
      <c r="Y84" s="343">
        <f>'2M - SGS'!Y84</f>
        <v>6.2103999999999999E-2</v>
      </c>
      <c r="Z84" s="343">
        <f>'2M - SGS'!Z84</f>
        <v>0.10395</v>
      </c>
      <c r="AA84" s="343">
        <f>'2M - SGS'!AA84</f>
        <v>0.107824</v>
      </c>
      <c r="AB84" s="343">
        <f>'2M - SGS'!AB84</f>
        <v>9.1051999999999994E-2</v>
      </c>
      <c r="AC84" s="343">
        <f>'2M - SGS'!AC84</f>
        <v>7.1135000000000004E-2</v>
      </c>
      <c r="AD84" s="343">
        <f>'2M - SGS'!AD84</f>
        <v>4.1179E-2</v>
      </c>
      <c r="AE84" s="343">
        <f>'2M - SGS'!AE84</f>
        <v>4.4423999999999998E-2</v>
      </c>
      <c r="AF84" s="343">
        <f>'2M - SGS'!AF84</f>
        <v>0.106128</v>
      </c>
      <c r="AG84" s="343">
        <f>'2M - SGS'!AG84</f>
        <v>0.14288100000000001</v>
      </c>
      <c r="AH84" s="343">
        <f>'2M - SGS'!AH84</f>
        <v>0.133494</v>
      </c>
      <c r="AI84" s="343">
        <f>'2M - SGS'!AI84</f>
        <v>5.781E-2</v>
      </c>
      <c r="AJ84" s="343">
        <f>'2M - SGS'!AJ84</f>
        <v>3.8018000000000003E-2</v>
      </c>
      <c r="AK84" s="343">
        <f>'2M - SGS'!AK84</f>
        <v>6.2103999999999999E-2</v>
      </c>
      <c r="AL84" s="343">
        <f>'2M - SGS'!AL84</f>
        <v>0.10395</v>
      </c>
      <c r="AM84" s="343">
        <f>'2M - SGS'!AM84</f>
        <v>0.107824</v>
      </c>
      <c r="AN84" s="343">
        <f>'2M - SGS'!AN84</f>
        <v>9.1051999999999994E-2</v>
      </c>
      <c r="AO84" s="343">
        <f>'2M - SGS'!AO84</f>
        <v>7.1135000000000004E-2</v>
      </c>
      <c r="AP84" s="343">
        <f>'2M - SGS'!AP84</f>
        <v>4.1179E-2</v>
      </c>
      <c r="AQ84" s="343">
        <f>'2M - SGS'!AQ84</f>
        <v>4.4423999999999998E-2</v>
      </c>
      <c r="AR84" s="343">
        <f>'2M - SGS'!AR84</f>
        <v>0.106128</v>
      </c>
      <c r="AS84" s="343">
        <f>'2M - SGS'!AS84</f>
        <v>0.14288100000000001</v>
      </c>
      <c r="AT84" s="343">
        <f>'2M - SGS'!AT84</f>
        <v>0.133494</v>
      </c>
      <c r="AU84" s="343">
        <f>'2M - SGS'!AU84</f>
        <v>5.781E-2</v>
      </c>
      <c r="AV84" s="343">
        <f>'2M - SGS'!AV84</f>
        <v>3.8018000000000003E-2</v>
      </c>
      <c r="AW84" s="343">
        <f>'2M - SGS'!AW84</f>
        <v>6.2103999999999999E-2</v>
      </c>
      <c r="AX84" s="343">
        <f>'2M - SGS'!AX84</f>
        <v>0.10395</v>
      </c>
      <c r="AY84" s="343">
        <f>'2M - SGS'!AY84</f>
        <v>0.107824</v>
      </c>
      <c r="AZ84" s="343">
        <f>'2M - SGS'!AZ84</f>
        <v>9.1051999999999994E-2</v>
      </c>
      <c r="BA84" s="343">
        <f>'2M - SGS'!BA84</f>
        <v>7.1135000000000004E-2</v>
      </c>
      <c r="BB84" s="343">
        <f>'2M - SGS'!BB84</f>
        <v>4.1179E-2</v>
      </c>
      <c r="BC84" s="343">
        <f>'2M - SGS'!BC84</f>
        <v>4.4423999999999998E-2</v>
      </c>
      <c r="BD84" s="343">
        <f>'2M - SGS'!BD84</f>
        <v>0.106128</v>
      </c>
      <c r="BE84" s="343">
        <f>'2M - SGS'!BE84</f>
        <v>0.14288100000000001</v>
      </c>
      <c r="BF84" s="343">
        <f>'2M - SGS'!BF84</f>
        <v>0.133494</v>
      </c>
      <c r="BG84" s="343">
        <f>'2M - SGS'!BG84</f>
        <v>5.781E-2</v>
      </c>
      <c r="BH84" s="343">
        <f>'2M - SGS'!BH84</f>
        <v>3.8018000000000003E-2</v>
      </c>
      <c r="BI84" s="343">
        <f>'2M - SGS'!BI84</f>
        <v>6.2103999999999999E-2</v>
      </c>
      <c r="BJ84" s="343">
        <f>'2M - SGS'!BJ84</f>
        <v>0.10395</v>
      </c>
      <c r="BK84" s="343">
        <f>'2M - SGS'!BK84</f>
        <v>0.107824</v>
      </c>
      <c r="BL84" s="343">
        <f>'2M - SGS'!BL84</f>
        <v>9.1051999999999994E-2</v>
      </c>
      <c r="BM84" s="343">
        <f>'2M - SGS'!BM84</f>
        <v>7.1135000000000004E-2</v>
      </c>
      <c r="BN84" s="343">
        <f>'2M - SGS'!BN84</f>
        <v>4.1179E-2</v>
      </c>
      <c r="BO84" s="343">
        <f>'2M - SGS'!BO84</f>
        <v>4.4423999999999998E-2</v>
      </c>
      <c r="BP84" s="343">
        <f>'2M - SGS'!BP84</f>
        <v>0.106128</v>
      </c>
      <c r="BQ84" s="343">
        <f>'2M - SGS'!BQ84</f>
        <v>0.14288100000000001</v>
      </c>
      <c r="BR84" s="343">
        <f>'2M - SGS'!BR84</f>
        <v>0.133494</v>
      </c>
      <c r="BS84" s="343">
        <f>'2M - SGS'!BS84</f>
        <v>5.781E-2</v>
      </c>
      <c r="BT84" s="343">
        <f>'2M - SGS'!BT84</f>
        <v>3.8018000000000003E-2</v>
      </c>
      <c r="BU84" s="343">
        <f>'2M - SGS'!BU84</f>
        <v>6.2103999999999999E-2</v>
      </c>
      <c r="BV84" s="343">
        <f>'2M - SGS'!BV84</f>
        <v>0.10395</v>
      </c>
      <c r="BW84" s="343">
        <f>'2M - SGS'!BW84</f>
        <v>0.107824</v>
      </c>
      <c r="BX84" s="343">
        <f>'2M - SGS'!BX84</f>
        <v>9.1051999999999994E-2</v>
      </c>
      <c r="BY84" s="343">
        <f>'2M - SGS'!BY84</f>
        <v>7.1135000000000004E-2</v>
      </c>
      <c r="BZ84" s="343">
        <f>'2M - SGS'!BZ84</f>
        <v>4.1179E-2</v>
      </c>
      <c r="CA84" s="343">
        <f>'2M - SGS'!CA84</f>
        <v>4.4423999999999998E-2</v>
      </c>
      <c r="CB84" s="343">
        <f>'2M - SGS'!CB84</f>
        <v>0.106128</v>
      </c>
      <c r="CC84" s="343">
        <f>'2M - SGS'!CC84</f>
        <v>0.14288100000000001</v>
      </c>
      <c r="CD84" s="343">
        <f>'2M - SGS'!CD84</f>
        <v>0.133494</v>
      </c>
      <c r="CE84" s="343">
        <f>'2M - SGS'!CE84</f>
        <v>5.781E-2</v>
      </c>
      <c r="CF84" s="343">
        <f>'2M - SGS'!CF84</f>
        <v>3.8018000000000003E-2</v>
      </c>
      <c r="CG84" s="343">
        <f>'2M - SGS'!CG84</f>
        <v>6.2103999999999999E-2</v>
      </c>
      <c r="CH84" s="344">
        <f>'2M - SGS'!CH84</f>
        <v>0.10395</v>
      </c>
      <c r="CJ84" s="245">
        <f t="shared" si="103"/>
        <v>0.99999900000000008</v>
      </c>
    </row>
    <row r="85" spans="1:88" ht="15.6" x14ac:dyDescent="0.3">
      <c r="A85" s="574"/>
      <c r="B85" s="14" t="str">
        <f t="shared" si="102"/>
        <v>Lighting</v>
      </c>
      <c r="C85" s="343">
        <f>'2M - SGS'!C85</f>
        <v>9.3563999999999994E-2</v>
      </c>
      <c r="D85" s="343">
        <f>'2M - SGS'!D85</f>
        <v>7.2162000000000004E-2</v>
      </c>
      <c r="E85" s="343">
        <f>'2M - SGS'!E85</f>
        <v>7.8372999999999998E-2</v>
      </c>
      <c r="F85" s="343">
        <f>'2M - SGS'!F85</f>
        <v>7.6534000000000005E-2</v>
      </c>
      <c r="G85" s="343">
        <f>'2M - SGS'!G85</f>
        <v>9.4246999999999997E-2</v>
      </c>
      <c r="H85" s="343">
        <f>'2M - SGS'!H85</f>
        <v>7.5599E-2</v>
      </c>
      <c r="I85" s="343">
        <f>'2M - SGS'!I85</f>
        <v>9.6199999999999994E-2</v>
      </c>
      <c r="J85" s="343">
        <f>'2M - SGS'!J85</f>
        <v>7.7077999999999994E-2</v>
      </c>
      <c r="K85" s="343">
        <f>'2M - SGS'!K85</f>
        <v>8.1374000000000002E-2</v>
      </c>
      <c r="L85" s="343">
        <f>'2M - SGS'!L85</f>
        <v>9.4072000000000003E-2</v>
      </c>
      <c r="M85" s="343">
        <f>'2M - SGS'!M85</f>
        <v>7.6706999999999997E-2</v>
      </c>
      <c r="N85" s="343">
        <f>'2M - SGS'!N85</f>
        <v>8.4089999999999998E-2</v>
      </c>
      <c r="O85" s="343">
        <f>'2M - SGS'!O85</f>
        <v>9.3563999999999994E-2</v>
      </c>
      <c r="P85" s="343">
        <f>'2M - SGS'!P85</f>
        <v>7.2162000000000004E-2</v>
      </c>
      <c r="Q85" s="343">
        <f>'2M - SGS'!Q85</f>
        <v>7.8372999999999998E-2</v>
      </c>
      <c r="R85" s="343">
        <f>'2M - SGS'!R85</f>
        <v>7.6534000000000005E-2</v>
      </c>
      <c r="S85" s="343">
        <f>'2M - SGS'!S85</f>
        <v>9.4246999999999997E-2</v>
      </c>
      <c r="T85" s="343">
        <f>'2M - SGS'!T85</f>
        <v>7.5599E-2</v>
      </c>
      <c r="U85" s="343">
        <f>'2M - SGS'!U85</f>
        <v>9.6199999999999994E-2</v>
      </c>
      <c r="V85" s="343">
        <f>'2M - SGS'!V85</f>
        <v>7.7077999999999994E-2</v>
      </c>
      <c r="W85" s="343">
        <f>'2M - SGS'!W85</f>
        <v>8.1374000000000002E-2</v>
      </c>
      <c r="X85" s="343">
        <f>'2M - SGS'!X85</f>
        <v>9.4072000000000003E-2</v>
      </c>
      <c r="Y85" s="343">
        <f>'2M - SGS'!Y85</f>
        <v>7.6706999999999997E-2</v>
      </c>
      <c r="Z85" s="343">
        <f>'2M - SGS'!Z85</f>
        <v>8.4089999999999998E-2</v>
      </c>
      <c r="AA85" s="343">
        <f>'2M - SGS'!AA85</f>
        <v>9.3563999999999994E-2</v>
      </c>
      <c r="AB85" s="343">
        <f>'2M - SGS'!AB85</f>
        <v>7.2162000000000004E-2</v>
      </c>
      <c r="AC85" s="343">
        <f>'2M - SGS'!AC85</f>
        <v>7.8372999999999998E-2</v>
      </c>
      <c r="AD85" s="343">
        <f>'2M - SGS'!AD85</f>
        <v>7.6534000000000005E-2</v>
      </c>
      <c r="AE85" s="343">
        <f>'2M - SGS'!AE85</f>
        <v>9.4246999999999997E-2</v>
      </c>
      <c r="AF85" s="343">
        <f>'2M - SGS'!AF85</f>
        <v>7.5599E-2</v>
      </c>
      <c r="AG85" s="343">
        <f>'2M - SGS'!AG85</f>
        <v>9.6199999999999994E-2</v>
      </c>
      <c r="AH85" s="343">
        <f>'2M - SGS'!AH85</f>
        <v>7.7077999999999994E-2</v>
      </c>
      <c r="AI85" s="343">
        <f>'2M - SGS'!AI85</f>
        <v>8.1374000000000002E-2</v>
      </c>
      <c r="AJ85" s="343">
        <f>'2M - SGS'!AJ85</f>
        <v>9.4072000000000003E-2</v>
      </c>
      <c r="AK85" s="343">
        <f>'2M - SGS'!AK85</f>
        <v>7.6706999999999997E-2</v>
      </c>
      <c r="AL85" s="343">
        <f>'2M - SGS'!AL85</f>
        <v>8.4089999999999998E-2</v>
      </c>
      <c r="AM85" s="343">
        <f>'2M - SGS'!AM85</f>
        <v>9.3563999999999994E-2</v>
      </c>
      <c r="AN85" s="343">
        <f>'2M - SGS'!AN85</f>
        <v>7.2162000000000004E-2</v>
      </c>
      <c r="AO85" s="343">
        <f>'2M - SGS'!AO85</f>
        <v>7.8372999999999998E-2</v>
      </c>
      <c r="AP85" s="343">
        <f>'2M - SGS'!AP85</f>
        <v>7.6534000000000005E-2</v>
      </c>
      <c r="AQ85" s="343">
        <f>'2M - SGS'!AQ85</f>
        <v>9.4246999999999997E-2</v>
      </c>
      <c r="AR85" s="343">
        <f>'2M - SGS'!AR85</f>
        <v>7.5599E-2</v>
      </c>
      <c r="AS85" s="343">
        <f>'2M - SGS'!AS85</f>
        <v>9.6199999999999994E-2</v>
      </c>
      <c r="AT85" s="343">
        <f>'2M - SGS'!AT85</f>
        <v>7.7077999999999994E-2</v>
      </c>
      <c r="AU85" s="343">
        <f>'2M - SGS'!AU85</f>
        <v>8.1374000000000002E-2</v>
      </c>
      <c r="AV85" s="343">
        <f>'2M - SGS'!AV85</f>
        <v>9.4072000000000003E-2</v>
      </c>
      <c r="AW85" s="343">
        <f>'2M - SGS'!AW85</f>
        <v>7.6706999999999997E-2</v>
      </c>
      <c r="AX85" s="343">
        <f>'2M - SGS'!AX85</f>
        <v>8.4089999999999998E-2</v>
      </c>
      <c r="AY85" s="343">
        <f>'2M - SGS'!AY85</f>
        <v>9.3563999999999994E-2</v>
      </c>
      <c r="AZ85" s="343">
        <f>'2M - SGS'!AZ85</f>
        <v>7.2162000000000004E-2</v>
      </c>
      <c r="BA85" s="343">
        <f>'2M - SGS'!BA85</f>
        <v>7.8372999999999998E-2</v>
      </c>
      <c r="BB85" s="343">
        <f>'2M - SGS'!BB85</f>
        <v>7.6534000000000005E-2</v>
      </c>
      <c r="BC85" s="343">
        <f>'2M - SGS'!BC85</f>
        <v>9.4246999999999997E-2</v>
      </c>
      <c r="BD85" s="343">
        <f>'2M - SGS'!BD85</f>
        <v>7.5599E-2</v>
      </c>
      <c r="BE85" s="343">
        <f>'2M - SGS'!BE85</f>
        <v>9.6199999999999994E-2</v>
      </c>
      <c r="BF85" s="343">
        <f>'2M - SGS'!BF85</f>
        <v>7.7077999999999994E-2</v>
      </c>
      <c r="BG85" s="343">
        <f>'2M - SGS'!BG85</f>
        <v>8.1374000000000002E-2</v>
      </c>
      <c r="BH85" s="343">
        <f>'2M - SGS'!BH85</f>
        <v>9.4072000000000003E-2</v>
      </c>
      <c r="BI85" s="343">
        <f>'2M - SGS'!BI85</f>
        <v>7.6706999999999997E-2</v>
      </c>
      <c r="BJ85" s="343">
        <f>'2M - SGS'!BJ85</f>
        <v>8.4089999999999998E-2</v>
      </c>
      <c r="BK85" s="343">
        <f>'2M - SGS'!BK85</f>
        <v>9.3563999999999994E-2</v>
      </c>
      <c r="BL85" s="343">
        <f>'2M - SGS'!BL85</f>
        <v>7.2162000000000004E-2</v>
      </c>
      <c r="BM85" s="343">
        <f>'2M - SGS'!BM85</f>
        <v>7.8372999999999998E-2</v>
      </c>
      <c r="BN85" s="343">
        <f>'2M - SGS'!BN85</f>
        <v>7.6534000000000005E-2</v>
      </c>
      <c r="BO85" s="343">
        <f>'2M - SGS'!BO85</f>
        <v>9.4246999999999997E-2</v>
      </c>
      <c r="BP85" s="343">
        <f>'2M - SGS'!BP85</f>
        <v>7.5599E-2</v>
      </c>
      <c r="BQ85" s="343">
        <f>'2M - SGS'!BQ85</f>
        <v>9.6199999999999994E-2</v>
      </c>
      <c r="BR85" s="343">
        <f>'2M - SGS'!BR85</f>
        <v>7.7077999999999994E-2</v>
      </c>
      <c r="BS85" s="343">
        <f>'2M - SGS'!BS85</f>
        <v>8.1374000000000002E-2</v>
      </c>
      <c r="BT85" s="343">
        <f>'2M - SGS'!BT85</f>
        <v>9.4072000000000003E-2</v>
      </c>
      <c r="BU85" s="343">
        <f>'2M - SGS'!BU85</f>
        <v>7.6706999999999997E-2</v>
      </c>
      <c r="BV85" s="343">
        <f>'2M - SGS'!BV85</f>
        <v>8.4089999999999998E-2</v>
      </c>
      <c r="BW85" s="343">
        <f>'2M - SGS'!BW85</f>
        <v>9.3563999999999994E-2</v>
      </c>
      <c r="BX85" s="343">
        <f>'2M - SGS'!BX85</f>
        <v>7.2162000000000004E-2</v>
      </c>
      <c r="BY85" s="343">
        <f>'2M - SGS'!BY85</f>
        <v>7.8372999999999998E-2</v>
      </c>
      <c r="BZ85" s="343">
        <f>'2M - SGS'!BZ85</f>
        <v>7.6534000000000005E-2</v>
      </c>
      <c r="CA85" s="343">
        <f>'2M - SGS'!CA85</f>
        <v>9.4246999999999997E-2</v>
      </c>
      <c r="CB85" s="343">
        <f>'2M - SGS'!CB85</f>
        <v>7.5599E-2</v>
      </c>
      <c r="CC85" s="343">
        <f>'2M - SGS'!CC85</f>
        <v>9.6199999999999994E-2</v>
      </c>
      <c r="CD85" s="343">
        <f>'2M - SGS'!CD85</f>
        <v>7.7077999999999994E-2</v>
      </c>
      <c r="CE85" s="343">
        <f>'2M - SGS'!CE85</f>
        <v>8.1374000000000002E-2</v>
      </c>
      <c r="CF85" s="343">
        <f>'2M - SGS'!CF85</f>
        <v>9.4072000000000003E-2</v>
      </c>
      <c r="CG85" s="343">
        <f>'2M - SGS'!CG85</f>
        <v>7.6706999999999997E-2</v>
      </c>
      <c r="CH85" s="344">
        <f>'2M - SGS'!CH85</f>
        <v>8.4089999999999998E-2</v>
      </c>
      <c r="CJ85" s="245">
        <f t="shared" si="103"/>
        <v>1</v>
      </c>
    </row>
    <row r="86" spans="1:88" ht="15.6" x14ac:dyDescent="0.3">
      <c r="A86" s="574"/>
      <c r="B86" s="14" t="str">
        <f t="shared" si="102"/>
        <v>Miscellaneous</v>
      </c>
      <c r="C86" s="343">
        <f>'2M - SGS'!C86</f>
        <v>8.5109000000000004E-2</v>
      </c>
      <c r="D86" s="343">
        <f>'2M - SGS'!D86</f>
        <v>7.7715000000000006E-2</v>
      </c>
      <c r="E86" s="343">
        <f>'2M - SGS'!E86</f>
        <v>8.6136000000000004E-2</v>
      </c>
      <c r="F86" s="343">
        <f>'2M - SGS'!F86</f>
        <v>7.9796000000000006E-2</v>
      </c>
      <c r="G86" s="343">
        <f>'2M - SGS'!G86</f>
        <v>8.5334999999999994E-2</v>
      </c>
      <c r="H86" s="343">
        <f>'2M - SGS'!H86</f>
        <v>8.1994999999999998E-2</v>
      </c>
      <c r="I86" s="343">
        <f>'2M - SGS'!I86</f>
        <v>8.4098999999999993E-2</v>
      </c>
      <c r="J86" s="343">
        <f>'2M - SGS'!J86</f>
        <v>8.4198999999999996E-2</v>
      </c>
      <c r="K86" s="343">
        <f>'2M - SGS'!K86</f>
        <v>8.2512000000000002E-2</v>
      </c>
      <c r="L86" s="343">
        <f>'2M - SGS'!L86</f>
        <v>8.5277000000000006E-2</v>
      </c>
      <c r="M86" s="343">
        <f>'2M - SGS'!M86</f>
        <v>8.2588999999999996E-2</v>
      </c>
      <c r="N86" s="343">
        <f>'2M - SGS'!N86</f>
        <v>8.5237999999999994E-2</v>
      </c>
      <c r="O86" s="343">
        <f>'2M - SGS'!O86</f>
        <v>8.5109000000000004E-2</v>
      </c>
      <c r="P86" s="343">
        <f>'2M - SGS'!P86</f>
        <v>7.7715000000000006E-2</v>
      </c>
      <c r="Q86" s="343">
        <f>'2M - SGS'!Q86</f>
        <v>8.6136000000000004E-2</v>
      </c>
      <c r="R86" s="343">
        <f>'2M - SGS'!R86</f>
        <v>7.9796000000000006E-2</v>
      </c>
      <c r="S86" s="343">
        <f>'2M - SGS'!S86</f>
        <v>8.5334999999999994E-2</v>
      </c>
      <c r="T86" s="343">
        <f>'2M - SGS'!T86</f>
        <v>8.1994999999999998E-2</v>
      </c>
      <c r="U86" s="343">
        <f>'2M - SGS'!U86</f>
        <v>8.4098999999999993E-2</v>
      </c>
      <c r="V86" s="343">
        <f>'2M - SGS'!V86</f>
        <v>8.4198999999999996E-2</v>
      </c>
      <c r="W86" s="343">
        <f>'2M - SGS'!W86</f>
        <v>8.2512000000000002E-2</v>
      </c>
      <c r="X86" s="343">
        <f>'2M - SGS'!X86</f>
        <v>8.5277000000000006E-2</v>
      </c>
      <c r="Y86" s="343">
        <f>'2M - SGS'!Y86</f>
        <v>8.2588999999999996E-2</v>
      </c>
      <c r="Z86" s="343">
        <f>'2M - SGS'!Z86</f>
        <v>8.5237999999999994E-2</v>
      </c>
      <c r="AA86" s="343">
        <f>'2M - SGS'!AA86</f>
        <v>8.5109000000000004E-2</v>
      </c>
      <c r="AB86" s="343">
        <f>'2M - SGS'!AB86</f>
        <v>7.7715000000000006E-2</v>
      </c>
      <c r="AC86" s="343">
        <f>'2M - SGS'!AC86</f>
        <v>8.6136000000000004E-2</v>
      </c>
      <c r="AD86" s="343">
        <f>'2M - SGS'!AD86</f>
        <v>7.9796000000000006E-2</v>
      </c>
      <c r="AE86" s="343">
        <f>'2M - SGS'!AE86</f>
        <v>8.5334999999999994E-2</v>
      </c>
      <c r="AF86" s="343">
        <f>'2M - SGS'!AF86</f>
        <v>8.1994999999999998E-2</v>
      </c>
      <c r="AG86" s="343">
        <f>'2M - SGS'!AG86</f>
        <v>8.4098999999999993E-2</v>
      </c>
      <c r="AH86" s="343">
        <f>'2M - SGS'!AH86</f>
        <v>8.4198999999999996E-2</v>
      </c>
      <c r="AI86" s="343">
        <f>'2M - SGS'!AI86</f>
        <v>8.2512000000000002E-2</v>
      </c>
      <c r="AJ86" s="343">
        <f>'2M - SGS'!AJ86</f>
        <v>8.5277000000000006E-2</v>
      </c>
      <c r="AK86" s="343">
        <f>'2M - SGS'!AK86</f>
        <v>8.2588999999999996E-2</v>
      </c>
      <c r="AL86" s="343">
        <f>'2M - SGS'!AL86</f>
        <v>8.5237999999999994E-2</v>
      </c>
      <c r="AM86" s="343">
        <f>'2M - SGS'!AM86</f>
        <v>8.5109000000000004E-2</v>
      </c>
      <c r="AN86" s="343">
        <f>'2M - SGS'!AN86</f>
        <v>7.7715000000000006E-2</v>
      </c>
      <c r="AO86" s="343">
        <f>'2M - SGS'!AO86</f>
        <v>8.6136000000000004E-2</v>
      </c>
      <c r="AP86" s="343">
        <f>'2M - SGS'!AP86</f>
        <v>7.9796000000000006E-2</v>
      </c>
      <c r="AQ86" s="343">
        <f>'2M - SGS'!AQ86</f>
        <v>8.5334999999999994E-2</v>
      </c>
      <c r="AR86" s="343">
        <f>'2M - SGS'!AR86</f>
        <v>8.1994999999999998E-2</v>
      </c>
      <c r="AS86" s="343">
        <f>'2M - SGS'!AS86</f>
        <v>8.4098999999999993E-2</v>
      </c>
      <c r="AT86" s="343">
        <f>'2M - SGS'!AT86</f>
        <v>8.4198999999999996E-2</v>
      </c>
      <c r="AU86" s="343">
        <f>'2M - SGS'!AU86</f>
        <v>8.2512000000000002E-2</v>
      </c>
      <c r="AV86" s="343">
        <f>'2M - SGS'!AV86</f>
        <v>8.5277000000000006E-2</v>
      </c>
      <c r="AW86" s="343">
        <f>'2M - SGS'!AW86</f>
        <v>8.2588999999999996E-2</v>
      </c>
      <c r="AX86" s="343">
        <f>'2M - SGS'!AX86</f>
        <v>8.5237999999999994E-2</v>
      </c>
      <c r="AY86" s="343">
        <f>'2M - SGS'!AY86</f>
        <v>8.5109000000000004E-2</v>
      </c>
      <c r="AZ86" s="343">
        <f>'2M - SGS'!AZ86</f>
        <v>7.7715000000000006E-2</v>
      </c>
      <c r="BA86" s="343">
        <f>'2M - SGS'!BA86</f>
        <v>8.6136000000000004E-2</v>
      </c>
      <c r="BB86" s="343">
        <f>'2M - SGS'!BB86</f>
        <v>7.9796000000000006E-2</v>
      </c>
      <c r="BC86" s="343">
        <f>'2M - SGS'!BC86</f>
        <v>8.5334999999999994E-2</v>
      </c>
      <c r="BD86" s="343">
        <f>'2M - SGS'!BD86</f>
        <v>8.1994999999999998E-2</v>
      </c>
      <c r="BE86" s="343">
        <f>'2M - SGS'!BE86</f>
        <v>8.4098999999999993E-2</v>
      </c>
      <c r="BF86" s="343">
        <f>'2M - SGS'!BF86</f>
        <v>8.4198999999999996E-2</v>
      </c>
      <c r="BG86" s="343">
        <f>'2M - SGS'!BG86</f>
        <v>8.2512000000000002E-2</v>
      </c>
      <c r="BH86" s="343">
        <f>'2M - SGS'!BH86</f>
        <v>8.5277000000000006E-2</v>
      </c>
      <c r="BI86" s="343">
        <f>'2M - SGS'!BI86</f>
        <v>8.2588999999999996E-2</v>
      </c>
      <c r="BJ86" s="343">
        <f>'2M - SGS'!BJ86</f>
        <v>8.5237999999999994E-2</v>
      </c>
      <c r="BK86" s="343">
        <f>'2M - SGS'!BK86</f>
        <v>8.5109000000000004E-2</v>
      </c>
      <c r="BL86" s="343">
        <f>'2M - SGS'!BL86</f>
        <v>7.7715000000000006E-2</v>
      </c>
      <c r="BM86" s="343">
        <f>'2M - SGS'!BM86</f>
        <v>8.6136000000000004E-2</v>
      </c>
      <c r="BN86" s="343">
        <f>'2M - SGS'!BN86</f>
        <v>7.9796000000000006E-2</v>
      </c>
      <c r="BO86" s="343">
        <f>'2M - SGS'!BO86</f>
        <v>8.5334999999999994E-2</v>
      </c>
      <c r="BP86" s="343">
        <f>'2M - SGS'!BP86</f>
        <v>8.1994999999999998E-2</v>
      </c>
      <c r="BQ86" s="343">
        <f>'2M - SGS'!BQ86</f>
        <v>8.4098999999999993E-2</v>
      </c>
      <c r="BR86" s="343">
        <f>'2M - SGS'!BR86</f>
        <v>8.4198999999999996E-2</v>
      </c>
      <c r="BS86" s="343">
        <f>'2M - SGS'!BS86</f>
        <v>8.2512000000000002E-2</v>
      </c>
      <c r="BT86" s="343">
        <f>'2M - SGS'!BT86</f>
        <v>8.5277000000000006E-2</v>
      </c>
      <c r="BU86" s="343">
        <f>'2M - SGS'!BU86</f>
        <v>8.2588999999999996E-2</v>
      </c>
      <c r="BV86" s="343">
        <f>'2M - SGS'!BV86</f>
        <v>8.5237999999999994E-2</v>
      </c>
      <c r="BW86" s="343">
        <f>'2M - SGS'!BW86</f>
        <v>8.5109000000000004E-2</v>
      </c>
      <c r="BX86" s="343">
        <f>'2M - SGS'!BX86</f>
        <v>7.7715000000000006E-2</v>
      </c>
      <c r="BY86" s="343">
        <f>'2M - SGS'!BY86</f>
        <v>8.6136000000000004E-2</v>
      </c>
      <c r="BZ86" s="343">
        <f>'2M - SGS'!BZ86</f>
        <v>7.9796000000000006E-2</v>
      </c>
      <c r="CA86" s="343">
        <f>'2M - SGS'!CA86</f>
        <v>8.5334999999999994E-2</v>
      </c>
      <c r="CB86" s="343">
        <f>'2M - SGS'!CB86</f>
        <v>8.1994999999999998E-2</v>
      </c>
      <c r="CC86" s="343">
        <f>'2M - SGS'!CC86</f>
        <v>8.4098999999999993E-2</v>
      </c>
      <c r="CD86" s="343">
        <f>'2M - SGS'!CD86</f>
        <v>8.4198999999999996E-2</v>
      </c>
      <c r="CE86" s="343">
        <f>'2M - SGS'!CE86</f>
        <v>8.2512000000000002E-2</v>
      </c>
      <c r="CF86" s="343">
        <f>'2M - SGS'!CF86</f>
        <v>8.5277000000000006E-2</v>
      </c>
      <c r="CG86" s="343">
        <f>'2M - SGS'!CG86</f>
        <v>8.2588999999999996E-2</v>
      </c>
      <c r="CH86" s="344">
        <f>'2M - SGS'!CH86</f>
        <v>8.5237999999999994E-2</v>
      </c>
      <c r="CJ86" s="245">
        <f t="shared" si="103"/>
        <v>1.0000000000000002</v>
      </c>
    </row>
    <row r="87" spans="1:88" ht="15.6" x14ac:dyDescent="0.3">
      <c r="A87" s="574"/>
      <c r="B87" s="14" t="str">
        <f t="shared" si="102"/>
        <v>Motors</v>
      </c>
      <c r="C87" s="343">
        <f>'2M - SGS'!C87</f>
        <v>8.5109000000000004E-2</v>
      </c>
      <c r="D87" s="343">
        <f>'2M - SGS'!D87</f>
        <v>7.7715000000000006E-2</v>
      </c>
      <c r="E87" s="343">
        <f>'2M - SGS'!E87</f>
        <v>8.6136000000000004E-2</v>
      </c>
      <c r="F87" s="343">
        <f>'2M - SGS'!F87</f>
        <v>7.9796000000000006E-2</v>
      </c>
      <c r="G87" s="343">
        <f>'2M - SGS'!G87</f>
        <v>8.5334999999999994E-2</v>
      </c>
      <c r="H87" s="343">
        <f>'2M - SGS'!H87</f>
        <v>8.1994999999999998E-2</v>
      </c>
      <c r="I87" s="343">
        <f>'2M - SGS'!I87</f>
        <v>8.4098999999999993E-2</v>
      </c>
      <c r="J87" s="343">
        <f>'2M - SGS'!J87</f>
        <v>8.4198999999999996E-2</v>
      </c>
      <c r="K87" s="343">
        <f>'2M - SGS'!K87</f>
        <v>8.2512000000000002E-2</v>
      </c>
      <c r="L87" s="343">
        <f>'2M - SGS'!L87</f>
        <v>8.5277000000000006E-2</v>
      </c>
      <c r="M87" s="343">
        <f>'2M - SGS'!M87</f>
        <v>8.2588999999999996E-2</v>
      </c>
      <c r="N87" s="343">
        <f>'2M - SGS'!N87</f>
        <v>8.5237999999999994E-2</v>
      </c>
      <c r="O87" s="343">
        <f>'2M - SGS'!O87</f>
        <v>8.5109000000000004E-2</v>
      </c>
      <c r="P87" s="343">
        <f>'2M - SGS'!P87</f>
        <v>7.7715000000000006E-2</v>
      </c>
      <c r="Q87" s="343">
        <f>'2M - SGS'!Q87</f>
        <v>8.6136000000000004E-2</v>
      </c>
      <c r="R87" s="343">
        <f>'2M - SGS'!R87</f>
        <v>7.9796000000000006E-2</v>
      </c>
      <c r="S87" s="343">
        <f>'2M - SGS'!S87</f>
        <v>8.5334999999999994E-2</v>
      </c>
      <c r="T87" s="343">
        <f>'2M - SGS'!T87</f>
        <v>8.1994999999999998E-2</v>
      </c>
      <c r="U87" s="343">
        <f>'2M - SGS'!U87</f>
        <v>8.4098999999999993E-2</v>
      </c>
      <c r="V87" s="343">
        <f>'2M - SGS'!V87</f>
        <v>8.4198999999999996E-2</v>
      </c>
      <c r="W87" s="343">
        <f>'2M - SGS'!W87</f>
        <v>8.2512000000000002E-2</v>
      </c>
      <c r="X87" s="343">
        <f>'2M - SGS'!X87</f>
        <v>8.5277000000000006E-2</v>
      </c>
      <c r="Y87" s="343">
        <f>'2M - SGS'!Y87</f>
        <v>8.2588999999999996E-2</v>
      </c>
      <c r="Z87" s="343">
        <f>'2M - SGS'!Z87</f>
        <v>8.5237999999999994E-2</v>
      </c>
      <c r="AA87" s="343">
        <f>'2M - SGS'!AA87</f>
        <v>8.5109000000000004E-2</v>
      </c>
      <c r="AB87" s="343">
        <f>'2M - SGS'!AB87</f>
        <v>7.7715000000000006E-2</v>
      </c>
      <c r="AC87" s="343">
        <f>'2M - SGS'!AC87</f>
        <v>8.6136000000000004E-2</v>
      </c>
      <c r="AD87" s="343">
        <f>'2M - SGS'!AD87</f>
        <v>7.9796000000000006E-2</v>
      </c>
      <c r="AE87" s="343">
        <f>'2M - SGS'!AE87</f>
        <v>8.5334999999999994E-2</v>
      </c>
      <c r="AF87" s="343">
        <f>'2M - SGS'!AF87</f>
        <v>8.1994999999999998E-2</v>
      </c>
      <c r="AG87" s="343">
        <f>'2M - SGS'!AG87</f>
        <v>8.4098999999999993E-2</v>
      </c>
      <c r="AH87" s="343">
        <f>'2M - SGS'!AH87</f>
        <v>8.4198999999999996E-2</v>
      </c>
      <c r="AI87" s="343">
        <f>'2M - SGS'!AI87</f>
        <v>8.2512000000000002E-2</v>
      </c>
      <c r="AJ87" s="343">
        <f>'2M - SGS'!AJ87</f>
        <v>8.5277000000000006E-2</v>
      </c>
      <c r="AK87" s="343">
        <f>'2M - SGS'!AK87</f>
        <v>8.2588999999999996E-2</v>
      </c>
      <c r="AL87" s="343">
        <f>'2M - SGS'!AL87</f>
        <v>8.5237999999999994E-2</v>
      </c>
      <c r="AM87" s="343">
        <f>'2M - SGS'!AM87</f>
        <v>8.5109000000000004E-2</v>
      </c>
      <c r="AN87" s="343">
        <f>'2M - SGS'!AN87</f>
        <v>7.7715000000000006E-2</v>
      </c>
      <c r="AO87" s="343">
        <f>'2M - SGS'!AO87</f>
        <v>8.6136000000000004E-2</v>
      </c>
      <c r="AP87" s="343">
        <f>'2M - SGS'!AP87</f>
        <v>7.9796000000000006E-2</v>
      </c>
      <c r="AQ87" s="343">
        <f>'2M - SGS'!AQ87</f>
        <v>8.5334999999999994E-2</v>
      </c>
      <c r="AR87" s="343">
        <f>'2M - SGS'!AR87</f>
        <v>8.1994999999999998E-2</v>
      </c>
      <c r="AS87" s="343">
        <f>'2M - SGS'!AS87</f>
        <v>8.4098999999999993E-2</v>
      </c>
      <c r="AT87" s="343">
        <f>'2M - SGS'!AT87</f>
        <v>8.4198999999999996E-2</v>
      </c>
      <c r="AU87" s="343">
        <f>'2M - SGS'!AU87</f>
        <v>8.2512000000000002E-2</v>
      </c>
      <c r="AV87" s="343">
        <f>'2M - SGS'!AV87</f>
        <v>8.5277000000000006E-2</v>
      </c>
      <c r="AW87" s="343">
        <f>'2M - SGS'!AW87</f>
        <v>8.2588999999999996E-2</v>
      </c>
      <c r="AX87" s="343">
        <f>'2M - SGS'!AX87</f>
        <v>8.5237999999999994E-2</v>
      </c>
      <c r="AY87" s="343">
        <f>'2M - SGS'!AY87</f>
        <v>8.5109000000000004E-2</v>
      </c>
      <c r="AZ87" s="343">
        <f>'2M - SGS'!AZ87</f>
        <v>7.7715000000000006E-2</v>
      </c>
      <c r="BA87" s="343">
        <f>'2M - SGS'!BA87</f>
        <v>8.6136000000000004E-2</v>
      </c>
      <c r="BB87" s="343">
        <f>'2M - SGS'!BB87</f>
        <v>7.9796000000000006E-2</v>
      </c>
      <c r="BC87" s="343">
        <f>'2M - SGS'!BC87</f>
        <v>8.5334999999999994E-2</v>
      </c>
      <c r="BD87" s="343">
        <f>'2M - SGS'!BD87</f>
        <v>8.1994999999999998E-2</v>
      </c>
      <c r="BE87" s="343">
        <f>'2M - SGS'!BE87</f>
        <v>8.4098999999999993E-2</v>
      </c>
      <c r="BF87" s="343">
        <f>'2M - SGS'!BF87</f>
        <v>8.4198999999999996E-2</v>
      </c>
      <c r="BG87" s="343">
        <f>'2M - SGS'!BG87</f>
        <v>8.2512000000000002E-2</v>
      </c>
      <c r="BH87" s="343">
        <f>'2M - SGS'!BH87</f>
        <v>8.5277000000000006E-2</v>
      </c>
      <c r="BI87" s="343">
        <f>'2M - SGS'!BI87</f>
        <v>8.2588999999999996E-2</v>
      </c>
      <c r="BJ87" s="343">
        <f>'2M - SGS'!BJ87</f>
        <v>8.5237999999999994E-2</v>
      </c>
      <c r="BK87" s="343">
        <f>'2M - SGS'!BK87</f>
        <v>8.5109000000000004E-2</v>
      </c>
      <c r="BL87" s="343">
        <f>'2M - SGS'!BL87</f>
        <v>7.7715000000000006E-2</v>
      </c>
      <c r="BM87" s="343">
        <f>'2M - SGS'!BM87</f>
        <v>8.6136000000000004E-2</v>
      </c>
      <c r="BN87" s="343">
        <f>'2M - SGS'!BN87</f>
        <v>7.9796000000000006E-2</v>
      </c>
      <c r="BO87" s="343">
        <f>'2M - SGS'!BO87</f>
        <v>8.5334999999999994E-2</v>
      </c>
      <c r="BP87" s="343">
        <f>'2M - SGS'!BP87</f>
        <v>8.1994999999999998E-2</v>
      </c>
      <c r="BQ87" s="343">
        <f>'2M - SGS'!BQ87</f>
        <v>8.4098999999999993E-2</v>
      </c>
      <c r="BR87" s="343">
        <f>'2M - SGS'!BR87</f>
        <v>8.4198999999999996E-2</v>
      </c>
      <c r="BS87" s="343">
        <f>'2M - SGS'!BS87</f>
        <v>8.2512000000000002E-2</v>
      </c>
      <c r="BT87" s="343">
        <f>'2M - SGS'!BT87</f>
        <v>8.5277000000000006E-2</v>
      </c>
      <c r="BU87" s="343">
        <f>'2M - SGS'!BU87</f>
        <v>8.2588999999999996E-2</v>
      </c>
      <c r="BV87" s="343">
        <f>'2M - SGS'!BV87</f>
        <v>8.5237999999999994E-2</v>
      </c>
      <c r="BW87" s="343">
        <f>'2M - SGS'!BW87</f>
        <v>8.5109000000000004E-2</v>
      </c>
      <c r="BX87" s="343">
        <f>'2M - SGS'!BX87</f>
        <v>7.7715000000000006E-2</v>
      </c>
      <c r="BY87" s="343">
        <f>'2M - SGS'!BY87</f>
        <v>8.6136000000000004E-2</v>
      </c>
      <c r="BZ87" s="343">
        <f>'2M - SGS'!BZ87</f>
        <v>7.9796000000000006E-2</v>
      </c>
      <c r="CA87" s="343">
        <f>'2M - SGS'!CA87</f>
        <v>8.5334999999999994E-2</v>
      </c>
      <c r="CB87" s="343">
        <f>'2M - SGS'!CB87</f>
        <v>8.1994999999999998E-2</v>
      </c>
      <c r="CC87" s="343">
        <f>'2M - SGS'!CC87</f>
        <v>8.4098999999999993E-2</v>
      </c>
      <c r="CD87" s="343">
        <f>'2M - SGS'!CD87</f>
        <v>8.4198999999999996E-2</v>
      </c>
      <c r="CE87" s="343">
        <f>'2M - SGS'!CE87</f>
        <v>8.2512000000000002E-2</v>
      </c>
      <c r="CF87" s="343">
        <f>'2M - SGS'!CF87</f>
        <v>8.5277000000000006E-2</v>
      </c>
      <c r="CG87" s="343">
        <f>'2M - SGS'!CG87</f>
        <v>8.2588999999999996E-2</v>
      </c>
      <c r="CH87" s="344">
        <f>'2M - SGS'!CH87</f>
        <v>8.5237999999999994E-2</v>
      </c>
      <c r="CJ87" s="245">
        <f t="shared" si="103"/>
        <v>1.0000000000000002</v>
      </c>
    </row>
    <row r="88" spans="1:88" ht="15.6" x14ac:dyDescent="0.3">
      <c r="A88" s="574"/>
      <c r="B88" s="14" t="str">
        <f t="shared" si="102"/>
        <v>Process</v>
      </c>
      <c r="C88" s="343">
        <f>'2M - SGS'!C88</f>
        <v>8.5109000000000004E-2</v>
      </c>
      <c r="D88" s="343">
        <f>'2M - SGS'!D88</f>
        <v>7.7715000000000006E-2</v>
      </c>
      <c r="E88" s="343">
        <f>'2M - SGS'!E88</f>
        <v>8.6136000000000004E-2</v>
      </c>
      <c r="F88" s="343">
        <f>'2M - SGS'!F88</f>
        <v>7.9796000000000006E-2</v>
      </c>
      <c r="G88" s="343">
        <f>'2M - SGS'!G88</f>
        <v>8.5334999999999994E-2</v>
      </c>
      <c r="H88" s="343">
        <f>'2M - SGS'!H88</f>
        <v>8.1994999999999998E-2</v>
      </c>
      <c r="I88" s="343">
        <f>'2M - SGS'!I88</f>
        <v>8.4098999999999993E-2</v>
      </c>
      <c r="J88" s="343">
        <f>'2M - SGS'!J88</f>
        <v>8.4198999999999996E-2</v>
      </c>
      <c r="K88" s="343">
        <f>'2M - SGS'!K88</f>
        <v>8.2512000000000002E-2</v>
      </c>
      <c r="L88" s="343">
        <f>'2M - SGS'!L88</f>
        <v>8.5277000000000006E-2</v>
      </c>
      <c r="M88" s="343">
        <f>'2M - SGS'!M88</f>
        <v>8.2588999999999996E-2</v>
      </c>
      <c r="N88" s="343">
        <f>'2M - SGS'!N88</f>
        <v>8.5237999999999994E-2</v>
      </c>
      <c r="O88" s="343">
        <f>'2M - SGS'!O88</f>
        <v>8.5109000000000004E-2</v>
      </c>
      <c r="P88" s="343">
        <f>'2M - SGS'!P88</f>
        <v>7.7715000000000006E-2</v>
      </c>
      <c r="Q88" s="343">
        <f>'2M - SGS'!Q88</f>
        <v>8.6136000000000004E-2</v>
      </c>
      <c r="R88" s="343">
        <f>'2M - SGS'!R88</f>
        <v>7.9796000000000006E-2</v>
      </c>
      <c r="S88" s="343">
        <f>'2M - SGS'!S88</f>
        <v>8.5334999999999994E-2</v>
      </c>
      <c r="T88" s="343">
        <f>'2M - SGS'!T88</f>
        <v>8.1994999999999998E-2</v>
      </c>
      <c r="U88" s="343">
        <f>'2M - SGS'!U88</f>
        <v>8.4098999999999993E-2</v>
      </c>
      <c r="V88" s="343">
        <f>'2M - SGS'!V88</f>
        <v>8.4198999999999996E-2</v>
      </c>
      <c r="W88" s="343">
        <f>'2M - SGS'!W88</f>
        <v>8.2512000000000002E-2</v>
      </c>
      <c r="X88" s="343">
        <f>'2M - SGS'!X88</f>
        <v>8.5277000000000006E-2</v>
      </c>
      <c r="Y88" s="343">
        <f>'2M - SGS'!Y88</f>
        <v>8.2588999999999996E-2</v>
      </c>
      <c r="Z88" s="343">
        <f>'2M - SGS'!Z88</f>
        <v>8.5237999999999994E-2</v>
      </c>
      <c r="AA88" s="343">
        <f>'2M - SGS'!AA88</f>
        <v>8.5109000000000004E-2</v>
      </c>
      <c r="AB88" s="343">
        <f>'2M - SGS'!AB88</f>
        <v>7.7715000000000006E-2</v>
      </c>
      <c r="AC88" s="343">
        <f>'2M - SGS'!AC88</f>
        <v>8.6136000000000004E-2</v>
      </c>
      <c r="AD88" s="343">
        <f>'2M - SGS'!AD88</f>
        <v>7.9796000000000006E-2</v>
      </c>
      <c r="AE88" s="343">
        <f>'2M - SGS'!AE88</f>
        <v>8.5334999999999994E-2</v>
      </c>
      <c r="AF88" s="343">
        <f>'2M - SGS'!AF88</f>
        <v>8.1994999999999998E-2</v>
      </c>
      <c r="AG88" s="343">
        <f>'2M - SGS'!AG88</f>
        <v>8.4098999999999993E-2</v>
      </c>
      <c r="AH88" s="343">
        <f>'2M - SGS'!AH88</f>
        <v>8.4198999999999996E-2</v>
      </c>
      <c r="AI88" s="343">
        <f>'2M - SGS'!AI88</f>
        <v>8.2512000000000002E-2</v>
      </c>
      <c r="AJ88" s="343">
        <f>'2M - SGS'!AJ88</f>
        <v>8.5277000000000006E-2</v>
      </c>
      <c r="AK88" s="343">
        <f>'2M - SGS'!AK88</f>
        <v>8.2588999999999996E-2</v>
      </c>
      <c r="AL88" s="343">
        <f>'2M - SGS'!AL88</f>
        <v>8.5237999999999994E-2</v>
      </c>
      <c r="AM88" s="343">
        <f>'2M - SGS'!AM88</f>
        <v>8.5109000000000004E-2</v>
      </c>
      <c r="AN88" s="343">
        <f>'2M - SGS'!AN88</f>
        <v>7.7715000000000006E-2</v>
      </c>
      <c r="AO88" s="343">
        <f>'2M - SGS'!AO88</f>
        <v>8.6136000000000004E-2</v>
      </c>
      <c r="AP88" s="343">
        <f>'2M - SGS'!AP88</f>
        <v>7.9796000000000006E-2</v>
      </c>
      <c r="AQ88" s="343">
        <f>'2M - SGS'!AQ88</f>
        <v>8.5334999999999994E-2</v>
      </c>
      <c r="AR88" s="343">
        <f>'2M - SGS'!AR88</f>
        <v>8.1994999999999998E-2</v>
      </c>
      <c r="AS88" s="343">
        <f>'2M - SGS'!AS88</f>
        <v>8.4098999999999993E-2</v>
      </c>
      <c r="AT88" s="343">
        <f>'2M - SGS'!AT88</f>
        <v>8.4198999999999996E-2</v>
      </c>
      <c r="AU88" s="343">
        <f>'2M - SGS'!AU88</f>
        <v>8.2512000000000002E-2</v>
      </c>
      <c r="AV88" s="343">
        <f>'2M - SGS'!AV88</f>
        <v>8.5277000000000006E-2</v>
      </c>
      <c r="AW88" s="343">
        <f>'2M - SGS'!AW88</f>
        <v>8.2588999999999996E-2</v>
      </c>
      <c r="AX88" s="343">
        <f>'2M - SGS'!AX88</f>
        <v>8.5237999999999994E-2</v>
      </c>
      <c r="AY88" s="343">
        <f>'2M - SGS'!AY88</f>
        <v>8.5109000000000004E-2</v>
      </c>
      <c r="AZ88" s="343">
        <f>'2M - SGS'!AZ88</f>
        <v>7.7715000000000006E-2</v>
      </c>
      <c r="BA88" s="343">
        <f>'2M - SGS'!BA88</f>
        <v>8.6136000000000004E-2</v>
      </c>
      <c r="BB88" s="343">
        <f>'2M - SGS'!BB88</f>
        <v>7.9796000000000006E-2</v>
      </c>
      <c r="BC88" s="343">
        <f>'2M - SGS'!BC88</f>
        <v>8.5334999999999994E-2</v>
      </c>
      <c r="BD88" s="343">
        <f>'2M - SGS'!BD88</f>
        <v>8.1994999999999998E-2</v>
      </c>
      <c r="BE88" s="343">
        <f>'2M - SGS'!BE88</f>
        <v>8.4098999999999993E-2</v>
      </c>
      <c r="BF88" s="343">
        <f>'2M - SGS'!BF88</f>
        <v>8.4198999999999996E-2</v>
      </c>
      <c r="BG88" s="343">
        <f>'2M - SGS'!BG88</f>
        <v>8.2512000000000002E-2</v>
      </c>
      <c r="BH88" s="343">
        <f>'2M - SGS'!BH88</f>
        <v>8.5277000000000006E-2</v>
      </c>
      <c r="BI88" s="343">
        <f>'2M - SGS'!BI88</f>
        <v>8.2588999999999996E-2</v>
      </c>
      <c r="BJ88" s="343">
        <f>'2M - SGS'!BJ88</f>
        <v>8.5237999999999994E-2</v>
      </c>
      <c r="BK88" s="343">
        <f>'2M - SGS'!BK88</f>
        <v>8.5109000000000004E-2</v>
      </c>
      <c r="BL88" s="343">
        <f>'2M - SGS'!BL88</f>
        <v>7.7715000000000006E-2</v>
      </c>
      <c r="BM88" s="343">
        <f>'2M - SGS'!BM88</f>
        <v>8.6136000000000004E-2</v>
      </c>
      <c r="BN88" s="343">
        <f>'2M - SGS'!BN88</f>
        <v>7.9796000000000006E-2</v>
      </c>
      <c r="BO88" s="343">
        <f>'2M - SGS'!BO88</f>
        <v>8.5334999999999994E-2</v>
      </c>
      <c r="BP88" s="343">
        <f>'2M - SGS'!BP88</f>
        <v>8.1994999999999998E-2</v>
      </c>
      <c r="BQ88" s="343">
        <f>'2M - SGS'!BQ88</f>
        <v>8.4098999999999993E-2</v>
      </c>
      <c r="BR88" s="343">
        <f>'2M - SGS'!BR88</f>
        <v>8.4198999999999996E-2</v>
      </c>
      <c r="BS88" s="343">
        <f>'2M - SGS'!BS88</f>
        <v>8.2512000000000002E-2</v>
      </c>
      <c r="BT88" s="343">
        <f>'2M - SGS'!BT88</f>
        <v>8.5277000000000006E-2</v>
      </c>
      <c r="BU88" s="343">
        <f>'2M - SGS'!BU88</f>
        <v>8.2588999999999996E-2</v>
      </c>
      <c r="BV88" s="343">
        <f>'2M - SGS'!BV88</f>
        <v>8.5237999999999994E-2</v>
      </c>
      <c r="BW88" s="343">
        <f>'2M - SGS'!BW88</f>
        <v>8.5109000000000004E-2</v>
      </c>
      <c r="BX88" s="343">
        <f>'2M - SGS'!BX88</f>
        <v>7.7715000000000006E-2</v>
      </c>
      <c r="BY88" s="343">
        <f>'2M - SGS'!BY88</f>
        <v>8.6136000000000004E-2</v>
      </c>
      <c r="BZ88" s="343">
        <f>'2M - SGS'!BZ88</f>
        <v>7.9796000000000006E-2</v>
      </c>
      <c r="CA88" s="343">
        <f>'2M - SGS'!CA88</f>
        <v>8.5334999999999994E-2</v>
      </c>
      <c r="CB88" s="343">
        <f>'2M - SGS'!CB88</f>
        <v>8.1994999999999998E-2</v>
      </c>
      <c r="CC88" s="343">
        <f>'2M - SGS'!CC88</f>
        <v>8.4098999999999993E-2</v>
      </c>
      <c r="CD88" s="343">
        <f>'2M - SGS'!CD88</f>
        <v>8.4198999999999996E-2</v>
      </c>
      <c r="CE88" s="343">
        <f>'2M - SGS'!CE88</f>
        <v>8.2512000000000002E-2</v>
      </c>
      <c r="CF88" s="343">
        <f>'2M - SGS'!CF88</f>
        <v>8.5277000000000006E-2</v>
      </c>
      <c r="CG88" s="343">
        <f>'2M - SGS'!CG88</f>
        <v>8.2588999999999996E-2</v>
      </c>
      <c r="CH88" s="344">
        <f>'2M - SGS'!CH88</f>
        <v>8.5237999999999994E-2</v>
      </c>
      <c r="CJ88" s="245">
        <f t="shared" si="103"/>
        <v>1.0000000000000002</v>
      </c>
    </row>
    <row r="89" spans="1:88" ht="15.6" x14ac:dyDescent="0.3">
      <c r="A89" s="574"/>
      <c r="B89" s="14" t="str">
        <f t="shared" si="102"/>
        <v>Refrigeration</v>
      </c>
      <c r="C89" s="343">
        <f>'2M - SGS'!C89</f>
        <v>8.3486000000000005E-2</v>
      </c>
      <c r="D89" s="343">
        <f>'2M - SGS'!D89</f>
        <v>7.6158000000000003E-2</v>
      </c>
      <c r="E89" s="343">
        <f>'2M - SGS'!E89</f>
        <v>8.3346000000000003E-2</v>
      </c>
      <c r="F89" s="343">
        <f>'2M - SGS'!F89</f>
        <v>8.0782999999999994E-2</v>
      </c>
      <c r="G89" s="343">
        <f>'2M - SGS'!G89</f>
        <v>8.5133E-2</v>
      </c>
      <c r="H89" s="343">
        <f>'2M - SGS'!H89</f>
        <v>8.4294999999999995E-2</v>
      </c>
      <c r="I89" s="343">
        <f>'2M - SGS'!I89</f>
        <v>8.7456999999999993E-2</v>
      </c>
      <c r="J89" s="343">
        <f>'2M - SGS'!J89</f>
        <v>8.7230000000000002E-2</v>
      </c>
      <c r="K89" s="343">
        <f>'2M - SGS'!K89</f>
        <v>8.3319000000000004E-2</v>
      </c>
      <c r="L89" s="343">
        <f>'2M - SGS'!L89</f>
        <v>8.4562999999999999E-2</v>
      </c>
      <c r="M89" s="343">
        <f>'2M - SGS'!M89</f>
        <v>8.1112000000000004E-2</v>
      </c>
      <c r="N89" s="343">
        <f>'2M - SGS'!N89</f>
        <v>8.3118999999999998E-2</v>
      </c>
      <c r="O89" s="343">
        <f>'2M - SGS'!O89</f>
        <v>8.3486000000000005E-2</v>
      </c>
      <c r="P89" s="343">
        <f>'2M - SGS'!P89</f>
        <v>7.6158000000000003E-2</v>
      </c>
      <c r="Q89" s="343">
        <f>'2M - SGS'!Q89</f>
        <v>8.3346000000000003E-2</v>
      </c>
      <c r="R89" s="343">
        <f>'2M - SGS'!R89</f>
        <v>8.0782999999999994E-2</v>
      </c>
      <c r="S89" s="343">
        <f>'2M - SGS'!S89</f>
        <v>8.5133E-2</v>
      </c>
      <c r="T89" s="343">
        <f>'2M - SGS'!T89</f>
        <v>8.4294999999999995E-2</v>
      </c>
      <c r="U89" s="343">
        <f>'2M - SGS'!U89</f>
        <v>8.7456999999999993E-2</v>
      </c>
      <c r="V89" s="343">
        <f>'2M - SGS'!V89</f>
        <v>8.7230000000000002E-2</v>
      </c>
      <c r="W89" s="343">
        <f>'2M - SGS'!W89</f>
        <v>8.3319000000000004E-2</v>
      </c>
      <c r="X89" s="343">
        <f>'2M - SGS'!X89</f>
        <v>8.4562999999999999E-2</v>
      </c>
      <c r="Y89" s="343">
        <f>'2M - SGS'!Y89</f>
        <v>8.1112000000000004E-2</v>
      </c>
      <c r="Z89" s="343">
        <f>'2M - SGS'!Z89</f>
        <v>8.3118999999999998E-2</v>
      </c>
      <c r="AA89" s="343">
        <f>'2M - SGS'!AA89</f>
        <v>8.3486000000000005E-2</v>
      </c>
      <c r="AB89" s="343">
        <f>'2M - SGS'!AB89</f>
        <v>7.6158000000000003E-2</v>
      </c>
      <c r="AC89" s="343">
        <f>'2M - SGS'!AC89</f>
        <v>8.3346000000000003E-2</v>
      </c>
      <c r="AD89" s="343">
        <f>'2M - SGS'!AD89</f>
        <v>8.0782999999999994E-2</v>
      </c>
      <c r="AE89" s="343">
        <f>'2M - SGS'!AE89</f>
        <v>8.5133E-2</v>
      </c>
      <c r="AF89" s="343">
        <f>'2M - SGS'!AF89</f>
        <v>8.4294999999999995E-2</v>
      </c>
      <c r="AG89" s="343">
        <f>'2M - SGS'!AG89</f>
        <v>8.7456999999999993E-2</v>
      </c>
      <c r="AH89" s="343">
        <f>'2M - SGS'!AH89</f>
        <v>8.7230000000000002E-2</v>
      </c>
      <c r="AI89" s="343">
        <f>'2M - SGS'!AI89</f>
        <v>8.3319000000000004E-2</v>
      </c>
      <c r="AJ89" s="343">
        <f>'2M - SGS'!AJ89</f>
        <v>8.4562999999999999E-2</v>
      </c>
      <c r="AK89" s="343">
        <f>'2M - SGS'!AK89</f>
        <v>8.1112000000000004E-2</v>
      </c>
      <c r="AL89" s="343">
        <f>'2M - SGS'!AL89</f>
        <v>8.3118999999999998E-2</v>
      </c>
      <c r="AM89" s="343">
        <f>'2M - SGS'!AM89</f>
        <v>8.3486000000000005E-2</v>
      </c>
      <c r="AN89" s="343">
        <f>'2M - SGS'!AN89</f>
        <v>7.6158000000000003E-2</v>
      </c>
      <c r="AO89" s="343">
        <f>'2M - SGS'!AO89</f>
        <v>8.3346000000000003E-2</v>
      </c>
      <c r="AP89" s="343">
        <f>'2M - SGS'!AP89</f>
        <v>8.0782999999999994E-2</v>
      </c>
      <c r="AQ89" s="343">
        <f>'2M - SGS'!AQ89</f>
        <v>8.5133E-2</v>
      </c>
      <c r="AR89" s="343">
        <f>'2M - SGS'!AR89</f>
        <v>8.4294999999999995E-2</v>
      </c>
      <c r="AS89" s="343">
        <f>'2M - SGS'!AS89</f>
        <v>8.7456999999999993E-2</v>
      </c>
      <c r="AT89" s="343">
        <f>'2M - SGS'!AT89</f>
        <v>8.7230000000000002E-2</v>
      </c>
      <c r="AU89" s="343">
        <f>'2M - SGS'!AU89</f>
        <v>8.3319000000000004E-2</v>
      </c>
      <c r="AV89" s="343">
        <f>'2M - SGS'!AV89</f>
        <v>8.4562999999999999E-2</v>
      </c>
      <c r="AW89" s="343">
        <f>'2M - SGS'!AW89</f>
        <v>8.1112000000000004E-2</v>
      </c>
      <c r="AX89" s="343">
        <f>'2M - SGS'!AX89</f>
        <v>8.3118999999999998E-2</v>
      </c>
      <c r="AY89" s="343">
        <f>'2M - SGS'!AY89</f>
        <v>8.3486000000000005E-2</v>
      </c>
      <c r="AZ89" s="343">
        <f>'2M - SGS'!AZ89</f>
        <v>7.6158000000000003E-2</v>
      </c>
      <c r="BA89" s="343">
        <f>'2M - SGS'!BA89</f>
        <v>8.3346000000000003E-2</v>
      </c>
      <c r="BB89" s="343">
        <f>'2M - SGS'!BB89</f>
        <v>8.0782999999999994E-2</v>
      </c>
      <c r="BC89" s="343">
        <f>'2M - SGS'!BC89</f>
        <v>8.5133E-2</v>
      </c>
      <c r="BD89" s="343">
        <f>'2M - SGS'!BD89</f>
        <v>8.4294999999999995E-2</v>
      </c>
      <c r="BE89" s="343">
        <f>'2M - SGS'!BE89</f>
        <v>8.7456999999999993E-2</v>
      </c>
      <c r="BF89" s="343">
        <f>'2M - SGS'!BF89</f>
        <v>8.7230000000000002E-2</v>
      </c>
      <c r="BG89" s="343">
        <f>'2M - SGS'!BG89</f>
        <v>8.3319000000000004E-2</v>
      </c>
      <c r="BH89" s="343">
        <f>'2M - SGS'!BH89</f>
        <v>8.4562999999999999E-2</v>
      </c>
      <c r="BI89" s="343">
        <f>'2M - SGS'!BI89</f>
        <v>8.1112000000000004E-2</v>
      </c>
      <c r="BJ89" s="343">
        <f>'2M - SGS'!BJ89</f>
        <v>8.3118999999999998E-2</v>
      </c>
      <c r="BK89" s="343">
        <f>'2M - SGS'!BK89</f>
        <v>8.3486000000000005E-2</v>
      </c>
      <c r="BL89" s="343">
        <f>'2M - SGS'!BL89</f>
        <v>7.6158000000000003E-2</v>
      </c>
      <c r="BM89" s="343">
        <f>'2M - SGS'!BM89</f>
        <v>8.3346000000000003E-2</v>
      </c>
      <c r="BN89" s="343">
        <f>'2M - SGS'!BN89</f>
        <v>8.0782999999999994E-2</v>
      </c>
      <c r="BO89" s="343">
        <f>'2M - SGS'!BO89</f>
        <v>8.5133E-2</v>
      </c>
      <c r="BP89" s="343">
        <f>'2M - SGS'!BP89</f>
        <v>8.4294999999999995E-2</v>
      </c>
      <c r="BQ89" s="343">
        <f>'2M - SGS'!BQ89</f>
        <v>8.7456999999999993E-2</v>
      </c>
      <c r="BR89" s="343">
        <f>'2M - SGS'!BR89</f>
        <v>8.7230000000000002E-2</v>
      </c>
      <c r="BS89" s="343">
        <f>'2M - SGS'!BS89</f>
        <v>8.3319000000000004E-2</v>
      </c>
      <c r="BT89" s="343">
        <f>'2M - SGS'!BT89</f>
        <v>8.4562999999999999E-2</v>
      </c>
      <c r="BU89" s="343">
        <f>'2M - SGS'!BU89</f>
        <v>8.1112000000000004E-2</v>
      </c>
      <c r="BV89" s="343">
        <f>'2M - SGS'!BV89</f>
        <v>8.3118999999999998E-2</v>
      </c>
      <c r="BW89" s="343">
        <f>'2M - SGS'!BW89</f>
        <v>8.3486000000000005E-2</v>
      </c>
      <c r="BX89" s="343">
        <f>'2M - SGS'!BX89</f>
        <v>7.6158000000000003E-2</v>
      </c>
      <c r="BY89" s="343">
        <f>'2M - SGS'!BY89</f>
        <v>8.3346000000000003E-2</v>
      </c>
      <c r="BZ89" s="343">
        <f>'2M - SGS'!BZ89</f>
        <v>8.0782999999999994E-2</v>
      </c>
      <c r="CA89" s="343">
        <f>'2M - SGS'!CA89</f>
        <v>8.5133E-2</v>
      </c>
      <c r="CB89" s="343">
        <f>'2M - SGS'!CB89</f>
        <v>8.4294999999999995E-2</v>
      </c>
      <c r="CC89" s="343">
        <f>'2M - SGS'!CC89</f>
        <v>8.7456999999999993E-2</v>
      </c>
      <c r="CD89" s="343">
        <f>'2M - SGS'!CD89</f>
        <v>8.7230000000000002E-2</v>
      </c>
      <c r="CE89" s="343">
        <f>'2M - SGS'!CE89</f>
        <v>8.3319000000000004E-2</v>
      </c>
      <c r="CF89" s="343">
        <f>'2M - SGS'!CF89</f>
        <v>8.4562999999999999E-2</v>
      </c>
      <c r="CG89" s="343">
        <f>'2M - SGS'!CG89</f>
        <v>8.1112000000000004E-2</v>
      </c>
      <c r="CH89" s="344">
        <f>'2M - SGS'!CH89</f>
        <v>8.3118999999999998E-2</v>
      </c>
      <c r="CJ89" s="245">
        <f t="shared" si="103"/>
        <v>1.0000010000000001</v>
      </c>
    </row>
    <row r="90" spans="1:88" ht="16.2" thickBot="1" x14ac:dyDescent="0.35">
      <c r="A90" s="575"/>
      <c r="B90" s="15" t="str">
        <f t="shared" si="102"/>
        <v>Water Heating</v>
      </c>
      <c r="C90" s="345">
        <f>'2M - SGS'!C90</f>
        <v>0.108255</v>
      </c>
      <c r="D90" s="345">
        <f>'2M - SGS'!D90</f>
        <v>9.1078000000000006E-2</v>
      </c>
      <c r="E90" s="345">
        <f>'2M - SGS'!E90</f>
        <v>8.5239999999999996E-2</v>
      </c>
      <c r="F90" s="345">
        <f>'2M - SGS'!F90</f>
        <v>7.2980000000000003E-2</v>
      </c>
      <c r="G90" s="345">
        <f>'2M - SGS'!G90</f>
        <v>7.9849000000000003E-2</v>
      </c>
      <c r="H90" s="345">
        <f>'2M - SGS'!H90</f>
        <v>7.2720999999999994E-2</v>
      </c>
      <c r="I90" s="345">
        <f>'2M - SGS'!I90</f>
        <v>7.4929999999999997E-2</v>
      </c>
      <c r="J90" s="345">
        <f>'2M - SGS'!J90</f>
        <v>7.5861999999999999E-2</v>
      </c>
      <c r="K90" s="345">
        <f>'2M - SGS'!K90</f>
        <v>7.5733999999999996E-2</v>
      </c>
      <c r="L90" s="345">
        <f>'2M - SGS'!L90</f>
        <v>8.2808000000000007E-2</v>
      </c>
      <c r="M90" s="345">
        <f>'2M - SGS'!M90</f>
        <v>8.6345000000000005E-2</v>
      </c>
      <c r="N90" s="345">
        <f>'2M - SGS'!N90</f>
        <v>9.4200000000000006E-2</v>
      </c>
      <c r="O90" s="345">
        <f>'2M - SGS'!O90</f>
        <v>0.108255</v>
      </c>
      <c r="P90" s="345">
        <f>'2M - SGS'!P90</f>
        <v>9.1078000000000006E-2</v>
      </c>
      <c r="Q90" s="345">
        <f>'2M - SGS'!Q90</f>
        <v>8.5239999999999996E-2</v>
      </c>
      <c r="R90" s="345">
        <f>'2M - SGS'!R90</f>
        <v>7.2980000000000003E-2</v>
      </c>
      <c r="S90" s="345">
        <f>'2M - SGS'!S90</f>
        <v>7.9849000000000003E-2</v>
      </c>
      <c r="T90" s="345">
        <f>'2M - SGS'!T90</f>
        <v>7.2720999999999994E-2</v>
      </c>
      <c r="U90" s="345">
        <f>'2M - SGS'!U90</f>
        <v>7.4929999999999997E-2</v>
      </c>
      <c r="V90" s="345">
        <f>'2M - SGS'!V90</f>
        <v>7.5861999999999999E-2</v>
      </c>
      <c r="W90" s="345">
        <f>'2M - SGS'!W90</f>
        <v>7.5733999999999996E-2</v>
      </c>
      <c r="X90" s="345">
        <f>'2M - SGS'!X90</f>
        <v>8.2808000000000007E-2</v>
      </c>
      <c r="Y90" s="345">
        <f>'2M - SGS'!Y90</f>
        <v>8.6345000000000005E-2</v>
      </c>
      <c r="Z90" s="345">
        <f>'2M - SGS'!Z90</f>
        <v>9.4200000000000006E-2</v>
      </c>
      <c r="AA90" s="345">
        <f>'2M - SGS'!AA90</f>
        <v>0.108255</v>
      </c>
      <c r="AB90" s="345">
        <f>'2M - SGS'!AB90</f>
        <v>9.1078000000000006E-2</v>
      </c>
      <c r="AC90" s="345">
        <f>'2M - SGS'!AC90</f>
        <v>8.5239999999999996E-2</v>
      </c>
      <c r="AD90" s="345">
        <f>'2M - SGS'!AD90</f>
        <v>7.2980000000000003E-2</v>
      </c>
      <c r="AE90" s="345">
        <f>'2M - SGS'!AE90</f>
        <v>7.9849000000000003E-2</v>
      </c>
      <c r="AF90" s="345">
        <f>'2M - SGS'!AF90</f>
        <v>7.2720999999999994E-2</v>
      </c>
      <c r="AG90" s="345">
        <f>'2M - SGS'!AG90</f>
        <v>7.4929999999999997E-2</v>
      </c>
      <c r="AH90" s="345">
        <f>'2M - SGS'!AH90</f>
        <v>7.5861999999999999E-2</v>
      </c>
      <c r="AI90" s="345">
        <f>'2M - SGS'!AI90</f>
        <v>7.5733999999999996E-2</v>
      </c>
      <c r="AJ90" s="345">
        <f>'2M - SGS'!AJ90</f>
        <v>8.2808000000000007E-2</v>
      </c>
      <c r="AK90" s="345">
        <f>'2M - SGS'!AK90</f>
        <v>8.6345000000000005E-2</v>
      </c>
      <c r="AL90" s="345">
        <f>'2M - SGS'!AL90</f>
        <v>9.4200000000000006E-2</v>
      </c>
      <c r="AM90" s="345">
        <f>'2M - SGS'!AM90</f>
        <v>0.108255</v>
      </c>
      <c r="AN90" s="345">
        <f>'2M - SGS'!AN90</f>
        <v>9.1078000000000006E-2</v>
      </c>
      <c r="AO90" s="345">
        <f>'2M - SGS'!AO90</f>
        <v>8.5239999999999996E-2</v>
      </c>
      <c r="AP90" s="345">
        <f>'2M - SGS'!AP90</f>
        <v>7.2980000000000003E-2</v>
      </c>
      <c r="AQ90" s="345">
        <f>'2M - SGS'!AQ90</f>
        <v>7.9849000000000003E-2</v>
      </c>
      <c r="AR90" s="345">
        <f>'2M - SGS'!AR90</f>
        <v>7.2720999999999994E-2</v>
      </c>
      <c r="AS90" s="345">
        <f>'2M - SGS'!AS90</f>
        <v>7.4929999999999997E-2</v>
      </c>
      <c r="AT90" s="345">
        <f>'2M - SGS'!AT90</f>
        <v>7.5861999999999999E-2</v>
      </c>
      <c r="AU90" s="345">
        <f>'2M - SGS'!AU90</f>
        <v>7.5733999999999996E-2</v>
      </c>
      <c r="AV90" s="345">
        <f>'2M - SGS'!AV90</f>
        <v>8.2808000000000007E-2</v>
      </c>
      <c r="AW90" s="345">
        <f>'2M - SGS'!AW90</f>
        <v>8.6345000000000005E-2</v>
      </c>
      <c r="AX90" s="345">
        <f>'2M - SGS'!AX90</f>
        <v>9.4200000000000006E-2</v>
      </c>
      <c r="AY90" s="345">
        <f>'2M - SGS'!AY90</f>
        <v>0.108255</v>
      </c>
      <c r="AZ90" s="345">
        <f>'2M - SGS'!AZ90</f>
        <v>9.1078000000000006E-2</v>
      </c>
      <c r="BA90" s="345">
        <f>'2M - SGS'!BA90</f>
        <v>8.5239999999999996E-2</v>
      </c>
      <c r="BB90" s="345">
        <f>'2M - SGS'!BB90</f>
        <v>7.2980000000000003E-2</v>
      </c>
      <c r="BC90" s="345">
        <f>'2M - SGS'!BC90</f>
        <v>7.9849000000000003E-2</v>
      </c>
      <c r="BD90" s="345">
        <f>'2M - SGS'!BD90</f>
        <v>7.2720999999999994E-2</v>
      </c>
      <c r="BE90" s="345">
        <f>'2M - SGS'!BE90</f>
        <v>7.4929999999999997E-2</v>
      </c>
      <c r="BF90" s="345">
        <f>'2M - SGS'!BF90</f>
        <v>7.5861999999999999E-2</v>
      </c>
      <c r="BG90" s="345">
        <f>'2M - SGS'!BG90</f>
        <v>7.5733999999999996E-2</v>
      </c>
      <c r="BH90" s="345">
        <f>'2M - SGS'!BH90</f>
        <v>8.2808000000000007E-2</v>
      </c>
      <c r="BI90" s="345">
        <f>'2M - SGS'!BI90</f>
        <v>8.6345000000000005E-2</v>
      </c>
      <c r="BJ90" s="345">
        <f>'2M - SGS'!BJ90</f>
        <v>9.4200000000000006E-2</v>
      </c>
      <c r="BK90" s="345">
        <f>'2M - SGS'!BK90</f>
        <v>0.108255</v>
      </c>
      <c r="BL90" s="345">
        <f>'2M - SGS'!BL90</f>
        <v>9.1078000000000006E-2</v>
      </c>
      <c r="BM90" s="345">
        <f>'2M - SGS'!BM90</f>
        <v>8.5239999999999996E-2</v>
      </c>
      <c r="BN90" s="345">
        <f>'2M - SGS'!BN90</f>
        <v>7.2980000000000003E-2</v>
      </c>
      <c r="BO90" s="345">
        <f>'2M - SGS'!BO90</f>
        <v>7.9849000000000003E-2</v>
      </c>
      <c r="BP90" s="345">
        <f>'2M - SGS'!BP90</f>
        <v>7.2720999999999994E-2</v>
      </c>
      <c r="BQ90" s="345">
        <f>'2M - SGS'!BQ90</f>
        <v>7.4929999999999997E-2</v>
      </c>
      <c r="BR90" s="345">
        <f>'2M - SGS'!BR90</f>
        <v>7.5861999999999999E-2</v>
      </c>
      <c r="BS90" s="345">
        <f>'2M - SGS'!BS90</f>
        <v>7.5733999999999996E-2</v>
      </c>
      <c r="BT90" s="345">
        <f>'2M - SGS'!BT90</f>
        <v>8.2808000000000007E-2</v>
      </c>
      <c r="BU90" s="345">
        <f>'2M - SGS'!BU90</f>
        <v>8.6345000000000005E-2</v>
      </c>
      <c r="BV90" s="345">
        <f>'2M - SGS'!BV90</f>
        <v>9.4200000000000006E-2</v>
      </c>
      <c r="BW90" s="345">
        <f>'2M - SGS'!BW90</f>
        <v>0.108255</v>
      </c>
      <c r="BX90" s="345">
        <f>'2M - SGS'!BX90</f>
        <v>9.1078000000000006E-2</v>
      </c>
      <c r="BY90" s="345">
        <f>'2M - SGS'!BY90</f>
        <v>8.5239999999999996E-2</v>
      </c>
      <c r="BZ90" s="345">
        <f>'2M - SGS'!BZ90</f>
        <v>7.2980000000000003E-2</v>
      </c>
      <c r="CA90" s="345">
        <f>'2M - SGS'!CA90</f>
        <v>7.9849000000000003E-2</v>
      </c>
      <c r="CB90" s="345">
        <f>'2M - SGS'!CB90</f>
        <v>7.2720999999999994E-2</v>
      </c>
      <c r="CC90" s="345">
        <f>'2M - SGS'!CC90</f>
        <v>7.4929999999999997E-2</v>
      </c>
      <c r="CD90" s="345">
        <f>'2M - SGS'!CD90</f>
        <v>7.5861999999999999E-2</v>
      </c>
      <c r="CE90" s="345">
        <f>'2M - SGS'!CE90</f>
        <v>7.5733999999999996E-2</v>
      </c>
      <c r="CF90" s="345">
        <f>'2M - SGS'!CF90</f>
        <v>8.2808000000000007E-2</v>
      </c>
      <c r="CG90" s="345">
        <f>'2M - SGS'!CG90</f>
        <v>8.6345000000000005E-2</v>
      </c>
      <c r="CH90" s="346">
        <f>'2M - SGS'!CH90</f>
        <v>9.4200000000000006E-2</v>
      </c>
      <c r="CJ90" s="245">
        <f t="shared" si="103"/>
        <v>1.0000020000000001</v>
      </c>
    </row>
    <row r="91" spans="1:88" ht="15" thickBot="1" x14ac:dyDescent="0.35">
      <c r="CJ91" s="229" t="s">
        <v>186</v>
      </c>
    </row>
    <row r="92" spans="1:88" ht="15" customHeight="1" thickBot="1" x14ac:dyDescent="0.35">
      <c r="A92" s="597" t="s">
        <v>28</v>
      </c>
      <c r="B92" s="282" t="s">
        <v>32</v>
      </c>
      <c r="C92" s="174">
        <f>C$4</f>
        <v>44927</v>
      </c>
      <c r="D92" s="174">
        <f t="shared" ref="D92:BO92" si="104">D$4</f>
        <v>44958</v>
      </c>
      <c r="E92" s="174">
        <f t="shared" si="104"/>
        <v>44986</v>
      </c>
      <c r="F92" s="174">
        <f t="shared" si="104"/>
        <v>45017</v>
      </c>
      <c r="G92" s="174">
        <f t="shared" si="104"/>
        <v>45047</v>
      </c>
      <c r="H92" s="174">
        <f t="shared" si="104"/>
        <v>45078</v>
      </c>
      <c r="I92" s="174">
        <f t="shared" si="104"/>
        <v>45108</v>
      </c>
      <c r="J92" s="174">
        <f t="shared" si="104"/>
        <v>45139</v>
      </c>
      <c r="K92" s="174">
        <f t="shared" si="104"/>
        <v>45170</v>
      </c>
      <c r="L92" s="174">
        <f t="shared" si="104"/>
        <v>45200</v>
      </c>
      <c r="M92" s="174">
        <f t="shared" si="104"/>
        <v>45231</v>
      </c>
      <c r="N92" s="174">
        <f t="shared" si="104"/>
        <v>45261</v>
      </c>
      <c r="O92" s="174">
        <f t="shared" si="104"/>
        <v>45292</v>
      </c>
      <c r="P92" s="174">
        <f t="shared" si="104"/>
        <v>45323</v>
      </c>
      <c r="Q92" s="174">
        <f t="shared" si="104"/>
        <v>45352</v>
      </c>
      <c r="R92" s="174">
        <f t="shared" si="104"/>
        <v>45383</v>
      </c>
      <c r="S92" s="174">
        <f t="shared" si="104"/>
        <v>45413</v>
      </c>
      <c r="T92" s="174">
        <f t="shared" si="104"/>
        <v>45444</v>
      </c>
      <c r="U92" s="174">
        <f t="shared" si="104"/>
        <v>45474</v>
      </c>
      <c r="V92" s="174">
        <f t="shared" si="104"/>
        <v>45505</v>
      </c>
      <c r="W92" s="174">
        <f t="shared" si="104"/>
        <v>45536</v>
      </c>
      <c r="X92" s="174">
        <f t="shared" si="104"/>
        <v>45566</v>
      </c>
      <c r="Y92" s="174">
        <f t="shared" si="104"/>
        <v>45597</v>
      </c>
      <c r="Z92" s="174">
        <f t="shared" si="104"/>
        <v>45627</v>
      </c>
      <c r="AA92" s="174">
        <f t="shared" si="104"/>
        <v>45658</v>
      </c>
      <c r="AB92" s="174">
        <f t="shared" si="104"/>
        <v>45689</v>
      </c>
      <c r="AC92" s="174">
        <f t="shared" si="104"/>
        <v>45717</v>
      </c>
      <c r="AD92" s="174">
        <f t="shared" si="104"/>
        <v>45748</v>
      </c>
      <c r="AE92" s="174">
        <f t="shared" si="104"/>
        <v>45778</v>
      </c>
      <c r="AF92" s="174">
        <f t="shared" si="104"/>
        <v>45809</v>
      </c>
      <c r="AG92" s="174">
        <f t="shared" si="104"/>
        <v>45839</v>
      </c>
      <c r="AH92" s="174">
        <f t="shared" si="104"/>
        <v>45870</v>
      </c>
      <c r="AI92" s="174">
        <f t="shared" si="104"/>
        <v>45901</v>
      </c>
      <c r="AJ92" s="174">
        <f t="shared" si="104"/>
        <v>45931</v>
      </c>
      <c r="AK92" s="174">
        <f t="shared" si="104"/>
        <v>45962</v>
      </c>
      <c r="AL92" s="174">
        <f t="shared" si="104"/>
        <v>45992</v>
      </c>
      <c r="AM92" s="174">
        <f t="shared" si="104"/>
        <v>46023</v>
      </c>
      <c r="AN92" s="174">
        <f t="shared" si="104"/>
        <v>46054</v>
      </c>
      <c r="AO92" s="174">
        <f t="shared" si="104"/>
        <v>46082</v>
      </c>
      <c r="AP92" s="174">
        <f t="shared" si="104"/>
        <v>46113</v>
      </c>
      <c r="AQ92" s="174">
        <f t="shared" si="104"/>
        <v>46143</v>
      </c>
      <c r="AR92" s="174">
        <f t="shared" si="104"/>
        <v>46174</v>
      </c>
      <c r="AS92" s="174">
        <f t="shared" si="104"/>
        <v>46204</v>
      </c>
      <c r="AT92" s="174">
        <f t="shared" si="104"/>
        <v>46235</v>
      </c>
      <c r="AU92" s="174">
        <f t="shared" si="104"/>
        <v>46266</v>
      </c>
      <c r="AV92" s="174">
        <f t="shared" si="104"/>
        <v>46296</v>
      </c>
      <c r="AW92" s="174">
        <f t="shared" si="104"/>
        <v>46327</v>
      </c>
      <c r="AX92" s="174">
        <f t="shared" si="104"/>
        <v>46357</v>
      </c>
      <c r="AY92" s="174">
        <f t="shared" si="104"/>
        <v>46388</v>
      </c>
      <c r="AZ92" s="174">
        <f t="shared" si="104"/>
        <v>46419</v>
      </c>
      <c r="BA92" s="174">
        <f t="shared" si="104"/>
        <v>46447</v>
      </c>
      <c r="BB92" s="174">
        <f t="shared" si="104"/>
        <v>46478</v>
      </c>
      <c r="BC92" s="174">
        <f t="shared" si="104"/>
        <v>46508</v>
      </c>
      <c r="BD92" s="174">
        <f t="shared" si="104"/>
        <v>46539</v>
      </c>
      <c r="BE92" s="174">
        <f t="shared" si="104"/>
        <v>46569</v>
      </c>
      <c r="BF92" s="174">
        <f t="shared" si="104"/>
        <v>46600</v>
      </c>
      <c r="BG92" s="174">
        <f t="shared" si="104"/>
        <v>46631</v>
      </c>
      <c r="BH92" s="174">
        <f t="shared" si="104"/>
        <v>46661</v>
      </c>
      <c r="BI92" s="174">
        <f t="shared" si="104"/>
        <v>46692</v>
      </c>
      <c r="BJ92" s="174">
        <f t="shared" si="104"/>
        <v>46722</v>
      </c>
      <c r="BK92" s="174">
        <f t="shared" si="104"/>
        <v>46753</v>
      </c>
      <c r="BL92" s="174">
        <f t="shared" si="104"/>
        <v>46784</v>
      </c>
      <c r="BM92" s="174">
        <f t="shared" si="104"/>
        <v>46813</v>
      </c>
      <c r="BN92" s="174">
        <f t="shared" si="104"/>
        <v>46844</v>
      </c>
      <c r="BO92" s="174">
        <f t="shared" si="104"/>
        <v>46874</v>
      </c>
      <c r="BP92" s="174">
        <f t="shared" ref="BP92:CH92" si="105">BP$4</f>
        <v>46905</v>
      </c>
      <c r="BQ92" s="174">
        <f t="shared" si="105"/>
        <v>46935</v>
      </c>
      <c r="BR92" s="174">
        <f t="shared" si="105"/>
        <v>46966</v>
      </c>
      <c r="BS92" s="174">
        <f t="shared" si="105"/>
        <v>46997</v>
      </c>
      <c r="BT92" s="174">
        <f t="shared" si="105"/>
        <v>47027</v>
      </c>
      <c r="BU92" s="174">
        <f t="shared" si="105"/>
        <v>47058</v>
      </c>
      <c r="BV92" s="174">
        <f t="shared" si="105"/>
        <v>47088</v>
      </c>
      <c r="BW92" s="174">
        <f t="shared" si="105"/>
        <v>47119</v>
      </c>
      <c r="BX92" s="174">
        <f t="shared" si="105"/>
        <v>47150</v>
      </c>
      <c r="BY92" s="174">
        <f t="shared" si="105"/>
        <v>47178</v>
      </c>
      <c r="BZ92" s="174">
        <f t="shared" si="105"/>
        <v>47209</v>
      </c>
      <c r="CA92" s="174">
        <f t="shared" si="105"/>
        <v>47239</v>
      </c>
      <c r="CB92" s="174">
        <f t="shared" si="105"/>
        <v>47270</v>
      </c>
      <c r="CC92" s="174">
        <f t="shared" si="105"/>
        <v>47300</v>
      </c>
      <c r="CD92" s="174">
        <f t="shared" si="105"/>
        <v>47331</v>
      </c>
      <c r="CE92" s="174">
        <f t="shared" si="105"/>
        <v>47362</v>
      </c>
      <c r="CF92" s="174">
        <f t="shared" si="105"/>
        <v>47392</v>
      </c>
      <c r="CG92" s="174">
        <f t="shared" si="105"/>
        <v>47423</v>
      </c>
      <c r="CH92" s="175">
        <f t="shared" si="105"/>
        <v>47453</v>
      </c>
    </row>
    <row r="93" spans="1:88" ht="15.75" customHeight="1" x14ac:dyDescent="0.3">
      <c r="A93" s="598"/>
      <c r="B93" s="11" t="str">
        <f>B78</f>
        <v>Air Comp</v>
      </c>
      <c r="C93" s="412">
        <v>3.7862E-2</v>
      </c>
      <c r="D93" s="412">
        <v>3.8269999999999998E-2</v>
      </c>
      <c r="E93" s="412">
        <v>3.8302999999999997E-2</v>
      </c>
      <c r="F93" s="412">
        <v>3.9909E-2</v>
      </c>
      <c r="G93" s="412">
        <v>4.1751999999999997E-2</v>
      </c>
      <c r="H93" s="412">
        <v>7.5856000000000007E-2</v>
      </c>
      <c r="I93" s="436">
        <v>7.6974000000000001E-2</v>
      </c>
      <c r="J93" s="436">
        <v>7.7621999999999997E-2</v>
      </c>
      <c r="K93" s="436">
        <v>7.6564999999999994E-2</v>
      </c>
      <c r="L93" s="436">
        <v>4.2223999999999998E-2</v>
      </c>
      <c r="M93" s="436">
        <v>4.2845000000000001E-2</v>
      </c>
      <c r="N93" s="436">
        <v>3.9836000000000003E-2</v>
      </c>
      <c r="O93" s="436">
        <v>3.9829999999999997E-2</v>
      </c>
      <c r="P93" s="436">
        <v>4.0202000000000002E-2</v>
      </c>
      <c r="Q93" s="436">
        <v>4.0568E-2</v>
      </c>
      <c r="R93" s="436">
        <v>4.1613999999999998E-2</v>
      </c>
      <c r="S93" s="436">
        <v>4.3744999999999999E-2</v>
      </c>
      <c r="T93" s="436">
        <v>8.1032999999999994E-2</v>
      </c>
      <c r="U93" s="436">
        <v>7.6974000000000001E-2</v>
      </c>
      <c r="V93" s="436">
        <v>7.7621999999999997E-2</v>
      </c>
      <c r="W93" s="436">
        <v>7.6564999999999994E-2</v>
      </c>
      <c r="X93" s="436">
        <v>4.2223999999999998E-2</v>
      </c>
      <c r="Y93" s="436">
        <v>4.2845000000000001E-2</v>
      </c>
      <c r="Z93" s="436">
        <v>3.9836000000000003E-2</v>
      </c>
      <c r="AA93" s="436">
        <v>3.9829999999999997E-2</v>
      </c>
      <c r="AB93" s="436">
        <v>4.0202000000000002E-2</v>
      </c>
      <c r="AC93" s="436">
        <v>4.0568E-2</v>
      </c>
      <c r="AD93" s="436">
        <v>4.1613999999999998E-2</v>
      </c>
      <c r="AE93" s="436">
        <v>4.3744999999999999E-2</v>
      </c>
      <c r="AF93" s="436">
        <v>8.1032999999999994E-2</v>
      </c>
      <c r="AG93" s="436">
        <v>7.6974000000000001E-2</v>
      </c>
      <c r="AH93" s="436">
        <v>7.7621999999999997E-2</v>
      </c>
      <c r="AI93" s="436">
        <v>7.6564999999999994E-2</v>
      </c>
      <c r="AJ93" s="436">
        <v>4.2223999999999998E-2</v>
      </c>
      <c r="AK93" s="436">
        <v>4.2845000000000001E-2</v>
      </c>
      <c r="AL93" s="436">
        <v>3.9836000000000003E-2</v>
      </c>
      <c r="AM93" s="436">
        <v>3.9829999999999997E-2</v>
      </c>
      <c r="AN93" s="436">
        <v>4.0202000000000002E-2</v>
      </c>
      <c r="AO93" s="436">
        <v>4.0568E-2</v>
      </c>
      <c r="AP93" s="436">
        <v>4.1613999999999998E-2</v>
      </c>
      <c r="AQ93" s="436">
        <v>4.3744999999999999E-2</v>
      </c>
      <c r="AR93" s="436">
        <v>8.1032999999999994E-2</v>
      </c>
      <c r="AS93" s="436">
        <v>7.6974000000000001E-2</v>
      </c>
      <c r="AT93" s="436">
        <v>7.7621999999999997E-2</v>
      </c>
      <c r="AU93" s="436">
        <v>7.6564999999999994E-2</v>
      </c>
      <c r="AV93" s="436">
        <v>4.2223999999999998E-2</v>
      </c>
      <c r="AW93" s="436">
        <v>4.2845000000000001E-2</v>
      </c>
      <c r="AX93" s="436">
        <v>3.9836000000000003E-2</v>
      </c>
      <c r="AY93" s="436">
        <v>3.9829999999999997E-2</v>
      </c>
      <c r="AZ93" s="436">
        <v>4.0202000000000002E-2</v>
      </c>
      <c r="BA93" s="436">
        <v>4.0568E-2</v>
      </c>
      <c r="BB93" s="436">
        <v>4.1613999999999998E-2</v>
      </c>
      <c r="BC93" s="436">
        <v>4.3744999999999999E-2</v>
      </c>
      <c r="BD93" s="436">
        <v>8.1032999999999994E-2</v>
      </c>
      <c r="BE93" s="436">
        <v>7.6974000000000001E-2</v>
      </c>
      <c r="BF93" s="436">
        <v>7.7621999999999997E-2</v>
      </c>
      <c r="BG93" s="436">
        <v>7.6564999999999994E-2</v>
      </c>
      <c r="BH93" s="436">
        <v>4.2223999999999998E-2</v>
      </c>
      <c r="BI93" s="436">
        <v>4.2845000000000001E-2</v>
      </c>
      <c r="BJ93" s="436">
        <v>3.9836000000000003E-2</v>
      </c>
      <c r="BK93" s="436">
        <v>3.9829999999999997E-2</v>
      </c>
      <c r="BL93" s="436">
        <v>4.0202000000000002E-2</v>
      </c>
      <c r="BM93" s="436">
        <v>4.0568E-2</v>
      </c>
      <c r="BN93" s="436">
        <v>4.1613999999999998E-2</v>
      </c>
      <c r="BO93" s="436">
        <v>4.3744999999999999E-2</v>
      </c>
      <c r="BP93" s="436">
        <v>8.1032999999999994E-2</v>
      </c>
      <c r="BQ93" s="436">
        <v>7.6974000000000001E-2</v>
      </c>
      <c r="BR93" s="436">
        <v>7.7621999999999997E-2</v>
      </c>
      <c r="BS93" s="436">
        <v>7.6564999999999994E-2</v>
      </c>
      <c r="BT93" s="436">
        <v>4.2223999999999998E-2</v>
      </c>
      <c r="BU93" s="436">
        <v>4.2845000000000001E-2</v>
      </c>
      <c r="BV93" s="436">
        <v>3.9836000000000003E-2</v>
      </c>
      <c r="BW93" s="436">
        <v>3.9829999999999997E-2</v>
      </c>
      <c r="BX93" s="436">
        <v>4.0202000000000002E-2</v>
      </c>
      <c r="BY93" s="436">
        <v>4.0568E-2</v>
      </c>
      <c r="BZ93" s="436">
        <v>4.1613999999999998E-2</v>
      </c>
      <c r="CA93" s="436">
        <v>4.3744999999999999E-2</v>
      </c>
      <c r="CB93" s="436">
        <v>8.1032999999999994E-2</v>
      </c>
      <c r="CC93" s="436">
        <v>7.6974000000000001E-2</v>
      </c>
      <c r="CD93" s="436">
        <v>7.7621999999999997E-2</v>
      </c>
      <c r="CE93" s="436">
        <v>7.6564999999999994E-2</v>
      </c>
      <c r="CF93" s="436">
        <v>4.2223999999999998E-2</v>
      </c>
      <c r="CG93" s="436">
        <v>4.2845000000000001E-2</v>
      </c>
      <c r="CH93" s="436">
        <v>3.9836000000000003E-2</v>
      </c>
      <c r="CJ93" s="229" t="s">
        <v>187</v>
      </c>
    </row>
    <row r="94" spans="1:88" x14ac:dyDescent="0.3">
      <c r="A94" s="598"/>
      <c r="B94" s="11" t="str">
        <f t="shared" ref="B94:B105" si="106">B79</f>
        <v>Building Shell</v>
      </c>
      <c r="C94" s="412">
        <v>4.4257999999999999E-2</v>
      </c>
      <c r="D94" s="412">
        <v>4.3583999999999998E-2</v>
      </c>
      <c r="E94" s="412">
        <v>4.3881000000000003E-2</v>
      </c>
      <c r="F94" s="412">
        <v>4.3124000000000003E-2</v>
      </c>
      <c r="G94" s="412">
        <v>4.9966999999999998E-2</v>
      </c>
      <c r="H94" s="412">
        <v>9.9684999999999996E-2</v>
      </c>
      <c r="I94" s="436">
        <v>9.5311000000000007E-2</v>
      </c>
      <c r="J94" s="436">
        <v>0.100024</v>
      </c>
      <c r="K94" s="436">
        <v>0.10265100000000001</v>
      </c>
      <c r="L94" s="436">
        <v>4.7780999999999997E-2</v>
      </c>
      <c r="M94" s="436">
        <v>4.6185999999999998E-2</v>
      </c>
      <c r="N94" s="436">
        <v>4.5090999999999999E-2</v>
      </c>
      <c r="O94" s="436">
        <v>4.6690000000000002E-2</v>
      </c>
      <c r="P94" s="436">
        <v>4.5469999999999997E-2</v>
      </c>
      <c r="Q94" s="436">
        <v>4.6181E-2</v>
      </c>
      <c r="R94" s="436">
        <v>4.3610000000000003E-2</v>
      </c>
      <c r="S94" s="436">
        <v>5.1957000000000003E-2</v>
      </c>
      <c r="T94" s="436">
        <v>0.106351</v>
      </c>
      <c r="U94" s="436">
        <v>9.5311000000000007E-2</v>
      </c>
      <c r="V94" s="436">
        <v>0.100024</v>
      </c>
      <c r="W94" s="436">
        <v>0.10265100000000001</v>
      </c>
      <c r="X94" s="436">
        <v>4.7780999999999997E-2</v>
      </c>
      <c r="Y94" s="436">
        <v>4.6185999999999998E-2</v>
      </c>
      <c r="Z94" s="436">
        <v>4.5090999999999999E-2</v>
      </c>
      <c r="AA94" s="436">
        <v>4.6690000000000002E-2</v>
      </c>
      <c r="AB94" s="436">
        <v>4.5469999999999997E-2</v>
      </c>
      <c r="AC94" s="436">
        <v>4.6181E-2</v>
      </c>
      <c r="AD94" s="436">
        <v>4.3610000000000003E-2</v>
      </c>
      <c r="AE94" s="436">
        <v>5.1957000000000003E-2</v>
      </c>
      <c r="AF94" s="436">
        <v>0.106351</v>
      </c>
      <c r="AG94" s="436">
        <v>9.5311000000000007E-2</v>
      </c>
      <c r="AH94" s="436">
        <v>0.100024</v>
      </c>
      <c r="AI94" s="436">
        <v>0.10265100000000001</v>
      </c>
      <c r="AJ94" s="436">
        <v>4.7780999999999997E-2</v>
      </c>
      <c r="AK94" s="436">
        <v>4.6185999999999998E-2</v>
      </c>
      <c r="AL94" s="436">
        <v>4.5090999999999999E-2</v>
      </c>
      <c r="AM94" s="436">
        <v>4.6690000000000002E-2</v>
      </c>
      <c r="AN94" s="436">
        <v>4.5469999999999997E-2</v>
      </c>
      <c r="AO94" s="436">
        <v>4.6181E-2</v>
      </c>
      <c r="AP94" s="436">
        <v>4.3610000000000003E-2</v>
      </c>
      <c r="AQ94" s="436">
        <v>5.1957000000000003E-2</v>
      </c>
      <c r="AR94" s="436">
        <v>0.106351</v>
      </c>
      <c r="AS94" s="436">
        <v>9.5311000000000007E-2</v>
      </c>
      <c r="AT94" s="436">
        <v>0.100024</v>
      </c>
      <c r="AU94" s="436">
        <v>0.10265100000000001</v>
      </c>
      <c r="AV94" s="436">
        <v>4.7780999999999997E-2</v>
      </c>
      <c r="AW94" s="436">
        <v>4.6185999999999998E-2</v>
      </c>
      <c r="AX94" s="436">
        <v>4.5090999999999999E-2</v>
      </c>
      <c r="AY94" s="436">
        <v>4.6690000000000002E-2</v>
      </c>
      <c r="AZ94" s="436">
        <v>4.5469999999999997E-2</v>
      </c>
      <c r="BA94" s="436">
        <v>4.6181E-2</v>
      </c>
      <c r="BB94" s="436">
        <v>4.3610000000000003E-2</v>
      </c>
      <c r="BC94" s="436">
        <v>5.1957000000000003E-2</v>
      </c>
      <c r="BD94" s="436">
        <v>0.106351</v>
      </c>
      <c r="BE94" s="436">
        <v>9.5311000000000007E-2</v>
      </c>
      <c r="BF94" s="436">
        <v>0.100024</v>
      </c>
      <c r="BG94" s="436">
        <v>0.10265100000000001</v>
      </c>
      <c r="BH94" s="436">
        <v>4.7780999999999997E-2</v>
      </c>
      <c r="BI94" s="436">
        <v>4.6185999999999998E-2</v>
      </c>
      <c r="BJ94" s="436">
        <v>4.5090999999999999E-2</v>
      </c>
      <c r="BK94" s="436">
        <v>4.6690000000000002E-2</v>
      </c>
      <c r="BL94" s="436">
        <v>4.5469999999999997E-2</v>
      </c>
      <c r="BM94" s="436">
        <v>4.6181E-2</v>
      </c>
      <c r="BN94" s="436">
        <v>4.3610000000000003E-2</v>
      </c>
      <c r="BO94" s="436">
        <v>5.1957000000000003E-2</v>
      </c>
      <c r="BP94" s="436">
        <v>0.106351</v>
      </c>
      <c r="BQ94" s="436">
        <v>9.5311000000000007E-2</v>
      </c>
      <c r="BR94" s="436">
        <v>0.100024</v>
      </c>
      <c r="BS94" s="436">
        <v>0.10265100000000001</v>
      </c>
      <c r="BT94" s="436">
        <v>4.7780999999999997E-2</v>
      </c>
      <c r="BU94" s="436">
        <v>4.6185999999999998E-2</v>
      </c>
      <c r="BV94" s="436">
        <v>4.5090999999999999E-2</v>
      </c>
      <c r="BW94" s="436">
        <v>4.6690000000000002E-2</v>
      </c>
      <c r="BX94" s="436">
        <v>4.5469999999999997E-2</v>
      </c>
      <c r="BY94" s="436">
        <v>4.6181E-2</v>
      </c>
      <c r="BZ94" s="436">
        <v>4.3610000000000003E-2</v>
      </c>
      <c r="CA94" s="436">
        <v>5.1957000000000003E-2</v>
      </c>
      <c r="CB94" s="436">
        <v>0.106351</v>
      </c>
      <c r="CC94" s="436">
        <v>9.5311000000000007E-2</v>
      </c>
      <c r="CD94" s="436">
        <v>0.100024</v>
      </c>
      <c r="CE94" s="436">
        <v>0.10265100000000001</v>
      </c>
      <c r="CF94" s="436">
        <v>4.7780999999999997E-2</v>
      </c>
      <c r="CG94" s="436">
        <v>4.6185999999999998E-2</v>
      </c>
      <c r="CH94" s="436">
        <v>4.5090999999999999E-2</v>
      </c>
      <c r="CJ94" s="229" t="s">
        <v>194</v>
      </c>
    </row>
    <row r="95" spans="1:88" x14ac:dyDescent="0.3">
      <c r="A95" s="598"/>
      <c r="B95" s="11" t="str">
        <f t="shared" si="106"/>
        <v>Cooking</v>
      </c>
      <c r="C95" s="412">
        <v>3.8789999999999998E-2</v>
      </c>
      <c r="D95" s="412">
        <v>3.9440000000000003E-2</v>
      </c>
      <c r="E95" s="412">
        <v>4.0864999999999999E-2</v>
      </c>
      <c r="F95" s="412">
        <v>4.3346000000000003E-2</v>
      </c>
      <c r="G95" s="412">
        <v>4.4565E-2</v>
      </c>
      <c r="H95" s="412">
        <v>8.3196999999999993E-2</v>
      </c>
      <c r="I95" s="436">
        <v>8.3249000000000004E-2</v>
      </c>
      <c r="J95" s="436">
        <v>8.5038000000000002E-2</v>
      </c>
      <c r="K95" s="436">
        <v>8.2868999999999998E-2</v>
      </c>
      <c r="L95" s="436">
        <v>4.5005000000000003E-2</v>
      </c>
      <c r="M95" s="436">
        <v>4.5767000000000002E-2</v>
      </c>
      <c r="N95" s="436">
        <v>4.1034000000000001E-2</v>
      </c>
      <c r="O95" s="436">
        <v>4.0557000000000003E-2</v>
      </c>
      <c r="P95" s="436">
        <v>4.1267999999999999E-2</v>
      </c>
      <c r="Q95" s="436">
        <v>4.3454E-2</v>
      </c>
      <c r="R95" s="436">
        <v>4.5587000000000003E-2</v>
      </c>
      <c r="S95" s="436">
        <v>4.6787000000000002E-2</v>
      </c>
      <c r="T95" s="436">
        <v>8.8827000000000003E-2</v>
      </c>
      <c r="U95" s="436">
        <v>8.3249000000000004E-2</v>
      </c>
      <c r="V95" s="436">
        <v>8.5038000000000002E-2</v>
      </c>
      <c r="W95" s="436">
        <v>8.2868999999999998E-2</v>
      </c>
      <c r="X95" s="436">
        <v>4.5005000000000003E-2</v>
      </c>
      <c r="Y95" s="436">
        <v>4.5767000000000002E-2</v>
      </c>
      <c r="Z95" s="436">
        <v>4.1034000000000001E-2</v>
      </c>
      <c r="AA95" s="436">
        <v>4.0557000000000003E-2</v>
      </c>
      <c r="AB95" s="436">
        <v>4.1267999999999999E-2</v>
      </c>
      <c r="AC95" s="436">
        <v>4.3454E-2</v>
      </c>
      <c r="AD95" s="436">
        <v>4.5587000000000003E-2</v>
      </c>
      <c r="AE95" s="436">
        <v>4.6787000000000002E-2</v>
      </c>
      <c r="AF95" s="436">
        <v>8.8827000000000003E-2</v>
      </c>
      <c r="AG95" s="436">
        <v>8.3249000000000004E-2</v>
      </c>
      <c r="AH95" s="436">
        <v>8.5038000000000002E-2</v>
      </c>
      <c r="AI95" s="436">
        <v>8.2868999999999998E-2</v>
      </c>
      <c r="AJ95" s="436">
        <v>4.5005000000000003E-2</v>
      </c>
      <c r="AK95" s="436">
        <v>4.5767000000000002E-2</v>
      </c>
      <c r="AL95" s="436">
        <v>4.1034000000000001E-2</v>
      </c>
      <c r="AM95" s="436">
        <v>4.0557000000000003E-2</v>
      </c>
      <c r="AN95" s="436">
        <v>4.1267999999999999E-2</v>
      </c>
      <c r="AO95" s="436">
        <v>4.3454E-2</v>
      </c>
      <c r="AP95" s="436">
        <v>4.5587000000000003E-2</v>
      </c>
      <c r="AQ95" s="436">
        <v>4.6787000000000002E-2</v>
      </c>
      <c r="AR95" s="436">
        <v>8.8827000000000003E-2</v>
      </c>
      <c r="AS95" s="436">
        <v>8.3249000000000004E-2</v>
      </c>
      <c r="AT95" s="436">
        <v>8.5038000000000002E-2</v>
      </c>
      <c r="AU95" s="436">
        <v>8.2868999999999998E-2</v>
      </c>
      <c r="AV95" s="436">
        <v>4.5005000000000003E-2</v>
      </c>
      <c r="AW95" s="436">
        <v>4.5767000000000002E-2</v>
      </c>
      <c r="AX95" s="436">
        <v>4.1034000000000001E-2</v>
      </c>
      <c r="AY95" s="436">
        <v>4.0557000000000003E-2</v>
      </c>
      <c r="AZ95" s="436">
        <v>4.1267999999999999E-2</v>
      </c>
      <c r="BA95" s="436">
        <v>4.3454E-2</v>
      </c>
      <c r="BB95" s="436">
        <v>4.5587000000000003E-2</v>
      </c>
      <c r="BC95" s="436">
        <v>4.6787000000000002E-2</v>
      </c>
      <c r="BD95" s="436">
        <v>8.8827000000000003E-2</v>
      </c>
      <c r="BE95" s="436">
        <v>8.3249000000000004E-2</v>
      </c>
      <c r="BF95" s="436">
        <v>8.5038000000000002E-2</v>
      </c>
      <c r="BG95" s="436">
        <v>8.2868999999999998E-2</v>
      </c>
      <c r="BH95" s="436">
        <v>4.5005000000000003E-2</v>
      </c>
      <c r="BI95" s="436">
        <v>4.5767000000000002E-2</v>
      </c>
      <c r="BJ95" s="436">
        <v>4.1034000000000001E-2</v>
      </c>
      <c r="BK95" s="436">
        <v>4.0557000000000003E-2</v>
      </c>
      <c r="BL95" s="436">
        <v>4.1267999999999999E-2</v>
      </c>
      <c r="BM95" s="436">
        <v>4.3454E-2</v>
      </c>
      <c r="BN95" s="436">
        <v>4.5587000000000003E-2</v>
      </c>
      <c r="BO95" s="436">
        <v>4.6787000000000002E-2</v>
      </c>
      <c r="BP95" s="436">
        <v>8.8827000000000003E-2</v>
      </c>
      <c r="BQ95" s="436">
        <v>8.3249000000000004E-2</v>
      </c>
      <c r="BR95" s="436">
        <v>8.5038000000000002E-2</v>
      </c>
      <c r="BS95" s="436">
        <v>8.2868999999999998E-2</v>
      </c>
      <c r="BT95" s="436">
        <v>4.5005000000000003E-2</v>
      </c>
      <c r="BU95" s="436">
        <v>4.5767000000000002E-2</v>
      </c>
      <c r="BV95" s="436">
        <v>4.1034000000000001E-2</v>
      </c>
      <c r="BW95" s="436">
        <v>4.0557000000000003E-2</v>
      </c>
      <c r="BX95" s="436">
        <v>4.1267999999999999E-2</v>
      </c>
      <c r="BY95" s="436">
        <v>4.3454E-2</v>
      </c>
      <c r="BZ95" s="436">
        <v>4.5587000000000003E-2</v>
      </c>
      <c r="CA95" s="436">
        <v>4.6787000000000002E-2</v>
      </c>
      <c r="CB95" s="436">
        <v>8.8827000000000003E-2</v>
      </c>
      <c r="CC95" s="436">
        <v>8.3249000000000004E-2</v>
      </c>
      <c r="CD95" s="436">
        <v>8.5038000000000002E-2</v>
      </c>
      <c r="CE95" s="436">
        <v>8.2868999999999998E-2</v>
      </c>
      <c r="CF95" s="436">
        <v>4.5005000000000003E-2</v>
      </c>
      <c r="CG95" s="436">
        <v>4.5767000000000002E-2</v>
      </c>
      <c r="CH95" s="436">
        <v>4.1034000000000001E-2</v>
      </c>
      <c r="CJ95" s="229" t="s">
        <v>233</v>
      </c>
    </row>
    <row r="96" spans="1:88" x14ac:dyDescent="0.3">
      <c r="A96" s="598"/>
      <c r="B96" s="11" t="str">
        <f t="shared" si="106"/>
        <v>Cooling</v>
      </c>
      <c r="C96" s="412">
        <v>3.8908999999999999E-2</v>
      </c>
      <c r="D96" s="412">
        <v>3.9212999999999998E-2</v>
      </c>
      <c r="E96" s="412">
        <v>3.9616999999999999E-2</v>
      </c>
      <c r="F96" s="412">
        <v>4.9125000000000002E-2</v>
      </c>
      <c r="G96" s="412">
        <v>5.9047000000000002E-2</v>
      </c>
      <c r="H96" s="412">
        <v>0.100907</v>
      </c>
      <c r="I96" s="436">
        <v>9.5873E-2</v>
      </c>
      <c r="J96" s="436">
        <v>0.100786</v>
      </c>
      <c r="K96" s="436">
        <v>0.10802100000000001</v>
      </c>
      <c r="L96" s="436">
        <v>5.407E-2</v>
      </c>
      <c r="M96" s="436">
        <v>4.4588000000000003E-2</v>
      </c>
      <c r="N96" s="436">
        <v>4.0072999999999998E-2</v>
      </c>
      <c r="O96" s="436">
        <v>3.7643000000000003E-2</v>
      </c>
      <c r="P96" s="436">
        <v>3.7594000000000002E-2</v>
      </c>
      <c r="Q96" s="436">
        <v>3.8481000000000001E-2</v>
      </c>
      <c r="R96" s="436">
        <v>4.9109E-2</v>
      </c>
      <c r="S96" s="436">
        <v>6.1143000000000003E-2</v>
      </c>
      <c r="T96" s="436">
        <v>0.107651</v>
      </c>
      <c r="U96" s="436">
        <v>9.5873E-2</v>
      </c>
      <c r="V96" s="436">
        <v>0.100786</v>
      </c>
      <c r="W96" s="436">
        <v>0.10802100000000001</v>
      </c>
      <c r="X96" s="436">
        <v>5.407E-2</v>
      </c>
      <c r="Y96" s="436">
        <v>4.4588000000000003E-2</v>
      </c>
      <c r="Z96" s="436">
        <v>4.0072999999999998E-2</v>
      </c>
      <c r="AA96" s="436">
        <v>3.7643000000000003E-2</v>
      </c>
      <c r="AB96" s="436">
        <v>3.7594000000000002E-2</v>
      </c>
      <c r="AC96" s="436">
        <v>3.8481000000000001E-2</v>
      </c>
      <c r="AD96" s="436">
        <v>4.9109E-2</v>
      </c>
      <c r="AE96" s="436">
        <v>6.1143000000000003E-2</v>
      </c>
      <c r="AF96" s="436">
        <v>0.107651</v>
      </c>
      <c r="AG96" s="436">
        <v>9.5873E-2</v>
      </c>
      <c r="AH96" s="436">
        <v>0.100786</v>
      </c>
      <c r="AI96" s="436">
        <v>0.10802100000000001</v>
      </c>
      <c r="AJ96" s="436">
        <v>5.407E-2</v>
      </c>
      <c r="AK96" s="436">
        <v>4.4588000000000003E-2</v>
      </c>
      <c r="AL96" s="436">
        <v>4.0072999999999998E-2</v>
      </c>
      <c r="AM96" s="436">
        <v>3.7643000000000003E-2</v>
      </c>
      <c r="AN96" s="436">
        <v>3.7594000000000002E-2</v>
      </c>
      <c r="AO96" s="436">
        <v>3.8481000000000001E-2</v>
      </c>
      <c r="AP96" s="436">
        <v>4.9109E-2</v>
      </c>
      <c r="AQ96" s="436">
        <v>6.1143000000000003E-2</v>
      </c>
      <c r="AR96" s="436">
        <v>0.107651</v>
      </c>
      <c r="AS96" s="436">
        <v>9.5873E-2</v>
      </c>
      <c r="AT96" s="436">
        <v>0.100786</v>
      </c>
      <c r="AU96" s="436">
        <v>0.10802100000000001</v>
      </c>
      <c r="AV96" s="436">
        <v>5.407E-2</v>
      </c>
      <c r="AW96" s="436">
        <v>4.4588000000000003E-2</v>
      </c>
      <c r="AX96" s="436">
        <v>4.0072999999999998E-2</v>
      </c>
      <c r="AY96" s="436">
        <v>3.7643000000000003E-2</v>
      </c>
      <c r="AZ96" s="436">
        <v>3.7594000000000002E-2</v>
      </c>
      <c r="BA96" s="436">
        <v>3.8481000000000001E-2</v>
      </c>
      <c r="BB96" s="436">
        <v>4.9109E-2</v>
      </c>
      <c r="BC96" s="436">
        <v>6.1143000000000003E-2</v>
      </c>
      <c r="BD96" s="436">
        <v>0.107651</v>
      </c>
      <c r="BE96" s="436">
        <v>9.5873E-2</v>
      </c>
      <c r="BF96" s="436">
        <v>0.100786</v>
      </c>
      <c r="BG96" s="436">
        <v>0.10802100000000001</v>
      </c>
      <c r="BH96" s="436">
        <v>5.407E-2</v>
      </c>
      <c r="BI96" s="436">
        <v>4.4588000000000003E-2</v>
      </c>
      <c r="BJ96" s="436">
        <v>4.0072999999999998E-2</v>
      </c>
      <c r="BK96" s="436">
        <v>3.7643000000000003E-2</v>
      </c>
      <c r="BL96" s="436">
        <v>3.7594000000000002E-2</v>
      </c>
      <c r="BM96" s="436">
        <v>3.8481000000000001E-2</v>
      </c>
      <c r="BN96" s="436">
        <v>4.9109E-2</v>
      </c>
      <c r="BO96" s="436">
        <v>6.1143000000000003E-2</v>
      </c>
      <c r="BP96" s="436">
        <v>0.107651</v>
      </c>
      <c r="BQ96" s="436">
        <v>9.5873E-2</v>
      </c>
      <c r="BR96" s="436">
        <v>0.100786</v>
      </c>
      <c r="BS96" s="436">
        <v>0.10802100000000001</v>
      </c>
      <c r="BT96" s="436">
        <v>5.407E-2</v>
      </c>
      <c r="BU96" s="436">
        <v>4.4588000000000003E-2</v>
      </c>
      <c r="BV96" s="436">
        <v>4.0072999999999998E-2</v>
      </c>
      <c r="BW96" s="436">
        <v>3.7643000000000003E-2</v>
      </c>
      <c r="BX96" s="436">
        <v>3.7594000000000002E-2</v>
      </c>
      <c r="BY96" s="436">
        <v>3.8481000000000001E-2</v>
      </c>
      <c r="BZ96" s="436">
        <v>4.9109E-2</v>
      </c>
      <c r="CA96" s="436">
        <v>6.1143000000000003E-2</v>
      </c>
      <c r="CB96" s="436">
        <v>0.107651</v>
      </c>
      <c r="CC96" s="436">
        <v>9.5873E-2</v>
      </c>
      <c r="CD96" s="436">
        <v>0.100786</v>
      </c>
      <c r="CE96" s="436">
        <v>0.10802100000000001</v>
      </c>
      <c r="CF96" s="436">
        <v>5.407E-2</v>
      </c>
      <c r="CG96" s="436">
        <v>4.4588000000000003E-2</v>
      </c>
      <c r="CH96" s="436">
        <v>4.0072999999999998E-2</v>
      </c>
    </row>
    <row r="97" spans="1:86" x14ac:dyDescent="0.3">
      <c r="A97" s="598"/>
      <c r="B97" s="11" t="str">
        <f t="shared" si="106"/>
        <v>Ext Lighting</v>
      </c>
      <c r="C97" s="412">
        <v>2.7383000000000001E-2</v>
      </c>
      <c r="D97" s="412">
        <v>2.6421E-2</v>
      </c>
      <c r="E97" s="412">
        <v>2.6467000000000001E-2</v>
      </c>
      <c r="F97" s="412">
        <v>2.7630999999999999E-2</v>
      </c>
      <c r="G97" s="412">
        <v>2.7195E-2</v>
      </c>
      <c r="H97" s="412">
        <v>4.2216999999999998E-2</v>
      </c>
      <c r="I97" s="436">
        <v>4.3922999999999997E-2</v>
      </c>
      <c r="J97" s="436">
        <v>4.3657000000000001E-2</v>
      </c>
      <c r="K97" s="436">
        <v>4.4394999999999997E-2</v>
      </c>
      <c r="L97" s="436">
        <v>2.7671999999999999E-2</v>
      </c>
      <c r="M97" s="436">
        <v>2.7786999999999999E-2</v>
      </c>
      <c r="N97" s="436">
        <v>2.7320000000000001E-2</v>
      </c>
      <c r="O97" s="436">
        <v>2.8396999999999999E-2</v>
      </c>
      <c r="P97" s="436">
        <v>2.7067000000000001E-2</v>
      </c>
      <c r="Q97" s="436">
        <v>2.7428000000000001E-2</v>
      </c>
      <c r="R97" s="436">
        <v>2.8527E-2</v>
      </c>
      <c r="S97" s="436">
        <v>2.7924000000000001E-2</v>
      </c>
      <c r="T97" s="436">
        <v>4.5346999999999998E-2</v>
      </c>
      <c r="U97" s="436">
        <v>4.3922999999999997E-2</v>
      </c>
      <c r="V97" s="436">
        <v>4.3657000000000001E-2</v>
      </c>
      <c r="W97" s="436">
        <v>4.4394999999999997E-2</v>
      </c>
      <c r="X97" s="436">
        <v>2.7671999999999999E-2</v>
      </c>
      <c r="Y97" s="436">
        <v>2.7786999999999999E-2</v>
      </c>
      <c r="Z97" s="436">
        <v>2.7320000000000001E-2</v>
      </c>
      <c r="AA97" s="436">
        <v>2.8396999999999999E-2</v>
      </c>
      <c r="AB97" s="436">
        <v>2.7067000000000001E-2</v>
      </c>
      <c r="AC97" s="436">
        <v>2.7428000000000001E-2</v>
      </c>
      <c r="AD97" s="436">
        <v>2.8527E-2</v>
      </c>
      <c r="AE97" s="436">
        <v>2.7924000000000001E-2</v>
      </c>
      <c r="AF97" s="436">
        <v>4.5346999999999998E-2</v>
      </c>
      <c r="AG97" s="436">
        <v>4.3922999999999997E-2</v>
      </c>
      <c r="AH97" s="436">
        <v>4.3657000000000001E-2</v>
      </c>
      <c r="AI97" s="436">
        <v>4.4394999999999997E-2</v>
      </c>
      <c r="AJ97" s="436">
        <v>2.7671999999999999E-2</v>
      </c>
      <c r="AK97" s="436">
        <v>2.7786999999999999E-2</v>
      </c>
      <c r="AL97" s="436">
        <v>2.7320000000000001E-2</v>
      </c>
      <c r="AM97" s="436">
        <v>2.8396999999999999E-2</v>
      </c>
      <c r="AN97" s="436">
        <v>2.7067000000000001E-2</v>
      </c>
      <c r="AO97" s="436">
        <v>2.7428000000000001E-2</v>
      </c>
      <c r="AP97" s="436">
        <v>2.8527E-2</v>
      </c>
      <c r="AQ97" s="436">
        <v>2.7924000000000001E-2</v>
      </c>
      <c r="AR97" s="436">
        <v>4.5346999999999998E-2</v>
      </c>
      <c r="AS97" s="436">
        <v>4.3922999999999997E-2</v>
      </c>
      <c r="AT97" s="436">
        <v>4.3657000000000001E-2</v>
      </c>
      <c r="AU97" s="436">
        <v>4.4394999999999997E-2</v>
      </c>
      <c r="AV97" s="436">
        <v>2.7671999999999999E-2</v>
      </c>
      <c r="AW97" s="436">
        <v>2.7786999999999999E-2</v>
      </c>
      <c r="AX97" s="436">
        <v>2.7320000000000001E-2</v>
      </c>
      <c r="AY97" s="436">
        <v>2.8396999999999999E-2</v>
      </c>
      <c r="AZ97" s="436">
        <v>2.7067000000000001E-2</v>
      </c>
      <c r="BA97" s="436">
        <v>2.7428000000000001E-2</v>
      </c>
      <c r="BB97" s="436">
        <v>2.8527E-2</v>
      </c>
      <c r="BC97" s="436">
        <v>2.7924000000000001E-2</v>
      </c>
      <c r="BD97" s="436">
        <v>4.5346999999999998E-2</v>
      </c>
      <c r="BE97" s="436">
        <v>4.3922999999999997E-2</v>
      </c>
      <c r="BF97" s="436">
        <v>4.3657000000000001E-2</v>
      </c>
      <c r="BG97" s="436">
        <v>4.4394999999999997E-2</v>
      </c>
      <c r="BH97" s="436">
        <v>2.7671999999999999E-2</v>
      </c>
      <c r="BI97" s="436">
        <v>2.7786999999999999E-2</v>
      </c>
      <c r="BJ97" s="436">
        <v>2.7320000000000001E-2</v>
      </c>
      <c r="BK97" s="436">
        <v>2.8396999999999999E-2</v>
      </c>
      <c r="BL97" s="436">
        <v>2.7067000000000001E-2</v>
      </c>
      <c r="BM97" s="436">
        <v>2.7428000000000001E-2</v>
      </c>
      <c r="BN97" s="436">
        <v>2.8527E-2</v>
      </c>
      <c r="BO97" s="436">
        <v>2.7924000000000001E-2</v>
      </c>
      <c r="BP97" s="436">
        <v>4.5346999999999998E-2</v>
      </c>
      <c r="BQ97" s="436">
        <v>4.3922999999999997E-2</v>
      </c>
      <c r="BR97" s="436">
        <v>4.3657000000000001E-2</v>
      </c>
      <c r="BS97" s="436">
        <v>4.4394999999999997E-2</v>
      </c>
      <c r="BT97" s="436">
        <v>2.7671999999999999E-2</v>
      </c>
      <c r="BU97" s="436">
        <v>2.7786999999999999E-2</v>
      </c>
      <c r="BV97" s="436">
        <v>2.7320000000000001E-2</v>
      </c>
      <c r="BW97" s="436">
        <v>2.8396999999999999E-2</v>
      </c>
      <c r="BX97" s="436">
        <v>2.7067000000000001E-2</v>
      </c>
      <c r="BY97" s="436">
        <v>2.7428000000000001E-2</v>
      </c>
      <c r="BZ97" s="436">
        <v>2.8527E-2</v>
      </c>
      <c r="CA97" s="436">
        <v>2.7924000000000001E-2</v>
      </c>
      <c r="CB97" s="436">
        <v>4.5346999999999998E-2</v>
      </c>
      <c r="CC97" s="436">
        <v>4.3922999999999997E-2</v>
      </c>
      <c r="CD97" s="436">
        <v>4.3657000000000001E-2</v>
      </c>
      <c r="CE97" s="436">
        <v>4.4394999999999997E-2</v>
      </c>
      <c r="CF97" s="436">
        <v>2.7671999999999999E-2</v>
      </c>
      <c r="CG97" s="436">
        <v>2.7786999999999999E-2</v>
      </c>
      <c r="CH97" s="436">
        <v>2.7320000000000001E-2</v>
      </c>
    </row>
    <row r="98" spans="1:86" x14ac:dyDescent="0.3">
      <c r="A98" s="598"/>
      <c r="B98" s="11" t="str">
        <f t="shared" si="106"/>
        <v>Heating</v>
      </c>
      <c r="C98" s="412">
        <v>4.1204999999999999E-2</v>
      </c>
      <c r="D98" s="412">
        <v>4.0432999999999997E-2</v>
      </c>
      <c r="E98" s="412">
        <v>4.0971E-2</v>
      </c>
      <c r="F98" s="412">
        <v>4.095E-2</v>
      </c>
      <c r="G98" s="412">
        <v>4.0858999999999999E-2</v>
      </c>
      <c r="H98" s="412">
        <v>4.1567E-2</v>
      </c>
      <c r="I98" s="436">
        <v>4.3243999999999998E-2</v>
      </c>
      <c r="J98" s="436">
        <v>4.2998000000000001E-2</v>
      </c>
      <c r="K98" s="436">
        <v>7.9738000000000003E-2</v>
      </c>
      <c r="L98" s="436">
        <v>4.2855999999999998E-2</v>
      </c>
      <c r="M98" s="436">
        <v>4.2256000000000002E-2</v>
      </c>
      <c r="N98" s="436">
        <v>4.2143E-2</v>
      </c>
      <c r="O98" s="436">
        <v>4.4441000000000001E-2</v>
      </c>
      <c r="P98" s="436">
        <v>4.3256999999999997E-2</v>
      </c>
      <c r="Q98" s="436">
        <v>4.4178000000000002E-2</v>
      </c>
      <c r="R98" s="436">
        <v>4.3381000000000003E-2</v>
      </c>
      <c r="S98" s="436">
        <v>4.3248000000000002E-2</v>
      </c>
      <c r="T98" s="436">
        <v>4.4656000000000001E-2</v>
      </c>
      <c r="U98" s="436">
        <v>4.3243999999999998E-2</v>
      </c>
      <c r="V98" s="436">
        <v>4.2998000000000001E-2</v>
      </c>
      <c r="W98" s="436">
        <v>7.9738000000000003E-2</v>
      </c>
      <c r="X98" s="436">
        <v>4.2855999999999998E-2</v>
      </c>
      <c r="Y98" s="436">
        <v>4.2256000000000002E-2</v>
      </c>
      <c r="Z98" s="436">
        <v>4.2143E-2</v>
      </c>
      <c r="AA98" s="436">
        <v>4.4441000000000001E-2</v>
      </c>
      <c r="AB98" s="436">
        <v>4.3256999999999997E-2</v>
      </c>
      <c r="AC98" s="436">
        <v>4.4178000000000002E-2</v>
      </c>
      <c r="AD98" s="436">
        <v>4.3381000000000003E-2</v>
      </c>
      <c r="AE98" s="436">
        <v>4.3248000000000002E-2</v>
      </c>
      <c r="AF98" s="436">
        <v>4.4656000000000001E-2</v>
      </c>
      <c r="AG98" s="436">
        <v>4.3243999999999998E-2</v>
      </c>
      <c r="AH98" s="436">
        <v>4.2998000000000001E-2</v>
      </c>
      <c r="AI98" s="436">
        <v>7.9738000000000003E-2</v>
      </c>
      <c r="AJ98" s="436">
        <v>4.2855999999999998E-2</v>
      </c>
      <c r="AK98" s="436">
        <v>4.2256000000000002E-2</v>
      </c>
      <c r="AL98" s="436">
        <v>4.2143E-2</v>
      </c>
      <c r="AM98" s="436">
        <v>4.4441000000000001E-2</v>
      </c>
      <c r="AN98" s="436">
        <v>4.3256999999999997E-2</v>
      </c>
      <c r="AO98" s="436">
        <v>4.4178000000000002E-2</v>
      </c>
      <c r="AP98" s="436">
        <v>4.3381000000000003E-2</v>
      </c>
      <c r="AQ98" s="436">
        <v>4.3248000000000002E-2</v>
      </c>
      <c r="AR98" s="436">
        <v>4.4656000000000001E-2</v>
      </c>
      <c r="AS98" s="436">
        <v>4.3243999999999998E-2</v>
      </c>
      <c r="AT98" s="436">
        <v>4.2998000000000001E-2</v>
      </c>
      <c r="AU98" s="436">
        <v>7.9738000000000003E-2</v>
      </c>
      <c r="AV98" s="436">
        <v>4.2855999999999998E-2</v>
      </c>
      <c r="AW98" s="436">
        <v>4.2256000000000002E-2</v>
      </c>
      <c r="AX98" s="436">
        <v>4.2143E-2</v>
      </c>
      <c r="AY98" s="436">
        <v>4.4441000000000001E-2</v>
      </c>
      <c r="AZ98" s="436">
        <v>4.3256999999999997E-2</v>
      </c>
      <c r="BA98" s="436">
        <v>4.4178000000000002E-2</v>
      </c>
      <c r="BB98" s="436">
        <v>4.3381000000000003E-2</v>
      </c>
      <c r="BC98" s="436">
        <v>4.3248000000000002E-2</v>
      </c>
      <c r="BD98" s="436">
        <v>4.4656000000000001E-2</v>
      </c>
      <c r="BE98" s="436">
        <v>4.3243999999999998E-2</v>
      </c>
      <c r="BF98" s="436">
        <v>4.2998000000000001E-2</v>
      </c>
      <c r="BG98" s="436">
        <v>7.9738000000000003E-2</v>
      </c>
      <c r="BH98" s="436">
        <v>4.2855999999999998E-2</v>
      </c>
      <c r="BI98" s="436">
        <v>4.2256000000000002E-2</v>
      </c>
      <c r="BJ98" s="436">
        <v>4.2143E-2</v>
      </c>
      <c r="BK98" s="436">
        <v>4.4441000000000001E-2</v>
      </c>
      <c r="BL98" s="436">
        <v>4.3256999999999997E-2</v>
      </c>
      <c r="BM98" s="436">
        <v>4.4178000000000002E-2</v>
      </c>
      <c r="BN98" s="436">
        <v>4.3381000000000003E-2</v>
      </c>
      <c r="BO98" s="436">
        <v>4.3248000000000002E-2</v>
      </c>
      <c r="BP98" s="436">
        <v>4.4656000000000001E-2</v>
      </c>
      <c r="BQ98" s="436">
        <v>4.3243999999999998E-2</v>
      </c>
      <c r="BR98" s="436">
        <v>4.2998000000000001E-2</v>
      </c>
      <c r="BS98" s="436">
        <v>7.9738000000000003E-2</v>
      </c>
      <c r="BT98" s="436">
        <v>4.2855999999999998E-2</v>
      </c>
      <c r="BU98" s="436">
        <v>4.2256000000000002E-2</v>
      </c>
      <c r="BV98" s="436">
        <v>4.2143E-2</v>
      </c>
      <c r="BW98" s="436">
        <v>4.4441000000000001E-2</v>
      </c>
      <c r="BX98" s="436">
        <v>4.3256999999999997E-2</v>
      </c>
      <c r="BY98" s="436">
        <v>4.4178000000000002E-2</v>
      </c>
      <c r="BZ98" s="436">
        <v>4.3381000000000003E-2</v>
      </c>
      <c r="CA98" s="436">
        <v>4.3248000000000002E-2</v>
      </c>
      <c r="CB98" s="436">
        <v>4.4656000000000001E-2</v>
      </c>
      <c r="CC98" s="436">
        <v>4.3243999999999998E-2</v>
      </c>
      <c r="CD98" s="436">
        <v>4.2998000000000001E-2</v>
      </c>
      <c r="CE98" s="436">
        <v>7.9738000000000003E-2</v>
      </c>
      <c r="CF98" s="436">
        <v>4.2855999999999998E-2</v>
      </c>
      <c r="CG98" s="436">
        <v>4.2256000000000002E-2</v>
      </c>
      <c r="CH98" s="436">
        <v>4.2143E-2</v>
      </c>
    </row>
    <row r="99" spans="1:86" x14ac:dyDescent="0.3">
      <c r="A99" s="598"/>
      <c r="B99" s="11" t="str">
        <f t="shared" si="106"/>
        <v>HVAC</v>
      </c>
      <c r="C99" s="412">
        <v>4.4257999999999999E-2</v>
      </c>
      <c r="D99" s="412">
        <v>4.3583999999999998E-2</v>
      </c>
      <c r="E99" s="412">
        <v>4.3881000000000003E-2</v>
      </c>
      <c r="F99" s="412">
        <v>4.3124000000000003E-2</v>
      </c>
      <c r="G99" s="412">
        <v>4.9966999999999998E-2</v>
      </c>
      <c r="H99" s="412">
        <v>9.9684999999999996E-2</v>
      </c>
      <c r="I99" s="436">
        <v>9.5311000000000007E-2</v>
      </c>
      <c r="J99" s="436">
        <v>0.100024</v>
      </c>
      <c r="K99" s="436">
        <v>0.10265100000000001</v>
      </c>
      <c r="L99" s="436">
        <v>4.7780999999999997E-2</v>
      </c>
      <c r="M99" s="436">
        <v>4.6185999999999998E-2</v>
      </c>
      <c r="N99" s="436">
        <v>4.5090999999999999E-2</v>
      </c>
      <c r="O99" s="436">
        <v>4.6690000000000002E-2</v>
      </c>
      <c r="P99" s="436">
        <v>4.5469999999999997E-2</v>
      </c>
      <c r="Q99" s="436">
        <v>4.6181E-2</v>
      </c>
      <c r="R99" s="436">
        <v>4.3610000000000003E-2</v>
      </c>
      <c r="S99" s="436">
        <v>5.1957000000000003E-2</v>
      </c>
      <c r="T99" s="436">
        <v>0.106351</v>
      </c>
      <c r="U99" s="436">
        <v>9.5311000000000007E-2</v>
      </c>
      <c r="V99" s="436">
        <v>0.100024</v>
      </c>
      <c r="W99" s="436">
        <v>0.10265100000000001</v>
      </c>
      <c r="X99" s="436">
        <v>4.7780999999999997E-2</v>
      </c>
      <c r="Y99" s="436">
        <v>4.6185999999999998E-2</v>
      </c>
      <c r="Z99" s="436">
        <v>4.5090999999999999E-2</v>
      </c>
      <c r="AA99" s="436">
        <v>4.6690000000000002E-2</v>
      </c>
      <c r="AB99" s="436">
        <v>4.5469999999999997E-2</v>
      </c>
      <c r="AC99" s="436">
        <v>4.6181E-2</v>
      </c>
      <c r="AD99" s="436">
        <v>4.3610000000000003E-2</v>
      </c>
      <c r="AE99" s="436">
        <v>5.1957000000000003E-2</v>
      </c>
      <c r="AF99" s="436">
        <v>0.106351</v>
      </c>
      <c r="AG99" s="436">
        <v>9.5311000000000007E-2</v>
      </c>
      <c r="AH99" s="436">
        <v>0.100024</v>
      </c>
      <c r="AI99" s="436">
        <v>0.10265100000000001</v>
      </c>
      <c r="AJ99" s="436">
        <v>4.7780999999999997E-2</v>
      </c>
      <c r="AK99" s="436">
        <v>4.6185999999999998E-2</v>
      </c>
      <c r="AL99" s="436">
        <v>4.5090999999999999E-2</v>
      </c>
      <c r="AM99" s="436">
        <v>4.6690000000000002E-2</v>
      </c>
      <c r="AN99" s="436">
        <v>4.5469999999999997E-2</v>
      </c>
      <c r="AO99" s="436">
        <v>4.6181E-2</v>
      </c>
      <c r="AP99" s="436">
        <v>4.3610000000000003E-2</v>
      </c>
      <c r="AQ99" s="436">
        <v>5.1957000000000003E-2</v>
      </c>
      <c r="AR99" s="436">
        <v>0.106351</v>
      </c>
      <c r="AS99" s="436">
        <v>9.5311000000000007E-2</v>
      </c>
      <c r="AT99" s="436">
        <v>0.100024</v>
      </c>
      <c r="AU99" s="436">
        <v>0.10265100000000001</v>
      </c>
      <c r="AV99" s="436">
        <v>4.7780999999999997E-2</v>
      </c>
      <c r="AW99" s="436">
        <v>4.6185999999999998E-2</v>
      </c>
      <c r="AX99" s="436">
        <v>4.5090999999999999E-2</v>
      </c>
      <c r="AY99" s="436">
        <v>4.6690000000000002E-2</v>
      </c>
      <c r="AZ99" s="436">
        <v>4.5469999999999997E-2</v>
      </c>
      <c r="BA99" s="436">
        <v>4.6181E-2</v>
      </c>
      <c r="BB99" s="436">
        <v>4.3610000000000003E-2</v>
      </c>
      <c r="BC99" s="436">
        <v>5.1957000000000003E-2</v>
      </c>
      <c r="BD99" s="436">
        <v>0.106351</v>
      </c>
      <c r="BE99" s="436">
        <v>9.5311000000000007E-2</v>
      </c>
      <c r="BF99" s="436">
        <v>0.100024</v>
      </c>
      <c r="BG99" s="436">
        <v>0.10265100000000001</v>
      </c>
      <c r="BH99" s="436">
        <v>4.7780999999999997E-2</v>
      </c>
      <c r="BI99" s="436">
        <v>4.6185999999999998E-2</v>
      </c>
      <c r="BJ99" s="436">
        <v>4.5090999999999999E-2</v>
      </c>
      <c r="BK99" s="436">
        <v>4.6690000000000002E-2</v>
      </c>
      <c r="BL99" s="436">
        <v>4.5469999999999997E-2</v>
      </c>
      <c r="BM99" s="436">
        <v>4.6181E-2</v>
      </c>
      <c r="BN99" s="436">
        <v>4.3610000000000003E-2</v>
      </c>
      <c r="BO99" s="436">
        <v>5.1957000000000003E-2</v>
      </c>
      <c r="BP99" s="436">
        <v>0.106351</v>
      </c>
      <c r="BQ99" s="436">
        <v>9.5311000000000007E-2</v>
      </c>
      <c r="BR99" s="436">
        <v>0.100024</v>
      </c>
      <c r="BS99" s="436">
        <v>0.10265100000000001</v>
      </c>
      <c r="BT99" s="436">
        <v>4.7780999999999997E-2</v>
      </c>
      <c r="BU99" s="436">
        <v>4.6185999999999998E-2</v>
      </c>
      <c r="BV99" s="436">
        <v>4.5090999999999999E-2</v>
      </c>
      <c r="BW99" s="436">
        <v>4.6690000000000002E-2</v>
      </c>
      <c r="BX99" s="436">
        <v>4.5469999999999997E-2</v>
      </c>
      <c r="BY99" s="436">
        <v>4.6181E-2</v>
      </c>
      <c r="BZ99" s="436">
        <v>4.3610000000000003E-2</v>
      </c>
      <c r="CA99" s="436">
        <v>5.1957000000000003E-2</v>
      </c>
      <c r="CB99" s="436">
        <v>0.106351</v>
      </c>
      <c r="CC99" s="436">
        <v>9.5311000000000007E-2</v>
      </c>
      <c r="CD99" s="436">
        <v>0.100024</v>
      </c>
      <c r="CE99" s="436">
        <v>0.10265100000000001</v>
      </c>
      <c r="CF99" s="436">
        <v>4.7780999999999997E-2</v>
      </c>
      <c r="CG99" s="436">
        <v>4.6185999999999998E-2</v>
      </c>
      <c r="CH99" s="436">
        <v>4.5090999999999999E-2</v>
      </c>
    </row>
    <row r="100" spans="1:86" x14ac:dyDescent="0.3">
      <c r="A100" s="598"/>
      <c r="B100" s="11" t="str">
        <f t="shared" si="106"/>
        <v>Lighting</v>
      </c>
      <c r="C100" s="412">
        <v>4.0167000000000001E-2</v>
      </c>
      <c r="D100" s="412">
        <v>4.0315999999999998E-2</v>
      </c>
      <c r="E100" s="412">
        <v>4.0568E-2</v>
      </c>
      <c r="F100" s="412">
        <v>4.3178000000000001E-2</v>
      </c>
      <c r="G100" s="412">
        <v>4.4922999999999998E-2</v>
      </c>
      <c r="H100" s="412">
        <v>8.1757999999999997E-2</v>
      </c>
      <c r="I100" s="436">
        <v>8.1882999999999997E-2</v>
      </c>
      <c r="J100" s="436">
        <v>8.3452999999999999E-2</v>
      </c>
      <c r="K100" s="436">
        <v>7.9449000000000006E-2</v>
      </c>
      <c r="L100" s="436">
        <v>4.5407999999999997E-2</v>
      </c>
      <c r="M100" s="436">
        <v>4.5609999999999998E-2</v>
      </c>
      <c r="N100" s="436">
        <v>4.1577999999999997E-2</v>
      </c>
      <c r="O100" s="436">
        <v>4.2353000000000002E-2</v>
      </c>
      <c r="P100" s="436">
        <v>4.2375999999999997E-2</v>
      </c>
      <c r="Q100" s="436">
        <v>4.3025000000000001E-2</v>
      </c>
      <c r="R100" s="436">
        <v>4.5280000000000001E-2</v>
      </c>
      <c r="S100" s="436">
        <v>4.718E-2</v>
      </c>
      <c r="T100" s="436">
        <v>8.7298000000000001E-2</v>
      </c>
      <c r="U100" s="436">
        <v>8.1882999999999997E-2</v>
      </c>
      <c r="V100" s="436">
        <v>8.3452999999999999E-2</v>
      </c>
      <c r="W100" s="436">
        <v>7.9449000000000006E-2</v>
      </c>
      <c r="X100" s="436">
        <v>4.5407999999999997E-2</v>
      </c>
      <c r="Y100" s="436">
        <v>4.5609999999999998E-2</v>
      </c>
      <c r="Z100" s="436">
        <v>4.1577999999999997E-2</v>
      </c>
      <c r="AA100" s="436">
        <v>4.2353000000000002E-2</v>
      </c>
      <c r="AB100" s="436">
        <v>4.2375999999999997E-2</v>
      </c>
      <c r="AC100" s="436">
        <v>4.3025000000000001E-2</v>
      </c>
      <c r="AD100" s="436">
        <v>4.5280000000000001E-2</v>
      </c>
      <c r="AE100" s="436">
        <v>4.718E-2</v>
      </c>
      <c r="AF100" s="436">
        <v>8.7298000000000001E-2</v>
      </c>
      <c r="AG100" s="436">
        <v>8.1882999999999997E-2</v>
      </c>
      <c r="AH100" s="436">
        <v>8.3452999999999999E-2</v>
      </c>
      <c r="AI100" s="436">
        <v>7.9449000000000006E-2</v>
      </c>
      <c r="AJ100" s="436">
        <v>4.5407999999999997E-2</v>
      </c>
      <c r="AK100" s="436">
        <v>4.5609999999999998E-2</v>
      </c>
      <c r="AL100" s="436">
        <v>4.1577999999999997E-2</v>
      </c>
      <c r="AM100" s="436">
        <v>4.2353000000000002E-2</v>
      </c>
      <c r="AN100" s="436">
        <v>4.2375999999999997E-2</v>
      </c>
      <c r="AO100" s="436">
        <v>4.3025000000000001E-2</v>
      </c>
      <c r="AP100" s="436">
        <v>4.5280000000000001E-2</v>
      </c>
      <c r="AQ100" s="436">
        <v>4.718E-2</v>
      </c>
      <c r="AR100" s="436">
        <v>8.7298000000000001E-2</v>
      </c>
      <c r="AS100" s="436">
        <v>8.1882999999999997E-2</v>
      </c>
      <c r="AT100" s="436">
        <v>8.3452999999999999E-2</v>
      </c>
      <c r="AU100" s="436">
        <v>7.9449000000000006E-2</v>
      </c>
      <c r="AV100" s="436">
        <v>4.5407999999999997E-2</v>
      </c>
      <c r="AW100" s="436">
        <v>4.5609999999999998E-2</v>
      </c>
      <c r="AX100" s="436">
        <v>4.1577999999999997E-2</v>
      </c>
      <c r="AY100" s="436">
        <v>4.2353000000000002E-2</v>
      </c>
      <c r="AZ100" s="436">
        <v>4.2375999999999997E-2</v>
      </c>
      <c r="BA100" s="436">
        <v>4.3025000000000001E-2</v>
      </c>
      <c r="BB100" s="436">
        <v>4.5280000000000001E-2</v>
      </c>
      <c r="BC100" s="436">
        <v>4.718E-2</v>
      </c>
      <c r="BD100" s="436">
        <v>8.7298000000000001E-2</v>
      </c>
      <c r="BE100" s="436">
        <v>8.1882999999999997E-2</v>
      </c>
      <c r="BF100" s="436">
        <v>8.3452999999999999E-2</v>
      </c>
      <c r="BG100" s="436">
        <v>7.9449000000000006E-2</v>
      </c>
      <c r="BH100" s="436">
        <v>4.5407999999999997E-2</v>
      </c>
      <c r="BI100" s="436">
        <v>4.5609999999999998E-2</v>
      </c>
      <c r="BJ100" s="436">
        <v>4.1577999999999997E-2</v>
      </c>
      <c r="BK100" s="436">
        <v>4.2353000000000002E-2</v>
      </c>
      <c r="BL100" s="436">
        <v>4.2375999999999997E-2</v>
      </c>
      <c r="BM100" s="436">
        <v>4.3025000000000001E-2</v>
      </c>
      <c r="BN100" s="436">
        <v>4.5280000000000001E-2</v>
      </c>
      <c r="BO100" s="436">
        <v>4.718E-2</v>
      </c>
      <c r="BP100" s="436">
        <v>8.7298000000000001E-2</v>
      </c>
      <c r="BQ100" s="436">
        <v>8.1882999999999997E-2</v>
      </c>
      <c r="BR100" s="436">
        <v>8.3452999999999999E-2</v>
      </c>
      <c r="BS100" s="436">
        <v>7.9449000000000006E-2</v>
      </c>
      <c r="BT100" s="436">
        <v>4.5407999999999997E-2</v>
      </c>
      <c r="BU100" s="436">
        <v>4.5609999999999998E-2</v>
      </c>
      <c r="BV100" s="436">
        <v>4.1577999999999997E-2</v>
      </c>
      <c r="BW100" s="436">
        <v>4.2353000000000002E-2</v>
      </c>
      <c r="BX100" s="436">
        <v>4.2375999999999997E-2</v>
      </c>
      <c r="BY100" s="436">
        <v>4.3025000000000001E-2</v>
      </c>
      <c r="BZ100" s="436">
        <v>4.5280000000000001E-2</v>
      </c>
      <c r="CA100" s="436">
        <v>4.718E-2</v>
      </c>
      <c r="CB100" s="436">
        <v>8.7298000000000001E-2</v>
      </c>
      <c r="CC100" s="436">
        <v>8.1882999999999997E-2</v>
      </c>
      <c r="CD100" s="436">
        <v>8.3452999999999999E-2</v>
      </c>
      <c r="CE100" s="436">
        <v>7.9449000000000006E-2</v>
      </c>
      <c r="CF100" s="436">
        <v>4.5407999999999997E-2</v>
      </c>
      <c r="CG100" s="436">
        <v>4.5609999999999998E-2</v>
      </c>
      <c r="CH100" s="436">
        <v>4.1577999999999997E-2</v>
      </c>
    </row>
    <row r="101" spans="1:86" x14ac:dyDescent="0.3">
      <c r="A101" s="598"/>
      <c r="B101" s="11" t="str">
        <f t="shared" si="106"/>
        <v>Miscellaneous</v>
      </c>
      <c r="C101" s="412">
        <v>3.7862E-2</v>
      </c>
      <c r="D101" s="412">
        <v>3.8269999999999998E-2</v>
      </c>
      <c r="E101" s="412">
        <v>3.8302999999999997E-2</v>
      </c>
      <c r="F101" s="412">
        <v>3.9909E-2</v>
      </c>
      <c r="G101" s="412">
        <v>4.1751999999999997E-2</v>
      </c>
      <c r="H101" s="412">
        <v>7.5856000000000007E-2</v>
      </c>
      <c r="I101" s="436">
        <v>7.6974000000000001E-2</v>
      </c>
      <c r="J101" s="436">
        <v>7.7621999999999997E-2</v>
      </c>
      <c r="K101" s="436">
        <v>7.6564999999999994E-2</v>
      </c>
      <c r="L101" s="436">
        <v>4.2223999999999998E-2</v>
      </c>
      <c r="M101" s="436">
        <v>4.2845000000000001E-2</v>
      </c>
      <c r="N101" s="436">
        <v>3.9836000000000003E-2</v>
      </c>
      <c r="O101" s="436">
        <v>3.9829999999999997E-2</v>
      </c>
      <c r="P101" s="436">
        <v>4.0202000000000002E-2</v>
      </c>
      <c r="Q101" s="436">
        <v>4.0568E-2</v>
      </c>
      <c r="R101" s="436">
        <v>4.1613999999999998E-2</v>
      </c>
      <c r="S101" s="436">
        <v>4.3744999999999999E-2</v>
      </c>
      <c r="T101" s="436">
        <v>8.1032999999999994E-2</v>
      </c>
      <c r="U101" s="436">
        <v>7.6974000000000001E-2</v>
      </c>
      <c r="V101" s="436">
        <v>7.7621999999999997E-2</v>
      </c>
      <c r="W101" s="436">
        <v>7.6564999999999994E-2</v>
      </c>
      <c r="X101" s="436">
        <v>4.2223999999999998E-2</v>
      </c>
      <c r="Y101" s="436">
        <v>4.2845000000000001E-2</v>
      </c>
      <c r="Z101" s="436">
        <v>3.9836000000000003E-2</v>
      </c>
      <c r="AA101" s="436">
        <v>3.9829999999999997E-2</v>
      </c>
      <c r="AB101" s="436">
        <v>4.0202000000000002E-2</v>
      </c>
      <c r="AC101" s="436">
        <v>4.0568E-2</v>
      </c>
      <c r="AD101" s="436">
        <v>4.1613999999999998E-2</v>
      </c>
      <c r="AE101" s="436">
        <v>4.3744999999999999E-2</v>
      </c>
      <c r="AF101" s="436">
        <v>8.1032999999999994E-2</v>
      </c>
      <c r="AG101" s="436">
        <v>7.6974000000000001E-2</v>
      </c>
      <c r="AH101" s="436">
        <v>7.7621999999999997E-2</v>
      </c>
      <c r="AI101" s="436">
        <v>7.6564999999999994E-2</v>
      </c>
      <c r="AJ101" s="436">
        <v>4.2223999999999998E-2</v>
      </c>
      <c r="AK101" s="436">
        <v>4.2845000000000001E-2</v>
      </c>
      <c r="AL101" s="436">
        <v>3.9836000000000003E-2</v>
      </c>
      <c r="AM101" s="436">
        <v>3.9829999999999997E-2</v>
      </c>
      <c r="AN101" s="436">
        <v>4.0202000000000002E-2</v>
      </c>
      <c r="AO101" s="436">
        <v>4.0568E-2</v>
      </c>
      <c r="AP101" s="436">
        <v>4.1613999999999998E-2</v>
      </c>
      <c r="AQ101" s="436">
        <v>4.3744999999999999E-2</v>
      </c>
      <c r="AR101" s="436">
        <v>8.1032999999999994E-2</v>
      </c>
      <c r="AS101" s="436">
        <v>7.6974000000000001E-2</v>
      </c>
      <c r="AT101" s="436">
        <v>7.7621999999999997E-2</v>
      </c>
      <c r="AU101" s="436">
        <v>7.6564999999999994E-2</v>
      </c>
      <c r="AV101" s="436">
        <v>4.2223999999999998E-2</v>
      </c>
      <c r="AW101" s="436">
        <v>4.2845000000000001E-2</v>
      </c>
      <c r="AX101" s="436">
        <v>3.9836000000000003E-2</v>
      </c>
      <c r="AY101" s="436">
        <v>3.9829999999999997E-2</v>
      </c>
      <c r="AZ101" s="436">
        <v>4.0202000000000002E-2</v>
      </c>
      <c r="BA101" s="436">
        <v>4.0568E-2</v>
      </c>
      <c r="BB101" s="436">
        <v>4.1613999999999998E-2</v>
      </c>
      <c r="BC101" s="436">
        <v>4.3744999999999999E-2</v>
      </c>
      <c r="BD101" s="436">
        <v>8.1032999999999994E-2</v>
      </c>
      <c r="BE101" s="436">
        <v>7.6974000000000001E-2</v>
      </c>
      <c r="BF101" s="436">
        <v>7.7621999999999997E-2</v>
      </c>
      <c r="BG101" s="436">
        <v>7.6564999999999994E-2</v>
      </c>
      <c r="BH101" s="436">
        <v>4.2223999999999998E-2</v>
      </c>
      <c r="BI101" s="436">
        <v>4.2845000000000001E-2</v>
      </c>
      <c r="BJ101" s="436">
        <v>3.9836000000000003E-2</v>
      </c>
      <c r="BK101" s="436">
        <v>3.9829999999999997E-2</v>
      </c>
      <c r="BL101" s="436">
        <v>4.0202000000000002E-2</v>
      </c>
      <c r="BM101" s="436">
        <v>4.0568E-2</v>
      </c>
      <c r="BN101" s="436">
        <v>4.1613999999999998E-2</v>
      </c>
      <c r="BO101" s="436">
        <v>4.3744999999999999E-2</v>
      </c>
      <c r="BP101" s="436">
        <v>8.1032999999999994E-2</v>
      </c>
      <c r="BQ101" s="436">
        <v>7.6974000000000001E-2</v>
      </c>
      <c r="BR101" s="436">
        <v>7.7621999999999997E-2</v>
      </c>
      <c r="BS101" s="436">
        <v>7.6564999999999994E-2</v>
      </c>
      <c r="BT101" s="436">
        <v>4.2223999999999998E-2</v>
      </c>
      <c r="BU101" s="436">
        <v>4.2845000000000001E-2</v>
      </c>
      <c r="BV101" s="436">
        <v>3.9836000000000003E-2</v>
      </c>
      <c r="BW101" s="436">
        <v>3.9829999999999997E-2</v>
      </c>
      <c r="BX101" s="436">
        <v>4.0202000000000002E-2</v>
      </c>
      <c r="BY101" s="436">
        <v>4.0568E-2</v>
      </c>
      <c r="BZ101" s="436">
        <v>4.1613999999999998E-2</v>
      </c>
      <c r="CA101" s="436">
        <v>4.3744999999999999E-2</v>
      </c>
      <c r="CB101" s="436">
        <v>8.1032999999999994E-2</v>
      </c>
      <c r="CC101" s="436">
        <v>7.6974000000000001E-2</v>
      </c>
      <c r="CD101" s="436">
        <v>7.7621999999999997E-2</v>
      </c>
      <c r="CE101" s="436">
        <v>7.6564999999999994E-2</v>
      </c>
      <c r="CF101" s="436">
        <v>4.2223999999999998E-2</v>
      </c>
      <c r="CG101" s="436">
        <v>4.2845000000000001E-2</v>
      </c>
      <c r="CH101" s="436">
        <v>3.9836000000000003E-2</v>
      </c>
    </row>
    <row r="102" spans="1:86" x14ac:dyDescent="0.3">
      <c r="A102" s="598"/>
      <c r="B102" s="11" t="str">
        <f t="shared" si="106"/>
        <v>Motors</v>
      </c>
      <c r="C102" s="412">
        <v>3.7862E-2</v>
      </c>
      <c r="D102" s="412">
        <v>3.8269999999999998E-2</v>
      </c>
      <c r="E102" s="412">
        <v>3.8302999999999997E-2</v>
      </c>
      <c r="F102" s="412">
        <v>3.9909E-2</v>
      </c>
      <c r="G102" s="412">
        <v>4.1751999999999997E-2</v>
      </c>
      <c r="H102" s="412">
        <v>7.5856000000000007E-2</v>
      </c>
      <c r="I102" s="436">
        <v>7.6974000000000001E-2</v>
      </c>
      <c r="J102" s="436">
        <v>7.7621999999999997E-2</v>
      </c>
      <c r="K102" s="436">
        <v>7.6564999999999994E-2</v>
      </c>
      <c r="L102" s="436">
        <v>4.2223999999999998E-2</v>
      </c>
      <c r="M102" s="436">
        <v>4.2845000000000001E-2</v>
      </c>
      <c r="N102" s="436">
        <v>3.9836000000000003E-2</v>
      </c>
      <c r="O102" s="436">
        <v>3.9829999999999997E-2</v>
      </c>
      <c r="P102" s="436">
        <v>4.0202000000000002E-2</v>
      </c>
      <c r="Q102" s="436">
        <v>4.0568E-2</v>
      </c>
      <c r="R102" s="436">
        <v>4.1613999999999998E-2</v>
      </c>
      <c r="S102" s="436">
        <v>4.3744999999999999E-2</v>
      </c>
      <c r="T102" s="436">
        <v>8.1032999999999994E-2</v>
      </c>
      <c r="U102" s="436">
        <v>7.6974000000000001E-2</v>
      </c>
      <c r="V102" s="436">
        <v>7.7621999999999997E-2</v>
      </c>
      <c r="W102" s="436">
        <v>7.6564999999999994E-2</v>
      </c>
      <c r="X102" s="436">
        <v>4.2223999999999998E-2</v>
      </c>
      <c r="Y102" s="436">
        <v>4.2845000000000001E-2</v>
      </c>
      <c r="Z102" s="436">
        <v>3.9836000000000003E-2</v>
      </c>
      <c r="AA102" s="436">
        <v>3.9829999999999997E-2</v>
      </c>
      <c r="AB102" s="436">
        <v>4.0202000000000002E-2</v>
      </c>
      <c r="AC102" s="436">
        <v>4.0568E-2</v>
      </c>
      <c r="AD102" s="436">
        <v>4.1613999999999998E-2</v>
      </c>
      <c r="AE102" s="436">
        <v>4.3744999999999999E-2</v>
      </c>
      <c r="AF102" s="436">
        <v>8.1032999999999994E-2</v>
      </c>
      <c r="AG102" s="436">
        <v>7.6974000000000001E-2</v>
      </c>
      <c r="AH102" s="436">
        <v>7.7621999999999997E-2</v>
      </c>
      <c r="AI102" s="436">
        <v>7.6564999999999994E-2</v>
      </c>
      <c r="AJ102" s="436">
        <v>4.2223999999999998E-2</v>
      </c>
      <c r="AK102" s="436">
        <v>4.2845000000000001E-2</v>
      </c>
      <c r="AL102" s="436">
        <v>3.9836000000000003E-2</v>
      </c>
      <c r="AM102" s="436">
        <v>3.9829999999999997E-2</v>
      </c>
      <c r="AN102" s="436">
        <v>4.0202000000000002E-2</v>
      </c>
      <c r="AO102" s="436">
        <v>4.0568E-2</v>
      </c>
      <c r="AP102" s="436">
        <v>4.1613999999999998E-2</v>
      </c>
      <c r="AQ102" s="436">
        <v>4.3744999999999999E-2</v>
      </c>
      <c r="AR102" s="436">
        <v>8.1032999999999994E-2</v>
      </c>
      <c r="AS102" s="436">
        <v>7.6974000000000001E-2</v>
      </c>
      <c r="AT102" s="436">
        <v>7.7621999999999997E-2</v>
      </c>
      <c r="AU102" s="436">
        <v>7.6564999999999994E-2</v>
      </c>
      <c r="AV102" s="436">
        <v>4.2223999999999998E-2</v>
      </c>
      <c r="AW102" s="436">
        <v>4.2845000000000001E-2</v>
      </c>
      <c r="AX102" s="436">
        <v>3.9836000000000003E-2</v>
      </c>
      <c r="AY102" s="436">
        <v>3.9829999999999997E-2</v>
      </c>
      <c r="AZ102" s="436">
        <v>4.0202000000000002E-2</v>
      </c>
      <c r="BA102" s="436">
        <v>4.0568E-2</v>
      </c>
      <c r="BB102" s="436">
        <v>4.1613999999999998E-2</v>
      </c>
      <c r="BC102" s="436">
        <v>4.3744999999999999E-2</v>
      </c>
      <c r="BD102" s="436">
        <v>8.1032999999999994E-2</v>
      </c>
      <c r="BE102" s="436">
        <v>7.6974000000000001E-2</v>
      </c>
      <c r="BF102" s="436">
        <v>7.7621999999999997E-2</v>
      </c>
      <c r="BG102" s="436">
        <v>7.6564999999999994E-2</v>
      </c>
      <c r="BH102" s="436">
        <v>4.2223999999999998E-2</v>
      </c>
      <c r="BI102" s="436">
        <v>4.2845000000000001E-2</v>
      </c>
      <c r="BJ102" s="436">
        <v>3.9836000000000003E-2</v>
      </c>
      <c r="BK102" s="436">
        <v>3.9829999999999997E-2</v>
      </c>
      <c r="BL102" s="436">
        <v>4.0202000000000002E-2</v>
      </c>
      <c r="BM102" s="436">
        <v>4.0568E-2</v>
      </c>
      <c r="BN102" s="436">
        <v>4.1613999999999998E-2</v>
      </c>
      <c r="BO102" s="436">
        <v>4.3744999999999999E-2</v>
      </c>
      <c r="BP102" s="436">
        <v>8.1032999999999994E-2</v>
      </c>
      <c r="BQ102" s="436">
        <v>7.6974000000000001E-2</v>
      </c>
      <c r="BR102" s="436">
        <v>7.7621999999999997E-2</v>
      </c>
      <c r="BS102" s="436">
        <v>7.6564999999999994E-2</v>
      </c>
      <c r="BT102" s="436">
        <v>4.2223999999999998E-2</v>
      </c>
      <c r="BU102" s="436">
        <v>4.2845000000000001E-2</v>
      </c>
      <c r="BV102" s="436">
        <v>3.9836000000000003E-2</v>
      </c>
      <c r="BW102" s="436">
        <v>3.9829999999999997E-2</v>
      </c>
      <c r="BX102" s="436">
        <v>4.0202000000000002E-2</v>
      </c>
      <c r="BY102" s="436">
        <v>4.0568E-2</v>
      </c>
      <c r="BZ102" s="436">
        <v>4.1613999999999998E-2</v>
      </c>
      <c r="CA102" s="436">
        <v>4.3744999999999999E-2</v>
      </c>
      <c r="CB102" s="436">
        <v>8.1032999999999994E-2</v>
      </c>
      <c r="CC102" s="436">
        <v>7.6974000000000001E-2</v>
      </c>
      <c r="CD102" s="436">
        <v>7.7621999999999997E-2</v>
      </c>
      <c r="CE102" s="436">
        <v>7.6564999999999994E-2</v>
      </c>
      <c r="CF102" s="436">
        <v>4.2223999999999998E-2</v>
      </c>
      <c r="CG102" s="436">
        <v>4.2845000000000001E-2</v>
      </c>
      <c r="CH102" s="436">
        <v>3.9836000000000003E-2</v>
      </c>
    </row>
    <row r="103" spans="1:86" x14ac:dyDescent="0.3">
      <c r="A103" s="598"/>
      <c r="B103" s="11" t="str">
        <f t="shared" si="106"/>
        <v>Process</v>
      </c>
      <c r="C103" s="412">
        <v>3.7862E-2</v>
      </c>
      <c r="D103" s="412">
        <v>3.8269999999999998E-2</v>
      </c>
      <c r="E103" s="412">
        <v>3.8302999999999997E-2</v>
      </c>
      <c r="F103" s="412">
        <v>3.9909E-2</v>
      </c>
      <c r="G103" s="412">
        <v>4.1751999999999997E-2</v>
      </c>
      <c r="H103" s="412">
        <v>7.5856000000000007E-2</v>
      </c>
      <c r="I103" s="436">
        <v>7.6974000000000001E-2</v>
      </c>
      <c r="J103" s="436">
        <v>7.7621999999999997E-2</v>
      </c>
      <c r="K103" s="436">
        <v>7.6564999999999994E-2</v>
      </c>
      <c r="L103" s="436">
        <v>4.2223999999999998E-2</v>
      </c>
      <c r="M103" s="436">
        <v>4.2845000000000001E-2</v>
      </c>
      <c r="N103" s="436">
        <v>3.9836000000000003E-2</v>
      </c>
      <c r="O103" s="436">
        <v>3.9829999999999997E-2</v>
      </c>
      <c r="P103" s="436">
        <v>4.0202000000000002E-2</v>
      </c>
      <c r="Q103" s="436">
        <v>4.0568E-2</v>
      </c>
      <c r="R103" s="436">
        <v>4.1613999999999998E-2</v>
      </c>
      <c r="S103" s="436">
        <v>4.3744999999999999E-2</v>
      </c>
      <c r="T103" s="436">
        <v>8.1032999999999994E-2</v>
      </c>
      <c r="U103" s="436">
        <v>7.6974000000000001E-2</v>
      </c>
      <c r="V103" s="436">
        <v>7.7621999999999997E-2</v>
      </c>
      <c r="W103" s="436">
        <v>7.6564999999999994E-2</v>
      </c>
      <c r="X103" s="436">
        <v>4.2223999999999998E-2</v>
      </c>
      <c r="Y103" s="436">
        <v>4.2845000000000001E-2</v>
      </c>
      <c r="Z103" s="436">
        <v>3.9836000000000003E-2</v>
      </c>
      <c r="AA103" s="436">
        <v>3.9829999999999997E-2</v>
      </c>
      <c r="AB103" s="436">
        <v>4.0202000000000002E-2</v>
      </c>
      <c r="AC103" s="436">
        <v>4.0568E-2</v>
      </c>
      <c r="AD103" s="436">
        <v>4.1613999999999998E-2</v>
      </c>
      <c r="AE103" s="436">
        <v>4.3744999999999999E-2</v>
      </c>
      <c r="AF103" s="436">
        <v>8.1032999999999994E-2</v>
      </c>
      <c r="AG103" s="436">
        <v>7.6974000000000001E-2</v>
      </c>
      <c r="AH103" s="436">
        <v>7.7621999999999997E-2</v>
      </c>
      <c r="AI103" s="436">
        <v>7.6564999999999994E-2</v>
      </c>
      <c r="AJ103" s="436">
        <v>4.2223999999999998E-2</v>
      </c>
      <c r="AK103" s="436">
        <v>4.2845000000000001E-2</v>
      </c>
      <c r="AL103" s="436">
        <v>3.9836000000000003E-2</v>
      </c>
      <c r="AM103" s="436">
        <v>3.9829999999999997E-2</v>
      </c>
      <c r="AN103" s="436">
        <v>4.0202000000000002E-2</v>
      </c>
      <c r="AO103" s="436">
        <v>4.0568E-2</v>
      </c>
      <c r="AP103" s="436">
        <v>4.1613999999999998E-2</v>
      </c>
      <c r="AQ103" s="436">
        <v>4.3744999999999999E-2</v>
      </c>
      <c r="AR103" s="436">
        <v>8.1032999999999994E-2</v>
      </c>
      <c r="AS103" s="436">
        <v>7.6974000000000001E-2</v>
      </c>
      <c r="AT103" s="436">
        <v>7.7621999999999997E-2</v>
      </c>
      <c r="AU103" s="436">
        <v>7.6564999999999994E-2</v>
      </c>
      <c r="AV103" s="436">
        <v>4.2223999999999998E-2</v>
      </c>
      <c r="AW103" s="436">
        <v>4.2845000000000001E-2</v>
      </c>
      <c r="AX103" s="436">
        <v>3.9836000000000003E-2</v>
      </c>
      <c r="AY103" s="436">
        <v>3.9829999999999997E-2</v>
      </c>
      <c r="AZ103" s="436">
        <v>4.0202000000000002E-2</v>
      </c>
      <c r="BA103" s="436">
        <v>4.0568E-2</v>
      </c>
      <c r="BB103" s="436">
        <v>4.1613999999999998E-2</v>
      </c>
      <c r="BC103" s="436">
        <v>4.3744999999999999E-2</v>
      </c>
      <c r="BD103" s="436">
        <v>8.1032999999999994E-2</v>
      </c>
      <c r="BE103" s="436">
        <v>7.6974000000000001E-2</v>
      </c>
      <c r="BF103" s="436">
        <v>7.7621999999999997E-2</v>
      </c>
      <c r="BG103" s="436">
        <v>7.6564999999999994E-2</v>
      </c>
      <c r="BH103" s="436">
        <v>4.2223999999999998E-2</v>
      </c>
      <c r="BI103" s="436">
        <v>4.2845000000000001E-2</v>
      </c>
      <c r="BJ103" s="436">
        <v>3.9836000000000003E-2</v>
      </c>
      <c r="BK103" s="436">
        <v>3.9829999999999997E-2</v>
      </c>
      <c r="BL103" s="436">
        <v>4.0202000000000002E-2</v>
      </c>
      <c r="BM103" s="436">
        <v>4.0568E-2</v>
      </c>
      <c r="BN103" s="436">
        <v>4.1613999999999998E-2</v>
      </c>
      <c r="BO103" s="436">
        <v>4.3744999999999999E-2</v>
      </c>
      <c r="BP103" s="436">
        <v>8.1032999999999994E-2</v>
      </c>
      <c r="BQ103" s="436">
        <v>7.6974000000000001E-2</v>
      </c>
      <c r="BR103" s="436">
        <v>7.7621999999999997E-2</v>
      </c>
      <c r="BS103" s="436">
        <v>7.6564999999999994E-2</v>
      </c>
      <c r="BT103" s="436">
        <v>4.2223999999999998E-2</v>
      </c>
      <c r="BU103" s="436">
        <v>4.2845000000000001E-2</v>
      </c>
      <c r="BV103" s="436">
        <v>3.9836000000000003E-2</v>
      </c>
      <c r="BW103" s="436">
        <v>3.9829999999999997E-2</v>
      </c>
      <c r="BX103" s="436">
        <v>4.0202000000000002E-2</v>
      </c>
      <c r="BY103" s="436">
        <v>4.0568E-2</v>
      </c>
      <c r="BZ103" s="436">
        <v>4.1613999999999998E-2</v>
      </c>
      <c r="CA103" s="436">
        <v>4.3744999999999999E-2</v>
      </c>
      <c r="CB103" s="436">
        <v>8.1032999999999994E-2</v>
      </c>
      <c r="CC103" s="436">
        <v>7.6974000000000001E-2</v>
      </c>
      <c r="CD103" s="436">
        <v>7.7621999999999997E-2</v>
      </c>
      <c r="CE103" s="436">
        <v>7.6564999999999994E-2</v>
      </c>
      <c r="CF103" s="436">
        <v>4.2223999999999998E-2</v>
      </c>
      <c r="CG103" s="436">
        <v>4.2845000000000001E-2</v>
      </c>
      <c r="CH103" s="436">
        <v>3.9836000000000003E-2</v>
      </c>
    </row>
    <row r="104" spans="1:86" x14ac:dyDescent="0.3">
      <c r="A104" s="598"/>
      <c r="B104" s="11" t="str">
        <f t="shared" si="106"/>
        <v>Refrigeration</v>
      </c>
      <c r="C104" s="412">
        <v>3.6018000000000001E-2</v>
      </c>
      <c r="D104" s="412">
        <v>3.6332999999999997E-2</v>
      </c>
      <c r="E104" s="412">
        <v>3.7146999999999999E-2</v>
      </c>
      <c r="F104" s="412">
        <v>3.8649000000000003E-2</v>
      </c>
      <c r="G104" s="412">
        <v>3.9656999999999998E-2</v>
      </c>
      <c r="H104" s="412">
        <v>7.1591000000000002E-2</v>
      </c>
      <c r="I104" s="436">
        <v>7.2470999999999994E-2</v>
      </c>
      <c r="J104" s="436">
        <v>7.3424000000000003E-2</v>
      </c>
      <c r="K104" s="436">
        <v>7.2287000000000004E-2</v>
      </c>
      <c r="L104" s="436">
        <v>4.011E-2</v>
      </c>
      <c r="M104" s="436">
        <v>4.0693E-2</v>
      </c>
      <c r="N104" s="436">
        <v>3.7767000000000002E-2</v>
      </c>
      <c r="O104" s="436">
        <v>3.7731000000000001E-2</v>
      </c>
      <c r="P104" s="436">
        <v>3.7999999999999999E-2</v>
      </c>
      <c r="Q104" s="436">
        <v>3.9366999999999999E-2</v>
      </c>
      <c r="R104" s="436">
        <v>4.0410000000000001E-2</v>
      </c>
      <c r="S104" s="436">
        <v>4.1471000000000001E-2</v>
      </c>
      <c r="T104" s="436">
        <v>7.6507000000000006E-2</v>
      </c>
      <c r="U104" s="436">
        <v>7.2470999999999994E-2</v>
      </c>
      <c r="V104" s="436">
        <v>7.3424000000000003E-2</v>
      </c>
      <c r="W104" s="436">
        <v>7.2287000000000004E-2</v>
      </c>
      <c r="X104" s="436">
        <v>4.011E-2</v>
      </c>
      <c r="Y104" s="436">
        <v>4.0693E-2</v>
      </c>
      <c r="Z104" s="436">
        <v>3.7767000000000002E-2</v>
      </c>
      <c r="AA104" s="436">
        <v>3.7731000000000001E-2</v>
      </c>
      <c r="AB104" s="436">
        <v>3.7999999999999999E-2</v>
      </c>
      <c r="AC104" s="436">
        <v>3.9366999999999999E-2</v>
      </c>
      <c r="AD104" s="436">
        <v>4.0410000000000001E-2</v>
      </c>
      <c r="AE104" s="436">
        <v>4.1471000000000001E-2</v>
      </c>
      <c r="AF104" s="436">
        <v>7.6507000000000006E-2</v>
      </c>
      <c r="AG104" s="436">
        <v>7.2470999999999994E-2</v>
      </c>
      <c r="AH104" s="436">
        <v>7.3424000000000003E-2</v>
      </c>
      <c r="AI104" s="436">
        <v>7.2287000000000004E-2</v>
      </c>
      <c r="AJ104" s="436">
        <v>4.011E-2</v>
      </c>
      <c r="AK104" s="436">
        <v>4.0693E-2</v>
      </c>
      <c r="AL104" s="436">
        <v>3.7767000000000002E-2</v>
      </c>
      <c r="AM104" s="436">
        <v>3.7731000000000001E-2</v>
      </c>
      <c r="AN104" s="436">
        <v>3.7999999999999999E-2</v>
      </c>
      <c r="AO104" s="436">
        <v>3.9366999999999999E-2</v>
      </c>
      <c r="AP104" s="436">
        <v>4.0410000000000001E-2</v>
      </c>
      <c r="AQ104" s="436">
        <v>4.1471000000000001E-2</v>
      </c>
      <c r="AR104" s="436">
        <v>7.6507000000000006E-2</v>
      </c>
      <c r="AS104" s="436">
        <v>7.2470999999999994E-2</v>
      </c>
      <c r="AT104" s="436">
        <v>7.3424000000000003E-2</v>
      </c>
      <c r="AU104" s="436">
        <v>7.2287000000000004E-2</v>
      </c>
      <c r="AV104" s="436">
        <v>4.011E-2</v>
      </c>
      <c r="AW104" s="436">
        <v>4.0693E-2</v>
      </c>
      <c r="AX104" s="436">
        <v>3.7767000000000002E-2</v>
      </c>
      <c r="AY104" s="436">
        <v>3.7731000000000001E-2</v>
      </c>
      <c r="AZ104" s="436">
        <v>3.7999999999999999E-2</v>
      </c>
      <c r="BA104" s="436">
        <v>3.9366999999999999E-2</v>
      </c>
      <c r="BB104" s="436">
        <v>4.0410000000000001E-2</v>
      </c>
      <c r="BC104" s="436">
        <v>4.1471000000000001E-2</v>
      </c>
      <c r="BD104" s="436">
        <v>7.6507000000000006E-2</v>
      </c>
      <c r="BE104" s="436">
        <v>7.2470999999999994E-2</v>
      </c>
      <c r="BF104" s="436">
        <v>7.3424000000000003E-2</v>
      </c>
      <c r="BG104" s="436">
        <v>7.2287000000000004E-2</v>
      </c>
      <c r="BH104" s="436">
        <v>4.011E-2</v>
      </c>
      <c r="BI104" s="436">
        <v>4.0693E-2</v>
      </c>
      <c r="BJ104" s="436">
        <v>3.7767000000000002E-2</v>
      </c>
      <c r="BK104" s="436">
        <v>3.7731000000000001E-2</v>
      </c>
      <c r="BL104" s="436">
        <v>3.7999999999999999E-2</v>
      </c>
      <c r="BM104" s="436">
        <v>3.9366999999999999E-2</v>
      </c>
      <c r="BN104" s="436">
        <v>4.0410000000000001E-2</v>
      </c>
      <c r="BO104" s="436">
        <v>4.1471000000000001E-2</v>
      </c>
      <c r="BP104" s="436">
        <v>7.6507000000000006E-2</v>
      </c>
      <c r="BQ104" s="436">
        <v>7.2470999999999994E-2</v>
      </c>
      <c r="BR104" s="436">
        <v>7.3424000000000003E-2</v>
      </c>
      <c r="BS104" s="436">
        <v>7.2287000000000004E-2</v>
      </c>
      <c r="BT104" s="436">
        <v>4.011E-2</v>
      </c>
      <c r="BU104" s="436">
        <v>4.0693E-2</v>
      </c>
      <c r="BV104" s="436">
        <v>3.7767000000000002E-2</v>
      </c>
      <c r="BW104" s="436">
        <v>3.7731000000000001E-2</v>
      </c>
      <c r="BX104" s="436">
        <v>3.7999999999999999E-2</v>
      </c>
      <c r="BY104" s="436">
        <v>3.9366999999999999E-2</v>
      </c>
      <c r="BZ104" s="436">
        <v>4.0410000000000001E-2</v>
      </c>
      <c r="CA104" s="436">
        <v>4.1471000000000001E-2</v>
      </c>
      <c r="CB104" s="436">
        <v>7.6507000000000006E-2</v>
      </c>
      <c r="CC104" s="436">
        <v>7.2470999999999994E-2</v>
      </c>
      <c r="CD104" s="436">
        <v>7.3424000000000003E-2</v>
      </c>
      <c r="CE104" s="436">
        <v>7.2287000000000004E-2</v>
      </c>
      <c r="CF104" s="436">
        <v>4.011E-2</v>
      </c>
      <c r="CG104" s="436">
        <v>4.0693E-2</v>
      </c>
      <c r="CH104" s="436">
        <v>3.7767000000000002E-2</v>
      </c>
    </row>
    <row r="105" spans="1:86" ht="15" thickBot="1" x14ac:dyDescent="0.35">
      <c r="A105" s="599"/>
      <c r="B105" s="16" t="str">
        <f t="shared" si="106"/>
        <v>Water Heating</v>
      </c>
      <c r="C105" s="411">
        <v>3.7747000000000003E-2</v>
      </c>
      <c r="D105" s="411">
        <v>3.8657999999999998E-2</v>
      </c>
      <c r="E105" s="411">
        <v>4.0169999999999997E-2</v>
      </c>
      <c r="F105" s="411">
        <v>4.2594E-2</v>
      </c>
      <c r="G105" s="411">
        <v>4.3942000000000002E-2</v>
      </c>
      <c r="H105" s="411">
        <v>8.3081000000000002E-2</v>
      </c>
      <c r="I105" s="434">
        <v>8.1969E-2</v>
      </c>
      <c r="J105" s="434">
        <v>8.4942000000000004E-2</v>
      </c>
      <c r="K105" s="434">
        <v>8.1456000000000001E-2</v>
      </c>
      <c r="L105" s="434">
        <v>4.4394999999999997E-2</v>
      </c>
      <c r="M105" s="434">
        <v>4.5121000000000001E-2</v>
      </c>
      <c r="N105" s="434">
        <v>4.0204999999999998E-2</v>
      </c>
      <c r="O105" s="434">
        <v>3.9265000000000001E-2</v>
      </c>
      <c r="P105" s="434">
        <v>4.0346E-2</v>
      </c>
      <c r="Q105" s="434">
        <v>4.2657E-2</v>
      </c>
      <c r="R105" s="434">
        <v>4.4724E-2</v>
      </c>
      <c r="S105" s="434">
        <v>4.6117999999999999E-2</v>
      </c>
      <c r="T105" s="434">
        <v>8.8703000000000004E-2</v>
      </c>
      <c r="U105" s="434">
        <v>8.1969E-2</v>
      </c>
      <c r="V105" s="434">
        <v>8.4942000000000004E-2</v>
      </c>
      <c r="W105" s="434">
        <v>8.1456000000000001E-2</v>
      </c>
      <c r="X105" s="434">
        <v>4.4394999999999997E-2</v>
      </c>
      <c r="Y105" s="434">
        <v>4.5121000000000001E-2</v>
      </c>
      <c r="Z105" s="434">
        <v>4.0204999999999998E-2</v>
      </c>
      <c r="AA105" s="434">
        <v>3.9265000000000001E-2</v>
      </c>
      <c r="AB105" s="434">
        <v>4.0346E-2</v>
      </c>
      <c r="AC105" s="434">
        <v>4.2657E-2</v>
      </c>
      <c r="AD105" s="434">
        <v>4.4724E-2</v>
      </c>
      <c r="AE105" s="434">
        <v>4.6117999999999999E-2</v>
      </c>
      <c r="AF105" s="434">
        <v>8.8703000000000004E-2</v>
      </c>
      <c r="AG105" s="434">
        <v>8.1969E-2</v>
      </c>
      <c r="AH105" s="434">
        <v>8.4942000000000004E-2</v>
      </c>
      <c r="AI105" s="434">
        <v>8.1456000000000001E-2</v>
      </c>
      <c r="AJ105" s="434">
        <v>4.4394999999999997E-2</v>
      </c>
      <c r="AK105" s="434">
        <v>4.5121000000000001E-2</v>
      </c>
      <c r="AL105" s="434">
        <v>4.0204999999999998E-2</v>
      </c>
      <c r="AM105" s="434">
        <v>3.9265000000000001E-2</v>
      </c>
      <c r="AN105" s="434">
        <v>4.0346E-2</v>
      </c>
      <c r="AO105" s="434">
        <v>4.2657E-2</v>
      </c>
      <c r="AP105" s="434">
        <v>4.4724E-2</v>
      </c>
      <c r="AQ105" s="434">
        <v>4.6117999999999999E-2</v>
      </c>
      <c r="AR105" s="434">
        <v>8.8703000000000004E-2</v>
      </c>
      <c r="AS105" s="434">
        <v>8.1969E-2</v>
      </c>
      <c r="AT105" s="434">
        <v>8.4942000000000004E-2</v>
      </c>
      <c r="AU105" s="434">
        <v>8.1456000000000001E-2</v>
      </c>
      <c r="AV105" s="434">
        <v>4.4394999999999997E-2</v>
      </c>
      <c r="AW105" s="434">
        <v>4.5121000000000001E-2</v>
      </c>
      <c r="AX105" s="434">
        <v>4.0204999999999998E-2</v>
      </c>
      <c r="AY105" s="434">
        <v>3.9265000000000001E-2</v>
      </c>
      <c r="AZ105" s="434">
        <v>4.0346E-2</v>
      </c>
      <c r="BA105" s="434">
        <v>4.2657E-2</v>
      </c>
      <c r="BB105" s="434">
        <v>4.4724E-2</v>
      </c>
      <c r="BC105" s="434">
        <v>4.6117999999999999E-2</v>
      </c>
      <c r="BD105" s="434">
        <v>8.8703000000000004E-2</v>
      </c>
      <c r="BE105" s="434">
        <v>8.1969E-2</v>
      </c>
      <c r="BF105" s="434">
        <v>8.4942000000000004E-2</v>
      </c>
      <c r="BG105" s="434">
        <v>8.1456000000000001E-2</v>
      </c>
      <c r="BH105" s="434">
        <v>4.4394999999999997E-2</v>
      </c>
      <c r="BI105" s="434">
        <v>4.5121000000000001E-2</v>
      </c>
      <c r="BJ105" s="434">
        <v>4.0204999999999998E-2</v>
      </c>
      <c r="BK105" s="434">
        <v>3.9265000000000001E-2</v>
      </c>
      <c r="BL105" s="434">
        <v>4.0346E-2</v>
      </c>
      <c r="BM105" s="434">
        <v>4.2657E-2</v>
      </c>
      <c r="BN105" s="434">
        <v>4.4724E-2</v>
      </c>
      <c r="BO105" s="434">
        <v>4.6117999999999999E-2</v>
      </c>
      <c r="BP105" s="434">
        <v>8.8703000000000004E-2</v>
      </c>
      <c r="BQ105" s="434">
        <v>8.1969E-2</v>
      </c>
      <c r="BR105" s="434">
        <v>8.4942000000000004E-2</v>
      </c>
      <c r="BS105" s="434">
        <v>8.1456000000000001E-2</v>
      </c>
      <c r="BT105" s="434">
        <v>4.4394999999999997E-2</v>
      </c>
      <c r="BU105" s="434">
        <v>4.5121000000000001E-2</v>
      </c>
      <c r="BV105" s="434">
        <v>4.0204999999999998E-2</v>
      </c>
      <c r="BW105" s="434">
        <v>3.9265000000000001E-2</v>
      </c>
      <c r="BX105" s="434">
        <v>4.0346E-2</v>
      </c>
      <c r="BY105" s="434">
        <v>4.2657E-2</v>
      </c>
      <c r="BZ105" s="434">
        <v>4.4724E-2</v>
      </c>
      <c r="CA105" s="434">
        <v>4.6117999999999999E-2</v>
      </c>
      <c r="CB105" s="434">
        <v>8.8703000000000004E-2</v>
      </c>
      <c r="CC105" s="434">
        <v>8.1969E-2</v>
      </c>
      <c r="CD105" s="434">
        <v>8.4942000000000004E-2</v>
      </c>
      <c r="CE105" s="434">
        <v>8.1456000000000001E-2</v>
      </c>
      <c r="CF105" s="434">
        <v>4.4394999999999997E-2</v>
      </c>
      <c r="CG105" s="434">
        <v>4.5121000000000001E-2</v>
      </c>
      <c r="CH105" s="434">
        <v>4.0204999999999998E-2</v>
      </c>
    </row>
    <row r="106" spans="1:86" x14ac:dyDescent="0.3">
      <c r="C106" s="410" t="s">
        <v>232</v>
      </c>
      <c r="I106" s="435" t="s">
        <v>255</v>
      </c>
    </row>
    <row r="107" spans="1:86" hidden="1" x14ac:dyDescent="0.3">
      <c r="A107" s="584" t="s">
        <v>121</v>
      </c>
      <c r="B107" s="586" t="s">
        <v>122</v>
      </c>
      <c r="C107" s="587"/>
      <c r="D107" s="587"/>
      <c r="E107" s="587"/>
      <c r="F107" s="587"/>
      <c r="G107" s="587"/>
      <c r="H107" s="587"/>
      <c r="I107" s="587"/>
      <c r="J107" s="587"/>
      <c r="K107" s="587"/>
      <c r="L107" s="587"/>
      <c r="M107" s="587"/>
      <c r="N107" s="600"/>
      <c r="O107" s="586" t="s">
        <v>122</v>
      </c>
      <c r="P107" s="587"/>
      <c r="Q107" s="587"/>
      <c r="R107" s="587"/>
      <c r="S107" s="587"/>
      <c r="T107" s="587"/>
      <c r="U107" s="587"/>
      <c r="V107" s="587"/>
      <c r="W107" s="587"/>
      <c r="X107" s="587"/>
      <c r="Y107" s="587"/>
      <c r="Z107" s="587"/>
      <c r="AA107" s="586" t="s">
        <v>122</v>
      </c>
      <c r="AB107" s="587"/>
      <c r="AC107" s="587"/>
      <c r="AD107" s="587"/>
      <c r="AE107" s="587"/>
      <c r="AF107" s="587"/>
      <c r="AG107" s="587"/>
      <c r="AH107" s="587"/>
      <c r="AI107" s="587"/>
      <c r="AJ107" s="587"/>
      <c r="AK107" s="587"/>
      <c r="AL107" s="587"/>
      <c r="AM107" s="586" t="s">
        <v>122</v>
      </c>
      <c r="AN107" s="587"/>
      <c r="AO107" s="587"/>
      <c r="AP107" s="587"/>
      <c r="AQ107" s="587"/>
      <c r="AR107" s="587"/>
      <c r="AS107" s="587"/>
      <c r="AT107" s="587"/>
      <c r="AU107" s="587"/>
      <c r="AV107" s="587"/>
      <c r="AW107" s="587"/>
      <c r="AX107" s="587"/>
      <c r="AY107" s="586" t="s">
        <v>122</v>
      </c>
      <c r="AZ107" s="587"/>
      <c r="BA107" s="587"/>
      <c r="BB107" s="587"/>
      <c r="BC107" s="587"/>
      <c r="BD107" s="587"/>
      <c r="BE107" s="587"/>
      <c r="BF107" s="587"/>
      <c r="BG107" s="587"/>
      <c r="BH107" s="587"/>
      <c r="BI107" s="587"/>
      <c r="BJ107" s="587"/>
      <c r="BK107" s="586" t="s">
        <v>122</v>
      </c>
      <c r="BL107" s="587"/>
      <c r="BM107" s="587"/>
      <c r="BN107" s="587"/>
      <c r="BO107" s="587"/>
      <c r="BP107" s="587"/>
      <c r="BQ107" s="587"/>
      <c r="BR107" s="587"/>
      <c r="BS107" s="587"/>
      <c r="BT107" s="587"/>
      <c r="BU107" s="587"/>
      <c r="BV107" s="587"/>
      <c r="BW107" s="586" t="s">
        <v>122</v>
      </c>
      <c r="BX107" s="587"/>
      <c r="BY107" s="587"/>
      <c r="BZ107" s="587"/>
      <c r="CA107" s="587"/>
      <c r="CB107" s="587"/>
      <c r="CC107" s="587"/>
      <c r="CD107" s="587"/>
      <c r="CE107" s="587"/>
      <c r="CF107" s="587"/>
      <c r="CG107" s="587"/>
      <c r="CH107" s="601"/>
    </row>
    <row r="108" spans="1:86" ht="15" hidden="1" thickBot="1" x14ac:dyDescent="0.35">
      <c r="A108" s="585"/>
      <c r="B108" s="590" t="s">
        <v>234</v>
      </c>
      <c r="C108" s="591"/>
      <c r="D108" s="591"/>
      <c r="E108" s="591"/>
      <c r="F108" s="591"/>
      <c r="G108" s="591"/>
      <c r="H108" s="591"/>
      <c r="I108" s="591"/>
      <c r="J108" s="591"/>
      <c r="K108" s="591"/>
      <c r="L108" s="591"/>
      <c r="M108" s="591"/>
      <c r="N108" s="602"/>
      <c r="O108" s="590" t="s">
        <v>234</v>
      </c>
      <c r="P108" s="591"/>
      <c r="Q108" s="591"/>
      <c r="R108" s="591"/>
      <c r="S108" s="591"/>
      <c r="T108" s="591"/>
      <c r="U108" s="591"/>
      <c r="V108" s="591"/>
      <c r="W108" s="591"/>
      <c r="X108" s="591"/>
      <c r="Y108" s="591"/>
      <c r="Z108" s="591"/>
      <c r="AA108" s="590" t="s">
        <v>234</v>
      </c>
      <c r="AB108" s="591"/>
      <c r="AC108" s="591"/>
      <c r="AD108" s="591"/>
      <c r="AE108" s="591"/>
      <c r="AF108" s="591"/>
      <c r="AG108" s="591"/>
      <c r="AH108" s="591"/>
      <c r="AI108" s="591"/>
      <c r="AJ108" s="591"/>
      <c r="AK108" s="591"/>
      <c r="AL108" s="591"/>
      <c r="AM108" s="590" t="s">
        <v>123</v>
      </c>
      <c r="AN108" s="591"/>
      <c r="AO108" s="591"/>
      <c r="AP108" s="591"/>
      <c r="AQ108" s="591"/>
      <c r="AR108" s="591"/>
      <c r="AS108" s="591"/>
      <c r="AT108" s="591"/>
      <c r="AU108" s="591"/>
      <c r="AV108" s="591"/>
      <c r="AW108" s="591"/>
      <c r="AX108" s="591"/>
      <c r="AY108" s="590" t="s">
        <v>234</v>
      </c>
      <c r="AZ108" s="591"/>
      <c r="BA108" s="591"/>
      <c r="BB108" s="591"/>
      <c r="BC108" s="591"/>
      <c r="BD108" s="591"/>
      <c r="BE108" s="591"/>
      <c r="BF108" s="591"/>
      <c r="BG108" s="591"/>
      <c r="BH108" s="591"/>
      <c r="BI108" s="591"/>
      <c r="BJ108" s="591"/>
      <c r="BK108" s="590" t="s">
        <v>234</v>
      </c>
      <c r="BL108" s="591"/>
      <c r="BM108" s="591"/>
      <c r="BN108" s="591"/>
      <c r="BO108" s="591"/>
      <c r="BP108" s="591"/>
      <c r="BQ108" s="591"/>
      <c r="BR108" s="591"/>
      <c r="BS108" s="591"/>
      <c r="BT108" s="591"/>
      <c r="BU108" s="591"/>
      <c r="BV108" s="591"/>
      <c r="BW108" s="590" t="s">
        <v>234</v>
      </c>
      <c r="BX108" s="591"/>
      <c r="BY108" s="591"/>
      <c r="BZ108" s="591"/>
      <c r="CA108" s="591"/>
      <c r="CB108" s="591"/>
      <c r="CC108" s="591"/>
      <c r="CD108" s="591"/>
      <c r="CE108" s="591"/>
      <c r="CF108" s="591"/>
      <c r="CG108" s="591"/>
      <c r="CH108" s="591"/>
    </row>
    <row r="109" spans="1:86" ht="16.2" hidden="1" thickBot="1" x14ac:dyDescent="0.35">
      <c r="A109" s="581"/>
      <c r="B109" s="283" t="s">
        <v>143</v>
      </c>
      <c r="C109" s="174">
        <f>C$4</f>
        <v>44927</v>
      </c>
      <c r="D109" s="174">
        <f t="shared" ref="D109:BO109" si="107">D$4</f>
        <v>44958</v>
      </c>
      <c r="E109" s="174">
        <f t="shared" si="107"/>
        <v>44986</v>
      </c>
      <c r="F109" s="174">
        <f t="shared" si="107"/>
        <v>45017</v>
      </c>
      <c r="G109" s="174">
        <f t="shared" si="107"/>
        <v>45047</v>
      </c>
      <c r="H109" s="174">
        <f t="shared" si="107"/>
        <v>45078</v>
      </c>
      <c r="I109" s="174">
        <f t="shared" si="107"/>
        <v>45108</v>
      </c>
      <c r="J109" s="174">
        <f t="shared" si="107"/>
        <v>45139</v>
      </c>
      <c r="K109" s="174">
        <f t="shared" si="107"/>
        <v>45170</v>
      </c>
      <c r="L109" s="174">
        <f t="shared" si="107"/>
        <v>45200</v>
      </c>
      <c r="M109" s="174">
        <f t="shared" si="107"/>
        <v>45231</v>
      </c>
      <c r="N109" s="174">
        <f t="shared" si="107"/>
        <v>45261</v>
      </c>
      <c r="O109" s="174">
        <f t="shared" si="107"/>
        <v>45292</v>
      </c>
      <c r="P109" s="174">
        <f t="shared" si="107"/>
        <v>45323</v>
      </c>
      <c r="Q109" s="174">
        <f t="shared" si="107"/>
        <v>45352</v>
      </c>
      <c r="R109" s="174">
        <f t="shared" si="107"/>
        <v>45383</v>
      </c>
      <c r="S109" s="174">
        <f t="shared" si="107"/>
        <v>45413</v>
      </c>
      <c r="T109" s="174">
        <f t="shared" si="107"/>
        <v>45444</v>
      </c>
      <c r="U109" s="174">
        <f t="shared" si="107"/>
        <v>45474</v>
      </c>
      <c r="V109" s="174">
        <f t="shared" si="107"/>
        <v>45505</v>
      </c>
      <c r="W109" s="174">
        <f t="shared" si="107"/>
        <v>45536</v>
      </c>
      <c r="X109" s="174">
        <f t="shared" si="107"/>
        <v>45566</v>
      </c>
      <c r="Y109" s="174">
        <f t="shared" si="107"/>
        <v>45597</v>
      </c>
      <c r="Z109" s="174">
        <f t="shared" si="107"/>
        <v>45627</v>
      </c>
      <c r="AA109" s="174">
        <f t="shared" si="107"/>
        <v>45658</v>
      </c>
      <c r="AB109" s="174">
        <f t="shared" si="107"/>
        <v>45689</v>
      </c>
      <c r="AC109" s="174">
        <f t="shared" si="107"/>
        <v>45717</v>
      </c>
      <c r="AD109" s="174">
        <f t="shared" si="107"/>
        <v>45748</v>
      </c>
      <c r="AE109" s="174">
        <f t="shared" si="107"/>
        <v>45778</v>
      </c>
      <c r="AF109" s="174">
        <f t="shared" si="107"/>
        <v>45809</v>
      </c>
      <c r="AG109" s="174">
        <f t="shared" si="107"/>
        <v>45839</v>
      </c>
      <c r="AH109" s="174">
        <f t="shared" si="107"/>
        <v>45870</v>
      </c>
      <c r="AI109" s="174">
        <f t="shared" si="107"/>
        <v>45901</v>
      </c>
      <c r="AJ109" s="174">
        <f t="shared" si="107"/>
        <v>45931</v>
      </c>
      <c r="AK109" s="174">
        <f t="shared" si="107"/>
        <v>45962</v>
      </c>
      <c r="AL109" s="174">
        <f t="shared" si="107"/>
        <v>45992</v>
      </c>
      <c r="AM109" s="174">
        <f t="shared" si="107"/>
        <v>46023</v>
      </c>
      <c r="AN109" s="174">
        <f t="shared" si="107"/>
        <v>46054</v>
      </c>
      <c r="AO109" s="174">
        <f t="shared" si="107"/>
        <v>46082</v>
      </c>
      <c r="AP109" s="174">
        <f t="shared" si="107"/>
        <v>46113</v>
      </c>
      <c r="AQ109" s="174">
        <f t="shared" si="107"/>
        <v>46143</v>
      </c>
      <c r="AR109" s="174">
        <f t="shared" si="107"/>
        <v>46174</v>
      </c>
      <c r="AS109" s="174">
        <f t="shared" si="107"/>
        <v>46204</v>
      </c>
      <c r="AT109" s="174">
        <f t="shared" si="107"/>
        <v>46235</v>
      </c>
      <c r="AU109" s="174">
        <f t="shared" si="107"/>
        <v>46266</v>
      </c>
      <c r="AV109" s="174">
        <f t="shared" si="107"/>
        <v>46296</v>
      </c>
      <c r="AW109" s="174">
        <f t="shared" si="107"/>
        <v>46327</v>
      </c>
      <c r="AX109" s="174">
        <f t="shared" si="107"/>
        <v>46357</v>
      </c>
      <c r="AY109" s="174">
        <f t="shared" si="107"/>
        <v>46388</v>
      </c>
      <c r="AZ109" s="174">
        <f t="shared" si="107"/>
        <v>46419</v>
      </c>
      <c r="BA109" s="174">
        <f t="shared" si="107"/>
        <v>46447</v>
      </c>
      <c r="BB109" s="174">
        <f t="shared" si="107"/>
        <v>46478</v>
      </c>
      <c r="BC109" s="174">
        <f t="shared" si="107"/>
        <v>46508</v>
      </c>
      <c r="BD109" s="174">
        <f t="shared" si="107"/>
        <v>46539</v>
      </c>
      <c r="BE109" s="174">
        <f t="shared" si="107"/>
        <v>46569</v>
      </c>
      <c r="BF109" s="174">
        <f t="shared" si="107"/>
        <v>46600</v>
      </c>
      <c r="BG109" s="174">
        <f t="shared" si="107"/>
        <v>46631</v>
      </c>
      <c r="BH109" s="174">
        <f t="shared" si="107"/>
        <v>46661</v>
      </c>
      <c r="BI109" s="174">
        <f t="shared" si="107"/>
        <v>46692</v>
      </c>
      <c r="BJ109" s="174">
        <f t="shared" si="107"/>
        <v>46722</v>
      </c>
      <c r="BK109" s="174">
        <f t="shared" si="107"/>
        <v>46753</v>
      </c>
      <c r="BL109" s="174">
        <f t="shared" si="107"/>
        <v>46784</v>
      </c>
      <c r="BM109" s="174">
        <f t="shared" si="107"/>
        <v>46813</v>
      </c>
      <c r="BN109" s="174">
        <f t="shared" si="107"/>
        <v>46844</v>
      </c>
      <c r="BO109" s="174">
        <f t="shared" si="107"/>
        <v>46874</v>
      </c>
      <c r="BP109" s="174">
        <f t="shared" ref="BP109:CH109" si="108">BP$4</f>
        <v>46905</v>
      </c>
      <c r="BQ109" s="174">
        <f t="shared" si="108"/>
        <v>46935</v>
      </c>
      <c r="BR109" s="174">
        <f t="shared" si="108"/>
        <v>46966</v>
      </c>
      <c r="BS109" s="174">
        <f t="shared" si="108"/>
        <v>46997</v>
      </c>
      <c r="BT109" s="174">
        <f t="shared" si="108"/>
        <v>47027</v>
      </c>
      <c r="BU109" s="174">
        <f t="shared" si="108"/>
        <v>47058</v>
      </c>
      <c r="BV109" s="174">
        <f t="shared" si="108"/>
        <v>47088</v>
      </c>
      <c r="BW109" s="174">
        <f t="shared" si="108"/>
        <v>47119</v>
      </c>
      <c r="BX109" s="174">
        <f t="shared" si="108"/>
        <v>47150</v>
      </c>
      <c r="BY109" s="174">
        <f t="shared" si="108"/>
        <v>47178</v>
      </c>
      <c r="BZ109" s="174">
        <f t="shared" si="108"/>
        <v>47209</v>
      </c>
      <c r="CA109" s="174">
        <f t="shared" si="108"/>
        <v>47239</v>
      </c>
      <c r="CB109" s="174">
        <f t="shared" si="108"/>
        <v>47270</v>
      </c>
      <c r="CC109" s="174">
        <f t="shared" si="108"/>
        <v>47300</v>
      </c>
      <c r="CD109" s="174">
        <f t="shared" si="108"/>
        <v>47331</v>
      </c>
      <c r="CE109" s="174">
        <f t="shared" si="108"/>
        <v>47362</v>
      </c>
      <c r="CF109" s="174">
        <f t="shared" si="108"/>
        <v>47392</v>
      </c>
      <c r="CG109" s="174">
        <f t="shared" si="108"/>
        <v>47423</v>
      </c>
      <c r="CH109" s="175">
        <f t="shared" si="108"/>
        <v>47453</v>
      </c>
    </row>
    <row r="110" spans="1:86" hidden="1" x14ac:dyDescent="0.3">
      <c r="A110" s="581"/>
      <c r="B110" s="284" t="s">
        <v>20</v>
      </c>
      <c r="C110" s="417">
        <v>3.5461181829163087E-2</v>
      </c>
      <c r="D110" s="417">
        <v>3.5803688506613855E-2</v>
      </c>
      <c r="E110" s="417">
        <v>3.5836947009265943E-2</v>
      </c>
      <c r="F110" s="417">
        <v>3.724710678873152E-2</v>
      </c>
      <c r="G110" s="417">
        <v>3.8516410091400353E-2</v>
      </c>
      <c r="H110" s="417">
        <v>6.6309462665942689E-2</v>
      </c>
      <c r="I110" s="440">
        <v>6.7753562472526563E-2</v>
      </c>
      <c r="J110" s="440">
        <v>6.823915742998507E-2</v>
      </c>
      <c r="K110" s="440">
        <v>6.7525399252015297E-2</v>
      </c>
      <c r="L110" s="440">
        <v>3.9063382109163408E-2</v>
      </c>
      <c r="M110" s="440">
        <v>3.9553696920511257E-2</v>
      </c>
      <c r="N110" s="440">
        <v>3.7562326323709046E-2</v>
      </c>
      <c r="O110" s="440">
        <v>3.7309360712313777E-2</v>
      </c>
      <c r="P110" s="440">
        <v>3.7592595090519432E-2</v>
      </c>
      <c r="Q110" s="440">
        <v>3.790549063990227E-2</v>
      </c>
      <c r="R110" s="440">
        <v>3.8795312696370085E-2</v>
      </c>
      <c r="S110" s="440">
        <v>4.0256529624143049E-2</v>
      </c>
      <c r="T110" s="440">
        <v>7.0755895095357096E-2</v>
      </c>
      <c r="U110" s="440">
        <v>6.7753562472526563E-2</v>
      </c>
      <c r="V110" s="440">
        <v>6.823915742998507E-2</v>
      </c>
      <c r="W110" s="440">
        <v>6.7525399252015297E-2</v>
      </c>
      <c r="X110" s="440">
        <v>3.9063382109163408E-2</v>
      </c>
      <c r="Y110" s="440">
        <v>3.9553696920511257E-2</v>
      </c>
      <c r="Z110" s="440">
        <v>3.7562326323709046E-2</v>
      </c>
      <c r="AA110" s="440">
        <v>3.7309360712313777E-2</v>
      </c>
      <c r="AB110" s="440">
        <v>3.7592595090519432E-2</v>
      </c>
      <c r="AC110" s="440">
        <v>3.790549063990227E-2</v>
      </c>
      <c r="AD110" s="440">
        <v>3.8795312696370085E-2</v>
      </c>
      <c r="AE110" s="440">
        <v>4.0256529624143049E-2</v>
      </c>
      <c r="AF110" s="440">
        <v>7.0755895095357096E-2</v>
      </c>
      <c r="AG110" s="440">
        <v>6.7753562472526563E-2</v>
      </c>
      <c r="AH110" s="440">
        <v>6.823915742998507E-2</v>
      </c>
      <c r="AI110" s="440">
        <v>6.7525399252015297E-2</v>
      </c>
      <c r="AJ110" s="440">
        <v>3.9063382109163408E-2</v>
      </c>
      <c r="AK110" s="440">
        <v>3.9553696920511257E-2</v>
      </c>
      <c r="AL110" s="440">
        <v>3.7562326323709046E-2</v>
      </c>
      <c r="AM110" s="440">
        <v>3.7309360712313777E-2</v>
      </c>
      <c r="AN110" s="440">
        <v>3.7592595090519432E-2</v>
      </c>
      <c r="AO110" s="440">
        <v>3.790549063990227E-2</v>
      </c>
      <c r="AP110" s="440">
        <v>3.8795312696370085E-2</v>
      </c>
      <c r="AQ110" s="440">
        <v>4.0256529624143049E-2</v>
      </c>
      <c r="AR110" s="440">
        <v>7.0755895095357096E-2</v>
      </c>
      <c r="AS110" s="440">
        <v>6.7753562472526563E-2</v>
      </c>
      <c r="AT110" s="440">
        <v>6.823915742998507E-2</v>
      </c>
      <c r="AU110" s="440">
        <v>6.7525399252015297E-2</v>
      </c>
      <c r="AV110" s="440">
        <v>3.9063382109163408E-2</v>
      </c>
      <c r="AW110" s="440">
        <v>3.9553696920511257E-2</v>
      </c>
      <c r="AX110" s="440">
        <v>3.7562326323709046E-2</v>
      </c>
      <c r="AY110" s="440">
        <v>3.7309360712313777E-2</v>
      </c>
      <c r="AZ110" s="440">
        <v>3.7592595090519432E-2</v>
      </c>
      <c r="BA110" s="440">
        <v>3.790549063990227E-2</v>
      </c>
      <c r="BB110" s="440">
        <v>3.8795312696370085E-2</v>
      </c>
      <c r="BC110" s="440">
        <v>4.0256529624143049E-2</v>
      </c>
      <c r="BD110" s="440">
        <v>7.0755895095357096E-2</v>
      </c>
      <c r="BE110" s="440">
        <v>6.7753562472526563E-2</v>
      </c>
      <c r="BF110" s="440">
        <v>6.823915742998507E-2</v>
      </c>
      <c r="BG110" s="440">
        <v>6.7525399252015297E-2</v>
      </c>
      <c r="BH110" s="440">
        <v>3.9063382109163408E-2</v>
      </c>
      <c r="BI110" s="440">
        <v>3.9553696920511257E-2</v>
      </c>
      <c r="BJ110" s="440">
        <v>3.7562326323709046E-2</v>
      </c>
      <c r="BK110" s="440">
        <v>3.7309360712313777E-2</v>
      </c>
      <c r="BL110" s="440">
        <v>3.7592595090519432E-2</v>
      </c>
      <c r="BM110" s="440">
        <v>3.790549063990227E-2</v>
      </c>
      <c r="BN110" s="440">
        <v>3.8795312696370085E-2</v>
      </c>
      <c r="BO110" s="440">
        <v>4.0256529624143049E-2</v>
      </c>
      <c r="BP110" s="440">
        <v>7.0755895095357096E-2</v>
      </c>
      <c r="BQ110" s="440">
        <v>6.7753562472526563E-2</v>
      </c>
      <c r="BR110" s="440">
        <v>6.823915742998507E-2</v>
      </c>
      <c r="BS110" s="440">
        <v>6.7525399252015297E-2</v>
      </c>
      <c r="BT110" s="440">
        <v>3.9063382109163408E-2</v>
      </c>
      <c r="BU110" s="440">
        <v>3.9553696920511257E-2</v>
      </c>
      <c r="BV110" s="440">
        <v>3.7562326323709046E-2</v>
      </c>
      <c r="BW110" s="440">
        <v>3.7309360712313777E-2</v>
      </c>
      <c r="BX110" s="440">
        <v>3.7592595090519432E-2</v>
      </c>
      <c r="BY110" s="440">
        <v>3.790549063990227E-2</v>
      </c>
      <c r="BZ110" s="440">
        <v>3.8795312696370085E-2</v>
      </c>
      <c r="CA110" s="440">
        <v>4.0256529624143049E-2</v>
      </c>
      <c r="CB110" s="440">
        <v>7.0755895095357096E-2</v>
      </c>
      <c r="CC110" s="440">
        <v>6.7753562472526563E-2</v>
      </c>
      <c r="CD110" s="440">
        <v>6.823915742998507E-2</v>
      </c>
      <c r="CE110" s="440">
        <v>6.7525399252015297E-2</v>
      </c>
      <c r="CF110" s="440">
        <v>3.9063382109163408E-2</v>
      </c>
      <c r="CG110" s="440">
        <v>3.9553696920511257E-2</v>
      </c>
      <c r="CH110" s="440">
        <v>3.7562326323709046E-2</v>
      </c>
    </row>
    <row r="111" spans="1:86" hidden="1" x14ac:dyDescent="0.3">
      <c r="A111" s="581"/>
      <c r="B111" s="284" t="s">
        <v>0</v>
      </c>
      <c r="C111" s="417">
        <v>4.0300987691453578E-2</v>
      </c>
      <c r="D111" s="417">
        <v>4.0066560101273123E-2</v>
      </c>
      <c r="E111" s="417">
        <v>4.0293897309057192E-2</v>
      </c>
      <c r="F111" s="417">
        <v>4.0677612652921684E-2</v>
      </c>
      <c r="G111" s="417">
        <v>4.4373882610231265E-2</v>
      </c>
      <c r="H111" s="417">
        <v>8.2921252408061474E-2</v>
      </c>
      <c r="I111" s="440">
        <v>8.0635132489662531E-2</v>
      </c>
      <c r="J111" s="440">
        <v>8.4009606331493389E-2</v>
      </c>
      <c r="K111" s="440">
        <v>8.5745407007655414E-2</v>
      </c>
      <c r="L111" s="440">
        <v>4.4458666257811495E-2</v>
      </c>
      <c r="M111" s="440">
        <v>4.3145560230729206E-2</v>
      </c>
      <c r="N111" s="440">
        <v>4.1885704303761657E-2</v>
      </c>
      <c r="O111" s="440">
        <v>4.2520723114963382E-2</v>
      </c>
      <c r="P111" s="440">
        <v>4.1743510531885644E-2</v>
      </c>
      <c r="Q111" s="440">
        <v>4.2304659778201283E-2</v>
      </c>
      <c r="R111" s="440">
        <v>4.1033300936625446E-2</v>
      </c>
      <c r="S111" s="440">
        <v>4.5919524731222877E-2</v>
      </c>
      <c r="T111" s="440">
        <v>8.828635664133308E-2</v>
      </c>
      <c r="U111" s="440">
        <v>8.0635132489662531E-2</v>
      </c>
      <c r="V111" s="440">
        <v>8.4009606331493389E-2</v>
      </c>
      <c r="W111" s="440">
        <v>8.5745407007655414E-2</v>
      </c>
      <c r="X111" s="440">
        <v>4.4458666257811495E-2</v>
      </c>
      <c r="Y111" s="440">
        <v>4.3145560230729206E-2</v>
      </c>
      <c r="Z111" s="440">
        <v>4.1885704303761657E-2</v>
      </c>
      <c r="AA111" s="440">
        <v>4.2520723114963382E-2</v>
      </c>
      <c r="AB111" s="440">
        <v>4.1743510531885644E-2</v>
      </c>
      <c r="AC111" s="440">
        <v>4.2304659778201283E-2</v>
      </c>
      <c r="AD111" s="440">
        <v>4.1033300936625446E-2</v>
      </c>
      <c r="AE111" s="440">
        <v>4.5919524731222877E-2</v>
      </c>
      <c r="AF111" s="440">
        <v>8.828635664133308E-2</v>
      </c>
      <c r="AG111" s="440">
        <v>8.0635132489662531E-2</v>
      </c>
      <c r="AH111" s="440">
        <v>8.4009606331493389E-2</v>
      </c>
      <c r="AI111" s="440">
        <v>8.5745407007655414E-2</v>
      </c>
      <c r="AJ111" s="440">
        <v>4.4458666257811495E-2</v>
      </c>
      <c r="AK111" s="440">
        <v>4.3145560230729206E-2</v>
      </c>
      <c r="AL111" s="440">
        <v>4.1885704303761657E-2</v>
      </c>
      <c r="AM111" s="440">
        <v>4.2520723114963382E-2</v>
      </c>
      <c r="AN111" s="440">
        <v>4.1743510531885644E-2</v>
      </c>
      <c r="AO111" s="440">
        <v>4.2304659778201283E-2</v>
      </c>
      <c r="AP111" s="440">
        <v>4.1033300936625446E-2</v>
      </c>
      <c r="AQ111" s="440">
        <v>4.5919524731222877E-2</v>
      </c>
      <c r="AR111" s="440">
        <v>8.828635664133308E-2</v>
      </c>
      <c r="AS111" s="440">
        <v>8.0635132489662531E-2</v>
      </c>
      <c r="AT111" s="440">
        <v>8.4009606331493389E-2</v>
      </c>
      <c r="AU111" s="440">
        <v>8.5745407007655414E-2</v>
      </c>
      <c r="AV111" s="440">
        <v>4.4458666257811495E-2</v>
      </c>
      <c r="AW111" s="440">
        <v>4.3145560230729206E-2</v>
      </c>
      <c r="AX111" s="440">
        <v>4.1885704303761657E-2</v>
      </c>
      <c r="AY111" s="440">
        <v>4.2520723114963382E-2</v>
      </c>
      <c r="AZ111" s="440">
        <v>4.1743510531885644E-2</v>
      </c>
      <c r="BA111" s="440">
        <v>4.2304659778201283E-2</v>
      </c>
      <c r="BB111" s="440">
        <v>4.1033300936625446E-2</v>
      </c>
      <c r="BC111" s="440">
        <v>4.5919524731222877E-2</v>
      </c>
      <c r="BD111" s="440">
        <v>8.828635664133308E-2</v>
      </c>
      <c r="BE111" s="440">
        <v>8.0635132489662531E-2</v>
      </c>
      <c r="BF111" s="440">
        <v>8.4009606331493389E-2</v>
      </c>
      <c r="BG111" s="440">
        <v>8.5745407007655414E-2</v>
      </c>
      <c r="BH111" s="440">
        <v>4.4458666257811495E-2</v>
      </c>
      <c r="BI111" s="440">
        <v>4.3145560230729206E-2</v>
      </c>
      <c r="BJ111" s="440">
        <v>4.1885704303761657E-2</v>
      </c>
      <c r="BK111" s="440">
        <v>4.2520723114963382E-2</v>
      </c>
      <c r="BL111" s="440">
        <v>4.1743510531885644E-2</v>
      </c>
      <c r="BM111" s="440">
        <v>4.2304659778201283E-2</v>
      </c>
      <c r="BN111" s="440">
        <v>4.1033300936625446E-2</v>
      </c>
      <c r="BO111" s="440">
        <v>4.5919524731222877E-2</v>
      </c>
      <c r="BP111" s="440">
        <v>8.828635664133308E-2</v>
      </c>
      <c r="BQ111" s="440">
        <v>8.0635132489662531E-2</v>
      </c>
      <c r="BR111" s="440">
        <v>8.4009606331493389E-2</v>
      </c>
      <c r="BS111" s="440">
        <v>8.5745407007655414E-2</v>
      </c>
      <c r="BT111" s="440">
        <v>4.4458666257811495E-2</v>
      </c>
      <c r="BU111" s="440">
        <v>4.3145560230729206E-2</v>
      </c>
      <c r="BV111" s="440">
        <v>4.1885704303761657E-2</v>
      </c>
      <c r="BW111" s="440">
        <v>4.2520723114963382E-2</v>
      </c>
      <c r="BX111" s="440">
        <v>4.1743510531885644E-2</v>
      </c>
      <c r="BY111" s="440">
        <v>4.2304659778201283E-2</v>
      </c>
      <c r="BZ111" s="440">
        <v>4.1033300936625446E-2</v>
      </c>
      <c r="CA111" s="440">
        <v>4.5919524731222877E-2</v>
      </c>
      <c r="CB111" s="440">
        <v>8.828635664133308E-2</v>
      </c>
      <c r="CC111" s="440">
        <v>8.0635132489662531E-2</v>
      </c>
      <c r="CD111" s="440">
        <v>8.4009606331493389E-2</v>
      </c>
      <c r="CE111" s="440">
        <v>8.5745407007655414E-2</v>
      </c>
      <c r="CF111" s="440">
        <v>4.4458666257811495E-2</v>
      </c>
      <c r="CG111" s="440">
        <v>4.3145560230729206E-2</v>
      </c>
      <c r="CH111" s="440">
        <v>4.1885704303761657E-2</v>
      </c>
    </row>
    <row r="112" spans="1:86" hidden="1" x14ac:dyDescent="0.3">
      <c r="A112" s="581"/>
      <c r="B112" s="284" t="s">
        <v>21</v>
      </c>
      <c r="C112" s="417">
        <v>3.6471133037168639E-2</v>
      </c>
      <c r="D112" s="417">
        <v>3.695162369297144E-2</v>
      </c>
      <c r="E112" s="417">
        <v>3.7774857726889002E-2</v>
      </c>
      <c r="F112" s="417">
        <v>3.9680987962847677E-2</v>
      </c>
      <c r="G112" s="417">
        <v>4.0665288415437088E-2</v>
      </c>
      <c r="H112" s="417">
        <v>7.1456120715938987E-2</v>
      </c>
      <c r="I112" s="440">
        <v>7.2182560224524711E-2</v>
      </c>
      <c r="J112" s="440">
        <v>7.3486687391125252E-2</v>
      </c>
      <c r="K112" s="440">
        <v>7.1961972198973156E-2</v>
      </c>
      <c r="L112" s="440">
        <v>4.1202779153548821E-2</v>
      </c>
      <c r="M112" s="440">
        <v>4.1783383909177088E-2</v>
      </c>
      <c r="N112" s="440">
        <v>3.8741878479679928E-2</v>
      </c>
      <c r="O112" s="440">
        <v>3.812480333592938E-2</v>
      </c>
      <c r="P112" s="440">
        <v>3.863584650399525E-2</v>
      </c>
      <c r="Q112" s="440">
        <v>4.0110968412696429E-2</v>
      </c>
      <c r="R112" s="440">
        <v>4.1692552246356249E-2</v>
      </c>
      <c r="S112" s="440">
        <v>4.2574877465881671E-2</v>
      </c>
      <c r="T112" s="440">
        <v>7.6182846728634554E-2</v>
      </c>
      <c r="U112" s="440">
        <v>7.2182560224524711E-2</v>
      </c>
      <c r="V112" s="440">
        <v>7.3486687391125252E-2</v>
      </c>
      <c r="W112" s="440">
        <v>7.1961972198973156E-2</v>
      </c>
      <c r="X112" s="440">
        <v>4.1202779153548821E-2</v>
      </c>
      <c r="Y112" s="440">
        <v>4.1783383909177088E-2</v>
      </c>
      <c r="Z112" s="440">
        <v>3.8741878479679928E-2</v>
      </c>
      <c r="AA112" s="440">
        <v>3.812480333592938E-2</v>
      </c>
      <c r="AB112" s="440">
        <v>3.863584650399525E-2</v>
      </c>
      <c r="AC112" s="440">
        <v>4.0110968412696429E-2</v>
      </c>
      <c r="AD112" s="440">
        <v>4.1692552246356249E-2</v>
      </c>
      <c r="AE112" s="440">
        <v>4.2574877465881671E-2</v>
      </c>
      <c r="AF112" s="440">
        <v>7.6182846728634554E-2</v>
      </c>
      <c r="AG112" s="440">
        <v>7.2182560224524711E-2</v>
      </c>
      <c r="AH112" s="440">
        <v>7.3486687391125252E-2</v>
      </c>
      <c r="AI112" s="440">
        <v>7.1961972198973156E-2</v>
      </c>
      <c r="AJ112" s="440">
        <v>4.1202779153548821E-2</v>
      </c>
      <c r="AK112" s="440">
        <v>4.1783383909177088E-2</v>
      </c>
      <c r="AL112" s="440">
        <v>3.8741878479679928E-2</v>
      </c>
      <c r="AM112" s="440">
        <v>3.812480333592938E-2</v>
      </c>
      <c r="AN112" s="440">
        <v>3.863584650399525E-2</v>
      </c>
      <c r="AO112" s="440">
        <v>4.0110968412696429E-2</v>
      </c>
      <c r="AP112" s="440">
        <v>4.1692552246356249E-2</v>
      </c>
      <c r="AQ112" s="440">
        <v>4.2574877465881671E-2</v>
      </c>
      <c r="AR112" s="440">
        <v>7.6182846728634554E-2</v>
      </c>
      <c r="AS112" s="440">
        <v>7.2182560224524711E-2</v>
      </c>
      <c r="AT112" s="440">
        <v>7.3486687391125252E-2</v>
      </c>
      <c r="AU112" s="440">
        <v>7.1961972198973156E-2</v>
      </c>
      <c r="AV112" s="440">
        <v>4.1202779153548821E-2</v>
      </c>
      <c r="AW112" s="440">
        <v>4.1783383909177088E-2</v>
      </c>
      <c r="AX112" s="440">
        <v>3.8741878479679928E-2</v>
      </c>
      <c r="AY112" s="440">
        <v>3.812480333592938E-2</v>
      </c>
      <c r="AZ112" s="440">
        <v>3.863584650399525E-2</v>
      </c>
      <c r="BA112" s="440">
        <v>4.0110968412696429E-2</v>
      </c>
      <c r="BB112" s="440">
        <v>4.1692552246356249E-2</v>
      </c>
      <c r="BC112" s="440">
        <v>4.2574877465881671E-2</v>
      </c>
      <c r="BD112" s="440">
        <v>7.6182846728634554E-2</v>
      </c>
      <c r="BE112" s="440">
        <v>7.2182560224524711E-2</v>
      </c>
      <c r="BF112" s="440">
        <v>7.3486687391125252E-2</v>
      </c>
      <c r="BG112" s="440">
        <v>7.1961972198973156E-2</v>
      </c>
      <c r="BH112" s="440">
        <v>4.1202779153548821E-2</v>
      </c>
      <c r="BI112" s="440">
        <v>4.1783383909177088E-2</v>
      </c>
      <c r="BJ112" s="440">
        <v>3.8741878479679928E-2</v>
      </c>
      <c r="BK112" s="440">
        <v>3.812480333592938E-2</v>
      </c>
      <c r="BL112" s="440">
        <v>3.863584650399525E-2</v>
      </c>
      <c r="BM112" s="440">
        <v>4.0110968412696429E-2</v>
      </c>
      <c r="BN112" s="440">
        <v>4.1692552246356249E-2</v>
      </c>
      <c r="BO112" s="440">
        <v>4.2574877465881671E-2</v>
      </c>
      <c r="BP112" s="440">
        <v>7.6182846728634554E-2</v>
      </c>
      <c r="BQ112" s="440">
        <v>7.2182560224524711E-2</v>
      </c>
      <c r="BR112" s="440">
        <v>7.3486687391125252E-2</v>
      </c>
      <c r="BS112" s="440">
        <v>7.1961972198973156E-2</v>
      </c>
      <c r="BT112" s="440">
        <v>4.1202779153548821E-2</v>
      </c>
      <c r="BU112" s="440">
        <v>4.1783383909177088E-2</v>
      </c>
      <c r="BV112" s="440">
        <v>3.8741878479679928E-2</v>
      </c>
      <c r="BW112" s="440">
        <v>3.812480333592938E-2</v>
      </c>
      <c r="BX112" s="440">
        <v>3.863584650399525E-2</v>
      </c>
      <c r="BY112" s="440">
        <v>4.0110968412696429E-2</v>
      </c>
      <c r="BZ112" s="440">
        <v>4.1692552246356249E-2</v>
      </c>
      <c r="CA112" s="440">
        <v>4.2574877465881671E-2</v>
      </c>
      <c r="CB112" s="440">
        <v>7.6182846728634554E-2</v>
      </c>
      <c r="CC112" s="440">
        <v>7.2182560224524711E-2</v>
      </c>
      <c r="CD112" s="440">
        <v>7.3486687391125252E-2</v>
      </c>
      <c r="CE112" s="440">
        <v>7.1961972198973156E-2</v>
      </c>
      <c r="CF112" s="440">
        <v>4.1202779153548821E-2</v>
      </c>
      <c r="CG112" s="440">
        <v>4.1783383909177088E-2</v>
      </c>
      <c r="CH112" s="440">
        <v>3.8741878479679928E-2</v>
      </c>
    </row>
    <row r="113" spans="1:86" hidden="1" x14ac:dyDescent="0.3">
      <c r="A113" s="581"/>
      <c r="B113" s="284" t="s">
        <v>1</v>
      </c>
      <c r="C113" s="417">
        <v>3.8909365818860897E-2</v>
      </c>
      <c r="D113" s="417">
        <v>3.9213105278525E-2</v>
      </c>
      <c r="E113" s="417">
        <v>3.9617153139619901E-2</v>
      </c>
      <c r="F113" s="417">
        <v>4.5743649930663738E-2</v>
      </c>
      <c r="G113" s="417">
        <v>5.0718637352741708E-2</v>
      </c>
      <c r="H113" s="417">
        <v>8.3767478091820946E-2</v>
      </c>
      <c r="I113" s="440">
        <v>8.1027324509359955E-2</v>
      </c>
      <c r="J113" s="440">
        <v>8.4542112011390252E-2</v>
      </c>
      <c r="K113" s="440">
        <v>8.9460509002049729E-2</v>
      </c>
      <c r="L113" s="440">
        <v>5.0502845272441692E-2</v>
      </c>
      <c r="M113" s="440">
        <v>4.4588000000000003E-2</v>
      </c>
      <c r="N113" s="440">
        <v>4.0072999999999998E-2</v>
      </c>
      <c r="O113" s="440">
        <v>3.7643000000000003E-2</v>
      </c>
      <c r="P113" s="440">
        <v>3.7594000000000002E-2</v>
      </c>
      <c r="Q113" s="440">
        <v>3.8481000000000001E-2</v>
      </c>
      <c r="R113" s="440">
        <v>4.5546527424448306E-2</v>
      </c>
      <c r="S113" s="440">
        <v>5.2139423884773821E-2</v>
      </c>
      <c r="T113" s="440">
        <v>8.918045167108582E-2</v>
      </c>
      <c r="U113" s="440">
        <v>8.1027324509359955E-2</v>
      </c>
      <c r="V113" s="440">
        <v>8.4542112011390252E-2</v>
      </c>
      <c r="W113" s="440">
        <v>8.9460509002049729E-2</v>
      </c>
      <c r="X113" s="440">
        <v>5.0502845272441692E-2</v>
      </c>
      <c r="Y113" s="440">
        <v>4.4588000000000003E-2</v>
      </c>
      <c r="Z113" s="440">
        <v>4.0072999999999998E-2</v>
      </c>
      <c r="AA113" s="440">
        <v>3.7643000000000003E-2</v>
      </c>
      <c r="AB113" s="440">
        <v>3.7594000000000002E-2</v>
      </c>
      <c r="AC113" s="440">
        <v>3.8481000000000001E-2</v>
      </c>
      <c r="AD113" s="440">
        <v>4.5546527424448306E-2</v>
      </c>
      <c r="AE113" s="440">
        <v>5.2139423884773821E-2</v>
      </c>
      <c r="AF113" s="440">
        <v>8.918045167108582E-2</v>
      </c>
      <c r="AG113" s="440">
        <v>8.1027324509359955E-2</v>
      </c>
      <c r="AH113" s="440">
        <v>8.4542112011390252E-2</v>
      </c>
      <c r="AI113" s="440">
        <v>8.9460509002049729E-2</v>
      </c>
      <c r="AJ113" s="440">
        <v>5.0502845272441692E-2</v>
      </c>
      <c r="AK113" s="440">
        <v>4.4588000000000003E-2</v>
      </c>
      <c r="AL113" s="440">
        <v>4.0072999999999998E-2</v>
      </c>
      <c r="AM113" s="440">
        <v>3.7643000000000003E-2</v>
      </c>
      <c r="AN113" s="440">
        <v>3.7594000000000002E-2</v>
      </c>
      <c r="AO113" s="440">
        <v>3.8481000000000001E-2</v>
      </c>
      <c r="AP113" s="440">
        <v>4.5546527424448306E-2</v>
      </c>
      <c r="AQ113" s="440">
        <v>5.2139423884773821E-2</v>
      </c>
      <c r="AR113" s="440">
        <v>8.918045167108582E-2</v>
      </c>
      <c r="AS113" s="440">
        <v>8.1027324509359955E-2</v>
      </c>
      <c r="AT113" s="440">
        <v>8.4542112011390252E-2</v>
      </c>
      <c r="AU113" s="440">
        <v>8.9460509002049729E-2</v>
      </c>
      <c r="AV113" s="440">
        <v>5.0502845272441692E-2</v>
      </c>
      <c r="AW113" s="440">
        <v>4.4588000000000003E-2</v>
      </c>
      <c r="AX113" s="440">
        <v>4.0072999999999998E-2</v>
      </c>
      <c r="AY113" s="440">
        <v>3.7643000000000003E-2</v>
      </c>
      <c r="AZ113" s="440">
        <v>3.7594000000000002E-2</v>
      </c>
      <c r="BA113" s="440">
        <v>3.8481000000000001E-2</v>
      </c>
      <c r="BB113" s="440">
        <v>4.5546527424448306E-2</v>
      </c>
      <c r="BC113" s="440">
        <v>5.2139423884773821E-2</v>
      </c>
      <c r="BD113" s="440">
        <v>8.918045167108582E-2</v>
      </c>
      <c r="BE113" s="440">
        <v>8.1027324509359955E-2</v>
      </c>
      <c r="BF113" s="440">
        <v>8.4542112011390252E-2</v>
      </c>
      <c r="BG113" s="440">
        <v>8.9460509002049729E-2</v>
      </c>
      <c r="BH113" s="440">
        <v>5.0502845272441692E-2</v>
      </c>
      <c r="BI113" s="440">
        <v>4.4588000000000003E-2</v>
      </c>
      <c r="BJ113" s="440">
        <v>4.0072999999999998E-2</v>
      </c>
      <c r="BK113" s="440">
        <v>3.7643000000000003E-2</v>
      </c>
      <c r="BL113" s="440">
        <v>3.7594000000000002E-2</v>
      </c>
      <c r="BM113" s="440">
        <v>3.8481000000000001E-2</v>
      </c>
      <c r="BN113" s="440">
        <v>4.5546527424448306E-2</v>
      </c>
      <c r="BO113" s="440">
        <v>5.2139423884773821E-2</v>
      </c>
      <c r="BP113" s="440">
        <v>8.918045167108582E-2</v>
      </c>
      <c r="BQ113" s="440">
        <v>8.1027324509359955E-2</v>
      </c>
      <c r="BR113" s="440">
        <v>8.4542112011390252E-2</v>
      </c>
      <c r="BS113" s="440">
        <v>8.9460509002049729E-2</v>
      </c>
      <c r="BT113" s="440">
        <v>5.0502845272441692E-2</v>
      </c>
      <c r="BU113" s="440">
        <v>4.4588000000000003E-2</v>
      </c>
      <c r="BV113" s="440">
        <v>4.0072999999999998E-2</v>
      </c>
      <c r="BW113" s="440">
        <v>3.7643000000000003E-2</v>
      </c>
      <c r="BX113" s="440">
        <v>3.7594000000000002E-2</v>
      </c>
      <c r="BY113" s="440">
        <v>3.8481000000000001E-2</v>
      </c>
      <c r="BZ113" s="440">
        <v>4.5546527424448306E-2</v>
      </c>
      <c r="CA113" s="440">
        <v>5.2139423884773821E-2</v>
      </c>
      <c r="CB113" s="440">
        <v>8.918045167108582E-2</v>
      </c>
      <c r="CC113" s="440">
        <v>8.1027324509359955E-2</v>
      </c>
      <c r="CD113" s="440">
        <v>8.4542112011390252E-2</v>
      </c>
      <c r="CE113" s="440">
        <v>8.9460509002049729E-2</v>
      </c>
      <c r="CF113" s="440">
        <v>5.0502845272441692E-2</v>
      </c>
      <c r="CG113" s="440">
        <v>4.4588000000000003E-2</v>
      </c>
      <c r="CH113" s="440">
        <v>4.0072999999999998E-2</v>
      </c>
    </row>
    <row r="114" spans="1:86" hidden="1" x14ac:dyDescent="0.3">
      <c r="A114" s="581"/>
      <c r="B114" s="284" t="s">
        <v>22</v>
      </c>
      <c r="C114" s="417">
        <v>2.6980542061476737E-2</v>
      </c>
      <c r="D114" s="417">
        <v>2.6416650778008609E-2</v>
      </c>
      <c r="E114" s="417">
        <v>2.6409753913920878E-2</v>
      </c>
      <c r="F114" s="417">
        <v>2.7322681190219626E-2</v>
      </c>
      <c r="G114" s="417">
        <v>2.7133375868976847E-2</v>
      </c>
      <c r="H114" s="417">
        <v>4.2055034722303222E-2</v>
      </c>
      <c r="I114" s="440">
        <v>4.3757210070201225E-2</v>
      </c>
      <c r="J114" s="440">
        <v>4.3498044615800903E-2</v>
      </c>
      <c r="K114" s="440">
        <v>4.4228232364900331E-2</v>
      </c>
      <c r="L114" s="440">
        <v>2.7623053960593121E-2</v>
      </c>
      <c r="M114" s="440">
        <v>2.7741626843932658E-2</v>
      </c>
      <c r="N114" s="440">
        <v>2.7315147361757344E-2</v>
      </c>
      <c r="O114" s="440">
        <v>2.7979023307448891E-2</v>
      </c>
      <c r="P114" s="440">
        <v>2.7062237345416705E-2</v>
      </c>
      <c r="Q114" s="440">
        <v>2.7366766574322021E-2</v>
      </c>
      <c r="R114" s="440">
        <v>2.8203953398476794E-2</v>
      </c>
      <c r="S114" s="440">
        <v>2.7858111953350514E-2</v>
      </c>
      <c r="T114" s="440">
        <v>4.517263626282926E-2</v>
      </c>
      <c r="U114" s="440">
        <v>4.3757210070201225E-2</v>
      </c>
      <c r="V114" s="440">
        <v>4.3498044615800903E-2</v>
      </c>
      <c r="W114" s="440">
        <v>4.4228232364900331E-2</v>
      </c>
      <c r="X114" s="440">
        <v>2.7623053960593121E-2</v>
      </c>
      <c r="Y114" s="440">
        <v>2.7741626843932658E-2</v>
      </c>
      <c r="Z114" s="440">
        <v>2.7315147361757344E-2</v>
      </c>
      <c r="AA114" s="440">
        <v>2.7979023307448891E-2</v>
      </c>
      <c r="AB114" s="440">
        <v>2.7062237345416705E-2</v>
      </c>
      <c r="AC114" s="440">
        <v>2.7366766574322021E-2</v>
      </c>
      <c r="AD114" s="440">
        <v>2.8203953398476794E-2</v>
      </c>
      <c r="AE114" s="440">
        <v>2.7858111953350514E-2</v>
      </c>
      <c r="AF114" s="440">
        <v>4.517263626282926E-2</v>
      </c>
      <c r="AG114" s="440">
        <v>4.3757210070201225E-2</v>
      </c>
      <c r="AH114" s="440">
        <v>4.3498044615800903E-2</v>
      </c>
      <c r="AI114" s="440">
        <v>4.4228232364900331E-2</v>
      </c>
      <c r="AJ114" s="440">
        <v>2.7623053960593121E-2</v>
      </c>
      <c r="AK114" s="440">
        <v>2.7741626843932658E-2</v>
      </c>
      <c r="AL114" s="440">
        <v>2.7315147361757344E-2</v>
      </c>
      <c r="AM114" s="440">
        <v>2.7979023307448891E-2</v>
      </c>
      <c r="AN114" s="440">
        <v>2.7062237345416705E-2</v>
      </c>
      <c r="AO114" s="440">
        <v>2.7366766574322021E-2</v>
      </c>
      <c r="AP114" s="440">
        <v>2.8203953398476794E-2</v>
      </c>
      <c r="AQ114" s="440">
        <v>2.7858111953350514E-2</v>
      </c>
      <c r="AR114" s="440">
        <v>4.517263626282926E-2</v>
      </c>
      <c r="AS114" s="440">
        <v>4.3757210070201225E-2</v>
      </c>
      <c r="AT114" s="440">
        <v>4.3498044615800903E-2</v>
      </c>
      <c r="AU114" s="440">
        <v>4.4228232364900331E-2</v>
      </c>
      <c r="AV114" s="440">
        <v>2.7623053960593121E-2</v>
      </c>
      <c r="AW114" s="440">
        <v>2.7741626843932658E-2</v>
      </c>
      <c r="AX114" s="440">
        <v>2.7315147361757344E-2</v>
      </c>
      <c r="AY114" s="440">
        <v>2.7979023307448891E-2</v>
      </c>
      <c r="AZ114" s="440">
        <v>2.7062237345416705E-2</v>
      </c>
      <c r="BA114" s="440">
        <v>2.7366766574322021E-2</v>
      </c>
      <c r="BB114" s="440">
        <v>2.8203953398476794E-2</v>
      </c>
      <c r="BC114" s="440">
        <v>2.7858111953350514E-2</v>
      </c>
      <c r="BD114" s="440">
        <v>4.517263626282926E-2</v>
      </c>
      <c r="BE114" s="440">
        <v>4.3757210070201225E-2</v>
      </c>
      <c r="BF114" s="440">
        <v>4.3498044615800903E-2</v>
      </c>
      <c r="BG114" s="440">
        <v>4.4228232364900331E-2</v>
      </c>
      <c r="BH114" s="440">
        <v>2.7623053960593121E-2</v>
      </c>
      <c r="BI114" s="440">
        <v>2.7741626843932658E-2</v>
      </c>
      <c r="BJ114" s="440">
        <v>2.7315147361757344E-2</v>
      </c>
      <c r="BK114" s="440">
        <v>2.7979023307448891E-2</v>
      </c>
      <c r="BL114" s="440">
        <v>2.7062237345416705E-2</v>
      </c>
      <c r="BM114" s="440">
        <v>2.7366766574322021E-2</v>
      </c>
      <c r="BN114" s="440">
        <v>2.8203953398476794E-2</v>
      </c>
      <c r="BO114" s="440">
        <v>2.7858111953350514E-2</v>
      </c>
      <c r="BP114" s="440">
        <v>4.517263626282926E-2</v>
      </c>
      <c r="BQ114" s="440">
        <v>4.3757210070201225E-2</v>
      </c>
      <c r="BR114" s="440">
        <v>4.3498044615800903E-2</v>
      </c>
      <c r="BS114" s="440">
        <v>4.4228232364900331E-2</v>
      </c>
      <c r="BT114" s="440">
        <v>2.7623053960593121E-2</v>
      </c>
      <c r="BU114" s="440">
        <v>2.7741626843932658E-2</v>
      </c>
      <c r="BV114" s="440">
        <v>2.7315147361757344E-2</v>
      </c>
      <c r="BW114" s="440">
        <v>2.7979023307448891E-2</v>
      </c>
      <c r="BX114" s="440">
        <v>2.7062237345416705E-2</v>
      </c>
      <c r="BY114" s="440">
        <v>2.7366766574322021E-2</v>
      </c>
      <c r="BZ114" s="440">
        <v>2.8203953398476794E-2</v>
      </c>
      <c r="CA114" s="440">
        <v>2.7858111953350514E-2</v>
      </c>
      <c r="CB114" s="440">
        <v>4.517263626282926E-2</v>
      </c>
      <c r="CC114" s="440">
        <v>4.3757210070201225E-2</v>
      </c>
      <c r="CD114" s="440">
        <v>4.3498044615800903E-2</v>
      </c>
      <c r="CE114" s="440">
        <v>4.4228232364900331E-2</v>
      </c>
      <c r="CF114" s="440">
        <v>2.7623053960593121E-2</v>
      </c>
      <c r="CG114" s="440">
        <v>2.7741626843932658E-2</v>
      </c>
      <c r="CH114" s="440">
        <v>2.7315147361757344E-2</v>
      </c>
    </row>
    <row r="115" spans="1:86" hidden="1" x14ac:dyDescent="0.3">
      <c r="A115" s="581"/>
      <c r="B115" s="94" t="s">
        <v>9</v>
      </c>
      <c r="C115" s="417">
        <v>3.7307487668204763E-2</v>
      </c>
      <c r="D115" s="417">
        <v>3.6966589761195455E-2</v>
      </c>
      <c r="E115" s="417">
        <v>3.7313376815714949E-2</v>
      </c>
      <c r="F115" s="417">
        <v>3.7722560610678801E-2</v>
      </c>
      <c r="G115" s="417">
        <v>3.8041371807305921E-2</v>
      </c>
      <c r="H115" s="417">
        <v>4.1566777657655103E-2</v>
      </c>
      <c r="I115" s="440">
        <v>4.3243999999999998E-2</v>
      </c>
      <c r="J115" s="440">
        <v>4.2998000000000001E-2</v>
      </c>
      <c r="K115" s="440">
        <v>6.9761842481432038E-2</v>
      </c>
      <c r="L115" s="440">
        <v>3.8970456467593638E-2</v>
      </c>
      <c r="M115" s="440">
        <v>3.9130451436498209E-2</v>
      </c>
      <c r="N115" s="440">
        <v>3.8987207833272704E-2</v>
      </c>
      <c r="O115" s="440">
        <v>4.0318557896803296E-2</v>
      </c>
      <c r="P115" s="440">
        <v>3.9568248587468539E-2</v>
      </c>
      <c r="Q115" s="440">
        <v>4.0207620734309842E-2</v>
      </c>
      <c r="R115" s="440">
        <v>3.9948730023870067E-2</v>
      </c>
      <c r="S115" s="440">
        <v>4.0203143576144802E-2</v>
      </c>
      <c r="T115" s="440">
        <v>4.4656000000000001E-2</v>
      </c>
      <c r="U115" s="440">
        <v>4.3243999999999998E-2</v>
      </c>
      <c r="V115" s="440">
        <v>4.2998000000000001E-2</v>
      </c>
      <c r="W115" s="440">
        <v>6.9761842481432038E-2</v>
      </c>
      <c r="X115" s="440">
        <v>3.8970456467593638E-2</v>
      </c>
      <c r="Y115" s="440">
        <v>3.9130451436498209E-2</v>
      </c>
      <c r="Z115" s="440">
        <v>3.8987207833272704E-2</v>
      </c>
      <c r="AA115" s="440">
        <v>4.0318557896803296E-2</v>
      </c>
      <c r="AB115" s="440">
        <v>3.9568248587468539E-2</v>
      </c>
      <c r="AC115" s="440">
        <v>4.0207620734309842E-2</v>
      </c>
      <c r="AD115" s="440">
        <v>3.9948730023870067E-2</v>
      </c>
      <c r="AE115" s="440">
        <v>4.0203143576144802E-2</v>
      </c>
      <c r="AF115" s="440">
        <v>4.4656000000000001E-2</v>
      </c>
      <c r="AG115" s="440">
        <v>4.3243999999999998E-2</v>
      </c>
      <c r="AH115" s="440">
        <v>4.2998000000000001E-2</v>
      </c>
      <c r="AI115" s="440">
        <v>6.9761842481432038E-2</v>
      </c>
      <c r="AJ115" s="440">
        <v>3.8970456467593638E-2</v>
      </c>
      <c r="AK115" s="440">
        <v>3.9130451436498209E-2</v>
      </c>
      <c r="AL115" s="440">
        <v>3.8987207833272704E-2</v>
      </c>
      <c r="AM115" s="440">
        <v>4.0318557896803296E-2</v>
      </c>
      <c r="AN115" s="440">
        <v>3.9568248587468539E-2</v>
      </c>
      <c r="AO115" s="440">
        <v>4.0207620734309842E-2</v>
      </c>
      <c r="AP115" s="440">
        <v>3.9948730023870067E-2</v>
      </c>
      <c r="AQ115" s="440">
        <v>4.0203143576144802E-2</v>
      </c>
      <c r="AR115" s="440">
        <v>4.4656000000000001E-2</v>
      </c>
      <c r="AS115" s="440">
        <v>4.3243999999999998E-2</v>
      </c>
      <c r="AT115" s="440">
        <v>4.2998000000000001E-2</v>
      </c>
      <c r="AU115" s="440">
        <v>6.9761842481432038E-2</v>
      </c>
      <c r="AV115" s="440">
        <v>3.8970456467593638E-2</v>
      </c>
      <c r="AW115" s="440">
        <v>3.9130451436498209E-2</v>
      </c>
      <c r="AX115" s="440">
        <v>3.8987207833272704E-2</v>
      </c>
      <c r="AY115" s="440">
        <v>4.0318557896803296E-2</v>
      </c>
      <c r="AZ115" s="440">
        <v>3.9568248587468539E-2</v>
      </c>
      <c r="BA115" s="440">
        <v>4.0207620734309842E-2</v>
      </c>
      <c r="BB115" s="440">
        <v>3.9948730023870067E-2</v>
      </c>
      <c r="BC115" s="440">
        <v>4.0203143576144802E-2</v>
      </c>
      <c r="BD115" s="440">
        <v>4.4656000000000001E-2</v>
      </c>
      <c r="BE115" s="440">
        <v>4.3243999999999998E-2</v>
      </c>
      <c r="BF115" s="440">
        <v>4.2998000000000001E-2</v>
      </c>
      <c r="BG115" s="440">
        <v>6.9761842481432038E-2</v>
      </c>
      <c r="BH115" s="440">
        <v>3.8970456467593638E-2</v>
      </c>
      <c r="BI115" s="440">
        <v>3.9130451436498209E-2</v>
      </c>
      <c r="BJ115" s="440">
        <v>3.8987207833272704E-2</v>
      </c>
      <c r="BK115" s="440">
        <v>4.0318557896803296E-2</v>
      </c>
      <c r="BL115" s="440">
        <v>3.9568248587468539E-2</v>
      </c>
      <c r="BM115" s="440">
        <v>4.0207620734309842E-2</v>
      </c>
      <c r="BN115" s="440">
        <v>3.9948730023870067E-2</v>
      </c>
      <c r="BO115" s="440">
        <v>4.0203143576144802E-2</v>
      </c>
      <c r="BP115" s="440">
        <v>4.4656000000000001E-2</v>
      </c>
      <c r="BQ115" s="440">
        <v>4.3243999999999998E-2</v>
      </c>
      <c r="BR115" s="440">
        <v>4.2998000000000001E-2</v>
      </c>
      <c r="BS115" s="440">
        <v>6.9761842481432038E-2</v>
      </c>
      <c r="BT115" s="440">
        <v>3.8970456467593638E-2</v>
      </c>
      <c r="BU115" s="440">
        <v>3.9130451436498209E-2</v>
      </c>
      <c r="BV115" s="440">
        <v>3.8987207833272704E-2</v>
      </c>
      <c r="BW115" s="440">
        <v>4.0318557896803296E-2</v>
      </c>
      <c r="BX115" s="440">
        <v>3.9568248587468539E-2</v>
      </c>
      <c r="BY115" s="440">
        <v>4.0207620734309842E-2</v>
      </c>
      <c r="BZ115" s="440">
        <v>3.9948730023870067E-2</v>
      </c>
      <c r="CA115" s="440">
        <v>4.0203143576144802E-2</v>
      </c>
      <c r="CB115" s="440">
        <v>4.4656000000000001E-2</v>
      </c>
      <c r="CC115" s="440">
        <v>4.3243999999999998E-2</v>
      </c>
      <c r="CD115" s="440">
        <v>4.2998000000000001E-2</v>
      </c>
      <c r="CE115" s="440">
        <v>6.9761842481432038E-2</v>
      </c>
      <c r="CF115" s="440">
        <v>3.8970456467593638E-2</v>
      </c>
      <c r="CG115" s="440">
        <v>3.9130451436498209E-2</v>
      </c>
      <c r="CH115" s="440">
        <v>3.8987207833272704E-2</v>
      </c>
    </row>
    <row r="116" spans="1:86" hidden="1" x14ac:dyDescent="0.3">
      <c r="A116" s="581"/>
      <c r="B116" s="94" t="s">
        <v>3</v>
      </c>
      <c r="C116" s="417">
        <v>4.0300987691453578E-2</v>
      </c>
      <c r="D116" s="417">
        <v>4.0066560101273123E-2</v>
      </c>
      <c r="E116" s="417">
        <v>4.0293897309057192E-2</v>
      </c>
      <c r="F116" s="417">
        <v>4.0677612652921684E-2</v>
      </c>
      <c r="G116" s="417">
        <v>4.4373882610231265E-2</v>
      </c>
      <c r="H116" s="417">
        <v>8.2921252408061474E-2</v>
      </c>
      <c r="I116" s="440">
        <v>8.0635132489662531E-2</v>
      </c>
      <c r="J116" s="440">
        <v>8.4009606331493389E-2</v>
      </c>
      <c r="K116" s="440">
        <v>8.5745407007655414E-2</v>
      </c>
      <c r="L116" s="440">
        <v>4.4458666257811495E-2</v>
      </c>
      <c r="M116" s="440">
        <v>4.3145560230729206E-2</v>
      </c>
      <c r="N116" s="440">
        <v>4.1885704303761657E-2</v>
      </c>
      <c r="O116" s="440">
        <v>4.2520723114963382E-2</v>
      </c>
      <c r="P116" s="440">
        <v>4.1743510531885644E-2</v>
      </c>
      <c r="Q116" s="440">
        <v>4.2304659778201283E-2</v>
      </c>
      <c r="R116" s="440">
        <v>4.1033300936625446E-2</v>
      </c>
      <c r="S116" s="440">
        <v>4.5919524731222877E-2</v>
      </c>
      <c r="T116" s="440">
        <v>8.828635664133308E-2</v>
      </c>
      <c r="U116" s="440">
        <v>8.0635132489662531E-2</v>
      </c>
      <c r="V116" s="440">
        <v>8.4009606331493389E-2</v>
      </c>
      <c r="W116" s="440">
        <v>8.5745407007655414E-2</v>
      </c>
      <c r="X116" s="440">
        <v>4.4458666257811495E-2</v>
      </c>
      <c r="Y116" s="440">
        <v>4.3145560230729206E-2</v>
      </c>
      <c r="Z116" s="440">
        <v>4.1885704303761657E-2</v>
      </c>
      <c r="AA116" s="440">
        <v>4.2520723114963382E-2</v>
      </c>
      <c r="AB116" s="440">
        <v>4.1743510531885644E-2</v>
      </c>
      <c r="AC116" s="440">
        <v>4.2304659778201283E-2</v>
      </c>
      <c r="AD116" s="440">
        <v>4.1033300936625446E-2</v>
      </c>
      <c r="AE116" s="440">
        <v>4.5919524731222877E-2</v>
      </c>
      <c r="AF116" s="440">
        <v>8.828635664133308E-2</v>
      </c>
      <c r="AG116" s="440">
        <v>8.0635132489662531E-2</v>
      </c>
      <c r="AH116" s="440">
        <v>8.4009606331493389E-2</v>
      </c>
      <c r="AI116" s="440">
        <v>8.5745407007655414E-2</v>
      </c>
      <c r="AJ116" s="440">
        <v>4.4458666257811495E-2</v>
      </c>
      <c r="AK116" s="440">
        <v>4.3145560230729206E-2</v>
      </c>
      <c r="AL116" s="440">
        <v>4.1885704303761657E-2</v>
      </c>
      <c r="AM116" s="440">
        <v>4.2520723114963382E-2</v>
      </c>
      <c r="AN116" s="440">
        <v>4.1743510531885644E-2</v>
      </c>
      <c r="AO116" s="440">
        <v>4.2304659778201283E-2</v>
      </c>
      <c r="AP116" s="440">
        <v>4.1033300936625446E-2</v>
      </c>
      <c r="AQ116" s="440">
        <v>4.5919524731222877E-2</v>
      </c>
      <c r="AR116" s="440">
        <v>8.828635664133308E-2</v>
      </c>
      <c r="AS116" s="440">
        <v>8.0635132489662531E-2</v>
      </c>
      <c r="AT116" s="440">
        <v>8.4009606331493389E-2</v>
      </c>
      <c r="AU116" s="440">
        <v>8.5745407007655414E-2</v>
      </c>
      <c r="AV116" s="440">
        <v>4.4458666257811495E-2</v>
      </c>
      <c r="AW116" s="440">
        <v>4.3145560230729206E-2</v>
      </c>
      <c r="AX116" s="440">
        <v>4.1885704303761657E-2</v>
      </c>
      <c r="AY116" s="440">
        <v>4.2520723114963382E-2</v>
      </c>
      <c r="AZ116" s="440">
        <v>4.1743510531885644E-2</v>
      </c>
      <c r="BA116" s="440">
        <v>4.2304659778201283E-2</v>
      </c>
      <c r="BB116" s="440">
        <v>4.1033300936625446E-2</v>
      </c>
      <c r="BC116" s="440">
        <v>4.5919524731222877E-2</v>
      </c>
      <c r="BD116" s="440">
        <v>8.828635664133308E-2</v>
      </c>
      <c r="BE116" s="440">
        <v>8.0635132489662531E-2</v>
      </c>
      <c r="BF116" s="440">
        <v>8.4009606331493389E-2</v>
      </c>
      <c r="BG116" s="440">
        <v>8.5745407007655414E-2</v>
      </c>
      <c r="BH116" s="440">
        <v>4.4458666257811495E-2</v>
      </c>
      <c r="BI116" s="440">
        <v>4.3145560230729206E-2</v>
      </c>
      <c r="BJ116" s="440">
        <v>4.1885704303761657E-2</v>
      </c>
      <c r="BK116" s="440">
        <v>4.2520723114963382E-2</v>
      </c>
      <c r="BL116" s="440">
        <v>4.1743510531885644E-2</v>
      </c>
      <c r="BM116" s="440">
        <v>4.2304659778201283E-2</v>
      </c>
      <c r="BN116" s="440">
        <v>4.1033300936625446E-2</v>
      </c>
      <c r="BO116" s="440">
        <v>4.5919524731222877E-2</v>
      </c>
      <c r="BP116" s="440">
        <v>8.828635664133308E-2</v>
      </c>
      <c r="BQ116" s="440">
        <v>8.0635132489662531E-2</v>
      </c>
      <c r="BR116" s="440">
        <v>8.4009606331493389E-2</v>
      </c>
      <c r="BS116" s="440">
        <v>8.5745407007655414E-2</v>
      </c>
      <c r="BT116" s="440">
        <v>4.4458666257811495E-2</v>
      </c>
      <c r="BU116" s="440">
        <v>4.3145560230729206E-2</v>
      </c>
      <c r="BV116" s="440">
        <v>4.1885704303761657E-2</v>
      </c>
      <c r="BW116" s="440">
        <v>4.2520723114963382E-2</v>
      </c>
      <c r="BX116" s="440">
        <v>4.1743510531885644E-2</v>
      </c>
      <c r="BY116" s="440">
        <v>4.2304659778201283E-2</v>
      </c>
      <c r="BZ116" s="440">
        <v>4.1033300936625446E-2</v>
      </c>
      <c r="CA116" s="440">
        <v>4.5919524731222877E-2</v>
      </c>
      <c r="CB116" s="440">
        <v>8.828635664133308E-2</v>
      </c>
      <c r="CC116" s="440">
        <v>8.0635132489662531E-2</v>
      </c>
      <c r="CD116" s="440">
        <v>8.4009606331493389E-2</v>
      </c>
      <c r="CE116" s="440">
        <v>8.5745407007655414E-2</v>
      </c>
      <c r="CF116" s="440">
        <v>4.4458666257811495E-2</v>
      </c>
      <c r="CG116" s="440">
        <v>4.3145560230729206E-2</v>
      </c>
      <c r="CH116" s="440">
        <v>4.1885704303761657E-2</v>
      </c>
    </row>
    <row r="117" spans="1:86" hidden="1" x14ac:dyDescent="0.3">
      <c r="A117" s="581"/>
      <c r="B117" s="94" t="s">
        <v>4</v>
      </c>
      <c r="C117" s="417">
        <v>3.7294886604471444E-2</v>
      </c>
      <c r="D117" s="417">
        <v>3.7502533366214272E-2</v>
      </c>
      <c r="E117" s="417">
        <v>3.7668124977731247E-2</v>
      </c>
      <c r="F117" s="417">
        <v>3.9681623341888329E-2</v>
      </c>
      <c r="G117" s="417">
        <v>4.0939386305950648E-2</v>
      </c>
      <c r="H117" s="417">
        <v>7.044933540256805E-2</v>
      </c>
      <c r="I117" s="440">
        <v>7.1220477912199667E-2</v>
      </c>
      <c r="J117" s="440">
        <v>7.2367615303684074E-2</v>
      </c>
      <c r="K117" s="440">
        <v>6.9558311182514918E-2</v>
      </c>
      <c r="L117" s="440">
        <v>4.1479096302891857E-2</v>
      </c>
      <c r="M117" s="440">
        <v>4.1768887377816956E-2</v>
      </c>
      <c r="N117" s="440">
        <v>3.9137667024608053E-2</v>
      </c>
      <c r="O117" s="440">
        <v>3.9332392744537863E-2</v>
      </c>
      <c r="P117" s="440">
        <v>3.9395134594588245E-2</v>
      </c>
      <c r="Q117" s="440">
        <v>3.9889592752648043E-2</v>
      </c>
      <c r="R117" s="440">
        <v>4.1567530398382256E-2</v>
      </c>
      <c r="S117" s="440">
        <v>4.2877148484720788E-2</v>
      </c>
      <c r="T117" s="440">
        <v>7.5120845496107133E-2</v>
      </c>
      <c r="U117" s="440">
        <v>7.1220477912199667E-2</v>
      </c>
      <c r="V117" s="440">
        <v>7.2367615303684074E-2</v>
      </c>
      <c r="W117" s="440">
        <v>6.9558311182514918E-2</v>
      </c>
      <c r="X117" s="440">
        <v>4.1479096302891857E-2</v>
      </c>
      <c r="Y117" s="440">
        <v>4.1768887377816956E-2</v>
      </c>
      <c r="Z117" s="440">
        <v>3.9137667024608053E-2</v>
      </c>
      <c r="AA117" s="440">
        <v>3.9332392744537863E-2</v>
      </c>
      <c r="AB117" s="440">
        <v>3.9395134594588245E-2</v>
      </c>
      <c r="AC117" s="440">
        <v>3.9889592752648043E-2</v>
      </c>
      <c r="AD117" s="440">
        <v>4.1567530398382256E-2</v>
      </c>
      <c r="AE117" s="440">
        <v>4.2877148484720788E-2</v>
      </c>
      <c r="AF117" s="440">
        <v>7.5120845496107133E-2</v>
      </c>
      <c r="AG117" s="440">
        <v>7.1220477912199667E-2</v>
      </c>
      <c r="AH117" s="440">
        <v>7.2367615303684074E-2</v>
      </c>
      <c r="AI117" s="440">
        <v>6.9558311182514918E-2</v>
      </c>
      <c r="AJ117" s="440">
        <v>4.1479096302891857E-2</v>
      </c>
      <c r="AK117" s="440">
        <v>4.1768887377816956E-2</v>
      </c>
      <c r="AL117" s="440">
        <v>3.9137667024608053E-2</v>
      </c>
      <c r="AM117" s="440">
        <v>3.9332392744537863E-2</v>
      </c>
      <c r="AN117" s="440">
        <v>3.9395134594588245E-2</v>
      </c>
      <c r="AO117" s="440">
        <v>3.9889592752648043E-2</v>
      </c>
      <c r="AP117" s="440">
        <v>4.1567530398382256E-2</v>
      </c>
      <c r="AQ117" s="440">
        <v>4.2877148484720788E-2</v>
      </c>
      <c r="AR117" s="440">
        <v>7.5120845496107133E-2</v>
      </c>
      <c r="AS117" s="440">
        <v>7.1220477912199667E-2</v>
      </c>
      <c r="AT117" s="440">
        <v>7.2367615303684074E-2</v>
      </c>
      <c r="AU117" s="440">
        <v>6.9558311182514918E-2</v>
      </c>
      <c r="AV117" s="440">
        <v>4.1479096302891857E-2</v>
      </c>
      <c r="AW117" s="440">
        <v>4.1768887377816956E-2</v>
      </c>
      <c r="AX117" s="440">
        <v>3.9137667024608053E-2</v>
      </c>
      <c r="AY117" s="440">
        <v>3.9332392744537863E-2</v>
      </c>
      <c r="AZ117" s="440">
        <v>3.9395134594588245E-2</v>
      </c>
      <c r="BA117" s="440">
        <v>3.9889592752648043E-2</v>
      </c>
      <c r="BB117" s="440">
        <v>4.1567530398382256E-2</v>
      </c>
      <c r="BC117" s="440">
        <v>4.2877148484720788E-2</v>
      </c>
      <c r="BD117" s="440">
        <v>7.5120845496107133E-2</v>
      </c>
      <c r="BE117" s="440">
        <v>7.1220477912199667E-2</v>
      </c>
      <c r="BF117" s="440">
        <v>7.2367615303684074E-2</v>
      </c>
      <c r="BG117" s="440">
        <v>6.9558311182514918E-2</v>
      </c>
      <c r="BH117" s="440">
        <v>4.1479096302891857E-2</v>
      </c>
      <c r="BI117" s="440">
        <v>4.1768887377816956E-2</v>
      </c>
      <c r="BJ117" s="440">
        <v>3.9137667024608053E-2</v>
      </c>
      <c r="BK117" s="440">
        <v>3.9332392744537863E-2</v>
      </c>
      <c r="BL117" s="440">
        <v>3.9395134594588245E-2</v>
      </c>
      <c r="BM117" s="440">
        <v>3.9889592752648043E-2</v>
      </c>
      <c r="BN117" s="440">
        <v>4.1567530398382256E-2</v>
      </c>
      <c r="BO117" s="440">
        <v>4.2877148484720788E-2</v>
      </c>
      <c r="BP117" s="440">
        <v>7.5120845496107133E-2</v>
      </c>
      <c r="BQ117" s="440">
        <v>7.1220477912199667E-2</v>
      </c>
      <c r="BR117" s="440">
        <v>7.2367615303684074E-2</v>
      </c>
      <c r="BS117" s="440">
        <v>6.9558311182514918E-2</v>
      </c>
      <c r="BT117" s="440">
        <v>4.1479096302891857E-2</v>
      </c>
      <c r="BU117" s="440">
        <v>4.1768887377816956E-2</v>
      </c>
      <c r="BV117" s="440">
        <v>3.9137667024608053E-2</v>
      </c>
      <c r="BW117" s="440">
        <v>3.9332392744537863E-2</v>
      </c>
      <c r="BX117" s="440">
        <v>3.9395134594588245E-2</v>
      </c>
      <c r="BY117" s="440">
        <v>3.9889592752648043E-2</v>
      </c>
      <c r="BZ117" s="440">
        <v>4.1567530398382256E-2</v>
      </c>
      <c r="CA117" s="440">
        <v>4.2877148484720788E-2</v>
      </c>
      <c r="CB117" s="440">
        <v>7.5120845496107133E-2</v>
      </c>
      <c r="CC117" s="440">
        <v>7.1220477912199667E-2</v>
      </c>
      <c r="CD117" s="440">
        <v>7.2367615303684074E-2</v>
      </c>
      <c r="CE117" s="440">
        <v>6.9558311182514918E-2</v>
      </c>
      <c r="CF117" s="440">
        <v>4.1479096302891857E-2</v>
      </c>
      <c r="CG117" s="440">
        <v>4.1768887377816956E-2</v>
      </c>
      <c r="CH117" s="440">
        <v>3.9137667024608053E-2</v>
      </c>
    </row>
    <row r="118" spans="1:86" hidden="1" x14ac:dyDescent="0.3">
      <c r="A118" s="581"/>
      <c r="B118" s="94" t="s">
        <v>5</v>
      </c>
      <c r="C118" s="417">
        <v>3.5461181829163087E-2</v>
      </c>
      <c r="D118" s="417">
        <v>3.5803688506613855E-2</v>
      </c>
      <c r="E118" s="417">
        <v>3.5836947009265943E-2</v>
      </c>
      <c r="F118" s="417">
        <v>3.724710678873152E-2</v>
      </c>
      <c r="G118" s="417">
        <v>3.8516410091400353E-2</v>
      </c>
      <c r="H118" s="417">
        <v>6.6309462665942689E-2</v>
      </c>
      <c r="I118" s="440">
        <v>6.7753562472526563E-2</v>
      </c>
      <c r="J118" s="440">
        <v>6.823915742998507E-2</v>
      </c>
      <c r="K118" s="440">
        <v>6.7525399252015297E-2</v>
      </c>
      <c r="L118" s="440">
        <v>3.9063382109163408E-2</v>
      </c>
      <c r="M118" s="440">
        <v>3.9553696920511257E-2</v>
      </c>
      <c r="N118" s="440">
        <v>3.7562326323709046E-2</v>
      </c>
      <c r="O118" s="440">
        <v>3.7309360712313777E-2</v>
      </c>
      <c r="P118" s="440">
        <v>3.7592595090519432E-2</v>
      </c>
      <c r="Q118" s="440">
        <v>3.790549063990227E-2</v>
      </c>
      <c r="R118" s="440">
        <v>3.8795312696370085E-2</v>
      </c>
      <c r="S118" s="440">
        <v>4.0256529624143049E-2</v>
      </c>
      <c r="T118" s="440">
        <v>7.0755895095357096E-2</v>
      </c>
      <c r="U118" s="440">
        <v>6.7753562472526563E-2</v>
      </c>
      <c r="V118" s="440">
        <v>6.823915742998507E-2</v>
      </c>
      <c r="W118" s="440">
        <v>6.7525399252015297E-2</v>
      </c>
      <c r="X118" s="440">
        <v>3.9063382109163408E-2</v>
      </c>
      <c r="Y118" s="440">
        <v>3.9553696920511257E-2</v>
      </c>
      <c r="Z118" s="440">
        <v>3.7562326323709046E-2</v>
      </c>
      <c r="AA118" s="440">
        <v>3.7309360712313777E-2</v>
      </c>
      <c r="AB118" s="440">
        <v>3.7592595090519432E-2</v>
      </c>
      <c r="AC118" s="440">
        <v>3.790549063990227E-2</v>
      </c>
      <c r="AD118" s="440">
        <v>3.8795312696370085E-2</v>
      </c>
      <c r="AE118" s="440">
        <v>4.0256529624143049E-2</v>
      </c>
      <c r="AF118" s="440">
        <v>7.0755895095357096E-2</v>
      </c>
      <c r="AG118" s="440">
        <v>6.7753562472526563E-2</v>
      </c>
      <c r="AH118" s="440">
        <v>6.823915742998507E-2</v>
      </c>
      <c r="AI118" s="440">
        <v>6.7525399252015297E-2</v>
      </c>
      <c r="AJ118" s="440">
        <v>3.9063382109163408E-2</v>
      </c>
      <c r="AK118" s="440">
        <v>3.9553696920511257E-2</v>
      </c>
      <c r="AL118" s="440">
        <v>3.7562326323709046E-2</v>
      </c>
      <c r="AM118" s="440">
        <v>3.7309360712313777E-2</v>
      </c>
      <c r="AN118" s="440">
        <v>3.7592595090519432E-2</v>
      </c>
      <c r="AO118" s="440">
        <v>3.790549063990227E-2</v>
      </c>
      <c r="AP118" s="440">
        <v>3.8795312696370085E-2</v>
      </c>
      <c r="AQ118" s="440">
        <v>4.0256529624143049E-2</v>
      </c>
      <c r="AR118" s="440">
        <v>7.0755895095357096E-2</v>
      </c>
      <c r="AS118" s="440">
        <v>6.7753562472526563E-2</v>
      </c>
      <c r="AT118" s="440">
        <v>6.823915742998507E-2</v>
      </c>
      <c r="AU118" s="440">
        <v>6.7525399252015297E-2</v>
      </c>
      <c r="AV118" s="440">
        <v>3.9063382109163408E-2</v>
      </c>
      <c r="AW118" s="440">
        <v>3.9553696920511257E-2</v>
      </c>
      <c r="AX118" s="440">
        <v>3.7562326323709046E-2</v>
      </c>
      <c r="AY118" s="440">
        <v>3.7309360712313777E-2</v>
      </c>
      <c r="AZ118" s="440">
        <v>3.7592595090519432E-2</v>
      </c>
      <c r="BA118" s="440">
        <v>3.790549063990227E-2</v>
      </c>
      <c r="BB118" s="440">
        <v>3.8795312696370085E-2</v>
      </c>
      <c r="BC118" s="440">
        <v>4.0256529624143049E-2</v>
      </c>
      <c r="BD118" s="440">
        <v>7.0755895095357096E-2</v>
      </c>
      <c r="BE118" s="440">
        <v>6.7753562472526563E-2</v>
      </c>
      <c r="BF118" s="440">
        <v>6.823915742998507E-2</v>
      </c>
      <c r="BG118" s="440">
        <v>6.7525399252015297E-2</v>
      </c>
      <c r="BH118" s="440">
        <v>3.9063382109163408E-2</v>
      </c>
      <c r="BI118" s="440">
        <v>3.9553696920511257E-2</v>
      </c>
      <c r="BJ118" s="440">
        <v>3.7562326323709046E-2</v>
      </c>
      <c r="BK118" s="440">
        <v>3.7309360712313777E-2</v>
      </c>
      <c r="BL118" s="440">
        <v>3.7592595090519432E-2</v>
      </c>
      <c r="BM118" s="440">
        <v>3.790549063990227E-2</v>
      </c>
      <c r="BN118" s="440">
        <v>3.8795312696370085E-2</v>
      </c>
      <c r="BO118" s="440">
        <v>4.0256529624143049E-2</v>
      </c>
      <c r="BP118" s="440">
        <v>7.0755895095357096E-2</v>
      </c>
      <c r="BQ118" s="440">
        <v>6.7753562472526563E-2</v>
      </c>
      <c r="BR118" s="440">
        <v>6.823915742998507E-2</v>
      </c>
      <c r="BS118" s="440">
        <v>6.7525399252015297E-2</v>
      </c>
      <c r="BT118" s="440">
        <v>3.9063382109163408E-2</v>
      </c>
      <c r="BU118" s="440">
        <v>3.9553696920511257E-2</v>
      </c>
      <c r="BV118" s="440">
        <v>3.7562326323709046E-2</v>
      </c>
      <c r="BW118" s="440">
        <v>3.7309360712313777E-2</v>
      </c>
      <c r="BX118" s="440">
        <v>3.7592595090519432E-2</v>
      </c>
      <c r="BY118" s="440">
        <v>3.790549063990227E-2</v>
      </c>
      <c r="BZ118" s="440">
        <v>3.8795312696370085E-2</v>
      </c>
      <c r="CA118" s="440">
        <v>4.0256529624143049E-2</v>
      </c>
      <c r="CB118" s="440">
        <v>7.0755895095357096E-2</v>
      </c>
      <c r="CC118" s="440">
        <v>6.7753562472526563E-2</v>
      </c>
      <c r="CD118" s="440">
        <v>6.823915742998507E-2</v>
      </c>
      <c r="CE118" s="440">
        <v>6.7525399252015297E-2</v>
      </c>
      <c r="CF118" s="440">
        <v>3.9063382109163408E-2</v>
      </c>
      <c r="CG118" s="440">
        <v>3.9553696920511257E-2</v>
      </c>
      <c r="CH118" s="440">
        <v>3.7562326323709046E-2</v>
      </c>
    </row>
    <row r="119" spans="1:86" hidden="1" x14ac:dyDescent="0.3">
      <c r="A119" s="581"/>
      <c r="B119" s="94" t="s">
        <v>23</v>
      </c>
      <c r="C119" s="417">
        <v>3.5461181829163087E-2</v>
      </c>
      <c r="D119" s="417">
        <v>3.5803688506613855E-2</v>
      </c>
      <c r="E119" s="417">
        <v>3.5836947009265943E-2</v>
      </c>
      <c r="F119" s="417">
        <v>3.724710678873152E-2</v>
      </c>
      <c r="G119" s="417">
        <v>3.8516410091400353E-2</v>
      </c>
      <c r="H119" s="417">
        <v>6.6309462665942689E-2</v>
      </c>
      <c r="I119" s="440">
        <v>6.7753562472526563E-2</v>
      </c>
      <c r="J119" s="440">
        <v>6.823915742998507E-2</v>
      </c>
      <c r="K119" s="440">
        <v>6.7525399252015297E-2</v>
      </c>
      <c r="L119" s="440">
        <v>3.9063382109163408E-2</v>
      </c>
      <c r="M119" s="440">
        <v>3.9553696920511257E-2</v>
      </c>
      <c r="N119" s="440">
        <v>3.7562326323709046E-2</v>
      </c>
      <c r="O119" s="440">
        <v>3.7309360712313777E-2</v>
      </c>
      <c r="P119" s="440">
        <v>3.7592595090519432E-2</v>
      </c>
      <c r="Q119" s="440">
        <v>3.790549063990227E-2</v>
      </c>
      <c r="R119" s="440">
        <v>3.8795312696370085E-2</v>
      </c>
      <c r="S119" s="440">
        <v>4.0256529624143049E-2</v>
      </c>
      <c r="T119" s="440">
        <v>7.0755895095357096E-2</v>
      </c>
      <c r="U119" s="440">
        <v>6.7753562472526563E-2</v>
      </c>
      <c r="V119" s="440">
        <v>6.823915742998507E-2</v>
      </c>
      <c r="W119" s="440">
        <v>6.7525399252015297E-2</v>
      </c>
      <c r="X119" s="440">
        <v>3.9063382109163408E-2</v>
      </c>
      <c r="Y119" s="440">
        <v>3.9553696920511257E-2</v>
      </c>
      <c r="Z119" s="440">
        <v>3.7562326323709046E-2</v>
      </c>
      <c r="AA119" s="440">
        <v>3.7309360712313777E-2</v>
      </c>
      <c r="AB119" s="440">
        <v>3.7592595090519432E-2</v>
      </c>
      <c r="AC119" s="440">
        <v>3.790549063990227E-2</v>
      </c>
      <c r="AD119" s="440">
        <v>3.8795312696370085E-2</v>
      </c>
      <c r="AE119" s="440">
        <v>4.0256529624143049E-2</v>
      </c>
      <c r="AF119" s="440">
        <v>7.0755895095357096E-2</v>
      </c>
      <c r="AG119" s="440">
        <v>6.7753562472526563E-2</v>
      </c>
      <c r="AH119" s="440">
        <v>6.823915742998507E-2</v>
      </c>
      <c r="AI119" s="440">
        <v>6.7525399252015297E-2</v>
      </c>
      <c r="AJ119" s="440">
        <v>3.9063382109163408E-2</v>
      </c>
      <c r="AK119" s="440">
        <v>3.9553696920511257E-2</v>
      </c>
      <c r="AL119" s="440">
        <v>3.7562326323709046E-2</v>
      </c>
      <c r="AM119" s="440">
        <v>3.7309360712313777E-2</v>
      </c>
      <c r="AN119" s="440">
        <v>3.7592595090519432E-2</v>
      </c>
      <c r="AO119" s="440">
        <v>3.790549063990227E-2</v>
      </c>
      <c r="AP119" s="440">
        <v>3.8795312696370085E-2</v>
      </c>
      <c r="AQ119" s="440">
        <v>4.0256529624143049E-2</v>
      </c>
      <c r="AR119" s="440">
        <v>7.0755895095357096E-2</v>
      </c>
      <c r="AS119" s="440">
        <v>6.7753562472526563E-2</v>
      </c>
      <c r="AT119" s="440">
        <v>6.823915742998507E-2</v>
      </c>
      <c r="AU119" s="440">
        <v>6.7525399252015297E-2</v>
      </c>
      <c r="AV119" s="440">
        <v>3.9063382109163408E-2</v>
      </c>
      <c r="AW119" s="440">
        <v>3.9553696920511257E-2</v>
      </c>
      <c r="AX119" s="440">
        <v>3.7562326323709046E-2</v>
      </c>
      <c r="AY119" s="440">
        <v>3.7309360712313777E-2</v>
      </c>
      <c r="AZ119" s="440">
        <v>3.7592595090519432E-2</v>
      </c>
      <c r="BA119" s="440">
        <v>3.790549063990227E-2</v>
      </c>
      <c r="BB119" s="440">
        <v>3.8795312696370085E-2</v>
      </c>
      <c r="BC119" s="440">
        <v>4.0256529624143049E-2</v>
      </c>
      <c r="BD119" s="440">
        <v>7.0755895095357096E-2</v>
      </c>
      <c r="BE119" s="440">
        <v>6.7753562472526563E-2</v>
      </c>
      <c r="BF119" s="440">
        <v>6.823915742998507E-2</v>
      </c>
      <c r="BG119" s="440">
        <v>6.7525399252015297E-2</v>
      </c>
      <c r="BH119" s="440">
        <v>3.9063382109163408E-2</v>
      </c>
      <c r="BI119" s="440">
        <v>3.9553696920511257E-2</v>
      </c>
      <c r="BJ119" s="440">
        <v>3.7562326323709046E-2</v>
      </c>
      <c r="BK119" s="440">
        <v>3.7309360712313777E-2</v>
      </c>
      <c r="BL119" s="440">
        <v>3.7592595090519432E-2</v>
      </c>
      <c r="BM119" s="440">
        <v>3.790549063990227E-2</v>
      </c>
      <c r="BN119" s="440">
        <v>3.8795312696370085E-2</v>
      </c>
      <c r="BO119" s="440">
        <v>4.0256529624143049E-2</v>
      </c>
      <c r="BP119" s="440">
        <v>7.0755895095357096E-2</v>
      </c>
      <c r="BQ119" s="440">
        <v>6.7753562472526563E-2</v>
      </c>
      <c r="BR119" s="440">
        <v>6.823915742998507E-2</v>
      </c>
      <c r="BS119" s="440">
        <v>6.7525399252015297E-2</v>
      </c>
      <c r="BT119" s="440">
        <v>3.9063382109163408E-2</v>
      </c>
      <c r="BU119" s="440">
        <v>3.9553696920511257E-2</v>
      </c>
      <c r="BV119" s="440">
        <v>3.7562326323709046E-2</v>
      </c>
      <c r="BW119" s="440">
        <v>3.7309360712313777E-2</v>
      </c>
      <c r="BX119" s="440">
        <v>3.7592595090519432E-2</v>
      </c>
      <c r="BY119" s="440">
        <v>3.790549063990227E-2</v>
      </c>
      <c r="BZ119" s="440">
        <v>3.8795312696370085E-2</v>
      </c>
      <c r="CA119" s="440">
        <v>4.0256529624143049E-2</v>
      </c>
      <c r="CB119" s="440">
        <v>7.0755895095357096E-2</v>
      </c>
      <c r="CC119" s="440">
        <v>6.7753562472526563E-2</v>
      </c>
      <c r="CD119" s="440">
        <v>6.823915742998507E-2</v>
      </c>
      <c r="CE119" s="440">
        <v>6.7525399252015297E-2</v>
      </c>
      <c r="CF119" s="440">
        <v>3.9063382109163408E-2</v>
      </c>
      <c r="CG119" s="440">
        <v>3.9553696920511257E-2</v>
      </c>
      <c r="CH119" s="440">
        <v>3.7562326323709046E-2</v>
      </c>
    </row>
    <row r="120" spans="1:86" hidden="1" x14ac:dyDescent="0.3">
      <c r="A120" s="581"/>
      <c r="B120" s="94" t="s">
        <v>24</v>
      </c>
      <c r="C120" s="417">
        <v>3.5461181829163087E-2</v>
      </c>
      <c r="D120" s="417">
        <v>3.5803688506613855E-2</v>
      </c>
      <c r="E120" s="417">
        <v>3.5836947009265943E-2</v>
      </c>
      <c r="F120" s="417">
        <v>3.724710678873152E-2</v>
      </c>
      <c r="G120" s="417">
        <v>3.8516410091400353E-2</v>
      </c>
      <c r="H120" s="417">
        <v>6.6309462665942689E-2</v>
      </c>
      <c r="I120" s="440">
        <v>6.7753562472526563E-2</v>
      </c>
      <c r="J120" s="440">
        <v>6.823915742998507E-2</v>
      </c>
      <c r="K120" s="440">
        <v>6.7525399252015297E-2</v>
      </c>
      <c r="L120" s="440">
        <v>3.9063382109163408E-2</v>
      </c>
      <c r="M120" s="440">
        <v>3.9553696920511257E-2</v>
      </c>
      <c r="N120" s="440">
        <v>3.7562326323709046E-2</v>
      </c>
      <c r="O120" s="440">
        <v>3.7309360712313777E-2</v>
      </c>
      <c r="P120" s="440">
        <v>3.7592595090519432E-2</v>
      </c>
      <c r="Q120" s="440">
        <v>3.790549063990227E-2</v>
      </c>
      <c r="R120" s="440">
        <v>3.8795312696370085E-2</v>
      </c>
      <c r="S120" s="440">
        <v>4.0256529624143049E-2</v>
      </c>
      <c r="T120" s="440">
        <v>7.0755895095357096E-2</v>
      </c>
      <c r="U120" s="440">
        <v>6.7753562472526563E-2</v>
      </c>
      <c r="V120" s="440">
        <v>6.823915742998507E-2</v>
      </c>
      <c r="W120" s="440">
        <v>6.7525399252015297E-2</v>
      </c>
      <c r="X120" s="440">
        <v>3.9063382109163408E-2</v>
      </c>
      <c r="Y120" s="440">
        <v>3.9553696920511257E-2</v>
      </c>
      <c r="Z120" s="440">
        <v>3.7562326323709046E-2</v>
      </c>
      <c r="AA120" s="440">
        <v>3.7309360712313777E-2</v>
      </c>
      <c r="AB120" s="440">
        <v>3.7592595090519432E-2</v>
      </c>
      <c r="AC120" s="440">
        <v>3.790549063990227E-2</v>
      </c>
      <c r="AD120" s="440">
        <v>3.8795312696370085E-2</v>
      </c>
      <c r="AE120" s="440">
        <v>4.0256529624143049E-2</v>
      </c>
      <c r="AF120" s="440">
        <v>7.0755895095357096E-2</v>
      </c>
      <c r="AG120" s="440">
        <v>6.7753562472526563E-2</v>
      </c>
      <c r="AH120" s="440">
        <v>6.823915742998507E-2</v>
      </c>
      <c r="AI120" s="440">
        <v>6.7525399252015297E-2</v>
      </c>
      <c r="AJ120" s="440">
        <v>3.9063382109163408E-2</v>
      </c>
      <c r="AK120" s="440">
        <v>3.9553696920511257E-2</v>
      </c>
      <c r="AL120" s="440">
        <v>3.7562326323709046E-2</v>
      </c>
      <c r="AM120" s="440">
        <v>3.7309360712313777E-2</v>
      </c>
      <c r="AN120" s="440">
        <v>3.7592595090519432E-2</v>
      </c>
      <c r="AO120" s="440">
        <v>3.790549063990227E-2</v>
      </c>
      <c r="AP120" s="440">
        <v>3.8795312696370085E-2</v>
      </c>
      <c r="AQ120" s="440">
        <v>4.0256529624143049E-2</v>
      </c>
      <c r="AR120" s="440">
        <v>7.0755895095357096E-2</v>
      </c>
      <c r="AS120" s="440">
        <v>6.7753562472526563E-2</v>
      </c>
      <c r="AT120" s="440">
        <v>6.823915742998507E-2</v>
      </c>
      <c r="AU120" s="440">
        <v>6.7525399252015297E-2</v>
      </c>
      <c r="AV120" s="440">
        <v>3.9063382109163408E-2</v>
      </c>
      <c r="AW120" s="440">
        <v>3.9553696920511257E-2</v>
      </c>
      <c r="AX120" s="440">
        <v>3.7562326323709046E-2</v>
      </c>
      <c r="AY120" s="440">
        <v>3.7309360712313777E-2</v>
      </c>
      <c r="AZ120" s="440">
        <v>3.7592595090519432E-2</v>
      </c>
      <c r="BA120" s="440">
        <v>3.790549063990227E-2</v>
      </c>
      <c r="BB120" s="440">
        <v>3.8795312696370085E-2</v>
      </c>
      <c r="BC120" s="440">
        <v>4.0256529624143049E-2</v>
      </c>
      <c r="BD120" s="440">
        <v>7.0755895095357096E-2</v>
      </c>
      <c r="BE120" s="440">
        <v>6.7753562472526563E-2</v>
      </c>
      <c r="BF120" s="440">
        <v>6.823915742998507E-2</v>
      </c>
      <c r="BG120" s="440">
        <v>6.7525399252015297E-2</v>
      </c>
      <c r="BH120" s="440">
        <v>3.9063382109163408E-2</v>
      </c>
      <c r="BI120" s="440">
        <v>3.9553696920511257E-2</v>
      </c>
      <c r="BJ120" s="440">
        <v>3.7562326323709046E-2</v>
      </c>
      <c r="BK120" s="440">
        <v>3.7309360712313777E-2</v>
      </c>
      <c r="BL120" s="440">
        <v>3.7592595090519432E-2</v>
      </c>
      <c r="BM120" s="440">
        <v>3.790549063990227E-2</v>
      </c>
      <c r="BN120" s="440">
        <v>3.8795312696370085E-2</v>
      </c>
      <c r="BO120" s="440">
        <v>4.0256529624143049E-2</v>
      </c>
      <c r="BP120" s="440">
        <v>7.0755895095357096E-2</v>
      </c>
      <c r="BQ120" s="440">
        <v>6.7753562472526563E-2</v>
      </c>
      <c r="BR120" s="440">
        <v>6.823915742998507E-2</v>
      </c>
      <c r="BS120" s="440">
        <v>6.7525399252015297E-2</v>
      </c>
      <c r="BT120" s="440">
        <v>3.9063382109163408E-2</v>
      </c>
      <c r="BU120" s="440">
        <v>3.9553696920511257E-2</v>
      </c>
      <c r="BV120" s="440">
        <v>3.7562326323709046E-2</v>
      </c>
      <c r="BW120" s="440">
        <v>3.7309360712313777E-2</v>
      </c>
      <c r="BX120" s="440">
        <v>3.7592595090519432E-2</v>
      </c>
      <c r="BY120" s="440">
        <v>3.790549063990227E-2</v>
      </c>
      <c r="BZ120" s="440">
        <v>3.8795312696370085E-2</v>
      </c>
      <c r="CA120" s="440">
        <v>4.0256529624143049E-2</v>
      </c>
      <c r="CB120" s="440">
        <v>7.0755895095357096E-2</v>
      </c>
      <c r="CC120" s="440">
        <v>6.7753562472526563E-2</v>
      </c>
      <c r="CD120" s="440">
        <v>6.823915742998507E-2</v>
      </c>
      <c r="CE120" s="440">
        <v>6.7525399252015297E-2</v>
      </c>
      <c r="CF120" s="440">
        <v>3.9063382109163408E-2</v>
      </c>
      <c r="CG120" s="440">
        <v>3.9553696920511257E-2</v>
      </c>
      <c r="CH120" s="440">
        <v>3.7562326323709046E-2</v>
      </c>
    </row>
    <row r="121" spans="1:86" hidden="1" x14ac:dyDescent="0.3">
      <c r="A121" s="581"/>
      <c r="B121" s="94" t="s">
        <v>7</v>
      </c>
      <c r="C121" s="417">
        <v>3.4063160722364053E-2</v>
      </c>
      <c r="D121" s="417">
        <v>3.4344193386708306E-2</v>
      </c>
      <c r="E121" s="417">
        <v>3.4818737873830843E-2</v>
      </c>
      <c r="F121" s="417">
        <v>3.6102588979802466E-2</v>
      </c>
      <c r="G121" s="417">
        <v>3.6904195360291804E-2</v>
      </c>
      <c r="H121" s="417">
        <v>6.3303885336710788E-2</v>
      </c>
      <c r="I121" s="440">
        <v>6.4558915989139196E-2</v>
      </c>
      <c r="J121" s="440">
        <v>6.5253104129576744E-2</v>
      </c>
      <c r="K121" s="440">
        <v>6.4498460821838438E-2</v>
      </c>
      <c r="L121" s="440">
        <v>3.7446622718188112E-2</v>
      </c>
      <c r="M121" s="440">
        <v>3.7897793768534443E-2</v>
      </c>
      <c r="N121" s="440">
        <v>3.5939490764754653E-2</v>
      </c>
      <c r="O121" s="440">
        <v>3.5682741979693122E-2</v>
      </c>
      <c r="P121" s="440">
        <v>3.5900332017223431E-2</v>
      </c>
      <c r="Q121" s="440">
        <v>3.6855222703080198E-2</v>
      </c>
      <c r="R121" s="440">
        <v>3.7713234347840394E-2</v>
      </c>
      <c r="S121" s="440">
        <v>3.8506725867705857E-2</v>
      </c>
      <c r="T121" s="440">
        <v>6.7586919778914373E-2</v>
      </c>
      <c r="U121" s="440">
        <v>6.4558915989139196E-2</v>
      </c>
      <c r="V121" s="440">
        <v>6.5253104129576744E-2</v>
      </c>
      <c r="W121" s="440">
        <v>6.4498460821838438E-2</v>
      </c>
      <c r="X121" s="440">
        <v>3.7446622718188112E-2</v>
      </c>
      <c r="Y121" s="440">
        <v>3.7897793768534443E-2</v>
      </c>
      <c r="Z121" s="440">
        <v>3.5939490764754653E-2</v>
      </c>
      <c r="AA121" s="440">
        <v>3.5682741979693122E-2</v>
      </c>
      <c r="AB121" s="440">
        <v>3.5900332017223431E-2</v>
      </c>
      <c r="AC121" s="440">
        <v>3.6855222703080198E-2</v>
      </c>
      <c r="AD121" s="440">
        <v>3.7713234347840394E-2</v>
      </c>
      <c r="AE121" s="440">
        <v>3.8506725867705857E-2</v>
      </c>
      <c r="AF121" s="440">
        <v>6.7586919778914373E-2</v>
      </c>
      <c r="AG121" s="440">
        <v>6.4558915989139196E-2</v>
      </c>
      <c r="AH121" s="440">
        <v>6.5253104129576744E-2</v>
      </c>
      <c r="AI121" s="440">
        <v>6.4498460821838438E-2</v>
      </c>
      <c r="AJ121" s="440">
        <v>3.7446622718188112E-2</v>
      </c>
      <c r="AK121" s="440">
        <v>3.7897793768534443E-2</v>
      </c>
      <c r="AL121" s="440">
        <v>3.5939490764754653E-2</v>
      </c>
      <c r="AM121" s="440">
        <v>3.5682741979693122E-2</v>
      </c>
      <c r="AN121" s="440">
        <v>3.5900332017223431E-2</v>
      </c>
      <c r="AO121" s="440">
        <v>3.6855222703080198E-2</v>
      </c>
      <c r="AP121" s="440">
        <v>3.7713234347840394E-2</v>
      </c>
      <c r="AQ121" s="440">
        <v>3.8506725867705857E-2</v>
      </c>
      <c r="AR121" s="440">
        <v>6.7586919778914373E-2</v>
      </c>
      <c r="AS121" s="440">
        <v>6.4558915989139196E-2</v>
      </c>
      <c r="AT121" s="440">
        <v>6.5253104129576744E-2</v>
      </c>
      <c r="AU121" s="440">
        <v>6.4498460821838438E-2</v>
      </c>
      <c r="AV121" s="440">
        <v>3.7446622718188112E-2</v>
      </c>
      <c r="AW121" s="440">
        <v>3.7897793768534443E-2</v>
      </c>
      <c r="AX121" s="440">
        <v>3.5939490764754653E-2</v>
      </c>
      <c r="AY121" s="440">
        <v>3.5682741979693122E-2</v>
      </c>
      <c r="AZ121" s="440">
        <v>3.5900332017223431E-2</v>
      </c>
      <c r="BA121" s="440">
        <v>3.6855222703080198E-2</v>
      </c>
      <c r="BB121" s="440">
        <v>3.7713234347840394E-2</v>
      </c>
      <c r="BC121" s="440">
        <v>3.8506725867705857E-2</v>
      </c>
      <c r="BD121" s="440">
        <v>6.7586919778914373E-2</v>
      </c>
      <c r="BE121" s="440">
        <v>6.4558915989139196E-2</v>
      </c>
      <c r="BF121" s="440">
        <v>6.5253104129576744E-2</v>
      </c>
      <c r="BG121" s="440">
        <v>6.4498460821838438E-2</v>
      </c>
      <c r="BH121" s="440">
        <v>3.7446622718188112E-2</v>
      </c>
      <c r="BI121" s="440">
        <v>3.7897793768534443E-2</v>
      </c>
      <c r="BJ121" s="440">
        <v>3.5939490764754653E-2</v>
      </c>
      <c r="BK121" s="440">
        <v>3.5682741979693122E-2</v>
      </c>
      <c r="BL121" s="440">
        <v>3.5900332017223431E-2</v>
      </c>
      <c r="BM121" s="440">
        <v>3.6855222703080198E-2</v>
      </c>
      <c r="BN121" s="440">
        <v>3.7713234347840394E-2</v>
      </c>
      <c r="BO121" s="440">
        <v>3.8506725867705857E-2</v>
      </c>
      <c r="BP121" s="440">
        <v>6.7586919778914373E-2</v>
      </c>
      <c r="BQ121" s="440">
        <v>6.4558915989139196E-2</v>
      </c>
      <c r="BR121" s="440">
        <v>6.5253104129576744E-2</v>
      </c>
      <c r="BS121" s="440">
        <v>6.4498460821838438E-2</v>
      </c>
      <c r="BT121" s="440">
        <v>3.7446622718188112E-2</v>
      </c>
      <c r="BU121" s="440">
        <v>3.7897793768534443E-2</v>
      </c>
      <c r="BV121" s="440">
        <v>3.5939490764754653E-2</v>
      </c>
      <c r="BW121" s="440">
        <v>3.5682741979693122E-2</v>
      </c>
      <c r="BX121" s="440">
        <v>3.5900332017223431E-2</v>
      </c>
      <c r="BY121" s="440">
        <v>3.6855222703080198E-2</v>
      </c>
      <c r="BZ121" s="440">
        <v>3.7713234347840394E-2</v>
      </c>
      <c r="CA121" s="440">
        <v>3.8506725867705857E-2</v>
      </c>
      <c r="CB121" s="440">
        <v>6.7586919778914373E-2</v>
      </c>
      <c r="CC121" s="440">
        <v>6.4558915989139196E-2</v>
      </c>
      <c r="CD121" s="440">
        <v>6.5253104129576744E-2</v>
      </c>
      <c r="CE121" s="440">
        <v>6.4498460821838438E-2</v>
      </c>
      <c r="CF121" s="440">
        <v>3.7446622718188112E-2</v>
      </c>
      <c r="CG121" s="440">
        <v>3.7897793768534443E-2</v>
      </c>
      <c r="CH121" s="440">
        <v>3.5939490764754653E-2</v>
      </c>
    </row>
    <row r="122" spans="1:86" ht="15" hidden="1" thickBot="1" x14ac:dyDescent="0.35">
      <c r="A122" s="582"/>
      <c r="B122" s="96" t="s">
        <v>8</v>
      </c>
      <c r="C122" s="417">
        <v>3.5782475791091423E-2</v>
      </c>
      <c r="D122" s="417">
        <v>3.6404921823038824E-2</v>
      </c>
      <c r="E122" s="417">
        <v>3.7274854276496266E-2</v>
      </c>
      <c r="F122" s="417">
        <v>3.9149914613827323E-2</v>
      </c>
      <c r="G122" s="417">
        <v>4.0191329825711879E-2</v>
      </c>
      <c r="H122" s="417">
        <v>7.137503967949535E-2</v>
      </c>
      <c r="I122" s="440">
        <v>7.1281056658700187E-2</v>
      </c>
      <c r="J122" s="440">
        <v>7.3419066539057082E-2</v>
      </c>
      <c r="K122" s="440">
        <v>7.0969717842630911E-2</v>
      </c>
      <c r="L122" s="440">
        <v>4.0735333196233868E-2</v>
      </c>
      <c r="M122" s="440">
        <v>4.1293551146050066E-2</v>
      </c>
      <c r="N122" s="440">
        <v>3.8129622671069403E-2</v>
      </c>
      <c r="O122" s="440">
        <v>3.720867190622492E-2</v>
      </c>
      <c r="P122" s="440">
        <v>3.7965054983119348E-2</v>
      </c>
      <c r="Q122" s="440">
        <v>3.9526899842224586E-2</v>
      </c>
      <c r="R122" s="440">
        <v>4.1066274953560376E-2</v>
      </c>
      <c r="S122" s="440">
        <v>4.2068085643249667E-2</v>
      </c>
      <c r="T122" s="440">
        <v>7.6096635164427801E-2</v>
      </c>
      <c r="U122" s="440">
        <v>7.1281056658700187E-2</v>
      </c>
      <c r="V122" s="440">
        <v>7.3419066539057082E-2</v>
      </c>
      <c r="W122" s="440">
        <v>7.0969717842630911E-2</v>
      </c>
      <c r="X122" s="440">
        <v>4.0735333196233868E-2</v>
      </c>
      <c r="Y122" s="440">
        <v>4.1293551146050066E-2</v>
      </c>
      <c r="Z122" s="440">
        <v>3.8129622671069403E-2</v>
      </c>
      <c r="AA122" s="440">
        <v>3.720867190622492E-2</v>
      </c>
      <c r="AB122" s="440">
        <v>3.7965054983119348E-2</v>
      </c>
      <c r="AC122" s="440">
        <v>3.9526899842224586E-2</v>
      </c>
      <c r="AD122" s="440">
        <v>4.1066274953560376E-2</v>
      </c>
      <c r="AE122" s="440">
        <v>4.2068085643249667E-2</v>
      </c>
      <c r="AF122" s="440">
        <v>7.6096635164427801E-2</v>
      </c>
      <c r="AG122" s="440">
        <v>7.1281056658700187E-2</v>
      </c>
      <c r="AH122" s="440">
        <v>7.3419066539057082E-2</v>
      </c>
      <c r="AI122" s="440">
        <v>7.0969717842630911E-2</v>
      </c>
      <c r="AJ122" s="440">
        <v>4.0735333196233868E-2</v>
      </c>
      <c r="AK122" s="440">
        <v>4.1293551146050066E-2</v>
      </c>
      <c r="AL122" s="440">
        <v>3.8129622671069403E-2</v>
      </c>
      <c r="AM122" s="440">
        <v>3.720867190622492E-2</v>
      </c>
      <c r="AN122" s="440">
        <v>3.7965054983119348E-2</v>
      </c>
      <c r="AO122" s="440">
        <v>3.9526899842224586E-2</v>
      </c>
      <c r="AP122" s="440">
        <v>4.1066274953560376E-2</v>
      </c>
      <c r="AQ122" s="440">
        <v>4.2068085643249667E-2</v>
      </c>
      <c r="AR122" s="440">
        <v>7.6096635164427801E-2</v>
      </c>
      <c r="AS122" s="440">
        <v>7.1281056658700187E-2</v>
      </c>
      <c r="AT122" s="440">
        <v>7.3419066539057082E-2</v>
      </c>
      <c r="AU122" s="440">
        <v>7.0969717842630911E-2</v>
      </c>
      <c r="AV122" s="440">
        <v>4.0735333196233868E-2</v>
      </c>
      <c r="AW122" s="440">
        <v>4.1293551146050066E-2</v>
      </c>
      <c r="AX122" s="440">
        <v>3.8129622671069403E-2</v>
      </c>
      <c r="AY122" s="440">
        <v>3.720867190622492E-2</v>
      </c>
      <c r="AZ122" s="440">
        <v>3.7965054983119348E-2</v>
      </c>
      <c r="BA122" s="440">
        <v>3.9526899842224586E-2</v>
      </c>
      <c r="BB122" s="440">
        <v>4.1066274953560376E-2</v>
      </c>
      <c r="BC122" s="440">
        <v>4.2068085643249667E-2</v>
      </c>
      <c r="BD122" s="440">
        <v>7.6096635164427801E-2</v>
      </c>
      <c r="BE122" s="440">
        <v>7.1281056658700187E-2</v>
      </c>
      <c r="BF122" s="440">
        <v>7.3419066539057082E-2</v>
      </c>
      <c r="BG122" s="440">
        <v>7.0969717842630911E-2</v>
      </c>
      <c r="BH122" s="440">
        <v>4.0735333196233868E-2</v>
      </c>
      <c r="BI122" s="440">
        <v>4.1293551146050066E-2</v>
      </c>
      <c r="BJ122" s="440">
        <v>3.8129622671069403E-2</v>
      </c>
      <c r="BK122" s="440">
        <v>3.720867190622492E-2</v>
      </c>
      <c r="BL122" s="440">
        <v>3.7965054983119348E-2</v>
      </c>
      <c r="BM122" s="440">
        <v>3.9526899842224586E-2</v>
      </c>
      <c r="BN122" s="440">
        <v>4.1066274953560376E-2</v>
      </c>
      <c r="BO122" s="440">
        <v>4.2068085643249667E-2</v>
      </c>
      <c r="BP122" s="440">
        <v>7.6096635164427801E-2</v>
      </c>
      <c r="BQ122" s="440">
        <v>7.1281056658700187E-2</v>
      </c>
      <c r="BR122" s="440">
        <v>7.3419066539057082E-2</v>
      </c>
      <c r="BS122" s="440">
        <v>7.0969717842630911E-2</v>
      </c>
      <c r="BT122" s="440">
        <v>4.0735333196233868E-2</v>
      </c>
      <c r="BU122" s="440">
        <v>4.1293551146050066E-2</v>
      </c>
      <c r="BV122" s="440">
        <v>3.8129622671069403E-2</v>
      </c>
      <c r="BW122" s="440">
        <v>3.720867190622492E-2</v>
      </c>
      <c r="BX122" s="440">
        <v>3.7965054983119348E-2</v>
      </c>
      <c r="BY122" s="440">
        <v>3.9526899842224586E-2</v>
      </c>
      <c r="BZ122" s="440">
        <v>4.1066274953560376E-2</v>
      </c>
      <c r="CA122" s="440">
        <v>4.2068085643249667E-2</v>
      </c>
      <c r="CB122" s="440">
        <v>7.6096635164427801E-2</v>
      </c>
      <c r="CC122" s="440">
        <v>7.1281056658700187E-2</v>
      </c>
      <c r="CD122" s="440">
        <v>7.3419066539057082E-2</v>
      </c>
      <c r="CE122" s="440">
        <v>7.0969717842630911E-2</v>
      </c>
      <c r="CF122" s="440">
        <v>4.0735333196233868E-2</v>
      </c>
      <c r="CG122" s="440">
        <v>4.1293551146050066E-2</v>
      </c>
      <c r="CH122" s="440">
        <v>3.8129622671069403E-2</v>
      </c>
    </row>
    <row r="123" spans="1:86" hidden="1" x14ac:dyDescent="0.3">
      <c r="A123" s="113"/>
      <c r="B123" s="113"/>
      <c r="C123" s="114"/>
      <c r="D123" s="114"/>
      <c r="E123" s="114"/>
      <c r="F123" s="114"/>
      <c r="G123" s="114"/>
      <c r="H123" s="114"/>
      <c r="I123" s="114"/>
      <c r="J123" s="114"/>
      <c r="K123" s="114"/>
      <c r="L123" s="114"/>
      <c r="M123" s="114"/>
      <c r="N123" s="114"/>
    </row>
    <row r="124" spans="1:86" ht="15" hidden="1" thickBot="1" x14ac:dyDescent="0.35"/>
    <row r="125" spans="1:86" ht="15" hidden="1" thickBot="1" x14ac:dyDescent="0.35">
      <c r="C125" s="583" t="s">
        <v>125</v>
      </c>
      <c r="D125" s="577"/>
      <c r="E125" s="577"/>
      <c r="F125" s="577"/>
      <c r="G125" s="577"/>
      <c r="H125" s="577"/>
      <c r="I125" s="577"/>
      <c r="J125" s="577"/>
      <c r="K125" s="577"/>
      <c r="L125" s="577"/>
      <c r="M125" s="577"/>
      <c r="N125" s="578"/>
      <c r="O125" s="576" t="s">
        <v>125</v>
      </c>
      <c r="P125" s="577"/>
      <c r="Q125" s="577"/>
      <c r="R125" s="577"/>
      <c r="S125" s="577"/>
      <c r="T125" s="577"/>
      <c r="U125" s="577"/>
      <c r="V125" s="577"/>
      <c r="W125" s="577"/>
      <c r="X125" s="577"/>
      <c r="Y125" s="577"/>
      <c r="Z125" s="578"/>
      <c r="AA125" s="576" t="s">
        <v>125</v>
      </c>
      <c r="AB125" s="577"/>
      <c r="AC125" s="577"/>
      <c r="AD125" s="577"/>
      <c r="AE125" s="577"/>
      <c r="AF125" s="577"/>
      <c r="AG125" s="577"/>
      <c r="AH125" s="577"/>
      <c r="AI125" s="577"/>
      <c r="AJ125" s="577"/>
      <c r="AK125" s="577"/>
      <c r="AL125" s="578"/>
      <c r="AM125" s="576" t="s">
        <v>125</v>
      </c>
      <c r="AN125" s="577"/>
      <c r="AO125" s="577"/>
      <c r="AP125" s="577"/>
      <c r="AQ125" s="577"/>
      <c r="AR125" s="577"/>
      <c r="AS125" s="577"/>
      <c r="AT125" s="577"/>
      <c r="AU125" s="577"/>
      <c r="AV125" s="577"/>
      <c r="AW125" s="577"/>
      <c r="AX125" s="578"/>
      <c r="AY125" s="576" t="s">
        <v>125</v>
      </c>
      <c r="AZ125" s="577"/>
      <c r="BA125" s="577"/>
      <c r="BB125" s="577"/>
      <c r="BC125" s="577"/>
      <c r="BD125" s="577"/>
      <c r="BE125" s="577"/>
      <c r="BF125" s="577"/>
      <c r="BG125" s="577"/>
      <c r="BH125" s="577"/>
      <c r="BI125" s="577"/>
      <c r="BJ125" s="578"/>
      <c r="BK125" s="576" t="s">
        <v>125</v>
      </c>
      <c r="BL125" s="577"/>
      <c r="BM125" s="577"/>
      <c r="BN125" s="577"/>
      <c r="BO125" s="577"/>
      <c r="BP125" s="577"/>
      <c r="BQ125" s="577"/>
      <c r="BR125" s="577"/>
      <c r="BS125" s="577"/>
      <c r="BT125" s="577"/>
      <c r="BU125" s="577"/>
      <c r="BV125" s="578"/>
      <c r="BW125" s="576" t="s">
        <v>125</v>
      </c>
      <c r="BX125" s="577"/>
      <c r="BY125" s="577"/>
      <c r="BZ125" s="577"/>
      <c r="CA125" s="577"/>
      <c r="CB125" s="577"/>
      <c r="CC125" s="577"/>
      <c r="CD125" s="577"/>
      <c r="CE125" s="577"/>
      <c r="CF125" s="577"/>
      <c r="CG125" s="577"/>
      <c r="CH125" s="579"/>
    </row>
    <row r="126" spans="1:86" ht="16.2" hidden="1" thickBot="1" x14ac:dyDescent="0.35">
      <c r="A126" s="580" t="s">
        <v>126</v>
      </c>
      <c r="B126" s="283" t="s">
        <v>143</v>
      </c>
      <c r="C126" s="174">
        <f>C$4</f>
        <v>44927</v>
      </c>
      <c r="D126" s="174">
        <f t="shared" ref="D126:BO126" si="109">D$4</f>
        <v>44958</v>
      </c>
      <c r="E126" s="174">
        <f t="shared" si="109"/>
        <v>44986</v>
      </c>
      <c r="F126" s="174">
        <f t="shared" si="109"/>
        <v>45017</v>
      </c>
      <c r="G126" s="174">
        <f t="shared" si="109"/>
        <v>45047</v>
      </c>
      <c r="H126" s="174">
        <f t="shared" si="109"/>
        <v>45078</v>
      </c>
      <c r="I126" s="174">
        <f t="shared" si="109"/>
        <v>45108</v>
      </c>
      <c r="J126" s="174">
        <f t="shared" si="109"/>
        <v>45139</v>
      </c>
      <c r="K126" s="174">
        <f t="shared" si="109"/>
        <v>45170</v>
      </c>
      <c r="L126" s="174">
        <f t="shared" si="109"/>
        <v>45200</v>
      </c>
      <c r="M126" s="174">
        <f t="shared" si="109"/>
        <v>45231</v>
      </c>
      <c r="N126" s="174">
        <f t="shared" si="109"/>
        <v>45261</v>
      </c>
      <c r="O126" s="174">
        <f t="shared" si="109"/>
        <v>45292</v>
      </c>
      <c r="P126" s="174">
        <f t="shared" si="109"/>
        <v>45323</v>
      </c>
      <c r="Q126" s="174">
        <f t="shared" si="109"/>
        <v>45352</v>
      </c>
      <c r="R126" s="174">
        <f t="shared" si="109"/>
        <v>45383</v>
      </c>
      <c r="S126" s="174">
        <f t="shared" si="109"/>
        <v>45413</v>
      </c>
      <c r="T126" s="174">
        <f t="shared" si="109"/>
        <v>45444</v>
      </c>
      <c r="U126" s="174">
        <f t="shared" si="109"/>
        <v>45474</v>
      </c>
      <c r="V126" s="174">
        <f t="shared" si="109"/>
        <v>45505</v>
      </c>
      <c r="W126" s="174">
        <f t="shared" si="109"/>
        <v>45536</v>
      </c>
      <c r="X126" s="174">
        <f t="shared" si="109"/>
        <v>45566</v>
      </c>
      <c r="Y126" s="174">
        <f t="shared" si="109"/>
        <v>45597</v>
      </c>
      <c r="Z126" s="174">
        <f t="shared" si="109"/>
        <v>45627</v>
      </c>
      <c r="AA126" s="174">
        <f t="shared" si="109"/>
        <v>45658</v>
      </c>
      <c r="AB126" s="174">
        <f t="shared" si="109"/>
        <v>45689</v>
      </c>
      <c r="AC126" s="174">
        <f t="shared" si="109"/>
        <v>45717</v>
      </c>
      <c r="AD126" s="174">
        <f t="shared" si="109"/>
        <v>45748</v>
      </c>
      <c r="AE126" s="174">
        <f t="shared" si="109"/>
        <v>45778</v>
      </c>
      <c r="AF126" s="174">
        <f t="shared" si="109"/>
        <v>45809</v>
      </c>
      <c r="AG126" s="174">
        <f t="shared" si="109"/>
        <v>45839</v>
      </c>
      <c r="AH126" s="174">
        <f t="shared" si="109"/>
        <v>45870</v>
      </c>
      <c r="AI126" s="174">
        <f t="shared" si="109"/>
        <v>45901</v>
      </c>
      <c r="AJ126" s="174">
        <f t="shared" si="109"/>
        <v>45931</v>
      </c>
      <c r="AK126" s="174">
        <f t="shared" si="109"/>
        <v>45962</v>
      </c>
      <c r="AL126" s="174">
        <f t="shared" si="109"/>
        <v>45992</v>
      </c>
      <c r="AM126" s="174">
        <f t="shared" si="109"/>
        <v>46023</v>
      </c>
      <c r="AN126" s="174">
        <f t="shared" si="109"/>
        <v>46054</v>
      </c>
      <c r="AO126" s="174">
        <f t="shared" si="109"/>
        <v>46082</v>
      </c>
      <c r="AP126" s="174">
        <f t="shared" si="109"/>
        <v>46113</v>
      </c>
      <c r="AQ126" s="174">
        <f t="shared" si="109"/>
        <v>46143</v>
      </c>
      <c r="AR126" s="174">
        <f t="shared" si="109"/>
        <v>46174</v>
      </c>
      <c r="AS126" s="174">
        <f t="shared" si="109"/>
        <v>46204</v>
      </c>
      <c r="AT126" s="174">
        <f t="shared" si="109"/>
        <v>46235</v>
      </c>
      <c r="AU126" s="174">
        <f t="shared" si="109"/>
        <v>46266</v>
      </c>
      <c r="AV126" s="174">
        <f t="shared" si="109"/>
        <v>46296</v>
      </c>
      <c r="AW126" s="174">
        <f t="shared" si="109"/>
        <v>46327</v>
      </c>
      <c r="AX126" s="174">
        <f t="shared" si="109"/>
        <v>46357</v>
      </c>
      <c r="AY126" s="174">
        <f t="shared" si="109"/>
        <v>46388</v>
      </c>
      <c r="AZ126" s="174">
        <f t="shared" si="109"/>
        <v>46419</v>
      </c>
      <c r="BA126" s="174">
        <f t="shared" si="109"/>
        <v>46447</v>
      </c>
      <c r="BB126" s="174">
        <f t="shared" si="109"/>
        <v>46478</v>
      </c>
      <c r="BC126" s="174">
        <f t="shared" si="109"/>
        <v>46508</v>
      </c>
      <c r="BD126" s="174">
        <f t="shared" si="109"/>
        <v>46539</v>
      </c>
      <c r="BE126" s="174">
        <f t="shared" si="109"/>
        <v>46569</v>
      </c>
      <c r="BF126" s="174">
        <f t="shared" si="109"/>
        <v>46600</v>
      </c>
      <c r="BG126" s="174">
        <f t="shared" si="109"/>
        <v>46631</v>
      </c>
      <c r="BH126" s="174">
        <f t="shared" si="109"/>
        <v>46661</v>
      </c>
      <c r="BI126" s="174">
        <f t="shared" si="109"/>
        <v>46692</v>
      </c>
      <c r="BJ126" s="174">
        <f t="shared" si="109"/>
        <v>46722</v>
      </c>
      <c r="BK126" s="174">
        <f t="shared" si="109"/>
        <v>46753</v>
      </c>
      <c r="BL126" s="174">
        <f t="shared" si="109"/>
        <v>46784</v>
      </c>
      <c r="BM126" s="174">
        <f t="shared" si="109"/>
        <v>46813</v>
      </c>
      <c r="BN126" s="174">
        <f t="shared" si="109"/>
        <v>46844</v>
      </c>
      <c r="BO126" s="174">
        <f t="shared" si="109"/>
        <v>46874</v>
      </c>
      <c r="BP126" s="174">
        <f t="shared" ref="BP126:CH126" si="110">BP$4</f>
        <v>46905</v>
      </c>
      <c r="BQ126" s="174">
        <f t="shared" si="110"/>
        <v>46935</v>
      </c>
      <c r="BR126" s="174">
        <f t="shared" si="110"/>
        <v>46966</v>
      </c>
      <c r="BS126" s="174">
        <f t="shared" si="110"/>
        <v>46997</v>
      </c>
      <c r="BT126" s="174">
        <f t="shared" si="110"/>
        <v>47027</v>
      </c>
      <c r="BU126" s="174">
        <f t="shared" si="110"/>
        <v>47058</v>
      </c>
      <c r="BV126" s="174">
        <f t="shared" si="110"/>
        <v>47088</v>
      </c>
      <c r="BW126" s="174">
        <f t="shared" si="110"/>
        <v>47119</v>
      </c>
      <c r="BX126" s="174">
        <f t="shared" si="110"/>
        <v>47150</v>
      </c>
      <c r="BY126" s="174">
        <f t="shared" si="110"/>
        <v>47178</v>
      </c>
      <c r="BZ126" s="174">
        <f t="shared" si="110"/>
        <v>47209</v>
      </c>
      <c r="CA126" s="174">
        <f t="shared" si="110"/>
        <v>47239</v>
      </c>
      <c r="CB126" s="174">
        <f t="shared" si="110"/>
        <v>47270</v>
      </c>
      <c r="CC126" s="174">
        <f t="shared" si="110"/>
        <v>47300</v>
      </c>
      <c r="CD126" s="174">
        <f t="shared" si="110"/>
        <v>47331</v>
      </c>
      <c r="CE126" s="174">
        <f t="shared" si="110"/>
        <v>47362</v>
      </c>
      <c r="CF126" s="174">
        <f t="shared" si="110"/>
        <v>47392</v>
      </c>
      <c r="CG126" s="174">
        <f t="shared" si="110"/>
        <v>47423</v>
      </c>
      <c r="CH126" s="175">
        <f t="shared" si="110"/>
        <v>47453</v>
      </c>
    </row>
    <row r="127" spans="1:86" hidden="1" x14ac:dyDescent="0.3">
      <c r="A127" s="581"/>
      <c r="B127" s="284" t="s">
        <v>20</v>
      </c>
      <c r="C127" s="417">
        <v>2.4010320670554129E-3</v>
      </c>
      <c r="D127" s="417">
        <v>2.4658614444414456E-3</v>
      </c>
      <c r="E127" s="417">
        <v>2.4663552230189505E-3</v>
      </c>
      <c r="F127" s="417">
        <v>2.6618576910220812E-3</v>
      </c>
      <c r="G127" s="417">
        <v>3.2351217899887503E-3</v>
      </c>
      <c r="H127" s="417">
        <v>9.5463486409639135E-3</v>
      </c>
      <c r="I127" s="440">
        <v>9.2204375274734379E-3</v>
      </c>
      <c r="J127" s="440">
        <v>9.38284257001493E-3</v>
      </c>
      <c r="K127" s="440">
        <v>9.0396007479847072E-3</v>
      </c>
      <c r="L127" s="440">
        <v>3.1606178908365895E-3</v>
      </c>
      <c r="M127" s="440">
        <v>3.2913030794887426E-3</v>
      </c>
      <c r="N127" s="440">
        <v>2.2736736762909611E-3</v>
      </c>
      <c r="O127" s="440">
        <v>2.5206392876862228E-3</v>
      </c>
      <c r="P127" s="440">
        <v>2.6094049094805729E-3</v>
      </c>
      <c r="Q127" s="440">
        <v>2.6625093600977324E-3</v>
      </c>
      <c r="R127" s="440">
        <v>2.8186873036299166E-3</v>
      </c>
      <c r="S127" s="440">
        <v>3.4884703758569541E-3</v>
      </c>
      <c r="T127" s="440">
        <v>1.0277104904642899E-2</v>
      </c>
      <c r="U127" s="440">
        <v>9.2204375274734379E-3</v>
      </c>
      <c r="V127" s="440">
        <v>9.38284257001493E-3</v>
      </c>
      <c r="W127" s="440">
        <v>9.0396007479847072E-3</v>
      </c>
      <c r="X127" s="440">
        <v>3.1606178908365895E-3</v>
      </c>
      <c r="Y127" s="440">
        <v>3.2913030794887426E-3</v>
      </c>
      <c r="Z127" s="440">
        <v>2.2736736762909611E-3</v>
      </c>
      <c r="AA127" s="440">
        <v>2.5206392876862228E-3</v>
      </c>
      <c r="AB127" s="440">
        <v>2.6094049094805729E-3</v>
      </c>
      <c r="AC127" s="440">
        <v>2.6625093600977324E-3</v>
      </c>
      <c r="AD127" s="440">
        <v>2.8186873036299166E-3</v>
      </c>
      <c r="AE127" s="440">
        <v>3.4884703758569541E-3</v>
      </c>
      <c r="AF127" s="440">
        <v>1.0277104904642899E-2</v>
      </c>
      <c r="AG127" s="440">
        <v>9.2204375274734379E-3</v>
      </c>
      <c r="AH127" s="440">
        <v>9.38284257001493E-3</v>
      </c>
      <c r="AI127" s="440">
        <v>9.0396007479847072E-3</v>
      </c>
      <c r="AJ127" s="440">
        <v>3.1606178908365895E-3</v>
      </c>
      <c r="AK127" s="440">
        <v>3.2913030794887426E-3</v>
      </c>
      <c r="AL127" s="440">
        <v>2.2736736762909611E-3</v>
      </c>
      <c r="AM127" s="440">
        <v>2.5206392876862228E-3</v>
      </c>
      <c r="AN127" s="440">
        <v>2.6094049094805729E-3</v>
      </c>
      <c r="AO127" s="440">
        <v>2.6625093600977324E-3</v>
      </c>
      <c r="AP127" s="440">
        <v>2.8186873036299166E-3</v>
      </c>
      <c r="AQ127" s="440">
        <v>3.4884703758569541E-3</v>
      </c>
      <c r="AR127" s="440">
        <v>1.0277104904642899E-2</v>
      </c>
      <c r="AS127" s="440">
        <v>9.2204375274734379E-3</v>
      </c>
      <c r="AT127" s="440">
        <v>9.38284257001493E-3</v>
      </c>
      <c r="AU127" s="440">
        <v>9.0396007479847072E-3</v>
      </c>
      <c r="AV127" s="440">
        <v>3.1606178908365895E-3</v>
      </c>
      <c r="AW127" s="440">
        <v>3.2913030794887426E-3</v>
      </c>
      <c r="AX127" s="440">
        <v>2.2736736762909611E-3</v>
      </c>
      <c r="AY127" s="440">
        <v>2.5206392876862228E-3</v>
      </c>
      <c r="AZ127" s="440">
        <v>2.6094049094805729E-3</v>
      </c>
      <c r="BA127" s="440">
        <v>2.6625093600977324E-3</v>
      </c>
      <c r="BB127" s="440">
        <v>2.8186873036299166E-3</v>
      </c>
      <c r="BC127" s="440">
        <v>3.4884703758569541E-3</v>
      </c>
      <c r="BD127" s="440">
        <v>1.0277104904642899E-2</v>
      </c>
      <c r="BE127" s="440">
        <v>9.2204375274734379E-3</v>
      </c>
      <c r="BF127" s="440">
        <v>9.38284257001493E-3</v>
      </c>
      <c r="BG127" s="440">
        <v>9.0396007479847072E-3</v>
      </c>
      <c r="BH127" s="440">
        <v>3.1606178908365895E-3</v>
      </c>
      <c r="BI127" s="440">
        <v>3.2913030794887426E-3</v>
      </c>
      <c r="BJ127" s="440">
        <v>2.2736736762909611E-3</v>
      </c>
      <c r="BK127" s="440">
        <v>2.5206392876862228E-3</v>
      </c>
      <c r="BL127" s="440">
        <v>2.6094049094805729E-3</v>
      </c>
      <c r="BM127" s="440">
        <v>2.6625093600977324E-3</v>
      </c>
      <c r="BN127" s="440">
        <v>2.8186873036299166E-3</v>
      </c>
      <c r="BO127" s="440">
        <v>3.4884703758569541E-3</v>
      </c>
      <c r="BP127" s="440">
        <v>1.0277104904642899E-2</v>
      </c>
      <c r="BQ127" s="440">
        <v>9.2204375274734379E-3</v>
      </c>
      <c r="BR127" s="440">
        <v>9.38284257001493E-3</v>
      </c>
      <c r="BS127" s="440">
        <v>9.0396007479847072E-3</v>
      </c>
      <c r="BT127" s="440">
        <v>3.1606178908365895E-3</v>
      </c>
      <c r="BU127" s="440">
        <v>3.2913030794887426E-3</v>
      </c>
      <c r="BV127" s="440">
        <v>2.2736736762909611E-3</v>
      </c>
      <c r="BW127" s="440">
        <v>2.5206392876862228E-3</v>
      </c>
      <c r="BX127" s="440">
        <v>2.6094049094805729E-3</v>
      </c>
      <c r="BY127" s="440">
        <v>2.6625093600977324E-3</v>
      </c>
      <c r="BZ127" s="440">
        <v>2.8186873036299166E-3</v>
      </c>
      <c r="CA127" s="440">
        <v>3.4884703758569541E-3</v>
      </c>
      <c r="CB127" s="440">
        <v>1.0277104904642899E-2</v>
      </c>
      <c r="CC127" s="440">
        <v>9.2204375274734379E-3</v>
      </c>
      <c r="CD127" s="440">
        <v>9.38284257001493E-3</v>
      </c>
      <c r="CE127" s="440">
        <v>9.0396007479847072E-3</v>
      </c>
      <c r="CF127" s="440">
        <v>3.1606178908365895E-3</v>
      </c>
      <c r="CG127" s="440">
        <v>3.2913030794887426E-3</v>
      </c>
      <c r="CH127" s="440">
        <v>2.2736736762909611E-3</v>
      </c>
    </row>
    <row r="128" spans="1:86" hidden="1" x14ac:dyDescent="0.3">
      <c r="A128" s="581"/>
      <c r="B128" s="284" t="s">
        <v>0</v>
      </c>
      <c r="C128" s="417">
        <v>3.9566344268990262E-3</v>
      </c>
      <c r="D128" s="417">
        <v>3.5176333574623809E-3</v>
      </c>
      <c r="E128" s="417">
        <v>3.5869594089475093E-3</v>
      </c>
      <c r="F128" s="417">
        <v>2.4466934737691118E-3</v>
      </c>
      <c r="G128" s="417">
        <v>5.5928870581329381E-3</v>
      </c>
      <c r="H128" s="417">
        <v>1.6763782272094924E-2</v>
      </c>
      <c r="I128" s="440">
        <v>1.4675867510337476E-2</v>
      </c>
      <c r="J128" s="440">
        <v>1.6014393668506627E-2</v>
      </c>
      <c r="K128" s="440">
        <v>1.6905592992344596E-2</v>
      </c>
      <c r="L128" s="440">
        <v>3.3223337421884975E-3</v>
      </c>
      <c r="M128" s="440">
        <v>3.0404397692707871E-3</v>
      </c>
      <c r="N128" s="440">
        <v>3.2052956962383477E-3</v>
      </c>
      <c r="O128" s="440">
        <v>4.1692768850366182E-3</v>
      </c>
      <c r="P128" s="440">
        <v>3.7264894681143467E-3</v>
      </c>
      <c r="Q128" s="440">
        <v>3.8763402217987103E-3</v>
      </c>
      <c r="R128" s="440">
        <v>2.5766990633745573E-3</v>
      </c>
      <c r="S128" s="440">
        <v>6.0374752687771217E-3</v>
      </c>
      <c r="T128" s="440">
        <v>1.8064643358666917E-2</v>
      </c>
      <c r="U128" s="440">
        <v>1.4675867510337476E-2</v>
      </c>
      <c r="V128" s="440">
        <v>1.6014393668506627E-2</v>
      </c>
      <c r="W128" s="440">
        <v>1.6905592992344596E-2</v>
      </c>
      <c r="X128" s="440">
        <v>3.3223337421884975E-3</v>
      </c>
      <c r="Y128" s="440">
        <v>3.0404397692707871E-3</v>
      </c>
      <c r="Z128" s="440">
        <v>3.2052956962383477E-3</v>
      </c>
      <c r="AA128" s="440">
        <v>4.1692768850366182E-3</v>
      </c>
      <c r="AB128" s="440">
        <v>3.7264894681143467E-3</v>
      </c>
      <c r="AC128" s="440">
        <v>3.8763402217987103E-3</v>
      </c>
      <c r="AD128" s="440">
        <v>2.5766990633745573E-3</v>
      </c>
      <c r="AE128" s="440">
        <v>6.0374752687771217E-3</v>
      </c>
      <c r="AF128" s="440">
        <v>1.8064643358666917E-2</v>
      </c>
      <c r="AG128" s="440">
        <v>1.4675867510337476E-2</v>
      </c>
      <c r="AH128" s="440">
        <v>1.6014393668506627E-2</v>
      </c>
      <c r="AI128" s="440">
        <v>1.6905592992344596E-2</v>
      </c>
      <c r="AJ128" s="440">
        <v>3.3223337421884975E-3</v>
      </c>
      <c r="AK128" s="440">
        <v>3.0404397692707871E-3</v>
      </c>
      <c r="AL128" s="440">
        <v>3.2052956962383477E-3</v>
      </c>
      <c r="AM128" s="440">
        <v>4.1692768850366182E-3</v>
      </c>
      <c r="AN128" s="440">
        <v>3.7264894681143467E-3</v>
      </c>
      <c r="AO128" s="440">
        <v>3.8763402217987103E-3</v>
      </c>
      <c r="AP128" s="440">
        <v>2.5766990633745573E-3</v>
      </c>
      <c r="AQ128" s="440">
        <v>6.0374752687771217E-3</v>
      </c>
      <c r="AR128" s="440">
        <v>1.8064643358666917E-2</v>
      </c>
      <c r="AS128" s="440">
        <v>1.4675867510337476E-2</v>
      </c>
      <c r="AT128" s="440">
        <v>1.6014393668506627E-2</v>
      </c>
      <c r="AU128" s="440">
        <v>1.6905592992344596E-2</v>
      </c>
      <c r="AV128" s="440">
        <v>3.3223337421884975E-3</v>
      </c>
      <c r="AW128" s="440">
        <v>3.0404397692707871E-3</v>
      </c>
      <c r="AX128" s="440">
        <v>3.2052956962383477E-3</v>
      </c>
      <c r="AY128" s="440">
        <v>4.1692768850366182E-3</v>
      </c>
      <c r="AZ128" s="440">
        <v>3.7264894681143467E-3</v>
      </c>
      <c r="BA128" s="440">
        <v>3.8763402217987103E-3</v>
      </c>
      <c r="BB128" s="440">
        <v>2.5766990633745573E-3</v>
      </c>
      <c r="BC128" s="440">
        <v>6.0374752687771217E-3</v>
      </c>
      <c r="BD128" s="440">
        <v>1.8064643358666917E-2</v>
      </c>
      <c r="BE128" s="440">
        <v>1.4675867510337476E-2</v>
      </c>
      <c r="BF128" s="440">
        <v>1.6014393668506627E-2</v>
      </c>
      <c r="BG128" s="440">
        <v>1.6905592992344596E-2</v>
      </c>
      <c r="BH128" s="440">
        <v>3.3223337421884975E-3</v>
      </c>
      <c r="BI128" s="440">
        <v>3.0404397692707871E-3</v>
      </c>
      <c r="BJ128" s="440">
        <v>3.2052956962383477E-3</v>
      </c>
      <c r="BK128" s="440">
        <v>4.1692768850366182E-3</v>
      </c>
      <c r="BL128" s="440">
        <v>3.7264894681143467E-3</v>
      </c>
      <c r="BM128" s="440">
        <v>3.8763402217987103E-3</v>
      </c>
      <c r="BN128" s="440">
        <v>2.5766990633745573E-3</v>
      </c>
      <c r="BO128" s="440">
        <v>6.0374752687771217E-3</v>
      </c>
      <c r="BP128" s="440">
        <v>1.8064643358666917E-2</v>
      </c>
      <c r="BQ128" s="440">
        <v>1.4675867510337476E-2</v>
      </c>
      <c r="BR128" s="440">
        <v>1.6014393668506627E-2</v>
      </c>
      <c r="BS128" s="440">
        <v>1.6905592992344596E-2</v>
      </c>
      <c r="BT128" s="440">
        <v>3.3223337421884975E-3</v>
      </c>
      <c r="BU128" s="440">
        <v>3.0404397692707871E-3</v>
      </c>
      <c r="BV128" s="440">
        <v>3.2052956962383477E-3</v>
      </c>
      <c r="BW128" s="440">
        <v>4.1692768850366182E-3</v>
      </c>
      <c r="BX128" s="440">
        <v>3.7264894681143467E-3</v>
      </c>
      <c r="BY128" s="440">
        <v>3.8763402217987103E-3</v>
      </c>
      <c r="BZ128" s="440">
        <v>2.5766990633745573E-3</v>
      </c>
      <c r="CA128" s="440">
        <v>6.0374752687771217E-3</v>
      </c>
      <c r="CB128" s="440">
        <v>1.8064643358666917E-2</v>
      </c>
      <c r="CC128" s="440">
        <v>1.4675867510337476E-2</v>
      </c>
      <c r="CD128" s="440">
        <v>1.6014393668506627E-2</v>
      </c>
      <c r="CE128" s="440">
        <v>1.6905592992344596E-2</v>
      </c>
      <c r="CF128" s="440">
        <v>3.3223337421884975E-3</v>
      </c>
      <c r="CG128" s="440">
        <v>3.0404397692707871E-3</v>
      </c>
      <c r="CH128" s="440">
        <v>3.2052956962383477E-3</v>
      </c>
    </row>
    <row r="129" spans="1:86" hidden="1" x14ac:dyDescent="0.3">
      <c r="A129" s="581"/>
      <c r="B129" s="284" t="s">
        <v>21</v>
      </c>
      <c r="C129" s="417">
        <v>2.3191431482804561E-3</v>
      </c>
      <c r="D129" s="417">
        <v>2.4881768341410556E-3</v>
      </c>
      <c r="E129" s="417">
        <v>3.0900184092566029E-3</v>
      </c>
      <c r="F129" s="417">
        <v>3.6647229932064243E-3</v>
      </c>
      <c r="G129" s="417">
        <v>3.9001967425907141E-3</v>
      </c>
      <c r="H129" s="417">
        <v>1.1741180923042509E-2</v>
      </c>
      <c r="I129" s="440">
        <v>1.1066439775475291E-2</v>
      </c>
      <c r="J129" s="440">
        <v>1.1551312608874764E-2</v>
      </c>
      <c r="K129" s="440">
        <v>1.0907027801026845E-2</v>
      </c>
      <c r="L129" s="440">
        <v>3.8022208464511746E-3</v>
      </c>
      <c r="M129" s="440">
        <v>3.983616090822921E-3</v>
      </c>
      <c r="N129" s="440">
        <v>2.2921215203200737E-3</v>
      </c>
      <c r="O129" s="440">
        <v>2.4321966640706207E-3</v>
      </c>
      <c r="P129" s="440">
        <v>2.6321534960047515E-3</v>
      </c>
      <c r="Q129" s="440">
        <v>3.343031587303571E-3</v>
      </c>
      <c r="R129" s="440">
        <v>3.894447753643759E-3</v>
      </c>
      <c r="S129" s="440">
        <v>4.2121225341183359E-3</v>
      </c>
      <c r="T129" s="440">
        <v>1.2644153271365446E-2</v>
      </c>
      <c r="U129" s="440">
        <v>1.1066439775475291E-2</v>
      </c>
      <c r="V129" s="440">
        <v>1.1551312608874764E-2</v>
      </c>
      <c r="W129" s="440">
        <v>1.0907027801026845E-2</v>
      </c>
      <c r="X129" s="440">
        <v>3.8022208464511746E-3</v>
      </c>
      <c r="Y129" s="440">
        <v>3.983616090822921E-3</v>
      </c>
      <c r="Z129" s="440">
        <v>2.2921215203200737E-3</v>
      </c>
      <c r="AA129" s="440">
        <v>2.4321966640706207E-3</v>
      </c>
      <c r="AB129" s="440">
        <v>2.6321534960047515E-3</v>
      </c>
      <c r="AC129" s="440">
        <v>3.343031587303571E-3</v>
      </c>
      <c r="AD129" s="440">
        <v>3.894447753643759E-3</v>
      </c>
      <c r="AE129" s="440">
        <v>4.2121225341183359E-3</v>
      </c>
      <c r="AF129" s="440">
        <v>1.2644153271365446E-2</v>
      </c>
      <c r="AG129" s="440">
        <v>1.1066439775475291E-2</v>
      </c>
      <c r="AH129" s="440">
        <v>1.1551312608874764E-2</v>
      </c>
      <c r="AI129" s="440">
        <v>1.0907027801026845E-2</v>
      </c>
      <c r="AJ129" s="440">
        <v>3.8022208464511746E-3</v>
      </c>
      <c r="AK129" s="440">
        <v>3.983616090822921E-3</v>
      </c>
      <c r="AL129" s="440">
        <v>2.2921215203200737E-3</v>
      </c>
      <c r="AM129" s="440">
        <v>2.4321966640706207E-3</v>
      </c>
      <c r="AN129" s="440">
        <v>2.6321534960047515E-3</v>
      </c>
      <c r="AO129" s="440">
        <v>3.343031587303571E-3</v>
      </c>
      <c r="AP129" s="440">
        <v>3.894447753643759E-3</v>
      </c>
      <c r="AQ129" s="440">
        <v>4.2121225341183359E-3</v>
      </c>
      <c r="AR129" s="440">
        <v>1.2644153271365446E-2</v>
      </c>
      <c r="AS129" s="440">
        <v>1.1066439775475291E-2</v>
      </c>
      <c r="AT129" s="440">
        <v>1.1551312608874764E-2</v>
      </c>
      <c r="AU129" s="440">
        <v>1.0907027801026845E-2</v>
      </c>
      <c r="AV129" s="440">
        <v>3.8022208464511746E-3</v>
      </c>
      <c r="AW129" s="440">
        <v>3.983616090822921E-3</v>
      </c>
      <c r="AX129" s="440">
        <v>2.2921215203200737E-3</v>
      </c>
      <c r="AY129" s="440">
        <v>2.4321966640706207E-3</v>
      </c>
      <c r="AZ129" s="440">
        <v>2.6321534960047515E-3</v>
      </c>
      <c r="BA129" s="440">
        <v>3.343031587303571E-3</v>
      </c>
      <c r="BB129" s="440">
        <v>3.894447753643759E-3</v>
      </c>
      <c r="BC129" s="440">
        <v>4.2121225341183359E-3</v>
      </c>
      <c r="BD129" s="440">
        <v>1.2644153271365446E-2</v>
      </c>
      <c r="BE129" s="440">
        <v>1.1066439775475291E-2</v>
      </c>
      <c r="BF129" s="440">
        <v>1.1551312608874764E-2</v>
      </c>
      <c r="BG129" s="440">
        <v>1.0907027801026845E-2</v>
      </c>
      <c r="BH129" s="440">
        <v>3.8022208464511746E-3</v>
      </c>
      <c r="BI129" s="440">
        <v>3.983616090822921E-3</v>
      </c>
      <c r="BJ129" s="440">
        <v>2.2921215203200737E-3</v>
      </c>
      <c r="BK129" s="440">
        <v>2.4321966640706207E-3</v>
      </c>
      <c r="BL129" s="440">
        <v>2.6321534960047515E-3</v>
      </c>
      <c r="BM129" s="440">
        <v>3.343031587303571E-3</v>
      </c>
      <c r="BN129" s="440">
        <v>3.894447753643759E-3</v>
      </c>
      <c r="BO129" s="440">
        <v>4.2121225341183359E-3</v>
      </c>
      <c r="BP129" s="440">
        <v>1.2644153271365446E-2</v>
      </c>
      <c r="BQ129" s="440">
        <v>1.1066439775475291E-2</v>
      </c>
      <c r="BR129" s="440">
        <v>1.1551312608874764E-2</v>
      </c>
      <c r="BS129" s="440">
        <v>1.0907027801026845E-2</v>
      </c>
      <c r="BT129" s="440">
        <v>3.8022208464511746E-3</v>
      </c>
      <c r="BU129" s="440">
        <v>3.983616090822921E-3</v>
      </c>
      <c r="BV129" s="440">
        <v>2.2921215203200737E-3</v>
      </c>
      <c r="BW129" s="440">
        <v>2.4321966640706207E-3</v>
      </c>
      <c r="BX129" s="440">
        <v>2.6321534960047515E-3</v>
      </c>
      <c r="BY129" s="440">
        <v>3.343031587303571E-3</v>
      </c>
      <c r="BZ129" s="440">
        <v>3.894447753643759E-3</v>
      </c>
      <c r="CA129" s="440">
        <v>4.2121225341183359E-3</v>
      </c>
      <c r="CB129" s="440">
        <v>1.2644153271365446E-2</v>
      </c>
      <c r="CC129" s="440">
        <v>1.1066439775475291E-2</v>
      </c>
      <c r="CD129" s="440">
        <v>1.1551312608874764E-2</v>
      </c>
      <c r="CE129" s="440">
        <v>1.0907027801026845E-2</v>
      </c>
      <c r="CF129" s="440">
        <v>3.8022208464511746E-3</v>
      </c>
      <c r="CG129" s="440">
        <v>3.983616090822921E-3</v>
      </c>
      <c r="CH129" s="440">
        <v>2.2921215203200737E-3</v>
      </c>
    </row>
    <row r="130" spans="1:86" hidden="1" x14ac:dyDescent="0.3">
      <c r="A130" s="581"/>
      <c r="B130" s="284" t="s">
        <v>1</v>
      </c>
      <c r="C130" s="417">
        <v>0</v>
      </c>
      <c r="D130" s="417">
        <v>0</v>
      </c>
      <c r="E130" s="417">
        <v>0</v>
      </c>
      <c r="F130" s="417">
        <v>3.3809889248351661E-3</v>
      </c>
      <c r="G130" s="417">
        <v>8.3279178840841919E-3</v>
      </c>
      <c r="H130" s="417">
        <v>1.7139659200574055E-2</v>
      </c>
      <c r="I130" s="440">
        <v>1.4845675490640056E-2</v>
      </c>
      <c r="J130" s="440">
        <v>1.6243887988609765E-2</v>
      </c>
      <c r="K130" s="440">
        <v>1.856049099795027E-2</v>
      </c>
      <c r="L130" s="440">
        <v>3.5671547275583052E-3</v>
      </c>
      <c r="M130" s="440">
        <v>0</v>
      </c>
      <c r="N130" s="440">
        <v>0</v>
      </c>
      <c r="O130" s="440">
        <v>0</v>
      </c>
      <c r="P130" s="440">
        <v>0</v>
      </c>
      <c r="Q130" s="440">
        <v>0</v>
      </c>
      <c r="R130" s="440">
        <v>3.5624725755516919E-3</v>
      </c>
      <c r="S130" s="440">
        <v>9.0035761152261768E-3</v>
      </c>
      <c r="T130" s="440">
        <v>1.8470548328914174E-2</v>
      </c>
      <c r="U130" s="440">
        <v>1.4845675490640056E-2</v>
      </c>
      <c r="V130" s="440">
        <v>1.6243887988609765E-2</v>
      </c>
      <c r="W130" s="440">
        <v>1.856049099795027E-2</v>
      </c>
      <c r="X130" s="440">
        <v>3.5671547275583052E-3</v>
      </c>
      <c r="Y130" s="440">
        <v>0</v>
      </c>
      <c r="Z130" s="440">
        <v>0</v>
      </c>
      <c r="AA130" s="440">
        <v>0</v>
      </c>
      <c r="AB130" s="440">
        <v>0</v>
      </c>
      <c r="AC130" s="440">
        <v>0</v>
      </c>
      <c r="AD130" s="440">
        <v>3.5624725755516919E-3</v>
      </c>
      <c r="AE130" s="440">
        <v>9.0035761152261768E-3</v>
      </c>
      <c r="AF130" s="440">
        <v>1.8470548328914174E-2</v>
      </c>
      <c r="AG130" s="440">
        <v>1.4845675490640056E-2</v>
      </c>
      <c r="AH130" s="440">
        <v>1.6243887988609765E-2</v>
      </c>
      <c r="AI130" s="440">
        <v>1.856049099795027E-2</v>
      </c>
      <c r="AJ130" s="440">
        <v>3.5671547275583052E-3</v>
      </c>
      <c r="AK130" s="440">
        <v>0</v>
      </c>
      <c r="AL130" s="440">
        <v>0</v>
      </c>
      <c r="AM130" s="440">
        <v>0</v>
      </c>
      <c r="AN130" s="440">
        <v>0</v>
      </c>
      <c r="AO130" s="440">
        <v>0</v>
      </c>
      <c r="AP130" s="440">
        <v>3.5624725755516919E-3</v>
      </c>
      <c r="AQ130" s="440">
        <v>9.0035761152261768E-3</v>
      </c>
      <c r="AR130" s="440">
        <v>1.8470548328914174E-2</v>
      </c>
      <c r="AS130" s="440">
        <v>1.4845675490640056E-2</v>
      </c>
      <c r="AT130" s="440">
        <v>1.6243887988609765E-2</v>
      </c>
      <c r="AU130" s="440">
        <v>1.856049099795027E-2</v>
      </c>
      <c r="AV130" s="440">
        <v>3.5671547275583052E-3</v>
      </c>
      <c r="AW130" s="440">
        <v>0</v>
      </c>
      <c r="AX130" s="440">
        <v>0</v>
      </c>
      <c r="AY130" s="440">
        <v>0</v>
      </c>
      <c r="AZ130" s="440">
        <v>0</v>
      </c>
      <c r="BA130" s="440">
        <v>0</v>
      </c>
      <c r="BB130" s="440">
        <v>3.5624725755516919E-3</v>
      </c>
      <c r="BC130" s="440">
        <v>9.0035761152261768E-3</v>
      </c>
      <c r="BD130" s="440">
        <v>1.8470548328914174E-2</v>
      </c>
      <c r="BE130" s="440">
        <v>1.4845675490640056E-2</v>
      </c>
      <c r="BF130" s="440">
        <v>1.6243887988609765E-2</v>
      </c>
      <c r="BG130" s="440">
        <v>1.856049099795027E-2</v>
      </c>
      <c r="BH130" s="440">
        <v>3.5671547275583052E-3</v>
      </c>
      <c r="BI130" s="440">
        <v>0</v>
      </c>
      <c r="BJ130" s="440">
        <v>0</v>
      </c>
      <c r="BK130" s="440">
        <v>0</v>
      </c>
      <c r="BL130" s="440">
        <v>0</v>
      </c>
      <c r="BM130" s="440">
        <v>0</v>
      </c>
      <c r="BN130" s="440">
        <v>3.5624725755516919E-3</v>
      </c>
      <c r="BO130" s="440">
        <v>9.0035761152261768E-3</v>
      </c>
      <c r="BP130" s="440">
        <v>1.8470548328914174E-2</v>
      </c>
      <c r="BQ130" s="440">
        <v>1.4845675490640056E-2</v>
      </c>
      <c r="BR130" s="440">
        <v>1.6243887988609765E-2</v>
      </c>
      <c r="BS130" s="440">
        <v>1.856049099795027E-2</v>
      </c>
      <c r="BT130" s="440">
        <v>3.5671547275583052E-3</v>
      </c>
      <c r="BU130" s="440">
        <v>0</v>
      </c>
      <c r="BV130" s="440">
        <v>0</v>
      </c>
      <c r="BW130" s="440">
        <v>0</v>
      </c>
      <c r="BX130" s="440">
        <v>0</v>
      </c>
      <c r="BY130" s="440">
        <v>0</v>
      </c>
      <c r="BZ130" s="440">
        <v>3.5624725755516919E-3</v>
      </c>
      <c r="CA130" s="440">
        <v>9.0035761152261768E-3</v>
      </c>
      <c r="CB130" s="440">
        <v>1.8470548328914174E-2</v>
      </c>
      <c r="CC130" s="440">
        <v>1.4845675490640056E-2</v>
      </c>
      <c r="CD130" s="440">
        <v>1.6243887988609765E-2</v>
      </c>
      <c r="CE130" s="440">
        <v>1.856049099795027E-2</v>
      </c>
      <c r="CF130" s="440">
        <v>3.5671547275583052E-3</v>
      </c>
      <c r="CG130" s="440">
        <v>0</v>
      </c>
      <c r="CH130" s="440">
        <v>0</v>
      </c>
    </row>
    <row r="131" spans="1:86" hidden="1" x14ac:dyDescent="0.3">
      <c r="A131" s="581"/>
      <c r="B131" s="284" t="s">
        <v>22</v>
      </c>
      <c r="C131" s="417">
        <v>4.028012025442619E-4</v>
      </c>
      <c r="D131" s="417">
        <v>4.5756279889906636E-6</v>
      </c>
      <c r="E131" s="417">
        <v>5.7573822210524179E-5</v>
      </c>
      <c r="F131" s="417">
        <v>3.0844563321407343E-4</v>
      </c>
      <c r="G131" s="417">
        <v>6.1968535550654578E-5</v>
      </c>
      <c r="H131" s="417">
        <v>1.6228099745707828E-4</v>
      </c>
      <c r="I131" s="440">
        <v>1.6578992979877382E-4</v>
      </c>
      <c r="J131" s="440">
        <v>1.589553841990964E-4</v>
      </c>
      <c r="K131" s="440">
        <v>1.6676763509966403E-4</v>
      </c>
      <c r="L131" s="440">
        <v>4.8946039406879454E-5</v>
      </c>
      <c r="M131" s="440">
        <v>4.5373156067342698E-5</v>
      </c>
      <c r="N131" s="440">
        <v>4.8526382426554074E-6</v>
      </c>
      <c r="O131" s="440">
        <v>4.1797669255110828E-4</v>
      </c>
      <c r="P131" s="440">
        <v>4.7626545832960722E-6</v>
      </c>
      <c r="Q131" s="440">
        <v>6.1233425677979886E-5</v>
      </c>
      <c r="R131" s="440">
        <v>3.2304660152320788E-4</v>
      </c>
      <c r="S131" s="440">
        <v>6.5888046649485832E-5</v>
      </c>
      <c r="T131" s="440">
        <v>1.7436373717073588E-4</v>
      </c>
      <c r="U131" s="440">
        <v>1.6578992979877382E-4</v>
      </c>
      <c r="V131" s="440">
        <v>1.589553841990964E-4</v>
      </c>
      <c r="W131" s="440">
        <v>1.6676763509966403E-4</v>
      </c>
      <c r="X131" s="440">
        <v>4.8946039406879454E-5</v>
      </c>
      <c r="Y131" s="440">
        <v>4.5373156067342698E-5</v>
      </c>
      <c r="Z131" s="440">
        <v>4.8526382426554074E-6</v>
      </c>
      <c r="AA131" s="440">
        <v>4.1797669255110828E-4</v>
      </c>
      <c r="AB131" s="440">
        <v>4.7626545832960722E-6</v>
      </c>
      <c r="AC131" s="440">
        <v>6.1233425677979886E-5</v>
      </c>
      <c r="AD131" s="440">
        <v>3.2304660152320788E-4</v>
      </c>
      <c r="AE131" s="440">
        <v>6.5888046649485832E-5</v>
      </c>
      <c r="AF131" s="440">
        <v>1.7436373717073588E-4</v>
      </c>
      <c r="AG131" s="440">
        <v>1.6578992979877382E-4</v>
      </c>
      <c r="AH131" s="440">
        <v>1.589553841990964E-4</v>
      </c>
      <c r="AI131" s="440">
        <v>1.6676763509966403E-4</v>
      </c>
      <c r="AJ131" s="440">
        <v>4.8946039406879454E-5</v>
      </c>
      <c r="AK131" s="440">
        <v>4.5373156067342698E-5</v>
      </c>
      <c r="AL131" s="440">
        <v>4.8526382426554074E-6</v>
      </c>
      <c r="AM131" s="440">
        <v>4.1797669255110828E-4</v>
      </c>
      <c r="AN131" s="440">
        <v>4.7626545832960722E-6</v>
      </c>
      <c r="AO131" s="440">
        <v>6.1233425677979886E-5</v>
      </c>
      <c r="AP131" s="440">
        <v>3.2304660152320788E-4</v>
      </c>
      <c r="AQ131" s="440">
        <v>6.5888046649485832E-5</v>
      </c>
      <c r="AR131" s="440">
        <v>1.7436373717073588E-4</v>
      </c>
      <c r="AS131" s="440">
        <v>1.6578992979877382E-4</v>
      </c>
      <c r="AT131" s="440">
        <v>1.589553841990964E-4</v>
      </c>
      <c r="AU131" s="440">
        <v>1.6676763509966403E-4</v>
      </c>
      <c r="AV131" s="440">
        <v>4.8946039406879454E-5</v>
      </c>
      <c r="AW131" s="440">
        <v>4.5373156067342698E-5</v>
      </c>
      <c r="AX131" s="440">
        <v>4.8526382426554074E-6</v>
      </c>
      <c r="AY131" s="440">
        <v>4.1797669255110828E-4</v>
      </c>
      <c r="AZ131" s="440">
        <v>4.7626545832960722E-6</v>
      </c>
      <c r="BA131" s="440">
        <v>6.1233425677979886E-5</v>
      </c>
      <c r="BB131" s="440">
        <v>3.2304660152320788E-4</v>
      </c>
      <c r="BC131" s="440">
        <v>6.5888046649485832E-5</v>
      </c>
      <c r="BD131" s="440">
        <v>1.7436373717073588E-4</v>
      </c>
      <c r="BE131" s="440">
        <v>1.6578992979877382E-4</v>
      </c>
      <c r="BF131" s="440">
        <v>1.589553841990964E-4</v>
      </c>
      <c r="BG131" s="440">
        <v>1.6676763509966403E-4</v>
      </c>
      <c r="BH131" s="440">
        <v>4.8946039406879454E-5</v>
      </c>
      <c r="BI131" s="440">
        <v>4.5373156067342698E-5</v>
      </c>
      <c r="BJ131" s="440">
        <v>4.8526382426554074E-6</v>
      </c>
      <c r="BK131" s="440">
        <v>4.1797669255110828E-4</v>
      </c>
      <c r="BL131" s="440">
        <v>4.7626545832960722E-6</v>
      </c>
      <c r="BM131" s="440">
        <v>6.1233425677979886E-5</v>
      </c>
      <c r="BN131" s="440">
        <v>3.2304660152320788E-4</v>
      </c>
      <c r="BO131" s="440">
        <v>6.5888046649485832E-5</v>
      </c>
      <c r="BP131" s="440">
        <v>1.7436373717073588E-4</v>
      </c>
      <c r="BQ131" s="440">
        <v>1.6578992979877382E-4</v>
      </c>
      <c r="BR131" s="440">
        <v>1.589553841990964E-4</v>
      </c>
      <c r="BS131" s="440">
        <v>1.6676763509966403E-4</v>
      </c>
      <c r="BT131" s="440">
        <v>4.8946039406879454E-5</v>
      </c>
      <c r="BU131" s="440">
        <v>4.5373156067342698E-5</v>
      </c>
      <c r="BV131" s="440">
        <v>4.8526382426554074E-6</v>
      </c>
      <c r="BW131" s="440">
        <v>4.1797669255110828E-4</v>
      </c>
      <c r="BX131" s="440">
        <v>4.7626545832960722E-6</v>
      </c>
      <c r="BY131" s="440">
        <v>6.1233425677979886E-5</v>
      </c>
      <c r="BZ131" s="440">
        <v>3.2304660152320788E-4</v>
      </c>
      <c r="CA131" s="440">
        <v>6.5888046649485832E-5</v>
      </c>
      <c r="CB131" s="440">
        <v>1.7436373717073588E-4</v>
      </c>
      <c r="CC131" s="440">
        <v>1.6578992979877382E-4</v>
      </c>
      <c r="CD131" s="440">
        <v>1.589553841990964E-4</v>
      </c>
      <c r="CE131" s="440">
        <v>1.6676763509966403E-4</v>
      </c>
      <c r="CF131" s="440">
        <v>4.8946039406879454E-5</v>
      </c>
      <c r="CG131" s="440">
        <v>4.5373156067342698E-5</v>
      </c>
      <c r="CH131" s="440">
        <v>4.8526382426554074E-6</v>
      </c>
    </row>
    <row r="132" spans="1:86" hidden="1" x14ac:dyDescent="0.3">
      <c r="A132" s="581"/>
      <c r="B132" s="94" t="s">
        <v>9</v>
      </c>
      <c r="C132" s="417">
        <v>3.8972984960143351E-3</v>
      </c>
      <c r="D132" s="417">
        <v>3.4666942568043462E-3</v>
      </c>
      <c r="E132" s="417">
        <v>3.657674190126053E-3</v>
      </c>
      <c r="F132" s="417">
        <v>3.2276247303696993E-3</v>
      </c>
      <c r="G132" s="417">
        <v>2.8176465693672804E-3</v>
      </c>
      <c r="H132" s="417">
        <v>0</v>
      </c>
      <c r="I132" s="440">
        <v>0</v>
      </c>
      <c r="J132" s="440">
        <v>0</v>
      </c>
      <c r="K132" s="440">
        <v>9.9761575185679744E-3</v>
      </c>
      <c r="L132" s="440">
        <v>3.8855435324063642E-3</v>
      </c>
      <c r="M132" s="440">
        <v>3.1255485635017944E-3</v>
      </c>
      <c r="N132" s="440">
        <v>3.1557921667272936E-3</v>
      </c>
      <c r="O132" s="440">
        <v>4.1224421031967025E-3</v>
      </c>
      <c r="P132" s="440">
        <v>3.6887514125314639E-3</v>
      </c>
      <c r="Q132" s="440">
        <v>3.9703792656901622E-3</v>
      </c>
      <c r="R132" s="440">
        <v>3.4322699761299359E-3</v>
      </c>
      <c r="S132" s="440">
        <v>3.0448564238552043E-3</v>
      </c>
      <c r="T132" s="440">
        <v>0</v>
      </c>
      <c r="U132" s="440">
        <v>0</v>
      </c>
      <c r="V132" s="440">
        <v>0</v>
      </c>
      <c r="W132" s="440">
        <v>9.9761575185679744E-3</v>
      </c>
      <c r="X132" s="440">
        <v>3.8855435324063642E-3</v>
      </c>
      <c r="Y132" s="440">
        <v>3.1255485635017944E-3</v>
      </c>
      <c r="Z132" s="440">
        <v>3.1557921667272936E-3</v>
      </c>
      <c r="AA132" s="440">
        <v>4.1224421031967025E-3</v>
      </c>
      <c r="AB132" s="440">
        <v>3.6887514125314639E-3</v>
      </c>
      <c r="AC132" s="440">
        <v>3.9703792656901622E-3</v>
      </c>
      <c r="AD132" s="440">
        <v>3.4322699761299359E-3</v>
      </c>
      <c r="AE132" s="440">
        <v>3.0448564238552043E-3</v>
      </c>
      <c r="AF132" s="440">
        <v>0</v>
      </c>
      <c r="AG132" s="440">
        <v>0</v>
      </c>
      <c r="AH132" s="440">
        <v>0</v>
      </c>
      <c r="AI132" s="440">
        <v>9.9761575185679744E-3</v>
      </c>
      <c r="AJ132" s="440">
        <v>3.8855435324063642E-3</v>
      </c>
      <c r="AK132" s="440">
        <v>3.1255485635017944E-3</v>
      </c>
      <c r="AL132" s="440">
        <v>3.1557921667272936E-3</v>
      </c>
      <c r="AM132" s="440">
        <v>4.1224421031967025E-3</v>
      </c>
      <c r="AN132" s="440">
        <v>3.6887514125314639E-3</v>
      </c>
      <c r="AO132" s="440">
        <v>3.9703792656901622E-3</v>
      </c>
      <c r="AP132" s="440">
        <v>3.4322699761299359E-3</v>
      </c>
      <c r="AQ132" s="440">
        <v>3.0448564238552043E-3</v>
      </c>
      <c r="AR132" s="440">
        <v>0</v>
      </c>
      <c r="AS132" s="440">
        <v>0</v>
      </c>
      <c r="AT132" s="440">
        <v>0</v>
      </c>
      <c r="AU132" s="440">
        <v>9.9761575185679744E-3</v>
      </c>
      <c r="AV132" s="440">
        <v>3.8855435324063642E-3</v>
      </c>
      <c r="AW132" s="440">
        <v>3.1255485635017944E-3</v>
      </c>
      <c r="AX132" s="440">
        <v>3.1557921667272936E-3</v>
      </c>
      <c r="AY132" s="440">
        <v>4.1224421031967025E-3</v>
      </c>
      <c r="AZ132" s="440">
        <v>3.6887514125314639E-3</v>
      </c>
      <c r="BA132" s="440">
        <v>3.9703792656901622E-3</v>
      </c>
      <c r="BB132" s="440">
        <v>3.4322699761299359E-3</v>
      </c>
      <c r="BC132" s="440">
        <v>3.0448564238552043E-3</v>
      </c>
      <c r="BD132" s="440">
        <v>0</v>
      </c>
      <c r="BE132" s="440">
        <v>0</v>
      </c>
      <c r="BF132" s="440">
        <v>0</v>
      </c>
      <c r="BG132" s="440">
        <v>9.9761575185679744E-3</v>
      </c>
      <c r="BH132" s="440">
        <v>3.8855435324063642E-3</v>
      </c>
      <c r="BI132" s="440">
        <v>3.1255485635017944E-3</v>
      </c>
      <c r="BJ132" s="440">
        <v>3.1557921667272936E-3</v>
      </c>
      <c r="BK132" s="440">
        <v>4.1224421031967025E-3</v>
      </c>
      <c r="BL132" s="440">
        <v>3.6887514125314639E-3</v>
      </c>
      <c r="BM132" s="440">
        <v>3.9703792656901622E-3</v>
      </c>
      <c r="BN132" s="440">
        <v>3.4322699761299359E-3</v>
      </c>
      <c r="BO132" s="440">
        <v>3.0448564238552043E-3</v>
      </c>
      <c r="BP132" s="440">
        <v>0</v>
      </c>
      <c r="BQ132" s="440">
        <v>0</v>
      </c>
      <c r="BR132" s="440">
        <v>0</v>
      </c>
      <c r="BS132" s="440">
        <v>9.9761575185679744E-3</v>
      </c>
      <c r="BT132" s="440">
        <v>3.8855435324063642E-3</v>
      </c>
      <c r="BU132" s="440">
        <v>3.1255485635017944E-3</v>
      </c>
      <c r="BV132" s="440">
        <v>3.1557921667272936E-3</v>
      </c>
      <c r="BW132" s="440">
        <v>4.1224421031967025E-3</v>
      </c>
      <c r="BX132" s="440">
        <v>3.6887514125314639E-3</v>
      </c>
      <c r="BY132" s="440">
        <v>3.9703792656901622E-3</v>
      </c>
      <c r="BZ132" s="440">
        <v>3.4322699761299359E-3</v>
      </c>
      <c r="CA132" s="440">
        <v>3.0448564238552043E-3</v>
      </c>
      <c r="CB132" s="440">
        <v>0</v>
      </c>
      <c r="CC132" s="440">
        <v>0</v>
      </c>
      <c r="CD132" s="440">
        <v>0</v>
      </c>
      <c r="CE132" s="440">
        <v>9.9761575185679744E-3</v>
      </c>
      <c r="CF132" s="440">
        <v>3.8855435324063642E-3</v>
      </c>
      <c r="CG132" s="440">
        <v>3.1255485635017944E-3</v>
      </c>
      <c r="CH132" s="440">
        <v>3.1557921667272936E-3</v>
      </c>
    </row>
    <row r="133" spans="1:86" hidden="1" x14ac:dyDescent="0.3">
      <c r="A133" s="581"/>
      <c r="B133" s="94" t="s">
        <v>3</v>
      </c>
      <c r="C133" s="417">
        <v>3.9566344268990262E-3</v>
      </c>
      <c r="D133" s="417">
        <v>3.5176333574623809E-3</v>
      </c>
      <c r="E133" s="417">
        <v>3.5869594089475093E-3</v>
      </c>
      <c r="F133" s="417">
        <v>2.4466934737691118E-3</v>
      </c>
      <c r="G133" s="417">
        <v>5.5928870581329381E-3</v>
      </c>
      <c r="H133" s="417">
        <v>1.6763782272094924E-2</v>
      </c>
      <c r="I133" s="440">
        <v>1.4675867510337476E-2</v>
      </c>
      <c r="J133" s="440">
        <v>1.6014393668506627E-2</v>
      </c>
      <c r="K133" s="440">
        <v>1.6905592992344596E-2</v>
      </c>
      <c r="L133" s="440">
        <v>3.3223337421884975E-3</v>
      </c>
      <c r="M133" s="440">
        <v>3.0404397692707871E-3</v>
      </c>
      <c r="N133" s="440">
        <v>3.2052956962383477E-3</v>
      </c>
      <c r="O133" s="440">
        <v>4.1692768850366182E-3</v>
      </c>
      <c r="P133" s="440">
        <v>3.7264894681143467E-3</v>
      </c>
      <c r="Q133" s="440">
        <v>3.8763402217987103E-3</v>
      </c>
      <c r="R133" s="440">
        <v>2.5766990633745573E-3</v>
      </c>
      <c r="S133" s="440">
        <v>6.0374752687771217E-3</v>
      </c>
      <c r="T133" s="440">
        <v>1.8064643358666917E-2</v>
      </c>
      <c r="U133" s="440">
        <v>1.4675867510337476E-2</v>
      </c>
      <c r="V133" s="440">
        <v>1.6014393668506627E-2</v>
      </c>
      <c r="W133" s="440">
        <v>1.6905592992344596E-2</v>
      </c>
      <c r="X133" s="440">
        <v>3.3223337421884975E-3</v>
      </c>
      <c r="Y133" s="440">
        <v>3.0404397692707871E-3</v>
      </c>
      <c r="Z133" s="440">
        <v>3.2052956962383477E-3</v>
      </c>
      <c r="AA133" s="440">
        <v>4.1692768850366182E-3</v>
      </c>
      <c r="AB133" s="440">
        <v>3.7264894681143467E-3</v>
      </c>
      <c r="AC133" s="440">
        <v>3.8763402217987103E-3</v>
      </c>
      <c r="AD133" s="440">
        <v>2.5766990633745573E-3</v>
      </c>
      <c r="AE133" s="440">
        <v>6.0374752687771217E-3</v>
      </c>
      <c r="AF133" s="440">
        <v>1.8064643358666917E-2</v>
      </c>
      <c r="AG133" s="440">
        <v>1.4675867510337476E-2</v>
      </c>
      <c r="AH133" s="440">
        <v>1.6014393668506627E-2</v>
      </c>
      <c r="AI133" s="440">
        <v>1.6905592992344596E-2</v>
      </c>
      <c r="AJ133" s="440">
        <v>3.3223337421884975E-3</v>
      </c>
      <c r="AK133" s="440">
        <v>3.0404397692707871E-3</v>
      </c>
      <c r="AL133" s="440">
        <v>3.2052956962383477E-3</v>
      </c>
      <c r="AM133" s="440">
        <v>4.1692768850366182E-3</v>
      </c>
      <c r="AN133" s="440">
        <v>3.7264894681143467E-3</v>
      </c>
      <c r="AO133" s="440">
        <v>3.8763402217987103E-3</v>
      </c>
      <c r="AP133" s="440">
        <v>2.5766990633745573E-3</v>
      </c>
      <c r="AQ133" s="440">
        <v>6.0374752687771217E-3</v>
      </c>
      <c r="AR133" s="440">
        <v>1.8064643358666917E-2</v>
      </c>
      <c r="AS133" s="440">
        <v>1.4675867510337476E-2</v>
      </c>
      <c r="AT133" s="440">
        <v>1.6014393668506627E-2</v>
      </c>
      <c r="AU133" s="440">
        <v>1.6905592992344596E-2</v>
      </c>
      <c r="AV133" s="440">
        <v>3.3223337421884975E-3</v>
      </c>
      <c r="AW133" s="440">
        <v>3.0404397692707871E-3</v>
      </c>
      <c r="AX133" s="440">
        <v>3.2052956962383477E-3</v>
      </c>
      <c r="AY133" s="440">
        <v>4.1692768850366182E-3</v>
      </c>
      <c r="AZ133" s="440">
        <v>3.7264894681143467E-3</v>
      </c>
      <c r="BA133" s="440">
        <v>3.8763402217987103E-3</v>
      </c>
      <c r="BB133" s="440">
        <v>2.5766990633745573E-3</v>
      </c>
      <c r="BC133" s="440">
        <v>6.0374752687771217E-3</v>
      </c>
      <c r="BD133" s="440">
        <v>1.8064643358666917E-2</v>
      </c>
      <c r="BE133" s="440">
        <v>1.4675867510337476E-2</v>
      </c>
      <c r="BF133" s="440">
        <v>1.6014393668506627E-2</v>
      </c>
      <c r="BG133" s="440">
        <v>1.6905592992344596E-2</v>
      </c>
      <c r="BH133" s="440">
        <v>3.3223337421884975E-3</v>
      </c>
      <c r="BI133" s="440">
        <v>3.0404397692707871E-3</v>
      </c>
      <c r="BJ133" s="440">
        <v>3.2052956962383477E-3</v>
      </c>
      <c r="BK133" s="440">
        <v>4.1692768850366182E-3</v>
      </c>
      <c r="BL133" s="440">
        <v>3.7264894681143467E-3</v>
      </c>
      <c r="BM133" s="440">
        <v>3.8763402217987103E-3</v>
      </c>
      <c r="BN133" s="440">
        <v>2.5766990633745573E-3</v>
      </c>
      <c r="BO133" s="440">
        <v>6.0374752687771217E-3</v>
      </c>
      <c r="BP133" s="440">
        <v>1.8064643358666917E-2</v>
      </c>
      <c r="BQ133" s="440">
        <v>1.4675867510337476E-2</v>
      </c>
      <c r="BR133" s="440">
        <v>1.6014393668506627E-2</v>
      </c>
      <c r="BS133" s="440">
        <v>1.6905592992344596E-2</v>
      </c>
      <c r="BT133" s="440">
        <v>3.3223337421884975E-3</v>
      </c>
      <c r="BU133" s="440">
        <v>3.0404397692707871E-3</v>
      </c>
      <c r="BV133" s="440">
        <v>3.2052956962383477E-3</v>
      </c>
      <c r="BW133" s="440">
        <v>4.1692768850366182E-3</v>
      </c>
      <c r="BX133" s="440">
        <v>3.7264894681143467E-3</v>
      </c>
      <c r="BY133" s="440">
        <v>3.8763402217987103E-3</v>
      </c>
      <c r="BZ133" s="440">
        <v>2.5766990633745573E-3</v>
      </c>
      <c r="CA133" s="440">
        <v>6.0374752687771217E-3</v>
      </c>
      <c r="CB133" s="440">
        <v>1.8064643358666917E-2</v>
      </c>
      <c r="CC133" s="440">
        <v>1.4675867510337476E-2</v>
      </c>
      <c r="CD133" s="440">
        <v>1.6014393668506627E-2</v>
      </c>
      <c r="CE133" s="440">
        <v>1.6905592992344596E-2</v>
      </c>
      <c r="CF133" s="440">
        <v>3.3223337421884975E-3</v>
      </c>
      <c r="CG133" s="440">
        <v>3.0404397692707871E-3</v>
      </c>
      <c r="CH133" s="440">
        <v>3.2052956962383477E-3</v>
      </c>
    </row>
    <row r="134" spans="1:86" hidden="1" x14ac:dyDescent="0.3">
      <c r="A134" s="581"/>
      <c r="B134" s="94" t="s">
        <v>4</v>
      </c>
      <c r="C134" s="417">
        <v>2.8722022775852555E-3</v>
      </c>
      <c r="D134" s="417">
        <v>2.8133763344654283E-3</v>
      </c>
      <c r="E134" s="417">
        <v>2.9003478303446517E-3</v>
      </c>
      <c r="F134" s="417">
        <v>3.4959682632343747E-3</v>
      </c>
      <c r="G134" s="417">
        <v>3.9833738259187528E-3</v>
      </c>
      <c r="H134" s="417">
        <v>1.1308318196889659E-2</v>
      </c>
      <c r="I134" s="440">
        <v>1.0662522087800325E-2</v>
      </c>
      <c r="J134" s="440">
        <v>1.1085384696315924E-2</v>
      </c>
      <c r="K134" s="440">
        <v>9.8906888174850882E-3</v>
      </c>
      <c r="L134" s="440">
        <v>3.9289036971081369E-3</v>
      </c>
      <c r="M134" s="440">
        <v>3.8411126221830454E-3</v>
      </c>
      <c r="N134" s="440">
        <v>2.4403329753919399E-3</v>
      </c>
      <c r="O134" s="440">
        <v>3.0206072554621395E-3</v>
      </c>
      <c r="P134" s="440">
        <v>2.9808654054117568E-3</v>
      </c>
      <c r="Q134" s="440">
        <v>3.1354072473519607E-3</v>
      </c>
      <c r="R134" s="440">
        <v>3.7124696016177404E-3</v>
      </c>
      <c r="S134" s="440">
        <v>4.3028515152792133E-3</v>
      </c>
      <c r="T134" s="440">
        <v>1.2177154503892866E-2</v>
      </c>
      <c r="U134" s="440">
        <v>1.0662522087800325E-2</v>
      </c>
      <c r="V134" s="440">
        <v>1.1085384696315924E-2</v>
      </c>
      <c r="W134" s="440">
        <v>9.8906888174850882E-3</v>
      </c>
      <c r="X134" s="440">
        <v>3.9289036971081369E-3</v>
      </c>
      <c r="Y134" s="440">
        <v>3.8411126221830454E-3</v>
      </c>
      <c r="Z134" s="440">
        <v>2.4403329753919399E-3</v>
      </c>
      <c r="AA134" s="440">
        <v>3.0206072554621395E-3</v>
      </c>
      <c r="AB134" s="440">
        <v>2.9808654054117568E-3</v>
      </c>
      <c r="AC134" s="440">
        <v>3.1354072473519607E-3</v>
      </c>
      <c r="AD134" s="440">
        <v>3.7124696016177404E-3</v>
      </c>
      <c r="AE134" s="440">
        <v>4.3028515152792133E-3</v>
      </c>
      <c r="AF134" s="440">
        <v>1.2177154503892866E-2</v>
      </c>
      <c r="AG134" s="440">
        <v>1.0662522087800325E-2</v>
      </c>
      <c r="AH134" s="440">
        <v>1.1085384696315924E-2</v>
      </c>
      <c r="AI134" s="440">
        <v>9.8906888174850882E-3</v>
      </c>
      <c r="AJ134" s="440">
        <v>3.9289036971081369E-3</v>
      </c>
      <c r="AK134" s="440">
        <v>3.8411126221830454E-3</v>
      </c>
      <c r="AL134" s="440">
        <v>2.4403329753919399E-3</v>
      </c>
      <c r="AM134" s="440">
        <v>3.0206072554621395E-3</v>
      </c>
      <c r="AN134" s="440">
        <v>2.9808654054117568E-3</v>
      </c>
      <c r="AO134" s="440">
        <v>3.1354072473519607E-3</v>
      </c>
      <c r="AP134" s="440">
        <v>3.7124696016177404E-3</v>
      </c>
      <c r="AQ134" s="440">
        <v>4.3028515152792133E-3</v>
      </c>
      <c r="AR134" s="440">
        <v>1.2177154503892866E-2</v>
      </c>
      <c r="AS134" s="440">
        <v>1.0662522087800325E-2</v>
      </c>
      <c r="AT134" s="440">
        <v>1.1085384696315924E-2</v>
      </c>
      <c r="AU134" s="440">
        <v>9.8906888174850882E-3</v>
      </c>
      <c r="AV134" s="440">
        <v>3.9289036971081369E-3</v>
      </c>
      <c r="AW134" s="440">
        <v>3.8411126221830454E-3</v>
      </c>
      <c r="AX134" s="440">
        <v>2.4403329753919399E-3</v>
      </c>
      <c r="AY134" s="440">
        <v>3.0206072554621395E-3</v>
      </c>
      <c r="AZ134" s="440">
        <v>2.9808654054117568E-3</v>
      </c>
      <c r="BA134" s="440">
        <v>3.1354072473519607E-3</v>
      </c>
      <c r="BB134" s="440">
        <v>3.7124696016177404E-3</v>
      </c>
      <c r="BC134" s="440">
        <v>4.3028515152792133E-3</v>
      </c>
      <c r="BD134" s="440">
        <v>1.2177154503892866E-2</v>
      </c>
      <c r="BE134" s="440">
        <v>1.0662522087800325E-2</v>
      </c>
      <c r="BF134" s="440">
        <v>1.1085384696315924E-2</v>
      </c>
      <c r="BG134" s="440">
        <v>9.8906888174850882E-3</v>
      </c>
      <c r="BH134" s="440">
        <v>3.9289036971081369E-3</v>
      </c>
      <c r="BI134" s="440">
        <v>3.8411126221830454E-3</v>
      </c>
      <c r="BJ134" s="440">
        <v>2.4403329753919399E-3</v>
      </c>
      <c r="BK134" s="440">
        <v>3.0206072554621395E-3</v>
      </c>
      <c r="BL134" s="440">
        <v>2.9808654054117568E-3</v>
      </c>
      <c r="BM134" s="440">
        <v>3.1354072473519607E-3</v>
      </c>
      <c r="BN134" s="440">
        <v>3.7124696016177404E-3</v>
      </c>
      <c r="BO134" s="440">
        <v>4.3028515152792133E-3</v>
      </c>
      <c r="BP134" s="440">
        <v>1.2177154503892866E-2</v>
      </c>
      <c r="BQ134" s="440">
        <v>1.0662522087800325E-2</v>
      </c>
      <c r="BR134" s="440">
        <v>1.1085384696315924E-2</v>
      </c>
      <c r="BS134" s="440">
        <v>9.8906888174850882E-3</v>
      </c>
      <c r="BT134" s="440">
        <v>3.9289036971081369E-3</v>
      </c>
      <c r="BU134" s="440">
        <v>3.8411126221830454E-3</v>
      </c>
      <c r="BV134" s="440">
        <v>2.4403329753919399E-3</v>
      </c>
      <c r="BW134" s="440">
        <v>3.0206072554621395E-3</v>
      </c>
      <c r="BX134" s="440">
        <v>2.9808654054117568E-3</v>
      </c>
      <c r="BY134" s="440">
        <v>3.1354072473519607E-3</v>
      </c>
      <c r="BZ134" s="440">
        <v>3.7124696016177404E-3</v>
      </c>
      <c r="CA134" s="440">
        <v>4.3028515152792133E-3</v>
      </c>
      <c r="CB134" s="440">
        <v>1.2177154503892866E-2</v>
      </c>
      <c r="CC134" s="440">
        <v>1.0662522087800325E-2</v>
      </c>
      <c r="CD134" s="440">
        <v>1.1085384696315924E-2</v>
      </c>
      <c r="CE134" s="440">
        <v>9.8906888174850882E-3</v>
      </c>
      <c r="CF134" s="440">
        <v>3.9289036971081369E-3</v>
      </c>
      <c r="CG134" s="440">
        <v>3.8411126221830454E-3</v>
      </c>
      <c r="CH134" s="440">
        <v>2.4403329753919399E-3</v>
      </c>
    </row>
    <row r="135" spans="1:86" hidden="1" x14ac:dyDescent="0.3">
      <c r="A135" s="581"/>
      <c r="B135" s="94" t="s">
        <v>5</v>
      </c>
      <c r="C135" s="417">
        <v>2.4010320670554129E-3</v>
      </c>
      <c r="D135" s="417">
        <v>2.4658614444414456E-3</v>
      </c>
      <c r="E135" s="417">
        <v>2.4663552230189505E-3</v>
      </c>
      <c r="F135" s="417">
        <v>2.6618576910220812E-3</v>
      </c>
      <c r="G135" s="417">
        <v>3.2351217899887503E-3</v>
      </c>
      <c r="H135" s="417">
        <v>9.5463486409639135E-3</v>
      </c>
      <c r="I135" s="440">
        <v>9.2204375274734379E-3</v>
      </c>
      <c r="J135" s="440">
        <v>9.38284257001493E-3</v>
      </c>
      <c r="K135" s="440">
        <v>9.0396007479847072E-3</v>
      </c>
      <c r="L135" s="440">
        <v>3.1606178908365895E-3</v>
      </c>
      <c r="M135" s="440">
        <v>3.2913030794887426E-3</v>
      </c>
      <c r="N135" s="440">
        <v>2.2736736762909611E-3</v>
      </c>
      <c r="O135" s="440">
        <v>2.5206392876862228E-3</v>
      </c>
      <c r="P135" s="440">
        <v>2.6094049094805729E-3</v>
      </c>
      <c r="Q135" s="440">
        <v>2.6625093600977324E-3</v>
      </c>
      <c r="R135" s="440">
        <v>2.8186873036299166E-3</v>
      </c>
      <c r="S135" s="440">
        <v>3.4884703758569541E-3</v>
      </c>
      <c r="T135" s="440">
        <v>1.0277104904642899E-2</v>
      </c>
      <c r="U135" s="440">
        <v>9.2204375274734379E-3</v>
      </c>
      <c r="V135" s="440">
        <v>9.38284257001493E-3</v>
      </c>
      <c r="W135" s="440">
        <v>9.0396007479847072E-3</v>
      </c>
      <c r="X135" s="440">
        <v>3.1606178908365895E-3</v>
      </c>
      <c r="Y135" s="440">
        <v>3.2913030794887426E-3</v>
      </c>
      <c r="Z135" s="440">
        <v>2.2736736762909611E-3</v>
      </c>
      <c r="AA135" s="440">
        <v>2.5206392876862228E-3</v>
      </c>
      <c r="AB135" s="440">
        <v>2.6094049094805729E-3</v>
      </c>
      <c r="AC135" s="440">
        <v>2.6625093600977324E-3</v>
      </c>
      <c r="AD135" s="440">
        <v>2.8186873036299166E-3</v>
      </c>
      <c r="AE135" s="440">
        <v>3.4884703758569541E-3</v>
      </c>
      <c r="AF135" s="440">
        <v>1.0277104904642899E-2</v>
      </c>
      <c r="AG135" s="440">
        <v>9.2204375274734379E-3</v>
      </c>
      <c r="AH135" s="440">
        <v>9.38284257001493E-3</v>
      </c>
      <c r="AI135" s="440">
        <v>9.0396007479847072E-3</v>
      </c>
      <c r="AJ135" s="440">
        <v>3.1606178908365895E-3</v>
      </c>
      <c r="AK135" s="440">
        <v>3.2913030794887426E-3</v>
      </c>
      <c r="AL135" s="440">
        <v>2.2736736762909611E-3</v>
      </c>
      <c r="AM135" s="440">
        <v>2.5206392876862228E-3</v>
      </c>
      <c r="AN135" s="440">
        <v>2.6094049094805729E-3</v>
      </c>
      <c r="AO135" s="440">
        <v>2.6625093600977324E-3</v>
      </c>
      <c r="AP135" s="440">
        <v>2.8186873036299166E-3</v>
      </c>
      <c r="AQ135" s="440">
        <v>3.4884703758569541E-3</v>
      </c>
      <c r="AR135" s="440">
        <v>1.0277104904642899E-2</v>
      </c>
      <c r="AS135" s="440">
        <v>9.2204375274734379E-3</v>
      </c>
      <c r="AT135" s="440">
        <v>9.38284257001493E-3</v>
      </c>
      <c r="AU135" s="440">
        <v>9.0396007479847072E-3</v>
      </c>
      <c r="AV135" s="440">
        <v>3.1606178908365895E-3</v>
      </c>
      <c r="AW135" s="440">
        <v>3.2913030794887426E-3</v>
      </c>
      <c r="AX135" s="440">
        <v>2.2736736762909611E-3</v>
      </c>
      <c r="AY135" s="440">
        <v>2.5206392876862228E-3</v>
      </c>
      <c r="AZ135" s="440">
        <v>2.6094049094805729E-3</v>
      </c>
      <c r="BA135" s="440">
        <v>2.6625093600977324E-3</v>
      </c>
      <c r="BB135" s="440">
        <v>2.8186873036299166E-3</v>
      </c>
      <c r="BC135" s="440">
        <v>3.4884703758569541E-3</v>
      </c>
      <c r="BD135" s="440">
        <v>1.0277104904642899E-2</v>
      </c>
      <c r="BE135" s="440">
        <v>9.2204375274734379E-3</v>
      </c>
      <c r="BF135" s="440">
        <v>9.38284257001493E-3</v>
      </c>
      <c r="BG135" s="440">
        <v>9.0396007479847072E-3</v>
      </c>
      <c r="BH135" s="440">
        <v>3.1606178908365895E-3</v>
      </c>
      <c r="BI135" s="440">
        <v>3.2913030794887426E-3</v>
      </c>
      <c r="BJ135" s="440">
        <v>2.2736736762909611E-3</v>
      </c>
      <c r="BK135" s="440">
        <v>2.5206392876862228E-3</v>
      </c>
      <c r="BL135" s="440">
        <v>2.6094049094805729E-3</v>
      </c>
      <c r="BM135" s="440">
        <v>2.6625093600977324E-3</v>
      </c>
      <c r="BN135" s="440">
        <v>2.8186873036299166E-3</v>
      </c>
      <c r="BO135" s="440">
        <v>3.4884703758569541E-3</v>
      </c>
      <c r="BP135" s="440">
        <v>1.0277104904642899E-2</v>
      </c>
      <c r="BQ135" s="440">
        <v>9.2204375274734379E-3</v>
      </c>
      <c r="BR135" s="440">
        <v>9.38284257001493E-3</v>
      </c>
      <c r="BS135" s="440">
        <v>9.0396007479847072E-3</v>
      </c>
      <c r="BT135" s="440">
        <v>3.1606178908365895E-3</v>
      </c>
      <c r="BU135" s="440">
        <v>3.2913030794887426E-3</v>
      </c>
      <c r="BV135" s="440">
        <v>2.2736736762909611E-3</v>
      </c>
      <c r="BW135" s="440">
        <v>2.5206392876862228E-3</v>
      </c>
      <c r="BX135" s="440">
        <v>2.6094049094805729E-3</v>
      </c>
      <c r="BY135" s="440">
        <v>2.6625093600977324E-3</v>
      </c>
      <c r="BZ135" s="440">
        <v>2.8186873036299166E-3</v>
      </c>
      <c r="CA135" s="440">
        <v>3.4884703758569541E-3</v>
      </c>
      <c r="CB135" s="440">
        <v>1.0277104904642899E-2</v>
      </c>
      <c r="CC135" s="440">
        <v>9.2204375274734379E-3</v>
      </c>
      <c r="CD135" s="440">
        <v>9.38284257001493E-3</v>
      </c>
      <c r="CE135" s="440">
        <v>9.0396007479847072E-3</v>
      </c>
      <c r="CF135" s="440">
        <v>3.1606178908365895E-3</v>
      </c>
      <c r="CG135" s="440">
        <v>3.2913030794887426E-3</v>
      </c>
      <c r="CH135" s="440">
        <v>2.2736736762909611E-3</v>
      </c>
    </row>
    <row r="136" spans="1:86" hidden="1" x14ac:dyDescent="0.3">
      <c r="A136" s="581"/>
      <c r="B136" s="94" t="s">
        <v>23</v>
      </c>
      <c r="C136" s="417">
        <v>2.4010320670554129E-3</v>
      </c>
      <c r="D136" s="417">
        <v>2.4658614444414456E-3</v>
      </c>
      <c r="E136" s="417">
        <v>2.4663552230189505E-3</v>
      </c>
      <c r="F136" s="417">
        <v>2.6618576910220812E-3</v>
      </c>
      <c r="G136" s="417">
        <v>3.2351217899887503E-3</v>
      </c>
      <c r="H136" s="417">
        <v>9.5463486409639135E-3</v>
      </c>
      <c r="I136" s="440">
        <v>9.2204375274734379E-3</v>
      </c>
      <c r="J136" s="440">
        <v>9.38284257001493E-3</v>
      </c>
      <c r="K136" s="440">
        <v>9.0396007479847072E-3</v>
      </c>
      <c r="L136" s="440">
        <v>3.1606178908365895E-3</v>
      </c>
      <c r="M136" s="440">
        <v>3.2913030794887426E-3</v>
      </c>
      <c r="N136" s="440">
        <v>2.2736736762909611E-3</v>
      </c>
      <c r="O136" s="440">
        <v>2.5206392876862228E-3</v>
      </c>
      <c r="P136" s="440">
        <v>2.6094049094805729E-3</v>
      </c>
      <c r="Q136" s="440">
        <v>2.6625093600977324E-3</v>
      </c>
      <c r="R136" s="440">
        <v>2.8186873036299166E-3</v>
      </c>
      <c r="S136" s="440">
        <v>3.4884703758569541E-3</v>
      </c>
      <c r="T136" s="440">
        <v>1.0277104904642899E-2</v>
      </c>
      <c r="U136" s="440">
        <v>9.2204375274734379E-3</v>
      </c>
      <c r="V136" s="440">
        <v>9.38284257001493E-3</v>
      </c>
      <c r="W136" s="440">
        <v>9.0396007479847072E-3</v>
      </c>
      <c r="X136" s="440">
        <v>3.1606178908365895E-3</v>
      </c>
      <c r="Y136" s="440">
        <v>3.2913030794887426E-3</v>
      </c>
      <c r="Z136" s="440">
        <v>2.2736736762909611E-3</v>
      </c>
      <c r="AA136" s="440">
        <v>2.5206392876862228E-3</v>
      </c>
      <c r="AB136" s="440">
        <v>2.6094049094805729E-3</v>
      </c>
      <c r="AC136" s="440">
        <v>2.6625093600977324E-3</v>
      </c>
      <c r="AD136" s="440">
        <v>2.8186873036299166E-3</v>
      </c>
      <c r="AE136" s="440">
        <v>3.4884703758569541E-3</v>
      </c>
      <c r="AF136" s="440">
        <v>1.0277104904642899E-2</v>
      </c>
      <c r="AG136" s="440">
        <v>9.2204375274734379E-3</v>
      </c>
      <c r="AH136" s="440">
        <v>9.38284257001493E-3</v>
      </c>
      <c r="AI136" s="440">
        <v>9.0396007479847072E-3</v>
      </c>
      <c r="AJ136" s="440">
        <v>3.1606178908365895E-3</v>
      </c>
      <c r="AK136" s="440">
        <v>3.2913030794887426E-3</v>
      </c>
      <c r="AL136" s="440">
        <v>2.2736736762909611E-3</v>
      </c>
      <c r="AM136" s="440">
        <v>2.5206392876862228E-3</v>
      </c>
      <c r="AN136" s="440">
        <v>2.6094049094805729E-3</v>
      </c>
      <c r="AO136" s="440">
        <v>2.6625093600977324E-3</v>
      </c>
      <c r="AP136" s="440">
        <v>2.8186873036299166E-3</v>
      </c>
      <c r="AQ136" s="440">
        <v>3.4884703758569541E-3</v>
      </c>
      <c r="AR136" s="440">
        <v>1.0277104904642899E-2</v>
      </c>
      <c r="AS136" s="440">
        <v>9.2204375274734379E-3</v>
      </c>
      <c r="AT136" s="440">
        <v>9.38284257001493E-3</v>
      </c>
      <c r="AU136" s="440">
        <v>9.0396007479847072E-3</v>
      </c>
      <c r="AV136" s="440">
        <v>3.1606178908365895E-3</v>
      </c>
      <c r="AW136" s="440">
        <v>3.2913030794887426E-3</v>
      </c>
      <c r="AX136" s="440">
        <v>2.2736736762909611E-3</v>
      </c>
      <c r="AY136" s="440">
        <v>2.5206392876862228E-3</v>
      </c>
      <c r="AZ136" s="440">
        <v>2.6094049094805729E-3</v>
      </c>
      <c r="BA136" s="440">
        <v>2.6625093600977324E-3</v>
      </c>
      <c r="BB136" s="440">
        <v>2.8186873036299166E-3</v>
      </c>
      <c r="BC136" s="440">
        <v>3.4884703758569541E-3</v>
      </c>
      <c r="BD136" s="440">
        <v>1.0277104904642899E-2</v>
      </c>
      <c r="BE136" s="440">
        <v>9.2204375274734379E-3</v>
      </c>
      <c r="BF136" s="440">
        <v>9.38284257001493E-3</v>
      </c>
      <c r="BG136" s="440">
        <v>9.0396007479847072E-3</v>
      </c>
      <c r="BH136" s="440">
        <v>3.1606178908365895E-3</v>
      </c>
      <c r="BI136" s="440">
        <v>3.2913030794887426E-3</v>
      </c>
      <c r="BJ136" s="440">
        <v>2.2736736762909611E-3</v>
      </c>
      <c r="BK136" s="440">
        <v>2.5206392876862228E-3</v>
      </c>
      <c r="BL136" s="440">
        <v>2.6094049094805729E-3</v>
      </c>
      <c r="BM136" s="440">
        <v>2.6625093600977324E-3</v>
      </c>
      <c r="BN136" s="440">
        <v>2.8186873036299166E-3</v>
      </c>
      <c r="BO136" s="440">
        <v>3.4884703758569541E-3</v>
      </c>
      <c r="BP136" s="440">
        <v>1.0277104904642899E-2</v>
      </c>
      <c r="BQ136" s="440">
        <v>9.2204375274734379E-3</v>
      </c>
      <c r="BR136" s="440">
        <v>9.38284257001493E-3</v>
      </c>
      <c r="BS136" s="440">
        <v>9.0396007479847072E-3</v>
      </c>
      <c r="BT136" s="440">
        <v>3.1606178908365895E-3</v>
      </c>
      <c r="BU136" s="440">
        <v>3.2913030794887426E-3</v>
      </c>
      <c r="BV136" s="440">
        <v>2.2736736762909611E-3</v>
      </c>
      <c r="BW136" s="440">
        <v>2.5206392876862228E-3</v>
      </c>
      <c r="BX136" s="440">
        <v>2.6094049094805729E-3</v>
      </c>
      <c r="BY136" s="440">
        <v>2.6625093600977324E-3</v>
      </c>
      <c r="BZ136" s="440">
        <v>2.8186873036299166E-3</v>
      </c>
      <c r="CA136" s="440">
        <v>3.4884703758569541E-3</v>
      </c>
      <c r="CB136" s="440">
        <v>1.0277104904642899E-2</v>
      </c>
      <c r="CC136" s="440">
        <v>9.2204375274734379E-3</v>
      </c>
      <c r="CD136" s="440">
        <v>9.38284257001493E-3</v>
      </c>
      <c r="CE136" s="440">
        <v>9.0396007479847072E-3</v>
      </c>
      <c r="CF136" s="440">
        <v>3.1606178908365895E-3</v>
      </c>
      <c r="CG136" s="440">
        <v>3.2913030794887426E-3</v>
      </c>
      <c r="CH136" s="440">
        <v>2.2736736762909611E-3</v>
      </c>
    </row>
    <row r="137" spans="1:86" hidden="1" x14ac:dyDescent="0.3">
      <c r="A137" s="581"/>
      <c r="B137" s="94" t="s">
        <v>24</v>
      </c>
      <c r="C137" s="417">
        <v>2.4010320670554129E-3</v>
      </c>
      <c r="D137" s="417">
        <v>2.4658614444414456E-3</v>
      </c>
      <c r="E137" s="417">
        <v>2.4663552230189505E-3</v>
      </c>
      <c r="F137" s="417">
        <v>2.6618576910220812E-3</v>
      </c>
      <c r="G137" s="417">
        <v>3.2351217899887503E-3</v>
      </c>
      <c r="H137" s="417">
        <v>9.5463486409639135E-3</v>
      </c>
      <c r="I137" s="440">
        <v>9.2204375274734379E-3</v>
      </c>
      <c r="J137" s="440">
        <v>9.38284257001493E-3</v>
      </c>
      <c r="K137" s="440">
        <v>9.0396007479847072E-3</v>
      </c>
      <c r="L137" s="440">
        <v>3.1606178908365895E-3</v>
      </c>
      <c r="M137" s="440">
        <v>3.2913030794887426E-3</v>
      </c>
      <c r="N137" s="440">
        <v>2.2736736762909611E-3</v>
      </c>
      <c r="O137" s="440">
        <v>2.5206392876862228E-3</v>
      </c>
      <c r="P137" s="440">
        <v>2.6094049094805729E-3</v>
      </c>
      <c r="Q137" s="440">
        <v>2.6625093600977324E-3</v>
      </c>
      <c r="R137" s="440">
        <v>2.8186873036299166E-3</v>
      </c>
      <c r="S137" s="440">
        <v>3.4884703758569541E-3</v>
      </c>
      <c r="T137" s="440">
        <v>1.0277104904642899E-2</v>
      </c>
      <c r="U137" s="440">
        <v>9.2204375274734379E-3</v>
      </c>
      <c r="V137" s="440">
        <v>9.38284257001493E-3</v>
      </c>
      <c r="W137" s="440">
        <v>9.0396007479847072E-3</v>
      </c>
      <c r="X137" s="440">
        <v>3.1606178908365895E-3</v>
      </c>
      <c r="Y137" s="440">
        <v>3.2913030794887426E-3</v>
      </c>
      <c r="Z137" s="440">
        <v>2.2736736762909611E-3</v>
      </c>
      <c r="AA137" s="440">
        <v>2.5206392876862228E-3</v>
      </c>
      <c r="AB137" s="440">
        <v>2.6094049094805729E-3</v>
      </c>
      <c r="AC137" s="440">
        <v>2.6625093600977324E-3</v>
      </c>
      <c r="AD137" s="440">
        <v>2.8186873036299166E-3</v>
      </c>
      <c r="AE137" s="440">
        <v>3.4884703758569541E-3</v>
      </c>
      <c r="AF137" s="440">
        <v>1.0277104904642899E-2</v>
      </c>
      <c r="AG137" s="440">
        <v>9.2204375274734379E-3</v>
      </c>
      <c r="AH137" s="440">
        <v>9.38284257001493E-3</v>
      </c>
      <c r="AI137" s="440">
        <v>9.0396007479847072E-3</v>
      </c>
      <c r="AJ137" s="440">
        <v>3.1606178908365895E-3</v>
      </c>
      <c r="AK137" s="440">
        <v>3.2913030794887426E-3</v>
      </c>
      <c r="AL137" s="440">
        <v>2.2736736762909611E-3</v>
      </c>
      <c r="AM137" s="440">
        <v>2.5206392876862228E-3</v>
      </c>
      <c r="AN137" s="440">
        <v>2.6094049094805729E-3</v>
      </c>
      <c r="AO137" s="440">
        <v>2.6625093600977324E-3</v>
      </c>
      <c r="AP137" s="440">
        <v>2.8186873036299166E-3</v>
      </c>
      <c r="AQ137" s="440">
        <v>3.4884703758569541E-3</v>
      </c>
      <c r="AR137" s="440">
        <v>1.0277104904642899E-2</v>
      </c>
      <c r="AS137" s="440">
        <v>9.2204375274734379E-3</v>
      </c>
      <c r="AT137" s="440">
        <v>9.38284257001493E-3</v>
      </c>
      <c r="AU137" s="440">
        <v>9.0396007479847072E-3</v>
      </c>
      <c r="AV137" s="440">
        <v>3.1606178908365895E-3</v>
      </c>
      <c r="AW137" s="440">
        <v>3.2913030794887426E-3</v>
      </c>
      <c r="AX137" s="440">
        <v>2.2736736762909611E-3</v>
      </c>
      <c r="AY137" s="440">
        <v>2.5206392876862228E-3</v>
      </c>
      <c r="AZ137" s="440">
        <v>2.6094049094805729E-3</v>
      </c>
      <c r="BA137" s="440">
        <v>2.6625093600977324E-3</v>
      </c>
      <c r="BB137" s="440">
        <v>2.8186873036299166E-3</v>
      </c>
      <c r="BC137" s="440">
        <v>3.4884703758569541E-3</v>
      </c>
      <c r="BD137" s="440">
        <v>1.0277104904642899E-2</v>
      </c>
      <c r="BE137" s="440">
        <v>9.2204375274734379E-3</v>
      </c>
      <c r="BF137" s="440">
        <v>9.38284257001493E-3</v>
      </c>
      <c r="BG137" s="440">
        <v>9.0396007479847072E-3</v>
      </c>
      <c r="BH137" s="440">
        <v>3.1606178908365895E-3</v>
      </c>
      <c r="BI137" s="440">
        <v>3.2913030794887426E-3</v>
      </c>
      <c r="BJ137" s="440">
        <v>2.2736736762909611E-3</v>
      </c>
      <c r="BK137" s="440">
        <v>2.5206392876862228E-3</v>
      </c>
      <c r="BL137" s="440">
        <v>2.6094049094805729E-3</v>
      </c>
      <c r="BM137" s="440">
        <v>2.6625093600977324E-3</v>
      </c>
      <c r="BN137" s="440">
        <v>2.8186873036299166E-3</v>
      </c>
      <c r="BO137" s="440">
        <v>3.4884703758569541E-3</v>
      </c>
      <c r="BP137" s="440">
        <v>1.0277104904642899E-2</v>
      </c>
      <c r="BQ137" s="440">
        <v>9.2204375274734379E-3</v>
      </c>
      <c r="BR137" s="440">
        <v>9.38284257001493E-3</v>
      </c>
      <c r="BS137" s="440">
        <v>9.0396007479847072E-3</v>
      </c>
      <c r="BT137" s="440">
        <v>3.1606178908365895E-3</v>
      </c>
      <c r="BU137" s="440">
        <v>3.2913030794887426E-3</v>
      </c>
      <c r="BV137" s="440">
        <v>2.2736736762909611E-3</v>
      </c>
      <c r="BW137" s="440">
        <v>2.5206392876862228E-3</v>
      </c>
      <c r="BX137" s="440">
        <v>2.6094049094805729E-3</v>
      </c>
      <c r="BY137" s="440">
        <v>2.6625093600977324E-3</v>
      </c>
      <c r="BZ137" s="440">
        <v>2.8186873036299166E-3</v>
      </c>
      <c r="CA137" s="440">
        <v>3.4884703758569541E-3</v>
      </c>
      <c r="CB137" s="440">
        <v>1.0277104904642899E-2</v>
      </c>
      <c r="CC137" s="440">
        <v>9.2204375274734379E-3</v>
      </c>
      <c r="CD137" s="440">
        <v>9.38284257001493E-3</v>
      </c>
      <c r="CE137" s="440">
        <v>9.0396007479847072E-3</v>
      </c>
      <c r="CF137" s="440">
        <v>3.1606178908365895E-3</v>
      </c>
      <c r="CG137" s="440">
        <v>3.2913030794887426E-3</v>
      </c>
      <c r="CH137" s="440">
        <v>2.2736736762909611E-3</v>
      </c>
    </row>
    <row r="138" spans="1:86" hidden="1" x14ac:dyDescent="0.3">
      <c r="A138" s="581"/>
      <c r="B138" s="94" t="s">
        <v>7</v>
      </c>
      <c r="C138" s="417">
        <v>1.9552426380463495E-3</v>
      </c>
      <c r="D138" s="417">
        <v>1.9886100137532902E-3</v>
      </c>
      <c r="E138" s="417">
        <v>2.3277733472704528E-3</v>
      </c>
      <c r="F138" s="417">
        <v>2.5467182195471351E-3</v>
      </c>
      <c r="G138" s="417">
        <v>2.7527721822669942E-3</v>
      </c>
      <c r="H138" s="417">
        <v>8.2874786513341108E-3</v>
      </c>
      <c r="I138" s="440">
        <v>7.9120840108608016E-3</v>
      </c>
      <c r="J138" s="440">
        <v>8.1708958704232535E-3</v>
      </c>
      <c r="K138" s="440">
        <v>7.7885391781615703E-3</v>
      </c>
      <c r="L138" s="440">
        <v>2.663377281811887E-3</v>
      </c>
      <c r="M138" s="440">
        <v>2.7952062314655561E-3</v>
      </c>
      <c r="N138" s="440">
        <v>1.8275092352453522E-3</v>
      </c>
      <c r="O138" s="440">
        <v>2.0482580203068823E-3</v>
      </c>
      <c r="P138" s="440">
        <v>2.0996679827765714E-3</v>
      </c>
      <c r="Q138" s="440">
        <v>2.5117772969197988E-3</v>
      </c>
      <c r="R138" s="440">
        <v>2.6967656521596078E-3</v>
      </c>
      <c r="S138" s="440">
        <v>2.9642741322941464E-3</v>
      </c>
      <c r="T138" s="440">
        <v>8.9200802210856432E-3</v>
      </c>
      <c r="U138" s="440">
        <v>7.9120840108608016E-3</v>
      </c>
      <c r="V138" s="440">
        <v>8.1708958704232535E-3</v>
      </c>
      <c r="W138" s="440">
        <v>7.7885391781615703E-3</v>
      </c>
      <c r="X138" s="440">
        <v>2.663377281811887E-3</v>
      </c>
      <c r="Y138" s="440">
        <v>2.7952062314655561E-3</v>
      </c>
      <c r="Z138" s="440">
        <v>1.8275092352453522E-3</v>
      </c>
      <c r="AA138" s="440">
        <v>2.0482580203068823E-3</v>
      </c>
      <c r="AB138" s="440">
        <v>2.0996679827765714E-3</v>
      </c>
      <c r="AC138" s="440">
        <v>2.5117772969197988E-3</v>
      </c>
      <c r="AD138" s="440">
        <v>2.6967656521596078E-3</v>
      </c>
      <c r="AE138" s="440">
        <v>2.9642741322941464E-3</v>
      </c>
      <c r="AF138" s="440">
        <v>8.9200802210856432E-3</v>
      </c>
      <c r="AG138" s="440">
        <v>7.9120840108608016E-3</v>
      </c>
      <c r="AH138" s="440">
        <v>8.1708958704232535E-3</v>
      </c>
      <c r="AI138" s="440">
        <v>7.7885391781615703E-3</v>
      </c>
      <c r="AJ138" s="440">
        <v>2.663377281811887E-3</v>
      </c>
      <c r="AK138" s="440">
        <v>2.7952062314655561E-3</v>
      </c>
      <c r="AL138" s="440">
        <v>1.8275092352453522E-3</v>
      </c>
      <c r="AM138" s="440">
        <v>2.0482580203068823E-3</v>
      </c>
      <c r="AN138" s="440">
        <v>2.0996679827765714E-3</v>
      </c>
      <c r="AO138" s="440">
        <v>2.5117772969197988E-3</v>
      </c>
      <c r="AP138" s="440">
        <v>2.6967656521596078E-3</v>
      </c>
      <c r="AQ138" s="440">
        <v>2.9642741322941464E-3</v>
      </c>
      <c r="AR138" s="440">
        <v>8.9200802210856432E-3</v>
      </c>
      <c r="AS138" s="440">
        <v>7.9120840108608016E-3</v>
      </c>
      <c r="AT138" s="440">
        <v>8.1708958704232535E-3</v>
      </c>
      <c r="AU138" s="440">
        <v>7.7885391781615703E-3</v>
      </c>
      <c r="AV138" s="440">
        <v>2.663377281811887E-3</v>
      </c>
      <c r="AW138" s="440">
        <v>2.7952062314655561E-3</v>
      </c>
      <c r="AX138" s="440">
        <v>1.8275092352453522E-3</v>
      </c>
      <c r="AY138" s="440">
        <v>2.0482580203068823E-3</v>
      </c>
      <c r="AZ138" s="440">
        <v>2.0996679827765714E-3</v>
      </c>
      <c r="BA138" s="440">
        <v>2.5117772969197988E-3</v>
      </c>
      <c r="BB138" s="440">
        <v>2.6967656521596078E-3</v>
      </c>
      <c r="BC138" s="440">
        <v>2.9642741322941464E-3</v>
      </c>
      <c r="BD138" s="440">
        <v>8.9200802210856432E-3</v>
      </c>
      <c r="BE138" s="440">
        <v>7.9120840108608016E-3</v>
      </c>
      <c r="BF138" s="440">
        <v>8.1708958704232535E-3</v>
      </c>
      <c r="BG138" s="440">
        <v>7.7885391781615703E-3</v>
      </c>
      <c r="BH138" s="440">
        <v>2.663377281811887E-3</v>
      </c>
      <c r="BI138" s="440">
        <v>2.7952062314655561E-3</v>
      </c>
      <c r="BJ138" s="440">
        <v>1.8275092352453522E-3</v>
      </c>
      <c r="BK138" s="440">
        <v>2.0482580203068823E-3</v>
      </c>
      <c r="BL138" s="440">
        <v>2.0996679827765714E-3</v>
      </c>
      <c r="BM138" s="440">
        <v>2.5117772969197988E-3</v>
      </c>
      <c r="BN138" s="440">
        <v>2.6967656521596078E-3</v>
      </c>
      <c r="BO138" s="440">
        <v>2.9642741322941464E-3</v>
      </c>
      <c r="BP138" s="440">
        <v>8.9200802210856432E-3</v>
      </c>
      <c r="BQ138" s="440">
        <v>7.9120840108608016E-3</v>
      </c>
      <c r="BR138" s="440">
        <v>8.1708958704232535E-3</v>
      </c>
      <c r="BS138" s="440">
        <v>7.7885391781615703E-3</v>
      </c>
      <c r="BT138" s="440">
        <v>2.663377281811887E-3</v>
      </c>
      <c r="BU138" s="440">
        <v>2.7952062314655561E-3</v>
      </c>
      <c r="BV138" s="440">
        <v>1.8275092352453522E-3</v>
      </c>
      <c r="BW138" s="440">
        <v>2.0482580203068823E-3</v>
      </c>
      <c r="BX138" s="440">
        <v>2.0996679827765714E-3</v>
      </c>
      <c r="BY138" s="440">
        <v>2.5117772969197988E-3</v>
      </c>
      <c r="BZ138" s="440">
        <v>2.6967656521596078E-3</v>
      </c>
      <c r="CA138" s="440">
        <v>2.9642741322941464E-3</v>
      </c>
      <c r="CB138" s="440">
        <v>8.9200802210856432E-3</v>
      </c>
      <c r="CC138" s="440">
        <v>7.9120840108608016E-3</v>
      </c>
      <c r="CD138" s="440">
        <v>8.1708958704232535E-3</v>
      </c>
      <c r="CE138" s="440">
        <v>7.7885391781615703E-3</v>
      </c>
      <c r="CF138" s="440">
        <v>2.663377281811887E-3</v>
      </c>
      <c r="CG138" s="440">
        <v>2.7952062314655561E-3</v>
      </c>
      <c r="CH138" s="440">
        <v>1.8275092352453522E-3</v>
      </c>
    </row>
    <row r="139" spans="1:86" ht="15" hidden="1" thickBot="1" x14ac:dyDescent="0.35">
      <c r="A139" s="582"/>
      <c r="B139" s="96" t="s">
        <v>8</v>
      </c>
      <c r="C139" s="417">
        <v>1.9644768883065786E-3</v>
      </c>
      <c r="D139" s="417">
        <v>2.2531034034520806E-3</v>
      </c>
      <c r="E139" s="417">
        <v>2.8950514527520299E-3</v>
      </c>
      <c r="F139" s="417">
        <v>3.4443097564958781E-3</v>
      </c>
      <c r="G139" s="417">
        <v>3.7511394413520171E-3</v>
      </c>
      <c r="H139" s="417">
        <v>1.1706261613112848E-2</v>
      </c>
      <c r="I139" s="440">
        <v>1.0687943341299815E-2</v>
      </c>
      <c r="J139" s="440">
        <v>1.1522933460942934E-2</v>
      </c>
      <c r="K139" s="440">
        <v>1.0486282157369091E-2</v>
      </c>
      <c r="L139" s="440">
        <v>3.6596668037661337E-3</v>
      </c>
      <c r="M139" s="440">
        <v>3.8274488539499401E-3</v>
      </c>
      <c r="N139" s="440">
        <v>2.075377328930593E-3</v>
      </c>
      <c r="O139" s="440">
        <v>2.056328093775078E-3</v>
      </c>
      <c r="P139" s="440">
        <v>2.3809450168806499E-3</v>
      </c>
      <c r="Q139" s="440">
        <v>3.1301001577754123E-3</v>
      </c>
      <c r="R139" s="440">
        <v>3.6577250464396274E-3</v>
      </c>
      <c r="S139" s="440">
        <v>4.0499143567503358E-3</v>
      </c>
      <c r="T139" s="440">
        <v>1.2606364835572214E-2</v>
      </c>
      <c r="U139" s="440">
        <v>1.0687943341299815E-2</v>
      </c>
      <c r="V139" s="440">
        <v>1.1522933460942934E-2</v>
      </c>
      <c r="W139" s="440">
        <v>1.0486282157369091E-2</v>
      </c>
      <c r="X139" s="440">
        <v>3.6596668037661337E-3</v>
      </c>
      <c r="Y139" s="440">
        <v>3.8274488539499401E-3</v>
      </c>
      <c r="Z139" s="440">
        <v>2.075377328930593E-3</v>
      </c>
      <c r="AA139" s="440">
        <v>2.056328093775078E-3</v>
      </c>
      <c r="AB139" s="440">
        <v>2.3809450168806499E-3</v>
      </c>
      <c r="AC139" s="440">
        <v>3.1301001577754123E-3</v>
      </c>
      <c r="AD139" s="440">
        <v>3.6577250464396274E-3</v>
      </c>
      <c r="AE139" s="440">
        <v>4.0499143567503358E-3</v>
      </c>
      <c r="AF139" s="440">
        <v>1.2606364835572214E-2</v>
      </c>
      <c r="AG139" s="440">
        <v>1.0687943341299815E-2</v>
      </c>
      <c r="AH139" s="440">
        <v>1.1522933460942934E-2</v>
      </c>
      <c r="AI139" s="440">
        <v>1.0486282157369091E-2</v>
      </c>
      <c r="AJ139" s="440">
        <v>3.6596668037661337E-3</v>
      </c>
      <c r="AK139" s="440">
        <v>3.8274488539499401E-3</v>
      </c>
      <c r="AL139" s="440">
        <v>2.075377328930593E-3</v>
      </c>
      <c r="AM139" s="440">
        <v>2.056328093775078E-3</v>
      </c>
      <c r="AN139" s="440">
        <v>2.3809450168806499E-3</v>
      </c>
      <c r="AO139" s="440">
        <v>3.1301001577754123E-3</v>
      </c>
      <c r="AP139" s="440">
        <v>3.6577250464396274E-3</v>
      </c>
      <c r="AQ139" s="440">
        <v>4.0499143567503358E-3</v>
      </c>
      <c r="AR139" s="440">
        <v>1.2606364835572214E-2</v>
      </c>
      <c r="AS139" s="440">
        <v>1.0687943341299815E-2</v>
      </c>
      <c r="AT139" s="440">
        <v>1.1522933460942934E-2</v>
      </c>
      <c r="AU139" s="440">
        <v>1.0486282157369091E-2</v>
      </c>
      <c r="AV139" s="440">
        <v>3.6596668037661337E-3</v>
      </c>
      <c r="AW139" s="440">
        <v>3.8274488539499401E-3</v>
      </c>
      <c r="AX139" s="440">
        <v>2.075377328930593E-3</v>
      </c>
      <c r="AY139" s="440">
        <v>2.056328093775078E-3</v>
      </c>
      <c r="AZ139" s="440">
        <v>2.3809450168806499E-3</v>
      </c>
      <c r="BA139" s="440">
        <v>3.1301001577754123E-3</v>
      </c>
      <c r="BB139" s="440">
        <v>3.6577250464396274E-3</v>
      </c>
      <c r="BC139" s="440">
        <v>4.0499143567503358E-3</v>
      </c>
      <c r="BD139" s="440">
        <v>1.2606364835572214E-2</v>
      </c>
      <c r="BE139" s="440">
        <v>1.0687943341299815E-2</v>
      </c>
      <c r="BF139" s="440">
        <v>1.1522933460942934E-2</v>
      </c>
      <c r="BG139" s="440">
        <v>1.0486282157369091E-2</v>
      </c>
      <c r="BH139" s="440">
        <v>3.6596668037661337E-3</v>
      </c>
      <c r="BI139" s="440">
        <v>3.8274488539499401E-3</v>
      </c>
      <c r="BJ139" s="440">
        <v>2.075377328930593E-3</v>
      </c>
      <c r="BK139" s="440">
        <v>2.056328093775078E-3</v>
      </c>
      <c r="BL139" s="440">
        <v>2.3809450168806499E-3</v>
      </c>
      <c r="BM139" s="440">
        <v>3.1301001577754123E-3</v>
      </c>
      <c r="BN139" s="440">
        <v>3.6577250464396274E-3</v>
      </c>
      <c r="BO139" s="440">
        <v>4.0499143567503358E-3</v>
      </c>
      <c r="BP139" s="440">
        <v>1.2606364835572214E-2</v>
      </c>
      <c r="BQ139" s="440">
        <v>1.0687943341299815E-2</v>
      </c>
      <c r="BR139" s="440">
        <v>1.1522933460942934E-2</v>
      </c>
      <c r="BS139" s="440">
        <v>1.0486282157369091E-2</v>
      </c>
      <c r="BT139" s="440">
        <v>3.6596668037661337E-3</v>
      </c>
      <c r="BU139" s="440">
        <v>3.8274488539499401E-3</v>
      </c>
      <c r="BV139" s="440">
        <v>2.075377328930593E-3</v>
      </c>
      <c r="BW139" s="440">
        <v>2.056328093775078E-3</v>
      </c>
      <c r="BX139" s="440">
        <v>2.3809450168806499E-3</v>
      </c>
      <c r="BY139" s="440">
        <v>3.1301001577754123E-3</v>
      </c>
      <c r="BZ139" s="440">
        <v>3.6577250464396274E-3</v>
      </c>
      <c r="CA139" s="440">
        <v>4.0499143567503358E-3</v>
      </c>
      <c r="CB139" s="440">
        <v>1.2606364835572214E-2</v>
      </c>
      <c r="CC139" s="440">
        <v>1.0687943341299815E-2</v>
      </c>
      <c r="CD139" s="440">
        <v>1.1522933460942934E-2</v>
      </c>
      <c r="CE139" s="440">
        <v>1.0486282157369091E-2</v>
      </c>
      <c r="CF139" s="440">
        <v>3.6596668037661337E-3</v>
      </c>
      <c r="CG139" s="440">
        <v>3.8274488539499401E-3</v>
      </c>
      <c r="CH139" s="440">
        <v>2.075377328930593E-3</v>
      </c>
    </row>
    <row r="140" spans="1:86" hidden="1" x14ac:dyDescent="0.3"/>
    <row r="141" spans="1:86" ht="15" hidden="1" thickBot="1" x14ac:dyDescent="0.35">
      <c r="A141" s="203" t="s">
        <v>180</v>
      </c>
      <c r="B141" s="113"/>
      <c r="C141" s="116"/>
      <c r="D141" s="116"/>
      <c r="E141" s="116"/>
      <c r="F141" s="116"/>
      <c r="G141" s="116"/>
      <c r="H141" s="116"/>
      <c r="I141" s="116"/>
      <c r="J141" s="116"/>
      <c r="K141" s="116"/>
      <c r="L141" s="116"/>
      <c r="M141" s="116"/>
      <c r="N141" s="116"/>
    </row>
    <row r="142" spans="1:86" ht="16.2" hidden="1" thickBot="1" x14ac:dyDescent="0.35">
      <c r="A142" s="570" t="s">
        <v>127</v>
      </c>
      <c r="B142" s="285" t="s">
        <v>143</v>
      </c>
      <c r="C142" s="174">
        <f>C$4</f>
        <v>44927</v>
      </c>
      <c r="D142" s="174">
        <f t="shared" ref="D142:BO142" si="111">D$4</f>
        <v>44958</v>
      </c>
      <c r="E142" s="174">
        <f t="shared" si="111"/>
        <v>44986</v>
      </c>
      <c r="F142" s="174">
        <f t="shared" si="111"/>
        <v>45017</v>
      </c>
      <c r="G142" s="174">
        <f t="shared" si="111"/>
        <v>45047</v>
      </c>
      <c r="H142" s="174">
        <f t="shared" si="111"/>
        <v>45078</v>
      </c>
      <c r="I142" s="174">
        <f t="shared" si="111"/>
        <v>45108</v>
      </c>
      <c r="J142" s="174">
        <f t="shared" si="111"/>
        <v>45139</v>
      </c>
      <c r="K142" s="174">
        <f t="shared" si="111"/>
        <v>45170</v>
      </c>
      <c r="L142" s="174">
        <f t="shared" si="111"/>
        <v>45200</v>
      </c>
      <c r="M142" s="174">
        <f t="shared" si="111"/>
        <v>45231</v>
      </c>
      <c r="N142" s="174">
        <f t="shared" si="111"/>
        <v>45261</v>
      </c>
      <c r="O142" s="174">
        <f t="shared" si="111"/>
        <v>45292</v>
      </c>
      <c r="P142" s="174">
        <f t="shared" si="111"/>
        <v>45323</v>
      </c>
      <c r="Q142" s="174">
        <f t="shared" si="111"/>
        <v>45352</v>
      </c>
      <c r="R142" s="174">
        <f t="shared" si="111"/>
        <v>45383</v>
      </c>
      <c r="S142" s="174">
        <f t="shared" si="111"/>
        <v>45413</v>
      </c>
      <c r="T142" s="174">
        <f t="shared" si="111"/>
        <v>45444</v>
      </c>
      <c r="U142" s="174">
        <f t="shared" si="111"/>
        <v>45474</v>
      </c>
      <c r="V142" s="174">
        <f t="shared" si="111"/>
        <v>45505</v>
      </c>
      <c r="W142" s="174">
        <f t="shared" si="111"/>
        <v>45536</v>
      </c>
      <c r="X142" s="174">
        <f t="shared" si="111"/>
        <v>45566</v>
      </c>
      <c r="Y142" s="174">
        <f t="shared" si="111"/>
        <v>45597</v>
      </c>
      <c r="Z142" s="174">
        <f t="shared" si="111"/>
        <v>45627</v>
      </c>
      <c r="AA142" s="174">
        <f t="shared" si="111"/>
        <v>45658</v>
      </c>
      <c r="AB142" s="174">
        <f t="shared" si="111"/>
        <v>45689</v>
      </c>
      <c r="AC142" s="174">
        <f t="shared" si="111"/>
        <v>45717</v>
      </c>
      <c r="AD142" s="174">
        <f t="shared" si="111"/>
        <v>45748</v>
      </c>
      <c r="AE142" s="174">
        <f t="shared" si="111"/>
        <v>45778</v>
      </c>
      <c r="AF142" s="174">
        <f t="shared" si="111"/>
        <v>45809</v>
      </c>
      <c r="AG142" s="174">
        <f t="shared" si="111"/>
        <v>45839</v>
      </c>
      <c r="AH142" s="174">
        <f t="shared" si="111"/>
        <v>45870</v>
      </c>
      <c r="AI142" s="174">
        <f t="shared" si="111"/>
        <v>45901</v>
      </c>
      <c r="AJ142" s="174">
        <f t="shared" si="111"/>
        <v>45931</v>
      </c>
      <c r="AK142" s="174">
        <f t="shared" si="111"/>
        <v>45962</v>
      </c>
      <c r="AL142" s="174">
        <f t="shared" si="111"/>
        <v>45992</v>
      </c>
      <c r="AM142" s="174">
        <f t="shared" si="111"/>
        <v>46023</v>
      </c>
      <c r="AN142" s="174">
        <f t="shared" si="111"/>
        <v>46054</v>
      </c>
      <c r="AO142" s="174">
        <f t="shared" si="111"/>
        <v>46082</v>
      </c>
      <c r="AP142" s="174">
        <f t="shared" si="111"/>
        <v>46113</v>
      </c>
      <c r="AQ142" s="174">
        <f t="shared" si="111"/>
        <v>46143</v>
      </c>
      <c r="AR142" s="174">
        <f t="shared" si="111"/>
        <v>46174</v>
      </c>
      <c r="AS142" s="174">
        <f t="shared" si="111"/>
        <v>46204</v>
      </c>
      <c r="AT142" s="174">
        <f t="shared" si="111"/>
        <v>46235</v>
      </c>
      <c r="AU142" s="174">
        <f t="shared" si="111"/>
        <v>46266</v>
      </c>
      <c r="AV142" s="174">
        <f t="shared" si="111"/>
        <v>46296</v>
      </c>
      <c r="AW142" s="174">
        <f t="shared" si="111"/>
        <v>46327</v>
      </c>
      <c r="AX142" s="174">
        <f t="shared" si="111"/>
        <v>46357</v>
      </c>
      <c r="AY142" s="174">
        <f t="shared" si="111"/>
        <v>46388</v>
      </c>
      <c r="AZ142" s="174">
        <f t="shared" si="111"/>
        <v>46419</v>
      </c>
      <c r="BA142" s="174">
        <f t="shared" si="111"/>
        <v>46447</v>
      </c>
      <c r="BB142" s="174">
        <f t="shared" si="111"/>
        <v>46478</v>
      </c>
      <c r="BC142" s="174">
        <f t="shared" si="111"/>
        <v>46508</v>
      </c>
      <c r="BD142" s="174">
        <f t="shared" si="111"/>
        <v>46539</v>
      </c>
      <c r="BE142" s="174">
        <f t="shared" si="111"/>
        <v>46569</v>
      </c>
      <c r="BF142" s="174">
        <f t="shared" si="111"/>
        <v>46600</v>
      </c>
      <c r="BG142" s="174">
        <f t="shared" si="111"/>
        <v>46631</v>
      </c>
      <c r="BH142" s="174">
        <f t="shared" si="111"/>
        <v>46661</v>
      </c>
      <c r="BI142" s="174">
        <f t="shared" si="111"/>
        <v>46692</v>
      </c>
      <c r="BJ142" s="174">
        <f t="shared" si="111"/>
        <v>46722</v>
      </c>
      <c r="BK142" s="174">
        <f t="shared" si="111"/>
        <v>46753</v>
      </c>
      <c r="BL142" s="174">
        <f t="shared" si="111"/>
        <v>46784</v>
      </c>
      <c r="BM142" s="174">
        <f t="shared" si="111"/>
        <v>46813</v>
      </c>
      <c r="BN142" s="174">
        <f t="shared" si="111"/>
        <v>46844</v>
      </c>
      <c r="BO142" s="174">
        <f t="shared" si="111"/>
        <v>46874</v>
      </c>
      <c r="BP142" s="174">
        <f t="shared" ref="BP142:CH142" si="112">BP$4</f>
        <v>46905</v>
      </c>
      <c r="BQ142" s="174">
        <f t="shared" si="112"/>
        <v>46935</v>
      </c>
      <c r="BR142" s="174">
        <f t="shared" si="112"/>
        <v>46966</v>
      </c>
      <c r="BS142" s="174">
        <f t="shared" si="112"/>
        <v>46997</v>
      </c>
      <c r="BT142" s="174">
        <f t="shared" si="112"/>
        <v>47027</v>
      </c>
      <c r="BU142" s="174">
        <f t="shared" si="112"/>
        <v>47058</v>
      </c>
      <c r="BV142" s="174">
        <f t="shared" si="112"/>
        <v>47088</v>
      </c>
      <c r="BW142" s="174">
        <f t="shared" si="112"/>
        <v>47119</v>
      </c>
      <c r="BX142" s="174">
        <f t="shared" si="112"/>
        <v>47150</v>
      </c>
      <c r="BY142" s="174">
        <f t="shared" si="112"/>
        <v>47178</v>
      </c>
      <c r="BZ142" s="174">
        <f t="shared" si="112"/>
        <v>47209</v>
      </c>
      <c r="CA142" s="174">
        <f t="shared" si="112"/>
        <v>47239</v>
      </c>
      <c r="CB142" s="174">
        <f t="shared" si="112"/>
        <v>47270</v>
      </c>
      <c r="CC142" s="174">
        <f t="shared" si="112"/>
        <v>47300</v>
      </c>
      <c r="CD142" s="174">
        <f t="shared" si="112"/>
        <v>47331</v>
      </c>
      <c r="CE142" s="174">
        <f t="shared" si="112"/>
        <v>47362</v>
      </c>
      <c r="CF142" s="174">
        <f t="shared" si="112"/>
        <v>47392</v>
      </c>
      <c r="CG142" s="174">
        <f t="shared" si="112"/>
        <v>47423</v>
      </c>
      <c r="CH142" s="175">
        <f t="shared" si="112"/>
        <v>47453</v>
      </c>
    </row>
    <row r="143" spans="1:86" hidden="1" x14ac:dyDescent="0.3">
      <c r="A143" s="571"/>
      <c r="B143" s="284" t="s">
        <v>20</v>
      </c>
      <c r="C143" s="30">
        <f>IF(C23=0,0,((C5*0.5)-C41)*C78*C110*C$2)</f>
        <v>0</v>
      </c>
      <c r="D143" s="30">
        <f>IF(D23=0,0,((D5*0.5)+C23-D41)*D78*D110*D$2)</f>
        <v>551.50169627229059</v>
      </c>
      <c r="E143" s="30">
        <f t="shared" ref="E143:BP144" si="113">IF(E23=0,0,((E5*0.5)+D23-E41)*E78*E110*E$2)</f>
        <v>1353.7260010887903</v>
      </c>
      <c r="F143" s="30">
        <f t="shared" si="113"/>
        <v>2156.4678529841822</v>
      </c>
      <c r="G143" s="30">
        <f t="shared" si="113"/>
        <v>3189.5889648434827</v>
      </c>
      <c r="H143" s="30">
        <f t="shared" si="113"/>
        <v>5276.2407534934373</v>
      </c>
      <c r="I143" s="30">
        <f t="shared" si="113"/>
        <v>5529.4851014613441</v>
      </c>
      <c r="J143" s="30">
        <f t="shared" si="113"/>
        <v>5575.7374381489799</v>
      </c>
      <c r="K143" s="30">
        <f t="shared" si="113"/>
        <v>5406.8708990419318</v>
      </c>
      <c r="L143" s="30">
        <f t="shared" si="113"/>
        <v>3232.6856898026335</v>
      </c>
      <c r="M143" s="30">
        <f t="shared" si="113"/>
        <v>3170.0857818696109</v>
      </c>
      <c r="N143" s="30">
        <f t="shared" si="113"/>
        <v>3740.0310868080105</v>
      </c>
      <c r="O143" s="30">
        <f t="shared" si="113"/>
        <v>4336.9938551771338</v>
      </c>
      <c r="P143" s="30">
        <f t="shared" si="113"/>
        <v>3990.2735535940778</v>
      </c>
      <c r="Q143" s="30">
        <f t="shared" si="113"/>
        <v>4459.460628345073</v>
      </c>
      <c r="R143" s="30">
        <f t="shared" si="113"/>
        <v>4228.2035827250211</v>
      </c>
      <c r="S143" s="30">
        <f t="shared" si="113"/>
        <v>4692.0111715220046</v>
      </c>
      <c r="T143" s="30">
        <f t="shared" si="113"/>
        <v>7924.0190525661865</v>
      </c>
      <c r="U143" s="30">
        <f t="shared" si="113"/>
        <v>7782.4883376352782</v>
      </c>
      <c r="V143" s="30">
        <f t="shared" si="113"/>
        <v>7847.5863104582413</v>
      </c>
      <c r="W143" s="30">
        <f t="shared" si="113"/>
        <v>7609.9146562078095</v>
      </c>
      <c r="X143" s="30">
        <f t="shared" si="113"/>
        <v>4549.851969667222</v>
      </c>
      <c r="Y143" s="30">
        <f t="shared" si="113"/>
        <v>4461.7455647332372</v>
      </c>
      <c r="Z143" s="30">
        <f t="shared" si="113"/>
        <v>4373.0177871286342</v>
      </c>
      <c r="AA143" s="30">
        <f t="shared" si="113"/>
        <v>4336.9938551771338</v>
      </c>
      <c r="AB143" s="30">
        <f t="shared" si="113"/>
        <v>3990.2735535940778</v>
      </c>
      <c r="AC143" s="30">
        <f t="shared" si="113"/>
        <v>4459.460628345073</v>
      </c>
      <c r="AD143" s="30">
        <f t="shared" si="113"/>
        <v>4228.2035827250211</v>
      </c>
      <c r="AE143" s="30">
        <f t="shared" si="113"/>
        <v>4692.0111715220046</v>
      </c>
      <c r="AF143" s="30">
        <f t="shared" si="113"/>
        <v>7924.0190525661865</v>
      </c>
      <c r="AG143" s="30">
        <f t="shared" si="113"/>
        <v>7782.4883376352782</v>
      </c>
      <c r="AH143" s="30">
        <f t="shared" si="113"/>
        <v>7847.5863104582413</v>
      </c>
      <c r="AI143" s="30">
        <f t="shared" si="113"/>
        <v>7609.9146562078095</v>
      </c>
      <c r="AJ143" s="30">
        <f t="shared" si="113"/>
        <v>4549.851969667222</v>
      </c>
      <c r="AK143" s="30">
        <f t="shared" si="113"/>
        <v>4461.7455647332372</v>
      </c>
      <c r="AL143" s="30">
        <f t="shared" si="113"/>
        <v>4373.0177871286342</v>
      </c>
      <c r="AM143" s="30">
        <f t="shared" si="113"/>
        <v>4336.9938551771338</v>
      </c>
      <c r="AN143" s="30">
        <f t="shared" si="113"/>
        <v>3990.2735535940778</v>
      </c>
      <c r="AO143" s="30">
        <f t="shared" si="113"/>
        <v>4459.460628345073</v>
      </c>
      <c r="AP143" s="30">
        <f t="shared" si="113"/>
        <v>4228.2035827250211</v>
      </c>
      <c r="AQ143" s="30">
        <f t="shared" si="113"/>
        <v>4692.0111715220046</v>
      </c>
      <c r="AR143" s="30">
        <f t="shared" si="113"/>
        <v>7924.0190525661865</v>
      </c>
      <c r="AS143" s="30">
        <f t="shared" si="113"/>
        <v>7782.4883376352782</v>
      </c>
      <c r="AT143" s="30">
        <f t="shared" si="113"/>
        <v>7847.5863104582413</v>
      </c>
      <c r="AU143" s="30">
        <f t="shared" si="113"/>
        <v>7609.9146562078095</v>
      </c>
      <c r="AV143" s="30">
        <f t="shared" si="113"/>
        <v>4549.851969667222</v>
      </c>
      <c r="AW143" s="30">
        <f t="shared" si="113"/>
        <v>4461.7455647332372</v>
      </c>
      <c r="AX143" s="30">
        <f t="shared" si="113"/>
        <v>4373.0177871286342</v>
      </c>
      <c r="AY143" s="30">
        <f t="shared" si="113"/>
        <v>4336.9938551771338</v>
      </c>
      <c r="AZ143" s="30">
        <f t="shared" si="113"/>
        <v>3990.2735535940778</v>
      </c>
      <c r="BA143" s="30">
        <f t="shared" si="113"/>
        <v>4459.460628345073</v>
      </c>
      <c r="BB143" s="30">
        <f t="shared" si="113"/>
        <v>4228.2035827250211</v>
      </c>
      <c r="BC143" s="30">
        <f t="shared" si="113"/>
        <v>4692.0111715220046</v>
      </c>
      <c r="BD143" s="30">
        <f t="shared" si="113"/>
        <v>7924.0190525661865</v>
      </c>
      <c r="BE143" s="30">
        <f t="shared" si="113"/>
        <v>7782.4883376352782</v>
      </c>
      <c r="BF143" s="30">
        <f t="shared" si="113"/>
        <v>7847.5863104582413</v>
      </c>
      <c r="BG143" s="30">
        <f t="shared" si="113"/>
        <v>7609.9146562078095</v>
      </c>
      <c r="BH143" s="30">
        <f t="shared" si="113"/>
        <v>4549.851969667222</v>
      </c>
      <c r="BI143" s="30">
        <f t="shared" si="113"/>
        <v>4461.7455647332372</v>
      </c>
      <c r="BJ143" s="30">
        <f t="shared" si="113"/>
        <v>4373.0177871286342</v>
      </c>
      <c r="BK143" s="30">
        <f t="shared" si="113"/>
        <v>4336.9938551771338</v>
      </c>
      <c r="BL143" s="30">
        <f t="shared" si="113"/>
        <v>3990.2735535940778</v>
      </c>
      <c r="BM143" s="30">
        <f t="shared" si="113"/>
        <v>4459.460628345073</v>
      </c>
      <c r="BN143" s="30">
        <f t="shared" si="113"/>
        <v>4228.2035827250211</v>
      </c>
      <c r="BO143" s="30">
        <f t="shared" si="113"/>
        <v>4692.0111715220046</v>
      </c>
      <c r="BP143" s="30">
        <f t="shared" si="113"/>
        <v>7924.0190525661865</v>
      </c>
      <c r="BQ143" s="30">
        <f t="shared" ref="BQ143:CH147" si="114">IF(BQ23=0,0,((BQ5*0.5)+BP23-BQ41)*BQ78*BQ110*BQ$2)</f>
        <v>7782.4883376352782</v>
      </c>
      <c r="BR143" s="30">
        <f t="shared" si="114"/>
        <v>7847.5863104582413</v>
      </c>
      <c r="BS143" s="30">
        <f t="shared" si="114"/>
        <v>7609.9146562078095</v>
      </c>
      <c r="BT143" s="30">
        <f t="shared" si="114"/>
        <v>4549.851969667222</v>
      </c>
      <c r="BU143" s="30">
        <f t="shared" si="114"/>
        <v>4461.7455647332372</v>
      </c>
      <c r="BV143" s="30">
        <f t="shared" si="114"/>
        <v>4373.0177871286342</v>
      </c>
      <c r="BW143" s="30">
        <f t="shared" si="114"/>
        <v>4336.9938551771338</v>
      </c>
      <c r="BX143" s="30">
        <f t="shared" si="114"/>
        <v>3990.2735535940778</v>
      </c>
      <c r="BY143" s="30">
        <f t="shared" si="114"/>
        <v>4459.460628345073</v>
      </c>
      <c r="BZ143" s="30">
        <f t="shared" si="114"/>
        <v>4228.2035827250211</v>
      </c>
      <c r="CA143" s="30">
        <f t="shared" si="114"/>
        <v>4692.0111715220046</v>
      </c>
      <c r="CB143" s="30">
        <f t="shared" si="114"/>
        <v>7924.0190525661865</v>
      </c>
      <c r="CC143" s="30">
        <f t="shared" si="114"/>
        <v>7782.4883376352782</v>
      </c>
      <c r="CD143" s="30">
        <f t="shared" si="114"/>
        <v>7847.5863104582413</v>
      </c>
      <c r="CE143" s="30">
        <f t="shared" si="114"/>
        <v>7609.9146562078095</v>
      </c>
      <c r="CF143" s="30">
        <f t="shared" si="114"/>
        <v>4549.851969667222</v>
      </c>
      <c r="CG143" s="30">
        <f t="shared" si="114"/>
        <v>4461.7455647332372</v>
      </c>
      <c r="CH143" s="33">
        <f t="shared" si="114"/>
        <v>4373.0177871286342</v>
      </c>
    </row>
    <row r="144" spans="1:86" hidden="1" x14ac:dyDescent="0.3">
      <c r="A144" s="571"/>
      <c r="B144" s="284" t="s">
        <v>0</v>
      </c>
      <c r="C144" s="30">
        <f t="shared" ref="C144:C155" si="115">IF(C24=0,0,((C6*0.5)-C42)*C79*C111*C$2)</f>
        <v>0</v>
      </c>
      <c r="D144" s="30">
        <f t="shared" ref="D144:S155" si="116">IF(D24=0,0,((D6*0.5)+C24-D42)*D79*D111*D$2)</f>
        <v>0</v>
      </c>
      <c r="E144" s="30">
        <f t="shared" si="116"/>
        <v>0</v>
      </c>
      <c r="F144" s="30">
        <f t="shared" si="116"/>
        <v>0</v>
      </c>
      <c r="G144" s="30">
        <f t="shared" si="116"/>
        <v>0</v>
      </c>
      <c r="H144" s="30">
        <f t="shared" si="116"/>
        <v>0</v>
      </c>
      <c r="I144" s="30">
        <f t="shared" si="116"/>
        <v>0</v>
      </c>
      <c r="J144" s="30">
        <f t="shared" si="116"/>
        <v>0</v>
      </c>
      <c r="K144" s="30">
        <f t="shared" si="116"/>
        <v>0</v>
      </c>
      <c r="L144" s="30">
        <f t="shared" si="116"/>
        <v>0</v>
      </c>
      <c r="M144" s="30">
        <f t="shared" si="116"/>
        <v>0</v>
      </c>
      <c r="N144" s="30">
        <f t="shared" si="116"/>
        <v>0</v>
      </c>
      <c r="O144" s="30">
        <f t="shared" si="116"/>
        <v>0</v>
      </c>
      <c r="P144" s="30">
        <f t="shared" si="116"/>
        <v>0</v>
      </c>
      <c r="Q144" s="30">
        <f t="shared" si="116"/>
        <v>0</v>
      </c>
      <c r="R144" s="30">
        <f t="shared" si="116"/>
        <v>0</v>
      </c>
      <c r="S144" s="30">
        <f t="shared" si="116"/>
        <v>0</v>
      </c>
      <c r="T144" s="30">
        <f t="shared" si="113"/>
        <v>0</v>
      </c>
      <c r="U144" s="30">
        <f t="shared" si="113"/>
        <v>0</v>
      </c>
      <c r="V144" s="30">
        <f t="shared" si="113"/>
        <v>0</v>
      </c>
      <c r="W144" s="30">
        <f t="shared" si="113"/>
        <v>0</v>
      </c>
      <c r="X144" s="30">
        <f t="shared" si="113"/>
        <v>0</v>
      </c>
      <c r="Y144" s="30">
        <f t="shared" si="113"/>
        <v>0</v>
      </c>
      <c r="Z144" s="30">
        <f t="shared" si="113"/>
        <v>0</v>
      </c>
      <c r="AA144" s="30">
        <f t="shared" si="113"/>
        <v>0</v>
      </c>
      <c r="AB144" s="30">
        <f t="shared" si="113"/>
        <v>0</v>
      </c>
      <c r="AC144" s="30">
        <f t="shared" si="113"/>
        <v>0</v>
      </c>
      <c r="AD144" s="30">
        <f t="shared" si="113"/>
        <v>0</v>
      </c>
      <c r="AE144" s="30">
        <f t="shared" si="113"/>
        <v>0</v>
      </c>
      <c r="AF144" s="30">
        <f t="shared" si="113"/>
        <v>0</v>
      </c>
      <c r="AG144" s="30">
        <f t="shared" si="113"/>
        <v>0</v>
      </c>
      <c r="AH144" s="30">
        <f t="shared" si="113"/>
        <v>0</v>
      </c>
      <c r="AI144" s="30">
        <f t="shared" si="113"/>
        <v>0</v>
      </c>
      <c r="AJ144" s="30">
        <f t="shared" si="113"/>
        <v>0</v>
      </c>
      <c r="AK144" s="30">
        <f t="shared" si="113"/>
        <v>0</v>
      </c>
      <c r="AL144" s="30">
        <f t="shared" si="113"/>
        <v>0</v>
      </c>
      <c r="AM144" s="30">
        <f t="shared" si="113"/>
        <v>0</v>
      </c>
      <c r="AN144" s="30">
        <f t="shared" si="113"/>
        <v>0</v>
      </c>
      <c r="AO144" s="30">
        <f t="shared" si="113"/>
        <v>0</v>
      </c>
      <c r="AP144" s="30">
        <f t="shared" si="113"/>
        <v>0</v>
      </c>
      <c r="AQ144" s="30">
        <f t="shared" si="113"/>
        <v>0</v>
      </c>
      <c r="AR144" s="30">
        <f t="shared" si="113"/>
        <v>0</v>
      </c>
      <c r="AS144" s="30">
        <f t="shared" si="113"/>
        <v>0</v>
      </c>
      <c r="AT144" s="30">
        <f t="shared" si="113"/>
        <v>0</v>
      </c>
      <c r="AU144" s="30">
        <f t="shared" si="113"/>
        <v>0</v>
      </c>
      <c r="AV144" s="30">
        <f t="shared" si="113"/>
        <v>0</v>
      </c>
      <c r="AW144" s="30">
        <f t="shared" si="113"/>
        <v>0</v>
      </c>
      <c r="AX144" s="30">
        <f t="shared" si="113"/>
        <v>0</v>
      </c>
      <c r="AY144" s="30">
        <f t="shared" si="113"/>
        <v>0</v>
      </c>
      <c r="AZ144" s="30">
        <f t="shared" si="113"/>
        <v>0</v>
      </c>
      <c r="BA144" s="30">
        <f t="shared" si="113"/>
        <v>0</v>
      </c>
      <c r="BB144" s="30">
        <f t="shared" si="113"/>
        <v>0</v>
      </c>
      <c r="BC144" s="30">
        <f t="shared" si="113"/>
        <v>0</v>
      </c>
      <c r="BD144" s="30">
        <f t="shared" si="113"/>
        <v>0</v>
      </c>
      <c r="BE144" s="30">
        <f t="shared" si="113"/>
        <v>0</v>
      </c>
      <c r="BF144" s="30">
        <f t="shared" si="113"/>
        <v>0</v>
      </c>
      <c r="BG144" s="30">
        <f t="shared" si="113"/>
        <v>0</v>
      </c>
      <c r="BH144" s="30">
        <f t="shared" si="113"/>
        <v>0</v>
      </c>
      <c r="BI144" s="30">
        <f t="shared" si="113"/>
        <v>0</v>
      </c>
      <c r="BJ144" s="30">
        <f t="shared" si="113"/>
        <v>0</v>
      </c>
      <c r="BK144" s="30">
        <f t="shared" si="113"/>
        <v>0</v>
      </c>
      <c r="BL144" s="30">
        <f t="shared" si="113"/>
        <v>0</v>
      </c>
      <c r="BM144" s="30">
        <f t="shared" si="113"/>
        <v>0</v>
      </c>
      <c r="BN144" s="30">
        <f t="shared" si="113"/>
        <v>0</v>
      </c>
      <c r="BO144" s="30">
        <f t="shared" si="113"/>
        <v>0</v>
      </c>
      <c r="BP144" s="30">
        <f t="shared" si="113"/>
        <v>0</v>
      </c>
      <c r="BQ144" s="30">
        <f t="shared" si="114"/>
        <v>0</v>
      </c>
      <c r="BR144" s="30">
        <f t="shared" si="114"/>
        <v>0</v>
      </c>
      <c r="BS144" s="30">
        <f t="shared" si="114"/>
        <v>0</v>
      </c>
      <c r="BT144" s="30">
        <f t="shared" si="114"/>
        <v>0</v>
      </c>
      <c r="BU144" s="30">
        <f t="shared" si="114"/>
        <v>0</v>
      </c>
      <c r="BV144" s="30">
        <f t="shared" si="114"/>
        <v>0</v>
      </c>
      <c r="BW144" s="30">
        <f t="shared" si="114"/>
        <v>0</v>
      </c>
      <c r="BX144" s="30">
        <f t="shared" si="114"/>
        <v>0</v>
      </c>
      <c r="BY144" s="30">
        <f t="shared" si="114"/>
        <v>0</v>
      </c>
      <c r="BZ144" s="30">
        <f t="shared" si="114"/>
        <v>0</v>
      </c>
      <c r="CA144" s="30">
        <f t="shared" si="114"/>
        <v>0</v>
      </c>
      <c r="CB144" s="30">
        <f t="shared" si="114"/>
        <v>0</v>
      </c>
      <c r="CC144" s="30">
        <f t="shared" si="114"/>
        <v>0</v>
      </c>
      <c r="CD144" s="30">
        <f t="shared" si="114"/>
        <v>0</v>
      </c>
      <c r="CE144" s="30">
        <f t="shared" si="114"/>
        <v>0</v>
      </c>
      <c r="CF144" s="30">
        <f t="shared" si="114"/>
        <v>0</v>
      </c>
      <c r="CG144" s="30">
        <f t="shared" si="114"/>
        <v>0</v>
      </c>
      <c r="CH144" s="33">
        <f t="shared" si="114"/>
        <v>0</v>
      </c>
    </row>
    <row r="145" spans="1:86" hidden="1" x14ac:dyDescent="0.3">
      <c r="A145" s="571"/>
      <c r="B145" s="284" t="s">
        <v>21</v>
      </c>
      <c r="C145" s="30">
        <f t="shared" si="115"/>
        <v>0</v>
      </c>
      <c r="D145" s="30">
        <f t="shared" si="116"/>
        <v>0</v>
      </c>
      <c r="E145" s="30">
        <f t="shared" ref="E145:BP148" si="117">IF(E25=0,0,((E7*0.5)+D25-E43)*E80*E112*E$2)</f>
        <v>0</v>
      </c>
      <c r="F145" s="30">
        <f t="shared" si="117"/>
        <v>0</v>
      </c>
      <c r="G145" s="30">
        <f t="shared" si="117"/>
        <v>0</v>
      </c>
      <c r="H145" s="30">
        <f t="shared" si="117"/>
        <v>0</v>
      </c>
      <c r="I145" s="30">
        <f t="shared" si="117"/>
        <v>0</v>
      </c>
      <c r="J145" s="30">
        <f t="shared" si="117"/>
        <v>0</v>
      </c>
      <c r="K145" s="30">
        <f t="shared" si="117"/>
        <v>0</v>
      </c>
      <c r="L145" s="30">
        <f t="shared" si="117"/>
        <v>0</v>
      </c>
      <c r="M145" s="30">
        <f t="shared" si="117"/>
        <v>0</v>
      </c>
      <c r="N145" s="30">
        <f t="shared" si="117"/>
        <v>0</v>
      </c>
      <c r="O145" s="30">
        <f t="shared" si="117"/>
        <v>0</v>
      </c>
      <c r="P145" s="30">
        <f t="shared" si="117"/>
        <v>0</v>
      </c>
      <c r="Q145" s="30">
        <f t="shared" si="117"/>
        <v>0</v>
      </c>
      <c r="R145" s="30">
        <f t="shared" si="117"/>
        <v>0</v>
      </c>
      <c r="S145" s="30">
        <f t="shared" si="117"/>
        <v>0</v>
      </c>
      <c r="T145" s="30">
        <f t="shared" si="117"/>
        <v>0</v>
      </c>
      <c r="U145" s="30">
        <f t="shared" si="117"/>
        <v>0</v>
      </c>
      <c r="V145" s="30">
        <f t="shared" si="117"/>
        <v>0</v>
      </c>
      <c r="W145" s="30">
        <f t="shared" si="117"/>
        <v>0</v>
      </c>
      <c r="X145" s="30">
        <f t="shared" si="117"/>
        <v>0</v>
      </c>
      <c r="Y145" s="30">
        <f t="shared" si="117"/>
        <v>0</v>
      </c>
      <c r="Z145" s="30">
        <f t="shared" si="117"/>
        <v>0</v>
      </c>
      <c r="AA145" s="30">
        <f t="shared" si="117"/>
        <v>0</v>
      </c>
      <c r="AB145" s="30">
        <f t="shared" si="117"/>
        <v>0</v>
      </c>
      <c r="AC145" s="30">
        <f t="shared" si="117"/>
        <v>0</v>
      </c>
      <c r="AD145" s="30">
        <f t="shared" si="117"/>
        <v>0</v>
      </c>
      <c r="AE145" s="30">
        <f t="shared" si="117"/>
        <v>0</v>
      </c>
      <c r="AF145" s="30">
        <f t="shared" si="117"/>
        <v>0</v>
      </c>
      <c r="AG145" s="30">
        <f t="shared" si="117"/>
        <v>0</v>
      </c>
      <c r="AH145" s="30">
        <f t="shared" si="117"/>
        <v>0</v>
      </c>
      <c r="AI145" s="30">
        <f t="shared" si="117"/>
        <v>0</v>
      </c>
      <c r="AJ145" s="30">
        <f t="shared" si="117"/>
        <v>0</v>
      </c>
      <c r="AK145" s="30">
        <f t="shared" si="117"/>
        <v>0</v>
      </c>
      <c r="AL145" s="30">
        <f t="shared" si="117"/>
        <v>0</v>
      </c>
      <c r="AM145" s="30">
        <f t="shared" si="117"/>
        <v>0</v>
      </c>
      <c r="AN145" s="30">
        <f t="shared" si="117"/>
        <v>0</v>
      </c>
      <c r="AO145" s="30">
        <f t="shared" si="117"/>
        <v>0</v>
      </c>
      <c r="AP145" s="30">
        <f t="shared" si="117"/>
        <v>0</v>
      </c>
      <c r="AQ145" s="30">
        <f t="shared" si="117"/>
        <v>0</v>
      </c>
      <c r="AR145" s="30">
        <f t="shared" si="117"/>
        <v>0</v>
      </c>
      <c r="AS145" s="30">
        <f t="shared" si="117"/>
        <v>0</v>
      </c>
      <c r="AT145" s="30">
        <f t="shared" si="117"/>
        <v>0</v>
      </c>
      <c r="AU145" s="30">
        <f t="shared" si="117"/>
        <v>0</v>
      </c>
      <c r="AV145" s="30">
        <f t="shared" si="117"/>
        <v>0</v>
      </c>
      <c r="AW145" s="30">
        <f t="shared" si="117"/>
        <v>0</v>
      </c>
      <c r="AX145" s="30">
        <f t="shared" si="117"/>
        <v>0</v>
      </c>
      <c r="AY145" s="30">
        <f t="shared" si="117"/>
        <v>0</v>
      </c>
      <c r="AZ145" s="30">
        <f t="shared" si="117"/>
        <v>0</v>
      </c>
      <c r="BA145" s="30">
        <f t="shared" si="117"/>
        <v>0</v>
      </c>
      <c r="BB145" s="30">
        <f t="shared" si="117"/>
        <v>0</v>
      </c>
      <c r="BC145" s="30">
        <f t="shared" si="117"/>
        <v>0</v>
      </c>
      <c r="BD145" s="30">
        <f t="shared" si="117"/>
        <v>0</v>
      </c>
      <c r="BE145" s="30">
        <f t="shared" si="117"/>
        <v>0</v>
      </c>
      <c r="BF145" s="30">
        <f t="shared" si="117"/>
        <v>0</v>
      </c>
      <c r="BG145" s="30">
        <f t="shared" si="117"/>
        <v>0</v>
      </c>
      <c r="BH145" s="30">
        <f t="shared" si="117"/>
        <v>0</v>
      </c>
      <c r="BI145" s="30">
        <f t="shared" si="117"/>
        <v>0</v>
      </c>
      <c r="BJ145" s="30">
        <f t="shared" si="117"/>
        <v>0</v>
      </c>
      <c r="BK145" s="30">
        <f t="shared" si="117"/>
        <v>0</v>
      </c>
      <c r="BL145" s="30">
        <f t="shared" si="117"/>
        <v>0</v>
      </c>
      <c r="BM145" s="30">
        <f t="shared" si="117"/>
        <v>0</v>
      </c>
      <c r="BN145" s="30">
        <f t="shared" si="117"/>
        <v>0</v>
      </c>
      <c r="BO145" s="30">
        <f t="shared" si="117"/>
        <v>0</v>
      </c>
      <c r="BP145" s="30">
        <f t="shared" si="117"/>
        <v>0</v>
      </c>
      <c r="BQ145" s="30">
        <f t="shared" si="114"/>
        <v>0</v>
      </c>
      <c r="BR145" s="30">
        <f t="shared" si="114"/>
        <v>0</v>
      </c>
      <c r="BS145" s="30">
        <f t="shared" si="114"/>
        <v>0</v>
      </c>
      <c r="BT145" s="30">
        <f t="shared" si="114"/>
        <v>0</v>
      </c>
      <c r="BU145" s="30">
        <f t="shared" si="114"/>
        <v>0</v>
      </c>
      <c r="BV145" s="30">
        <f t="shared" si="114"/>
        <v>0</v>
      </c>
      <c r="BW145" s="30">
        <f t="shared" si="114"/>
        <v>0</v>
      </c>
      <c r="BX145" s="30">
        <f t="shared" si="114"/>
        <v>0</v>
      </c>
      <c r="BY145" s="30">
        <f t="shared" si="114"/>
        <v>0</v>
      </c>
      <c r="BZ145" s="30">
        <f t="shared" si="114"/>
        <v>0</v>
      </c>
      <c r="CA145" s="30">
        <f t="shared" si="114"/>
        <v>0</v>
      </c>
      <c r="CB145" s="30">
        <f t="shared" si="114"/>
        <v>0</v>
      </c>
      <c r="CC145" s="30">
        <f t="shared" si="114"/>
        <v>0</v>
      </c>
      <c r="CD145" s="30">
        <f t="shared" si="114"/>
        <v>0</v>
      </c>
      <c r="CE145" s="30">
        <f t="shared" si="114"/>
        <v>0</v>
      </c>
      <c r="CF145" s="30">
        <f t="shared" si="114"/>
        <v>0</v>
      </c>
      <c r="CG145" s="30">
        <f t="shared" si="114"/>
        <v>0</v>
      </c>
      <c r="CH145" s="33">
        <f t="shared" si="114"/>
        <v>0</v>
      </c>
    </row>
    <row r="146" spans="1:86" hidden="1" x14ac:dyDescent="0.3">
      <c r="A146" s="571"/>
      <c r="B146" s="284" t="s">
        <v>1</v>
      </c>
      <c r="C146" s="30">
        <f t="shared" si="115"/>
        <v>0</v>
      </c>
      <c r="D146" s="30">
        <f t="shared" si="116"/>
        <v>0</v>
      </c>
      <c r="E146" s="30">
        <f t="shared" si="117"/>
        <v>0</v>
      </c>
      <c r="F146" s="30">
        <f t="shared" si="117"/>
        <v>0</v>
      </c>
      <c r="G146" s="30">
        <f t="shared" si="117"/>
        <v>288.96354909013604</v>
      </c>
      <c r="H146" s="30">
        <f t="shared" si="117"/>
        <v>3230.7574250465887</v>
      </c>
      <c r="I146" s="30">
        <f t="shared" si="117"/>
        <v>7765.1265891560424</v>
      </c>
      <c r="J146" s="30">
        <f t="shared" si="117"/>
        <v>11651.297036061158</v>
      </c>
      <c r="K146" s="30">
        <f t="shared" si="117"/>
        <v>5280.1046428939026</v>
      </c>
      <c r="L146" s="30">
        <f t="shared" si="117"/>
        <v>542.67023122906596</v>
      </c>
      <c r="M146" s="30">
        <f t="shared" si="117"/>
        <v>149.64633512540817</v>
      </c>
      <c r="N146" s="30">
        <f t="shared" si="117"/>
        <v>3.5540957811545311</v>
      </c>
      <c r="O146" s="30">
        <f t="shared" si="117"/>
        <v>0.49838432490485829</v>
      </c>
      <c r="P146" s="30">
        <f t="shared" si="117"/>
        <v>20.490114570601399</v>
      </c>
      <c r="Q146" s="30">
        <f t="shared" si="117"/>
        <v>614.43196905763637</v>
      </c>
      <c r="R146" s="30">
        <f t="shared" si="117"/>
        <v>2180.0363830978586</v>
      </c>
      <c r="S146" s="30">
        <f t="shared" si="117"/>
        <v>7245.9908425392223</v>
      </c>
      <c r="T146" s="30">
        <f t="shared" si="117"/>
        <v>41949.293332250723</v>
      </c>
      <c r="U146" s="30">
        <f t="shared" si="117"/>
        <v>51856.335143289754</v>
      </c>
      <c r="V146" s="30">
        <f t="shared" si="117"/>
        <v>50407.711141904008</v>
      </c>
      <c r="W146" s="30">
        <f t="shared" si="117"/>
        <v>21457.040856345699</v>
      </c>
      <c r="X146" s="30">
        <f t="shared" si="117"/>
        <v>2189.0342644319489</v>
      </c>
      <c r="Y146" s="30">
        <f t="shared" si="117"/>
        <v>593.28613766841409</v>
      </c>
      <c r="Z146" s="30">
        <f t="shared" si="117"/>
        <v>5.6592740718610477</v>
      </c>
      <c r="AA146" s="30">
        <f t="shared" si="117"/>
        <v>0.49838432490485829</v>
      </c>
      <c r="AB146" s="30">
        <f t="shared" si="117"/>
        <v>20.490114570601399</v>
      </c>
      <c r="AC146" s="30">
        <f t="shared" si="117"/>
        <v>614.43196905763637</v>
      </c>
      <c r="AD146" s="30">
        <f t="shared" si="117"/>
        <v>2180.0363830978586</v>
      </c>
      <c r="AE146" s="30">
        <f t="shared" si="117"/>
        <v>7245.9908425392223</v>
      </c>
      <c r="AF146" s="30">
        <f t="shared" si="117"/>
        <v>41949.293332250723</v>
      </c>
      <c r="AG146" s="30">
        <f t="shared" si="117"/>
        <v>51856.335143289754</v>
      </c>
      <c r="AH146" s="30">
        <f t="shared" si="117"/>
        <v>50407.711141904008</v>
      </c>
      <c r="AI146" s="30">
        <f t="shared" si="117"/>
        <v>21457.040856345699</v>
      </c>
      <c r="AJ146" s="30">
        <f t="shared" si="117"/>
        <v>2189.0342644319489</v>
      </c>
      <c r="AK146" s="30">
        <f t="shared" si="117"/>
        <v>593.28613766841409</v>
      </c>
      <c r="AL146" s="30">
        <f t="shared" si="117"/>
        <v>5.6592740718610477</v>
      </c>
      <c r="AM146" s="30">
        <f t="shared" si="117"/>
        <v>0.49838432490485829</v>
      </c>
      <c r="AN146" s="30">
        <f t="shared" si="117"/>
        <v>20.490114570601399</v>
      </c>
      <c r="AO146" s="30">
        <f t="shared" si="117"/>
        <v>614.43196905763637</v>
      </c>
      <c r="AP146" s="30">
        <f t="shared" si="117"/>
        <v>2180.0363830978586</v>
      </c>
      <c r="AQ146" s="30">
        <f t="shared" si="117"/>
        <v>7245.9908425392223</v>
      </c>
      <c r="AR146" s="30">
        <f t="shared" si="117"/>
        <v>41949.293332250723</v>
      </c>
      <c r="AS146" s="30">
        <f t="shared" si="117"/>
        <v>51856.335143289754</v>
      </c>
      <c r="AT146" s="30">
        <f t="shared" si="117"/>
        <v>50407.711141904008</v>
      </c>
      <c r="AU146" s="30">
        <f t="shared" si="117"/>
        <v>21457.040856345699</v>
      </c>
      <c r="AV146" s="30">
        <f t="shared" si="117"/>
        <v>2189.0342644319489</v>
      </c>
      <c r="AW146" s="30">
        <f t="shared" si="117"/>
        <v>593.28613766841409</v>
      </c>
      <c r="AX146" s="30">
        <f t="shared" si="117"/>
        <v>5.6592740718610477</v>
      </c>
      <c r="AY146" s="30">
        <f t="shared" si="117"/>
        <v>0.49838432490485829</v>
      </c>
      <c r="AZ146" s="30">
        <f t="shared" si="117"/>
        <v>20.490114570601399</v>
      </c>
      <c r="BA146" s="30">
        <f t="shared" si="117"/>
        <v>614.43196905763637</v>
      </c>
      <c r="BB146" s="30">
        <f t="shared" si="117"/>
        <v>2180.0363830978586</v>
      </c>
      <c r="BC146" s="30">
        <f t="shared" si="117"/>
        <v>7245.9908425392223</v>
      </c>
      <c r="BD146" s="30">
        <f t="shared" si="117"/>
        <v>41949.293332250723</v>
      </c>
      <c r="BE146" s="30">
        <f t="shared" si="117"/>
        <v>51856.335143289754</v>
      </c>
      <c r="BF146" s="30">
        <f t="shared" si="117"/>
        <v>50407.711141904008</v>
      </c>
      <c r="BG146" s="30">
        <f t="shared" si="117"/>
        <v>21457.040856345699</v>
      </c>
      <c r="BH146" s="30">
        <f t="shared" si="117"/>
        <v>2189.0342644319489</v>
      </c>
      <c r="BI146" s="30">
        <f t="shared" si="117"/>
        <v>593.28613766841409</v>
      </c>
      <c r="BJ146" s="30">
        <f t="shared" si="117"/>
        <v>5.6592740718610477</v>
      </c>
      <c r="BK146" s="30">
        <f t="shared" si="117"/>
        <v>0.49838432490485829</v>
      </c>
      <c r="BL146" s="30">
        <f t="shared" si="117"/>
        <v>20.490114570601399</v>
      </c>
      <c r="BM146" s="30">
        <f t="shared" si="117"/>
        <v>614.43196905763637</v>
      </c>
      <c r="BN146" s="30">
        <f t="shared" si="117"/>
        <v>2180.0363830978586</v>
      </c>
      <c r="BO146" s="30">
        <f t="shared" si="117"/>
        <v>7245.9908425392223</v>
      </c>
      <c r="BP146" s="30">
        <f t="shared" si="117"/>
        <v>41949.293332250723</v>
      </c>
      <c r="BQ146" s="30">
        <f t="shared" si="114"/>
        <v>51856.335143289754</v>
      </c>
      <c r="BR146" s="30">
        <f t="shared" si="114"/>
        <v>50407.711141904008</v>
      </c>
      <c r="BS146" s="30">
        <f t="shared" si="114"/>
        <v>21457.040856345699</v>
      </c>
      <c r="BT146" s="30">
        <f t="shared" si="114"/>
        <v>2189.0342644319489</v>
      </c>
      <c r="BU146" s="30">
        <f t="shared" si="114"/>
        <v>593.28613766841409</v>
      </c>
      <c r="BV146" s="30">
        <f t="shared" si="114"/>
        <v>5.6592740718610477</v>
      </c>
      <c r="BW146" s="30">
        <f t="shared" si="114"/>
        <v>0.49838432490485829</v>
      </c>
      <c r="BX146" s="30">
        <f t="shared" si="114"/>
        <v>20.490114570601399</v>
      </c>
      <c r="BY146" s="30">
        <f t="shared" si="114"/>
        <v>614.43196905763637</v>
      </c>
      <c r="BZ146" s="30">
        <f t="shared" si="114"/>
        <v>2180.0363830978586</v>
      </c>
      <c r="CA146" s="30">
        <f t="shared" si="114"/>
        <v>7245.9908425392223</v>
      </c>
      <c r="CB146" s="30">
        <f t="shared" si="114"/>
        <v>41949.293332250723</v>
      </c>
      <c r="CC146" s="30">
        <f t="shared" si="114"/>
        <v>51856.335143289754</v>
      </c>
      <c r="CD146" s="30">
        <f t="shared" si="114"/>
        <v>50407.711141904008</v>
      </c>
      <c r="CE146" s="30">
        <f t="shared" si="114"/>
        <v>21457.040856345699</v>
      </c>
      <c r="CF146" s="30">
        <f t="shared" si="114"/>
        <v>2189.0342644319489</v>
      </c>
      <c r="CG146" s="30">
        <f t="shared" si="114"/>
        <v>593.28613766841409</v>
      </c>
      <c r="CH146" s="33">
        <f t="shared" si="114"/>
        <v>5.6592740718610477</v>
      </c>
    </row>
    <row r="147" spans="1:86" hidden="1" x14ac:dyDescent="0.3">
      <c r="A147" s="571"/>
      <c r="B147" s="284" t="s">
        <v>22</v>
      </c>
      <c r="C147" s="30">
        <f t="shared" si="115"/>
        <v>0</v>
      </c>
      <c r="D147" s="30">
        <f t="shared" si="116"/>
        <v>0</v>
      </c>
      <c r="E147" s="30">
        <f t="shared" si="117"/>
        <v>0</v>
      </c>
      <c r="F147" s="30">
        <f t="shared" si="117"/>
        <v>0</v>
      </c>
      <c r="G147" s="30">
        <f t="shared" si="117"/>
        <v>0</v>
      </c>
      <c r="H147" s="30">
        <f t="shared" si="117"/>
        <v>0</v>
      </c>
      <c r="I147" s="30">
        <f t="shared" si="117"/>
        <v>0</v>
      </c>
      <c r="J147" s="30">
        <f t="shared" si="117"/>
        <v>0</v>
      </c>
      <c r="K147" s="30">
        <f t="shared" si="117"/>
        <v>0</v>
      </c>
      <c r="L147" s="30">
        <f t="shared" si="117"/>
        <v>0</v>
      </c>
      <c r="M147" s="30">
        <f t="shared" si="117"/>
        <v>0</v>
      </c>
      <c r="N147" s="30">
        <f t="shared" si="117"/>
        <v>0</v>
      </c>
      <c r="O147" s="30">
        <f t="shared" si="117"/>
        <v>0</v>
      </c>
      <c r="P147" s="30">
        <f t="shared" si="117"/>
        <v>0</v>
      </c>
      <c r="Q147" s="30">
        <f t="shared" si="117"/>
        <v>0</v>
      </c>
      <c r="R147" s="30">
        <f t="shared" si="117"/>
        <v>0</v>
      </c>
      <c r="S147" s="30">
        <f t="shared" si="117"/>
        <v>0</v>
      </c>
      <c r="T147" s="30">
        <f t="shared" si="117"/>
        <v>0</v>
      </c>
      <c r="U147" s="30">
        <f t="shared" si="117"/>
        <v>0</v>
      </c>
      <c r="V147" s="30">
        <f t="shared" si="117"/>
        <v>0</v>
      </c>
      <c r="W147" s="30">
        <f t="shared" si="117"/>
        <v>0</v>
      </c>
      <c r="X147" s="30">
        <f t="shared" si="117"/>
        <v>0</v>
      </c>
      <c r="Y147" s="30">
        <f t="shared" si="117"/>
        <v>0</v>
      </c>
      <c r="Z147" s="30">
        <f t="shared" si="117"/>
        <v>0</v>
      </c>
      <c r="AA147" s="30">
        <f t="shared" si="117"/>
        <v>0</v>
      </c>
      <c r="AB147" s="30">
        <f t="shared" si="117"/>
        <v>0</v>
      </c>
      <c r="AC147" s="30">
        <f t="shared" si="117"/>
        <v>0</v>
      </c>
      <c r="AD147" s="30">
        <f t="shared" si="117"/>
        <v>0</v>
      </c>
      <c r="AE147" s="30">
        <f t="shared" si="117"/>
        <v>0</v>
      </c>
      <c r="AF147" s="30">
        <f t="shared" si="117"/>
        <v>0</v>
      </c>
      <c r="AG147" s="30">
        <f t="shared" si="117"/>
        <v>0</v>
      </c>
      <c r="AH147" s="30">
        <f t="shared" si="117"/>
        <v>0</v>
      </c>
      <c r="AI147" s="30">
        <f t="shared" si="117"/>
        <v>0</v>
      </c>
      <c r="AJ147" s="30">
        <f t="shared" si="117"/>
        <v>0</v>
      </c>
      <c r="AK147" s="30">
        <f t="shared" si="117"/>
        <v>0</v>
      </c>
      <c r="AL147" s="30">
        <f t="shared" si="117"/>
        <v>0</v>
      </c>
      <c r="AM147" s="30">
        <f t="shared" si="117"/>
        <v>0</v>
      </c>
      <c r="AN147" s="30">
        <f t="shared" si="117"/>
        <v>0</v>
      </c>
      <c r="AO147" s="30">
        <f t="shared" si="117"/>
        <v>0</v>
      </c>
      <c r="AP147" s="30">
        <f t="shared" si="117"/>
        <v>0</v>
      </c>
      <c r="AQ147" s="30">
        <f t="shared" si="117"/>
        <v>0</v>
      </c>
      <c r="AR147" s="30">
        <f t="shared" si="117"/>
        <v>0</v>
      </c>
      <c r="AS147" s="30">
        <f t="shared" si="117"/>
        <v>0</v>
      </c>
      <c r="AT147" s="30">
        <f t="shared" si="117"/>
        <v>0</v>
      </c>
      <c r="AU147" s="30">
        <f t="shared" si="117"/>
        <v>0</v>
      </c>
      <c r="AV147" s="30">
        <f t="shared" si="117"/>
        <v>0</v>
      </c>
      <c r="AW147" s="30">
        <f t="shared" si="117"/>
        <v>0</v>
      </c>
      <c r="AX147" s="30">
        <f t="shared" si="117"/>
        <v>0</v>
      </c>
      <c r="AY147" s="30">
        <f t="shared" si="117"/>
        <v>0</v>
      </c>
      <c r="AZ147" s="30">
        <f t="shared" si="117"/>
        <v>0</v>
      </c>
      <c r="BA147" s="30">
        <f t="shared" si="117"/>
        <v>0</v>
      </c>
      <c r="BB147" s="30">
        <f t="shared" si="117"/>
        <v>0</v>
      </c>
      <c r="BC147" s="30">
        <f t="shared" si="117"/>
        <v>0</v>
      </c>
      <c r="BD147" s="30">
        <f t="shared" si="117"/>
        <v>0</v>
      </c>
      <c r="BE147" s="30">
        <f t="shared" si="117"/>
        <v>0</v>
      </c>
      <c r="BF147" s="30">
        <f t="shared" si="117"/>
        <v>0</v>
      </c>
      <c r="BG147" s="30">
        <f t="shared" si="117"/>
        <v>0</v>
      </c>
      <c r="BH147" s="30">
        <f t="shared" si="117"/>
        <v>0</v>
      </c>
      <c r="BI147" s="30">
        <f t="shared" si="117"/>
        <v>0</v>
      </c>
      <c r="BJ147" s="30">
        <f t="shared" si="117"/>
        <v>0</v>
      </c>
      <c r="BK147" s="30">
        <f t="shared" si="117"/>
        <v>0</v>
      </c>
      <c r="BL147" s="30">
        <f t="shared" si="117"/>
        <v>0</v>
      </c>
      <c r="BM147" s="30">
        <f t="shared" si="117"/>
        <v>0</v>
      </c>
      <c r="BN147" s="30">
        <f t="shared" si="117"/>
        <v>0</v>
      </c>
      <c r="BO147" s="30">
        <f t="shared" si="117"/>
        <v>0</v>
      </c>
      <c r="BP147" s="30">
        <f t="shared" si="117"/>
        <v>0</v>
      </c>
      <c r="BQ147" s="30">
        <f t="shared" si="114"/>
        <v>0</v>
      </c>
      <c r="BR147" s="30">
        <f t="shared" si="114"/>
        <v>0</v>
      </c>
      <c r="BS147" s="30">
        <f t="shared" si="114"/>
        <v>0</v>
      </c>
      <c r="BT147" s="30">
        <f t="shared" si="114"/>
        <v>0</v>
      </c>
      <c r="BU147" s="30">
        <f t="shared" si="114"/>
        <v>0</v>
      </c>
      <c r="BV147" s="30">
        <f t="shared" si="114"/>
        <v>0</v>
      </c>
      <c r="BW147" s="30">
        <f t="shared" si="114"/>
        <v>0</v>
      </c>
      <c r="BX147" s="30">
        <f t="shared" si="114"/>
        <v>0</v>
      </c>
      <c r="BY147" s="30">
        <f t="shared" si="114"/>
        <v>0</v>
      </c>
      <c r="BZ147" s="30">
        <f t="shared" si="114"/>
        <v>0</v>
      </c>
      <c r="CA147" s="30">
        <f t="shared" si="114"/>
        <v>0</v>
      </c>
      <c r="CB147" s="30">
        <f t="shared" si="114"/>
        <v>0</v>
      </c>
      <c r="CC147" s="30">
        <f t="shared" si="114"/>
        <v>0</v>
      </c>
      <c r="CD147" s="30">
        <f t="shared" si="114"/>
        <v>0</v>
      </c>
      <c r="CE147" s="30">
        <f t="shared" si="114"/>
        <v>0</v>
      </c>
      <c r="CF147" s="30">
        <f t="shared" si="114"/>
        <v>0</v>
      </c>
      <c r="CG147" s="30">
        <f t="shared" si="114"/>
        <v>0</v>
      </c>
      <c r="CH147" s="33">
        <f t="shared" si="114"/>
        <v>0</v>
      </c>
    </row>
    <row r="148" spans="1:86" hidden="1" x14ac:dyDescent="0.3">
      <c r="A148" s="571"/>
      <c r="B148" s="94" t="s">
        <v>9</v>
      </c>
      <c r="C148" s="30">
        <f t="shared" si="115"/>
        <v>0</v>
      </c>
      <c r="D148" s="30">
        <f t="shared" si="116"/>
        <v>0</v>
      </c>
      <c r="E148" s="30">
        <f t="shared" si="117"/>
        <v>0</v>
      </c>
      <c r="F148" s="30">
        <f t="shared" si="117"/>
        <v>0</v>
      </c>
      <c r="G148" s="30">
        <f t="shared" si="117"/>
        <v>0</v>
      </c>
      <c r="H148" s="30">
        <f t="shared" si="117"/>
        <v>0</v>
      </c>
      <c r="I148" s="30">
        <f t="shared" si="117"/>
        <v>0</v>
      </c>
      <c r="J148" s="30">
        <f t="shared" si="117"/>
        <v>0</v>
      </c>
      <c r="K148" s="30">
        <f t="shared" si="117"/>
        <v>0</v>
      </c>
      <c r="L148" s="30">
        <f t="shared" si="117"/>
        <v>0</v>
      </c>
      <c r="M148" s="30">
        <f t="shared" si="117"/>
        <v>0</v>
      </c>
      <c r="N148" s="30">
        <f t="shared" si="117"/>
        <v>0</v>
      </c>
      <c r="O148" s="30">
        <f t="shared" si="117"/>
        <v>0</v>
      </c>
      <c r="P148" s="30">
        <f t="shared" si="117"/>
        <v>0</v>
      </c>
      <c r="Q148" s="30">
        <f t="shared" si="117"/>
        <v>0</v>
      </c>
      <c r="R148" s="30">
        <f t="shared" si="117"/>
        <v>0</v>
      </c>
      <c r="S148" s="30">
        <f t="shared" si="117"/>
        <v>0</v>
      </c>
      <c r="T148" s="30">
        <f t="shared" si="117"/>
        <v>0</v>
      </c>
      <c r="U148" s="30">
        <f t="shared" si="117"/>
        <v>0</v>
      </c>
      <c r="V148" s="30">
        <f t="shared" si="117"/>
        <v>0</v>
      </c>
      <c r="W148" s="30">
        <f t="shared" si="117"/>
        <v>0</v>
      </c>
      <c r="X148" s="30">
        <f t="shared" si="117"/>
        <v>0</v>
      </c>
      <c r="Y148" s="30">
        <f t="shared" si="117"/>
        <v>0</v>
      </c>
      <c r="Z148" s="30">
        <f t="shared" si="117"/>
        <v>0</v>
      </c>
      <c r="AA148" s="30">
        <f t="shared" si="117"/>
        <v>0</v>
      </c>
      <c r="AB148" s="30">
        <f t="shared" si="117"/>
        <v>0</v>
      </c>
      <c r="AC148" s="30">
        <f t="shared" si="117"/>
        <v>0</v>
      </c>
      <c r="AD148" s="30">
        <f t="shared" si="117"/>
        <v>0</v>
      </c>
      <c r="AE148" s="30">
        <f t="shared" si="117"/>
        <v>0</v>
      </c>
      <c r="AF148" s="30">
        <f t="shared" si="117"/>
        <v>0</v>
      </c>
      <c r="AG148" s="30">
        <f t="shared" si="117"/>
        <v>0</v>
      </c>
      <c r="AH148" s="30">
        <f t="shared" si="117"/>
        <v>0</v>
      </c>
      <c r="AI148" s="30">
        <f t="shared" si="117"/>
        <v>0</v>
      </c>
      <c r="AJ148" s="30">
        <f t="shared" si="117"/>
        <v>0</v>
      </c>
      <c r="AK148" s="30">
        <f t="shared" si="117"/>
        <v>0</v>
      </c>
      <c r="AL148" s="30">
        <f t="shared" si="117"/>
        <v>0</v>
      </c>
      <c r="AM148" s="30">
        <f t="shared" si="117"/>
        <v>0</v>
      </c>
      <c r="AN148" s="30">
        <f t="shared" si="117"/>
        <v>0</v>
      </c>
      <c r="AO148" s="30">
        <f t="shared" si="117"/>
        <v>0</v>
      </c>
      <c r="AP148" s="30">
        <f t="shared" si="117"/>
        <v>0</v>
      </c>
      <c r="AQ148" s="30">
        <f t="shared" si="117"/>
        <v>0</v>
      </c>
      <c r="AR148" s="30">
        <f t="shared" si="117"/>
        <v>0</v>
      </c>
      <c r="AS148" s="30">
        <f t="shared" si="117"/>
        <v>0</v>
      </c>
      <c r="AT148" s="30">
        <f t="shared" si="117"/>
        <v>0</v>
      </c>
      <c r="AU148" s="30">
        <f t="shared" si="117"/>
        <v>0</v>
      </c>
      <c r="AV148" s="30">
        <f t="shared" si="117"/>
        <v>0</v>
      </c>
      <c r="AW148" s="30">
        <f t="shared" si="117"/>
        <v>0</v>
      </c>
      <c r="AX148" s="30">
        <f t="shared" si="117"/>
        <v>0</v>
      </c>
      <c r="AY148" s="30">
        <f t="shared" si="117"/>
        <v>0</v>
      </c>
      <c r="AZ148" s="30">
        <f t="shared" si="117"/>
        <v>0</v>
      </c>
      <c r="BA148" s="30">
        <f t="shared" si="117"/>
        <v>0</v>
      </c>
      <c r="BB148" s="30">
        <f t="shared" si="117"/>
        <v>0</v>
      </c>
      <c r="BC148" s="30">
        <f t="shared" si="117"/>
        <v>0</v>
      </c>
      <c r="BD148" s="30">
        <f t="shared" si="117"/>
        <v>0</v>
      </c>
      <c r="BE148" s="30">
        <f t="shared" si="117"/>
        <v>0</v>
      </c>
      <c r="BF148" s="30">
        <f t="shared" si="117"/>
        <v>0</v>
      </c>
      <c r="BG148" s="30">
        <f t="shared" si="117"/>
        <v>0</v>
      </c>
      <c r="BH148" s="30">
        <f t="shared" si="117"/>
        <v>0</v>
      </c>
      <c r="BI148" s="30">
        <f t="shared" si="117"/>
        <v>0</v>
      </c>
      <c r="BJ148" s="30">
        <f t="shared" si="117"/>
        <v>0</v>
      </c>
      <c r="BK148" s="30">
        <f t="shared" si="117"/>
        <v>0</v>
      </c>
      <c r="BL148" s="30">
        <f t="shared" si="117"/>
        <v>0</v>
      </c>
      <c r="BM148" s="30">
        <f t="shared" si="117"/>
        <v>0</v>
      </c>
      <c r="BN148" s="30">
        <f t="shared" si="117"/>
        <v>0</v>
      </c>
      <c r="BO148" s="30">
        <f t="shared" si="117"/>
        <v>0</v>
      </c>
      <c r="BP148" s="30">
        <f t="shared" ref="BP148:CH151" si="118">IF(BP28=0,0,((BP10*0.5)+BO28-BP46)*BP83*BP115*BP$2)</f>
        <v>0</v>
      </c>
      <c r="BQ148" s="30">
        <f t="shared" si="118"/>
        <v>0</v>
      </c>
      <c r="BR148" s="30">
        <f t="shared" si="118"/>
        <v>0</v>
      </c>
      <c r="BS148" s="30">
        <f t="shared" si="118"/>
        <v>0</v>
      </c>
      <c r="BT148" s="30">
        <f t="shared" si="118"/>
        <v>0</v>
      </c>
      <c r="BU148" s="30">
        <f t="shared" si="118"/>
        <v>0</v>
      </c>
      <c r="BV148" s="30">
        <f t="shared" si="118"/>
        <v>0</v>
      </c>
      <c r="BW148" s="30">
        <f t="shared" si="118"/>
        <v>0</v>
      </c>
      <c r="BX148" s="30">
        <f t="shared" si="118"/>
        <v>0</v>
      </c>
      <c r="BY148" s="30">
        <f t="shared" si="118"/>
        <v>0</v>
      </c>
      <c r="BZ148" s="30">
        <f t="shared" si="118"/>
        <v>0</v>
      </c>
      <c r="CA148" s="30">
        <f t="shared" si="118"/>
        <v>0</v>
      </c>
      <c r="CB148" s="30">
        <f t="shared" si="118"/>
        <v>0</v>
      </c>
      <c r="CC148" s="30">
        <f t="shared" si="118"/>
        <v>0</v>
      </c>
      <c r="CD148" s="30">
        <f t="shared" si="118"/>
        <v>0</v>
      </c>
      <c r="CE148" s="30">
        <f t="shared" si="118"/>
        <v>0</v>
      </c>
      <c r="CF148" s="30">
        <f t="shared" si="118"/>
        <v>0</v>
      </c>
      <c r="CG148" s="30">
        <f t="shared" si="118"/>
        <v>0</v>
      </c>
      <c r="CH148" s="33">
        <f t="shared" si="118"/>
        <v>0</v>
      </c>
    </row>
    <row r="149" spans="1:86" hidden="1" x14ac:dyDescent="0.3">
      <c r="A149" s="571"/>
      <c r="B149" s="94" t="s">
        <v>3</v>
      </c>
      <c r="C149" s="30">
        <f t="shared" si="115"/>
        <v>0</v>
      </c>
      <c r="D149" s="30">
        <f t="shared" si="116"/>
        <v>0</v>
      </c>
      <c r="E149" s="30">
        <f t="shared" ref="E149:BP152" si="119">IF(E29=0,0,((E11*0.5)+D29-E47)*E84*E116*E$2)</f>
        <v>0</v>
      </c>
      <c r="F149" s="30">
        <f t="shared" si="119"/>
        <v>0</v>
      </c>
      <c r="G149" s="30">
        <f t="shared" si="119"/>
        <v>202.34040496155555</v>
      </c>
      <c r="H149" s="30">
        <f t="shared" si="119"/>
        <v>1806.6056027386078</v>
      </c>
      <c r="I149" s="30">
        <f t="shared" si="119"/>
        <v>2365.191474583411</v>
      </c>
      <c r="J149" s="30">
        <f t="shared" si="119"/>
        <v>3255.1522453637908</v>
      </c>
      <c r="K149" s="30">
        <f t="shared" si="119"/>
        <v>5774.9153743429615</v>
      </c>
      <c r="L149" s="30">
        <f t="shared" si="119"/>
        <v>3762.2642647891826</v>
      </c>
      <c r="M149" s="30">
        <f t="shared" si="119"/>
        <v>6690.6577564838344</v>
      </c>
      <c r="N149" s="30">
        <f t="shared" si="119"/>
        <v>12076.124444432602</v>
      </c>
      <c r="O149" s="30">
        <f t="shared" si="119"/>
        <v>13984.176256153049</v>
      </c>
      <c r="P149" s="30">
        <f t="shared" si="119"/>
        <v>11593.09160841304</v>
      </c>
      <c r="Q149" s="30">
        <f t="shared" si="119"/>
        <v>9178.9361975102784</v>
      </c>
      <c r="R149" s="30">
        <f t="shared" si="119"/>
        <v>5153.8652525242796</v>
      </c>
      <c r="S149" s="30">
        <f t="shared" si="119"/>
        <v>6222.0837639638075</v>
      </c>
      <c r="T149" s="30">
        <f t="shared" si="119"/>
        <v>28578.825943256812</v>
      </c>
      <c r="U149" s="30">
        <f t="shared" si="119"/>
        <v>35141.443218855427</v>
      </c>
      <c r="V149" s="30">
        <f t="shared" si="119"/>
        <v>34206.725656872186</v>
      </c>
      <c r="W149" s="30">
        <f t="shared" si="119"/>
        <v>15119.403033747805</v>
      </c>
      <c r="X149" s="30">
        <f t="shared" si="119"/>
        <v>5155.4491162831882</v>
      </c>
      <c r="Y149" s="30">
        <f t="shared" si="119"/>
        <v>8172.9058168921902</v>
      </c>
      <c r="Z149" s="30">
        <f t="shared" si="119"/>
        <v>13280.399041614179</v>
      </c>
      <c r="AA149" s="30">
        <f t="shared" si="119"/>
        <v>13984.176256153049</v>
      </c>
      <c r="AB149" s="30">
        <f t="shared" si="119"/>
        <v>11593.09160841304</v>
      </c>
      <c r="AC149" s="30">
        <f t="shared" si="119"/>
        <v>9178.9361975102784</v>
      </c>
      <c r="AD149" s="30">
        <f t="shared" si="119"/>
        <v>5153.8652525242796</v>
      </c>
      <c r="AE149" s="30">
        <f t="shared" si="119"/>
        <v>6222.0837639638075</v>
      </c>
      <c r="AF149" s="30">
        <f t="shared" si="119"/>
        <v>28578.825943256812</v>
      </c>
      <c r="AG149" s="30">
        <f t="shared" si="119"/>
        <v>35141.443218855427</v>
      </c>
      <c r="AH149" s="30">
        <f t="shared" si="119"/>
        <v>34206.725656872186</v>
      </c>
      <c r="AI149" s="30">
        <f t="shared" si="119"/>
        <v>15119.403033747805</v>
      </c>
      <c r="AJ149" s="30">
        <f t="shared" si="119"/>
        <v>5155.4491162831882</v>
      </c>
      <c r="AK149" s="30">
        <f t="shared" si="119"/>
        <v>8172.9058168921902</v>
      </c>
      <c r="AL149" s="30">
        <f t="shared" si="119"/>
        <v>13280.399041614179</v>
      </c>
      <c r="AM149" s="30">
        <f t="shared" si="119"/>
        <v>13984.176256153049</v>
      </c>
      <c r="AN149" s="30">
        <f t="shared" si="119"/>
        <v>11593.09160841304</v>
      </c>
      <c r="AO149" s="30">
        <f t="shared" si="119"/>
        <v>9178.9361975102784</v>
      </c>
      <c r="AP149" s="30">
        <f t="shared" si="119"/>
        <v>5153.8652525242796</v>
      </c>
      <c r="AQ149" s="30">
        <f t="shared" si="119"/>
        <v>6222.0837639638075</v>
      </c>
      <c r="AR149" s="30">
        <f t="shared" si="119"/>
        <v>28578.825943256812</v>
      </c>
      <c r="AS149" s="30">
        <f t="shared" si="119"/>
        <v>35141.443218855427</v>
      </c>
      <c r="AT149" s="30">
        <f t="shared" si="119"/>
        <v>34206.725656872186</v>
      </c>
      <c r="AU149" s="30">
        <f t="shared" si="119"/>
        <v>15119.403033747805</v>
      </c>
      <c r="AV149" s="30">
        <f t="shared" si="119"/>
        <v>5155.4491162831882</v>
      </c>
      <c r="AW149" s="30">
        <f t="shared" si="119"/>
        <v>8172.9058168921902</v>
      </c>
      <c r="AX149" s="30">
        <f t="shared" si="119"/>
        <v>13280.399041614179</v>
      </c>
      <c r="AY149" s="30">
        <f t="shared" si="119"/>
        <v>13984.176256153049</v>
      </c>
      <c r="AZ149" s="30">
        <f t="shared" si="119"/>
        <v>11593.09160841304</v>
      </c>
      <c r="BA149" s="30">
        <f t="shared" si="119"/>
        <v>9178.9361975102784</v>
      </c>
      <c r="BB149" s="30">
        <f t="shared" si="119"/>
        <v>5153.8652525242796</v>
      </c>
      <c r="BC149" s="30">
        <f t="shared" si="119"/>
        <v>6222.0837639638075</v>
      </c>
      <c r="BD149" s="30">
        <f t="shared" si="119"/>
        <v>28578.825943256812</v>
      </c>
      <c r="BE149" s="30">
        <f t="shared" si="119"/>
        <v>35141.443218855427</v>
      </c>
      <c r="BF149" s="30">
        <f t="shared" si="119"/>
        <v>34206.725656872186</v>
      </c>
      <c r="BG149" s="30">
        <f t="shared" si="119"/>
        <v>15119.403033747805</v>
      </c>
      <c r="BH149" s="30">
        <f t="shared" si="119"/>
        <v>5155.4491162831882</v>
      </c>
      <c r="BI149" s="30">
        <f t="shared" si="119"/>
        <v>8172.9058168921902</v>
      </c>
      <c r="BJ149" s="30">
        <f t="shared" si="119"/>
        <v>13280.399041614179</v>
      </c>
      <c r="BK149" s="30">
        <f t="shared" si="119"/>
        <v>13984.176256153049</v>
      </c>
      <c r="BL149" s="30">
        <f t="shared" si="119"/>
        <v>11593.09160841304</v>
      </c>
      <c r="BM149" s="30">
        <f t="shared" si="119"/>
        <v>9178.9361975102784</v>
      </c>
      <c r="BN149" s="30">
        <f t="shared" si="119"/>
        <v>5153.8652525242796</v>
      </c>
      <c r="BO149" s="30">
        <f t="shared" si="119"/>
        <v>6222.0837639638075</v>
      </c>
      <c r="BP149" s="30">
        <f t="shared" si="119"/>
        <v>28578.825943256812</v>
      </c>
      <c r="BQ149" s="30">
        <f t="shared" si="118"/>
        <v>35141.443218855427</v>
      </c>
      <c r="BR149" s="30">
        <f t="shared" si="118"/>
        <v>34206.725656872186</v>
      </c>
      <c r="BS149" s="30">
        <f t="shared" si="118"/>
        <v>15119.403033747805</v>
      </c>
      <c r="BT149" s="30">
        <f t="shared" si="118"/>
        <v>5155.4491162831882</v>
      </c>
      <c r="BU149" s="30">
        <f t="shared" si="118"/>
        <v>8172.9058168921902</v>
      </c>
      <c r="BV149" s="30">
        <f t="shared" si="118"/>
        <v>13280.399041614179</v>
      </c>
      <c r="BW149" s="30">
        <f t="shared" si="118"/>
        <v>13984.176256153049</v>
      </c>
      <c r="BX149" s="30">
        <f t="shared" si="118"/>
        <v>11593.09160841304</v>
      </c>
      <c r="BY149" s="30">
        <f t="shared" si="118"/>
        <v>9178.9361975102784</v>
      </c>
      <c r="BZ149" s="30">
        <f t="shared" si="118"/>
        <v>5153.8652525242796</v>
      </c>
      <c r="CA149" s="30">
        <f t="shared" si="118"/>
        <v>6222.0837639638075</v>
      </c>
      <c r="CB149" s="30">
        <f t="shared" si="118"/>
        <v>28578.825943256812</v>
      </c>
      <c r="CC149" s="30">
        <f t="shared" si="118"/>
        <v>35141.443218855427</v>
      </c>
      <c r="CD149" s="30">
        <f t="shared" si="118"/>
        <v>34206.725656872186</v>
      </c>
      <c r="CE149" s="30">
        <f t="shared" si="118"/>
        <v>15119.403033747805</v>
      </c>
      <c r="CF149" s="30">
        <f t="shared" si="118"/>
        <v>5155.4491162831882</v>
      </c>
      <c r="CG149" s="30">
        <f t="shared" si="118"/>
        <v>8172.9058168921902</v>
      </c>
      <c r="CH149" s="33">
        <f t="shared" si="118"/>
        <v>13280.399041614179</v>
      </c>
    </row>
    <row r="150" spans="1:86" ht="15.75" hidden="1" customHeight="1" x14ac:dyDescent="0.3">
      <c r="A150" s="571"/>
      <c r="B150" s="94" t="s">
        <v>4</v>
      </c>
      <c r="C150" s="30">
        <f t="shared" si="115"/>
        <v>0</v>
      </c>
      <c r="D150" s="30">
        <f t="shared" si="116"/>
        <v>37.048735348465634</v>
      </c>
      <c r="E150" s="30">
        <f t="shared" si="119"/>
        <v>122.17120457418645</v>
      </c>
      <c r="F150" s="30">
        <f t="shared" si="119"/>
        <v>576.76818507253893</v>
      </c>
      <c r="G150" s="30">
        <f t="shared" si="119"/>
        <v>2103.970554260226</v>
      </c>
      <c r="H150" s="30">
        <f t="shared" si="119"/>
        <v>4869.6553369467993</v>
      </c>
      <c r="I150" s="30">
        <f t="shared" si="119"/>
        <v>7634.6154293176096</v>
      </c>
      <c r="J150" s="30">
        <f t="shared" si="119"/>
        <v>8038.7845722368411</v>
      </c>
      <c r="K150" s="30">
        <f t="shared" si="119"/>
        <v>9806.8139594776458</v>
      </c>
      <c r="L150" s="30">
        <f t="shared" si="119"/>
        <v>7778.2616014867863</v>
      </c>
      <c r="M150" s="30">
        <f t="shared" si="119"/>
        <v>7222.5659493257526</v>
      </c>
      <c r="N150" s="30">
        <f t="shared" si="119"/>
        <v>14668.14120429212</v>
      </c>
      <c r="O150" s="30">
        <f t="shared" si="119"/>
        <v>24447.648982686915</v>
      </c>
      <c r="P150" s="30">
        <f t="shared" si="119"/>
        <v>18885.526812759221</v>
      </c>
      <c r="Q150" s="30">
        <f t="shared" si="119"/>
        <v>20768.44724760154</v>
      </c>
      <c r="R150" s="30">
        <f t="shared" si="119"/>
        <v>21134.237770954689</v>
      </c>
      <c r="S150" s="30">
        <f t="shared" si="119"/>
        <v>26845.493017980803</v>
      </c>
      <c r="T150" s="30">
        <f t="shared" si="119"/>
        <v>37727.191126278296</v>
      </c>
      <c r="U150" s="30">
        <f t="shared" si="119"/>
        <v>45515.352411457032</v>
      </c>
      <c r="V150" s="30">
        <f t="shared" si="119"/>
        <v>37055.497890727405</v>
      </c>
      <c r="W150" s="30">
        <f t="shared" si="119"/>
        <v>37602.147423926974</v>
      </c>
      <c r="X150" s="30">
        <f t="shared" si="119"/>
        <v>25921.946941043316</v>
      </c>
      <c r="Y150" s="30">
        <f t="shared" si="119"/>
        <v>21284.617931192781</v>
      </c>
      <c r="Z150" s="30">
        <f t="shared" si="119"/>
        <v>21863.376848065698</v>
      </c>
      <c r="AA150" s="30">
        <f t="shared" si="119"/>
        <v>24447.648982686915</v>
      </c>
      <c r="AB150" s="30">
        <f t="shared" si="119"/>
        <v>18885.526812759221</v>
      </c>
      <c r="AC150" s="30">
        <f t="shared" si="119"/>
        <v>20768.44724760154</v>
      </c>
      <c r="AD150" s="30">
        <f t="shared" si="119"/>
        <v>21134.237770954689</v>
      </c>
      <c r="AE150" s="30">
        <f t="shared" si="119"/>
        <v>26845.493017980803</v>
      </c>
      <c r="AF150" s="30">
        <f t="shared" si="119"/>
        <v>37727.191126278296</v>
      </c>
      <c r="AG150" s="30">
        <f t="shared" si="119"/>
        <v>45515.352411457032</v>
      </c>
      <c r="AH150" s="30">
        <f t="shared" si="119"/>
        <v>37055.497890727405</v>
      </c>
      <c r="AI150" s="30">
        <f t="shared" si="119"/>
        <v>37602.147423926974</v>
      </c>
      <c r="AJ150" s="30">
        <f t="shared" si="119"/>
        <v>25921.946941043316</v>
      </c>
      <c r="AK150" s="30">
        <f t="shared" si="119"/>
        <v>21284.617931192781</v>
      </c>
      <c r="AL150" s="30">
        <f t="shared" si="119"/>
        <v>21863.376848065698</v>
      </c>
      <c r="AM150" s="30">
        <f t="shared" si="119"/>
        <v>24447.648982686915</v>
      </c>
      <c r="AN150" s="30">
        <f t="shared" si="119"/>
        <v>18885.526812759221</v>
      </c>
      <c r="AO150" s="30">
        <f t="shared" si="119"/>
        <v>20768.44724760154</v>
      </c>
      <c r="AP150" s="30">
        <f t="shared" si="119"/>
        <v>21134.237770954689</v>
      </c>
      <c r="AQ150" s="30">
        <f t="shared" si="119"/>
        <v>26845.493017980803</v>
      </c>
      <c r="AR150" s="30">
        <f t="shared" si="119"/>
        <v>37727.191126278296</v>
      </c>
      <c r="AS150" s="30">
        <f t="shared" si="119"/>
        <v>45515.352411457032</v>
      </c>
      <c r="AT150" s="30">
        <f t="shared" si="119"/>
        <v>37055.497890727405</v>
      </c>
      <c r="AU150" s="30">
        <f t="shared" si="119"/>
        <v>37602.147423926974</v>
      </c>
      <c r="AV150" s="30">
        <f t="shared" si="119"/>
        <v>25921.946941043316</v>
      </c>
      <c r="AW150" s="30">
        <f t="shared" si="119"/>
        <v>21284.617931192781</v>
      </c>
      <c r="AX150" s="30">
        <f t="shared" si="119"/>
        <v>21863.376848065698</v>
      </c>
      <c r="AY150" s="30">
        <f t="shared" si="119"/>
        <v>24447.648982686915</v>
      </c>
      <c r="AZ150" s="30">
        <f t="shared" si="119"/>
        <v>18885.526812759221</v>
      </c>
      <c r="BA150" s="30">
        <f t="shared" si="119"/>
        <v>20768.44724760154</v>
      </c>
      <c r="BB150" s="30">
        <f t="shared" si="119"/>
        <v>21134.237770954689</v>
      </c>
      <c r="BC150" s="30">
        <f t="shared" si="119"/>
        <v>26845.493017980803</v>
      </c>
      <c r="BD150" s="30">
        <f t="shared" si="119"/>
        <v>37727.191126278296</v>
      </c>
      <c r="BE150" s="30">
        <f t="shared" si="119"/>
        <v>45515.352411457032</v>
      </c>
      <c r="BF150" s="30">
        <f t="shared" si="119"/>
        <v>37055.497890727405</v>
      </c>
      <c r="BG150" s="30">
        <f t="shared" si="119"/>
        <v>37602.147423926974</v>
      </c>
      <c r="BH150" s="30">
        <f t="shared" si="119"/>
        <v>25921.946941043316</v>
      </c>
      <c r="BI150" s="30">
        <f t="shared" si="119"/>
        <v>21284.617931192781</v>
      </c>
      <c r="BJ150" s="30">
        <f t="shared" si="119"/>
        <v>21863.376848065698</v>
      </c>
      <c r="BK150" s="30">
        <f t="shared" si="119"/>
        <v>24447.648982686915</v>
      </c>
      <c r="BL150" s="30">
        <f t="shared" si="119"/>
        <v>18885.526812759221</v>
      </c>
      <c r="BM150" s="30">
        <f t="shared" si="119"/>
        <v>20768.44724760154</v>
      </c>
      <c r="BN150" s="30">
        <f t="shared" si="119"/>
        <v>21134.237770954689</v>
      </c>
      <c r="BO150" s="30">
        <f t="shared" si="119"/>
        <v>26845.493017980803</v>
      </c>
      <c r="BP150" s="30">
        <f t="shared" si="119"/>
        <v>37727.191126278296</v>
      </c>
      <c r="BQ150" s="30">
        <f t="shared" si="118"/>
        <v>45515.352411457032</v>
      </c>
      <c r="BR150" s="30">
        <f t="shared" si="118"/>
        <v>37055.497890727405</v>
      </c>
      <c r="BS150" s="30">
        <f t="shared" si="118"/>
        <v>37602.147423926974</v>
      </c>
      <c r="BT150" s="30">
        <f t="shared" si="118"/>
        <v>25921.946941043316</v>
      </c>
      <c r="BU150" s="30">
        <f t="shared" si="118"/>
        <v>21284.617931192781</v>
      </c>
      <c r="BV150" s="30">
        <f t="shared" si="118"/>
        <v>21863.376848065698</v>
      </c>
      <c r="BW150" s="30">
        <f t="shared" si="118"/>
        <v>24447.648982686915</v>
      </c>
      <c r="BX150" s="30">
        <f t="shared" si="118"/>
        <v>18885.526812759221</v>
      </c>
      <c r="BY150" s="30">
        <f t="shared" si="118"/>
        <v>20768.44724760154</v>
      </c>
      <c r="BZ150" s="30">
        <f t="shared" si="118"/>
        <v>21134.237770954689</v>
      </c>
      <c r="CA150" s="30">
        <f t="shared" si="118"/>
        <v>26845.493017980803</v>
      </c>
      <c r="CB150" s="30">
        <f t="shared" si="118"/>
        <v>37727.191126278296</v>
      </c>
      <c r="CC150" s="30">
        <f t="shared" si="118"/>
        <v>45515.352411457032</v>
      </c>
      <c r="CD150" s="30">
        <f t="shared" si="118"/>
        <v>37055.497890727405</v>
      </c>
      <c r="CE150" s="30">
        <f t="shared" si="118"/>
        <v>37602.147423926974</v>
      </c>
      <c r="CF150" s="30">
        <f t="shared" si="118"/>
        <v>25921.946941043316</v>
      </c>
      <c r="CG150" s="30">
        <f t="shared" si="118"/>
        <v>21284.617931192781</v>
      </c>
      <c r="CH150" s="33">
        <f t="shared" si="118"/>
        <v>21863.376848065698</v>
      </c>
    </row>
    <row r="151" spans="1:86" hidden="1" x14ac:dyDescent="0.3">
      <c r="A151" s="571"/>
      <c r="B151" s="94" t="s">
        <v>5</v>
      </c>
      <c r="C151" s="30">
        <f t="shared" si="115"/>
        <v>0</v>
      </c>
      <c r="D151" s="30">
        <f t="shared" si="116"/>
        <v>103.84074655350487</v>
      </c>
      <c r="E151" s="30">
        <f t="shared" si="119"/>
        <v>230.39915426795963</v>
      </c>
      <c r="F151" s="30">
        <f t="shared" si="119"/>
        <v>221.83948162509014</v>
      </c>
      <c r="G151" s="30">
        <f t="shared" si="119"/>
        <v>245.32294575611959</v>
      </c>
      <c r="H151" s="30">
        <f t="shared" si="119"/>
        <v>405.81496187519429</v>
      </c>
      <c r="I151" s="30">
        <f t="shared" si="119"/>
        <v>425.29291032697012</v>
      </c>
      <c r="J151" s="30">
        <f t="shared" si="119"/>
        <v>428.85034660148125</v>
      </c>
      <c r="K151" s="30">
        <f t="shared" si="119"/>
        <v>415.8622038439035</v>
      </c>
      <c r="L151" s="30">
        <f t="shared" si="119"/>
        <v>248.63767239831532</v>
      </c>
      <c r="M151" s="30">
        <f t="shared" si="119"/>
        <v>243.82288466627145</v>
      </c>
      <c r="N151" s="30">
        <f t="shared" si="119"/>
        <v>238.97414052080046</v>
      </c>
      <c r="O151" s="30">
        <f t="shared" si="119"/>
        <v>237.00552557447472</v>
      </c>
      <c r="P151" s="30">
        <f t="shared" si="119"/>
        <v>218.05815556472945</v>
      </c>
      <c r="Q151" s="30">
        <f t="shared" si="119"/>
        <v>243.69801878735515</v>
      </c>
      <c r="R151" s="30">
        <f t="shared" si="119"/>
        <v>231.06041784296968</v>
      </c>
      <c r="S151" s="30">
        <f t="shared" si="119"/>
        <v>256.40630603624896</v>
      </c>
      <c r="T151" s="30">
        <f t="shared" si="119"/>
        <v>433.02719877588953</v>
      </c>
      <c r="U151" s="30">
        <f t="shared" si="119"/>
        <v>425.29291032697012</v>
      </c>
      <c r="V151" s="30">
        <f t="shared" si="119"/>
        <v>428.85034660148125</v>
      </c>
      <c r="W151" s="30">
        <f t="shared" si="119"/>
        <v>415.8622038439035</v>
      </c>
      <c r="X151" s="30">
        <f t="shared" si="119"/>
        <v>248.63767239831532</v>
      </c>
      <c r="Y151" s="30">
        <f t="shared" si="119"/>
        <v>243.82288466627145</v>
      </c>
      <c r="Z151" s="30">
        <f t="shared" si="119"/>
        <v>238.97414052080046</v>
      </c>
      <c r="AA151" s="30">
        <f t="shared" si="119"/>
        <v>237.00552557447472</v>
      </c>
      <c r="AB151" s="30">
        <f t="shared" si="119"/>
        <v>218.05815556472945</v>
      </c>
      <c r="AC151" s="30">
        <f t="shared" si="119"/>
        <v>243.69801878735515</v>
      </c>
      <c r="AD151" s="30">
        <f t="shared" si="119"/>
        <v>231.06041784296968</v>
      </c>
      <c r="AE151" s="30">
        <f t="shared" si="119"/>
        <v>256.40630603624896</v>
      </c>
      <c r="AF151" s="30">
        <f t="shared" si="119"/>
        <v>433.02719877588953</v>
      </c>
      <c r="AG151" s="30">
        <f t="shared" si="119"/>
        <v>425.29291032697012</v>
      </c>
      <c r="AH151" s="30">
        <f t="shared" si="119"/>
        <v>428.85034660148125</v>
      </c>
      <c r="AI151" s="30">
        <f t="shared" si="119"/>
        <v>415.8622038439035</v>
      </c>
      <c r="AJ151" s="30">
        <f t="shared" si="119"/>
        <v>248.63767239831532</v>
      </c>
      <c r="AK151" s="30">
        <f t="shared" si="119"/>
        <v>243.82288466627145</v>
      </c>
      <c r="AL151" s="30">
        <f t="shared" si="119"/>
        <v>238.97414052080046</v>
      </c>
      <c r="AM151" s="30">
        <f t="shared" si="119"/>
        <v>237.00552557447472</v>
      </c>
      <c r="AN151" s="30">
        <f t="shared" si="119"/>
        <v>218.05815556472945</v>
      </c>
      <c r="AO151" s="30">
        <f t="shared" si="119"/>
        <v>243.69801878735515</v>
      </c>
      <c r="AP151" s="30">
        <f t="shared" si="119"/>
        <v>231.06041784296968</v>
      </c>
      <c r="AQ151" s="30">
        <f t="shared" si="119"/>
        <v>256.40630603624896</v>
      </c>
      <c r="AR151" s="30">
        <f t="shared" si="119"/>
        <v>433.02719877588953</v>
      </c>
      <c r="AS151" s="30">
        <f t="shared" si="119"/>
        <v>425.29291032697012</v>
      </c>
      <c r="AT151" s="30">
        <f t="shared" si="119"/>
        <v>428.85034660148125</v>
      </c>
      <c r="AU151" s="30">
        <f t="shared" si="119"/>
        <v>415.8622038439035</v>
      </c>
      <c r="AV151" s="30">
        <f t="shared" si="119"/>
        <v>248.63767239831532</v>
      </c>
      <c r="AW151" s="30">
        <f t="shared" si="119"/>
        <v>243.82288466627145</v>
      </c>
      <c r="AX151" s="30">
        <f t="shared" si="119"/>
        <v>238.97414052080046</v>
      </c>
      <c r="AY151" s="30">
        <f t="shared" si="119"/>
        <v>237.00552557447472</v>
      </c>
      <c r="AZ151" s="30">
        <f t="shared" si="119"/>
        <v>218.05815556472945</v>
      </c>
      <c r="BA151" s="30">
        <f t="shared" si="119"/>
        <v>243.69801878735515</v>
      </c>
      <c r="BB151" s="30">
        <f t="shared" si="119"/>
        <v>231.06041784296968</v>
      </c>
      <c r="BC151" s="30">
        <f t="shared" si="119"/>
        <v>256.40630603624896</v>
      </c>
      <c r="BD151" s="30">
        <f t="shared" si="119"/>
        <v>433.02719877588953</v>
      </c>
      <c r="BE151" s="30">
        <f t="shared" si="119"/>
        <v>425.29291032697012</v>
      </c>
      <c r="BF151" s="30">
        <f t="shared" si="119"/>
        <v>428.85034660148125</v>
      </c>
      <c r="BG151" s="30">
        <f t="shared" si="119"/>
        <v>415.8622038439035</v>
      </c>
      <c r="BH151" s="30">
        <f t="shared" si="119"/>
        <v>248.63767239831532</v>
      </c>
      <c r="BI151" s="30">
        <f t="shared" si="119"/>
        <v>243.82288466627145</v>
      </c>
      <c r="BJ151" s="30">
        <f t="shared" si="119"/>
        <v>238.97414052080046</v>
      </c>
      <c r="BK151" s="30">
        <f t="shared" si="119"/>
        <v>237.00552557447472</v>
      </c>
      <c r="BL151" s="30">
        <f t="shared" si="119"/>
        <v>218.05815556472945</v>
      </c>
      <c r="BM151" s="30">
        <f t="shared" si="119"/>
        <v>243.69801878735515</v>
      </c>
      <c r="BN151" s="30">
        <f t="shared" si="119"/>
        <v>231.06041784296968</v>
      </c>
      <c r="BO151" s="30">
        <f t="shared" si="119"/>
        <v>256.40630603624896</v>
      </c>
      <c r="BP151" s="30">
        <f t="shared" si="119"/>
        <v>433.02719877588953</v>
      </c>
      <c r="BQ151" s="30">
        <f t="shared" si="118"/>
        <v>425.29291032697012</v>
      </c>
      <c r="BR151" s="30">
        <f t="shared" si="118"/>
        <v>428.85034660148125</v>
      </c>
      <c r="BS151" s="30">
        <f t="shared" si="118"/>
        <v>415.8622038439035</v>
      </c>
      <c r="BT151" s="30">
        <f t="shared" si="118"/>
        <v>248.63767239831532</v>
      </c>
      <c r="BU151" s="30">
        <f t="shared" si="118"/>
        <v>243.82288466627145</v>
      </c>
      <c r="BV151" s="30">
        <f t="shared" si="118"/>
        <v>238.97414052080046</v>
      </c>
      <c r="BW151" s="30">
        <f t="shared" si="118"/>
        <v>237.00552557447472</v>
      </c>
      <c r="BX151" s="30">
        <f t="shared" si="118"/>
        <v>218.05815556472945</v>
      </c>
      <c r="BY151" s="30">
        <f t="shared" si="118"/>
        <v>243.69801878735515</v>
      </c>
      <c r="BZ151" s="30">
        <f t="shared" si="118"/>
        <v>231.06041784296968</v>
      </c>
      <c r="CA151" s="30">
        <f t="shared" si="118"/>
        <v>256.40630603624896</v>
      </c>
      <c r="CB151" s="30">
        <f t="shared" si="118"/>
        <v>433.02719877588953</v>
      </c>
      <c r="CC151" s="30">
        <f t="shared" si="118"/>
        <v>425.29291032697012</v>
      </c>
      <c r="CD151" s="30">
        <f t="shared" si="118"/>
        <v>428.85034660148125</v>
      </c>
      <c r="CE151" s="30">
        <f t="shared" si="118"/>
        <v>415.8622038439035</v>
      </c>
      <c r="CF151" s="30">
        <f t="shared" si="118"/>
        <v>248.63767239831532</v>
      </c>
      <c r="CG151" s="30">
        <f t="shared" si="118"/>
        <v>243.82288466627145</v>
      </c>
      <c r="CH151" s="33">
        <f t="shared" si="118"/>
        <v>238.97414052080046</v>
      </c>
    </row>
    <row r="152" spans="1:86" hidden="1" x14ac:dyDescent="0.3">
      <c r="A152" s="571"/>
      <c r="B152" s="94" t="s">
        <v>23</v>
      </c>
      <c r="C152" s="30">
        <f t="shared" si="115"/>
        <v>0</v>
      </c>
      <c r="D152" s="30">
        <f t="shared" si="116"/>
        <v>0</v>
      </c>
      <c r="E152" s="30">
        <f t="shared" si="119"/>
        <v>0</v>
      </c>
      <c r="F152" s="30">
        <f t="shared" si="119"/>
        <v>0</v>
      </c>
      <c r="G152" s="30">
        <f t="shared" si="119"/>
        <v>0</v>
      </c>
      <c r="H152" s="30">
        <f t="shared" si="119"/>
        <v>0</v>
      </c>
      <c r="I152" s="30">
        <f t="shared" si="119"/>
        <v>0</v>
      </c>
      <c r="J152" s="30">
        <f t="shared" si="119"/>
        <v>0</v>
      </c>
      <c r="K152" s="30">
        <f t="shared" si="119"/>
        <v>0</v>
      </c>
      <c r="L152" s="30">
        <f t="shared" si="119"/>
        <v>0</v>
      </c>
      <c r="M152" s="30">
        <f t="shared" si="119"/>
        <v>0</v>
      </c>
      <c r="N152" s="30">
        <f t="shared" si="119"/>
        <v>0</v>
      </c>
      <c r="O152" s="30">
        <f t="shared" si="119"/>
        <v>0</v>
      </c>
      <c r="P152" s="30">
        <f t="shared" si="119"/>
        <v>0</v>
      </c>
      <c r="Q152" s="30">
        <f t="shared" si="119"/>
        <v>0</v>
      </c>
      <c r="R152" s="30">
        <f t="shared" si="119"/>
        <v>0</v>
      </c>
      <c r="S152" s="30">
        <f t="shared" si="119"/>
        <v>0</v>
      </c>
      <c r="T152" s="30">
        <f t="shared" si="119"/>
        <v>0</v>
      </c>
      <c r="U152" s="30">
        <f t="shared" si="119"/>
        <v>0</v>
      </c>
      <c r="V152" s="30">
        <f t="shared" si="119"/>
        <v>0</v>
      </c>
      <c r="W152" s="30">
        <f t="shared" si="119"/>
        <v>0</v>
      </c>
      <c r="X152" s="30">
        <f t="shared" si="119"/>
        <v>0</v>
      </c>
      <c r="Y152" s="30">
        <f t="shared" si="119"/>
        <v>0</v>
      </c>
      <c r="Z152" s="30">
        <f t="shared" si="119"/>
        <v>0</v>
      </c>
      <c r="AA152" s="30">
        <f t="shared" si="119"/>
        <v>0</v>
      </c>
      <c r="AB152" s="30">
        <f t="shared" si="119"/>
        <v>0</v>
      </c>
      <c r="AC152" s="30">
        <f t="shared" si="119"/>
        <v>0</v>
      </c>
      <c r="AD152" s="30">
        <f t="shared" si="119"/>
        <v>0</v>
      </c>
      <c r="AE152" s="30">
        <f t="shared" si="119"/>
        <v>0</v>
      </c>
      <c r="AF152" s="30">
        <f t="shared" si="119"/>
        <v>0</v>
      </c>
      <c r="AG152" s="30">
        <f t="shared" si="119"/>
        <v>0</v>
      </c>
      <c r="AH152" s="30">
        <f t="shared" si="119"/>
        <v>0</v>
      </c>
      <c r="AI152" s="30">
        <f t="shared" si="119"/>
        <v>0</v>
      </c>
      <c r="AJ152" s="30">
        <f t="shared" si="119"/>
        <v>0</v>
      </c>
      <c r="AK152" s="30">
        <f t="shared" si="119"/>
        <v>0</v>
      </c>
      <c r="AL152" s="30">
        <f t="shared" si="119"/>
        <v>0</v>
      </c>
      <c r="AM152" s="30">
        <f t="shared" si="119"/>
        <v>0</v>
      </c>
      <c r="AN152" s="30">
        <f t="shared" si="119"/>
        <v>0</v>
      </c>
      <c r="AO152" s="30">
        <f t="shared" si="119"/>
        <v>0</v>
      </c>
      <c r="AP152" s="30">
        <f t="shared" si="119"/>
        <v>0</v>
      </c>
      <c r="AQ152" s="30">
        <f t="shared" si="119"/>
        <v>0</v>
      </c>
      <c r="AR152" s="30">
        <f t="shared" si="119"/>
        <v>0</v>
      </c>
      <c r="AS152" s="30">
        <f t="shared" si="119"/>
        <v>0</v>
      </c>
      <c r="AT152" s="30">
        <f t="shared" si="119"/>
        <v>0</v>
      </c>
      <c r="AU152" s="30">
        <f t="shared" si="119"/>
        <v>0</v>
      </c>
      <c r="AV152" s="30">
        <f t="shared" si="119"/>
        <v>0</v>
      </c>
      <c r="AW152" s="30">
        <f t="shared" si="119"/>
        <v>0</v>
      </c>
      <c r="AX152" s="30">
        <f t="shared" si="119"/>
        <v>0</v>
      </c>
      <c r="AY152" s="30">
        <f t="shared" si="119"/>
        <v>0</v>
      </c>
      <c r="AZ152" s="30">
        <f t="shared" si="119"/>
        <v>0</v>
      </c>
      <c r="BA152" s="30">
        <f t="shared" si="119"/>
        <v>0</v>
      </c>
      <c r="BB152" s="30">
        <f t="shared" si="119"/>
        <v>0</v>
      </c>
      <c r="BC152" s="30">
        <f t="shared" si="119"/>
        <v>0</v>
      </c>
      <c r="BD152" s="30">
        <f t="shared" si="119"/>
        <v>0</v>
      </c>
      <c r="BE152" s="30">
        <f t="shared" si="119"/>
        <v>0</v>
      </c>
      <c r="BF152" s="30">
        <f t="shared" si="119"/>
        <v>0</v>
      </c>
      <c r="BG152" s="30">
        <f t="shared" si="119"/>
        <v>0</v>
      </c>
      <c r="BH152" s="30">
        <f t="shared" si="119"/>
        <v>0</v>
      </c>
      <c r="BI152" s="30">
        <f t="shared" si="119"/>
        <v>0</v>
      </c>
      <c r="BJ152" s="30">
        <f t="shared" si="119"/>
        <v>0</v>
      </c>
      <c r="BK152" s="30">
        <f t="shared" si="119"/>
        <v>0</v>
      </c>
      <c r="BL152" s="30">
        <f t="shared" si="119"/>
        <v>0</v>
      </c>
      <c r="BM152" s="30">
        <f t="shared" si="119"/>
        <v>0</v>
      </c>
      <c r="BN152" s="30">
        <f t="shared" si="119"/>
        <v>0</v>
      </c>
      <c r="BO152" s="30">
        <f t="shared" si="119"/>
        <v>0</v>
      </c>
      <c r="BP152" s="30">
        <f t="shared" ref="BP152:CH155" si="120">IF(BP32=0,0,((BP14*0.5)+BO32-BP50)*BP87*BP119*BP$2)</f>
        <v>0</v>
      </c>
      <c r="BQ152" s="30">
        <f t="shared" si="120"/>
        <v>0</v>
      </c>
      <c r="BR152" s="30">
        <f t="shared" si="120"/>
        <v>0</v>
      </c>
      <c r="BS152" s="30">
        <f t="shared" si="120"/>
        <v>0</v>
      </c>
      <c r="BT152" s="30">
        <f t="shared" si="120"/>
        <v>0</v>
      </c>
      <c r="BU152" s="30">
        <f t="shared" si="120"/>
        <v>0</v>
      </c>
      <c r="BV152" s="30">
        <f t="shared" si="120"/>
        <v>0</v>
      </c>
      <c r="BW152" s="30">
        <f t="shared" si="120"/>
        <v>0</v>
      </c>
      <c r="BX152" s="30">
        <f t="shared" si="120"/>
        <v>0</v>
      </c>
      <c r="BY152" s="30">
        <f t="shared" si="120"/>
        <v>0</v>
      </c>
      <c r="BZ152" s="30">
        <f t="shared" si="120"/>
        <v>0</v>
      </c>
      <c r="CA152" s="30">
        <f t="shared" si="120"/>
        <v>0</v>
      </c>
      <c r="CB152" s="30">
        <f t="shared" si="120"/>
        <v>0</v>
      </c>
      <c r="CC152" s="30">
        <f t="shared" si="120"/>
        <v>0</v>
      </c>
      <c r="CD152" s="30">
        <f t="shared" si="120"/>
        <v>0</v>
      </c>
      <c r="CE152" s="30">
        <f t="shared" si="120"/>
        <v>0</v>
      </c>
      <c r="CF152" s="30">
        <f t="shared" si="120"/>
        <v>0</v>
      </c>
      <c r="CG152" s="30">
        <f t="shared" si="120"/>
        <v>0</v>
      </c>
      <c r="CH152" s="33">
        <f t="shared" si="120"/>
        <v>0</v>
      </c>
    </row>
    <row r="153" spans="1:86" hidden="1" x14ac:dyDescent="0.3">
      <c r="A153" s="571"/>
      <c r="B153" s="94" t="s">
        <v>24</v>
      </c>
      <c r="C153" s="30">
        <f t="shared" si="115"/>
        <v>0</v>
      </c>
      <c r="D153" s="30">
        <f t="shared" si="116"/>
        <v>0</v>
      </c>
      <c r="E153" s="30">
        <f t="shared" ref="E153:BP155" si="121">IF(E33=0,0,((E15*0.5)+D33-E51)*E88*E120*E$2)</f>
        <v>0</v>
      </c>
      <c r="F153" s="30">
        <f t="shared" si="121"/>
        <v>0</v>
      </c>
      <c r="G153" s="30">
        <f t="shared" si="121"/>
        <v>0</v>
      </c>
      <c r="H153" s="30">
        <f t="shared" si="121"/>
        <v>0</v>
      </c>
      <c r="I153" s="30">
        <f t="shared" si="121"/>
        <v>0</v>
      </c>
      <c r="J153" s="30">
        <f t="shared" si="121"/>
        <v>0</v>
      </c>
      <c r="K153" s="30">
        <f t="shared" si="121"/>
        <v>84.456126107409432</v>
      </c>
      <c r="L153" s="30">
        <f t="shared" si="121"/>
        <v>100.99006075102209</v>
      </c>
      <c r="M153" s="30">
        <f t="shared" si="121"/>
        <v>455.57796521430373</v>
      </c>
      <c r="N153" s="30">
        <f t="shared" si="121"/>
        <v>869.18249365605323</v>
      </c>
      <c r="O153" s="30">
        <f t="shared" si="121"/>
        <v>934.63037481551783</v>
      </c>
      <c r="P153" s="30">
        <f t="shared" si="121"/>
        <v>859.91149435459852</v>
      </c>
      <c r="Q153" s="30">
        <f t="shared" si="121"/>
        <v>961.02219595489134</v>
      </c>
      <c r="R153" s="30">
        <f t="shared" si="121"/>
        <v>911.18586543563333</v>
      </c>
      <c r="S153" s="30">
        <f t="shared" si="121"/>
        <v>1011.1372776429956</v>
      </c>
      <c r="T153" s="30">
        <f t="shared" si="121"/>
        <v>1707.6410860726839</v>
      </c>
      <c r="U153" s="30">
        <f t="shared" si="121"/>
        <v>1677.1409494432817</v>
      </c>
      <c r="V153" s="30">
        <f t="shared" si="121"/>
        <v>1691.1696856534161</v>
      </c>
      <c r="W153" s="30">
        <f t="shared" si="121"/>
        <v>1639.9509948475859</v>
      </c>
      <c r="X153" s="30">
        <f t="shared" si="121"/>
        <v>980.50170089335234</v>
      </c>
      <c r="Y153" s="30">
        <f t="shared" si="121"/>
        <v>961.51460406618037</v>
      </c>
      <c r="Z153" s="30">
        <f t="shared" si="121"/>
        <v>942.39360025379415</v>
      </c>
      <c r="AA153" s="30">
        <f t="shared" si="121"/>
        <v>934.63037481551783</v>
      </c>
      <c r="AB153" s="30">
        <f t="shared" si="121"/>
        <v>859.91149435459852</v>
      </c>
      <c r="AC153" s="30">
        <f t="shared" si="121"/>
        <v>961.02219595489134</v>
      </c>
      <c r="AD153" s="30">
        <f t="shared" si="121"/>
        <v>911.18586543563333</v>
      </c>
      <c r="AE153" s="30">
        <f t="shared" si="121"/>
        <v>1011.1372776429956</v>
      </c>
      <c r="AF153" s="30">
        <f t="shared" si="121"/>
        <v>1707.6410860726839</v>
      </c>
      <c r="AG153" s="30">
        <f t="shared" si="121"/>
        <v>1677.1409494432817</v>
      </c>
      <c r="AH153" s="30">
        <f t="shared" si="121"/>
        <v>1691.1696856534161</v>
      </c>
      <c r="AI153" s="30">
        <f t="shared" si="121"/>
        <v>1639.9509948475859</v>
      </c>
      <c r="AJ153" s="30">
        <f t="shared" si="121"/>
        <v>980.50170089335234</v>
      </c>
      <c r="AK153" s="30">
        <f t="shared" si="121"/>
        <v>961.51460406618037</v>
      </c>
      <c r="AL153" s="30">
        <f t="shared" si="121"/>
        <v>942.39360025379415</v>
      </c>
      <c r="AM153" s="30">
        <f t="shared" si="121"/>
        <v>934.63037481551783</v>
      </c>
      <c r="AN153" s="30">
        <f t="shared" si="121"/>
        <v>859.91149435459852</v>
      </c>
      <c r="AO153" s="30">
        <f t="shared" si="121"/>
        <v>961.02219595489134</v>
      </c>
      <c r="AP153" s="30">
        <f t="shared" si="121"/>
        <v>911.18586543563333</v>
      </c>
      <c r="AQ153" s="30">
        <f t="shared" si="121"/>
        <v>1011.1372776429956</v>
      </c>
      <c r="AR153" s="30">
        <f t="shared" si="121"/>
        <v>1707.6410860726839</v>
      </c>
      <c r="AS153" s="30">
        <f t="shared" si="121"/>
        <v>1677.1409494432817</v>
      </c>
      <c r="AT153" s="30">
        <f t="shared" si="121"/>
        <v>1691.1696856534161</v>
      </c>
      <c r="AU153" s="30">
        <f t="shared" si="121"/>
        <v>1639.9509948475859</v>
      </c>
      <c r="AV153" s="30">
        <f t="shared" si="121"/>
        <v>980.50170089335234</v>
      </c>
      <c r="AW153" s="30">
        <f t="shared" si="121"/>
        <v>961.51460406618037</v>
      </c>
      <c r="AX153" s="30">
        <f t="shared" si="121"/>
        <v>942.39360025379415</v>
      </c>
      <c r="AY153" s="30">
        <f t="shared" si="121"/>
        <v>934.63037481551783</v>
      </c>
      <c r="AZ153" s="30">
        <f t="shared" si="121"/>
        <v>859.91149435459852</v>
      </c>
      <c r="BA153" s="30">
        <f t="shared" si="121"/>
        <v>961.02219595489134</v>
      </c>
      <c r="BB153" s="30">
        <f t="shared" si="121"/>
        <v>911.18586543563333</v>
      </c>
      <c r="BC153" s="30">
        <f t="shared" si="121"/>
        <v>1011.1372776429956</v>
      </c>
      <c r="BD153" s="30">
        <f t="shared" si="121"/>
        <v>1707.6410860726839</v>
      </c>
      <c r="BE153" s="30">
        <f t="shared" si="121"/>
        <v>1677.1409494432817</v>
      </c>
      <c r="BF153" s="30">
        <f t="shared" si="121"/>
        <v>1691.1696856534161</v>
      </c>
      <c r="BG153" s="30">
        <f t="shared" si="121"/>
        <v>1639.9509948475859</v>
      </c>
      <c r="BH153" s="30">
        <f t="shared" si="121"/>
        <v>980.50170089335234</v>
      </c>
      <c r="BI153" s="30">
        <f t="shared" si="121"/>
        <v>961.51460406618037</v>
      </c>
      <c r="BJ153" s="30">
        <f t="shared" si="121"/>
        <v>942.39360025379415</v>
      </c>
      <c r="BK153" s="30">
        <f t="shared" si="121"/>
        <v>934.63037481551783</v>
      </c>
      <c r="BL153" s="30">
        <f t="shared" si="121"/>
        <v>859.91149435459852</v>
      </c>
      <c r="BM153" s="30">
        <f t="shared" si="121"/>
        <v>961.02219595489134</v>
      </c>
      <c r="BN153" s="30">
        <f t="shared" si="121"/>
        <v>911.18586543563333</v>
      </c>
      <c r="BO153" s="30">
        <f t="shared" si="121"/>
        <v>1011.1372776429956</v>
      </c>
      <c r="BP153" s="30">
        <f t="shared" si="121"/>
        <v>1707.6410860726839</v>
      </c>
      <c r="BQ153" s="30">
        <f t="shared" si="120"/>
        <v>1677.1409494432817</v>
      </c>
      <c r="BR153" s="30">
        <f t="shared" si="120"/>
        <v>1691.1696856534161</v>
      </c>
      <c r="BS153" s="30">
        <f t="shared" si="120"/>
        <v>1639.9509948475859</v>
      </c>
      <c r="BT153" s="30">
        <f t="shared" si="120"/>
        <v>980.50170089335234</v>
      </c>
      <c r="BU153" s="30">
        <f t="shared" si="120"/>
        <v>961.51460406618037</v>
      </c>
      <c r="BV153" s="30">
        <f t="shared" si="120"/>
        <v>942.39360025379415</v>
      </c>
      <c r="BW153" s="30">
        <f t="shared" si="120"/>
        <v>934.63037481551783</v>
      </c>
      <c r="BX153" s="30">
        <f t="shared" si="120"/>
        <v>859.91149435459852</v>
      </c>
      <c r="BY153" s="30">
        <f t="shared" si="120"/>
        <v>961.02219595489134</v>
      </c>
      <c r="BZ153" s="30">
        <f t="shared" si="120"/>
        <v>911.18586543563333</v>
      </c>
      <c r="CA153" s="30">
        <f t="shared" si="120"/>
        <v>1011.1372776429956</v>
      </c>
      <c r="CB153" s="30">
        <f t="shared" si="120"/>
        <v>1707.6410860726839</v>
      </c>
      <c r="CC153" s="30">
        <f t="shared" si="120"/>
        <v>1677.1409494432817</v>
      </c>
      <c r="CD153" s="30">
        <f t="shared" si="120"/>
        <v>1691.1696856534161</v>
      </c>
      <c r="CE153" s="30">
        <f t="shared" si="120"/>
        <v>1639.9509948475859</v>
      </c>
      <c r="CF153" s="30">
        <f t="shared" si="120"/>
        <v>980.50170089335234</v>
      </c>
      <c r="CG153" s="30">
        <f t="shared" si="120"/>
        <v>961.51460406618037</v>
      </c>
      <c r="CH153" s="33">
        <f t="shared" si="120"/>
        <v>942.39360025379415</v>
      </c>
    </row>
    <row r="154" spans="1:86" ht="15.75" hidden="1" customHeight="1" x14ac:dyDescent="0.3">
      <c r="A154" s="571"/>
      <c r="B154" s="94" t="s">
        <v>7</v>
      </c>
      <c r="C154" s="30">
        <f t="shared" si="115"/>
        <v>0</v>
      </c>
      <c r="D154" s="30">
        <f t="shared" si="116"/>
        <v>0</v>
      </c>
      <c r="E154" s="30">
        <f t="shared" si="121"/>
        <v>0</v>
      </c>
      <c r="F154" s="30">
        <f t="shared" si="121"/>
        <v>0</v>
      </c>
      <c r="G154" s="30">
        <f t="shared" si="121"/>
        <v>0</v>
      </c>
      <c r="H154" s="30">
        <f t="shared" si="121"/>
        <v>0</v>
      </c>
      <c r="I154" s="30">
        <f t="shared" si="121"/>
        <v>0</v>
      </c>
      <c r="J154" s="30">
        <f t="shared" si="121"/>
        <v>0</v>
      </c>
      <c r="K154" s="30">
        <f t="shared" si="121"/>
        <v>0</v>
      </c>
      <c r="L154" s="30">
        <f t="shared" si="121"/>
        <v>0</v>
      </c>
      <c r="M154" s="30">
        <f t="shared" si="121"/>
        <v>0</v>
      </c>
      <c r="N154" s="30">
        <f t="shared" si="121"/>
        <v>0</v>
      </c>
      <c r="O154" s="30">
        <f t="shared" si="121"/>
        <v>0</v>
      </c>
      <c r="P154" s="30">
        <f t="shared" si="121"/>
        <v>0</v>
      </c>
      <c r="Q154" s="30">
        <f t="shared" si="121"/>
        <v>0</v>
      </c>
      <c r="R154" s="30">
        <f t="shared" si="121"/>
        <v>0</v>
      </c>
      <c r="S154" s="30">
        <f t="shared" si="121"/>
        <v>0</v>
      </c>
      <c r="T154" s="30">
        <f t="shared" si="121"/>
        <v>0</v>
      </c>
      <c r="U154" s="30">
        <f t="shared" si="121"/>
        <v>0</v>
      </c>
      <c r="V154" s="30">
        <f t="shared" si="121"/>
        <v>0</v>
      </c>
      <c r="W154" s="30">
        <f t="shared" si="121"/>
        <v>0</v>
      </c>
      <c r="X154" s="30">
        <f t="shared" si="121"/>
        <v>0</v>
      </c>
      <c r="Y154" s="30">
        <f t="shared" si="121"/>
        <v>0</v>
      </c>
      <c r="Z154" s="30">
        <f t="shared" si="121"/>
        <v>0</v>
      </c>
      <c r="AA154" s="30">
        <f t="shared" si="121"/>
        <v>0</v>
      </c>
      <c r="AB154" s="30">
        <f t="shared" si="121"/>
        <v>0</v>
      </c>
      <c r="AC154" s="30">
        <f t="shared" si="121"/>
        <v>0</v>
      </c>
      <c r="AD154" s="30">
        <f t="shared" si="121"/>
        <v>0</v>
      </c>
      <c r="AE154" s="30">
        <f t="shared" si="121"/>
        <v>0</v>
      </c>
      <c r="AF154" s="30">
        <f t="shared" si="121"/>
        <v>0</v>
      </c>
      <c r="AG154" s="30">
        <f t="shared" si="121"/>
        <v>0</v>
      </c>
      <c r="AH154" s="30">
        <f t="shared" si="121"/>
        <v>0</v>
      </c>
      <c r="AI154" s="30">
        <f t="shared" si="121"/>
        <v>0</v>
      </c>
      <c r="AJ154" s="30">
        <f t="shared" si="121"/>
        <v>0</v>
      </c>
      <c r="AK154" s="30">
        <f t="shared" si="121"/>
        <v>0</v>
      </c>
      <c r="AL154" s="30">
        <f t="shared" si="121"/>
        <v>0</v>
      </c>
      <c r="AM154" s="30">
        <f t="shared" si="121"/>
        <v>0</v>
      </c>
      <c r="AN154" s="30">
        <f t="shared" si="121"/>
        <v>0</v>
      </c>
      <c r="AO154" s="30">
        <f t="shared" si="121"/>
        <v>0</v>
      </c>
      <c r="AP154" s="30">
        <f t="shared" si="121"/>
        <v>0</v>
      </c>
      <c r="AQ154" s="30">
        <f t="shared" si="121"/>
        <v>0</v>
      </c>
      <c r="AR154" s="30">
        <f t="shared" si="121"/>
        <v>0</v>
      </c>
      <c r="AS154" s="30">
        <f t="shared" si="121"/>
        <v>0</v>
      </c>
      <c r="AT154" s="30">
        <f t="shared" si="121"/>
        <v>0</v>
      </c>
      <c r="AU154" s="30">
        <f t="shared" si="121"/>
        <v>0</v>
      </c>
      <c r="AV154" s="30">
        <f t="shared" si="121"/>
        <v>0</v>
      </c>
      <c r="AW154" s="30">
        <f t="shared" si="121"/>
        <v>0</v>
      </c>
      <c r="AX154" s="30">
        <f t="shared" si="121"/>
        <v>0</v>
      </c>
      <c r="AY154" s="30">
        <f t="shared" si="121"/>
        <v>0</v>
      </c>
      <c r="AZ154" s="30">
        <f t="shared" si="121"/>
        <v>0</v>
      </c>
      <c r="BA154" s="30">
        <f t="shared" si="121"/>
        <v>0</v>
      </c>
      <c r="BB154" s="30">
        <f t="shared" si="121"/>
        <v>0</v>
      </c>
      <c r="BC154" s="30">
        <f t="shared" si="121"/>
        <v>0</v>
      </c>
      <c r="BD154" s="30">
        <f t="shared" si="121"/>
        <v>0</v>
      </c>
      <c r="BE154" s="30">
        <f t="shared" si="121"/>
        <v>0</v>
      </c>
      <c r="BF154" s="30">
        <f t="shared" si="121"/>
        <v>0</v>
      </c>
      <c r="BG154" s="30">
        <f t="shared" si="121"/>
        <v>0</v>
      </c>
      <c r="BH154" s="30">
        <f t="shared" si="121"/>
        <v>0</v>
      </c>
      <c r="BI154" s="30">
        <f t="shared" si="121"/>
        <v>0</v>
      </c>
      <c r="BJ154" s="30">
        <f t="shared" si="121"/>
        <v>0</v>
      </c>
      <c r="BK154" s="30">
        <f t="shared" si="121"/>
        <v>0</v>
      </c>
      <c r="BL154" s="30">
        <f t="shared" si="121"/>
        <v>0</v>
      </c>
      <c r="BM154" s="30">
        <f t="shared" si="121"/>
        <v>0</v>
      </c>
      <c r="BN154" s="30">
        <f t="shared" si="121"/>
        <v>0</v>
      </c>
      <c r="BO154" s="30">
        <f t="shared" si="121"/>
        <v>0</v>
      </c>
      <c r="BP154" s="30">
        <f t="shared" si="121"/>
        <v>0</v>
      </c>
      <c r="BQ154" s="30">
        <f t="shared" si="120"/>
        <v>0</v>
      </c>
      <c r="BR154" s="30">
        <f t="shared" si="120"/>
        <v>0</v>
      </c>
      <c r="BS154" s="30">
        <f t="shared" si="120"/>
        <v>0</v>
      </c>
      <c r="BT154" s="30">
        <f t="shared" si="120"/>
        <v>0</v>
      </c>
      <c r="BU154" s="30">
        <f t="shared" si="120"/>
        <v>0</v>
      </c>
      <c r="BV154" s="30">
        <f t="shared" si="120"/>
        <v>0</v>
      </c>
      <c r="BW154" s="30">
        <f t="shared" si="120"/>
        <v>0</v>
      </c>
      <c r="BX154" s="30">
        <f t="shared" si="120"/>
        <v>0</v>
      </c>
      <c r="BY154" s="30">
        <f t="shared" si="120"/>
        <v>0</v>
      </c>
      <c r="BZ154" s="30">
        <f t="shared" si="120"/>
        <v>0</v>
      </c>
      <c r="CA154" s="30">
        <f t="shared" si="120"/>
        <v>0</v>
      </c>
      <c r="CB154" s="30">
        <f t="shared" si="120"/>
        <v>0</v>
      </c>
      <c r="CC154" s="30">
        <f t="shared" si="120"/>
        <v>0</v>
      </c>
      <c r="CD154" s="30">
        <f t="shared" si="120"/>
        <v>0</v>
      </c>
      <c r="CE154" s="30">
        <f t="shared" si="120"/>
        <v>0</v>
      </c>
      <c r="CF154" s="30">
        <f t="shared" si="120"/>
        <v>0</v>
      </c>
      <c r="CG154" s="30">
        <f t="shared" si="120"/>
        <v>0</v>
      </c>
      <c r="CH154" s="33">
        <f t="shared" si="120"/>
        <v>0</v>
      </c>
    </row>
    <row r="155" spans="1:86" ht="15.75" hidden="1" customHeight="1" x14ac:dyDescent="0.3">
      <c r="A155" s="571"/>
      <c r="B155" s="94" t="s">
        <v>8</v>
      </c>
      <c r="C155" s="30">
        <f t="shared" si="115"/>
        <v>0</v>
      </c>
      <c r="D155" s="30">
        <f t="shared" si="116"/>
        <v>0</v>
      </c>
      <c r="E155" s="30">
        <f t="shared" si="121"/>
        <v>0</v>
      </c>
      <c r="F155" s="30">
        <f t="shared" si="121"/>
        <v>0</v>
      </c>
      <c r="G155" s="30">
        <f t="shared" si="121"/>
        <v>0</v>
      </c>
      <c r="H155" s="30">
        <f t="shared" si="121"/>
        <v>0</v>
      </c>
      <c r="I155" s="30">
        <f t="shared" si="121"/>
        <v>0</v>
      </c>
      <c r="J155" s="30">
        <f t="shared" si="121"/>
        <v>0</v>
      </c>
      <c r="K155" s="30">
        <f t="shared" si="121"/>
        <v>0</v>
      </c>
      <c r="L155" s="30">
        <f t="shared" si="121"/>
        <v>0</v>
      </c>
      <c r="M155" s="30">
        <f t="shared" si="121"/>
        <v>0</v>
      </c>
      <c r="N155" s="30">
        <f t="shared" si="121"/>
        <v>0</v>
      </c>
      <c r="O155" s="30">
        <f t="shared" si="121"/>
        <v>0</v>
      </c>
      <c r="P155" s="30">
        <f t="shared" si="121"/>
        <v>0</v>
      </c>
      <c r="Q155" s="30">
        <f t="shared" si="121"/>
        <v>0</v>
      </c>
      <c r="R155" s="30">
        <f t="shared" si="121"/>
        <v>0</v>
      </c>
      <c r="S155" s="30">
        <f t="shared" si="121"/>
        <v>0</v>
      </c>
      <c r="T155" s="30">
        <f t="shared" si="121"/>
        <v>0</v>
      </c>
      <c r="U155" s="30">
        <f t="shared" si="121"/>
        <v>0</v>
      </c>
      <c r="V155" s="30">
        <f t="shared" si="121"/>
        <v>0</v>
      </c>
      <c r="W155" s="30">
        <f t="shared" si="121"/>
        <v>0</v>
      </c>
      <c r="X155" s="30">
        <f t="shared" si="121"/>
        <v>0</v>
      </c>
      <c r="Y155" s="30">
        <f t="shared" si="121"/>
        <v>0</v>
      </c>
      <c r="Z155" s="30">
        <f t="shared" si="121"/>
        <v>0</v>
      </c>
      <c r="AA155" s="30">
        <f t="shared" si="121"/>
        <v>0</v>
      </c>
      <c r="AB155" s="30">
        <f t="shared" si="121"/>
        <v>0</v>
      </c>
      <c r="AC155" s="30">
        <f t="shared" si="121"/>
        <v>0</v>
      </c>
      <c r="AD155" s="30">
        <f t="shared" si="121"/>
        <v>0</v>
      </c>
      <c r="AE155" s="30">
        <f t="shared" si="121"/>
        <v>0</v>
      </c>
      <c r="AF155" s="30">
        <f t="shared" si="121"/>
        <v>0</v>
      </c>
      <c r="AG155" s="30">
        <f t="shared" si="121"/>
        <v>0</v>
      </c>
      <c r="AH155" s="30">
        <f t="shared" si="121"/>
        <v>0</v>
      </c>
      <c r="AI155" s="30">
        <f t="shared" si="121"/>
        <v>0</v>
      </c>
      <c r="AJ155" s="30">
        <f t="shared" si="121"/>
        <v>0</v>
      </c>
      <c r="AK155" s="30">
        <f t="shared" si="121"/>
        <v>0</v>
      </c>
      <c r="AL155" s="30">
        <f t="shared" si="121"/>
        <v>0</v>
      </c>
      <c r="AM155" s="30">
        <f t="shared" si="121"/>
        <v>0</v>
      </c>
      <c r="AN155" s="30">
        <f t="shared" si="121"/>
        <v>0</v>
      </c>
      <c r="AO155" s="30">
        <f t="shared" si="121"/>
        <v>0</v>
      </c>
      <c r="AP155" s="30">
        <f t="shared" si="121"/>
        <v>0</v>
      </c>
      <c r="AQ155" s="30">
        <f t="shared" si="121"/>
        <v>0</v>
      </c>
      <c r="AR155" s="30">
        <f t="shared" si="121"/>
        <v>0</v>
      </c>
      <c r="AS155" s="30">
        <f t="shared" si="121"/>
        <v>0</v>
      </c>
      <c r="AT155" s="30">
        <f t="shared" si="121"/>
        <v>0</v>
      </c>
      <c r="AU155" s="30">
        <f t="shared" si="121"/>
        <v>0</v>
      </c>
      <c r="AV155" s="30">
        <f t="shared" si="121"/>
        <v>0</v>
      </c>
      <c r="AW155" s="30">
        <f t="shared" si="121"/>
        <v>0</v>
      </c>
      <c r="AX155" s="30">
        <f t="shared" si="121"/>
        <v>0</v>
      </c>
      <c r="AY155" s="30">
        <f t="shared" si="121"/>
        <v>0</v>
      </c>
      <c r="AZ155" s="30">
        <f t="shared" si="121"/>
        <v>0</v>
      </c>
      <c r="BA155" s="30">
        <f t="shared" si="121"/>
        <v>0</v>
      </c>
      <c r="BB155" s="30">
        <f t="shared" si="121"/>
        <v>0</v>
      </c>
      <c r="BC155" s="30">
        <f t="shared" si="121"/>
        <v>0</v>
      </c>
      <c r="BD155" s="30">
        <f t="shared" si="121"/>
        <v>0</v>
      </c>
      <c r="BE155" s="30">
        <f t="shared" si="121"/>
        <v>0</v>
      </c>
      <c r="BF155" s="30">
        <f t="shared" si="121"/>
        <v>0</v>
      </c>
      <c r="BG155" s="30">
        <f t="shared" si="121"/>
        <v>0</v>
      </c>
      <c r="BH155" s="30">
        <f t="shared" si="121"/>
        <v>0</v>
      </c>
      <c r="BI155" s="30">
        <f t="shared" si="121"/>
        <v>0</v>
      </c>
      <c r="BJ155" s="30">
        <f t="shared" si="121"/>
        <v>0</v>
      </c>
      <c r="BK155" s="30">
        <f t="shared" si="121"/>
        <v>0</v>
      </c>
      <c r="BL155" s="30">
        <f t="shared" si="121"/>
        <v>0</v>
      </c>
      <c r="BM155" s="30">
        <f t="shared" si="121"/>
        <v>0</v>
      </c>
      <c r="BN155" s="30">
        <f t="shared" si="121"/>
        <v>0</v>
      </c>
      <c r="BO155" s="30">
        <f t="shared" si="121"/>
        <v>0</v>
      </c>
      <c r="BP155" s="30">
        <f t="shared" si="121"/>
        <v>0</v>
      </c>
      <c r="BQ155" s="30">
        <f t="shared" si="120"/>
        <v>0</v>
      </c>
      <c r="BR155" s="30">
        <f t="shared" si="120"/>
        <v>0</v>
      </c>
      <c r="BS155" s="30">
        <f t="shared" si="120"/>
        <v>0</v>
      </c>
      <c r="BT155" s="30">
        <f t="shared" si="120"/>
        <v>0</v>
      </c>
      <c r="BU155" s="30">
        <f t="shared" si="120"/>
        <v>0</v>
      </c>
      <c r="BV155" s="30">
        <f t="shared" si="120"/>
        <v>0</v>
      </c>
      <c r="BW155" s="30">
        <f t="shared" si="120"/>
        <v>0</v>
      </c>
      <c r="BX155" s="30">
        <f t="shared" si="120"/>
        <v>0</v>
      </c>
      <c r="BY155" s="30">
        <f t="shared" si="120"/>
        <v>0</v>
      </c>
      <c r="BZ155" s="30">
        <f t="shared" si="120"/>
        <v>0</v>
      </c>
      <c r="CA155" s="30">
        <f t="shared" si="120"/>
        <v>0</v>
      </c>
      <c r="CB155" s="30">
        <f t="shared" si="120"/>
        <v>0</v>
      </c>
      <c r="CC155" s="30">
        <f t="shared" si="120"/>
        <v>0</v>
      </c>
      <c r="CD155" s="30">
        <f t="shared" si="120"/>
        <v>0</v>
      </c>
      <c r="CE155" s="30">
        <f t="shared" si="120"/>
        <v>0</v>
      </c>
      <c r="CF155" s="30">
        <f t="shared" si="120"/>
        <v>0</v>
      </c>
      <c r="CG155" s="30">
        <f t="shared" si="120"/>
        <v>0</v>
      </c>
      <c r="CH155" s="33">
        <f t="shared" si="120"/>
        <v>0</v>
      </c>
    </row>
    <row r="156" spans="1:86" ht="15.75" hidden="1" customHeight="1" x14ac:dyDescent="0.3">
      <c r="A156" s="571"/>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71"/>
      <c r="B157" s="281" t="s">
        <v>26</v>
      </c>
      <c r="C157" s="30">
        <f>SUM(C143:C156)</f>
        <v>0</v>
      </c>
      <c r="D157" s="30">
        <f>SUM(D143:D156)</f>
        <v>692.39117817426109</v>
      </c>
      <c r="E157" s="30">
        <f t="shared" ref="E157:BP157" si="122">SUM(E143:E156)</f>
        <v>1706.2963599309364</v>
      </c>
      <c r="F157" s="30">
        <f t="shared" si="122"/>
        <v>2955.0755196818113</v>
      </c>
      <c r="G157" s="30">
        <f t="shared" si="122"/>
        <v>6030.1864189115195</v>
      </c>
      <c r="H157" s="30">
        <f t="shared" si="122"/>
        <v>15589.074080100627</v>
      </c>
      <c r="I157" s="30">
        <f t="shared" si="122"/>
        <v>23719.711504845378</v>
      </c>
      <c r="J157" s="30">
        <f t="shared" si="122"/>
        <v>28949.82163841225</v>
      </c>
      <c r="K157" s="30">
        <f t="shared" si="122"/>
        <v>26769.023205707752</v>
      </c>
      <c r="L157" s="30">
        <f t="shared" si="122"/>
        <v>15665.509520457008</v>
      </c>
      <c r="M157" s="30">
        <f t="shared" si="122"/>
        <v>17932.356672685179</v>
      </c>
      <c r="N157" s="30">
        <f t="shared" si="122"/>
        <v>31596.00746549074</v>
      </c>
      <c r="O157" s="30">
        <f t="shared" si="122"/>
        <v>43940.953378731996</v>
      </c>
      <c r="P157" s="30">
        <f t="shared" si="122"/>
        <v>35567.351739256272</v>
      </c>
      <c r="Q157" s="30">
        <f t="shared" si="122"/>
        <v>36225.996257256775</v>
      </c>
      <c r="R157" s="30">
        <f t="shared" si="122"/>
        <v>33838.589272580452</v>
      </c>
      <c r="S157" s="30">
        <f t="shared" si="122"/>
        <v>46273.122379685075</v>
      </c>
      <c r="T157" s="30">
        <f t="shared" si="122"/>
        <v>118319.9977392006</v>
      </c>
      <c r="U157" s="30">
        <f t="shared" si="122"/>
        <v>142398.05297100774</v>
      </c>
      <c r="V157" s="30">
        <f t="shared" si="122"/>
        <v>131637.54103221674</v>
      </c>
      <c r="W157" s="30">
        <f t="shared" si="122"/>
        <v>83844.319168919785</v>
      </c>
      <c r="X157" s="30">
        <f t="shared" si="122"/>
        <v>39045.421664717338</v>
      </c>
      <c r="Y157" s="30">
        <f t="shared" si="122"/>
        <v>35717.892939219077</v>
      </c>
      <c r="Z157" s="30">
        <f t="shared" si="122"/>
        <v>40703.820691654961</v>
      </c>
      <c r="AA157" s="30">
        <f t="shared" si="122"/>
        <v>43940.953378731996</v>
      </c>
      <c r="AB157" s="30">
        <f t="shared" si="122"/>
        <v>35567.351739256272</v>
      </c>
      <c r="AC157" s="30">
        <f t="shared" si="122"/>
        <v>36225.996257256775</v>
      </c>
      <c r="AD157" s="30">
        <f t="shared" si="122"/>
        <v>33838.589272580452</v>
      </c>
      <c r="AE157" s="30">
        <f t="shared" si="122"/>
        <v>46273.122379685075</v>
      </c>
      <c r="AF157" s="30">
        <f t="shared" si="122"/>
        <v>118319.9977392006</v>
      </c>
      <c r="AG157" s="30">
        <f t="shared" si="122"/>
        <v>142398.05297100774</v>
      </c>
      <c r="AH157" s="30">
        <f t="shared" si="122"/>
        <v>131637.54103221674</v>
      </c>
      <c r="AI157" s="30">
        <f t="shared" si="122"/>
        <v>83844.319168919785</v>
      </c>
      <c r="AJ157" s="30">
        <f t="shared" si="122"/>
        <v>39045.421664717338</v>
      </c>
      <c r="AK157" s="30">
        <f t="shared" si="122"/>
        <v>35717.892939219077</v>
      </c>
      <c r="AL157" s="30">
        <f t="shared" si="122"/>
        <v>40703.820691654961</v>
      </c>
      <c r="AM157" s="30">
        <f t="shared" si="122"/>
        <v>43940.953378731996</v>
      </c>
      <c r="AN157" s="30">
        <f t="shared" si="122"/>
        <v>35567.351739256272</v>
      </c>
      <c r="AO157" s="30">
        <f t="shared" si="122"/>
        <v>36225.996257256775</v>
      </c>
      <c r="AP157" s="30">
        <f t="shared" si="122"/>
        <v>33838.589272580452</v>
      </c>
      <c r="AQ157" s="30">
        <f t="shared" si="122"/>
        <v>46273.122379685075</v>
      </c>
      <c r="AR157" s="30">
        <f t="shared" si="122"/>
        <v>118319.9977392006</v>
      </c>
      <c r="AS157" s="30">
        <f t="shared" si="122"/>
        <v>142398.05297100774</v>
      </c>
      <c r="AT157" s="30">
        <f t="shared" si="122"/>
        <v>131637.54103221674</v>
      </c>
      <c r="AU157" s="30">
        <f t="shared" si="122"/>
        <v>83844.319168919785</v>
      </c>
      <c r="AV157" s="30">
        <f t="shared" si="122"/>
        <v>39045.421664717338</v>
      </c>
      <c r="AW157" s="30">
        <f t="shared" si="122"/>
        <v>35717.892939219077</v>
      </c>
      <c r="AX157" s="30">
        <f t="shared" si="122"/>
        <v>40703.820691654961</v>
      </c>
      <c r="AY157" s="30">
        <f t="shared" si="122"/>
        <v>43940.953378731996</v>
      </c>
      <c r="AZ157" s="30">
        <f t="shared" si="122"/>
        <v>35567.351739256272</v>
      </c>
      <c r="BA157" s="30">
        <f t="shared" si="122"/>
        <v>36225.996257256775</v>
      </c>
      <c r="BB157" s="30">
        <f t="shared" si="122"/>
        <v>33838.589272580452</v>
      </c>
      <c r="BC157" s="30">
        <f t="shared" si="122"/>
        <v>46273.122379685075</v>
      </c>
      <c r="BD157" s="30">
        <f t="shared" si="122"/>
        <v>118319.9977392006</v>
      </c>
      <c r="BE157" s="30">
        <f t="shared" si="122"/>
        <v>142398.05297100774</v>
      </c>
      <c r="BF157" s="30">
        <f t="shared" si="122"/>
        <v>131637.54103221674</v>
      </c>
      <c r="BG157" s="30">
        <f t="shared" si="122"/>
        <v>83844.319168919785</v>
      </c>
      <c r="BH157" s="30">
        <f t="shared" si="122"/>
        <v>39045.421664717338</v>
      </c>
      <c r="BI157" s="30">
        <f t="shared" si="122"/>
        <v>35717.892939219077</v>
      </c>
      <c r="BJ157" s="30">
        <f t="shared" si="122"/>
        <v>40703.820691654961</v>
      </c>
      <c r="BK157" s="30">
        <f t="shared" si="122"/>
        <v>43940.953378731996</v>
      </c>
      <c r="BL157" s="30">
        <f t="shared" si="122"/>
        <v>35567.351739256272</v>
      </c>
      <c r="BM157" s="30">
        <f t="shared" si="122"/>
        <v>36225.996257256775</v>
      </c>
      <c r="BN157" s="30">
        <f t="shared" si="122"/>
        <v>33838.589272580452</v>
      </c>
      <c r="BO157" s="30">
        <f t="shared" si="122"/>
        <v>46273.122379685075</v>
      </c>
      <c r="BP157" s="30">
        <f t="shared" si="122"/>
        <v>118319.9977392006</v>
      </c>
      <c r="BQ157" s="30">
        <f t="shared" ref="BQ157:CH157" si="123">SUM(BQ143:BQ156)</f>
        <v>142398.05297100774</v>
      </c>
      <c r="BR157" s="30">
        <f t="shared" si="123"/>
        <v>131637.54103221674</v>
      </c>
      <c r="BS157" s="30">
        <f t="shared" si="123"/>
        <v>83844.319168919785</v>
      </c>
      <c r="BT157" s="30">
        <f t="shared" si="123"/>
        <v>39045.421664717338</v>
      </c>
      <c r="BU157" s="30">
        <f t="shared" si="123"/>
        <v>35717.892939219077</v>
      </c>
      <c r="BV157" s="30">
        <f t="shared" si="123"/>
        <v>40703.820691654961</v>
      </c>
      <c r="BW157" s="30">
        <f t="shared" si="123"/>
        <v>43940.953378731996</v>
      </c>
      <c r="BX157" s="30">
        <f t="shared" si="123"/>
        <v>35567.351739256272</v>
      </c>
      <c r="BY157" s="30">
        <f t="shared" si="123"/>
        <v>36225.996257256775</v>
      </c>
      <c r="BZ157" s="30">
        <f t="shared" si="123"/>
        <v>33838.589272580452</v>
      </c>
      <c r="CA157" s="30">
        <f t="shared" si="123"/>
        <v>46273.122379685075</v>
      </c>
      <c r="CB157" s="30">
        <f t="shared" si="123"/>
        <v>118319.9977392006</v>
      </c>
      <c r="CC157" s="30">
        <f t="shared" si="123"/>
        <v>142398.05297100774</v>
      </c>
      <c r="CD157" s="30">
        <f t="shared" si="123"/>
        <v>131637.54103221674</v>
      </c>
      <c r="CE157" s="30">
        <f t="shared" si="123"/>
        <v>83844.319168919785</v>
      </c>
      <c r="CF157" s="30">
        <f t="shared" si="123"/>
        <v>39045.421664717338</v>
      </c>
      <c r="CG157" s="30">
        <f t="shared" si="123"/>
        <v>35717.892939219077</v>
      </c>
      <c r="CH157" s="33">
        <f t="shared" si="123"/>
        <v>40703.820691654961</v>
      </c>
    </row>
    <row r="158" spans="1:86" ht="16.5" hidden="1" customHeight="1" thickBot="1" x14ac:dyDescent="0.35">
      <c r="A158" s="572"/>
      <c r="B158" s="156" t="s">
        <v>27</v>
      </c>
      <c r="C158" s="31">
        <f>C157</f>
        <v>0</v>
      </c>
      <c r="D158" s="31">
        <f>C158+D157</f>
        <v>692.39117817426109</v>
      </c>
      <c r="E158" s="31">
        <f t="shared" ref="E158:BP158" si="124">D158+E157</f>
        <v>2398.6875381051977</v>
      </c>
      <c r="F158" s="31">
        <f t="shared" si="124"/>
        <v>5353.7630577870095</v>
      </c>
      <c r="G158" s="31">
        <f t="shared" si="124"/>
        <v>11383.94947669853</v>
      </c>
      <c r="H158" s="31">
        <f t="shared" si="124"/>
        <v>26973.023556799155</v>
      </c>
      <c r="I158" s="31">
        <f t="shared" si="124"/>
        <v>50692.735061644533</v>
      </c>
      <c r="J158" s="31">
        <f t="shared" si="124"/>
        <v>79642.556700056783</v>
      </c>
      <c r="K158" s="31">
        <f t="shared" si="124"/>
        <v>106411.57990576453</v>
      </c>
      <c r="L158" s="31">
        <f t="shared" si="124"/>
        <v>122077.08942622154</v>
      </c>
      <c r="M158" s="31">
        <f t="shared" si="124"/>
        <v>140009.44609890672</v>
      </c>
      <c r="N158" s="31">
        <f t="shared" si="124"/>
        <v>171605.45356439747</v>
      </c>
      <c r="O158" s="31">
        <f t="shared" si="124"/>
        <v>215546.40694312946</v>
      </c>
      <c r="P158" s="31">
        <f t="shared" si="124"/>
        <v>251113.75868238573</v>
      </c>
      <c r="Q158" s="31">
        <f t="shared" si="124"/>
        <v>287339.7549396425</v>
      </c>
      <c r="R158" s="31">
        <f t="shared" si="124"/>
        <v>321178.34421222296</v>
      </c>
      <c r="S158" s="31">
        <f t="shared" si="124"/>
        <v>367451.46659190801</v>
      </c>
      <c r="T158" s="31">
        <f t="shared" si="124"/>
        <v>485771.46433110861</v>
      </c>
      <c r="U158" s="31">
        <f t="shared" si="124"/>
        <v>628169.51730211638</v>
      </c>
      <c r="V158" s="31">
        <f t="shared" si="124"/>
        <v>759807.05833433312</v>
      </c>
      <c r="W158" s="31">
        <f t="shared" si="124"/>
        <v>843651.37750325294</v>
      </c>
      <c r="X158" s="31">
        <f t="shared" si="124"/>
        <v>882696.79916797031</v>
      </c>
      <c r="Y158" s="31">
        <f t="shared" si="124"/>
        <v>918414.69210718945</v>
      </c>
      <c r="Z158" s="31">
        <f t="shared" si="124"/>
        <v>959118.51279884437</v>
      </c>
      <c r="AA158" s="31">
        <f t="shared" si="124"/>
        <v>1003059.4661775763</v>
      </c>
      <c r="AB158" s="31">
        <f t="shared" si="124"/>
        <v>1038626.8179168326</v>
      </c>
      <c r="AC158" s="31">
        <f t="shared" si="124"/>
        <v>1074852.8141740893</v>
      </c>
      <c r="AD158" s="31">
        <f t="shared" si="124"/>
        <v>1108691.4034466697</v>
      </c>
      <c r="AE158" s="31">
        <f t="shared" si="124"/>
        <v>1154964.5258263547</v>
      </c>
      <c r="AF158" s="31">
        <f t="shared" si="124"/>
        <v>1273284.5235655555</v>
      </c>
      <c r="AG158" s="31">
        <f t="shared" si="124"/>
        <v>1415682.5765365632</v>
      </c>
      <c r="AH158" s="31">
        <f t="shared" si="124"/>
        <v>1547320.11756878</v>
      </c>
      <c r="AI158" s="31">
        <f t="shared" si="124"/>
        <v>1631164.4367376997</v>
      </c>
      <c r="AJ158" s="31">
        <f t="shared" si="124"/>
        <v>1670209.858402417</v>
      </c>
      <c r="AK158" s="31">
        <f t="shared" si="124"/>
        <v>1705927.7513416361</v>
      </c>
      <c r="AL158" s="31">
        <f t="shared" si="124"/>
        <v>1746631.572033291</v>
      </c>
      <c r="AM158" s="31">
        <f t="shared" si="124"/>
        <v>1790572.5254120231</v>
      </c>
      <c r="AN158" s="31">
        <f t="shared" si="124"/>
        <v>1826139.8771512792</v>
      </c>
      <c r="AO158" s="31">
        <f t="shared" si="124"/>
        <v>1862365.873408536</v>
      </c>
      <c r="AP158" s="31">
        <f t="shared" si="124"/>
        <v>1896204.4626811163</v>
      </c>
      <c r="AQ158" s="31">
        <f t="shared" si="124"/>
        <v>1942477.5850608014</v>
      </c>
      <c r="AR158" s="31">
        <f t="shared" si="124"/>
        <v>2060797.5828000018</v>
      </c>
      <c r="AS158" s="31">
        <f t="shared" si="124"/>
        <v>2203195.6357710096</v>
      </c>
      <c r="AT158" s="31">
        <f t="shared" si="124"/>
        <v>2334833.1768032266</v>
      </c>
      <c r="AU158" s="31">
        <f t="shared" si="124"/>
        <v>2418677.4959721463</v>
      </c>
      <c r="AV158" s="31">
        <f t="shared" si="124"/>
        <v>2457722.9176368634</v>
      </c>
      <c r="AW158" s="31">
        <f t="shared" si="124"/>
        <v>2493440.8105760827</v>
      </c>
      <c r="AX158" s="31">
        <f t="shared" si="124"/>
        <v>2534144.6312677376</v>
      </c>
      <c r="AY158" s="31">
        <f t="shared" si="124"/>
        <v>2578085.5846464694</v>
      </c>
      <c r="AZ158" s="31">
        <f t="shared" si="124"/>
        <v>2613652.9363857256</v>
      </c>
      <c r="BA158" s="31">
        <f t="shared" si="124"/>
        <v>2649878.9326429823</v>
      </c>
      <c r="BB158" s="31">
        <f t="shared" si="124"/>
        <v>2683717.5219155629</v>
      </c>
      <c r="BC158" s="31">
        <f t="shared" si="124"/>
        <v>2729990.6442952482</v>
      </c>
      <c r="BD158" s="31">
        <f t="shared" si="124"/>
        <v>2848310.6420344487</v>
      </c>
      <c r="BE158" s="31">
        <f t="shared" si="124"/>
        <v>2990708.6950054565</v>
      </c>
      <c r="BF158" s="31">
        <f t="shared" si="124"/>
        <v>3122346.2360376734</v>
      </c>
      <c r="BG158" s="31">
        <f t="shared" si="124"/>
        <v>3206190.5552065931</v>
      </c>
      <c r="BH158" s="31">
        <f t="shared" si="124"/>
        <v>3245235.9768713103</v>
      </c>
      <c r="BI158" s="31">
        <f t="shared" si="124"/>
        <v>3280953.8698105295</v>
      </c>
      <c r="BJ158" s="31">
        <f t="shared" si="124"/>
        <v>3321657.6905021844</v>
      </c>
      <c r="BK158" s="31">
        <f t="shared" si="124"/>
        <v>3365598.6438809163</v>
      </c>
      <c r="BL158" s="31">
        <f t="shared" si="124"/>
        <v>3401165.9956201725</v>
      </c>
      <c r="BM158" s="31">
        <f t="shared" si="124"/>
        <v>3437391.9918774292</v>
      </c>
      <c r="BN158" s="31">
        <f t="shared" si="124"/>
        <v>3471230.5811500098</v>
      </c>
      <c r="BO158" s="31">
        <f t="shared" si="124"/>
        <v>3517503.703529695</v>
      </c>
      <c r="BP158" s="31">
        <f t="shared" si="124"/>
        <v>3635823.7012688955</v>
      </c>
      <c r="BQ158" s="31">
        <f t="shared" ref="BQ158:CH158" si="125">BP158+BQ157</f>
        <v>3778221.7542399033</v>
      </c>
      <c r="BR158" s="31">
        <f t="shared" si="125"/>
        <v>3909859.2952721203</v>
      </c>
      <c r="BS158" s="31">
        <f t="shared" si="125"/>
        <v>3993703.61444104</v>
      </c>
      <c r="BT158" s="31">
        <f t="shared" si="125"/>
        <v>4032749.0361057571</v>
      </c>
      <c r="BU158" s="31">
        <f t="shared" si="125"/>
        <v>4068466.9290449764</v>
      </c>
      <c r="BV158" s="31">
        <f t="shared" si="125"/>
        <v>4109170.7497366313</v>
      </c>
      <c r="BW158" s="31">
        <f t="shared" si="125"/>
        <v>4153111.7031153631</v>
      </c>
      <c r="BX158" s="31">
        <f t="shared" si="125"/>
        <v>4188679.0548546193</v>
      </c>
      <c r="BY158" s="31">
        <f t="shared" si="125"/>
        <v>4224905.051111876</v>
      </c>
      <c r="BZ158" s="31">
        <f t="shared" si="125"/>
        <v>4258743.6403844561</v>
      </c>
      <c r="CA158" s="31">
        <f t="shared" si="125"/>
        <v>4305016.762764141</v>
      </c>
      <c r="CB158" s="31">
        <f t="shared" si="125"/>
        <v>4423336.7605033414</v>
      </c>
      <c r="CC158" s="31">
        <f t="shared" si="125"/>
        <v>4565734.8134743487</v>
      </c>
      <c r="CD158" s="31">
        <f t="shared" si="125"/>
        <v>4697372.3545065653</v>
      </c>
      <c r="CE158" s="31">
        <f t="shared" si="125"/>
        <v>4781216.673675485</v>
      </c>
      <c r="CF158" s="31">
        <f t="shared" si="125"/>
        <v>4820262.0953402026</v>
      </c>
      <c r="CG158" s="31">
        <f t="shared" si="125"/>
        <v>4855979.9882794218</v>
      </c>
      <c r="CH158" s="34">
        <f t="shared" si="125"/>
        <v>4896683.8089710772</v>
      </c>
    </row>
    <row r="159" spans="1:86" hidden="1" x14ac:dyDescent="0.3">
      <c r="A159" s="113"/>
      <c r="B159" s="113"/>
      <c r="C159" s="116"/>
      <c r="D159" s="116"/>
      <c r="E159" s="116"/>
      <c r="F159" s="116"/>
      <c r="G159" s="116"/>
      <c r="H159" s="116"/>
      <c r="I159" s="116"/>
      <c r="J159" s="116"/>
      <c r="K159" s="116"/>
      <c r="L159" s="116"/>
      <c r="M159" s="116"/>
      <c r="N159" s="116"/>
    </row>
    <row r="160" spans="1:86" ht="15" hidden="1" thickBot="1" x14ac:dyDescent="0.35">
      <c r="A160" s="113"/>
      <c r="B160" s="113"/>
      <c r="C160" s="116"/>
      <c r="D160" s="116"/>
      <c r="E160" s="116"/>
      <c r="F160" s="116"/>
      <c r="G160" s="116"/>
      <c r="H160" s="116"/>
      <c r="I160" s="116"/>
      <c r="J160" s="116"/>
      <c r="K160" s="116"/>
      <c r="L160" s="116"/>
      <c r="M160" s="116"/>
      <c r="N160" s="116"/>
    </row>
    <row r="161" spans="1:86" ht="16.2" hidden="1" thickBot="1" x14ac:dyDescent="0.35">
      <c r="A161" s="570" t="s">
        <v>128</v>
      </c>
      <c r="B161" s="285" t="s">
        <v>143</v>
      </c>
      <c r="C161" s="174">
        <f>C$4</f>
        <v>44927</v>
      </c>
      <c r="D161" s="174">
        <f t="shared" ref="D161:BO161" si="126">D$4</f>
        <v>44958</v>
      </c>
      <c r="E161" s="174">
        <f t="shared" si="126"/>
        <v>44986</v>
      </c>
      <c r="F161" s="174">
        <f t="shared" si="126"/>
        <v>45017</v>
      </c>
      <c r="G161" s="174">
        <f t="shared" si="126"/>
        <v>45047</v>
      </c>
      <c r="H161" s="174">
        <f t="shared" si="126"/>
        <v>45078</v>
      </c>
      <c r="I161" s="174">
        <f t="shared" si="126"/>
        <v>45108</v>
      </c>
      <c r="J161" s="174">
        <f t="shared" si="126"/>
        <v>45139</v>
      </c>
      <c r="K161" s="174">
        <f t="shared" si="126"/>
        <v>45170</v>
      </c>
      <c r="L161" s="174">
        <f t="shared" si="126"/>
        <v>45200</v>
      </c>
      <c r="M161" s="174">
        <f t="shared" si="126"/>
        <v>45231</v>
      </c>
      <c r="N161" s="174">
        <f t="shared" si="126"/>
        <v>45261</v>
      </c>
      <c r="O161" s="174">
        <f t="shared" si="126"/>
        <v>45292</v>
      </c>
      <c r="P161" s="174">
        <f t="shared" si="126"/>
        <v>45323</v>
      </c>
      <c r="Q161" s="174">
        <f t="shared" si="126"/>
        <v>45352</v>
      </c>
      <c r="R161" s="174">
        <f t="shared" si="126"/>
        <v>45383</v>
      </c>
      <c r="S161" s="174">
        <f t="shared" si="126"/>
        <v>45413</v>
      </c>
      <c r="T161" s="174">
        <f t="shared" si="126"/>
        <v>45444</v>
      </c>
      <c r="U161" s="174">
        <f t="shared" si="126"/>
        <v>45474</v>
      </c>
      <c r="V161" s="174">
        <f t="shared" si="126"/>
        <v>45505</v>
      </c>
      <c r="W161" s="174">
        <f t="shared" si="126"/>
        <v>45536</v>
      </c>
      <c r="X161" s="174">
        <f t="shared" si="126"/>
        <v>45566</v>
      </c>
      <c r="Y161" s="174">
        <f t="shared" si="126"/>
        <v>45597</v>
      </c>
      <c r="Z161" s="174">
        <f t="shared" si="126"/>
        <v>45627</v>
      </c>
      <c r="AA161" s="174">
        <f t="shared" si="126"/>
        <v>45658</v>
      </c>
      <c r="AB161" s="174">
        <f t="shared" si="126"/>
        <v>45689</v>
      </c>
      <c r="AC161" s="174">
        <f t="shared" si="126"/>
        <v>45717</v>
      </c>
      <c r="AD161" s="174">
        <f t="shared" si="126"/>
        <v>45748</v>
      </c>
      <c r="AE161" s="174">
        <f t="shared" si="126"/>
        <v>45778</v>
      </c>
      <c r="AF161" s="174">
        <f t="shared" si="126"/>
        <v>45809</v>
      </c>
      <c r="AG161" s="174">
        <f t="shared" si="126"/>
        <v>45839</v>
      </c>
      <c r="AH161" s="174">
        <f t="shared" si="126"/>
        <v>45870</v>
      </c>
      <c r="AI161" s="174">
        <f t="shared" si="126"/>
        <v>45901</v>
      </c>
      <c r="AJ161" s="174">
        <f t="shared" si="126"/>
        <v>45931</v>
      </c>
      <c r="AK161" s="174">
        <f t="shared" si="126"/>
        <v>45962</v>
      </c>
      <c r="AL161" s="174">
        <f t="shared" si="126"/>
        <v>45992</v>
      </c>
      <c r="AM161" s="174">
        <f t="shared" si="126"/>
        <v>46023</v>
      </c>
      <c r="AN161" s="174">
        <f t="shared" si="126"/>
        <v>46054</v>
      </c>
      <c r="AO161" s="174">
        <f t="shared" si="126"/>
        <v>46082</v>
      </c>
      <c r="AP161" s="174">
        <f t="shared" si="126"/>
        <v>46113</v>
      </c>
      <c r="AQ161" s="174">
        <f t="shared" si="126"/>
        <v>46143</v>
      </c>
      <c r="AR161" s="174">
        <f t="shared" si="126"/>
        <v>46174</v>
      </c>
      <c r="AS161" s="174">
        <f t="shared" si="126"/>
        <v>46204</v>
      </c>
      <c r="AT161" s="174">
        <f t="shared" si="126"/>
        <v>46235</v>
      </c>
      <c r="AU161" s="174">
        <f t="shared" si="126"/>
        <v>46266</v>
      </c>
      <c r="AV161" s="174">
        <f t="shared" si="126"/>
        <v>46296</v>
      </c>
      <c r="AW161" s="174">
        <f t="shared" si="126"/>
        <v>46327</v>
      </c>
      <c r="AX161" s="174">
        <f t="shared" si="126"/>
        <v>46357</v>
      </c>
      <c r="AY161" s="174">
        <f t="shared" si="126"/>
        <v>46388</v>
      </c>
      <c r="AZ161" s="174">
        <f t="shared" si="126"/>
        <v>46419</v>
      </c>
      <c r="BA161" s="174">
        <f t="shared" si="126"/>
        <v>46447</v>
      </c>
      <c r="BB161" s="174">
        <f t="shared" si="126"/>
        <v>46478</v>
      </c>
      <c r="BC161" s="174">
        <f t="shared" si="126"/>
        <v>46508</v>
      </c>
      <c r="BD161" s="174">
        <f t="shared" si="126"/>
        <v>46539</v>
      </c>
      <c r="BE161" s="174">
        <f t="shared" si="126"/>
        <v>46569</v>
      </c>
      <c r="BF161" s="174">
        <f t="shared" si="126"/>
        <v>46600</v>
      </c>
      <c r="BG161" s="174">
        <f t="shared" si="126"/>
        <v>46631</v>
      </c>
      <c r="BH161" s="174">
        <f t="shared" si="126"/>
        <v>46661</v>
      </c>
      <c r="BI161" s="174">
        <f t="shared" si="126"/>
        <v>46692</v>
      </c>
      <c r="BJ161" s="174">
        <f t="shared" si="126"/>
        <v>46722</v>
      </c>
      <c r="BK161" s="174">
        <f t="shared" si="126"/>
        <v>46753</v>
      </c>
      <c r="BL161" s="174">
        <f t="shared" si="126"/>
        <v>46784</v>
      </c>
      <c r="BM161" s="174">
        <f t="shared" si="126"/>
        <v>46813</v>
      </c>
      <c r="BN161" s="174">
        <f t="shared" si="126"/>
        <v>46844</v>
      </c>
      <c r="BO161" s="174">
        <f t="shared" si="126"/>
        <v>46874</v>
      </c>
      <c r="BP161" s="174">
        <f t="shared" ref="BP161:CH161" si="127">BP$4</f>
        <v>46905</v>
      </c>
      <c r="BQ161" s="174">
        <f t="shared" si="127"/>
        <v>46935</v>
      </c>
      <c r="BR161" s="174">
        <f t="shared" si="127"/>
        <v>46966</v>
      </c>
      <c r="BS161" s="174">
        <f t="shared" si="127"/>
        <v>46997</v>
      </c>
      <c r="BT161" s="174">
        <f t="shared" si="127"/>
        <v>47027</v>
      </c>
      <c r="BU161" s="174">
        <f t="shared" si="127"/>
        <v>47058</v>
      </c>
      <c r="BV161" s="174">
        <f t="shared" si="127"/>
        <v>47088</v>
      </c>
      <c r="BW161" s="174">
        <f t="shared" si="127"/>
        <v>47119</v>
      </c>
      <c r="BX161" s="174">
        <f t="shared" si="127"/>
        <v>47150</v>
      </c>
      <c r="BY161" s="174">
        <f t="shared" si="127"/>
        <v>47178</v>
      </c>
      <c r="BZ161" s="174">
        <f t="shared" si="127"/>
        <v>47209</v>
      </c>
      <c r="CA161" s="174">
        <f t="shared" si="127"/>
        <v>47239</v>
      </c>
      <c r="CB161" s="174">
        <f t="shared" si="127"/>
        <v>47270</v>
      </c>
      <c r="CC161" s="174">
        <f t="shared" si="127"/>
        <v>47300</v>
      </c>
      <c r="CD161" s="174">
        <f t="shared" si="127"/>
        <v>47331</v>
      </c>
      <c r="CE161" s="174">
        <f t="shared" si="127"/>
        <v>47362</v>
      </c>
      <c r="CF161" s="174">
        <f t="shared" si="127"/>
        <v>47392</v>
      </c>
      <c r="CG161" s="174">
        <f t="shared" si="127"/>
        <v>47423</v>
      </c>
      <c r="CH161" s="175">
        <f t="shared" si="127"/>
        <v>47453</v>
      </c>
    </row>
    <row r="162" spans="1:86" hidden="1" x14ac:dyDescent="0.3">
      <c r="A162" s="571"/>
      <c r="B162" s="284" t="s">
        <v>20</v>
      </c>
      <c r="C162" s="30">
        <f>IF(C23=0,0,((C5*0.5)-C41)*C78*C127*C$2)</f>
        <v>0</v>
      </c>
      <c r="D162" s="30">
        <f>IF(D23=0,0,((D5*0.5)+C23-D41)*D78*D127*D$2)</f>
        <v>37.982867858172895</v>
      </c>
      <c r="E162" s="30">
        <f t="shared" ref="E162:BP163" si="128">IF(E23=0,0,((E5*0.5)+D23-E41)*E78*E127*E$2)</f>
        <v>93.165558786540302</v>
      </c>
      <c r="F162" s="30">
        <f t="shared" si="128"/>
        <v>154.1115816717454</v>
      </c>
      <c r="G162" s="30">
        <f t="shared" si="128"/>
        <v>267.90421892347371</v>
      </c>
      <c r="H162" s="30">
        <f t="shared" si="128"/>
        <v>759.60250198770666</v>
      </c>
      <c r="I162" s="30">
        <f t="shared" si="128"/>
        <v>752.49581094415646</v>
      </c>
      <c r="J162" s="30">
        <f t="shared" si="128"/>
        <v>766.66050057209327</v>
      </c>
      <c r="K162" s="30">
        <f t="shared" si="128"/>
        <v>723.81584951202626</v>
      </c>
      <c r="L162" s="30">
        <f t="shared" si="128"/>
        <v>261.55656973298466</v>
      </c>
      <c r="M162" s="30">
        <f t="shared" si="128"/>
        <v>263.78604045732942</v>
      </c>
      <c r="N162" s="30">
        <f t="shared" si="128"/>
        <v>226.38667683417242</v>
      </c>
      <c r="O162" s="30">
        <f t="shared" si="128"/>
        <v>293.00949930790864</v>
      </c>
      <c r="P162" s="30">
        <f t="shared" si="128"/>
        <v>276.97580802408521</v>
      </c>
      <c r="Q162" s="30">
        <f t="shared" si="128"/>
        <v>313.23577306389632</v>
      </c>
      <c r="R162" s="30">
        <f t="shared" si="128"/>
        <v>307.20164183403159</v>
      </c>
      <c r="S162" s="30">
        <f t="shared" si="128"/>
        <v>406.59098357122292</v>
      </c>
      <c r="T162" s="30">
        <f t="shared" si="128"/>
        <v>1150.9426170054267</v>
      </c>
      <c r="U162" s="30">
        <f t="shared" si="128"/>
        <v>1059.1022066854989</v>
      </c>
      <c r="V162" s="30">
        <f t="shared" si="128"/>
        <v>1079.0383363273907</v>
      </c>
      <c r="W162" s="30">
        <f t="shared" si="128"/>
        <v>1018.7365195964072</v>
      </c>
      <c r="X162" s="30">
        <f t="shared" si="128"/>
        <v>368.12848144592698</v>
      </c>
      <c r="Y162" s="30">
        <f t="shared" si="128"/>
        <v>371.26635587599401</v>
      </c>
      <c r="Z162" s="30">
        <f t="shared" si="128"/>
        <v>264.70180102425388</v>
      </c>
      <c r="AA162" s="30">
        <f t="shared" si="128"/>
        <v>293.00949930790864</v>
      </c>
      <c r="AB162" s="30">
        <f t="shared" si="128"/>
        <v>276.97580802408521</v>
      </c>
      <c r="AC162" s="30">
        <f t="shared" si="128"/>
        <v>313.23577306389632</v>
      </c>
      <c r="AD162" s="30">
        <f t="shared" si="128"/>
        <v>307.20164183403159</v>
      </c>
      <c r="AE162" s="30">
        <f t="shared" si="128"/>
        <v>406.59098357122292</v>
      </c>
      <c r="AF162" s="30">
        <f t="shared" si="128"/>
        <v>1150.9426170054267</v>
      </c>
      <c r="AG162" s="30">
        <f t="shared" si="128"/>
        <v>1059.1022066854989</v>
      </c>
      <c r="AH162" s="30">
        <f t="shared" si="128"/>
        <v>1079.0383363273907</v>
      </c>
      <c r="AI162" s="30">
        <f t="shared" si="128"/>
        <v>1018.7365195964072</v>
      </c>
      <c r="AJ162" s="30">
        <f t="shared" si="128"/>
        <v>368.12848144592698</v>
      </c>
      <c r="AK162" s="30">
        <f t="shared" si="128"/>
        <v>371.26635587599401</v>
      </c>
      <c r="AL162" s="30">
        <f t="shared" si="128"/>
        <v>264.70180102425388</v>
      </c>
      <c r="AM162" s="30">
        <f t="shared" si="128"/>
        <v>293.00949930790864</v>
      </c>
      <c r="AN162" s="30">
        <f t="shared" si="128"/>
        <v>276.97580802408521</v>
      </c>
      <c r="AO162" s="30">
        <f t="shared" si="128"/>
        <v>313.23577306389632</v>
      </c>
      <c r="AP162" s="30">
        <f t="shared" si="128"/>
        <v>307.20164183403159</v>
      </c>
      <c r="AQ162" s="30">
        <f t="shared" si="128"/>
        <v>406.59098357122292</v>
      </c>
      <c r="AR162" s="30">
        <f t="shared" si="128"/>
        <v>1150.9426170054267</v>
      </c>
      <c r="AS162" s="30">
        <f t="shared" si="128"/>
        <v>1059.1022066854989</v>
      </c>
      <c r="AT162" s="30">
        <f t="shared" si="128"/>
        <v>1079.0383363273907</v>
      </c>
      <c r="AU162" s="30">
        <f t="shared" si="128"/>
        <v>1018.7365195964072</v>
      </c>
      <c r="AV162" s="30">
        <f t="shared" si="128"/>
        <v>368.12848144592698</v>
      </c>
      <c r="AW162" s="30">
        <f t="shared" si="128"/>
        <v>371.26635587599401</v>
      </c>
      <c r="AX162" s="30">
        <f t="shared" si="128"/>
        <v>264.70180102425388</v>
      </c>
      <c r="AY162" s="30">
        <f t="shared" si="128"/>
        <v>293.00949930790864</v>
      </c>
      <c r="AZ162" s="30">
        <f t="shared" si="128"/>
        <v>276.97580802408521</v>
      </c>
      <c r="BA162" s="30">
        <f t="shared" si="128"/>
        <v>313.23577306389632</v>
      </c>
      <c r="BB162" s="30">
        <f t="shared" si="128"/>
        <v>307.20164183403159</v>
      </c>
      <c r="BC162" s="30">
        <f t="shared" si="128"/>
        <v>406.59098357122292</v>
      </c>
      <c r="BD162" s="30">
        <f t="shared" si="128"/>
        <v>1150.9426170054267</v>
      </c>
      <c r="BE162" s="30">
        <f t="shared" si="128"/>
        <v>1059.1022066854989</v>
      </c>
      <c r="BF162" s="30">
        <f t="shared" si="128"/>
        <v>1079.0383363273907</v>
      </c>
      <c r="BG162" s="30">
        <f t="shared" si="128"/>
        <v>1018.7365195964072</v>
      </c>
      <c r="BH162" s="30">
        <f t="shared" si="128"/>
        <v>368.12848144592698</v>
      </c>
      <c r="BI162" s="30">
        <f t="shared" si="128"/>
        <v>371.26635587599401</v>
      </c>
      <c r="BJ162" s="30">
        <f t="shared" si="128"/>
        <v>264.70180102425388</v>
      </c>
      <c r="BK162" s="30">
        <f t="shared" si="128"/>
        <v>293.00949930790864</v>
      </c>
      <c r="BL162" s="30">
        <f t="shared" si="128"/>
        <v>276.97580802408521</v>
      </c>
      <c r="BM162" s="30">
        <f t="shared" si="128"/>
        <v>313.23577306389632</v>
      </c>
      <c r="BN162" s="30">
        <f t="shared" si="128"/>
        <v>307.20164183403159</v>
      </c>
      <c r="BO162" s="30">
        <f t="shared" si="128"/>
        <v>406.59098357122292</v>
      </c>
      <c r="BP162" s="30">
        <f t="shared" si="128"/>
        <v>1150.9426170054267</v>
      </c>
      <c r="BQ162" s="30">
        <f t="shared" ref="BQ162:CH166" si="129">IF(BQ23=0,0,((BQ5*0.5)+BP23-BQ41)*BQ78*BQ127*BQ$2)</f>
        <v>1059.1022066854989</v>
      </c>
      <c r="BR162" s="30">
        <f t="shared" si="129"/>
        <v>1079.0383363273907</v>
      </c>
      <c r="BS162" s="30">
        <f t="shared" si="129"/>
        <v>1018.7365195964072</v>
      </c>
      <c r="BT162" s="30">
        <f t="shared" si="129"/>
        <v>368.12848144592698</v>
      </c>
      <c r="BU162" s="30">
        <f t="shared" si="129"/>
        <v>371.26635587599401</v>
      </c>
      <c r="BV162" s="30">
        <f t="shared" si="129"/>
        <v>264.70180102425388</v>
      </c>
      <c r="BW162" s="30">
        <f t="shared" si="129"/>
        <v>293.00949930790864</v>
      </c>
      <c r="BX162" s="30">
        <f t="shared" si="129"/>
        <v>276.97580802408521</v>
      </c>
      <c r="BY162" s="30">
        <f t="shared" si="129"/>
        <v>313.23577306389632</v>
      </c>
      <c r="BZ162" s="30">
        <f t="shared" si="129"/>
        <v>307.20164183403159</v>
      </c>
      <c r="CA162" s="30">
        <f t="shared" si="129"/>
        <v>406.59098357122292</v>
      </c>
      <c r="CB162" s="30">
        <f t="shared" si="129"/>
        <v>1150.9426170054267</v>
      </c>
      <c r="CC162" s="30">
        <f t="shared" si="129"/>
        <v>1059.1022066854989</v>
      </c>
      <c r="CD162" s="30">
        <f t="shared" si="129"/>
        <v>1079.0383363273907</v>
      </c>
      <c r="CE162" s="30">
        <f t="shared" si="129"/>
        <v>1018.7365195964072</v>
      </c>
      <c r="CF162" s="30">
        <f t="shared" si="129"/>
        <v>368.12848144592698</v>
      </c>
      <c r="CG162" s="30">
        <f t="shared" si="129"/>
        <v>371.26635587599401</v>
      </c>
      <c r="CH162" s="33">
        <f t="shared" si="129"/>
        <v>264.70180102425388</v>
      </c>
    </row>
    <row r="163" spans="1:86" hidden="1" x14ac:dyDescent="0.3">
      <c r="A163" s="571"/>
      <c r="B163" s="284" t="s">
        <v>0</v>
      </c>
      <c r="C163" s="30">
        <f t="shared" ref="C163:C174" si="130">IF(C24=0,0,((C6*0.5)-C42)*C79*C128*C$2)</f>
        <v>0</v>
      </c>
      <c r="D163" s="30">
        <f t="shared" ref="D163:S174" si="131">IF(D24=0,0,((D6*0.5)+C24-D42)*D79*D128*D$2)</f>
        <v>0</v>
      </c>
      <c r="E163" s="30">
        <f t="shared" si="131"/>
        <v>0</v>
      </c>
      <c r="F163" s="30">
        <f t="shared" si="131"/>
        <v>0</v>
      </c>
      <c r="G163" s="30">
        <f t="shared" si="131"/>
        <v>0</v>
      </c>
      <c r="H163" s="30">
        <f t="shared" si="131"/>
        <v>0</v>
      </c>
      <c r="I163" s="30">
        <f t="shared" si="131"/>
        <v>0</v>
      </c>
      <c r="J163" s="30">
        <f t="shared" si="131"/>
        <v>0</v>
      </c>
      <c r="K163" s="30">
        <f t="shared" si="131"/>
        <v>0</v>
      </c>
      <c r="L163" s="30">
        <f t="shared" si="131"/>
        <v>0</v>
      </c>
      <c r="M163" s="30">
        <f t="shared" si="131"/>
        <v>0</v>
      </c>
      <c r="N163" s="30">
        <f t="shared" si="131"/>
        <v>0</v>
      </c>
      <c r="O163" s="30">
        <f t="shared" si="131"/>
        <v>0</v>
      </c>
      <c r="P163" s="30">
        <f t="shared" si="131"/>
        <v>0</v>
      </c>
      <c r="Q163" s="30">
        <f t="shared" si="131"/>
        <v>0</v>
      </c>
      <c r="R163" s="30">
        <f t="shared" si="131"/>
        <v>0</v>
      </c>
      <c r="S163" s="30">
        <f t="shared" si="131"/>
        <v>0</v>
      </c>
      <c r="T163" s="30">
        <f t="shared" si="128"/>
        <v>0</v>
      </c>
      <c r="U163" s="30">
        <f t="shared" si="128"/>
        <v>0</v>
      </c>
      <c r="V163" s="30">
        <f t="shared" si="128"/>
        <v>0</v>
      </c>
      <c r="W163" s="30">
        <f t="shared" si="128"/>
        <v>0</v>
      </c>
      <c r="X163" s="30">
        <f t="shared" si="128"/>
        <v>0</v>
      </c>
      <c r="Y163" s="30">
        <f t="shared" si="128"/>
        <v>0</v>
      </c>
      <c r="Z163" s="30">
        <f t="shared" si="128"/>
        <v>0</v>
      </c>
      <c r="AA163" s="30">
        <f t="shared" si="128"/>
        <v>0</v>
      </c>
      <c r="AB163" s="30">
        <f t="shared" si="128"/>
        <v>0</v>
      </c>
      <c r="AC163" s="30">
        <f t="shared" si="128"/>
        <v>0</v>
      </c>
      <c r="AD163" s="30">
        <f t="shared" si="128"/>
        <v>0</v>
      </c>
      <c r="AE163" s="30">
        <f t="shared" si="128"/>
        <v>0</v>
      </c>
      <c r="AF163" s="30">
        <f t="shared" si="128"/>
        <v>0</v>
      </c>
      <c r="AG163" s="30">
        <f t="shared" si="128"/>
        <v>0</v>
      </c>
      <c r="AH163" s="30">
        <f t="shared" si="128"/>
        <v>0</v>
      </c>
      <c r="AI163" s="30">
        <f t="shared" si="128"/>
        <v>0</v>
      </c>
      <c r="AJ163" s="30">
        <f t="shared" si="128"/>
        <v>0</v>
      </c>
      <c r="AK163" s="30">
        <f t="shared" si="128"/>
        <v>0</v>
      </c>
      <c r="AL163" s="30">
        <f t="shared" si="128"/>
        <v>0</v>
      </c>
      <c r="AM163" s="30">
        <f t="shared" si="128"/>
        <v>0</v>
      </c>
      <c r="AN163" s="30">
        <f t="shared" si="128"/>
        <v>0</v>
      </c>
      <c r="AO163" s="30">
        <f t="shared" si="128"/>
        <v>0</v>
      </c>
      <c r="AP163" s="30">
        <f t="shared" si="128"/>
        <v>0</v>
      </c>
      <c r="AQ163" s="30">
        <f t="shared" si="128"/>
        <v>0</v>
      </c>
      <c r="AR163" s="30">
        <f t="shared" si="128"/>
        <v>0</v>
      </c>
      <c r="AS163" s="30">
        <f t="shared" si="128"/>
        <v>0</v>
      </c>
      <c r="AT163" s="30">
        <f t="shared" si="128"/>
        <v>0</v>
      </c>
      <c r="AU163" s="30">
        <f t="shared" si="128"/>
        <v>0</v>
      </c>
      <c r="AV163" s="30">
        <f t="shared" si="128"/>
        <v>0</v>
      </c>
      <c r="AW163" s="30">
        <f t="shared" si="128"/>
        <v>0</v>
      </c>
      <c r="AX163" s="30">
        <f t="shared" si="128"/>
        <v>0</v>
      </c>
      <c r="AY163" s="30">
        <f t="shared" si="128"/>
        <v>0</v>
      </c>
      <c r="AZ163" s="30">
        <f t="shared" si="128"/>
        <v>0</v>
      </c>
      <c r="BA163" s="30">
        <f t="shared" si="128"/>
        <v>0</v>
      </c>
      <c r="BB163" s="30">
        <f t="shared" si="128"/>
        <v>0</v>
      </c>
      <c r="BC163" s="30">
        <f t="shared" si="128"/>
        <v>0</v>
      </c>
      <c r="BD163" s="30">
        <f t="shared" si="128"/>
        <v>0</v>
      </c>
      <c r="BE163" s="30">
        <f t="shared" si="128"/>
        <v>0</v>
      </c>
      <c r="BF163" s="30">
        <f t="shared" si="128"/>
        <v>0</v>
      </c>
      <c r="BG163" s="30">
        <f t="shared" si="128"/>
        <v>0</v>
      </c>
      <c r="BH163" s="30">
        <f t="shared" si="128"/>
        <v>0</v>
      </c>
      <c r="BI163" s="30">
        <f t="shared" si="128"/>
        <v>0</v>
      </c>
      <c r="BJ163" s="30">
        <f t="shared" si="128"/>
        <v>0</v>
      </c>
      <c r="BK163" s="30">
        <f t="shared" si="128"/>
        <v>0</v>
      </c>
      <c r="BL163" s="30">
        <f t="shared" si="128"/>
        <v>0</v>
      </c>
      <c r="BM163" s="30">
        <f t="shared" si="128"/>
        <v>0</v>
      </c>
      <c r="BN163" s="30">
        <f t="shared" si="128"/>
        <v>0</v>
      </c>
      <c r="BO163" s="30">
        <f t="shared" si="128"/>
        <v>0</v>
      </c>
      <c r="BP163" s="30">
        <f t="shared" si="128"/>
        <v>0</v>
      </c>
      <c r="BQ163" s="30">
        <f t="shared" si="129"/>
        <v>0</v>
      </c>
      <c r="BR163" s="30">
        <f t="shared" si="129"/>
        <v>0</v>
      </c>
      <c r="BS163" s="30">
        <f t="shared" si="129"/>
        <v>0</v>
      </c>
      <c r="BT163" s="30">
        <f t="shared" si="129"/>
        <v>0</v>
      </c>
      <c r="BU163" s="30">
        <f t="shared" si="129"/>
        <v>0</v>
      </c>
      <c r="BV163" s="30">
        <f t="shared" si="129"/>
        <v>0</v>
      </c>
      <c r="BW163" s="30">
        <f t="shared" si="129"/>
        <v>0</v>
      </c>
      <c r="BX163" s="30">
        <f t="shared" si="129"/>
        <v>0</v>
      </c>
      <c r="BY163" s="30">
        <f t="shared" si="129"/>
        <v>0</v>
      </c>
      <c r="BZ163" s="30">
        <f t="shared" si="129"/>
        <v>0</v>
      </c>
      <c r="CA163" s="30">
        <f t="shared" si="129"/>
        <v>0</v>
      </c>
      <c r="CB163" s="30">
        <f t="shared" si="129"/>
        <v>0</v>
      </c>
      <c r="CC163" s="30">
        <f t="shared" si="129"/>
        <v>0</v>
      </c>
      <c r="CD163" s="30">
        <f t="shared" si="129"/>
        <v>0</v>
      </c>
      <c r="CE163" s="30">
        <f t="shared" si="129"/>
        <v>0</v>
      </c>
      <c r="CF163" s="30">
        <f t="shared" si="129"/>
        <v>0</v>
      </c>
      <c r="CG163" s="30">
        <f t="shared" si="129"/>
        <v>0</v>
      </c>
      <c r="CH163" s="33">
        <f t="shared" si="129"/>
        <v>0</v>
      </c>
    </row>
    <row r="164" spans="1:86" hidden="1" x14ac:dyDescent="0.3">
      <c r="A164" s="571"/>
      <c r="B164" s="284" t="s">
        <v>21</v>
      </c>
      <c r="C164" s="30">
        <f t="shared" si="130"/>
        <v>0</v>
      </c>
      <c r="D164" s="30">
        <f t="shared" si="131"/>
        <v>0</v>
      </c>
      <c r="E164" s="30">
        <f t="shared" ref="E164:BP167" si="132">IF(E25=0,0,((E7*0.5)+D25-E43)*E80*E129*E$2)</f>
        <v>0</v>
      </c>
      <c r="F164" s="30">
        <f t="shared" si="132"/>
        <v>0</v>
      </c>
      <c r="G164" s="30">
        <f t="shared" si="132"/>
        <v>0</v>
      </c>
      <c r="H164" s="30">
        <f t="shared" si="132"/>
        <v>0</v>
      </c>
      <c r="I164" s="30">
        <f t="shared" si="132"/>
        <v>0</v>
      </c>
      <c r="J164" s="30">
        <f t="shared" si="132"/>
        <v>0</v>
      </c>
      <c r="K164" s="30">
        <f t="shared" si="132"/>
        <v>0</v>
      </c>
      <c r="L164" s="30">
        <f t="shared" si="132"/>
        <v>0</v>
      </c>
      <c r="M164" s="30">
        <f t="shared" si="132"/>
        <v>0</v>
      </c>
      <c r="N164" s="30">
        <f t="shared" si="132"/>
        <v>0</v>
      </c>
      <c r="O164" s="30">
        <f t="shared" si="132"/>
        <v>0</v>
      </c>
      <c r="P164" s="30">
        <f t="shared" si="132"/>
        <v>0</v>
      </c>
      <c r="Q164" s="30">
        <f t="shared" si="132"/>
        <v>0</v>
      </c>
      <c r="R164" s="30">
        <f t="shared" si="132"/>
        <v>0</v>
      </c>
      <c r="S164" s="30">
        <f t="shared" si="132"/>
        <v>0</v>
      </c>
      <c r="T164" s="30">
        <f t="shared" si="132"/>
        <v>0</v>
      </c>
      <c r="U164" s="30">
        <f t="shared" si="132"/>
        <v>0</v>
      </c>
      <c r="V164" s="30">
        <f t="shared" si="132"/>
        <v>0</v>
      </c>
      <c r="W164" s="30">
        <f t="shared" si="132"/>
        <v>0</v>
      </c>
      <c r="X164" s="30">
        <f t="shared" si="132"/>
        <v>0</v>
      </c>
      <c r="Y164" s="30">
        <f t="shared" si="132"/>
        <v>0</v>
      </c>
      <c r="Z164" s="30">
        <f t="shared" si="132"/>
        <v>0</v>
      </c>
      <c r="AA164" s="30">
        <f t="shared" si="132"/>
        <v>0</v>
      </c>
      <c r="AB164" s="30">
        <f t="shared" si="132"/>
        <v>0</v>
      </c>
      <c r="AC164" s="30">
        <f t="shared" si="132"/>
        <v>0</v>
      </c>
      <c r="AD164" s="30">
        <f t="shared" si="132"/>
        <v>0</v>
      </c>
      <c r="AE164" s="30">
        <f t="shared" si="132"/>
        <v>0</v>
      </c>
      <c r="AF164" s="30">
        <f t="shared" si="132"/>
        <v>0</v>
      </c>
      <c r="AG164" s="30">
        <f t="shared" si="132"/>
        <v>0</v>
      </c>
      <c r="AH164" s="30">
        <f t="shared" si="132"/>
        <v>0</v>
      </c>
      <c r="AI164" s="30">
        <f t="shared" si="132"/>
        <v>0</v>
      </c>
      <c r="AJ164" s="30">
        <f t="shared" si="132"/>
        <v>0</v>
      </c>
      <c r="AK164" s="30">
        <f t="shared" si="132"/>
        <v>0</v>
      </c>
      <c r="AL164" s="30">
        <f t="shared" si="132"/>
        <v>0</v>
      </c>
      <c r="AM164" s="30">
        <f t="shared" si="132"/>
        <v>0</v>
      </c>
      <c r="AN164" s="30">
        <f t="shared" si="132"/>
        <v>0</v>
      </c>
      <c r="AO164" s="30">
        <f t="shared" si="132"/>
        <v>0</v>
      </c>
      <c r="AP164" s="30">
        <f t="shared" si="132"/>
        <v>0</v>
      </c>
      <c r="AQ164" s="30">
        <f t="shared" si="132"/>
        <v>0</v>
      </c>
      <c r="AR164" s="30">
        <f t="shared" si="132"/>
        <v>0</v>
      </c>
      <c r="AS164" s="30">
        <f t="shared" si="132"/>
        <v>0</v>
      </c>
      <c r="AT164" s="30">
        <f t="shared" si="132"/>
        <v>0</v>
      </c>
      <c r="AU164" s="30">
        <f t="shared" si="132"/>
        <v>0</v>
      </c>
      <c r="AV164" s="30">
        <f t="shared" si="132"/>
        <v>0</v>
      </c>
      <c r="AW164" s="30">
        <f t="shared" si="132"/>
        <v>0</v>
      </c>
      <c r="AX164" s="30">
        <f t="shared" si="132"/>
        <v>0</v>
      </c>
      <c r="AY164" s="30">
        <f t="shared" si="132"/>
        <v>0</v>
      </c>
      <c r="AZ164" s="30">
        <f t="shared" si="132"/>
        <v>0</v>
      </c>
      <c r="BA164" s="30">
        <f t="shared" si="132"/>
        <v>0</v>
      </c>
      <c r="BB164" s="30">
        <f t="shared" si="132"/>
        <v>0</v>
      </c>
      <c r="BC164" s="30">
        <f t="shared" si="132"/>
        <v>0</v>
      </c>
      <c r="BD164" s="30">
        <f t="shared" si="132"/>
        <v>0</v>
      </c>
      <c r="BE164" s="30">
        <f t="shared" si="132"/>
        <v>0</v>
      </c>
      <c r="BF164" s="30">
        <f t="shared" si="132"/>
        <v>0</v>
      </c>
      <c r="BG164" s="30">
        <f t="shared" si="132"/>
        <v>0</v>
      </c>
      <c r="BH164" s="30">
        <f t="shared" si="132"/>
        <v>0</v>
      </c>
      <c r="BI164" s="30">
        <f t="shared" si="132"/>
        <v>0</v>
      </c>
      <c r="BJ164" s="30">
        <f t="shared" si="132"/>
        <v>0</v>
      </c>
      <c r="BK164" s="30">
        <f t="shared" si="132"/>
        <v>0</v>
      </c>
      <c r="BL164" s="30">
        <f t="shared" si="132"/>
        <v>0</v>
      </c>
      <c r="BM164" s="30">
        <f t="shared" si="132"/>
        <v>0</v>
      </c>
      <c r="BN164" s="30">
        <f t="shared" si="132"/>
        <v>0</v>
      </c>
      <c r="BO164" s="30">
        <f t="shared" si="132"/>
        <v>0</v>
      </c>
      <c r="BP164" s="30">
        <f t="shared" si="132"/>
        <v>0</v>
      </c>
      <c r="BQ164" s="30">
        <f t="shared" si="129"/>
        <v>0</v>
      </c>
      <c r="BR164" s="30">
        <f t="shared" si="129"/>
        <v>0</v>
      </c>
      <c r="BS164" s="30">
        <f t="shared" si="129"/>
        <v>0</v>
      </c>
      <c r="BT164" s="30">
        <f t="shared" si="129"/>
        <v>0</v>
      </c>
      <c r="BU164" s="30">
        <f t="shared" si="129"/>
        <v>0</v>
      </c>
      <c r="BV164" s="30">
        <f t="shared" si="129"/>
        <v>0</v>
      </c>
      <c r="BW164" s="30">
        <f t="shared" si="129"/>
        <v>0</v>
      </c>
      <c r="BX164" s="30">
        <f t="shared" si="129"/>
        <v>0</v>
      </c>
      <c r="BY164" s="30">
        <f t="shared" si="129"/>
        <v>0</v>
      </c>
      <c r="BZ164" s="30">
        <f t="shared" si="129"/>
        <v>0</v>
      </c>
      <c r="CA164" s="30">
        <f t="shared" si="129"/>
        <v>0</v>
      </c>
      <c r="CB164" s="30">
        <f t="shared" si="129"/>
        <v>0</v>
      </c>
      <c r="CC164" s="30">
        <f t="shared" si="129"/>
        <v>0</v>
      </c>
      <c r="CD164" s="30">
        <f t="shared" si="129"/>
        <v>0</v>
      </c>
      <c r="CE164" s="30">
        <f t="shared" si="129"/>
        <v>0</v>
      </c>
      <c r="CF164" s="30">
        <f t="shared" si="129"/>
        <v>0</v>
      </c>
      <c r="CG164" s="30">
        <f t="shared" si="129"/>
        <v>0</v>
      </c>
      <c r="CH164" s="33">
        <f t="shared" si="129"/>
        <v>0</v>
      </c>
    </row>
    <row r="165" spans="1:86" hidden="1" x14ac:dyDescent="0.3">
      <c r="A165" s="571"/>
      <c r="B165" s="284" t="s">
        <v>1</v>
      </c>
      <c r="C165" s="30">
        <f t="shared" si="130"/>
        <v>0</v>
      </c>
      <c r="D165" s="30">
        <f t="shared" si="131"/>
        <v>0</v>
      </c>
      <c r="E165" s="30">
        <f t="shared" si="132"/>
        <v>0</v>
      </c>
      <c r="F165" s="30">
        <f t="shared" si="132"/>
        <v>0</v>
      </c>
      <c r="G165" s="30">
        <f t="shared" si="132"/>
        <v>47.447345471439355</v>
      </c>
      <c r="H165" s="30">
        <f t="shared" si="132"/>
        <v>661.04510349857878</v>
      </c>
      <c r="I165" s="30">
        <f t="shared" si="132"/>
        <v>1422.7120318286547</v>
      </c>
      <c r="J165" s="30">
        <f t="shared" si="132"/>
        <v>2238.6756076107886</v>
      </c>
      <c r="K165" s="30">
        <f t="shared" si="132"/>
        <v>1095.4703453612397</v>
      </c>
      <c r="L165" s="30">
        <f t="shared" si="132"/>
        <v>38.330289519157823</v>
      </c>
      <c r="M165" s="30">
        <f t="shared" si="132"/>
        <v>0</v>
      </c>
      <c r="N165" s="30">
        <f t="shared" si="132"/>
        <v>0</v>
      </c>
      <c r="O165" s="30">
        <f t="shared" si="132"/>
        <v>0</v>
      </c>
      <c r="P165" s="30">
        <f t="shared" si="132"/>
        <v>0</v>
      </c>
      <c r="Q165" s="30">
        <f t="shared" si="132"/>
        <v>0</v>
      </c>
      <c r="R165" s="30">
        <f t="shared" si="132"/>
        <v>170.5139835605172</v>
      </c>
      <c r="S165" s="30">
        <f t="shared" si="132"/>
        <v>1251.2572103829018</v>
      </c>
      <c r="T165" s="30">
        <f t="shared" si="132"/>
        <v>8688.2992330520919</v>
      </c>
      <c r="U165" s="30">
        <f t="shared" si="132"/>
        <v>9501.021147282534</v>
      </c>
      <c r="V165" s="30">
        <f t="shared" si="132"/>
        <v>9685.3176963566621</v>
      </c>
      <c r="W165" s="30">
        <f t="shared" si="132"/>
        <v>4451.7208553746395</v>
      </c>
      <c r="X165" s="30">
        <f t="shared" si="132"/>
        <v>154.61750487583993</v>
      </c>
      <c r="Y165" s="30">
        <f t="shared" si="132"/>
        <v>0</v>
      </c>
      <c r="Z165" s="30">
        <f t="shared" si="132"/>
        <v>0</v>
      </c>
      <c r="AA165" s="30">
        <f t="shared" si="132"/>
        <v>0</v>
      </c>
      <c r="AB165" s="30">
        <f t="shared" si="132"/>
        <v>0</v>
      </c>
      <c r="AC165" s="30">
        <f t="shared" si="132"/>
        <v>0</v>
      </c>
      <c r="AD165" s="30">
        <f t="shared" si="132"/>
        <v>170.5139835605172</v>
      </c>
      <c r="AE165" s="30">
        <f t="shared" si="132"/>
        <v>1251.2572103829018</v>
      </c>
      <c r="AF165" s="30">
        <f t="shared" si="132"/>
        <v>8688.2992330520919</v>
      </c>
      <c r="AG165" s="30">
        <f t="shared" si="132"/>
        <v>9501.021147282534</v>
      </c>
      <c r="AH165" s="30">
        <f t="shared" si="132"/>
        <v>9685.3176963566621</v>
      </c>
      <c r="AI165" s="30">
        <f t="shared" si="132"/>
        <v>4451.7208553746395</v>
      </c>
      <c r="AJ165" s="30">
        <f t="shared" si="132"/>
        <v>154.61750487583993</v>
      </c>
      <c r="AK165" s="30">
        <f t="shared" si="132"/>
        <v>0</v>
      </c>
      <c r="AL165" s="30">
        <f t="shared" si="132"/>
        <v>0</v>
      </c>
      <c r="AM165" s="30">
        <f t="shared" si="132"/>
        <v>0</v>
      </c>
      <c r="AN165" s="30">
        <f t="shared" si="132"/>
        <v>0</v>
      </c>
      <c r="AO165" s="30">
        <f t="shared" si="132"/>
        <v>0</v>
      </c>
      <c r="AP165" s="30">
        <f t="shared" si="132"/>
        <v>170.5139835605172</v>
      </c>
      <c r="AQ165" s="30">
        <f t="shared" si="132"/>
        <v>1251.2572103829018</v>
      </c>
      <c r="AR165" s="30">
        <f t="shared" si="132"/>
        <v>8688.2992330520919</v>
      </c>
      <c r="AS165" s="30">
        <f t="shared" si="132"/>
        <v>9501.021147282534</v>
      </c>
      <c r="AT165" s="30">
        <f t="shared" si="132"/>
        <v>9685.3176963566621</v>
      </c>
      <c r="AU165" s="30">
        <f t="shared" si="132"/>
        <v>4451.7208553746395</v>
      </c>
      <c r="AV165" s="30">
        <f t="shared" si="132"/>
        <v>154.61750487583993</v>
      </c>
      <c r="AW165" s="30">
        <f t="shared" si="132"/>
        <v>0</v>
      </c>
      <c r="AX165" s="30">
        <f t="shared" si="132"/>
        <v>0</v>
      </c>
      <c r="AY165" s="30">
        <f t="shared" si="132"/>
        <v>0</v>
      </c>
      <c r="AZ165" s="30">
        <f t="shared" si="132"/>
        <v>0</v>
      </c>
      <c r="BA165" s="30">
        <f t="shared" si="132"/>
        <v>0</v>
      </c>
      <c r="BB165" s="30">
        <f t="shared" si="132"/>
        <v>170.5139835605172</v>
      </c>
      <c r="BC165" s="30">
        <f t="shared" si="132"/>
        <v>1251.2572103829018</v>
      </c>
      <c r="BD165" s="30">
        <f t="shared" si="132"/>
        <v>8688.2992330520919</v>
      </c>
      <c r="BE165" s="30">
        <f t="shared" si="132"/>
        <v>9501.021147282534</v>
      </c>
      <c r="BF165" s="30">
        <f t="shared" si="132"/>
        <v>9685.3176963566621</v>
      </c>
      <c r="BG165" s="30">
        <f t="shared" si="132"/>
        <v>4451.7208553746395</v>
      </c>
      <c r="BH165" s="30">
        <f t="shared" si="132"/>
        <v>154.61750487583993</v>
      </c>
      <c r="BI165" s="30">
        <f t="shared" si="132"/>
        <v>0</v>
      </c>
      <c r="BJ165" s="30">
        <f t="shared" si="132"/>
        <v>0</v>
      </c>
      <c r="BK165" s="30">
        <f t="shared" si="132"/>
        <v>0</v>
      </c>
      <c r="BL165" s="30">
        <f t="shared" si="132"/>
        <v>0</v>
      </c>
      <c r="BM165" s="30">
        <f t="shared" si="132"/>
        <v>0</v>
      </c>
      <c r="BN165" s="30">
        <f t="shared" si="132"/>
        <v>170.5139835605172</v>
      </c>
      <c r="BO165" s="30">
        <f t="shared" si="132"/>
        <v>1251.2572103829018</v>
      </c>
      <c r="BP165" s="30">
        <f t="shared" si="132"/>
        <v>8688.2992330520919</v>
      </c>
      <c r="BQ165" s="30">
        <f t="shared" si="129"/>
        <v>9501.021147282534</v>
      </c>
      <c r="BR165" s="30">
        <f t="shared" si="129"/>
        <v>9685.3176963566621</v>
      </c>
      <c r="BS165" s="30">
        <f t="shared" si="129"/>
        <v>4451.7208553746395</v>
      </c>
      <c r="BT165" s="30">
        <f t="shared" si="129"/>
        <v>154.61750487583993</v>
      </c>
      <c r="BU165" s="30">
        <f t="shared" si="129"/>
        <v>0</v>
      </c>
      <c r="BV165" s="30">
        <f t="shared" si="129"/>
        <v>0</v>
      </c>
      <c r="BW165" s="30">
        <f t="shared" si="129"/>
        <v>0</v>
      </c>
      <c r="BX165" s="30">
        <f t="shared" si="129"/>
        <v>0</v>
      </c>
      <c r="BY165" s="30">
        <f t="shared" si="129"/>
        <v>0</v>
      </c>
      <c r="BZ165" s="30">
        <f t="shared" si="129"/>
        <v>170.5139835605172</v>
      </c>
      <c r="CA165" s="30">
        <f t="shared" si="129"/>
        <v>1251.2572103829018</v>
      </c>
      <c r="CB165" s="30">
        <f t="shared" si="129"/>
        <v>8688.2992330520919</v>
      </c>
      <c r="CC165" s="30">
        <f t="shared" si="129"/>
        <v>9501.021147282534</v>
      </c>
      <c r="CD165" s="30">
        <f t="shared" si="129"/>
        <v>9685.3176963566621</v>
      </c>
      <c r="CE165" s="30">
        <f t="shared" si="129"/>
        <v>4451.7208553746395</v>
      </c>
      <c r="CF165" s="30">
        <f t="shared" si="129"/>
        <v>154.61750487583993</v>
      </c>
      <c r="CG165" s="30">
        <f t="shared" si="129"/>
        <v>0</v>
      </c>
      <c r="CH165" s="33">
        <f t="shared" si="129"/>
        <v>0</v>
      </c>
    </row>
    <row r="166" spans="1:86" hidden="1" x14ac:dyDescent="0.3">
      <c r="A166" s="571"/>
      <c r="B166" s="284" t="s">
        <v>22</v>
      </c>
      <c r="C166" s="30">
        <f t="shared" si="130"/>
        <v>0</v>
      </c>
      <c r="D166" s="30">
        <f t="shared" si="131"/>
        <v>0</v>
      </c>
      <c r="E166" s="30">
        <f t="shared" si="132"/>
        <v>0</v>
      </c>
      <c r="F166" s="30">
        <f t="shared" si="132"/>
        <v>0</v>
      </c>
      <c r="G166" s="30">
        <f t="shared" si="132"/>
        <v>0</v>
      </c>
      <c r="H166" s="30">
        <f t="shared" si="132"/>
        <v>0</v>
      </c>
      <c r="I166" s="30">
        <f t="shared" si="132"/>
        <v>0</v>
      </c>
      <c r="J166" s="30">
        <f t="shared" si="132"/>
        <v>0</v>
      </c>
      <c r="K166" s="30">
        <f t="shared" si="132"/>
        <v>0</v>
      </c>
      <c r="L166" s="30">
        <f t="shared" si="132"/>
        <v>0</v>
      </c>
      <c r="M166" s="30">
        <f t="shared" si="132"/>
        <v>0</v>
      </c>
      <c r="N166" s="30">
        <f t="shared" si="132"/>
        <v>0</v>
      </c>
      <c r="O166" s="30">
        <f t="shared" si="132"/>
        <v>0</v>
      </c>
      <c r="P166" s="30">
        <f t="shared" si="132"/>
        <v>0</v>
      </c>
      <c r="Q166" s="30">
        <f t="shared" si="132"/>
        <v>0</v>
      </c>
      <c r="R166" s="30">
        <f t="shared" si="132"/>
        <v>0</v>
      </c>
      <c r="S166" s="30">
        <f t="shared" si="132"/>
        <v>0</v>
      </c>
      <c r="T166" s="30">
        <f t="shared" si="132"/>
        <v>0</v>
      </c>
      <c r="U166" s="30">
        <f t="shared" si="132"/>
        <v>0</v>
      </c>
      <c r="V166" s="30">
        <f t="shared" si="132"/>
        <v>0</v>
      </c>
      <c r="W166" s="30">
        <f t="shared" si="132"/>
        <v>0</v>
      </c>
      <c r="X166" s="30">
        <f t="shared" si="132"/>
        <v>0</v>
      </c>
      <c r="Y166" s="30">
        <f t="shared" si="132"/>
        <v>0</v>
      </c>
      <c r="Z166" s="30">
        <f t="shared" si="132"/>
        <v>0</v>
      </c>
      <c r="AA166" s="30">
        <f t="shared" si="132"/>
        <v>0</v>
      </c>
      <c r="AB166" s="30">
        <f t="shared" si="132"/>
        <v>0</v>
      </c>
      <c r="AC166" s="30">
        <f t="shared" si="132"/>
        <v>0</v>
      </c>
      <c r="AD166" s="30">
        <f t="shared" si="132"/>
        <v>0</v>
      </c>
      <c r="AE166" s="30">
        <f t="shared" si="132"/>
        <v>0</v>
      </c>
      <c r="AF166" s="30">
        <f t="shared" si="132"/>
        <v>0</v>
      </c>
      <c r="AG166" s="30">
        <f t="shared" si="132"/>
        <v>0</v>
      </c>
      <c r="AH166" s="30">
        <f t="shared" si="132"/>
        <v>0</v>
      </c>
      <c r="AI166" s="30">
        <f t="shared" si="132"/>
        <v>0</v>
      </c>
      <c r="AJ166" s="30">
        <f t="shared" si="132"/>
        <v>0</v>
      </c>
      <c r="AK166" s="30">
        <f t="shared" si="132"/>
        <v>0</v>
      </c>
      <c r="AL166" s="30">
        <f t="shared" si="132"/>
        <v>0</v>
      </c>
      <c r="AM166" s="30">
        <f t="shared" si="132"/>
        <v>0</v>
      </c>
      <c r="AN166" s="30">
        <f t="shared" si="132"/>
        <v>0</v>
      </c>
      <c r="AO166" s="30">
        <f t="shared" si="132"/>
        <v>0</v>
      </c>
      <c r="AP166" s="30">
        <f t="shared" si="132"/>
        <v>0</v>
      </c>
      <c r="AQ166" s="30">
        <f t="shared" si="132"/>
        <v>0</v>
      </c>
      <c r="AR166" s="30">
        <f t="shared" si="132"/>
        <v>0</v>
      </c>
      <c r="AS166" s="30">
        <f t="shared" si="132"/>
        <v>0</v>
      </c>
      <c r="AT166" s="30">
        <f t="shared" si="132"/>
        <v>0</v>
      </c>
      <c r="AU166" s="30">
        <f t="shared" si="132"/>
        <v>0</v>
      </c>
      <c r="AV166" s="30">
        <f t="shared" si="132"/>
        <v>0</v>
      </c>
      <c r="AW166" s="30">
        <f t="shared" si="132"/>
        <v>0</v>
      </c>
      <c r="AX166" s="30">
        <f t="shared" si="132"/>
        <v>0</v>
      </c>
      <c r="AY166" s="30">
        <f t="shared" si="132"/>
        <v>0</v>
      </c>
      <c r="AZ166" s="30">
        <f t="shared" si="132"/>
        <v>0</v>
      </c>
      <c r="BA166" s="30">
        <f t="shared" si="132"/>
        <v>0</v>
      </c>
      <c r="BB166" s="30">
        <f t="shared" si="132"/>
        <v>0</v>
      </c>
      <c r="BC166" s="30">
        <f t="shared" si="132"/>
        <v>0</v>
      </c>
      <c r="BD166" s="30">
        <f t="shared" si="132"/>
        <v>0</v>
      </c>
      <c r="BE166" s="30">
        <f t="shared" si="132"/>
        <v>0</v>
      </c>
      <c r="BF166" s="30">
        <f t="shared" si="132"/>
        <v>0</v>
      </c>
      <c r="BG166" s="30">
        <f t="shared" si="132"/>
        <v>0</v>
      </c>
      <c r="BH166" s="30">
        <f t="shared" si="132"/>
        <v>0</v>
      </c>
      <c r="BI166" s="30">
        <f t="shared" si="132"/>
        <v>0</v>
      </c>
      <c r="BJ166" s="30">
        <f t="shared" si="132"/>
        <v>0</v>
      </c>
      <c r="BK166" s="30">
        <f t="shared" si="132"/>
        <v>0</v>
      </c>
      <c r="BL166" s="30">
        <f t="shared" si="132"/>
        <v>0</v>
      </c>
      <c r="BM166" s="30">
        <f t="shared" si="132"/>
        <v>0</v>
      </c>
      <c r="BN166" s="30">
        <f t="shared" si="132"/>
        <v>0</v>
      </c>
      <c r="BO166" s="30">
        <f t="shared" si="132"/>
        <v>0</v>
      </c>
      <c r="BP166" s="30">
        <f t="shared" si="132"/>
        <v>0</v>
      </c>
      <c r="BQ166" s="30">
        <f t="shared" si="129"/>
        <v>0</v>
      </c>
      <c r="BR166" s="30">
        <f t="shared" si="129"/>
        <v>0</v>
      </c>
      <c r="BS166" s="30">
        <f t="shared" si="129"/>
        <v>0</v>
      </c>
      <c r="BT166" s="30">
        <f t="shared" si="129"/>
        <v>0</v>
      </c>
      <c r="BU166" s="30">
        <f t="shared" si="129"/>
        <v>0</v>
      </c>
      <c r="BV166" s="30">
        <f t="shared" si="129"/>
        <v>0</v>
      </c>
      <c r="BW166" s="30">
        <f t="shared" si="129"/>
        <v>0</v>
      </c>
      <c r="BX166" s="30">
        <f t="shared" si="129"/>
        <v>0</v>
      </c>
      <c r="BY166" s="30">
        <f t="shared" si="129"/>
        <v>0</v>
      </c>
      <c r="BZ166" s="30">
        <f t="shared" si="129"/>
        <v>0</v>
      </c>
      <c r="CA166" s="30">
        <f t="shared" si="129"/>
        <v>0</v>
      </c>
      <c r="CB166" s="30">
        <f t="shared" si="129"/>
        <v>0</v>
      </c>
      <c r="CC166" s="30">
        <f t="shared" si="129"/>
        <v>0</v>
      </c>
      <c r="CD166" s="30">
        <f t="shared" si="129"/>
        <v>0</v>
      </c>
      <c r="CE166" s="30">
        <f t="shared" si="129"/>
        <v>0</v>
      </c>
      <c r="CF166" s="30">
        <f t="shared" si="129"/>
        <v>0</v>
      </c>
      <c r="CG166" s="30">
        <f t="shared" si="129"/>
        <v>0</v>
      </c>
      <c r="CH166" s="33">
        <f t="shared" si="129"/>
        <v>0</v>
      </c>
    </row>
    <row r="167" spans="1:86" hidden="1" x14ac:dyDescent="0.3">
      <c r="A167" s="571"/>
      <c r="B167" s="94" t="s">
        <v>9</v>
      </c>
      <c r="C167" s="30">
        <f t="shared" si="130"/>
        <v>0</v>
      </c>
      <c r="D167" s="30">
        <f t="shared" si="131"/>
        <v>0</v>
      </c>
      <c r="E167" s="30">
        <f t="shared" si="132"/>
        <v>0</v>
      </c>
      <c r="F167" s="30">
        <f t="shared" si="132"/>
        <v>0</v>
      </c>
      <c r="G167" s="30">
        <f t="shared" si="132"/>
        <v>0</v>
      </c>
      <c r="H167" s="30">
        <f t="shared" si="132"/>
        <v>0</v>
      </c>
      <c r="I167" s="30">
        <f t="shared" si="132"/>
        <v>0</v>
      </c>
      <c r="J167" s="30">
        <f t="shared" si="132"/>
        <v>0</v>
      </c>
      <c r="K167" s="30">
        <f t="shared" si="132"/>
        <v>0</v>
      </c>
      <c r="L167" s="30">
        <f t="shared" si="132"/>
        <v>0</v>
      </c>
      <c r="M167" s="30">
        <f t="shared" si="132"/>
        <v>0</v>
      </c>
      <c r="N167" s="30">
        <f t="shared" si="132"/>
        <v>0</v>
      </c>
      <c r="O167" s="30">
        <f t="shared" si="132"/>
        <v>0</v>
      </c>
      <c r="P167" s="30">
        <f t="shared" si="132"/>
        <v>0</v>
      </c>
      <c r="Q167" s="30">
        <f t="shared" si="132"/>
        <v>0</v>
      </c>
      <c r="R167" s="30">
        <f t="shared" si="132"/>
        <v>0</v>
      </c>
      <c r="S167" s="30">
        <f t="shared" si="132"/>
        <v>0</v>
      </c>
      <c r="T167" s="30">
        <f t="shared" si="132"/>
        <v>0</v>
      </c>
      <c r="U167" s="30">
        <f t="shared" si="132"/>
        <v>0</v>
      </c>
      <c r="V167" s="30">
        <f t="shared" si="132"/>
        <v>0</v>
      </c>
      <c r="W167" s="30">
        <f t="shared" si="132"/>
        <v>0</v>
      </c>
      <c r="X167" s="30">
        <f t="shared" si="132"/>
        <v>0</v>
      </c>
      <c r="Y167" s="30">
        <f t="shared" si="132"/>
        <v>0</v>
      </c>
      <c r="Z167" s="30">
        <f t="shared" si="132"/>
        <v>0</v>
      </c>
      <c r="AA167" s="30">
        <f t="shared" si="132"/>
        <v>0</v>
      </c>
      <c r="AB167" s="30">
        <f t="shared" si="132"/>
        <v>0</v>
      </c>
      <c r="AC167" s="30">
        <f t="shared" si="132"/>
        <v>0</v>
      </c>
      <c r="AD167" s="30">
        <f t="shared" si="132"/>
        <v>0</v>
      </c>
      <c r="AE167" s="30">
        <f t="shared" si="132"/>
        <v>0</v>
      </c>
      <c r="AF167" s="30">
        <f t="shared" si="132"/>
        <v>0</v>
      </c>
      <c r="AG167" s="30">
        <f t="shared" si="132"/>
        <v>0</v>
      </c>
      <c r="AH167" s="30">
        <f t="shared" si="132"/>
        <v>0</v>
      </c>
      <c r="AI167" s="30">
        <f t="shared" si="132"/>
        <v>0</v>
      </c>
      <c r="AJ167" s="30">
        <f t="shared" si="132"/>
        <v>0</v>
      </c>
      <c r="AK167" s="30">
        <f t="shared" si="132"/>
        <v>0</v>
      </c>
      <c r="AL167" s="30">
        <f t="shared" si="132"/>
        <v>0</v>
      </c>
      <c r="AM167" s="30">
        <f t="shared" si="132"/>
        <v>0</v>
      </c>
      <c r="AN167" s="30">
        <f t="shared" si="132"/>
        <v>0</v>
      </c>
      <c r="AO167" s="30">
        <f t="shared" si="132"/>
        <v>0</v>
      </c>
      <c r="AP167" s="30">
        <f t="shared" si="132"/>
        <v>0</v>
      </c>
      <c r="AQ167" s="30">
        <f t="shared" si="132"/>
        <v>0</v>
      </c>
      <c r="AR167" s="30">
        <f t="shared" si="132"/>
        <v>0</v>
      </c>
      <c r="AS167" s="30">
        <f t="shared" si="132"/>
        <v>0</v>
      </c>
      <c r="AT167" s="30">
        <f t="shared" si="132"/>
        <v>0</v>
      </c>
      <c r="AU167" s="30">
        <f t="shared" si="132"/>
        <v>0</v>
      </c>
      <c r="AV167" s="30">
        <f t="shared" si="132"/>
        <v>0</v>
      </c>
      <c r="AW167" s="30">
        <f t="shared" si="132"/>
        <v>0</v>
      </c>
      <c r="AX167" s="30">
        <f t="shared" si="132"/>
        <v>0</v>
      </c>
      <c r="AY167" s="30">
        <f t="shared" si="132"/>
        <v>0</v>
      </c>
      <c r="AZ167" s="30">
        <f t="shared" si="132"/>
        <v>0</v>
      </c>
      <c r="BA167" s="30">
        <f t="shared" si="132"/>
        <v>0</v>
      </c>
      <c r="BB167" s="30">
        <f t="shared" si="132"/>
        <v>0</v>
      </c>
      <c r="BC167" s="30">
        <f t="shared" si="132"/>
        <v>0</v>
      </c>
      <c r="BD167" s="30">
        <f t="shared" si="132"/>
        <v>0</v>
      </c>
      <c r="BE167" s="30">
        <f t="shared" si="132"/>
        <v>0</v>
      </c>
      <c r="BF167" s="30">
        <f t="shared" si="132"/>
        <v>0</v>
      </c>
      <c r="BG167" s="30">
        <f t="shared" si="132"/>
        <v>0</v>
      </c>
      <c r="BH167" s="30">
        <f t="shared" si="132"/>
        <v>0</v>
      </c>
      <c r="BI167" s="30">
        <f t="shared" si="132"/>
        <v>0</v>
      </c>
      <c r="BJ167" s="30">
        <f t="shared" si="132"/>
        <v>0</v>
      </c>
      <c r="BK167" s="30">
        <f t="shared" si="132"/>
        <v>0</v>
      </c>
      <c r="BL167" s="30">
        <f t="shared" si="132"/>
        <v>0</v>
      </c>
      <c r="BM167" s="30">
        <f t="shared" si="132"/>
        <v>0</v>
      </c>
      <c r="BN167" s="30">
        <f t="shared" si="132"/>
        <v>0</v>
      </c>
      <c r="BO167" s="30">
        <f t="shared" si="132"/>
        <v>0</v>
      </c>
      <c r="BP167" s="30">
        <f t="shared" ref="BP167:CH170" si="133">IF(BP28=0,0,((BP10*0.5)+BO28-BP46)*BP83*BP132*BP$2)</f>
        <v>0</v>
      </c>
      <c r="BQ167" s="30">
        <f t="shared" si="133"/>
        <v>0</v>
      </c>
      <c r="BR167" s="30">
        <f t="shared" si="133"/>
        <v>0</v>
      </c>
      <c r="BS167" s="30">
        <f t="shared" si="133"/>
        <v>0</v>
      </c>
      <c r="BT167" s="30">
        <f t="shared" si="133"/>
        <v>0</v>
      </c>
      <c r="BU167" s="30">
        <f t="shared" si="133"/>
        <v>0</v>
      </c>
      <c r="BV167" s="30">
        <f t="shared" si="133"/>
        <v>0</v>
      </c>
      <c r="BW167" s="30">
        <f t="shared" si="133"/>
        <v>0</v>
      </c>
      <c r="BX167" s="30">
        <f t="shared" si="133"/>
        <v>0</v>
      </c>
      <c r="BY167" s="30">
        <f t="shared" si="133"/>
        <v>0</v>
      </c>
      <c r="BZ167" s="30">
        <f t="shared" si="133"/>
        <v>0</v>
      </c>
      <c r="CA167" s="30">
        <f t="shared" si="133"/>
        <v>0</v>
      </c>
      <c r="CB167" s="30">
        <f t="shared" si="133"/>
        <v>0</v>
      </c>
      <c r="CC167" s="30">
        <f t="shared" si="133"/>
        <v>0</v>
      </c>
      <c r="CD167" s="30">
        <f t="shared" si="133"/>
        <v>0</v>
      </c>
      <c r="CE167" s="30">
        <f t="shared" si="133"/>
        <v>0</v>
      </c>
      <c r="CF167" s="30">
        <f t="shared" si="133"/>
        <v>0</v>
      </c>
      <c r="CG167" s="30">
        <f t="shared" si="133"/>
        <v>0</v>
      </c>
      <c r="CH167" s="33">
        <f t="shared" si="133"/>
        <v>0</v>
      </c>
    </row>
    <row r="168" spans="1:86" hidden="1" x14ac:dyDescent="0.3">
      <c r="A168" s="571"/>
      <c r="B168" s="94" t="s">
        <v>3</v>
      </c>
      <c r="C168" s="30">
        <f t="shared" si="130"/>
        <v>0</v>
      </c>
      <c r="D168" s="30">
        <f t="shared" si="131"/>
        <v>0</v>
      </c>
      <c r="E168" s="30">
        <f t="shared" ref="E168:BP171" si="134">IF(E29=0,0,((E11*0.5)+D29-E47)*E84*E133*E$2)</f>
        <v>0</v>
      </c>
      <c r="F168" s="30">
        <f t="shared" si="134"/>
        <v>0</v>
      </c>
      <c r="G168" s="30">
        <f t="shared" si="134"/>
        <v>25.502997837424616</v>
      </c>
      <c r="H168" s="30">
        <f t="shared" si="134"/>
        <v>365.23258026566572</v>
      </c>
      <c r="I168" s="30">
        <f t="shared" si="134"/>
        <v>430.47286766740126</v>
      </c>
      <c r="J168" s="30">
        <f t="shared" si="134"/>
        <v>620.51581699457245</v>
      </c>
      <c r="K168" s="30">
        <f t="shared" si="134"/>
        <v>1138.5842378141501</v>
      </c>
      <c r="L168" s="30">
        <f t="shared" si="134"/>
        <v>281.14872905668665</v>
      </c>
      <c r="M168" s="30">
        <f t="shared" si="134"/>
        <v>471.48633177105233</v>
      </c>
      <c r="N168" s="30">
        <f t="shared" si="134"/>
        <v>924.1231668987906</v>
      </c>
      <c r="O168" s="30">
        <f t="shared" si="134"/>
        <v>1371.1879420164237</v>
      </c>
      <c r="P168" s="30">
        <f t="shared" si="134"/>
        <v>1034.9281416721444</v>
      </c>
      <c r="Q168" s="30">
        <f t="shared" si="134"/>
        <v>841.05816622279508</v>
      </c>
      <c r="R168" s="30">
        <f t="shared" si="134"/>
        <v>323.63859269934045</v>
      </c>
      <c r="S168" s="30">
        <f t="shared" si="134"/>
        <v>818.07634258131714</v>
      </c>
      <c r="T168" s="30">
        <f t="shared" si="134"/>
        <v>5847.6339710302555</v>
      </c>
      <c r="U168" s="30">
        <f t="shared" si="134"/>
        <v>6395.8618145519449</v>
      </c>
      <c r="V168" s="30">
        <f t="shared" si="134"/>
        <v>6520.6825112141805</v>
      </c>
      <c r="W168" s="30">
        <f t="shared" si="134"/>
        <v>2980.946535747858</v>
      </c>
      <c r="X168" s="30">
        <f t="shared" si="134"/>
        <v>385.25947800231307</v>
      </c>
      <c r="Y168" s="30">
        <f t="shared" si="134"/>
        <v>575.93939546265062</v>
      </c>
      <c r="Z168" s="30">
        <f t="shared" si="134"/>
        <v>1016.2800554505874</v>
      </c>
      <c r="AA168" s="30">
        <f t="shared" si="134"/>
        <v>1371.1879420164237</v>
      </c>
      <c r="AB168" s="30">
        <f t="shared" si="134"/>
        <v>1034.9281416721444</v>
      </c>
      <c r="AC168" s="30">
        <f t="shared" si="134"/>
        <v>841.05816622279508</v>
      </c>
      <c r="AD168" s="30">
        <f t="shared" si="134"/>
        <v>323.63859269934045</v>
      </c>
      <c r="AE168" s="30">
        <f t="shared" si="134"/>
        <v>818.07634258131714</v>
      </c>
      <c r="AF168" s="30">
        <f t="shared" si="134"/>
        <v>5847.6339710302555</v>
      </c>
      <c r="AG168" s="30">
        <f t="shared" si="134"/>
        <v>6395.8618145519449</v>
      </c>
      <c r="AH168" s="30">
        <f t="shared" si="134"/>
        <v>6520.6825112141805</v>
      </c>
      <c r="AI168" s="30">
        <f t="shared" si="134"/>
        <v>2980.946535747858</v>
      </c>
      <c r="AJ168" s="30">
        <f t="shared" si="134"/>
        <v>385.25947800231307</v>
      </c>
      <c r="AK168" s="30">
        <f t="shared" si="134"/>
        <v>575.93939546265062</v>
      </c>
      <c r="AL168" s="30">
        <f t="shared" si="134"/>
        <v>1016.2800554505874</v>
      </c>
      <c r="AM168" s="30">
        <f t="shared" si="134"/>
        <v>1371.1879420164237</v>
      </c>
      <c r="AN168" s="30">
        <f t="shared" si="134"/>
        <v>1034.9281416721444</v>
      </c>
      <c r="AO168" s="30">
        <f t="shared" si="134"/>
        <v>841.05816622279508</v>
      </c>
      <c r="AP168" s="30">
        <f t="shared" si="134"/>
        <v>323.63859269934045</v>
      </c>
      <c r="AQ168" s="30">
        <f t="shared" si="134"/>
        <v>818.07634258131714</v>
      </c>
      <c r="AR168" s="30">
        <f t="shared" si="134"/>
        <v>5847.6339710302555</v>
      </c>
      <c r="AS168" s="30">
        <f t="shared" si="134"/>
        <v>6395.8618145519449</v>
      </c>
      <c r="AT168" s="30">
        <f t="shared" si="134"/>
        <v>6520.6825112141805</v>
      </c>
      <c r="AU168" s="30">
        <f t="shared" si="134"/>
        <v>2980.946535747858</v>
      </c>
      <c r="AV168" s="30">
        <f t="shared" si="134"/>
        <v>385.25947800231307</v>
      </c>
      <c r="AW168" s="30">
        <f t="shared" si="134"/>
        <v>575.93939546265062</v>
      </c>
      <c r="AX168" s="30">
        <f t="shared" si="134"/>
        <v>1016.2800554505874</v>
      </c>
      <c r="AY168" s="30">
        <f t="shared" si="134"/>
        <v>1371.1879420164237</v>
      </c>
      <c r="AZ168" s="30">
        <f t="shared" si="134"/>
        <v>1034.9281416721444</v>
      </c>
      <c r="BA168" s="30">
        <f t="shared" si="134"/>
        <v>841.05816622279508</v>
      </c>
      <c r="BB168" s="30">
        <f t="shared" si="134"/>
        <v>323.63859269934045</v>
      </c>
      <c r="BC168" s="30">
        <f t="shared" si="134"/>
        <v>818.07634258131714</v>
      </c>
      <c r="BD168" s="30">
        <f t="shared" si="134"/>
        <v>5847.6339710302555</v>
      </c>
      <c r="BE168" s="30">
        <f t="shared" si="134"/>
        <v>6395.8618145519449</v>
      </c>
      <c r="BF168" s="30">
        <f t="shared" si="134"/>
        <v>6520.6825112141805</v>
      </c>
      <c r="BG168" s="30">
        <f t="shared" si="134"/>
        <v>2980.946535747858</v>
      </c>
      <c r="BH168" s="30">
        <f t="shared" si="134"/>
        <v>385.25947800231307</v>
      </c>
      <c r="BI168" s="30">
        <f t="shared" si="134"/>
        <v>575.93939546265062</v>
      </c>
      <c r="BJ168" s="30">
        <f t="shared" si="134"/>
        <v>1016.2800554505874</v>
      </c>
      <c r="BK168" s="30">
        <f t="shared" si="134"/>
        <v>1371.1879420164237</v>
      </c>
      <c r="BL168" s="30">
        <f t="shared" si="134"/>
        <v>1034.9281416721444</v>
      </c>
      <c r="BM168" s="30">
        <f t="shared" si="134"/>
        <v>841.05816622279508</v>
      </c>
      <c r="BN168" s="30">
        <f t="shared" si="134"/>
        <v>323.63859269934045</v>
      </c>
      <c r="BO168" s="30">
        <f t="shared" si="134"/>
        <v>818.07634258131714</v>
      </c>
      <c r="BP168" s="30">
        <f t="shared" si="134"/>
        <v>5847.6339710302555</v>
      </c>
      <c r="BQ168" s="30">
        <f t="shared" si="133"/>
        <v>6395.8618145519449</v>
      </c>
      <c r="BR168" s="30">
        <f t="shared" si="133"/>
        <v>6520.6825112141805</v>
      </c>
      <c r="BS168" s="30">
        <f t="shared" si="133"/>
        <v>2980.946535747858</v>
      </c>
      <c r="BT168" s="30">
        <f t="shared" si="133"/>
        <v>385.25947800231307</v>
      </c>
      <c r="BU168" s="30">
        <f t="shared" si="133"/>
        <v>575.93939546265062</v>
      </c>
      <c r="BV168" s="30">
        <f t="shared" si="133"/>
        <v>1016.2800554505874</v>
      </c>
      <c r="BW168" s="30">
        <f t="shared" si="133"/>
        <v>1371.1879420164237</v>
      </c>
      <c r="BX168" s="30">
        <f t="shared" si="133"/>
        <v>1034.9281416721444</v>
      </c>
      <c r="BY168" s="30">
        <f t="shared" si="133"/>
        <v>841.05816622279508</v>
      </c>
      <c r="BZ168" s="30">
        <f t="shared" si="133"/>
        <v>323.63859269934045</v>
      </c>
      <c r="CA168" s="30">
        <f t="shared" si="133"/>
        <v>818.07634258131714</v>
      </c>
      <c r="CB168" s="30">
        <f t="shared" si="133"/>
        <v>5847.6339710302555</v>
      </c>
      <c r="CC168" s="30">
        <f t="shared" si="133"/>
        <v>6395.8618145519449</v>
      </c>
      <c r="CD168" s="30">
        <f t="shared" si="133"/>
        <v>6520.6825112141805</v>
      </c>
      <c r="CE168" s="30">
        <f t="shared" si="133"/>
        <v>2980.946535747858</v>
      </c>
      <c r="CF168" s="30">
        <f t="shared" si="133"/>
        <v>385.25947800231307</v>
      </c>
      <c r="CG168" s="30">
        <f t="shared" si="133"/>
        <v>575.93939546265062</v>
      </c>
      <c r="CH168" s="33">
        <f t="shared" si="133"/>
        <v>1016.2800554505874</v>
      </c>
    </row>
    <row r="169" spans="1:86" ht="15.75" hidden="1" customHeight="1" x14ac:dyDescent="0.3">
      <c r="A169" s="571"/>
      <c r="B169" s="94" t="s">
        <v>4</v>
      </c>
      <c r="C169" s="30">
        <f t="shared" si="130"/>
        <v>0</v>
      </c>
      <c r="D169" s="30">
        <f t="shared" si="131"/>
        <v>2.7793331781993098</v>
      </c>
      <c r="E169" s="30">
        <f t="shared" si="134"/>
        <v>9.4068655747216887</v>
      </c>
      <c r="F169" s="30">
        <f t="shared" si="134"/>
        <v>50.81352778550248</v>
      </c>
      <c r="G169" s="30">
        <f t="shared" si="134"/>
        <v>204.71487221892644</v>
      </c>
      <c r="H169" s="30">
        <f t="shared" si="134"/>
        <v>781.6626195932713</v>
      </c>
      <c r="I169" s="30">
        <f t="shared" si="134"/>
        <v>1142.989460802482</v>
      </c>
      <c r="J169" s="30">
        <f t="shared" si="134"/>
        <v>1231.3936157782757</v>
      </c>
      <c r="K169" s="30">
        <f t="shared" si="134"/>
        <v>1394.4580239973457</v>
      </c>
      <c r="L169" s="30">
        <f t="shared" si="134"/>
        <v>736.75763184418986</v>
      </c>
      <c r="M169" s="30">
        <f t="shared" si="134"/>
        <v>664.19507375335286</v>
      </c>
      <c r="N169" s="30">
        <f t="shared" si="134"/>
        <v>914.59587118549689</v>
      </c>
      <c r="O169" s="30">
        <f t="shared" si="134"/>
        <v>1877.5045387074979</v>
      </c>
      <c r="P169" s="30">
        <f t="shared" si="134"/>
        <v>1428.9889885758496</v>
      </c>
      <c r="Q169" s="30">
        <f t="shared" si="134"/>
        <v>1632.4443425673721</v>
      </c>
      <c r="R169" s="30">
        <f t="shared" si="134"/>
        <v>1887.5361255785429</v>
      </c>
      <c r="S169" s="30">
        <f t="shared" si="134"/>
        <v>2694.0264078428359</v>
      </c>
      <c r="T169" s="30">
        <f t="shared" si="134"/>
        <v>6115.6105513534721</v>
      </c>
      <c r="U169" s="30">
        <f t="shared" si="134"/>
        <v>6814.1700905105245</v>
      </c>
      <c r="V169" s="30">
        <f t="shared" si="134"/>
        <v>5676.219224696837</v>
      </c>
      <c r="W169" s="30">
        <f t="shared" si="134"/>
        <v>5346.7534320003533</v>
      </c>
      <c r="X169" s="30">
        <f t="shared" si="134"/>
        <v>2455.329123595337</v>
      </c>
      <c r="Y169" s="30">
        <f t="shared" si="134"/>
        <v>1957.3567726218225</v>
      </c>
      <c r="Z169" s="30">
        <f t="shared" si="134"/>
        <v>1363.2370943880944</v>
      </c>
      <c r="AA169" s="30">
        <f t="shared" si="134"/>
        <v>1877.5045387074979</v>
      </c>
      <c r="AB169" s="30">
        <f t="shared" si="134"/>
        <v>1428.9889885758496</v>
      </c>
      <c r="AC169" s="30">
        <f t="shared" si="134"/>
        <v>1632.4443425673721</v>
      </c>
      <c r="AD169" s="30">
        <f t="shared" si="134"/>
        <v>1887.5361255785429</v>
      </c>
      <c r="AE169" s="30">
        <f t="shared" si="134"/>
        <v>2694.0264078428359</v>
      </c>
      <c r="AF169" s="30">
        <f t="shared" si="134"/>
        <v>6115.6105513534721</v>
      </c>
      <c r="AG169" s="30">
        <f t="shared" si="134"/>
        <v>6814.1700905105245</v>
      </c>
      <c r="AH169" s="30">
        <f t="shared" si="134"/>
        <v>5676.219224696837</v>
      </c>
      <c r="AI169" s="30">
        <f t="shared" si="134"/>
        <v>5346.7534320003533</v>
      </c>
      <c r="AJ169" s="30">
        <f t="shared" si="134"/>
        <v>2455.329123595337</v>
      </c>
      <c r="AK169" s="30">
        <f t="shared" si="134"/>
        <v>1957.3567726218225</v>
      </c>
      <c r="AL169" s="30">
        <f t="shared" si="134"/>
        <v>1363.2370943880944</v>
      </c>
      <c r="AM169" s="30">
        <f t="shared" si="134"/>
        <v>1877.5045387074979</v>
      </c>
      <c r="AN169" s="30">
        <f t="shared" si="134"/>
        <v>1428.9889885758496</v>
      </c>
      <c r="AO169" s="30">
        <f t="shared" si="134"/>
        <v>1632.4443425673721</v>
      </c>
      <c r="AP169" s="30">
        <f t="shared" si="134"/>
        <v>1887.5361255785429</v>
      </c>
      <c r="AQ169" s="30">
        <f t="shared" si="134"/>
        <v>2694.0264078428359</v>
      </c>
      <c r="AR169" s="30">
        <f t="shared" si="134"/>
        <v>6115.6105513534721</v>
      </c>
      <c r="AS169" s="30">
        <f t="shared" si="134"/>
        <v>6814.1700905105245</v>
      </c>
      <c r="AT169" s="30">
        <f t="shared" si="134"/>
        <v>5676.219224696837</v>
      </c>
      <c r="AU169" s="30">
        <f t="shared" si="134"/>
        <v>5346.7534320003533</v>
      </c>
      <c r="AV169" s="30">
        <f t="shared" si="134"/>
        <v>2455.329123595337</v>
      </c>
      <c r="AW169" s="30">
        <f t="shared" si="134"/>
        <v>1957.3567726218225</v>
      </c>
      <c r="AX169" s="30">
        <f t="shared" si="134"/>
        <v>1363.2370943880944</v>
      </c>
      <c r="AY169" s="30">
        <f t="shared" si="134"/>
        <v>1877.5045387074979</v>
      </c>
      <c r="AZ169" s="30">
        <f t="shared" si="134"/>
        <v>1428.9889885758496</v>
      </c>
      <c r="BA169" s="30">
        <f t="shared" si="134"/>
        <v>1632.4443425673721</v>
      </c>
      <c r="BB169" s="30">
        <f t="shared" si="134"/>
        <v>1887.5361255785429</v>
      </c>
      <c r="BC169" s="30">
        <f t="shared" si="134"/>
        <v>2694.0264078428359</v>
      </c>
      <c r="BD169" s="30">
        <f t="shared" si="134"/>
        <v>6115.6105513534721</v>
      </c>
      <c r="BE169" s="30">
        <f t="shared" si="134"/>
        <v>6814.1700905105245</v>
      </c>
      <c r="BF169" s="30">
        <f t="shared" si="134"/>
        <v>5676.219224696837</v>
      </c>
      <c r="BG169" s="30">
        <f t="shared" si="134"/>
        <v>5346.7534320003533</v>
      </c>
      <c r="BH169" s="30">
        <f t="shared" si="134"/>
        <v>2455.329123595337</v>
      </c>
      <c r="BI169" s="30">
        <f t="shared" si="134"/>
        <v>1957.3567726218225</v>
      </c>
      <c r="BJ169" s="30">
        <f t="shared" si="134"/>
        <v>1363.2370943880944</v>
      </c>
      <c r="BK169" s="30">
        <f t="shared" si="134"/>
        <v>1877.5045387074979</v>
      </c>
      <c r="BL169" s="30">
        <f t="shared" si="134"/>
        <v>1428.9889885758496</v>
      </c>
      <c r="BM169" s="30">
        <f t="shared" si="134"/>
        <v>1632.4443425673721</v>
      </c>
      <c r="BN169" s="30">
        <f t="shared" si="134"/>
        <v>1887.5361255785429</v>
      </c>
      <c r="BO169" s="30">
        <f t="shared" si="134"/>
        <v>2694.0264078428359</v>
      </c>
      <c r="BP169" s="30">
        <f t="shared" si="134"/>
        <v>6115.6105513534721</v>
      </c>
      <c r="BQ169" s="30">
        <f t="shared" si="133"/>
        <v>6814.1700905105245</v>
      </c>
      <c r="BR169" s="30">
        <f t="shared" si="133"/>
        <v>5676.219224696837</v>
      </c>
      <c r="BS169" s="30">
        <f t="shared" si="133"/>
        <v>5346.7534320003533</v>
      </c>
      <c r="BT169" s="30">
        <f t="shared" si="133"/>
        <v>2455.329123595337</v>
      </c>
      <c r="BU169" s="30">
        <f t="shared" si="133"/>
        <v>1957.3567726218225</v>
      </c>
      <c r="BV169" s="30">
        <f t="shared" si="133"/>
        <v>1363.2370943880944</v>
      </c>
      <c r="BW169" s="30">
        <f t="shared" si="133"/>
        <v>1877.5045387074979</v>
      </c>
      <c r="BX169" s="30">
        <f t="shared" si="133"/>
        <v>1428.9889885758496</v>
      </c>
      <c r="BY169" s="30">
        <f t="shared" si="133"/>
        <v>1632.4443425673721</v>
      </c>
      <c r="BZ169" s="30">
        <f t="shared" si="133"/>
        <v>1887.5361255785429</v>
      </c>
      <c r="CA169" s="30">
        <f t="shared" si="133"/>
        <v>2694.0264078428359</v>
      </c>
      <c r="CB169" s="30">
        <f t="shared" si="133"/>
        <v>6115.6105513534721</v>
      </c>
      <c r="CC169" s="30">
        <f t="shared" si="133"/>
        <v>6814.1700905105245</v>
      </c>
      <c r="CD169" s="30">
        <f t="shared" si="133"/>
        <v>5676.219224696837</v>
      </c>
      <c r="CE169" s="30">
        <f t="shared" si="133"/>
        <v>5346.7534320003533</v>
      </c>
      <c r="CF169" s="30">
        <f t="shared" si="133"/>
        <v>2455.329123595337</v>
      </c>
      <c r="CG169" s="30">
        <f t="shared" si="133"/>
        <v>1957.3567726218225</v>
      </c>
      <c r="CH169" s="33">
        <f t="shared" si="133"/>
        <v>1363.2370943880944</v>
      </c>
    </row>
    <row r="170" spans="1:86" hidden="1" x14ac:dyDescent="0.3">
      <c r="A170" s="571"/>
      <c r="B170" s="94" t="s">
        <v>5</v>
      </c>
      <c r="C170" s="30">
        <f t="shared" si="130"/>
        <v>0</v>
      </c>
      <c r="D170" s="30">
        <f t="shared" si="131"/>
        <v>7.1516903416530209</v>
      </c>
      <c r="E170" s="30">
        <f t="shared" si="134"/>
        <v>15.856433232468333</v>
      </c>
      <c r="F170" s="30">
        <f t="shared" si="134"/>
        <v>15.853718080319332</v>
      </c>
      <c r="G170" s="30">
        <f t="shared" si="134"/>
        <v>20.605492711197684</v>
      </c>
      <c r="H170" s="30">
        <f t="shared" si="134"/>
        <v>58.423804899415074</v>
      </c>
      <c r="I170" s="30">
        <f t="shared" si="134"/>
        <v>57.877203315136043</v>
      </c>
      <c r="J170" s="30">
        <f t="shared" si="134"/>
        <v>58.966661368680917</v>
      </c>
      <c r="K170" s="30">
        <f t="shared" si="134"/>
        <v>55.671322651435105</v>
      </c>
      <c r="L170" s="30">
        <f t="shared" si="134"/>
        <v>20.117271810259858</v>
      </c>
      <c r="M170" s="30">
        <f t="shared" si="134"/>
        <v>20.288748552749816</v>
      </c>
      <c r="N170" s="30">
        <f t="shared" si="134"/>
        <v>14.465270546181356</v>
      </c>
      <c r="O170" s="30">
        <f t="shared" si="134"/>
        <v>16.012213228959777</v>
      </c>
      <c r="P170" s="30">
        <f t="shared" si="134"/>
        <v>15.136013364142066</v>
      </c>
      <c r="Q170" s="30">
        <f t="shared" si="134"/>
        <v>17.11752690982393</v>
      </c>
      <c r="R170" s="30">
        <f t="shared" si="134"/>
        <v>16.787777205011171</v>
      </c>
      <c r="S170" s="30">
        <f t="shared" si="134"/>
        <v>22.219148325540928</v>
      </c>
      <c r="T170" s="30">
        <f t="shared" si="134"/>
        <v>62.896044808505145</v>
      </c>
      <c r="U170" s="30">
        <f t="shared" si="134"/>
        <v>57.877203315136043</v>
      </c>
      <c r="V170" s="30">
        <f t="shared" si="134"/>
        <v>58.966661368680917</v>
      </c>
      <c r="W170" s="30">
        <f t="shared" si="134"/>
        <v>55.671322651435105</v>
      </c>
      <c r="X170" s="30">
        <f t="shared" si="134"/>
        <v>20.117271810259858</v>
      </c>
      <c r="Y170" s="30">
        <f t="shared" si="134"/>
        <v>20.288748552749816</v>
      </c>
      <c r="Z170" s="30">
        <f t="shared" si="134"/>
        <v>14.465270546181356</v>
      </c>
      <c r="AA170" s="30">
        <f t="shared" si="134"/>
        <v>16.012213228959777</v>
      </c>
      <c r="AB170" s="30">
        <f t="shared" si="134"/>
        <v>15.136013364142066</v>
      </c>
      <c r="AC170" s="30">
        <f t="shared" si="134"/>
        <v>17.11752690982393</v>
      </c>
      <c r="AD170" s="30">
        <f t="shared" si="134"/>
        <v>16.787777205011171</v>
      </c>
      <c r="AE170" s="30">
        <f t="shared" si="134"/>
        <v>22.219148325540928</v>
      </c>
      <c r="AF170" s="30">
        <f t="shared" si="134"/>
        <v>62.896044808505145</v>
      </c>
      <c r="AG170" s="30">
        <f t="shared" si="134"/>
        <v>57.877203315136043</v>
      </c>
      <c r="AH170" s="30">
        <f t="shared" si="134"/>
        <v>58.966661368680917</v>
      </c>
      <c r="AI170" s="30">
        <f t="shared" si="134"/>
        <v>55.671322651435105</v>
      </c>
      <c r="AJ170" s="30">
        <f t="shared" si="134"/>
        <v>20.117271810259858</v>
      </c>
      <c r="AK170" s="30">
        <f t="shared" si="134"/>
        <v>20.288748552749816</v>
      </c>
      <c r="AL170" s="30">
        <f t="shared" si="134"/>
        <v>14.465270546181356</v>
      </c>
      <c r="AM170" s="30">
        <f t="shared" si="134"/>
        <v>16.012213228959777</v>
      </c>
      <c r="AN170" s="30">
        <f t="shared" si="134"/>
        <v>15.136013364142066</v>
      </c>
      <c r="AO170" s="30">
        <f t="shared" si="134"/>
        <v>17.11752690982393</v>
      </c>
      <c r="AP170" s="30">
        <f t="shared" si="134"/>
        <v>16.787777205011171</v>
      </c>
      <c r="AQ170" s="30">
        <f t="shared" si="134"/>
        <v>22.219148325540928</v>
      </c>
      <c r="AR170" s="30">
        <f t="shared" si="134"/>
        <v>62.896044808505145</v>
      </c>
      <c r="AS170" s="30">
        <f t="shared" si="134"/>
        <v>57.877203315136043</v>
      </c>
      <c r="AT170" s="30">
        <f t="shared" si="134"/>
        <v>58.966661368680917</v>
      </c>
      <c r="AU170" s="30">
        <f t="shared" si="134"/>
        <v>55.671322651435105</v>
      </c>
      <c r="AV170" s="30">
        <f t="shared" si="134"/>
        <v>20.117271810259858</v>
      </c>
      <c r="AW170" s="30">
        <f t="shared" si="134"/>
        <v>20.288748552749816</v>
      </c>
      <c r="AX170" s="30">
        <f t="shared" si="134"/>
        <v>14.465270546181356</v>
      </c>
      <c r="AY170" s="30">
        <f t="shared" si="134"/>
        <v>16.012213228959777</v>
      </c>
      <c r="AZ170" s="30">
        <f t="shared" si="134"/>
        <v>15.136013364142066</v>
      </c>
      <c r="BA170" s="30">
        <f t="shared" si="134"/>
        <v>17.11752690982393</v>
      </c>
      <c r="BB170" s="30">
        <f t="shared" si="134"/>
        <v>16.787777205011171</v>
      </c>
      <c r="BC170" s="30">
        <f t="shared" si="134"/>
        <v>22.219148325540928</v>
      </c>
      <c r="BD170" s="30">
        <f t="shared" si="134"/>
        <v>62.896044808505145</v>
      </c>
      <c r="BE170" s="30">
        <f t="shared" si="134"/>
        <v>57.877203315136043</v>
      </c>
      <c r="BF170" s="30">
        <f t="shared" si="134"/>
        <v>58.966661368680917</v>
      </c>
      <c r="BG170" s="30">
        <f t="shared" si="134"/>
        <v>55.671322651435105</v>
      </c>
      <c r="BH170" s="30">
        <f t="shared" si="134"/>
        <v>20.117271810259858</v>
      </c>
      <c r="BI170" s="30">
        <f t="shared" si="134"/>
        <v>20.288748552749816</v>
      </c>
      <c r="BJ170" s="30">
        <f t="shared" si="134"/>
        <v>14.465270546181356</v>
      </c>
      <c r="BK170" s="30">
        <f t="shared" si="134"/>
        <v>16.012213228959777</v>
      </c>
      <c r="BL170" s="30">
        <f t="shared" si="134"/>
        <v>15.136013364142066</v>
      </c>
      <c r="BM170" s="30">
        <f t="shared" si="134"/>
        <v>17.11752690982393</v>
      </c>
      <c r="BN170" s="30">
        <f t="shared" si="134"/>
        <v>16.787777205011171</v>
      </c>
      <c r="BO170" s="30">
        <f t="shared" si="134"/>
        <v>22.219148325540928</v>
      </c>
      <c r="BP170" s="30">
        <f t="shared" si="134"/>
        <v>62.896044808505145</v>
      </c>
      <c r="BQ170" s="30">
        <f t="shared" si="133"/>
        <v>57.877203315136043</v>
      </c>
      <c r="BR170" s="30">
        <f t="shared" si="133"/>
        <v>58.966661368680917</v>
      </c>
      <c r="BS170" s="30">
        <f t="shared" si="133"/>
        <v>55.671322651435105</v>
      </c>
      <c r="BT170" s="30">
        <f t="shared" si="133"/>
        <v>20.117271810259858</v>
      </c>
      <c r="BU170" s="30">
        <f t="shared" si="133"/>
        <v>20.288748552749816</v>
      </c>
      <c r="BV170" s="30">
        <f t="shared" si="133"/>
        <v>14.465270546181356</v>
      </c>
      <c r="BW170" s="30">
        <f t="shared" si="133"/>
        <v>16.012213228959777</v>
      </c>
      <c r="BX170" s="30">
        <f t="shared" si="133"/>
        <v>15.136013364142066</v>
      </c>
      <c r="BY170" s="30">
        <f t="shared" si="133"/>
        <v>17.11752690982393</v>
      </c>
      <c r="BZ170" s="30">
        <f t="shared" si="133"/>
        <v>16.787777205011171</v>
      </c>
      <c r="CA170" s="30">
        <f t="shared" si="133"/>
        <v>22.219148325540928</v>
      </c>
      <c r="CB170" s="30">
        <f t="shared" si="133"/>
        <v>62.896044808505145</v>
      </c>
      <c r="CC170" s="30">
        <f t="shared" si="133"/>
        <v>57.877203315136043</v>
      </c>
      <c r="CD170" s="30">
        <f t="shared" si="133"/>
        <v>58.966661368680917</v>
      </c>
      <c r="CE170" s="30">
        <f t="shared" si="133"/>
        <v>55.671322651435105</v>
      </c>
      <c r="CF170" s="30">
        <f t="shared" si="133"/>
        <v>20.117271810259858</v>
      </c>
      <c r="CG170" s="30">
        <f t="shared" si="133"/>
        <v>20.288748552749816</v>
      </c>
      <c r="CH170" s="33">
        <f t="shared" si="133"/>
        <v>14.465270546181356</v>
      </c>
    </row>
    <row r="171" spans="1:86" hidden="1" x14ac:dyDescent="0.3">
      <c r="A171" s="571"/>
      <c r="B171" s="94" t="s">
        <v>23</v>
      </c>
      <c r="C171" s="30">
        <f t="shared" si="130"/>
        <v>0</v>
      </c>
      <c r="D171" s="30">
        <f t="shared" si="131"/>
        <v>0</v>
      </c>
      <c r="E171" s="30">
        <f t="shared" si="134"/>
        <v>0</v>
      </c>
      <c r="F171" s="30">
        <f t="shared" si="134"/>
        <v>0</v>
      </c>
      <c r="G171" s="30">
        <f t="shared" si="134"/>
        <v>0</v>
      </c>
      <c r="H171" s="30">
        <f t="shared" si="134"/>
        <v>0</v>
      </c>
      <c r="I171" s="30">
        <f t="shared" si="134"/>
        <v>0</v>
      </c>
      <c r="J171" s="30">
        <f t="shared" si="134"/>
        <v>0</v>
      </c>
      <c r="K171" s="30">
        <f t="shared" si="134"/>
        <v>0</v>
      </c>
      <c r="L171" s="30">
        <f t="shared" si="134"/>
        <v>0</v>
      </c>
      <c r="M171" s="30">
        <f t="shared" si="134"/>
        <v>0</v>
      </c>
      <c r="N171" s="30">
        <f t="shared" si="134"/>
        <v>0</v>
      </c>
      <c r="O171" s="30">
        <f t="shared" si="134"/>
        <v>0</v>
      </c>
      <c r="P171" s="30">
        <f t="shared" si="134"/>
        <v>0</v>
      </c>
      <c r="Q171" s="30">
        <f t="shared" si="134"/>
        <v>0</v>
      </c>
      <c r="R171" s="30">
        <f t="shared" si="134"/>
        <v>0</v>
      </c>
      <c r="S171" s="30">
        <f t="shared" si="134"/>
        <v>0</v>
      </c>
      <c r="T171" s="30">
        <f t="shared" si="134"/>
        <v>0</v>
      </c>
      <c r="U171" s="30">
        <f t="shared" si="134"/>
        <v>0</v>
      </c>
      <c r="V171" s="30">
        <f t="shared" si="134"/>
        <v>0</v>
      </c>
      <c r="W171" s="30">
        <f t="shared" si="134"/>
        <v>0</v>
      </c>
      <c r="X171" s="30">
        <f t="shared" si="134"/>
        <v>0</v>
      </c>
      <c r="Y171" s="30">
        <f t="shared" si="134"/>
        <v>0</v>
      </c>
      <c r="Z171" s="30">
        <f t="shared" si="134"/>
        <v>0</v>
      </c>
      <c r="AA171" s="30">
        <f t="shared" si="134"/>
        <v>0</v>
      </c>
      <c r="AB171" s="30">
        <f t="shared" si="134"/>
        <v>0</v>
      </c>
      <c r="AC171" s="30">
        <f t="shared" si="134"/>
        <v>0</v>
      </c>
      <c r="AD171" s="30">
        <f t="shared" si="134"/>
        <v>0</v>
      </c>
      <c r="AE171" s="30">
        <f t="shared" si="134"/>
        <v>0</v>
      </c>
      <c r="AF171" s="30">
        <f t="shared" si="134"/>
        <v>0</v>
      </c>
      <c r="AG171" s="30">
        <f t="shared" si="134"/>
        <v>0</v>
      </c>
      <c r="AH171" s="30">
        <f t="shared" si="134"/>
        <v>0</v>
      </c>
      <c r="AI171" s="30">
        <f t="shared" si="134"/>
        <v>0</v>
      </c>
      <c r="AJ171" s="30">
        <f t="shared" si="134"/>
        <v>0</v>
      </c>
      <c r="AK171" s="30">
        <f t="shared" si="134"/>
        <v>0</v>
      </c>
      <c r="AL171" s="30">
        <f t="shared" si="134"/>
        <v>0</v>
      </c>
      <c r="AM171" s="30">
        <f t="shared" si="134"/>
        <v>0</v>
      </c>
      <c r="AN171" s="30">
        <f t="shared" si="134"/>
        <v>0</v>
      </c>
      <c r="AO171" s="30">
        <f t="shared" si="134"/>
        <v>0</v>
      </c>
      <c r="AP171" s="30">
        <f t="shared" si="134"/>
        <v>0</v>
      </c>
      <c r="AQ171" s="30">
        <f t="shared" si="134"/>
        <v>0</v>
      </c>
      <c r="AR171" s="30">
        <f t="shared" si="134"/>
        <v>0</v>
      </c>
      <c r="AS171" s="30">
        <f t="shared" si="134"/>
        <v>0</v>
      </c>
      <c r="AT171" s="30">
        <f t="shared" si="134"/>
        <v>0</v>
      </c>
      <c r="AU171" s="30">
        <f t="shared" si="134"/>
        <v>0</v>
      </c>
      <c r="AV171" s="30">
        <f t="shared" si="134"/>
        <v>0</v>
      </c>
      <c r="AW171" s="30">
        <f t="shared" si="134"/>
        <v>0</v>
      </c>
      <c r="AX171" s="30">
        <f t="shared" si="134"/>
        <v>0</v>
      </c>
      <c r="AY171" s="30">
        <f t="shared" si="134"/>
        <v>0</v>
      </c>
      <c r="AZ171" s="30">
        <f t="shared" si="134"/>
        <v>0</v>
      </c>
      <c r="BA171" s="30">
        <f t="shared" si="134"/>
        <v>0</v>
      </c>
      <c r="BB171" s="30">
        <f t="shared" si="134"/>
        <v>0</v>
      </c>
      <c r="BC171" s="30">
        <f t="shared" si="134"/>
        <v>0</v>
      </c>
      <c r="BD171" s="30">
        <f t="shared" si="134"/>
        <v>0</v>
      </c>
      <c r="BE171" s="30">
        <f t="shared" si="134"/>
        <v>0</v>
      </c>
      <c r="BF171" s="30">
        <f t="shared" si="134"/>
        <v>0</v>
      </c>
      <c r="BG171" s="30">
        <f t="shared" si="134"/>
        <v>0</v>
      </c>
      <c r="BH171" s="30">
        <f t="shared" si="134"/>
        <v>0</v>
      </c>
      <c r="BI171" s="30">
        <f t="shared" si="134"/>
        <v>0</v>
      </c>
      <c r="BJ171" s="30">
        <f t="shared" si="134"/>
        <v>0</v>
      </c>
      <c r="BK171" s="30">
        <f t="shared" si="134"/>
        <v>0</v>
      </c>
      <c r="BL171" s="30">
        <f t="shared" si="134"/>
        <v>0</v>
      </c>
      <c r="BM171" s="30">
        <f t="shared" si="134"/>
        <v>0</v>
      </c>
      <c r="BN171" s="30">
        <f t="shared" si="134"/>
        <v>0</v>
      </c>
      <c r="BO171" s="30">
        <f t="shared" si="134"/>
        <v>0</v>
      </c>
      <c r="BP171" s="30">
        <f t="shared" ref="BP171:CH174" si="135">IF(BP32=0,0,((BP14*0.5)+BO32-BP50)*BP87*BP136*BP$2)</f>
        <v>0</v>
      </c>
      <c r="BQ171" s="30">
        <f t="shared" si="135"/>
        <v>0</v>
      </c>
      <c r="BR171" s="30">
        <f t="shared" si="135"/>
        <v>0</v>
      </c>
      <c r="BS171" s="30">
        <f t="shared" si="135"/>
        <v>0</v>
      </c>
      <c r="BT171" s="30">
        <f t="shared" si="135"/>
        <v>0</v>
      </c>
      <c r="BU171" s="30">
        <f t="shared" si="135"/>
        <v>0</v>
      </c>
      <c r="BV171" s="30">
        <f t="shared" si="135"/>
        <v>0</v>
      </c>
      <c r="BW171" s="30">
        <f t="shared" si="135"/>
        <v>0</v>
      </c>
      <c r="BX171" s="30">
        <f t="shared" si="135"/>
        <v>0</v>
      </c>
      <c r="BY171" s="30">
        <f t="shared" si="135"/>
        <v>0</v>
      </c>
      <c r="BZ171" s="30">
        <f t="shared" si="135"/>
        <v>0</v>
      </c>
      <c r="CA171" s="30">
        <f t="shared" si="135"/>
        <v>0</v>
      </c>
      <c r="CB171" s="30">
        <f t="shared" si="135"/>
        <v>0</v>
      </c>
      <c r="CC171" s="30">
        <f t="shared" si="135"/>
        <v>0</v>
      </c>
      <c r="CD171" s="30">
        <f t="shared" si="135"/>
        <v>0</v>
      </c>
      <c r="CE171" s="30">
        <f t="shared" si="135"/>
        <v>0</v>
      </c>
      <c r="CF171" s="30">
        <f t="shared" si="135"/>
        <v>0</v>
      </c>
      <c r="CG171" s="30">
        <f t="shared" si="135"/>
        <v>0</v>
      </c>
      <c r="CH171" s="33">
        <f t="shared" si="135"/>
        <v>0</v>
      </c>
    </row>
    <row r="172" spans="1:86" hidden="1" x14ac:dyDescent="0.3">
      <c r="A172" s="571"/>
      <c r="B172" s="94" t="s">
        <v>24</v>
      </c>
      <c r="C172" s="30">
        <f t="shared" si="130"/>
        <v>0</v>
      </c>
      <c r="D172" s="30">
        <f t="shared" si="131"/>
        <v>0</v>
      </c>
      <c r="E172" s="30">
        <f t="shared" ref="E172:BP174" si="136">IF(E33=0,0,((E15*0.5)+D33-E51)*E88*E137*E$2)</f>
        <v>0</v>
      </c>
      <c r="F172" s="30">
        <f t="shared" si="136"/>
        <v>0</v>
      </c>
      <c r="G172" s="30">
        <f t="shared" si="136"/>
        <v>0</v>
      </c>
      <c r="H172" s="30">
        <f t="shared" si="136"/>
        <v>0</v>
      </c>
      <c r="I172" s="30">
        <f t="shared" si="136"/>
        <v>0</v>
      </c>
      <c r="J172" s="30">
        <f t="shared" si="136"/>
        <v>0</v>
      </c>
      <c r="K172" s="30">
        <f t="shared" si="136"/>
        <v>11.306111021767025</v>
      </c>
      <c r="L172" s="30">
        <f t="shared" si="136"/>
        <v>8.171104895996173</v>
      </c>
      <c r="M172" s="30">
        <f t="shared" si="136"/>
        <v>37.909102728637478</v>
      </c>
      <c r="N172" s="30">
        <f t="shared" si="136"/>
        <v>52.61221945328019</v>
      </c>
      <c r="O172" s="30">
        <f t="shared" si="136"/>
        <v>63.144101031121437</v>
      </c>
      <c r="P172" s="30">
        <f t="shared" si="136"/>
        <v>59.688810247993473</v>
      </c>
      <c r="Q172" s="30">
        <f t="shared" si="136"/>
        <v>67.502901263017989</v>
      </c>
      <c r="R172" s="30">
        <f t="shared" si="136"/>
        <v>66.202534575543368</v>
      </c>
      <c r="S172" s="30">
        <f t="shared" si="136"/>
        <v>87.621125614036956</v>
      </c>
      <c r="T172" s="30">
        <f t="shared" si="136"/>
        <v>248.03030980522337</v>
      </c>
      <c r="U172" s="30">
        <f t="shared" si="136"/>
        <v>228.23852775829701</v>
      </c>
      <c r="V172" s="30">
        <f t="shared" si="136"/>
        <v>232.53480138509255</v>
      </c>
      <c r="W172" s="30">
        <f t="shared" si="136"/>
        <v>219.5396458798437</v>
      </c>
      <c r="X172" s="30">
        <f t="shared" si="136"/>
        <v>79.332383693225594</v>
      </c>
      <c r="Y172" s="30">
        <f t="shared" si="136"/>
        <v>80.008601565011773</v>
      </c>
      <c r="Z172" s="30">
        <f t="shared" si="136"/>
        <v>57.043738535695169</v>
      </c>
      <c r="AA172" s="30">
        <f t="shared" si="136"/>
        <v>63.144101031121437</v>
      </c>
      <c r="AB172" s="30">
        <f t="shared" si="136"/>
        <v>59.688810247993473</v>
      </c>
      <c r="AC172" s="30">
        <f t="shared" si="136"/>
        <v>67.502901263017989</v>
      </c>
      <c r="AD172" s="30">
        <f t="shared" si="136"/>
        <v>66.202534575543368</v>
      </c>
      <c r="AE172" s="30">
        <f t="shared" si="136"/>
        <v>87.621125614036956</v>
      </c>
      <c r="AF172" s="30">
        <f t="shared" si="136"/>
        <v>248.03030980522337</v>
      </c>
      <c r="AG172" s="30">
        <f t="shared" si="136"/>
        <v>228.23852775829701</v>
      </c>
      <c r="AH172" s="30">
        <f t="shared" si="136"/>
        <v>232.53480138509255</v>
      </c>
      <c r="AI172" s="30">
        <f t="shared" si="136"/>
        <v>219.5396458798437</v>
      </c>
      <c r="AJ172" s="30">
        <f t="shared" si="136"/>
        <v>79.332383693225594</v>
      </c>
      <c r="AK172" s="30">
        <f t="shared" si="136"/>
        <v>80.008601565011773</v>
      </c>
      <c r="AL172" s="30">
        <f t="shared" si="136"/>
        <v>57.043738535695169</v>
      </c>
      <c r="AM172" s="30">
        <f t="shared" si="136"/>
        <v>63.144101031121437</v>
      </c>
      <c r="AN172" s="30">
        <f t="shared" si="136"/>
        <v>59.688810247993473</v>
      </c>
      <c r="AO172" s="30">
        <f t="shared" si="136"/>
        <v>67.502901263017989</v>
      </c>
      <c r="AP172" s="30">
        <f t="shared" si="136"/>
        <v>66.202534575543368</v>
      </c>
      <c r="AQ172" s="30">
        <f t="shared" si="136"/>
        <v>87.621125614036956</v>
      </c>
      <c r="AR172" s="30">
        <f t="shared" si="136"/>
        <v>248.03030980522337</v>
      </c>
      <c r="AS172" s="30">
        <f t="shared" si="136"/>
        <v>228.23852775829701</v>
      </c>
      <c r="AT172" s="30">
        <f t="shared" si="136"/>
        <v>232.53480138509255</v>
      </c>
      <c r="AU172" s="30">
        <f t="shared" si="136"/>
        <v>219.5396458798437</v>
      </c>
      <c r="AV172" s="30">
        <f t="shared" si="136"/>
        <v>79.332383693225594</v>
      </c>
      <c r="AW172" s="30">
        <f t="shared" si="136"/>
        <v>80.008601565011773</v>
      </c>
      <c r="AX172" s="30">
        <f t="shared" si="136"/>
        <v>57.043738535695169</v>
      </c>
      <c r="AY172" s="30">
        <f t="shared" si="136"/>
        <v>63.144101031121437</v>
      </c>
      <c r="AZ172" s="30">
        <f t="shared" si="136"/>
        <v>59.688810247993473</v>
      </c>
      <c r="BA172" s="30">
        <f t="shared" si="136"/>
        <v>67.502901263017989</v>
      </c>
      <c r="BB172" s="30">
        <f t="shared" si="136"/>
        <v>66.202534575543368</v>
      </c>
      <c r="BC172" s="30">
        <f t="shared" si="136"/>
        <v>87.621125614036956</v>
      </c>
      <c r="BD172" s="30">
        <f t="shared" si="136"/>
        <v>248.03030980522337</v>
      </c>
      <c r="BE172" s="30">
        <f t="shared" si="136"/>
        <v>228.23852775829701</v>
      </c>
      <c r="BF172" s="30">
        <f t="shared" si="136"/>
        <v>232.53480138509255</v>
      </c>
      <c r="BG172" s="30">
        <f t="shared" si="136"/>
        <v>219.5396458798437</v>
      </c>
      <c r="BH172" s="30">
        <f t="shared" si="136"/>
        <v>79.332383693225594</v>
      </c>
      <c r="BI172" s="30">
        <f t="shared" si="136"/>
        <v>80.008601565011773</v>
      </c>
      <c r="BJ172" s="30">
        <f t="shared" si="136"/>
        <v>57.043738535695169</v>
      </c>
      <c r="BK172" s="30">
        <f t="shared" si="136"/>
        <v>63.144101031121437</v>
      </c>
      <c r="BL172" s="30">
        <f t="shared" si="136"/>
        <v>59.688810247993473</v>
      </c>
      <c r="BM172" s="30">
        <f t="shared" si="136"/>
        <v>67.502901263017989</v>
      </c>
      <c r="BN172" s="30">
        <f t="shared" si="136"/>
        <v>66.202534575543368</v>
      </c>
      <c r="BO172" s="30">
        <f t="shared" si="136"/>
        <v>87.621125614036956</v>
      </c>
      <c r="BP172" s="30">
        <f t="shared" si="136"/>
        <v>248.03030980522337</v>
      </c>
      <c r="BQ172" s="30">
        <f t="shared" si="135"/>
        <v>228.23852775829701</v>
      </c>
      <c r="BR172" s="30">
        <f t="shared" si="135"/>
        <v>232.53480138509255</v>
      </c>
      <c r="BS172" s="30">
        <f t="shared" si="135"/>
        <v>219.5396458798437</v>
      </c>
      <c r="BT172" s="30">
        <f t="shared" si="135"/>
        <v>79.332383693225594</v>
      </c>
      <c r="BU172" s="30">
        <f t="shared" si="135"/>
        <v>80.008601565011773</v>
      </c>
      <c r="BV172" s="30">
        <f t="shared" si="135"/>
        <v>57.043738535695169</v>
      </c>
      <c r="BW172" s="30">
        <f t="shared" si="135"/>
        <v>63.144101031121437</v>
      </c>
      <c r="BX172" s="30">
        <f t="shared" si="135"/>
        <v>59.688810247993473</v>
      </c>
      <c r="BY172" s="30">
        <f t="shared" si="135"/>
        <v>67.502901263017989</v>
      </c>
      <c r="BZ172" s="30">
        <f t="shared" si="135"/>
        <v>66.202534575543368</v>
      </c>
      <c r="CA172" s="30">
        <f t="shared" si="135"/>
        <v>87.621125614036956</v>
      </c>
      <c r="CB172" s="30">
        <f t="shared" si="135"/>
        <v>248.03030980522337</v>
      </c>
      <c r="CC172" s="30">
        <f t="shared" si="135"/>
        <v>228.23852775829701</v>
      </c>
      <c r="CD172" s="30">
        <f t="shared" si="135"/>
        <v>232.53480138509255</v>
      </c>
      <c r="CE172" s="30">
        <f t="shared" si="135"/>
        <v>219.5396458798437</v>
      </c>
      <c r="CF172" s="30">
        <f t="shared" si="135"/>
        <v>79.332383693225594</v>
      </c>
      <c r="CG172" s="30">
        <f t="shared" si="135"/>
        <v>80.008601565011773</v>
      </c>
      <c r="CH172" s="33">
        <f t="shared" si="135"/>
        <v>57.043738535695169</v>
      </c>
    </row>
    <row r="173" spans="1:86" ht="15.75" hidden="1" customHeight="1" x14ac:dyDescent="0.3">
      <c r="A173" s="571"/>
      <c r="B173" s="94" t="s">
        <v>7</v>
      </c>
      <c r="C173" s="30">
        <f t="shared" si="130"/>
        <v>0</v>
      </c>
      <c r="D173" s="30">
        <f t="shared" si="131"/>
        <v>0</v>
      </c>
      <c r="E173" s="30">
        <f t="shared" si="136"/>
        <v>0</v>
      </c>
      <c r="F173" s="30">
        <f t="shared" si="136"/>
        <v>0</v>
      </c>
      <c r="G173" s="30">
        <f t="shared" si="136"/>
        <v>0</v>
      </c>
      <c r="H173" s="30">
        <f t="shared" si="136"/>
        <v>0</v>
      </c>
      <c r="I173" s="30">
        <f t="shared" si="136"/>
        <v>0</v>
      </c>
      <c r="J173" s="30">
        <f t="shared" si="136"/>
        <v>0</v>
      </c>
      <c r="K173" s="30">
        <f t="shared" si="136"/>
        <v>0</v>
      </c>
      <c r="L173" s="30">
        <f t="shared" si="136"/>
        <v>0</v>
      </c>
      <c r="M173" s="30">
        <f t="shared" si="136"/>
        <v>0</v>
      </c>
      <c r="N173" s="30">
        <f t="shared" si="136"/>
        <v>0</v>
      </c>
      <c r="O173" s="30">
        <f t="shared" si="136"/>
        <v>0</v>
      </c>
      <c r="P173" s="30">
        <f t="shared" si="136"/>
        <v>0</v>
      </c>
      <c r="Q173" s="30">
        <f t="shared" si="136"/>
        <v>0</v>
      </c>
      <c r="R173" s="30">
        <f t="shared" si="136"/>
        <v>0</v>
      </c>
      <c r="S173" s="30">
        <f t="shared" si="136"/>
        <v>0</v>
      </c>
      <c r="T173" s="30">
        <f t="shared" si="136"/>
        <v>0</v>
      </c>
      <c r="U173" s="30">
        <f t="shared" si="136"/>
        <v>0</v>
      </c>
      <c r="V173" s="30">
        <f t="shared" si="136"/>
        <v>0</v>
      </c>
      <c r="W173" s="30">
        <f t="shared" si="136"/>
        <v>0</v>
      </c>
      <c r="X173" s="30">
        <f t="shared" si="136"/>
        <v>0</v>
      </c>
      <c r="Y173" s="30">
        <f t="shared" si="136"/>
        <v>0</v>
      </c>
      <c r="Z173" s="30">
        <f t="shared" si="136"/>
        <v>0</v>
      </c>
      <c r="AA173" s="30">
        <f t="shared" si="136"/>
        <v>0</v>
      </c>
      <c r="AB173" s="30">
        <f t="shared" si="136"/>
        <v>0</v>
      </c>
      <c r="AC173" s="30">
        <f t="shared" si="136"/>
        <v>0</v>
      </c>
      <c r="AD173" s="30">
        <f t="shared" si="136"/>
        <v>0</v>
      </c>
      <c r="AE173" s="30">
        <f t="shared" si="136"/>
        <v>0</v>
      </c>
      <c r="AF173" s="30">
        <f t="shared" si="136"/>
        <v>0</v>
      </c>
      <c r="AG173" s="30">
        <f t="shared" si="136"/>
        <v>0</v>
      </c>
      <c r="AH173" s="30">
        <f t="shared" si="136"/>
        <v>0</v>
      </c>
      <c r="AI173" s="30">
        <f t="shared" si="136"/>
        <v>0</v>
      </c>
      <c r="AJ173" s="30">
        <f t="shared" si="136"/>
        <v>0</v>
      </c>
      <c r="AK173" s="30">
        <f t="shared" si="136"/>
        <v>0</v>
      </c>
      <c r="AL173" s="30">
        <f t="shared" si="136"/>
        <v>0</v>
      </c>
      <c r="AM173" s="30">
        <f t="shared" si="136"/>
        <v>0</v>
      </c>
      <c r="AN173" s="30">
        <f t="shared" si="136"/>
        <v>0</v>
      </c>
      <c r="AO173" s="30">
        <f t="shared" si="136"/>
        <v>0</v>
      </c>
      <c r="AP173" s="30">
        <f t="shared" si="136"/>
        <v>0</v>
      </c>
      <c r="AQ173" s="30">
        <f t="shared" si="136"/>
        <v>0</v>
      </c>
      <c r="AR173" s="30">
        <f t="shared" si="136"/>
        <v>0</v>
      </c>
      <c r="AS173" s="30">
        <f t="shared" si="136"/>
        <v>0</v>
      </c>
      <c r="AT173" s="30">
        <f t="shared" si="136"/>
        <v>0</v>
      </c>
      <c r="AU173" s="30">
        <f t="shared" si="136"/>
        <v>0</v>
      </c>
      <c r="AV173" s="30">
        <f t="shared" si="136"/>
        <v>0</v>
      </c>
      <c r="AW173" s="30">
        <f t="shared" si="136"/>
        <v>0</v>
      </c>
      <c r="AX173" s="30">
        <f t="shared" si="136"/>
        <v>0</v>
      </c>
      <c r="AY173" s="30">
        <f t="shared" si="136"/>
        <v>0</v>
      </c>
      <c r="AZ173" s="30">
        <f t="shared" si="136"/>
        <v>0</v>
      </c>
      <c r="BA173" s="30">
        <f t="shared" si="136"/>
        <v>0</v>
      </c>
      <c r="BB173" s="30">
        <f t="shared" si="136"/>
        <v>0</v>
      </c>
      <c r="BC173" s="30">
        <f t="shared" si="136"/>
        <v>0</v>
      </c>
      <c r="BD173" s="30">
        <f t="shared" si="136"/>
        <v>0</v>
      </c>
      <c r="BE173" s="30">
        <f t="shared" si="136"/>
        <v>0</v>
      </c>
      <c r="BF173" s="30">
        <f t="shared" si="136"/>
        <v>0</v>
      </c>
      <c r="BG173" s="30">
        <f t="shared" si="136"/>
        <v>0</v>
      </c>
      <c r="BH173" s="30">
        <f t="shared" si="136"/>
        <v>0</v>
      </c>
      <c r="BI173" s="30">
        <f t="shared" si="136"/>
        <v>0</v>
      </c>
      <c r="BJ173" s="30">
        <f t="shared" si="136"/>
        <v>0</v>
      </c>
      <c r="BK173" s="30">
        <f t="shared" si="136"/>
        <v>0</v>
      </c>
      <c r="BL173" s="30">
        <f t="shared" si="136"/>
        <v>0</v>
      </c>
      <c r="BM173" s="30">
        <f t="shared" si="136"/>
        <v>0</v>
      </c>
      <c r="BN173" s="30">
        <f t="shared" si="136"/>
        <v>0</v>
      </c>
      <c r="BO173" s="30">
        <f t="shared" si="136"/>
        <v>0</v>
      </c>
      <c r="BP173" s="30">
        <f t="shared" si="136"/>
        <v>0</v>
      </c>
      <c r="BQ173" s="30">
        <f t="shared" si="135"/>
        <v>0</v>
      </c>
      <c r="BR173" s="30">
        <f t="shared" si="135"/>
        <v>0</v>
      </c>
      <c r="BS173" s="30">
        <f t="shared" si="135"/>
        <v>0</v>
      </c>
      <c r="BT173" s="30">
        <f t="shared" si="135"/>
        <v>0</v>
      </c>
      <c r="BU173" s="30">
        <f t="shared" si="135"/>
        <v>0</v>
      </c>
      <c r="BV173" s="30">
        <f t="shared" si="135"/>
        <v>0</v>
      </c>
      <c r="BW173" s="30">
        <f t="shared" si="135"/>
        <v>0</v>
      </c>
      <c r="BX173" s="30">
        <f t="shared" si="135"/>
        <v>0</v>
      </c>
      <c r="BY173" s="30">
        <f t="shared" si="135"/>
        <v>0</v>
      </c>
      <c r="BZ173" s="30">
        <f t="shared" si="135"/>
        <v>0</v>
      </c>
      <c r="CA173" s="30">
        <f t="shared" si="135"/>
        <v>0</v>
      </c>
      <c r="CB173" s="30">
        <f t="shared" si="135"/>
        <v>0</v>
      </c>
      <c r="CC173" s="30">
        <f t="shared" si="135"/>
        <v>0</v>
      </c>
      <c r="CD173" s="30">
        <f t="shared" si="135"/>
        <v>0</v>
      </c>
      <c r="CE173" s="30">
        <f t="shared" si="135"/>
        <v>0</v>
      </c>
      <c r="CF173" s="30">
        <f t="shared" si="135"/>
        <v>0</v>
      </c>
      <c r="CG173" s="30">
        <f t="shared" si="135"/>
        <v>0</v>
      </c>
      <c r="CH173" s="33">
        <f t="shared" si="135"/>
        <v>0</v>
      </c>
    </row>
    <row r="174" spans="1:86" ht="15.75" hidden="1" customHeight="1" x14ac:dyDescent="0.3">
      <c r="A174" s="571"/>
      <c r="B174" s="94" t="s">
        <v>8</v>
      </c>
      <c r="C174" s="30">
        <f t="shared" si="130"/>
        <v>0</v>
      </c>
      <c r="D174" s="30">
        <f t="shared" si="131"/>
        <v>0</v>
      </c>
      <c r="E174" s="30">
        <f t="shared" si="136"/>
        <v>0</v>
      </c>
      <c r="F174" s="30">
        <f t="shared" si="136"/>
        <v>0</v>
      </c>
      <c r="G174" s="30">
        <f t="shared" si="136"/>
        <v>0</v>
      </c>
      <c r="H174" s="30">
        <f t="shared" si="136"/>
        <v>0</v>
      </c>
      <c r="I174" s="30">
        <f t="shared" si="136"/>
        <v>0</v>
      </c>
      <c r="J174" s="30">
        <f t="shared" si="136"/>
        <v>0</v>
      </c>
      <c r="K174" s="30">
        <f t="shared" si="136"/>
        <v>0</v>
      </c>
      <c r="L174" s="30">
        <f t="shared" si="136"/>
        <v>0</v>
      </c>
      <c r="M174" s="30">
        <f t="shared" si="136"/>
        <v>0</v>
      </c>
      <c r="N174" s="30">
        <f t="shared" si="136"/>
        <v>0</v>
      </c>
      <c r="O174" s="30">
        <f t="shared" si="136"/>
        <v>0</v>
      </c>
      <c r="P174" s="30">
        <f t="shared" si="136"/>
        <v>0</v>
      </c>
      <c r="Q174" s="30">
        <f t="shared" si="136"/>
        <v>0</v>
      </c>
      <c r="R174" s="30">
        <f t="shared" si="136"/>
        <v>0</v>
      </c>
      <c r="S174" s="30">
        <f t="shared" si="136"/>
        <v>0</v>
      </c>
      <c r="T174" s="30">
        <f t="shared" si="136"/>
        <v>0</v>
      </c>
      <c r="U174" s="30">
        <f t="shared" si="136"/>
        <v>0</v>
      </c>
      <c r="V174" s="30">
        <f t="shared" si="136"/>
        <v>0</v>
      </c>
      <c r="W174" s="30">
        <f t="shared" si="136"/>
        <v>0</v>
      </c>
      <c r="X174" s="30">
        <f t="shared" si="136"/>
        <v>0</v>
      </c>
      <c r="Y174" s="30">
        <f t="shared" si="136"/>
        <v>0</v>
      </c>
      <c r="Z174" s="30">
        <f t="shared" si="136"/>
        <v>0</v>
      </c>
      <c r="AA174" s="30">
        <f t="shared" si="136"/>
        <v>0</v>
      </c>
      <c r="AB174" s="30">
        <f t="shared" si="136"/>
        <v>0</v>
      </c>
      <c r="AC174" s="30">
        <f t="shared" si="136"/>
        <v>0</v>
      </c>
      <c r="AD174" s="30">
        <f t="shared" si="136"/>
        <v>0</v>
      </c>
      <c r="AE174" s="30">
        <f t="shared" si="136"/>
        <v>0</v>
      </c>
      <c r="AF174" s="30">
        <f t="shared" si="136"/>
        <v>0</v>
      </c>
      <c r="AG174" s="30">
        <f t="shared" si="136"/>
        <v>0</v>
      </c>
      <c r="AH174" s="30">
        <f t="shared" si="136"/>
        <v>0</v>
      </c>
      <c r="AI174" s="30">
        <f t="shared" si="136"/>
        <v>0</v>
      </c>
      <c r="AJ174" s="30">
        <f t="shared" si="136"/>
        <v>0</v>
      </c>
      <c r="AK174" s="30">
        <f t="shared" si="136"/>
        <v>0</v>
      </c>
      <c r="AL174" s="30">
        <f t="shared" si="136"/>
        <v>0</v>
      </c>
      <c r="AM174" s="30">
        <f t="shared" si="136"/>
        <v>0</v>
      </c>
      <c r="AN174" s="30">
        <f t="shared" si="136"/>
        <v>0</v>
      </c>
      <c r="AO174" s="30">
        <f t="shared" si="136"/>
        <v>0</v>
      </c>
      <c r="AP174" s="30">
        <f t="shared" si="136"/>
        <v>0</v>
      </c>
      <c r="AQ174" s="30">
        <f t="shared" si="136"/>
        <v>0</v>
      </c>
      <c r="AR174" s="30">
        <f t="shared" si="136"/>
        <v>0</v>
      </c>
      <c r="AS174" s="30">
        <f t="shared" si="136"/>
        <v>0</v>
      </c>
      <c r="AT174" s="30">
        <f t="shared" si="136"/>
        <v>0</v>
      </c>
      <c r="AU174" s="30">
        <f t="shared" si="136"/>
        <v>0</v>
      </c>
      <c r="AV174" s="30">
        <f t="shared" si="136"/>
        <v>0</v>
      </c>
      <c r="AW174" s="30">
        <f t="shared" si="136"/>
        <v>0</v>
      </c>
      <c r="AX174" s="30">
        <f t="shared" si="136"/>
        <v>0</v>
      </c>
      <c r="AY174" s="30">
        <f t="shared" si="136"/>
        <v>0</v>
      </c>
      <c r="AZ174" s="30">
        <f t="shared" si="136"/>
        <v>0</v>
      </c>
      <c r="BA174" s="30">
        <f t="shared" si="136"/>
        <v>0</v>
      </c>
      <c r="BB174" s="30">
        <f t="shared" si="136"/>
        <v>0</v>
      </c>
      <c r="BC174" s="30">
        <f t="shared" si="136"/>
        <v>0</v>
      </c>
      <c r="BD174" s="30">
        <f t="shared" si="136"/>
        <v>0</v>
      </c>
      <c r="BE174" s="30">
        <f t="shared" si="136"/>
        <v>0</v>
      </c>
      <c r="BF174" s="30">
        <f t="shared" si="136"/>
        <v>0</v>
      </c>
      <c r="BG174" s="30">
        <f t="shared" si="136"/>
        <v>0</v>
      </c>
      <c r="BH174" s="30">
        <f t="shared" si="136"/>
        <v>0</v>
      </c>
      <c r="BI174" s="30">
        <f t="shared" si="136"/>
        <v>0</v>
      </c>
      <c r="BJ174" s="30">
        <f t="shared" si="136"/>
        <v>0</v>
      </c>
      <c r="BK174" s="30">
        <f t="shared" si="136"/>
        <v>0</v>
      </c>
      <c r="BL174" s="30">
        <f t="shared" si="136"/>
        <v>0</v>
      </c>
      <c r="BM174" s="30">
        <f t="shared" si="136"/>
        <v>0</v>
      </c>
      <c r="BN174" s="30">
        <f t="shared" si="136"/>
        <v>0</v>
      </c>
      <c r="BO174" s="30">
        <f t="shared" si="136"/>
        <v>0</v>
      </c>
      <c r="BP174" s="30">
        <f t="shared" si="136"/>
        <v>0</v>
      </c>
      <c r="BQ174" s="30">
        <f t="shared" si="135"/>
        <v>0</v>
      </c>
      <c r="BR174" s="30">
        <f t="shared" si="135"/>
        <v>0</v>
      </c>
      <c r="BS174" s="30">
        <f t="shared" si="135"/>
        <v>0</v>
      </c>
      <c r="BT174" s="30">
        <f t="shared" si="135"/>
        <v>0</v>
      </c>
      <c r="BU174" s="30">
        <f t="shared" si="135"/>
        <v>0</v>
      </c>
      <c r="BV174" s="30">
        <f t="shared" si="135"/>
        <v>0</v>
      </c>
      <c r="BW174" s="30">
        <f t="shared" si="135"/>
        <v>0</v>
      </c>
      <c r="BX174" s="30">
        <f t="shared" si="135"/>
        <v>0</v>
      </c>
      <c r="BY174" s="30">
        <f t="shared" si="135"/>
        <v>0</v>
      </c>
      <c r="BZ174" s="30">
        <f t="shared" si="135"/>
        <v>0</v>
      </c>
      <c r="CA174" s="30">
        <f t="shared" si="135"/>
        <v>0</v>
      </c>
      <c r="CB174" s="30">
        <f t="shared" si="135"/>
        <v>0</v>
      </c>
      <c r="CC174" s="30">
        <f t="shared" si="135"/>
        <v>0</v>
      </c>
      <c r="CD174" s="30">
        <f t="shared" si="135"/>
        <v>0</v>
      </c>
      <c r="CE174" s="30">
        <f t="shared" si="135"/>
        <v>0</v>
      </c>
      <c r="CF174" s="30">
        <f t="shared" si="135"/>
        <v>0</v>
      </c>
      <c r="CG174" s="30">
        <f t="shared" si="135"/>
        <v>0</v>
      </c>
      <c r="CH174" s="33">
        <f t="shared" si="135"/>
        <v>0</v>
      </c>
    </row>
    <row r="175" spans="1:86" ht="15.75" hidden="1" customHeight="1" x14ac:dyDescent="0.3">
      <c r="A175" s="571"/>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71"/>
      <c r="B176" s="281" t="s">
        <v>26</v>
      </c>
      <c r="C176" s="30">
        <f>SUM(C162:C175)</f>
        <v>0</v>
      </c>
      <c r="D176" s="30">
        <f>SUM(D162:D175)</f>
        <v>47.913891378025227</v>
      </c>
      <c r="E176" s="30">
        <f t="shared" ref="E176:BP176" si="137">SUM(E162:E175)</f>
        <v>118.42885759373033</v>
      </c>
      <c r="F176" s="30">
        <f t="shared" si="137"/>
        <v>220.77882753756722</v>
      </c>
      <c r="G176" s="30">
        <f t="shared" si="137"/>
        <v>566.17492716246181</v>
      </c>
      <c r="H176" s="30">
        <f t="shared" si="137"/>
        <v>2625.9666102446376</v>
      </c>
      <c r="I176" s="30">
        <f t="shared" si="137"/>
        <v>3806.5473745578302</v>
      </c>
      <c r="J176" s="30">
        <f t="shared" si="137"/>
        <v>4916.212202324411</v>
      </c>
      <c r="K176" s="30">
        <f t="shared" si="137"/>
        <v>4419.3058903579631</v>
      </c>
      <c r="L176" s="30">
        <f t="shared" si="137"/>
        <v>1346.0815968592749</v>
      </c>
      <c r="M176" s="30">
        <f t="shared" si="137"/>
        <v>1457.6652972631221</v>
      </c>
      <c r="N176" s="30">
        <f t="shared" si="137"/>
        <v>2132.1832049179211</v>
      </c>
      <c r="O176" s="30">
        <f t="shared" si="137"/>
        <v>3620.8582942919115</v>
      </c>
      <c r="P176" s="30">
        <f t="shared" si="137"/>
        <v>2815.7177618842143</v>
      </c>
      <c r="Q176" s="30">
        <f t="shared" si="137"/>
        <v>2871.3587100269056</v>
      </c>
      <c r="R176" s="30">
        <f t="shared" si="137"/>
        <v>2771.8806554529865</v>
      </c>
      <c r="S176" s="30">
        <f t="shared" si="137"/>
        <v>5279.7912183178551</v>
      </c>
      <c r="T176" s="30">
        <f t="shared" si="137"/>
        <v>22113.412727054976</v>
      </c>
      <c r="U176" s="30">
        <f t="shared" si="137"/>
        <v>24056.270990103934</v>
      </c>
      <c r="V176" s="30">
        <f t="shared" si="137"/>
        <v>23252.759231348846</v>
      </c>
      <c r="W176" s="30">
        <f t="shared" si="137"/>
        <v>14073.368311250539</v>
      </c>
      <c r="X176" s="30">
        <f t="shared" si="137"/>
        <v>3462.7842434229019</v>
      </c>
      <c r="Y176" s="30">
        <f t="shared" si="137"/>
        <v>3004.8598740782286</v>
      </c>
      <c r="Z176" s="30">
        <f t="shared" si="137"/>
        <v>2715.7279599448116</v>
      </c>
      <c r="AA176" s="30">
        <f t="shared" si="137"/>
        <v>3620.8582942919115</v>
      </c>
      <c r="AB176" s="30">
        <f t="shared" si="137"/>
        <v>2815.7177618842143</v>
      </c>
      <c r="AC176" s="30">
        <f t="shared" si="137"/>
        <v>2871.3587100269056</v>
      </c>
      <c r="AD176" s="30">
        <f t="shared" si="137"/>
        <v>2771.8806554529865</v>
      </c>
      <c r="AE176" s="30">
        <f t="shared" si="137"/>
        <v>5279.7912183178551</v>
      </c>
      <c r="AF176" s="30">
        <f t="shared" si="137"/>
        <v>22113.412727054976</v>
      </c>
      <c r="AG176" s="30">
        <f t="shared" si="137"/>
        <v>24056.270990103934</v>
      </c>
      <c r="AH176" s="30">
        <f t="shared" si="137"/>
        <v>23252.759231348846</v>
      </c>
      <c r="AI176" s="30">
        <f t="shared" si="137"/>
        <v>14073.368311250539</v>
      </c>
      <c r="AJ176" s="30">
        <f t="shared" si="137"/>
        <v>3462.7842434229019</v>
      </c>
      <c r="AK176" s="30">
        <f t="shared" si="137"/>
        <v>3004.8598740782286</v>
      </c>
      <c r="AL176" s="30">
        <f t="shared" si="137"/>
        <v>2715.7279599448116</v>
      </c>
      <c r="AM176" s="30">
        <f t="shared" si="137"/>
        <v>3620.8582942919115</v>
      </c>
      <c r="AN176" s="30">
        <f t="shared" si="137"/>
        <v>2815.7177618842143</v>
      </c>
      <c r="AO176" s="30">
        <f t="shared" si="137"/>
        <v>2871.3587100269056</v>
      </c>
      <c r="AP176" s="30">
        <f t="shared" si="137"/>
        <v>2771.8806554529865</v>
      </c>
      <c r="AQ176" s="30">
        <f t="shared" si="137"/>
        <v>5279.7912183178551</v>
      </c>
      <c r="AR176" s="30">
        <f t="shared" si="137"/>
        <v>22113.412727054976</v>
      </c>
      <c r="AS176" s="30">
        <f t="shared" si="137"/>
        <v>24056.270990103934</v>
      </c>
      <c r="AT176" s="30">
        <f t="shared" si="137"/>
        <v>23252.759231348846</v>
      </c>
      <c r="AU176" s="30">
        <f t="shared" si="137"/>
        <v>14073.368311250539</v>
      </c>
      <c r="AV176" s="30">
        <f t="shared" si="137"/>
        <v>3462.7842434229019</v>
      </c>
      <c r="AW176" s="30">
        <f t="shared" si="137"/>
        <v>3004.8598740782286</v>
      </c>
      <c r="AX176" s="30">
        <f t="shared" si="137"/>
        <v>2715.7279599448116</v>
      </c>
      <c r="AY176" s="30">
        <f t="shared" si="137"/>
        <v>3620.8582942919115</v>
      </c>
      <c r="AZ176" s="30">
        <f t="shared" si="137"/>
        <v>2815.7177618842143</v>
      </c>
      <c r="BA176" s="30">
        <f t="shared" si="137"/>
        <v>2871.3587100269056</v>
      </c>
      <c r="BB176" s="30">
        <f t="shared" si="137"/>
        <v>2771.8806554529865</v>
      </c>
      <c r="BC176" s="30">
        <f t="shared" si="137"/>
        <v>5279.7912183178551</v>
      </c>
      <c r="BD176" s="30">
        <f t="shared" si="137"/>
        <v>22113.412727054976</v>
      </c>
      <c r="BE176" s="30">
        <f t="shared" si="137"/>
        <v>24056.270990103934</v>
      </c>
      <c r="BF176" s="30">
        <f t="shared" si="137"/>
        <v>23252.759231348846</v>
      </c>
      <c r="BG176" s="30">
        <f t="shared" si="137"/>
        <v>14073.368311250539</v>
      </c>
      <c r="BH176" s="30">
        <f t="shared" si="137"/>
        <v>3462.7842434229019</v>
      </c>
      <c r="BI176" s="30">
        <f t="shared" si="137"/>
        <v>3004.8598740782286</v>
      </c>
      <c r="BJ176" s="30">
        <f t="shared" si="137"/>
        <v>2715.7279599448116</v>
      </c>
      <c r="BK176" s="30">
        <f t="shared" si="137"/>
        <v>3620.8582942919115</v>
      </c>
      <c r="BL176" s="30">
        <f t="shared" si="137"/>
        <v>2815.7177618842143</v>
      </c>
      <c r="BM176" s="30">
        <f t="shared" si="137"/>
        <v>2871.3587100269056</v>
      </c>
      <c r="BN176" s="30">
        <f t="shared" si="137"/>
        <v>2771.8806554529865</v>
      </c>
      <c r="BO176" s="30">
        <f t="shared" si="137"/>
        <v>5279.7912183178551</v>
      </c>
      <c r="BP176" s="30">
        <f t="shared" si="137"/>
        <v>22113.412727054976</v>
      </c>
      <c r="BQ176" s="30">
        <f t="shared" ref="BQ176:CH176" si="138">SUM(BQ162:BQ175)</f>
        <v>24056.270990103934</v>
      </c>
      <c r="BR176" s="30">
        <f t="shared" si="138"/>
        <v>23252.759231348846</v>
      </c>
      <c r="BS176" s="30">
        <f t="shared" si="138"/>
        <v>14073.368311250539</v>
      </c>
      <c r="BT176" s="30">
        <f t="shared" si="138"/>
        <v>3462.7842434229019</v>
      </c>
      <c r="BU176" s="30">
        <f t="shared" si="138"/>
        <v>3004.8598740782286</v>
      </c>
      <c r="BV176" s="30">
        <f t="shared" si="138"/>
        <v>2715.7279599448116</v>
      </c>
      <c r="BW176" s="30">
        <f t="shared" si="138"/>
        <v>3620.8582942919115</v>
      </c>
      <c r="BX176" s="30">
        <f t="shared" si="138"/>
        <v>2815.7177618842143</v>
      </c>
      <c r="BY176" s="30">
        <f t="shared" si="138"/>
        <v>2871.3587100269056</v>
      </c>
      <c r="BZ176" s="30">
        <f t="shared" si="138"/>
        <v>2771.8806554529865</v>
      </c>
      <c r="CA176" s="30">
        <f t="shared" si="138"/>
        <v>5279.7912183178551</v>
      </c>
      <c r="CB176" s="30">
        <f t="shared" si="138"/>
        <v>22113.412727054976</v>
      </c>
      <c r="CC176" s="30">
        <f t="shared" si="138"/>
        <v>24056.270990103934</v>
      </c>
      <c r="CD176" s="30">
        <f t="shared" si="138"/>
        <v>23252.759231348846</v>
      </c>
      <c r="CE176" s="30">
        <f t="shared" si="138"/>
        <v>14073.368311250539</v>
      </c>
      <c r="CF176" s="30">
        <f t="shared" si="138"/>
        <v>3462.7842434229019</v>
      </c>
      <c r="CG176" s="30">
        <f t="shared" si="138"/>
        <v>3004.8598740782286</v>
      </c>
      <c r="CH176" s="33">
        <f t="shared" si="138"/>
        <v>2715.7279599448116</v>
      </c>
    </row>
    <row r="177" spans="1:86" ht="16.5" hidden="1" customHeight="1" thickBot="1" x14ac:dyDescent="0.35">
      <c r="A177" s="572"/>
      <c r="B177" s="156" t="s">
        <v>27</v>
      </c>
      <c r="C177" s="31">
        <f>C176</f>
        <v>0</v>
      </c>
      <c r="D177" s="31">
        <f>C177+D176</f>
        <v>47.913891378025227</v>
      </c>
      <c r="E177" s="31">
        <f t="shared" ref="E177:BP177" si="139">D177+E176</f>
        <v>166.34274897175555</v>
      </c>
      <c r="F177" s="31">
        <f t="shared" si="139"/>
        <v>387.12157650932278</v>
      </c>
      <c r="G177" s="31">
        <f t="shared" si="139"/>
        <v>953.29650367178465</v>
      </c>
      <c r="H177" s="31">
        <f t="shared" si="139"/>
        <v>3579.2631139164223</v>
      </c>
      <c r="I177" s="31">
        <f t="shared" si="139"/>
        <v>7385.8104884742525</v>
      </c>
      <c r="J177" s="31">
        <f t="shared" si="139"/>
        <v>12302.022690798663</v>
      </c>
      <c r="K177" s="31">
        <f t="shared" si="139"/>
        <v>16721.328581156627</v>
      </c>
      <c r="L177" s="31">
        <f t="shared" si="139"/>
        <v>18067.410178015904</v>
      </c>
      <c r="M177" s="31">
        <f t="shared" si="139"/>
        <v>19525.075475279027</v>
      </c>
      <c r="N177" s="31">
        <f t="shared" si="139"/>
        <v>21657.258680196948</v>
      </c>
      <c r="O177" s="31">
        <f t="shared" si="139"/>
        <v>25278.116974488861</v>
      </c>
      <c r="P177" s="31">
        <f t="shared" si="139"/>
        <v>28093.834736373075</v>
      </c>
      <c r="Q177" s="31">
        <f t="shared" si="139"/>
        <v>30965.193446399982</v>
      </c>
      <c r="R177" s="31">
        <f t="shared" si="139"/>
        <v>33737.074101852966</v>
      </c>
      <c r="S177" s="31">
        <f t="shared" si="139"/>
        <v>39016.865320170822</v>
      </c>
      <c r="T177" s="31">
        <f t="shared" si="139"/>
        <v>61130.278047225802</v>
      </c>
      <c r="U177" s="31">
        <f t="shared" si="139"/>
        <v>85186.549037329736</v>
      </c>
      <c r="V177" s="31">
        <f t="shared" si="139"/>
        <v>108439.30826867858</v>
      </c>
      <c r="W177" s="31">
        <f t="shared" si="139"/>
        <v>122512.67657992912</v>
      </c>
      <c r="X177" s="31">
        <f t="shared" si="139"/>
        <v>125975.46082335201</v>
      </c>
      <c r="Y177" s="31">
        <f t="shared" si="139"/>
        <v>128980.32069743024</v>
      </c>
      <c r="Z177" s="31">
        <f t="shared" si="139"/>
        <v>131696.04865737507</v>
      </c>
      <c r="AA177" s="31">
        <f t="shared" si="139"/>
        <v>135316.90695166698</v>
      </c>
      <c r="AB177" s="31">
        <f t="shared" si="139"/>
        <v>138132.62471355119</v>
      </c>
      <c r="AC177" s="31">
        <f t="shared" si="139"/>
        <v>141003.98342357809</v>
      </c>
      <c r="AD177" s="31">
        <f t="shared" si="139"/>
        <v>143775.86407903107</v>
      </c>
      <c r="AE177" s="31">
        <f t="shared" si="139"/>
        <v>149055.65529734892</v>
      </c>
      <c r="AF177" s="31">
        <f t="shared" si="139"/>
        <v>171169.06802440388</v>
      </c>
      <c r="AG177" s="31">
        <f t="shared" si="139"/>
        <v>195225.33901450783</v>
      </c>
      <c r="AH177" s="31">
        <f t="shared" si="139"/>
        <v>218478.09824585667</v>
      </c>
      <c r="AI177" s="31">
        <f t="shared" si="139"/>
        <v>232551.46655710723</v>
      </c>
      <c r="AJ177" s="31">
        <f t="shared" si="139"/>
        <v>236014.25080053014</v>
      </c>
      <c r="AK177" s="31">
        <f t="shared" si="139"/>
        <v>239019.11067460835</v>
      </c>
      <c r="AL177" s="31">
        <f t="shared" si="139"/>
        <v>241734.83863455316</v>
      </c>
      <c r="AM177" s="31">
        <f t="shared" si="139"/>
        <v>245355.69692884508</v>
      </c>
      <c r="AN177" s="31">
        <f t="shared" si="139"/>
        <v>248171.41469072929</v>
      </c>
      <c r="AO177" s="31">
        <f t="shared" si="139"/>
        <v>251042.77340075618</v>
      </c>
      <c r="AP177" s="31">
        <f t="shared" si="139"/>
        <v>253814.65405620917</v>
      </c>
      <c r="AQ177" s="31">
        <f t="shared" si="139"/>
        <v>259094.44527452701</v>
      </c>
      <c r="AR177" s="31">
        <f t="shared" si="139"/>
        <v>281207.85800158198</v>
      </c>
      <c r="AS177" s="31">
        <f t="shared" si="139"/>
        <v>305264.12899168592</v>
      </c>
      <c r="AT177" s="31">
        <f t="shared" si="139"/>
        <v>328516.8882230348</v>
      </c>
      <c r="AU177" s="31">
        <f t="shared" si="139"/>
        <v>342590.25653428532</v>
      </c>
      <c r="AV177" s="31">
        <f t="shared" si="139"/>
        <v>346053.04077770823</v>
      </c>
      <c r="AW177" s="31">
        <f t="shared" si="139"/>
        <v>349057.90065178648</v>
      </c>
      <c r="AX177" s="31">
        <f t="shared" si="139"/>
        <v>351773.62861173128</v>
      </c>
      <c r="AY177" s="31">
        <f t="shared" si="139"/>
        <v>355394.48690602317</v>
      </c>
      <c r="AZ177" s="31">
        <f t="shared" si="139"/>
        <v>358210.20466790738</v>
      </c>
      <c r="BA177" s="31">
        <f t="shared" si="139"/>
        <v>361081.56337793428</v>
      </c>
      <c r="BB177" s="31">
        <f t="shared" si="139"/>
        <v>363853.44403338723</v>
      </c>
      <c r="BC177" s="31">
        <f t="shared" si="139"/>
        <v>369133.2352517051</v>
      </c>
      <c r="BD177" s="31">
        <f t="shared" si="139"/>
        <v>391246.64797876007</v>
      </c>
      <c r="BE177" s="31">
        <f t="shared" si="139"/>
        <v>415302.91896886402</v>
      </c>
      <c r="BF177" s="31">
        <f t="shared" si="139"/>
        <v>438555.67820021289</v>
      </c>
      <c r="BG177" s="31">
        <f t="shared" si="139"/>
        <v>452629.04651146341</v>
      </c>
      <c r="BH177" s="31">
        <f t="shared" si="139"/>
        <v>456091.83075488632</v>
      </c>
      <c r="BI177" s="31">
        <f t="shared" si="139"/>
        <v>459096.69062896457</v>
      </c>
      <c r="BJ177" s="31">
        <f t="shared" si="139"/>
        <v>461812.41858890938</v>
      </c>
      <c r="BK177" s="31">
        <f t="shared" si="139"/>
        <v>465433.27688320127</v>
      </c>
      <c r="BL177" s="31">
        <f t="shared" si="139"/>
        <v>468248.99464508548</v>
      </c>
      <c r="BM177" s="31">
        <f t="shared" si="139"/>
        <v>471120.35335511237</v>
      </c>
      <c r="BN177" s="31">
        <f t="shared" si="139"/>
        <v>473892.23401056533</v>
      </c>
      <c r="BO177" s="31">
        <f t="shared" si="139"/>
        <v>479172.0252288832</v>
      </c>
      <c r="BP177" s="31">
        <f t="shared" si="139"/>
        <v>501285.43795593816</v>
      </c>
      <c r="BQ177" s="31">
        <f t="shared" ref="BQ177:CH177" si="140">BP177+BQ176</f>
        <v>525341.70894604211</v>
      </c>
      <c r="BR177" s="31">
        <f t="shared" si="140"/>
        <v>548594.46817739098</v>
      </c>
      <c r="BS177" s="31">
        <f t="shared" si="140"/>
        <v>562667.83648864157</v>
      </c>
      <c r="BT177" s="31">
        <f t="shared" si="140"/>
        <v>566130.62073206448</v>
      </c>
      <c r="BU177" s="31">
        <f t="shared" si="140"/>
        <v>569135.48060614266</v>
      </c>
      <c r="BV177" s="31">
        <f t="shared" si="140"/>
        <v>571851.20856608753</v>
      </c>
      <c r="BW177" s="31">
        <f t="shared" si="140"/>
        <v>575472.06686037942</v>
      </c>
      <c r="BX177" s="31">
        <f t="shared" si="140"/>
        <v>578287.78462226363</v>
      </c>
      <c r="BY177" s="31">
        <f t="shared" si="140"/>
        <v>581159.14333229058</v>
      </c>
      <c r="BZ177" s="31">
        <f t="shared" si="140"/>
        <v>583931.02398774354</v>
      </c>
      <c r="CA177" s="31">
        <f t="shared" si="140"/>
        <v>589210.81520606135</v>
      </c>
      <c r="CB177" s="31">
        <f t="shared" si="140"/>
        <v>611324.22793311637</v>
      </c>
      <c r="CC177" s="31">
        <f t="shared" si="140"/>
        <v>635380.49892322032</v>
      </c>
      <c r="CD177" s="31">
        <f t="shared" si="140"/>
        <v>658633.25815456919</v>
      </c>
      <c r="CE177" s="31">
        <f t="shared" si="140"/>
        <v>672706.62646581978</v>
      </c>
      <c r="CF177" s="31">
        <f t="shared" si="140"/>
        <v>676169.41070924269</v>
      </c>
      <c r="CG177" s="31">
        <f t="shared" si="140"/>
        <v>679174.27058332087</v>
      </c>
      <c r="CH177" s="34">
        <f t="shared" si="140"/>
        <v>681889.99854326574</v>
      </c>
    </row>
    <row r="178" spans="1:86" ht="14.7" hidden="1" customHeight="1" x14ac:dyDescent="0.3">
      <c r="A178" s="113"/>
      <c r="B178" s="247" t="s">
        <v>129</v>
      </c>
      <c r="C178" s="118">
        <f t="shared" ref="C178:BN178" si="141">C157+C176</f>
        <v>0</v>
      </c>
      <c r="D178" s="118">
        <f t="shared" si="141"/>
        <v>740.30506955228634</v>
      </c>
      <c r="E178" s="118">
        <f t="shared" si="141"/>
        <v>1824.7252175246667</v>
      </c>
      <c r="F178" s="118">
        <f t="shared" si="141"/>
        <v>3175.8543472193787</v>
      </c>
      <c r="G178" s="118">
        <f t="shared" si="141"/>
        <v>6596.3613460739816</v>
      </c>
      <c r="H178" s="118">
        <f t="shared" si="141"/>
        <v>18215.040690345264</v>
      </c>
      <c r="I178" s="118">
        <f t="shared" si="141"/>
        <v>27526.258879403209</v>
      </c>
      <c r="J178" s="118">
        <f t="shared" si="141"/>
        <v>33866.033840736658</v>
      </c>
      <c r="K178" s="118">
        <f t="shared" si="141"/>
        <v>31188.329096065714</v>
      </c>
      <c r="L178" s="118">
        <f t="shared" si="141"/>
        <v>17011.591117316282</v>
      </c>
      <c r="M178" s="118">
        <f t="shared" si="141"/>
        <v>19390.021969948302</v>
      </c>
      <c r="N178" s="118">
        <f t="shared" si="141"/>
        <v>33728.190670408658</v>
      </c>
      <c r="O178" s="118">
        <f t="shared" si="141"/>
        <v>47561.811673023905</v>
      </c>
      <c r="P178" s="118">
        <f t="shared" si="141"/>
        <v>38383.06950114049</v>
      </c>
      <c r="Q178" s="118">
        <f t="shared" si="141"/>
        <v>39097.354967283682</v>
      </c>
      <c r="R178" s="118">
        <f t="shared" si="141"/>
        <v>36610.469928033439</v>
      </c>
      <c r="S178" s="118">
        <f t="shared" si="141"/>
        <v>51552.913598002931</v>
      </c>
      <c r="T178" s="118">
        <f t="shared" si="141"/>
        <v>140433.41046625556</v>
      </c>
      <c r="U178" s="118">
        <f t="shared" si="141"/>
        <v>166454.32396111166</v>
      </c>
      <c r="V178" s="118">
        <f t="shared" si="141"/>
        <v>154890.30026356559</v>
      </c>
      <c r="W178" s="118">
        <f t="shared" si="141"/>
        <v>97917.687480170323</v>
      </c>
      <c r="X178" s="118">
        <f t="shared" si="141"/>
        <v>42508.20590814024</v>
      </c>
      <c r="Y178" s="118">
        <f t="shared" si="141"/>
        <v>38722.752813297302</v>
      </c>
      <c r="Z178" s="118">
        <f t="shared" si="141"/>
        <v>43419.548651599769</v>
      </c>
      <c r="AA178" s="118">
        <f t="shared" si="141"/>
        <v>47561.811673023905</v>
      </c>
      <c r="AB178" s="118">
        <f t="shared" si="141"/>
        <v>38383.06950114049</v>
      </c>
      <c r="AC178" s="118">
        <f t="shared" si="141"/>
        <v>39097.354967283682</v>
      </c>
      <c r="AD178" s="118">
        <f t="shared" si="141"/>
        <v>36610.469928033439</v>
      </c>
      <c r="AE178" s="118">
        <f t="shared" si="141"/>
        <v>51552.913598002931</v>
      </c>
      <c r="AF178" s="118">
        <f t="shared" si="141"/>
        <v>140433.41046625556</v>
      </c>
      <c r="AG178" s="118">
        <f t="shared" si="141"/>
        <v>166454.32396111166</v>
      </c>
      <c r="AH178" s="118">
        <f t="shared" si="141"/>
        <v>154890.30026356559</v>
      </c>
      <c r="AI178" s="118">
        <f t="shared" si="141"/>
        <v>97917.687480170323</v>
      </c>
      <c r="AJ178" s="118">
        <f t="shared" si="141"/>
        <v>42508.20590814024</v>
      </c>
      <c r="AK178" s="118">
        <f t="shared" si="141"/>
        <v>38722.752813297302</v>
      </c>
      <c r="AL178" s="118">
        <f t="shared" si="141"/>
        <v>43419.548651599769</v>
      </c>
      <c r="AM178" s="118">
        <f t="shared" si="141"/>
        <v>47561.811673023905</v>
      </c>
      <c r="AN178" s="118">
        <f t="shared" si="141"/>
        <v>38383.06950114049</v>
      </c>
      <c r="AO178" s="118">
        <f t="shared" si="141"/>
        <v>39097.354967283682</v>
      </c>
      <c r="AP178" s="118">
        <f t="shared" si="141"/>
        <v>36610.469928033439</v>
      </c>
      <c r="AQ178" s="118">
        <f t="shared" si="141"/>
        <v>51552.913598002931</v>
      </c>
      <c r="AR178" s="118">
        <f t="shared" si="141"/>
        <v>140433.41046625556</v>
      </c>
      <c r="AS178" s="118">
        <f t="shared" si="141"/>
        <v>166454.32396111166</v>
      </c>
      <c r="AT178" s="118">
        <f t="shared" si="141"/>
        <v>154890.30026356559</v>
      </c>
      <c r="AU178" s="118">
        <f t="shared" si="141"/>
        <v>97917.687480170323</v>
      </c>
      <c r="AV178" s="118">
        <f t="shared" si="141"/>
        <v>42508.20590814024</v>
      </c>
      <c r="AW178" s="118">
        <f t="shared" si="141"/>
        <v>38722.752813297302</v>
      </c>
      <c r="AX178" s="118">
        <f t="shared" si="141"/>
        <v>43419.548651599769</v>
      </c>
      <c r="AY178" s="118">
        <f t="shared" si="141"/>
        <v>47561.811673023905</v>
      </c>
      <c r="AZ178" s="118">
        <f t="shared" si="141"/>
        <v>38383.06950114049</v>
      </c>
      <c r="BA178" s="118">
        <f t="shared" si="141"/>
        <v>39097.354967283682</v>
      </c>
      <c r="BB178" s="118">
        <f t="shared" si="141"/>
        <v>36610.469928033439</v>
      </c>
      <c r="BC178" s="118">
        <f t="shared" si="141"/>
        <v>51552.913598002931</v>
      </c>
      <c r="BD178" s="118">
        <f t="shared" si="141"/>
        <v>140433.41046625556</v>
      </c>
      <c r="BE178" s="118">
        <f t="shared" si="141"/>
        <v>166454.32396111166</v>
      </c>
      <c r="BF178" s="118">
        <f t="shared" si="141"/>
        <v>154890.30026356559</v>
      </c>
      <c r="BG178" s="118">
        <f t="shared" si="141"/>
        <v>97917.687480170323</v>
      </c>
      <c r="BH178" s="118">
        <f t="shared" si="141"/>
        <v>42508.20590814024</v>
      </c>
      <c r="BI178" s="118">
        <f t="shared" si="141"/>
        <v>38722.752813297302</v>
      </c>
      <c r="BJ178" s="118">
        <f t="shared" si="141"/>
        <v>43419.548651599769</v>
      </c>
      <c r="BK178" s="118">
        <f t="shared" si="141"/>
        <v>47561.811673023905</v>
      </c>
      <c r="BL178" s="118">
        <f t="shared" si="141"/>
        <v>38383.06950114049</v>
      </c>
      <c r="BM178" s="118">
        <f t="shared" si="141"/>
        <v>39097.354967283682</v>
      </c>
      <c r="BN178" s="118">
        <f t="shared" si="141"/>
        <v>36610.469928033439</v>
      </c>
      <c r="BO178" s="118">
        <f t="shared" ref="BO178:CH178" si="142">BO157+BO176</f>
        <v>51552.913598002931</v>
      </c>
      <c r="BP178" s="118">
        <f t="shared" si="142"/>
        <v>140433.41046625556</v>
      </c>
      <c r="BQ178" s="118">
        <f t="shared" si="142"/>
        <v>166454.32396111166</v>
      </c>
      <c r="BR178" s="118">
        <f t="shared" si="142"/>
        <v>154890.30026356559</v>
      </c>
      <c r="BS178" s="118">
        <f t="shared" si="142"/>
        <v>97917.687480170323</v>
      </c>
      <c r="BT178" s="118">
        <f t="shared" si="142"/>
        <v>42508.20590814024</v>
      </c>
      <c r="BU178" s="118">
        <f t="shared" si="142"/>
        <v>38722.752813297302</v>
      </c>
      <c r="BV178" s="118">
        <f t="shared" si="142"/>
        <v>43419.548651599769</v>
      </c>
      <c r="BW178" s="118">
        <f t="shared" si="142"/>
        <v>47561.811673023905</v>
      </c>
      <c r="BX178" s="118">
        <f t="shared" si="142"/>
        <v>38383.06950114049</v>
      </c>
      <c r="BY178" s="118">
        <f t="shared" si="142"/>
        <v>39097.354967283682</v>
      </c>
      <c r="BZ178" s="118">
        <f t="shared" si="142"/>
        <v>36610.469928033439</v>
      </c>
      <c r="CA178" s="118">
        <f t="shared" si="142"/>
        <v>51552.913598002931</v>
      </c>
      <c r="CB178" s="118">
        <f t="shared" si="142"/>
        <v>140433.41046625556</v>
      </c>
      <c r="CC178" s="118">
        <f t="shared" si="142"/>
        <v>166454.32396111166</v>
      </c>
      <c r="CD178" s="118">
        <f t="shared" si="142"/>
        <v>154890.30026356559</v>
      </c>
      <c r="CE178" s="118">
        <f t="shared" si="142"/>
        <v>97917.687480170323</v>
      </c>
      <c r="CF178" s="118">
        <f t="shared" si="142"/>
        <v>42508.20590814024</v>
      </c>
      <c r="CG178" s="118">
        <f t="shared" si="142"/>
        <v>38722.752813297302</v>
      </c>
      <c r="CH178" s="118">
        <f t="shared" si="142"/>
        <v>43419.548651599769</v>
      </c>
    </row>
    <row r="179" spans="1:86" hidden="1" x14ac:dyDescent="0.3">
      <c r="A179" s="113"/>
      <c r="B179" s="248" t="s">
        <v>188</v>
      </c>
      <c r="C179" s="116"/>
      <c r="D179" s="116">
        <f>D178-D73</f>
        <v>-8.3267985671682254E-3</v>
      </c>
      <c r="E179" s="116">
        <f t="shared" ref="E179:BP179" si="143">E178-E73</f>
        <v>1.4893266773015057E-2</v>
      </c>
      <c r="F179" s="116">
        <f t="shared" si="143"/>
        <v>-8.2040198203685577E-3</v>
      </c>
      <c r="G179" s="116">
        <f t="shared" si="143"/>
        <v>-5.7658700249703543E-2</v>
      </c>
      <c r="H179" s="116">
        <f t="shared" si="143"/>
        <v>-3.4062588943925221E-2</v>
      </c>
      <c r="I179" s="116">
        <f t="shared" si="143"/>
        <v>0</v>
      </c>
      <c r="J179" s="116">
        <f t="shared" si="143"/>
        <v>0</v>
      </c>
      <c r="K179" s="116">
        <f t="shared" si="143"/>
        <v>0</v>
      </c>
      <c r="L179" s="116">
        <f t="shared" si="143"/>
        <v>0</v>
      </c>
      <c r="M179" s="116">
        <f t="shared" si="143"/>
        <v>0</v>
      </c>
      <c r="N179" s="116">
        <f t="shared" si="143"/>
        <v>0</v>
      </c>
      <c r="O179" s="116">
        <f t="shared" si="143"/>
        <v>0</v>
      </c>
      <c r="P179" s="116">
        <f t="shared" si="143"/>
        <v>0</v>
      </c>
      <c r="Q179" s="116">
        <f t="shared" si="143"/>
        <v>0</v>
      </c>
      <c r="R179" s="116">
        <f t="shared" si="143"/>
        <v>0</v>
      </c>
      <c r="S179" s="116">
        <f t="shared" si="143"/>
        <v>0</v>
      </c>
      <c r="T179" s="116">
        <f t="shared" si="143"/>
        <v>0</v>
      </c>
      <c r="U179" s="116">
        <f t="shared" si="143"/>
        <v>0</v>
      </c>
      <c r="V179" s="116">
        <f t="shared" si="143"/>
        <v>0</v>
      </c>
      <c r="W179" s="116">
        <f t="shared" si="143"/>
        <v>0</v>
      </c>
      <c r="X179" s="116">
        <f t="shared" si="143"/>
        <v>0</v>
      </c>
      <c r="Y179" s="116">
        <f t="shared" si="143"/>
        <v>0</v>
      </c>
      <c r="Z179" s="116">
        <f t="shared" si="143"/>
        <v>0</v>
      </c>
      <c r="AA179" s="116">
        <f t="shared" si="143"/>
        <v>0</v>
      </c>
      <c r="AB179" s="116">
        <f t="shared" si="143"/>
        <v>0</v>
      </c>
      <c r="AC179" s="116">
        <f t="shared" si="143"/>
        <v>0</v>
      </c>
      <c r="AD179" s="116">
        <f t="shared" si="143"/>
        <v>0</v>
      </c>
      <c r="AE179" s="116">
        <f t="shared" si="143"/>
        <v>0</v>
      </c>
      <c r="AF179" s="116">
        <f t="shared" si="143"/>
        <v>0</v>
      </c>
      <c r="AG179" s="116">
        <f t="shared" si="143"/>
        <v>0</v>
      </c>
      <c r="AH179" s="116">
        <f t="shared" si="143"/>
        <v>0</v>
      </c>
      <c r="AI179" s="116">
        <f t="shared" si="143"/>
        <v>0</v>
      </c>
      <c r="AJ179" s="116">
        <f t="shared" si="143"/>
        <v>0</v>
      </c>
      <c r="AK179" s="116">
        <f t="shared" si="143"/>
        <v>0</v>
      </c>
      <c r="AL179" s="116">
        <f t="shared" si="143"/>
        <v>0</v>
      </c>
      <c r="AM179" s="116">
        <f t="shared" si="143"/>
        <v>0</v>
      </c>
      <c r="AN179" s="116">
        <f t="shared" si="143"/>
        <v>0</v>
      </c>
      <c r="AO179" s="116">
        <f t="shared" si="143"/>
        <v>0</v>
      </c>
      <c r="AP179" s="116">
        <f t="shared" si="143"/>
        <v>0</v>
      </c>
      <c r="AQ179" s="116">
        <f t="shared" si="143"/>
        <v>0</v>
      </c>
      <c r="AR179" s="116">
        <f t="shared" si="143"/>
        <v>0</v>
      </c>
      <c r="AS179" s="116">
        <f t="shared" si="143"/>
        <v>0</v>
      </c>
      <c r="AT179" s="116">
        <f t="shared" si="143"/>
        <v>0</v>
      </c>
      <c r="AU179" s="116">
        <f t="shared" si="143"/>
        <v>0</v>
      </c>
      <c r="AV179" s="116">
        <f t="shared" si="143"/>
        <v>0</v>
      </c>
      <c r="AW179" s="116">
        <f t="shared" si="143"/>
        <v>0</v>
      </c>
      <c r="AX179" s="116">
        <f t="shared" si="143"/>
        <v>0</v>
      </c>
      <c r="AY179" s="116">
        <f t="shared" si="143"/>
        <v>0</v>
      </c>
      <c r="AZ179" s="116">
        <f t="shared" si="143"/>
        <v>0</v>
      </c>
      <c r="BA179" s="116">
        <f t="shared" si="143"/>
        <v>0</v>
      </c>
      <c r="BB179" s="116">
        <f t="shared" si="143"/>
        <v>0</v>
      </c>
      <c r="BC179" s="116">
        <f t="shared" si="143"/>
        <v>0</v>
      </c>
      <c r="BD179" s="116">
        <f t="shared" si="143"/>
        <v>0</v>
      </c>
      <c r="BE179" s="116">
        <f t="shared" si="143"/>
        <v>0</v>
      </c>
      <c r="BF179" s="116">
        <f t="shared" si="143"/>
        <v>0</v>
      </c>
      <c r="BG179" s="116">
        <f t="shared" si="143"/>
        <v>0</v>
      </c>
      <c r="BH179" s="116">
        <f t="shared" si="143"/>
        <v>0</v>
      </c>
      <c r="BI179" s="116">
        <f t="shared" si="143"/>
        <v>0</v>
      </c>
      <c r="BJ179" s="116">
        <f t="shared" si="143"/>
        <v>0</v>
      </c>
      <c r="BK179" s="116">
        <f t="shared" si="143"/>
        <v>0</v>
      </c>
      <c r="BL179" s="116">
        <f t="shared" si="143"/>
        <v>0</v>
      </c>
      <c r="BM179" s="116">
        <f t="shared" si="143"/>
        <v>0</v>
      </c>
      <c r="BN179" s="116">
        <f t="shared" si="143"/>
        <v>0</v>
      </c>
      <c r="BO179" s="116">
        <f t="shared" si="143"/>
        <v>0</v>
      </c>
      <c r="BP179" s="116">
        <f t="shared" si="143"/>
        <v>0</v>
      </c>
      <c r="BQ179" s="116">
        <f t="shared" ref="BQ179:CH179" si="144">BQ178-BQ73</f>
        <v>0</v>
      </c>
      <c r="BR179" s="116">
        <f t="shared" si="144"/>
        <v>0</v>
      </c>
      <c r="BS179" s="116">
        <f t="shared" si="144"/>
        <v>0</v>
      </c>
      <c r="BT179" s="116">
        <f t="shared" si="144"/>
        <v>0</v>
      </c>
      <c r="BU179" s="116">
        <f t="shared" si="144"/>
        <v>0</v>
      </c>
      <c r="BV179" s="116">
        <f t="shared" si="144"/>
        <v>0</v>
      </c>
      <c r="BW179" s="116">
        <f t="shared" si="144"/>
        <v>0</v>
      </c>
      <c r="BX179" s="116">
        <f t="shared" si="144"/>
        <v>0</v>
      </c>
      <c r="BY179" s="116">
        <f t="shared" si="144"/>
        <v>0</v>
      </c>
      <c r="BZ179" s="116">
        <f t="shared" si="144"/>
        <v>0</v>
      </c>
      <c r="CA179" s="116">
        <f t="shared" si="144"/>
        <v>0</v>
      </c>
      <c r="CB179" s="116">
        <f t="shared" si="144"/>
        <v>0</v>
      </c>
      <c r="CC179" s="116">
        <f t="shared" si="144"/>
        <v>0</v>
      </c>
      <c r="CD179" s="116">
        <f t="shared" si="144"/>
        <v>0</v>
      </c>
      <c r="CE179" s="116">
        <f t="shared" si="144"/>
        <v>0</v>
      </c>
      <c r="CF179" s="116">
        <f t="shared" si="144"/>
        <v>0</v>
      </c>
      <c r="CG179" s="116">
        <f t="shared" si="144"/>
        <v>0</v>
      </c>
      <c r="CH179" s="116">
        <f t="shared" si="144"/>
        <v>0</v>
      </c>
    </row>
    <row r="180" spans="1:86" ht="15" hidden="1" thickBot="1" x14ac:dyDescent="0.35">
      <c r="A180" s="113"/>
      <c r="B180" s="113"/>
      <c r="C180" s="116"/>
      <c r="D180" s="116"/>
      <c r="E180" s="116"/>
      <c r="F180" s="116"/>
      <c r="G180" s="116"/>
      <c r="H180" s="116"/>
      <c r="I180" s="116"/>
      <c r="J180" s="116"/>
      <c r="K180" s="116"/>
      <c r="L180" s="116"/>
      <c r="M180" s="116"/>
      <c r="N180" s="116"/>
    </row>
    <row r="181" spans="1:86" ht="15" hidden="1" thickBot="1" x14ac:dyDescent="0.35">
      <c r="A181" s="113"/>
      <c r="B181" s="301" t="s">
        <v>39</v>
      </c>
      <c r="C181" s="174">
        <f>C$4</f>
        <v>44927</v>
      </c>
      <c r="D181" s="174">
        <f t="shared" ref="D181:BO181" si="145">D$4</f>
        <v>44958</v>
      </c>
      <c r="E181" s="174">
        <f t="shared" si="145"/>
        <v>44986</v>
      </c>
      <c r="F181" s="174">
        <f t="shared" si="145"/>
        <v>45017</v>
      </c>
      <c r="G181" s="174">
        <f t="shared" si="145"/>
        <v>45047</v>
      </c>
      <c r="H181" s="174">
        <f t="shared" si="145"/>
        <v>45078</v>
      </c>
      <c r="I181" s="174">
        <f t="shared" si="145"/>
        <v>45108</v>
      </c>
      <c r="J181" s="174">
        <f t="shared" si="145"/>
        <v>45139</v>
      </c>
      <c r="K181" s="174">
        <f t="shared" si="145"/>
        <v>45170</v>
      </c>
      <c r="L181" s="174">
        <f t="shared" si="145"/>
        <v>45200</v>
      </c>
      <c r="M181" s="174">
        <f t="shared" si="145"/>
        <v>45231</v>
      </c>
      <c r="N181" s="174">
        <f t="shared" si="145"/>
        <v>45261</v>
      </c>
      <c r="O181" s="174">
        <f t="shared" si="145"/>
        <v>45292</v>
      </c>
      <c r="P181" s="174">
        <f t="shared" si="145"/>
        <v>45323</v>
      </c>
      <c r="Q181" s="174">
        <f t="shared" si="145"/>
        <v>45352</v>
      </c>
      <c r="R181" s="174">
        <f t="shared" si="145"/>
        <v>45383</v>
      </c>
      <c r="S181" s="174">
        <f t="shared" si="145"/>
        <v>45413</v>
      </c>
      <c r="T181" s="174">
        <f t="shared" si="145"/>
        <v>45444</v>
      </c>
      <c r="U181" s="174">
        <f t="shared" si="145"/>
        <v>45474</v>
      </c>
      <c r="V181" s="174">
        <f t="shared" si="145"/>
        <v>45505</v>
      </c>
      <c r="W181" s="174">
        <f t="shared" si="145"/>
        <v>45536</v>
      </c>
      <c r="X181" s="174">
        <f t="shared" si="145"/>
        <v>45566</v>
      </c>
      <c r="Y181" s="174">
        <f t="shared" si="145"/>
        <v>45597</v>
      </c>
      <c r="Z181" s="174">
        <f t="shared" si="145"/>
        <v>45627</v>
      </c>
      <c r="AA181" s="174">
        <f t="shared" si="145"/>
        <v>45658</v>
      </c>
      <c r="AB181" s="174">
        <f t="shared" si="145"/>
        <v>45689</v>
      </c>
      <c r="AC181" s="174">
        <f t="shared" si="145"/>
        <v>45717</v>
      </c>
      <c r="AD181" s="174">
        <f t="shared" si="145"/>
        <v>45748</v>
      </c>
      <c r="AE181" s="174">
        <f t="shared" si="145"/>
        <v>45778</v>
      </c>
      <c r="AF181" s="174">
        <f t="shared" si="145"/>
        <v>45809</v>
      </c>
      <c r="AG181" s="174">
        <f t="shared" si="145"/>
        <v>45839</v>
      </c>
      <c r="AH181" s="174">
        <f t="shared" si="145"/>
        <v>45870</v>
      </c>
      <c r="AI181" s="174">
        <f t="shared" si="145"/>
        <v>45901</v>
      </c>
      <c r="AJ181" s="174">
        <f t="shared" si="145"/>
        <v>45931</v>
      </c>
      <c r="AK181" s="174">
        <f t="shared" si="145"/>
        <v>45962</v>
      </c>
      <c r="AL181" s="174">
        <f t="shared" si="145"/>
        <v>45992</v>
      </c>
      <c r="AM181" s="174">
        <f t="shared" si="145"/>
        <v>46023</v>
      </c>
      <c r="AN181" s="174">
        <f t="shared" si="145"/>
        <v>46054</v>
      </c>
      <c r="AO181" s="174">
        <f t="shared" si="145"/>
        <v>46082</v>
      </c>
      <c r="AP181" s="174">
        <f t="shared" si="145"/>
        <v>46113</v>
      </c>
      <c r="AQ181" s="174">
        <f t="shared" si="145"/>
        <v>46143</v>
      </c>
      <c r="AR181" s="174">
        <f t="shared" si="145"/>
        <v>46174</v>
      </c>
      <c r="AS181" s="174">
        <f t="shared" si="145"/>
        <v>46204</v>
      </c>
      <c r="AT181" s="174">
        <f t="shared" si="145"/>
        <v>46235</v>
      </c>
      <c r="AU181" s="174">
        <f t="shared" si="145"/>
        <v>46266</v>
      </c>
      <c r="AV181" s="174">
        <f t="shared" si="145"/>
        <v>46296</v>
      </c>
      <c r="AW181" s="174">
        <f t="shared" si="145"/>
        <v>46327</v>
      </c>
      <c r="AX181" s="174">
        <f t="shared" si="145"/>
        <v>46357</v>
      </c>
      <c r="AY181" s="174">
        <f t="shared" si="145"/>
        <v>46388</v>
      </c>
      <c r="AZ181" s="174">
        <f t="shared" si="145"/>
        <v>46419</v>
      </c>
      <c r="BA181" s="174">
        <f t="shared" si="145"/>
        <v>46447</v>
      </c>
      <c r="BB181" s="174">
        <f t="shared" si="145"/>
        <v>46478</v>
      </c>
      <c r="BC181" s="174">
        <f t="shared" si="145"/>
        <v>46508</v>
      </c>
      <c r="BD181" s="174">
        <f t="shared" si="145"/>
        <v>46539</v>
      </c>
      <c r="BE181" s="174">
        <f t="shared" si="145"/>
        <v>46569</v>
      </c>
      <c r="BF181" s="174">
        <f t="shared" si="145"/>
        <v>46600</v>
      </c>
      <c r="BG181" s="174">
        <f t="shared" si="145"/>
        <v>46631</v>
      </c>
      <c r="BH181" s="174">
        <f t="shared" si="145"/>
        <v>46661</v>
      </c>
      <c r="BI181" s="174">
        <f t="shared" si="145"/>
        <v>46692</v>
      </c>
      <c r="BJ181" s="174">
        <f t="shared" si="145"/>
        <v>46722</v>
      </c>
      <c r="BK181" s="174">
        <f t="shared" si="145"/>
        <v>46753</v>
      </c>
      <c r="BL181" s="174">
        <f t="shared" si="145"/>
        <v>46784</v>
      </c>
      <c r="BM181" s="174">
        <f t="shared" si="145"/>
        <v>46813</v>
      </c>
      <c r="BN181" s="174">
        <f t="shared" si="145"/>
        <v>46844</v>
      </c>
      <c r="BO181" s="174">
        <f t="shared" si="145"/>
        <v>46874</v>
      </c>
      <c r="BP181" s="174">
        <f t="shared" ref="BP181:CH181" si="146">BP$4</f>
        <v>46905</v>
      </c>
      <c r="BQ181" s="174">
        <f t="shared" si="146"/>
        <v>46935</v>
      </c>
      <c r="BR181" s="174">
        <f t="shared" si="146"/>
        <v>46966</v>
      </c>
      <c r="BS181" s="174">
        <f t="shared" si="146"/>
        <v>46997</v>
      </c>
      <c r="BT181" s="174">
        <f t="shared" si="146"/>
        <v>47027</v>
      </c>
      <c r="BU181" s="174">
        <f t="shared" si="146"/>
        <v>47058</v>
      </c>
      <c r="BV181" s="174">
        <f t="shared" si="146"/>
        <v>47088</v>
      </c>
      <c r="BW181" s="174">
        <f t="shared" si="146"/>
        <v>47119</v>
      </c>
      <c r="BX181" s="174">
        <f t="shared" si="146"/>
        <v>47150</v>
      </c>
      <c r="BY181" s="174">
        <f t="shared" si="146"/>
        <v>47178</v>
      </c>
      <c r="BZ181" s="174">
        <f t="shared" si="146"/>
        <v>47209</v>
      </c>
      <c r="CA181" s="174">
        <f t="shared" si="146"/>
        <v>47239</v>
      </c>
      <c r="CB181" s="174">
        <f t="shared" si="146"/>
        <v>47270</v>
      </c>
      <c r="CC181" s="174">
        <f t="shared" si="146"/>
        <v>47300</v>
      </c>
      <c r="CD181" s="174">
        <f t="shared" si="146"/>
        <v>47331</v>
      </c>
      <c r="CE181" s="174">
        <f t="shared" si="146"/>
        <v>47362</v>
      </c>
      <c r="CF181" s="174">
        <f t="shared" si="146"/>
        <v>47392</v>
      </c>
      <c r="CG181" s="174">
        <f t="shared" si="146"/>
        <v>47423</v>
      </c>
      <c r="CH181" s="175">
        <f t="shared" si="146"/>
        <v>47453</v>
      </c>
    </row>
    <row r="182" spans="1:86" hidden="1" x14ac:dyDescent="0.3">
      <c r="A182" s="113"/>
      <c r="B182" s="295" t="s">
        <v>130</v>
      </c>
      <c r="C182" s="126">
        <f>C157*'YTD PROGRAM SUMMARY'!C43</f>
        <v>0</v>
      </c>
      <c r="D182" s="126">
        <f>D157*'YTD PROGRAM SUMMARY'!D43</f>
        <v>154.84489851071817</v>
      </c>
      <c r="E182" s="126">
        <f>E157*'YTD PROGRAM SUMMARY'!E43</f>
        <v>81.779913080516479</v>
      </c>
      <c r="F182" s="126">
        <f>F157*'YTD PROGRAM SUMMARY'!F43</f>
        <v>855.78842696035224</v>
      </c>
      <c r="G182" s="126">
        <f>G157*'YTD PROGRAM SUMMARY'!G43</f>
        <v>4202.6223321692887</v>
      </c>
      <c r="H182" s="126">
        <f>H157*'YTD PROGRAM SUMMARY'!H43</f>
        <v>15589.074080100627</v>
      </c>
      <c r="I182" s="126">
        <f>I157*'YTD PROGRAM SUMMARY'!I43</f>
        <v>22934.246468269841</v>
      </c>
      <c r="J182" s="126">
        <f>J157*'YTD PROGRAM SUMMARY'!J43</f>
        <v>19083.854316827332</v>
      </c>
      <c r="K182" s="126">
        <f>K157*'YTD PROGRAM SUMMARY'!K43</f>
        <v>20164.637383020265</v>
      </c>
      <c r="L182" s="126">
        <f>L157*'YTD PROGRAM SUMMARY'!L43</f>
        <v>14848.976757190416</v>
      </c>
      <c r="M182" s="126">
        <f>M157*'YTD PROGRAM SUMMARY'!M43</f>
        <v>558.57714369584494</v>
      </c>
      <c r="N182" s="126">
        <f>N157*'YTD PROGRAM SUMMARY'!N43</f>
        <v>16270.713328006957</v>
      </c>
      <c r="O182" s="258">
        <f>O157*'YTD PROGRAM SUMMARY'!O43</f>
        <v>0</v>
      </c>
      <c r="P182" s="258">
        <f>P157*'YTD PROGRAM SUMMARY'!P43</f>
        <v>0</v>
      </c>
      <c r="Q182" s="258">
        <f>Q157*'YTD PROGRAM SUMMARY'!Q43</f>
        <v>0</v>
      </c>
      <c r="R182" s="258">
        <f>R157*'YTD PROGRAM SUMMARY'!R43</f>
        <v>0</v>
      </c>
      <c r="S182" s="258">
        <f>S157*'YTD PROGRAM SUMMARY'!S43</f>
        <v>0</v>
      </c>
      <c r="T182" s="258">
        <f>T157*'YTD PROGRAM SUMMARY'!T43</f>
        <v>0</v>
      </c>
      <c r="U182" s="258">
        <f>U157*'YTD PROGRAM SUMMARY'!U43</f>
        <v>0</v>
      </c>
      <c r="V182" s="258">
        <f>V157*'YTD PROGRAM SUMMARY'!V43</f>
        <v>0</v>
      </c>
      <c r="W182" s="258">
        <f>W157*'YTD PROGRAM SUMMARY'!W43</f>
        <v>0</v>
      </c>
      <c r="X182" s="258">
        <f>X157*'YTD PROGRAM SUMMARY'!X43</f>
        <v>0</v>
      </c>
      <c r="Y182" s="258">
        <f>Y157*'YTD PROGRAM SUMMARY'!Y43</f>
        <v>0</v>
      </c>
      <c r="Z182" s="258">
        <f>Z157*'YTD PROGRAM SUMMARY'!Z43</f>
        <v>0</v>
      </c>
      <c r="AA182" s="258">
        <f>AA157*'YTD PROGRAM SUMMARY'!AA43</f>
        <v>0</v>
      </c>
      <c r="AB182" s="258">
        <f>AB157*'YTD PROGRAM SUMMARY'!AB43</f>
        <v>0</v>
      </c>
      <c r="AC182" s="258">
        <f>AC157*'YTD PROGRAM SUMMARY'!AC43</f>
        <v>0</v>
      </c>
      <c r="AD182" s="258">
        <f>AD157*'YTD PROGRAM SUMMARY'!AD43</f>
        <v>0</v>
      </c>
      <c r="AE182" s="258">
        <f>AE157*'YTD PROGRAM SUMMARY'!AE43</f>
        <v>0</v>
      </c>
      <c r="AF182" s="258">
        <f>AF157*'YTD PROGRAM SUMMARY'!AF43</f>
        <v>0</v>
      </c>
      <c r="AG182" s="258">
        <f>AG157*'YTD PROGRAM SUMMARY'!AG43</f>
        <v>0</v>
      </c>
      <c r="AH182" s="258">
        <f>AH157*'YTD PROGRAM SUMMARY'!AH43</f>
        <v>0</v>
      </c>
      <c r="AI182" s="258">
        <f>AI157*'YTD PROGRAM SUMMARY'!AI43</f>
        <v>0</v>
      </c>
      <c r="AJ182" s="258">
        <f>AJ157*'YTD PROGRAM SUMMARY'!AJ43</f>
        <v>0</v>
      </c>
      <c r="AK182" s="258">
        <f>AK157*'YTD PROGRAM SUMMARY'!AK43</f>
        <v>0</v>
      </c>
      <c r="AL182" s="258">
        <f>AL157*'YTD PROGRAM SUMMARY'!AL43</f>
        <v>0</v>
      </c>
      <c r="AM182" s="258">
        <f>AM157*'YTD PROGRAM SUMMARY'!AM43</f>
        <v>0</v>
      </c>
      <c r="AN182" s="258">
        <f>AN157*'YTD PROGRAM SUMMARY'!AN43</f>
        <v>0</v>
      </c>
      <c r="AO182" s="258">
        <f>AO157*'YTD PROGRAM SUMMARY'!AO43</f>
        <v>0</v>
      </c>
      <c r="AP182" s="258">
        <f>AP157*'YTD PROGRAM SUMMARY'!AP43</f>
        <v>0</v>
      </c>
      <c r="AQ182" s="258">
        <f>AQ157*'YTD PROGRAM SUMMARY'!AQ43</f>
        <v>0</v>
      </c>
      <c r="AR182" s="258">
        <f>AR157*'YTD PROGRAM SUMMARY'!AR43</f>
        <v>0</v>
      </c>
      <c r="AS182" s="258">
        <f>AS157*'YTD PROGRAM SUMMARY'!AS43</f>
        <v>0</v>
      </c>
      <c r="AT182" s="258">
        <f>AT157*'YTD PROGRAM SUMMARY'!AT43</f>
        <v>0</v>
      </c>
      <c r="AU182" s="258">
        <f>AU157*'YTD PROGRAM SUMMARY'!AU43</f>
        <v>0</v>
      </c>
      <c r="AV182" s="258">
        <f>AV157*'YTD PROGRAM SUMMARY'!AV43</f>
        <v>0</v>
      </c>
      <c r="AW182" s="258">
        <f>AW157*'YTD PROGRAM SUMMARY'!AW43</f>
        <v>0</v>
      </c>
      <c r="AX182" s="258">
        <f>AX157*'YTD PROGRAM SUMMARY'!AX43</f>
        <v>0</v>
      </c>
      <c r="AY182" s="258">
        <f>AY157*'YTD PROGRAM SUMMARY'!AY43</f>
        <v>0</v>
      </c>
      <c r="AZ182" s="258">
        <f>AZ157*'YTD PROGRAM SUMMARY'!AZ43</f>
        <v>0</v>
      </c>
      <c r="BA182" s="258">
        <f>BA157*'YTD PROGRAM SUMMARY'!BA43</f>
        <v>0</v>
      </c>
      <c r="BB182" s="258">
        <f>BB157*'YTD PROGRAM SUMMARY'!BB43</f>
        <v>0</v>
      </c>
      <c r="BC182" s="258">
        <f>BC157*'YTD PROGRAM SUMMARY'!BC43</f>
        <v>0</v>
      </c>
      <c r="BD182" s="258">
        <f>BD157*'YTD PROGRAM SUMMARY'!BD43</f>
        <v>0</v>
      </c>
      <c r="BE182" s="258">
        <f>BE157*'YTD PROGRAM SUMMARY'!BE43</f>
        <v>0</v>
      </c>
      <c r="BF182" s="258">
        <f>BF157*'YTD PROGRAM SUMMARY'!BF43</f>
        <v>0</v>
      </c>
      <c r="BG182" s="258">
        <f>BG157*'YTD PROGRAM SUMMARY'!BG43</f>
        <v>0</v>
      </c>
      <c r="BH182" s="258">
        <f>BH157*'YTD PROGRAM SUMMARY'!BH43</f>
        <v>0</v>
      </c>
      <c r="BI182" s="258">
        <f>BI157*'YTD PROGRAM SUMMARY'!BI43</f>
        <v>0</v>
      </c>
      <c r="BJ182" s="258">
        <f>BJ157*'YTD PROGRAM SUMMARY'!BJ43</f>
        <v>0</v>
      </c>
      <c r="BK182" s="258">
        <f>BK157*'YTD PROGRAM SUMMARY'!BK43</f>
        <v>0</v>
      </c>
      <c r="BL182" s="258">
        <f>BL157*'YTD PROGRAM SUMMARY'!BL43</f>
        <v>0</v>
      </c>
      <c r="BM182" s="258">
        <f>BM157*'YTD PROGRAM SUMMARY'!BM43</f>
        <v>0</v>
      </c>
      <c r="BN182" s="258">
        <f>BN157*'YTD PROGRAM SUMMARY'!BN43</f>
        <v>0</v>
      </c>
      <c r="BO182" s="258">
        <f>BO157*'YTD PROGRAM SUMMARY'!BO43</f>
        <v>0</v>
      </c>
      <c r="BP182" s="258">
        <f>BP157*'YTD PROGRAM SUMMARY'!BP43</f>
        <v>0</v>
      </c>
      <c r="BQ182" s="258">
        <f>BQ157*'YTD PROGRAM SUMMARY'!BQ43</f>
        <v>0</v>
      </c>
      <c r="BR182" s="258">
        <f>BR157*'YTD PROGRAM SUMMARY'!BR43</f>
        <v>0</v>
      </c>
      <c r="BS182" s="258">
        <f>BS157*'YTD PROGRAM SUMMARY'!BS43</f>
        <v>0</v>
      </c>
      <c r="BT182" s="258">
        <f>BT157*'YTD PROGRAM SUMMARY'!BT43</f>
        <v>0</v>
      </c>
      <c r="BU182" s="258">
        <f>BU157*'YTD PROGRAM SUMMARY'!BU43</f>
        <v>0</v>
      </c>
      <c r="BV182" s="258">
        <f>BV157*'YTD PROGRAM SUMMARY'!BV43</f>
        <v>0</v>
      </c>
      <c r="BW182" s="258">
        <f>BW157*'YTD PROGRAM SUMMARY'!BW43</f>
        <v>0</v>
      </c>
      <c r="BX182" s="258">
        <f>BX157*'YTD PROGRAM SUMMARY'!BX43</f>
        <v>0</v>
      </c>
      <c r="BY182" s="258">
        <f>BY157*'YTD PROGRAM SUMMARY'!BY43</f>
        <v>0</v>
      </c>
      <c r="BZ182" s="258">
        <f>BZ157*'YTD PROGRAM SUMMARY'!BZ43</f>
        <v>0</v>
      </c>
      <c r="CA182" s="258">
        <f>CA157*'YTD PROGRAM SUMMARY'!CA43</f>
        <v>0</v>
      </c>
      <c r="CB182" s="258">
        <f>CB157*'YTD PROGRAM SUMMARY'!CB43</f>
        <v>0</v>
      </c>
      <c r="CC182" s="258">
        <f>CC157*'YTD PROGRAM SUMMARY'!CC43</f>
        <v>0</v>
      </c>
      <c r="CD182" s="258">
        <f>CD157*'YTD PROGRAM SUMMARY'!CD43</f>
        <v>0</v>
      </c>
      <c r="CE182" s="258">
        <f>CE157*'YTD PROGRAM SUMMARY'!CE43</f>
        <v>0</v>
      </c>
      <c r="CF182" s="258">
        <f>CF157*'YTD PROGRAM SUMMARY'!CF43</f>
        <v>0</v>
      </c>
      <c r="CG182" s="258">
        <f>CG157*'YTD PROGRAM SUMMARY'!CG43</f>
        <v>0</v>
      </c>
      <c r="CH182" s="259">
        <f>CH157*'YTD PROGRAM SUMMARY'!CH43</f>
        <v>0</v>
      </c>
    </row>
    <row r="183" spans="1:86" ht="15" hidden="1" thickBot="1" x14ac:dyDescent="0.35">
      <c r="A183" s="113"/>
      <c r="B183" s="96" t="s">
        <v>131</v>
      </c>
      <c r="C183" s="119">
        <f>C176*'YTD PROGRAM SUMMARY'!C43</f>
        <v>0</v>
      </c>
      <c r="D183" s="119">
        <f>D176*'YTD PROGRAM SUMMARY'!D43</f>
        <v>10.715361318218038</v>
      </c>
      <c r="E183" s="119">
        <f>E176*'YTD PROGRAM SUMMARY'!E43</f>
        <v>5.6760958457604298</v>
      </c>
      <c r="F183" s="119">
        <f>F176*'YTD PROGRAM SUMMARY'!F43</f>
        <v>63.937440605534754</v>
      </c>
      <c r="G183" s="119">
        <f>G176*'YTD PROGRAM SUMMARY'!G43</f>
        <v>394.58471554794488</v>
      </c>
      <c r="H183" s="119">
        <f>H176*'YTD PROGRAM SUMMARY'!H43</f>
        <v>2625.9666102446376</v>
      </c>
      <c r="I183" s="119">
        <f>I176*'YTD PROGRAM SUMMARY'!I43</f>
        <v>3680.495678179786</v>
      </c>
      <c r="J183" s="119">
        <f>J176*'YTD PROGRAM SUMMARY'!J43</f>
        <v>3240.7894815932787</v>
      </c>
      <c r="K183" s="119">
        <f>K176*'YTD PROGRAM SUMMARY'!K43</f>
        <v>3328.9858983241797</v>
      </c>
      <c r="L183" s="119">
        <f>L176*'YTD PROGRAM SUMMARY'!L43</f>
        <v>1275.9198364370868</v>
      </c>
      <c r="M183" s="119">
        <f>M176*'YTD PROGRAM SUMMARY'!M43</f>
        <v>45.404992387309505</v>
      </c>
      <c r="N183" s="119">
        <f>N176*'YTD PROGRAM SUMMARY'!N43</f>
        <v>1097.9913119688135</v>
      </c>
      <c r="O183" s="250">
        <f>O176*'YTD PROGRAM SUMMARY'!O43</f>
        <v>0</v>
      </c>
      <c r="P183" s="250">
        <f>P176*'YTD PROGRAM SUMMARY'!P43</f>
        <v>0</v>
      </c>
      <c r="Q183" s="250">
        <f>Q176*'YTD PROGRAM SUMMARY'!Q43</f>
        <v>0</v>
      </c>
      <c r="R183" s="250">
        <f>R176*'YTD PROGRAM SUMMARY'!R43</f>
        <v>0</v>
      </c>
      <c r="S183" s="250">
        <f>S176*'YTD PROGRAM SUMMARY'!S43</f>
        <v>0</v>
      </c>
      <c r="T183" s="250">
        <f>T176*'YTD PROGRAM SUMMARY'!T43</f>
        <v>0</v>
      </c>
      <c r="U183" s="250">
        <f>U176*'YTD PROGRAM SUMMARY'!U43</f>
        <v>0</v>
      </c>
      <c r="V183" s="250">
        <f>V176*'YTD PROGRAM SUMMARY'!V43</f>
        <v>0</v>
      </c>
      <c r="W183" s="250">
        <f>W176*'YTD PROGRAM SUMMARY'!W43</f>
        <v>0</v>
      </c>
      <c r="X183" s="250">
        <f>X176*'YTD PROGRAM SUMMARY'!X43</f>
        <v>0</v>
      </c>
      <c r="Y183" s="250">
        <f>Y176*'YTD PROGRAM SUMMARY'!Y43</f>
        <v>0</v>
      </c>
      <c r="Z183" s="250">
        <f>Z176*'YTD PROGRAM SUMMARY'!Z43</f>
        <v>0</v>
      </c>
      <c r="AA183" s="250">
        <f>AA176*'YTD PROGRAM SUMMARY'!AA43</f>
        <v>0</v>
      </c>
      <c r="AB183" s="250">
        <f>AB176*'YTD PROGRAM SUMMARY'!AB43</f>
        <v>0</v>
      </c>
      <c r="AC183" s="250">
        <f>AC176*'YTD PROGRAM SUMMARY'!AC43</f>
        <v>0</v>
      </c>
      <c r="AD183" s="250">
        <f>AD176*'YTD PROGRAM SUMMARY'!AD43</f>
        <v>0</v>
      </c>
      <c r="AE183" s="250">
        <f>AE176*'YTD PROGRAM SUMMARY'!AE43</f>
        <v>0</v>
      </c>
      <c r="AF183" s="250">
        <f>AF176*'YTD PROGRAM SUMMARY'!AF43</f>
        <v>0</v>
      </c>
      <c r="AG183" s="250">
        <f>AG176*'YTD PROGRAM SUMMARY'!AG43</f>
        <v>0</v>
      </c>
      <c r="AH183" s="250">
        <f>AH176*'YTD PROGRAM SUMMARY'!AH43</f>
        <v>0</v>
      </c>
      <c r="AI183" s="250">
        <f>AI176*'YTD PROGRAM SUMMARY'!AI43</f>
        <v>0</v>
      </c>
      <c r="AJ183" s="250">
        <f>AJ176*'YTD PROGRAM SUMMARY'!AJ43</f>
        <v>0</v>
      </c>
      <c r="AK183" s="250">
        <f>AK176*'YTD PROGRAM SUMMARY'!AK43</f>
        <v>0</v>
      </c>
      <c r="AL183" s="250">
        <f>AL176*'YTD PROGRAM SUMMARY'!AL43</f>
        <v>0</v>
      </c>
      <c r="AM183" s="250">
        <f>AM176*'YTD PROGRAM SUMMARY'!AM43</f>
        <v>0</v>
      </c>
      <c r="AN183" s="250">
        <f>AN176*'YTD PROGRAM SUMMARY'!AN43</f>
        <v>0</v>
      </c>
      <c r="AO183" s="250">
        <f>AO176*'YTD PROGRAM SUMMARY'!AO43</f>
        <v>0</v>
      </c>
      <c r="AP183" s="250">
        <f>AP176*'YTD PROGRAM SUMMARY'!AP43</f>
        <v>0</v>
      </c>
      <c r="AQ183" s="250">
        <f>AQ176*'YTD PROGRAM SUMMARY'!AQ43</f>
        <v>0</v>
      </c>
      <c r="AR183" s="250">
        <f>AR176*'YTD PROGRAM SUMMARY'!AR43</f>
        <v>0</v>
      </c>
      <c r="AS183" s="250">
        <f>AS176*'YTD PROGRAM SUMMARY'!AS43</f>
        <v>0</v>
      </c>
      <c r="AT183" s="250">
        <f>AT176*'YTD PROGRAM SUMMARY'!AT43</f>
        <v>0</v>
      </c>
      <c r="AU183" s="250">
        <f>AU176*'YTD PROGRAM SUMMARY'!AU43</f>
        <v>0</v>
      </c>
      <c r="AV183" s="250">
        <f>AV176*'YTD PROGRAM SUMMARY'!AV43</f>
        <v>0</v>
      </c>
      <c r="AW183" s="250">
        <f>AW176*'YTD PROGRAM SUMMARY'!AW43</f>
        <v>0</v>
      </c>
      <c r="AX183" s="250">
        <f>AX176*'YTD PROGRAM SUMMARY'!AX43</f>
        <v>0</v>
      </c>
      <c r="AY183" s="250">
        <f>AY176*'YTD PROGRAM SUMMARY'!AY43</f>
        <v>0</v>
      </c>
      <c r="AZ183" s="250">
        <f>AZ176*'YTD PROGRAM SUMMARY'!AZ43</f>
        <v>0</v>
      </c>
      <c r="BA183" s="250">
        <f>BA176*'YTD PROGRAM SUMMARY'!BA43</f>
        <v>0</v>
      </c>
      <c r="BB183" s="250">
        <f>BB176*'YTD PROGRAM SUMMARY'!BB43</f>
        <v>0</v>
      </c>
      <c r="BC183" s="250">
        <f>BC176*'YTD PROGRAM SUMMARY'!BC43</f>
        <v>0</v>
      </c>
      <c r="BD183" s="250">
        <f>BD176*'YTD PROGRAM SUMMARY'!BD43</f>
        <v>0</v>
      </c>
      <c r="BE183" s="250">
        <f>BE176*'YTD PROGRAM SUMMARY'!BE43</f>
        <v>0</v>
      </c>
      <c r="BF183" s="250">
        <f>BF176*'YTD PROGRAM SUMMARY'!BF43</f>
        <v>0</v>
      </c>
      <c r="BG183" s="250">
        <f>BG176*'YTD PROGRAM SUMMARY'!BG43</f>
        <v>0</v>
      </c>
      <c r="BH183" s="250">
        <f>BH176*'YTD PROGRAM SUMMARY'!BH43</f>
        <v>0</v>
      </c>
      <c r="BI183" s="250">
        <f>BI176*'YTD PROGRAM SUMMARY'!BI43</f>
        <v>0</v>
      </c>
      <c r="BJ183" s="250">
        <f>BJ176*'YTD PROGRAM SUMMARY'!BJ43</f>
        <v>0</v>
      </c>
      <c r="BK183" s="250">
        <f>BK176*'YTD PROGRAM SUMMARY'!BK43</f>
        <v>0</v>
      </c>
      <c r="BL183" s="250">
        <f>BL176*'YTD PROGRAM SUMMARY'!BL43</f>
        <v>0</v>
      </c>
      <c r="BM183" s="250">
        <f>BM176*'YTD PROGRAM SUMMARY'!BM43</f>
        <v>0</v>
      </c>
      <c r="BN183" s="250">
        <f>BN176*'YTD PROGRAM SUMMARY'!BN43</f>
        <v>0</v>
      </c>
      <c r="BO183" s="250">
        <f>BO176*'YTD PROGRAM SUMMARY'!BO43</f>
        <v>0</v>
      </c>
      <c r="BP183" s="250">
        <f>BP176*'YTD PROGRAM SUMMARY'!BP43</f>
        <v>0</v>
      </c>
      <c r="BQ183" s="250">
        <f>BQ176*'YTD PROGRAM SUMMARY'!BQ43</f>
        <v>0</v>
      </c>
      <c r="BR183" s="250">
        <f>BR176*'YTD PROGRAM SUMMARY'!BR43</f>
        <v>0</v>
      </c>
      <c r="BS183" s="250">
        <f>BS176*'YTD PROGRAM SUMMARY'!BS43</f>
        <v>0</v>
      </c>
      <c r="BT183" s="250">
        <f>BT176*'YTD PROGRAM SUMMARY'!BT43</f>
        <v>0</v>
      </c>
      <c r="BU183" s="250">
        <f>BU176*'YTD PROGRAM SUMMARY'!BU43</f>
        <v>0</v>
      </c>
      <c r="BV183" s="250">
        <f>BV176*'YTD PROGRAM SUMMARY'!BV43</f>
        <v>0</v>
      </c>
      <c r="BW183" s="250">
        <f>BW176*'YTD PROGRAM SUMMARY'!BW43</f>
        <v>0</v>
      </c>
      <c r="BX183" s="250">
        <f>BX176*'YTD PROGRAM SUMMARY'!BX43</f>
        <v>0</v>
      </c>
      <c r="BY183" s="250">
        <f>BY176*'YTD PROGRAM SUMMARY'!BY43</f>
        <v>0</v>
      </c>
      <c r="BZ183" s="250">
        <f>BZ176*'YTD PROGRAM SUMMARY'!BZ43</f>
        <v>0</v>
      </c>
      <c r="CA183" s="250">
        <f>CA176*'YTD PROGRAM SUMMARY'!CA43</f>
        <v>0</v>
      </c>
      <c r="CB183" s="250">
        <f>CB176*'YTD PROGRAM SUMMARY'!CB43</f>
        <v>0</v>
      </c>
      <c r="CC183" s="250">
        <f>CC176*'YTD PROGRAM SUMMARY'!CC43</f>
        <v>0</v>
      </c>
      <c r="CD183" s="250">
        <f>CD176*'YTD PROGRAM SUMMARY'!CD43</f>
        <v>0</v>
      </c>
      <c r="CE183" s="250">
        <f>CE176*'YTD PROGRAM SUMMARY'!CE43</f>
        <v>0</v>
      </c>
      <c r="CF183" s="250">
        <f>CF176*'YTD PROGRAM SUMMARY'!CF43</f>
        <v>0</v>
      </c>
      <c r="CG183" s="250">
        <f>CG176*'YTD PROGRAM SUMMARY'!CG43</f>
        <v>0</v>
      </c>
      <c r="CH183" s="251">
        <f>CH176*'YTD PROGRAM SUMMARY'!CH43</f>
        <v>0</v>
      </c>
    </row>
    <row r="184" spans="1:86" hidden="1" x14ac:dyDescent="0.3">
      <c r="A184" s="113"/>
      <c r="B184" s="295" t="s">
        <v>132</v>
      </c>
      <c r="C184" s="120">
        <f>IFERROR(C182/C73,0)</f>
        <v>0</v>
      </c>
      <c r="D184" s="120">
        <f t="shared" ref="D184:N184" si="147">IFERROR(D182/D73,0)</f>
        <v>0.20916128125463934</v>
      </c>
      <c r="E184" s="120">
        <f t="shared" si="147"/>
        <v>4.4818025082296951E-2</v>
      </c>
      <c r="F184" s="120">
        <f t="shared" si="147"/>
        <v>0.26946645616839737</v>
      </c>
      <c r="G184" s="120">
        <f t="shared" si="147"/>
        <v>0.63710663757526531</v>
      </c>
      <c r="H184" s="120">
        <f t="shared" si="147"/>
        <v>0.8558336592930772</v>
      </c>
      <c r="I184" s="120">
        <f t="shared" si="147"/>
        <v>0.83317702448227038</v>
      </c>
      <c r="J184" s="120">
        <f t="shared" si="147"/>
        <v>0.56351016498045925</v>
      </c>
      <c r="K184" s="120">
        <f t="shared" si="147"/>
        <v>0.64654433140388889</v>
      </c>
      <c r="L184" s="120">
        <f t="shared" si="147"/>
        <v>0.87287406890913799</v>
      </c>
      <c r="M184" s="120">
        <f t="shared" si="147"/>
        <v>2.880745285186153E-2</v>
      </c>
      <c r="N184" s="120">
        <f t="shared" si="147"/>
        <v>0.48240694222243075</v>
      </c>
      <c r="O184" s="252">
        <f t="shared" ref="O184:BZ184" si="148">IFERROR(O182/O73,0)</f>
        <v>0</v>
      </c>
      <c r="P184" s="252">
        <f t="shared" si="148"/>
        <v>0</v>
      </c>
      <c r="Q184" s="252">
        <f t="shared" si="148"/>
        <v>0</v>
      </c>
      <c r="R184" s="252">
        <f t="shared" si="148"/>
        <v>0</v>
      </c>
      <c r="S184" s="252">
        <f t="shared" si="148"/>
        <v>0</v>
      </c>
      <c r="T184" s="252">
        <f t="shared" si="148"/>
        <v>0</v>
      </c>
      <c r="U184" s="252">
        <f t="shared" si="148"/>
        <v>0</v>
      </c>
      <c r="V184" s="252">
        <f t="shared" si="148"/>
        <v>0</v>
      </c>
      <c r="W184" s="252">
        <f t="shared" si="148"/>
        <v>0</v>
      </c>
      <c r="X184" s="252">
        <f t="shared" si="148"/>
        <v>0</v>
      </c>
      <c r="Y184" s="252">
        <f t="shared" si="148"/>
        <v>0</v>
      </c>
      <c r="Z184" s="252">
        <f t="shared" si="148"/>
        <v>0</v>
      </c>
      <c r="AA184" s="252">
        <f t="shared" si="148"/>
        <v>0</v>
      </c>
      <c r="AB184" s="252">
        <f t="shared" si="148"/>
        <v>0</v>
      </c>
      <c r="AC184" s="252">
        <f t="shared" si="148"/>
        <v>0</v>
      </c>
      <c r="AD184" s="252">
        <f t="shared" si="148"/>
        <v>0</v>
      </c>
      <c r="AE184" s="252">
        <f t="shared" si="148"/>
        <v>0</v>
      </c>
      <c r="AF184" s="252">
        <f t="shared" si="148"/>
        <v>0</v>
      </c>
      <c r="AG184" s="252">
        <f t="shared" si="148"/>
        <v>0</v>
      </c>
      <c r="AH184" s="252">
        <f t="shared" si="148"/>
        <v>0</v>
      </c>
      <c r="AI184" s="252">
        <f t="shared" si="148"/>
        <v>0</v>
      </c>
      <c r="AJ184" s="252">
        <f t="shared" si="148"/>
        <v>0</v>
      </c>
      <c r="AK184" s="252">
        <f t="shared" si="148"/>
        <v>0</v>
      </c>
      <c r="AL184" s="252">
        <f t="shared" si="148"/>
        <v>0</v>
      </c>
      <c r="AM184" s="252">
        <f t="shared" si="148"/>
        <v>0</v>
      </c>
      <c r="AN184" s="252">
        <f t="shared" si="148"/>
        <v>0</v>
      </c>
      <c r="AO184" s="252">
        <f t="shared" si="148"/>
        <v>0</v>
      </c>
      <c r="AP184" s="252">
        <f t="shared" si="148"/>
        <v>0</v>
      </c>
      <c r="AQ184" s="252">
        <f t="shared" si="148"/>
        <v>0</v>
      </c>
      <c r="AR184" s="252">
        <f t="shared" si="148"/>
        <v>0</v>
      </c>
      <c r="AS184" s="252">
        <f t="shared" si="148"/>
        <v>0</v>
      </c>
      <c r="AT184" s="252">
        <f t="shared" si="148"/>
        <v>0</v>
      </c>
      <c r="AU184" s="252">
        <f t="shared" si="148"/>
        <v>0</v>
      </c>
      <c r="AV184" s="252">
        <f t="shared" si="148"/>
        <v>0</v>
      </c>
      <c r="AW184" s="252">
        <f t="shared" si="148"/>
        <v>0</v>
      </c>
      <c r="AX184" s="252">
        <f t="shared" si="148"/>
        <v>0</v>
      </c>
      <c r="AY184" s="252">
        <f t="shared" si="148"/>
        <v>0</v>
      </c>
      <c r="AZ184" s="252">
        <f t="shared" si="148"/>
        <v>0</v>
      </c>
      <c r="BA184" s="252">
        <f t="shared" si="148"/>
        <v>0</v>
      </c>
      <c r="BB184" s="252">
        <f t="shared" si="148"/>
        <v>0</v>
      </c>
      <c r="BC184" s="252">
        <f t="shared" si="148"/>
        <v>0</v>
      </c>
      <c r="BD184" s="252">
        <f t="shared" si="148"/>
        <v>0</v>
      </c>
      <c r="BE184" s="252">
        <f t="shared" si="148"/>
        <v>0</v>
      </c>
      <c r="BF184" s="252">
        <f t="shared" si="148"/>
        <v>0</v>
      </c>
      <c r="BG184" s="252">
        <f t="shared" si="148"/>
        <v>0</v>
      </c>
      <c r="BH184" s="252">
        <f t="shared" si="148"/>
        <v>0</v>
      </c>
      <c r="BI184" s="252">
        <f t="shared" si="148"/>
        <v>0</v>
      </c>
      <c r="BJ184" s="252">
        <f t="shared" si="148"/>
        <v>0</v>
      </c>
      <c r="BK184" s="252">
        <f t="shared" si="148"/>
        <v>0</v>
      </c>
      <c r="BL184" s="252">
        <f t="shared" si="148"/>
        <v>0</v>
      </c>
      <c r="BM184" s="252">
        <f t="shared" si="148"/>
        <v>0</v>
      </c>
      <c r="BN184" s="252">
        <f t="shared" si="148"/>
        <v>0</v>
      </c>
      <c r="BO184" s="252">
        <f t="shared" si="148"/>
        <v>0</v>
      </c>
      <c r="BP184" s="252">
        <f t="shared" si="148"/>
        <v>0</v>
      </c>
      <c r="BQ184" s="252">
        <f t="shared" si="148"/>
        <v>0</v>
      </c>
      <c r="BR184" s="252">
        <f t="shared" si="148"/>
        <v>0</v>
      </c>
      <c r="BS184" s="252">
        <f t="shared" si="148"/>
        <v>0</v>
      </c>
      <c r="BT184" s="252">
        <f t="shared" si="148"/>
        <v>0</v>
      </c>
      <c r="BU184" s="252">
        <f t="shared" si="148"/>
        <v>0</v>
      </c>
      <c r="BV184" s="252">
        <f t="shared" si="148"/>
        <v>0</v>
      </c>
      <c r="BW184" s="252">
        <f t="shared" si="148"/>
        <v>0</v>
      </c>
      <c r="BX184" s="252">
        <f t="shared" si="148"/>
        <v>0</v>
      </c>
      <c r="BY184" s="252">
        <f t="shared" si="148"/>
        <v>0</v>
      </c>
      <c r="BZ184" s="252">
        <f t="shared" si="148"/>
        <v>0</v>
      </c>
      <c r="CA184" s="252">
        <f t="shared" ref="CA184:CH184" si="149">IFERROR(CA182/CA73,0)</f>
        <v>0</v>
      </c>
      <c r="CB184" s="252">
        <f t="shared" si="149"/>
        <v>0</v>
      </c>
      <c r="CC184" s="252">
        <f t="shared" si="149"/>
        <v>0</v>
      </c>
      <c r="CD184" s="252">
        <f t="shared" si="149"/>
        <v>0</v>
      </c>
      <c r="CE184" s="252">
        <f t="shared" si="149"/>
        <v>0</v>
      </c>
      <c r="CF184" s="252">
        <f t="shared" si="149"/>
        <v>0</v>
      </c>
      <c r="CG184" s="252">
        <f t="shared" si="149"/>
        <v>0</v>
      </c>
      <c r="CH184" s="260">
        <f t="shared" si="149"/>
        <v>0</v>
      </c>
    </row>
    <row r="185" spans="1:86" ht="15" hidden="1" thickBot="1" x14ac:dyDescent="0.35">
      <c r="A185" s="113"/>
      <c r="B185" s="96" t="s">
        <v>133</v>
      </c>
      <c r="C185" s="121">
        <f>IFERROR(C183/C73,0)</f>
        <v>0</v>
      </c>
      <c r="D185" s="121">
        <f t="shared" ref="D185:N185" si="150">IFERROR(D183/D73,0)</f>
        <v>1.4474088097062819E-2</v>
      </c>
      <c r="E185" s="121">
        <f t="shared" si="150"/>
        <v>3.1106832521862818E-3</v>
      </c>
      <c r="F185" s="121">
        <f t="shared" si="150"/>
        <v>2.013230723117624E-2</v>
      </c>
      <c r="G185" s="121">
        <f t="shared" si="150"/>
        <v>5.9818018725365962E-2</v>
      </c>
      <c r="H185" s="121">
        <f t="shared" si="150"/>
        <v>0.14416447068500934</v>
      </c>
      <c r="I185" s="121">
        <f t="shared" si="150"/>
        <v>0.13370853243459657</v>
      </c>
      <c r="J185" s="121">
        <f t="shared" si="150"/>
        <v>9.5694390929681558E-2</v>
      </c>
      <c r="K185" s="121">
        <f t="shared" si="150"/>
        <v>0.10673819325396684</v>
      </c>
      <c r="L185" s="121">
        <f t="shared" si="150"/>
        <v>7.5002968719270119E-2</v>
      </c>
      <c r="M185" s="121">
        <f t="shared" si="150"/>
        <v>2.3416679185655695E-3</v>
      </c>
      <c r="N185" s="121">
        <f t="shared" si="150"/>
        <v>3.2554112454426243E-2</v>
      </c>
      <c r="O185" s="253">
        <f>IFERROR(O183/O73,0)</f>
        <v>0</v>
      </c>
      <c r="P185" s="253">
        <f t="shared" ref="P185:Z185" si="151">IFERROR(P183/P73,0)</f>
        <v>0</v>
      </c>
      <c r="Q185" s="253">
        <f t="shared" si="151"/>
        <v>0</v>
      </c>
      <c r="R185" s="253">
        <f t="shared" si="151"/>
        <v>0</v>
      </c>
      <c r="S185" s="253">
        <f t="shared" si="151"/>
        <v>0</v>
      </c>
      <c r="T185" s="253">
        <f t="shared" si="151"/>
        <v>0</v>
      </c>
      <c r="U185" s="253">
        <f t="shared" si="151"/>
        <v>0</v>
      </c>
      <c r="V185" s="253">
        <f t="shared" si="151"/>
        <v>0</v>
      </c>
      <c r="W185" s="253">
        <f t="shared" si="151"/>
        <v>0</v>
      </c>
      <c r="X185" s="253">
        <f t="shared" si="151"/>
        <v>0</v>
      </c>
      <c r="Y185" s="253">
        <f t="shared" si="151"/>
        <v>0</v>
      </c>
      <c r="Z185" s="253">
        <f t="shared" si="151"/>
        <v>0</v>
      </c>
      <c r="AA185" s="253">
        <f>IFERROR(AA183/AA73,0)</f>
        <v>0</v>
      </c>
      <c r="AB185" s="253">
        <f t="shared" ref="AB185:AL185" si="152">IFERROR(AB183/AB73,0)</f>
        <v>0</v>
      </c>
      <c r="AC185" s="253">
        <f t="shared" si="152"/>
        <v>0</v>
      </c>
      <c r="AD185" s="253">
        <f t="shared" si="152"/>
        <v>0</v>
      </c>
      <c r="AE185" s="253">
        <f t="shared" si="152"/>
        <v>0</v>
      </c>
      <c r="AF185" s="253">
        <f t="shared" si="152"/>
        <v>0</v>
      </c>
      <c r="AG185" s="253">
        <f t="shared" si="152"/>
        <v>0</v>
      </c>
      <c r="AH185" s="253">
        <f t="shared" si="152"/>
        <v>0</v>
      </c>
      <c r="AI185" s="253">
        <f t="shared" si="152"/>
        <v>0</v>
      </c>
      <c r="AJ185" s="253">
        <f t="shared" si="152"/>
        <v>0</v>
      </c>
      <c r="AK185" s="253">
        <f t="shared" si="152"/>
        <v>0</v>
      </c>
      <c r="AL185" s="253">
        <f t="shared" si="152"/>
        <v>0</v>
      </c>
      <c r="AM185" s="253">
        <f>IFERROR(AM183/AM73,0)</f>
        <v>0</v>
      </c>
      <c r="AN185" s="253">
        <f t="shared" ref="AN185:AX185" si="153">IFERROR(AN183/AN73,0)</f>
        <v>0</v>
      </c>
      <c r="AO185" s="253">
        <f t="shared" si="153"/>
        <v>0</v>
      </c>
      <c r="AP185" s="253">
        <f t="shared" si="153"/>
        <v>0</v>
      </c>
      <c r="AQ185" s="253">
        <f t="shared" si="153"/>
        <v>0</v>
      </c>
      <c r="AR185" s="253">
        <f t="shared" si="153"/>
        <v>0</v>
      </c>
      <c r="AS185" s="253">
        <f t="shared" si="153"/>
        <v>0</v>
      </c>
      <c r="AT185" s="253">
        <f t="shared" si="153"/>
        <v>0</v>
      </c>
      <c r="AU185" s="253">
        <f t="shared" si="153"/>
        <v>0</v>
      </c>
      <c r="AV185" s="253">
        <f t="shared" si="153"/>
        <v>0</v>
      </c>
      <c r="AW185" s="253">
        <f t="shared" si="153"/>
        <v>0</v>
      </c>
      <c r="AX185" s="253">
        <f t="shared" si="153"/>
        <v>0</v>
      </c>
      <c r="AY185" s="253">
        <f>IFERROR(AY183/AY73,0)</f>
        <v>0</v>
      </c>
      <c r="AZ185" s="253">
        <f t="shared" ref="AZ185:BJ185" si="154">IFERROR(AZ183/AZ73,0)</f>
        <v>0</v>
      </c>
      <c r="BA185" s="253">
        <f t="shared" si="154"/>
        <v>0</v>
      </c>
      <c r="BB185" s="253">
        <f t="shared" si="154"/>
        <v>0</v>
      </c>
      <c r="BC185" s="253">
        <f t="shared" si="154"/>
        <v>0</v>
      </c>
      <c r="BD185" s="253">
        <f t="shared" si="154"/>
        <v>0</v>
      </c>
      <c r="BE185" s="253">
        <f t="shared" si="154"/>
        <v>0</v>
      </c>
      <c r="BF185" s="253">
        <f t="shared" si="154"/>
        <v>0</v>
      </c>
      <c r="BG185" s="253">
        <f t="shared" si="154"/>
        <v>0</v>
      </c>
      <c r="BH185" s="253">
        <f t="shared" si="154"/>
        <v>0</v>
      </c>
      <c r="BI185" s="253">
        <f t="shared" si="154"/>
        <v>0</v>
      </c>
      <c r="BJ185" s="253">
        <f t="shared" si="154"/>
        <v>0</v>
      </c>
      <c r="BK185" s="253">
        <f>IFERROR(BK183/BK73,0)</f>
        <v>0</v>
      </c>
      <c r="BL185" s="253">
        <f t="shared" ref="BL185:BV185" si="155">IFERROR(BL183/BL73,0)</f>
        <v>0</v>
      </c>
      <c r="BM185" s="253">
        <f t="shared" si="155"/>
        <v>0</v>
      </c>
      <c r="BN185" s="253">
        <f t="shared" si="155"/>
        <v>0</v>
      </c>
      <c r="BO185" s="253">
        <f t="shared" si="155"/>
        <v>0</v>
      </c>
      <c r="BP185" s="253">
        <f t="shared" si="155"/>
        <v>0</v>
      </c>
      <c r="BQ185" s="253">
        <f t="shared" si="155"/>
        <v>0</v>
      </c>
      <c r="BR185" s="253">
        <f t="shared" si="155"/>
        <v>0</v>
      </c>
      <c r="BS185" s="253">
        <f t="shared" si="155"/>
        <v>0</v>
      </c>
      <c r="BT185" s="253">
        <f t="shared" si="155"/>
        <v>0</v>
      </c>
      <c r="BU185" s="253">
        <f t="shared" si="155"/>
        <v>0</v>
      </c>
      <c r="BV185" s="253">
        <f t="shared" si="155"/>
        <v>0</v>
      </c>
      <c r="BW185" s="253">
        <f>IFERROR(BW183/BW73,0)</f>
        <v>0</v>
      </c>
      <c r="BX185" s="253">
        <f t="shared" ref="BX185:CH185" si="156">IFERROR(BX183/BX73,0)</f>
        <v>0</v>
      </c>
      <c r="BY185" s="253">
        <f t="shared" si="156"/>
        <v>0</v>
      </c>
      <c r="BZ185" s="253">
        <f t="shared" si="156"/>
        <v>0</v>
      </c>
      <c r="CA185" s="253">
        <f t="shared" si="156"/>
        <v>0</v>
      </c>
      <c r="CB185" s="253">
        <f t="shared" si="156"/>
        <v>0</v>
      </c>
      <c r="CC185" s="253">
        <f t="shared" si="156"/>
        <v>0</v>
      </c>
      <c r="CD185" s="253">
        <f t="shared" si="156"/>
        <v>0</v>
      </c>
      <c r="CE185" s="253">
        <f t="shared" si="156"/>
        <v>0</v>
      </c>
      <c r="CF185" s="253">
        <f t="shared" si="156"/>
        <v>0</v>
      </c>
      <c r="CG185" s="253">
        <f t="shared" si="156"/>
        <v>0</v>
      </c>
      <c r="CH185" s="254">
        <f t="shared" si="156"/>
        <v>0</v>
      </c>
    </row>
    <row r="186" spans="1:86" s="1" customFormat="1" ht="15" hidden="1" thickBot="1" x14ac:dyDescent="0.35">
      <c r="A186" s="122"/>
      <c r="B186" s="302" t="s">
        <v>134</v>
      </c>
      <c r="C186" s="123">
        <f>C184+C185</f>
        <v>0</v>
      </c>
      <c r="D186" s="123">
        <f t="shared" ref="D186:N186" si="157">D184+D185</f>
        <v>0.22363536935170217</v>
      </c>
      <c r="E186" s="124">
        <f t="shared" si="157"/>
        <v>4.7928708334483233E-2</v>
      </c>
      <c r="F186" s="124">
        <f t="shared" si="157"/>
        <v>0.28959876339957363</v>
      </c>
      <c r="G186" s="124">
        <f t="shared" si="157"/>
        <v>0.69692465630063127</v>
      </c>
      <c r="H186" s="124">
        <f t="shared" si="157"/>
        <v>0.99999812997808657</v>
      </c>
      <c r="I186" s="124">
        <f t="shared" si="157"/>
        <v>0.96688555691686695</v>
      </c>
      <c r="J186" s="124">
        <f t="shared" si="157"/>
        <v>0.65920455591014082</v>
      </c>
      <c r="K186" s="124">
        <f t="shared" si="157"/>
        <v>0.75328252465785572</v>
      </c>
      <c r="L186" s="124">
        <f t="shared" si="157"/>
        <v>0.94787703762840814</v>
      </c>
      <c r="M186" s="125">
        <f t="shared" si="157"/>
        <v>3.1149120770427099E-2</v>
      </c>
      <c r="N186" s="125">
        <f t="shared" si="157"/>
        <v>0.51496105467685704</v>
      </c>
      <c r="O186" s="255">
        <f>O184+O185</f>
        <v>0</v>
      </c>
      <c r="P186" s="255">
        <f t="shared" ref="P186:Z186" si="158">P184+P185</f>
        <v>0</v>
      </c>
      <c r="Q186" s="256">
        <f t="shared" si="158"/>
        <v>0</v>
      </c>
      <c r="R186" s="256">
        <f t="shared" si="158"/>
        <v>0</v>
      </c>
      <c r="S186" s="256">
        <f t="shared" si="158"/>
        <v>0</v>
      </c>
      <c r="T186" s="256">
        <f t="shared" si="158"/>
        <v>0</v>
      </c>
      <c r="U186" s="256">
        <f t="shared" si="158"/>
        <v>0</v>
      </c>
      <c r="V186" s="256">
        <f t="shared" si="158"/>
        <v>0</v>
      </c>
      <c r="W186" s="256">
        <f t="shared" si="158"/>
        <v>0</v>
      </c>
      <c r="X186" s="256">
        <f t="shared" si="158"/>
        <v>0</v>
      </c>
      <c r="Y186" s="257">
        <f t="shared" si="158"/>
        <v>0</v>
      </c>
      <c r="Z186" s="257">
        <f t="shared" si="158"/>
        <v>0</v>
      </c>
      <c r="AA186" s="255">
        <f>AA184+AA185</f>
        <v>0</v>
      </c>
      <c r="AB186" s="255">
        <f t="shared" ref="AB186:AL186" si="159">AB184+AB185</f>
        <v>0</v>
      </c>
      <c r="AC186" s="256">
        <f t="shared" si="159"/>
        <v>0</v>
      </c>
      <c r="AD186" s="256">
        <f t="shared" si="159"/>
        <v>0</v>
      </c>
      <c r="AE186" s="256">
        <f t="shared" si="159"/>
        <v>0</v>
      </c>
      <c r="AF186" s="256">
        <f t="shared" si="159"/>
        <v>0</v>
      </c>
      <c r="AG186" s="256">
        <f t="shared" si="159"/>
        <v>0</v>
      </c>
      <c r="AH186" s="256">
        <f t="shared" si="159"/>
        <v>0</v>
      </c>
      <c r="AI186" s="256">
        <f t="shared" si="159"/>
        <v>0</v>
      </c>
      <c r="AJ186" s="256">
        <f t="shared" si="159"/>
        <v>0</v>
      </c>
      <c r="AK186" s="257">
        <f t="shared" si="159"/>
        <v>0</v>
      </c>
      <c r="AL186" s="257">
        <f t="shared" si="159"/>
        <v>0</v>
      </c>
      <c r="AM186" s="255">
        <f>AM184+AM185</f>
        <v>0</v>
      </c>
      <c r="AN186" s="255">
        <f t="shared" ref="AN186:AX186" si="160">AN184+AN185</f>
        <v>0</v>
      </c>
      <c r="AO186" s="256">
        <f t="shared" si="160"/>
        <v>0</v>
      </c>
      <c r="AP186" s="256">
        <f t="shared" si="160"/>
        <v>0</v>
      </c>
      <c r="AQ186" s="256">
        <f t="shared" si="160"/>
        <v>0</v>
      </c>
      <c r="AR186" s="256">
        <f t="shared" si="160"/>
        <v>0</v>
      </c>
      <c r="AS186" s="256">
        <f t="shared" si="160"/>
        <v>0</v>
      </c>
      <c r="AT186" s="256">
        <f t="shared" si="160"/>
        <v>0</v>
      </c>
      <c r="AU186" s="256">
        <f t="shared" si="160"/>
        <v>0</v>
      </c>
      <c r="AV186" s="256">
        <f t="shared" si="160"/>
        <v>0</v>
      </c>
      <c r="AW186" s="257">
        <f t="shared" si="160"/>
        <v>0</v>
      </c>
      <c r="AX186" s="257">
        <f t="shared" si="160"/>
        <v>0</v>
      </c>
      <c r="AY186" s="255">
        <f>AY184+AY185</f>
        <v>0</v>
      </c>
      <c r="AZ186" s="255">
        <f t="shared" ref="AZ186:BJ186" si="161">AZ184+AZ185</f>
        <v>0</v>
      </c>
      <c r="BA186" s="256">
        <f t="shared" si="161"/>
        <v>0</v>
      </c>
      <c r="BB186" s="256">
        <f t="shared" si="161"/>
        <v>0</v>
      </c>
      <c r="BC186" s="256">
        <f t="shared" si="161"/>
        <v>0</v>
      </c>
      <c r="BD186" s="256">
        <f t="shared" si="161"/>
        <v>0</v>
      </c>
      <c r="BE186" s="256">
        <f t="shared" si="161"/>
        <v>0</v>
      </c>
      <c r="BF186" s="256">
        <f t="shared" si="161"/>
        <v>0</v>
      </c>
      <c r="BG186" s="256">
        <f t="shared" si="161"/>
        <v>0</v>
      </c>
      <c r="BH186" s="256">
        <f t="shared" si="161"/>
        <v>0</v>
      </c>
      <c r="BI186" s="257">
        <f t="shared" si="161"/>
        <v>0</v>
      </c>
      <c r="BJ186" s="257">
        <f t="shared" si="161"/>
        <v>0</v>
      </c>
      <c r="BK186" s="255">
        <f>BK184+BK185</f>
        <v>0</v>
      </c>
      <c r="BL186" s="255">
        <f t="shared" ref="BL186:BV186" si="162">BL184+BL185</f>
        <v>0</v>
      </c>
      <c r="BM186" s="256">
        <f t="shared" si="162"/>
        <v>0</v>
      </c>
      <c r="BN186" s="256">
        <f t="shared" si="162"/>
        <v>0</v>
      </c>
      <c r="BO186" s="256">
        <f t="shared" si="162"/>
        <v>0</v>
      </c>
      <c r="BP186" s="256">
        <f t="shared" si="162"/>
        <v>0</v>
      </c>
      <c r="BQ186" s="256">
        <f t="shared" si="162"/>
        <v>0</v>
      </c>
      <c r="BR186" s="256">
        <f t="shared" si="162"/>
        <v>0</v>
      </c>
      <c r="BS186" s="256">
        <f t="shared" si="162"/>
        <v>0</v>
      </c>
      <c r="BT186" s="256">
        <f t="shared" si="162"/>
        <v>0</v>
      </c>
      <c r="BU186" s="257">
        <f t="shared" si="162"/>
        <v>0</v>
      </c>
      <c r="BV186" s="257">
        <f t="shared" si="162"/>
        <v>0</v>
      </c>
      <c r="BW186" s="255">
        <f>BW184+BW185</f>
        <v>0</v>
      </c>
      <c r="BX186" s="255">
        <f t="shared" ref="BX186:CH186" si="163">BX184+BX185</f>
        <v>0</v>
      </c>
      <c r="BY186" s="256">
        <f t="shared" si="163"/>
        <v>0</v>
      </c>
      <c r="BZ186" s="256">
        <f t="shared" si="163"/>
        <v>0</v>
      </c>
      <c r="CA186" s="256">
        <f t="shared" si="163"/>
        <v>0</v>
      </c>
      <c r="CB186" s="256">
        <f t="shared" si="163"/>
        <v>0</v>
      </c>
      <c r="CC186" s="256">
        <f t="shared" si="163"/>
        <v>0</v>
      </c>
      <c r="CD186" s="256">
        <f t="shared" si="163"/>
        <v>0</v>
      </c>
      <c r="CE186" s="256">
        <f t="shared" si="163"/>
        <v>0</v>
      </c>
      <c r="CF186" s="256">
        <f t="shared" si="163"/>
        <v>0</v>
      </c>
      <c r="CG186" s="257">
        <f t="shared" si="163"/>
        <v>0</v>
      </c>
      <c r="CH186" s="261">
        <f t="shared" si="163"/>
        <v>0</v>
      </c>
    </row>
    <row r="187" spans="1:86" ht="15" hidden="1" thickBot="1" x14ac:dyDescent="0.35">
      <c r="A187" s="113"/>
      <c r="B187" s="113"/>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row>
    <row r="188" spans="1:86" ht="15" hidden="1" thickBot="1" x14ac:dyDescent="0.35">
      <c r="A188" s="113"/>
      <c r="B188" s="301" t="s">
        <v>37</v>
      </c>
      <c r="C188" s="174">
        <f>C$4</f>
        <v>44927</v>
      </c>
      <c r="D188" s="174">
        <f t="shared" ref="D188:BO188" si="164">D$4</f>
        <v>44958</v>
      </c>
      <c r="E188" s="174">
        <f t="shared" si="164"/>
        <v>44986</v>
      </c>
      <c r="F188" s="174">
        <f t="shared" si="164"/>
        <v>45017</v>
      </c>
      <c r="G188" s="174">
        <f t="shared" si="164"/>
        <v>45047</v>
      </c>
      <c r="H188" s="174">
        <f t="shared" si="164"/>
        <v>45078</v>
      </c>
      <c r="I188" s="174">
        <f t="shared" si="164"/>
        <v>45108</v>
      </c>
      <c r="J188" s="174">
        <f t="shared" si="164"/>
        <v>45139</v>
      </c>
      <c r="K188" s="174">
        <f t="shared" si="164"/>
        <v>45170</v>
      </c>
      <c r="L188" s="174">
        <f t="shared" si="164"/>
        <v>45200</v>
      </c>
      <c r="M188" s="174">
        <f t="shared" si="164"/>
        <v>45231</v>
      </c>
      <c r="N188" s="174">
        <f t="shared" si="164"/>
        <v>45261</v>
      </c>
      <c r="O188" s="174">
        <f t="shared" si="164"/>
        <v>45292</v>
      </c>
      <c r="P188" s="174">
        <f t="shared" si="164"/>
        <v>45323</v>
      </c>
      <c r="Q188" s="174">
        <f t="shared" si="164"/>
        <v>45352</v>
      </c>
      <c r="R188" s="174">
        <f t="shared" si="164"/>
        <v>45383</v>
      </c>
      <c r="S188" s="174">
        <f t="shared" si="164"/>
        <v>45413</v>
      </c>
      <c r="T188" s="174">
        <f t="shared" si="164"/>
        <v>45444</v>
      </c>
      <c r="U188" s="174">
        <f t="shared" si="164"/>
        <v>45474</v>
      </c>
      <c r="V188" s="174">
        <f t="shared" si="164"/>
        <v>45505</v>
      </c>
      <c r="W188" s="174">
        <f t="shared" si="164"/>
        <v>45536</v>
      </c>
      <c r="X188" s="174">
        <f t="shared" si="164"/>
        <v>45566</v>
      </c>
      <c r="Y188" s="174">
        <f t="shared" si="164"/>
        <v>45597</v>
      </c>
      <c r="Z188" s="174">
        <f t="shared" si="164"/>
        <v>45627</v>
      </c>
      <c r="AA188" s="174">
        <f t="shared" si="164"/>
        <v>45658</v>
      </c>
      <c r="AB188" s="174">
        <f t="shared" si="164"/>
        <v>45689</v>
      </c>
      <c r="AC188" s="174">
        <f t="shared" si="164"/>
        <v>45717</v>
      </c>
      <c r="AD188" s="174">
        <f t="shared" si="164"/>
        <v>45748</v>
      </c>
      <c r="AE188" s="174">
        <f t="shared" si="164"/>
        <v>45778</v>
      </c>
      <c r="AF188" s="174">
        <f t="shared" si="164"/>
        <v>45809</v>
      </c>
      <c r="AG188" s="174">
        <f t="shared" si="164"/>
        <v>45839</v>
      </c>
      <c r="AH188" s="174">
        <f t="shared" si="164"/>
        <v>45870</v>
      </c>
      <c r="AI188" s="174">
        <f t="shared" si="164"/>
        <v>45901</v>
      </c>
      <c r="AJ188" s="174">
        <f t="shared" si="164"/>
        <v>45931</v>
      </c>
      <c r="AK188" s="174">
        <f t="shared" si="164"/>
        <v>45962</v>
      </c>
      <c r="AL188" s="174">
        <f t="shared" si="164"/>
        <v>45992</v>
      </c>
      <c r="AM188" s="174">
        <f t="shared" si="164"/>
        <v>46023</v>
      </c>
      <c r="AN188" s="174">
        <f t="shared" si="164"/>
        <v>46054</v>
      </c>
      <c r="AO188" s="174">
        <f t="shared" si="164"/>
        <v>46082</v>
      </c>
      <c r="AP188" s="174">
        <f t="shared" si="164"/>
        <v>46113</v>
      </c>
      <c r="AQ188" s="174">
        <f t="shared" si="164"/>
        <v>46143</v>
      </c>
      <c r="AR188" s="174">
        <f t="shared" si="164"/>
        <v>46174</v>
      </c>
      <c r="AS188" s="174">
        <f t="shared" si="164"/>
        <v>46204</v>
      </c>
      <c r="AT188" s="174">
        <f t="shared" si="164"/>
        <v>46235</v>
      </c>
      <c r="AU188" s="174">
        <f t="shared" si="164"/>
        <v>46266</v>
      </c>
      <c r="AV188" s="174">
        <f t="shared" si="164"/>
        <v>46296</v>
      </c>
      <c r="AW188" s="174">
        <f t="shared" si="164"/>
        <v>46327</v>
      </c>
      <c r="AX188" s="174">
        <f t="shared" si="164"/>
        <v>46357</v>
      </c>
      <c r="AY188" s="174">
        <f t="shared" si="164"/>
        <v>46388</v>
      </c>
      <c r="AZ188" s="174">
        <f t="shared" si="164"/>
        <v>46419</v>
      </c>
      <c r="BA188" s="174">
        <f t="shared" si="164"/>
        <v>46447</v>
      </c>
      <c r="BB188" s="174">
        <f t="shared" si="164"/>
        <v>46478</v>
      </c>
      <c r="BC188" s="174">
        <f t="shared" si="164"/>
        <v>46508</v>
      </c>
      <c r="BD188" s="174">
        <f t="shared" si="164"/>
        <v>46539</v>
      </c>
      <c r="BE188" s="174">
        <f t="shared" si="164"/>
        <v>46569</v>
      </c>
      <c r="BF188" s="174">
        <f t="shared" si="164"/>
        <v>46600</v>
      </c>
      <c r="BG188" s="174">
        <f t="shared" si="164"/>
        <v>46631</v>
      </c>
      <c r="BH188" s="174">
        <f t="shared" si="164"/>
        <v>46661</v>
      </c>
      <c r="BI188" s="174">
        <f t="shared" si="164"/>
        <v>46692</v>
      </c>
      <c r="BJ188" s="174">
        <f t="shared" si="164"/>
        <v>46722</v>
      </c>
      <c r="BK188" s="174">
        <f t="shared" si="164"/>
        <v>46753</v>
      </c>
      <c r="BL188" s="174">
        <f t="shared" si="164"/>
        <v>46784</v>
      </c>
      <c r="BM188" s="174">
        <f t="shared" si="164"/>
        <v>46813</v>
      </c>
      <c r="BN188" s="174">
        <f t="shared" si="164"/>
        <v>46844</v>
      </c>
      <c r="BO188" s="174">
        <f t="shared" si="164"/>
        <v>46874</v>
      </c>
      <c r="BP188" s="174">
        <f t="shared" ref="BP188:CH188" si="165">BP$4</f>
        <v>46905</v>
      </c>
      <c r="BQ188" s="174">
        <f t="shared" si="165"/>
        <v>46935</v>
      </c>
      <c r="BR188" s="174">
        <f t="shared" si="165"/>
        <v>46966</v>
      </c>
      <c r="BS188" s="174">
        <f t="shared" si="165"/>
        <v>46997</v>
      </c>
      <c r="BT188" s="174">
        <f t="shared" si="165"/>
        <v>47027</v>
      </c>
      <c r="BU188" s="174">
        <f t="shared" si="165"/>
        <v>47058</v>
      </c>
      <c r="BV188" s="174">
        <f t="shared" si="165"/>
        <v>47088</v>
      </c>
      <c r="BW188" s="174">
        <f t="shared" si="165"/>
        <v>47119</v>
      </c>
      <c r="BX188" s="174">
        <f t="shared" si="165"/>
        <v>47150</v>
      </c>
      <c r="BY188" s="174">
        <f t="shared" si="165"/>
        <v>47178</v>
      </c>
      <c r="BZ188" s="174">
        <f t="shared" si="165"/>
        <v>47209</v>
      </c>
      <c r="CA188" s="174">
        <f t="shared" si="165"/>
        <v>47239</v>
      </c>
      <c r="CB188" s="174">
        <f t="shared" si="165"/>
        <v>47270</v>
      </c>
      <c r="CC188" s="174">
        <f t="shared" si="165"/>
        <v>47300</v>
      </c>
      <c r="CD188" s="174">
        <f t="shared" si="165"/>
        <v>47331</v>
      </c>
      <c r="CE188" s="174">
        <f t="shared" si="165"/>
        <v>47362</v>
      </c>
      <c r="CF188" s="174">
        <f t="shared" si="165"/>
        <v>47392</v>
      </c>
      <c r="CG188" s="174">
        <f t="shared" si="165"/>
        <v>47423</v>
      </c>
      <c r="CH188" s="175">
        <f t="shared" si="165"/>
        <v>47453</v>
      </c>
    </row>
    <row r="189" spans="1:86" hidden="1" x14ac:dyDescent="0.3">
      <c r="A189" s="113"/>
      <c r="B189" s="295" t="s">
        <v>135</v>
      </c>
      <c r="C189" s="126">
        <f>C157*'YTD PROGRAM SUMMARY'!C44</f>
        <v>0</v>
      </c>
      <c r="D189" s="126">
        <f>D157*'YTD PROGRAM SUMMARY'!D44</f>
        <v>537.54627966354292</v>
      </c>
      <c r="E189" s="126">
        <f>E157*'YTD PROGRAM SUMMARY'!E44</f>
        <v>1624.5164468504199</v>
      </c>
      <c r="F189" s="126">
        <f>F157*'YTD PROGRAM SUMMARY'!F44</f>
        <v>2099.287092721459</v>
      </c>
      <c r="G189" s="126">
        <f>G157*'YTD PROGRAM SUMMARY'!G44</f>
        <v>1827.5640867422308</v>
      </c>
      <c r="H189" s="126">
        <f>H157*'YTD PROGRAM SUMMARY'!H44</f>
        <v>0</v>
      </c>
      <c r="I189" s="126">
        <f>I157*'YTD PROGRAM SUMMARY'!I44</f>
        <v>785.46503657553535</v>
      </c>
      <c r="J189" s="126">
        <f>J157*'YTD PROGRAM SUMMARY'!J44</f>
        <v>9865.9673215849161</v>
      </c>
      <c r="K189" s="126">
        <f>K157*'YTD PROGRAM SUMMARY'!K44</f>
        <v>6604.3858226874891</v>
      </c>
      <c r="L189" s="126">
        <f>L157*'YTD PROGRAM SUMMARY'!L44</f>
        <v>816.53276326659261</v>
      </c>
      <c r="M189" s="126">
        <f>M157*'YTD PROGRAM SUMMARY'!M44</f>
        <v>17373.779528989333</v>
      </c>
      <c r="N189" s="126">
        <f>N157*'YTD PROGRAM SUMMARY'!N44</f>
        <v>15325.294137483783</v>
      </c>
      <c r="O189" s="258">
        <f>O157*'YTD PROGRAM SUMMARY'!O44</f>
        <v>0</v>
      </c>
      <c r="P189" s="258">
        <f>P157*'YTD PROGRAM SUMMARY'!P44</f>
        <v>0</v>
      </c>
      <c r="Q189" s="258">
        <f>Q157*'YTD PROGRAM SUMMARY'!Q44</f>
        <v>0</v>
      </c>
      <c r="R189" s="258">
        <f>R157*'YTD PROGRAM SUMMARY'!R44</f>
        <v>0</v>
      </c>
      <c r="S189" s="258">
        <f>S157*'YTD PROGRAM SUMMARY'!S44</f>
        <v>0</v>
      </c>
      <c r="T189" s="258">
        <f>T157*'YTD PROGRAM SUMMARY'!T44</f>
        <v>0</v>
      </c>
      <c r="U189" s="258">
        <f>U157*'YTD PROGRAM SUMMARY'!U44</f>
        <v>0</v>
      </c>
      <c r="V189" s="258">
        <f>V157*'YTD PROGRAM SUMMARY'!V44</f>
        <v>0</v>
      </c>
      <c r="W189" s="258">
        <f>W157*'YTD PROGRAM SUMMARY'!W44</f>
        <v>0</v>
      </c>
      <c r="X189" s="258">
        <f>X157*'YTD PROGRAM SUMMARY'!X44</f>
        <v>0</v>
      </c>
      <c r="Y189" s="258">
        <f>Y157*'YTD PROGRAM SUMMARY'!Y44</f>
        <v>0</v>
      </c>
      <c r="Z189" s="258">
        <f>Z157*'YTD PROGRAM SUMMARY'!Z44</f>
        <v>0</v>
      </c>
      <c r="AA189" s="258">
        <f>AA157*'YTD PROGRAM SUMMARY'!AA44</f>
        <v>0</v>
      </c>
      <c r="AB189" s="258">
        <f>AB157*'YTD PROGRAM SUMMARY'!AB44</f>
        <v>0</v>
      </c>
      <c r="AC189" s="258">
        <f>AC157*'YTD PROGRAM SUMMARY'!AC44</f>
        <v>0</v>
      </c>
      <c r="AD189" s="258">
        <f>AD157*'YTD PROGRAM SUMMARY'!AD44</f>
        <v>0</v>
      </c>
      <c r="AE189" s="258">
        <f>AE157*'YTD PROGRAM SUMMARY'!AE44</f>
        <v>0</v>
      </c>
      <c r="AF189" s="258">
        <f>AF157*'YTD PROGRAM SUMMARY'!AF44</f>
        <v>0</v>
      </c>
      <c r="AG189" s="258">
        <f>AG157*'YTD PROGRAM SUMMARY'!AG44</f>
        <v>0</v>
      </c>
      <c r="AH189" s="258">
        <f>AH157*'YTD PROGRAM SUMMARY'!AH44</f>
        <v>0</v>
      </c>
      <c r="AI189" s="258">
        <f>AI157*'YTD PROGRAM SUMMARY'!AI44</f>
        <v>0</v>
      </c>
      <c r="AJ189" s="258">
        <f>AJ157*'YTD PROGRAM SUMMARY'!AJ44</f>
        <v>0</v>
      </c>
      <c r="AK189" s="258">
        <f>AK157*'YTD PROGRAM SUMMARY'!AK44</f>
        <v>0</v>
      </c>
      <c r="AL189" s="258">
        <f>AL157*'YTD PROGRAM SUMMARY'!AL44</f>
        <v>0</v>
      </c>
      <c r="AM189" s="258">
        <f>AM157*'YTD PROGRAM SUMMARY'!AM44</f>
        <v>0</v>
      </c>
      <c r="AN189" s="258">
        <f>AN157*'YTD PROGRAM SUMMARY'!AN44</f>
        <v>0</v>
      </c>
      <c r="AO189" s="258">
        <f>AO157*'YTD PROGRAM SUMMARY'!AO44</f>
        <v>0</v>
      </c>
      <c r="AP189" s="258">
        <f>AP157*'YTD PROGRAM SUMMARY'!AP44</f>
        <v>0</v>
      </c>
      <c r="AQ189" s="258">
        <f>AQ157*'YTD PROGRAM SUMMARY'!AQ44</f>
        <v>0</v>
      </c>
      <c r="AR189" s="258">
        <f>AR157*'YTD PROGRAM SUMMARY'!AR44</f>
        <v>0</v>
      </c>
      <c r="AS189" s="258">
        <f>AS157*'YTD PROGRAM SUMMARY'!AS44</f>
        <v>0</v>
      </c>
      <c r="AT189" s="258">
        <f>AT157*'YTD PROGRAM SUMMARY'!AT44</f>
        <v>0</v>
      </c>
      <c r="AU189" s="258">
        <f>AU157*'YTD PROGRAM SUMMARY'!AU44</f>
        <v>0</v>
      </c>
      <c r="AV189" s="258">
        <f>AV157*'YTD PROGRAM SUMMARY'!AV44</f>
        <v>0</v>
      </c>
      <c r="AW189" s="258">
        <f>AW157*'YTD PROGRAM SUMMARY'!AW44</f>
        <v>0</v>
      </c>
      <c r="AX189" s="258">
        <f>AX157*'YTD PROGRAM SUMMARY'!AX44</f>
        <v>0</v>
      </c>
      <c r="AY189" s="258">
        <f>AY157*'YTD PROGRAM SUMMARY'!AY44</f>
        <v>0</v>
      </c>
      <c r="AZ189" s="258">
        <f>AZ157*'YTD PROGRAM SUMMARY'!AZ44</f>
        <v>0</v>
      </c>
      <c r="BA189" s="258">
        <f>BA157*'YTD PROGRAM SUMMARY'!BA44</f>
        <v>0</v>
      </c>
      <c r="BB189" s="258">
        <f>BB157*'YTD PROGRAM SUMMARY'!BB44</f>
        <v>0</v>
      </c>
      <c r="BC189" s="258">
        <f>BC157*'YTD PROGRAM SUMMARY'!BC44</f>
        <v>0</v>
      </c>
      <c r="BD189" s="258">
        <f>BD157*'YTD PROGRAM SUMMARY'!BD44</f>
        <v>0</v>
      </c>
      <c r="BE189" s="258">
        <f>BE157*'YTD PROGRAM SUMMARY'!BE44</f>
        <v>0</v>
      </c>
      <c r="BF189" s="258">
        <f>BF157*'YTD PROGRAM SUMMARY'!BF44</f>
        <v>0</v>
      </c>
      <c r="BG189" s="258">
        <f>BG157*'YTD PROGRAM SUMMARY'!BG44</f>
        <v>0</v>
      </c>
      <c r="BH189" s="258">
        <f>BH157*'YTD PROGRAM SUMMARY'!BH44</f>
        <v>0</v>
      </c>
      <c r="BI189" s="258">
        <f>BI157*'YTD PROGRAM SUMMARY'!BI44</f>
        <v>0</v>
      </c>
      <c r="BJ189" s="258">
        <f>BJ157*'YTD PROGRAM SUMMARY'!BJ44</f>
        <v>0</v>
      </c>
      <c r="BK189" s="258">
        <f>BK157*'YTD PROGRAM SUMMARY'!BK44</f>
        <v>0</v>
      </c>
      <c r="BL189" s="258">
        <f>BL157*'YTD PROGRAM SUMMARY'!BL44</f>
        <v>0</v>
      </c>
      <c r="BM189" s="258">
        <f>BM157*'YTD PROGRAM SUMMARY'!BM44</f>
        <v>0</v>
      </c>
      <c r="BN189" s="258">
        <f>BN157*'YTD PROGRAM SUMMARY'!BN44</f>
        <v>0</v>
      </c>
      <c r="BO189" s="258">
        <f>BO157*'YTD PROGRAM SUMMARY'!BO44</f>
        <v>0</v>
      </c>
      <c r="BP189" s="258">
        <f>BP157*'YTD PROGRAM SUMMARY'!BP44</f>
        <v>0</v>
      </c>
      <c r="BQ189" s="258">
        <f>BQ157*'YTD PROGRAM SUMMARY'!BQ44</f>
        <v>0</v>
      </c>
      <c r="BR189" s="258">
        <f>BR157*'YTD PROGRAM SUMMARY'!BR44</f>
        <v>0</v>
      </c>
      <c r="BS189" s="258">
        <f>BS157*'YTD PROGRAM SUMMARY'!BS44</f>
        <v>0</v>
      </c>
      <c r="BT189" s="258">
        <f>BT157*'YTD PROGRAM SUMMARY'!BT44</f>
        <v>0</v>
      </c>
      <c r="BU189" s="258">
        <f>BU157*'YTD PROGRAM SUMMARY'!BU44</f>
        <v>0</v>
      </c>
      <c r="BV189" s="258">
        <f>BV157*'YTD PROGRAM SUMMARY'!BV44</f>
        <v>0</v>
      </c>
      <c r="BW189" s="258">
        <f>BW157*'YTD PROGRAM SUMMARY'!BW44</f>
        <v>0</v>
      </c>
      <c r="BX189" s="258">
        <f>BX157*'YTD PROGRAM SUMMARY'!BX44</f>
        <v>0</v>
      </c>
      <c r="BY189" s="258">
        <f>BY157*'YTD PROGRAM SUMMARY'!BY44</f>
        <v>0</v>
      </c>
      <c r="BZ189" s="258">
        <f>BZ157*'YTD PROGRAM SUMMARY'!BZ44</f>
        <v>0</v>
      </c>
      <c r="CA189" s="258">
        <f>CA157*'YTD PROGRAM SUMMARY'!CA44</f>
        <v>0</v>
      </c>
      <c r="CB189" s="258">
        <f>CB157*'YTD PROGRAM SUMMARY'!CB44</f>
        <v>0</v>
      </c>
      <c r="CC189" s="258">
        <f>CC157*'YTD PROGRAM SUMMARY'!CC44</f>
        <v>0</v>
      </c>
      <c r="CD189" s="258">
        <f>CD157*'YTD PROGRAM SUMMARY'!CD44</f>
        <v>0</v>
      </c>
      <c r="CE189" s="258">
        <f>CE157*'YTD PROGRAM SUMMARY'!CE44</f>
        <v>0</v>
      </c>
      <c r="CF189" s="258">
        <f>CF157*'YTD PROGRAM SUMMARY'!CF44</f>
        <v>0</v>
      </c>
      <c r="CG189" s="258">
        <f>CG157*'YTD PROGRAM SUMMARY'!CG44</f>
        <v>0</v>
      </c>
      <c r="CH189" s="259">
        <f>CH157*'YTD PROGRAM SUMMARY'!CH44</f>
        <v>0</v>
      </c>
    </row>
    <row r="190" spans="1:86" ht="15" hidden="1" thickBot="1" x14ac:dyDescent="0.35">
      <c r="A190" s="113"/>
      <c r="B190" s="96" t="s">
        <v>136</v>
      </c>
      <c r="C190" s="119">
        <f>C176*'YTD PROGRAM SUMMARY'!C44</f>
        <v>0</v>
      </c>
      <c r="D190" s="119">
        <f>D176*'YTD PROGRAM SUMMARY'!D44</f>
        <v>37.19853005980719</v>
      </c>
      <c r="E190" s="119">
        <f>E176*'YTD PROGRAM SUMMARY'!E44</f>
        <v>112.7527617479699</v>
      </c>
      <c r="F190" s="119">
        <f>F176*'YTD PROGRAM SUMMARY'!F44</f>
        <v>156.84138693203246</v>
      </c>
      <c r="G190" s="119">
        <f>G176*'YTD PROGRAM SUMMARY'!G44</f>
        <v>171.5902116145169</v>
      </c>
      <c r="H190" s="119">
        <f>H176*'YTD PROGRAM SUMMARY'!H44</f>
        <v>0</v>
      </c>
      <c r="I190" s="119">
        <f>I176*'YTD PROGRAM SUMMARY'!I44</f>
        <v>126.05169637804431</v>
      </c>
      <c r="J190" s="119">
        <f>J176*'YTD PROGRAM SUMMARY'!J44</f>
        <v>1675.4227207311319</v>
      </c>
      <c r="K190" s="119">
        <f>K176*'YTD PROGRAM SUMMARY'!K44</f>
        <v>1090.3199920337834</v>
      </c>
      <c r="L190" s="119">
        <f>L176*'YTD PROGRAM SUMMARY'!L44</f>
        <v>70.161760422188095</v>
      </c>
      <c r="M190" s="119">
        <f>M176*'YTD PROGRAM SUMMARY'!M44</f>
        <v>1412.2603048758126</v>
      </c>
      <c r="N190" s="119">
        <f>N176*'YTD PROGRAM SUMMARY'!N44</f>
        <v>1034.1918929491076</v>
      </c>
      <c r="O190" s="250">
        <f>O176*'YTD PROGRAM SUMMARY'!O44</f>
        <v>0</v>
      </c>
      <c r="P190" s="250">
        <f>P176*'YTD PROGRAM SUMMARY'!P44</f>
        <v>0</v>
      </c>
      <c r="Q190" s="250">
        <f>Q176*'YTD PROGRAM SUMMARY'!Q44</f>
        <v>0</v>
      </c>
      <c r="R190" s="250">
        <f>R176*'YTD PROGRAM SUMMARY'!R44</f>
        <v>0</v>
      </c>
      <c r="S190" s="250">
        <f>S176*'YTD PROGRAM SUMMARY'!S44</f>
        <v>0</v>
      </c>
      <c r="T190" s="250">
        <f>T176*'YTD PROGRAM SUMMARY'!T44</f>
        <v>0</v>
      </c>
      <c r="U190" s="250">
        <f>U176*'YTD PROGRAM SUMMARY'!U44</f>
        <v>0</v>
      </c>
      <c r="V190" s="250">
        <f>V176*'YTD PROGRAM SUMMARY'!V44</f>
        <v>0</v>
      </c>
      <c r="W190" s="250">
        <f>W176*'YTD PROGRAM SUMMARY'!W44</f>
        <v>0</v>
      </c>
      <c r="X190" s="250">
        <f>X176*'YTD PROGRAM SUMMARY'!X44</f>
        <v>0</v>
      </c>
      <c r="Y190" s="250">
        <f>Y176*'YTD PROGRAM SUMMARY'!Y44</f>
        <v>0</v>
      </c>
      <c r="Z190" s="250">
        <f>Z176*'YTD PROGRAM SUMMARY'!Z44</f>
        <v>0</v>
      </c>
      <c r="AA190" s="250">
        <f>AA176*'YTD PROGRAM SUMMARY'!AA44</f>
        <v>0</v>
      </c>
      <c r="AB190" s="250">
        <f>AB176*'YTD PROGRAM SUMMARY'!AB44</f>
        <v>0</v>
      </c>
      <c r="AC190" s="250">
        <f>AC176*'YTD PROGRAM SUMMARY'!AC44</f>
        <v>0</v>
      </c>
      <c r="AD190" s="250">
        <f>AD176*'YTD PROGRAM SUMMARY'!AD44</f>
        <v>0</v>
      </c>
      <c r="AE190" s="250">
        <f>AE176*'YTD PROGRAM SUMMARY'!AE44</f>
        <v>0</v>
      </c>
      <c r="AF190" s="250">
        <f>AF176*'YTD PROGRAM SUMMARY'!AF44</f>
        <v>0</v>
      </c>
      <c r="AG190" s="250">
        <f>AG176*'YTD PROGRAM SUMMARY'!AG44</f>
        <v>0</v>
      </c>
      <c r="AH190" s="250">
        <f>AH176*'YTD PROGRAM SUMMARY'!AH44</f>
        <v>0</v>
      </c>
      <c r="AI190" s="250">
        <f>AI176*'YTD PROGRAM SUMMARY'!AI44</f>
        <v>0</v>
      </c>
      <c r="AJ190" s="250">
        <f>AJ176*'YTD PROGRAM SUMMARY'!AJ44</f>
        <v>0</v>
      </c>
      <c r="AK190" s="250">
        <f>AK176*'YTD PROGRAM SUMMARY'!AK44</f>
        <v>0</v>
      </c>
      <c r="AL190" s="250">
        <f>AL176*'YTD PROGRAM SUMMARY'!AL44</f>
        <v>0</v>
      </c>
      <c r="AM190" s="250">
        <f>AM176*'YTD PROGRAM SUMMARY'!AM44</f>
        <v>0</v>
      </c>
      <c r="AN190" s="250">
        <f>AN176*'YTD PROGRAM SUMMARY'!AN44</f>
        <v>0</v>
      </c>
      <c r="AO190" s="250">
        <f>AO176*'YTD PROGRAM SUMMARY'!AO44</f>
        <v>0</v>
      </c>
      <c r="AP190" s="250">
        <f>AP176*'YTD PROGRAM SUMMARY'!AP44</f>
        <v>0</v>
      </c>
      <c r="AQ190" s="250">
        <f>AQ176*'YTD PROGRAM SUMMARY'!AQ44</f>
        <v>0</v>
      </c>
      <c r="AR190" s="250">
        <f>AR176*'YTD PROGRAM SUMMARY'!AR44</f>
        <v>0</v>
      </c>
      <c r="AS190" s="250">
        <f>AS176*'YTD PROGRAM SUMMARY'!AS44</f>
        <v>0</v>
      </c>
      <c r="AT190" s="250">
        <f>AT176*'YTD PROGRAM SUMMARY'!AT44</f>
        <v>0</v>
      </c>
      <c r="AU190" s="250">
        <f>AU176*'YTD PROGRAM SUMMARY'!AU44</f>
        <v>0</v>
      </c>
      <c r="AV190" s="250">
        <f>AV176*'YTD PROGRAM SUMMARY'!AV44</f>
        <v>0</v>
      </c>
      <c r="AW190" s="250">
        <f>AW176*'YTD PROGRAM SUMMARY'!AW44</f>
        <v>0</v>
      </c>
      <c r="AX190" s="250">
        <f>AX176*'YTD PROGRAM SUMMARY'!AX44</f>
        <v>0</v>
      </c>
      <c r="AY190" s="250">
        <f>AY176*'YTD PROGRAM SUMMARY'!AY44</f>
        <v>0</v>
      </c>
      <c r="AZ190" s="250">
        <f>AZ176*'YTD PROGRAM SUMMARY'!AZ44</f>
        <v>0</v>
      </c>
      <c r="BA190" s="250">
        <f>BA176*'YTD PROGRAM SUMMARY'!BA44</f>
        <v>0</v>
      </c>
      <c r="BB190" s="250">
        <f>BB176*'YTD PROGRAM SUMMARY'!BB44</f>
        <v>0</v>
      </c>
      <c r="BC190" s="250">
        <f>BC176*'YTD PROGRAM SUMMARY'!BC44</f>
        <v>0</v>
      </c>
      <c r="BD190" s="250">
        <f>BD176*'YTD PROGRAM SUMMARY'!BD44</f>
        <v>0</v>
      </c>
      <c r="BE190" s="250">
        <f>BE176*'YTD PROGRAM SUMMARY'!BE44</f>
        <v>0</v>
      </c>
      <c r="BF190" s="250">
        <f>BF176*'YTD PROGRAM SUMMARY'!BF44</f>
        <v>0</v>
      </c>
      <c r="BG190" s="250">
        <f>BG176*'YTD PROGRAM SUMMARY'!BG44</f>
        <v>0</v>
      </c>
      <c r="BH190" s="250">
        <f>BH176*'YTD PROGRAM SUMMARY'!BH44</f>
        <v>0</v>
      </c>
      <c r="BI190" s="250">
        <f>BI176*'YTD PROGRAM SUMMARY'!BI44</f>
        <v>0</v>
      </c>
      <c r="BJ190" s="250">
        <f>BJ176*'YTD PROGRAM SUMMARY'!BJ44</f>
        <v>0</v>
      </c>
      <c r="BK190" s="250">
        <f>BK176*'YTD PROGRAM SUMMARY'!BK44</f>
        <v>0</v>
      </c>
      <c r="BL190" s="250">
        <f>BL176*'YTD PROGRAM SUMMARY'!BL44</f>
        <v>0</v>
      </c>
      <c r="BM190" s="250">
        <f>BM176*'YTD PROGRAM SUMMARY'!BM44</f>
        <v>0</v>
      </c>
      <c r="BN190" s="250">
        <f>BN176*'YTD PROGRAM SUMMARY'!BN44</f>
        <v>0</v>
      </c>
      <c r="BO190" s="250">
        <f>BO176*'YTD PROGRAM SUMMARY'!BO44</f>
        <v>0</v>
      </c>
      <c r="BP190" s="250">
        <f>BP176*'YTD PROGRAM SUMMARY'!BP44</f>
        <v>0</v>
      </c>
      <c r="BQ190" s="250">
        <f>BQ176*'YTD PROGRAM SUMMARY'!BQ44</f>
        <v>0</v>
      </c>
      <c r="BR190" s="250">
        <f>BR176*'YTD PROGRAM SUMMARY'!BR44</f>
        <v>0</v>
      </c>
      <c r="BS190" s="250">
        <f>BS176*'YTD PROGRAM SUMMARY'!BS44</f>
        <v>0</v>
      </c>
      <c r="BT190" s="250">
        <f>BT176*'YTD PROGRAM SUMMARY'!BT44</f>
        <v>0</v>
      </c>
      <c r="BU190" s="250">
        <f>BU176*'YTD PROGRAM SUMMARY'!BU44</f>
        <v>0</v>
      </c>
      <c r="BV190" s="250">
        <f>BV176*'YTD PROGRAM SUMMARY'!BV44</f>
        <v>0</v>
      </c>
      <c r="BW190" s="250">
        <f>BW176*'YTD PROGRAM SUMMARY'!BW44</f>
        <v>0</v>
      </c>
      <c r="BX190" s="250">
        <f>BX176*'YTD PROGRAM SUMMARY'!BX44</f>
        <v>0</v>
      </c>
      <c r="BY190" s="250">
        <f>BY176*'YTD PROGRAM SUMMARY'!BY44</f>
        <v>0</v>
      </c>
      <c r="BZ190" s="250">
        <f>BZ176*'YTD PROGRAM SUMMARY'!BZ44</f>
        <v>0</v>
      </c>
      <c r="CA190" s="250">
        <f>CA176*'YTD PROGRAM SUMMARY'!CA44</f>
        <v>0</v>
      </c>
      <c r="CB190" s="250">
        <f>CB176*'YTD PROGRAM SUMMARY'!CB44</f>
        <v>0</v>
      </c>
      <c r="CC190" s="250">
        <f>CC176*'YTD PROGRAM SUMMARY'!CC44</f>
        <v>0</v>
      </c>
      <c r="CD190" s="250">
        <f>CD176*'YTD PROGRAM SUMMARY'!CD44</f>
        <v>0</v>
      </c>
      <c r="CE190" s="250">
        <f>CE176*'YTD PROGRAM SUMMARY'!CE44</f>
        <v>0</v>
      </c>
      <c r="CF190" s="250">
        <f>CF176*'YTD PROGRAM SUMMARY'!CF44</f>
        <v>0</v>
      </c>
      <c r="CG190" s="250">
        <f>CG176*'YTD PROGRAM SUMMARY'!CG44</f>
        <v>0</v>
      </c>
      <c r="CH190" s="251">
        <f>CH176*'YTD PROGRAM SUMMARY'!CH44</f>
        <v>0</v>
      </c>
    </row>
    <row r="191" spans="1:86" hidden="1" x14ac:dyDescent="0.3">
      <c r="A191" s="113"/>
      <c r="B191" s="295" t="s">
        <v>137</v>
      </c>
      <c r="C191" s="120">
        <f t="shared" ref="C191" si="166">IFERROR(C189/C73,0)</f>
        <v>0</v>
      </c>
      <c r="D191" s="120">
        <f t="shared" ref="D191:N191" si="167">IFERROR(D189/D73,0)</f>
        <v>0.7261063791540332</v>
      </c>
      <c r="E191" s="120">
        <f t="shared" si="167"/>
        <v>0.89028731040424602</v>
      </c>
      <c r="F191" s="120">
        <f t="shared" si="167"/>
        <v>0.66101320786138307</v>
      </c>
      <c r="G191" s="120">
        <f t="shared" si="167"/>
        <v>0.27705397207477434</v>
      </c>
      <c r="H191" s="120">
        <f t="shared" si="167"/>
        <v>0</v>
      </c>
      <c r="I191" s="120">
        <f t="shared" si="167"/>
        <v>2.853511768587148E-2</v>
      </c>
      <c r="J191" s="120">
        <f t="shared" si="167"/>
        <v>0.29132337633577204</v>
      </c>
      <c r="K191" s="120">
        <f t="shared" si="167"/>
        <v>0.21175824464160237</v>
      </c>
      <c r="L191" s="120">
        <f t="shared" si="167"/>
        <v>4.7998612101335714E-2</v>
      </c>
      <c r="M191" s="120">
        <f t="shared" si="167"/>
        <v>0.89601649528381921</v>
      </c>
      <c r="N191" s="120">
        <f t="shared" si="167"/>
        <v>0.45437640836540311</v>
      </c>
      <c r="O191" s="252">
        <f>IFERROR(O189/O73,0)</f>
        <v>0</v>
      </c>
      <c r="P191" s="252">
        <f t="shared" ref="P191:Y191" si="168">IFERROR(P189/P73,0)</f>
        <v>0</v>
      </c>
      <c r="Q191" s="252">
        <f t="shared" si="168"/>
        <v>0</v>
      </c>
      <c r="R191" s="252">
        <f t="shared" si="168"/>
        <v>0</v>
      </c>
      <c r="S191" s="252">
        <f t="shared" si="168"/>
        <v>0</v>
      </c>
      <c r="T191" s="252">
        <f t="shared" si="168"/>
        <v>0</v>
      </c>
      <c r="U191" s="252">
        <f t="shared" si="168"/>
        <v>0</v>
      </c>
      <c r="V191" s="252">
        <f t="shared" si="168"/>
        <v>0</v>
      </c>
      <c r="W191" s="252">
        <f t="shared" si="168"/>
        <v>0</v>
      </c>
      <c r="X191" s="252">
        <f t="shared" si="168"/>
        <v>0</v>
      </c>
      <c r="Y191" s="252">
        <f t="shared" si="168"/>
        <v>0</v>
      </c>
      <c r="Z191" s="252">
        <f>IFERROR(Z189/Z80,0)</f>
        <v>0</v>
      </c>
      <c r="AA191" s="252">
        <f>IFERROR(AA189/AA73,0)</f>
        <v>0</v>
      </c>
      <c r="AB191" s="252">
        <f t="shared" ref="AB191:AK191" si="169">IFERROR(AB189/AB73,0)</f>
        <v>0</v>
      </c>
      <c r="AC191" s="252">
        <f t="shared" si="169"/>
        <v>0</v>
      </c>
      <c r="AD191" s="252">
        <f t="shared" si="169"/>
        <v>0</v>
      </c>
      <c r="AE191" s="252">
        <f t="shared" si="169"/>
        <v>0</v>
      </c>
      <c r="AF191" s="252">
        <f t="shared" si="169"/>
        <v>0</v>
      </c>
      <c r="AG191" s="252">
        <f t="shared" si="169"/>
        <v>0</v>
      </c>
      <c r="AH191" s="252">
        <f t="shared" si="169"/>
        <v>0</v>
      </c>
      <c r="AI191" s="252">
        <f t="shared" si="169"/>
        <v>0</v>
      </c>
      <c r="AJ191" s="252">
        <f t="shared" si="169"/>
        <v>0</v>
      </c>
      <c r="AK191" s="252">
        <f t="shared" si="169"/>
        <v>0</v>
      </c>
      <c r="AL191" s="252">
        <f>IFERROR(AL189/AL80,0)</f>
        <v>0</v>
      </c>
      <c r="AM191" s="252">
        <f>IFERROR(AM189/AM73,0)</f>
        <v>0</v>
      </c>
      <c r="AN191" s="252">
        <f t="shared" ref="AN191:AW191" si="170">IFERROR(AN189/AN73,0)</f>
        <v>0</v>
      </c>
      <c r="AO191" s="252">
        <f t="shared" si="170"/>
        <v>0</v>
      </c>
      <c r="AP191" s="252">
        <f t="shared" si="170"/>
        <v>0</v>
      </c>
      <c r="AQ191" s="252">
        <f t="shared" si="170"/>
        <v>0</v>
      </c>
      <c r="AR191" s="252">
        <f t="shared" si="170"/>
        <v>0</v>
      </c>
      <c r="AS191" s="252">
        <f t="shared" si="170"/>
        <v>0</v>
      </c>
      <c r="AT191" s="252">
        <f t="shared" si="170"/>
        <v>0</v>
      </c>
      <c r="AU191" s="252">
        <f t="shared" si="170"/>
        <v>0</v>
      </c>
      <c r="AV191" s="252">
        <f t="shared" si="170"/>
        <v>0</v>
      </c>
      <c r="AW191" s="252">
        <f t="shared" si="170"/>
        <v>0</v>
      </c>
      <c r="AX191" s="252">
        <f>IFERROR(AX189/AX80,0)</f>
        <v>0</v>
      </c>
      <c r="AY191" s="252">
        <f>IFERROR(AY189/AY73,0)</f>
        <v>0</v>
      </c>
      <c r="AZ191" s="252">
        <f t="shared" ref="AZ191:BI191" si="171">IFERROR(AZ189/AZ73,0)</f>
        <v>0</v>
      </c>
      <c r="BA191" s="252">
        <f t="shared" si="171"/>
        <v>0</v>
      </c>
      <c r="BB191" s="252">
        <f t="shared" si="171"/>
        <v>0</v>
      </c>
      <c r="BC191" s="252">
        <f t="shared" si="171"/>
        <v>0</v>
      </c>
      <c r="BD191" s="252">
        <f t="shared" si="171"/>
        <v>0</v>
      </c>
      <c r="BE191" s="252">
        <f t="shared" si="171"/>
        <v>0</v>
      </c>
      <c r="BF191" s="252">
        <f t="shared" si="171"/>
        <v>0</v>
      </c>
      <c r="BG191" s="252">
        <f t="shared" si="171"/>
        <v>0</v>
      </c>
      <c r="BH191" s="252">
        <f t="shared" si="171"/>
        <v>0</v>
      </c>
      <c r="BI191" s="252">
        <f t="shared" si="171"/>
        <v>0</v>
      </c>
      <c r="BJ191" s="252">
        <f>IFERROR(BJ189/BJ80,0)</f>
        <v>0</v>
      </c>
      <c r="BK191" s="252">
        <f>IFERROR(BK189/BK73,0)</f>
        <v>0</v>
      </c>
      <c r="BL191" s="252">
        <f t="shared" ref="BL191:BU191" si="172">IFERROR(BL189/BL73,0)</f>
        <v>0</v>
      </c>
      <c r="BM191" s="252">
        <f t="shared" si="172"/>
        <v>0</v>
      </c>
      <c r="BN191" s="252">
        <f t="shared" si="172"/>
        <v>0</v>
      </c>
      <c r="BO191" s="252">
        <f t="shared" si="172"/>
        <v>0</v>
      </c>
      <c r="BP191" s="252">
        <f t="shared" si="172"/>
        <v>0</v>
      </c>
      <c r="BQ191" s="252">
        <f t="shared" si="172"/>
        <v>0</v>
      </c>
      <c r="BR191" s="252">
        <f t="shared" si="172"/>
        <v>0</v>
      </c>
      <c r="BS191" s="252">
        <f t="shared" si="172"/>
        <v>0</v>
      </c>
      <c r="BT191" s="252">
        <f t="shared" si="172"/>
        <v>0</v>
      </c>
      <c r="BU191" s="252">
        <f t="shared" si="172"/>
        <v>0</v>
      </c>
      <c r="BV191" s="252">
        <f>IFERROR(BV189/BV80,0)</f>
        <v>0</v>
      </c>
      <c r="BW191" s="252">
        <f>IFERROR(BW189/BW73,0)</f>
        <v>0</v>
      </c>
      <c r="BX191" s="252">
        <f t="shared" ref="BX191:CG191" si="173">IFERROR(BX189/BX73,0)</f>
        <v>0</v>
      </c>
      <c r="BY191" s="252">
        <f t="shared" si="173"/>
        <v>0</v>
      </c>
      <c r="BZ191" s="252">
        <f t="shared" si="173"/>
        <v>0</v>
      </c>
      <c r="CA191" s="252">
        <f t="shared" si="173"/>
        <v>0</v>
      </c>
      <c r="CB191" s="252">
        <f t="shared" si="173"/>
        <v>0</v>
      </c>
      <c r="CC191" s="252">
        <f t="shared" si="173"/>
        <v>0</v>
      </c>
      <c r="CD191" s="252">
        <f t="shared" si="173"/>
        <v>0</v>
      </c>
      <c r="CE191" s="252">
        <f t="shared" si="173"/>
        <v>0</v>
      </c>
      <c r="CF191" s="252">
        <f t="shared" si="173"/>
        <v>0</v>
      </c>
      <c r="CG191" s="252">
        <f t="shared" si="173"/>
        <v>0</v>
      </c>
      <c r="CH191" s="260">
        <f>IFERROR(CH189/CH80,0)</f>
        <v>0</v>
      </c>
    </row>
    <row r="192" spans="1:86" ht="15" hidden="1" thickBot="1" x14ac:dyDescent="0.35">
      <c r="A192" s="113"/>
      <c r="B192" s="96" t="s">
        <v>138</v>
      </c>
      <c r="C192" s="121">
        <f>IFERROR(C190/C73,0)</f>
        <v>0</v>
      </c>
      <c r="D192" s="121">
        <f t="shared" ref="D192:N192" si="174">IFERROR(D190/D73,0)</f>
        <v>5.0247003827251904E-2</v>
      </c>
      <c r="E192" s="121">
        <f t="shared" si="174"/>
        <v>6.1792143250916406E-2</v>
      </c>
      <c r="F192" s="121">
        <f t="shared" si="174"/>
        <v>4.9385445497581143E-2</v>
      </c>
      <c r="G192" s="121">
        <f t="shared" si="174"/>
        <v>2.6012630715290613E-2</v>
      </c>
      <c r="H192" s="121">
        <f t="shared" si="174"/>
        <v>0</v>
      </c>
      <c r="I192" s="121">
        <f t="shared" si="174"/>
        <v>4.5793253972614386E-3</v>
      </c>
      <c r="J192" s="121">
        <f t="shared" si="174"/>
        <v>4.9472067754087141E-2</v>
      </c>
      <c r="K192" s="121">
        <f t="shared" si="174"/>
        <v>3.4959230700541855E-2</v>
      </c>
      <c r="L192" s="121">
        <f t="shared" si="174"/>
        <v>4.1243502702560057E-3</v>
      </c>
      <c r="M192" s="121">
        <f t="shared" si="174"/>
        <v>7.2834383945753617E-2</v>
      </c>
      <c r="N192" s="121">
        <f t="shared" si="174"/>
        <v>3.066253695774002E-2</v>
      </c>
      <c r="O192" s="253">
        <f>IFERROR(O190/O73,0)</f>
        <v>0</v>
      </c>
      <c r="P192" s="253">
        <f t="shared" ref="P192:Y192" si="175">IFERROR(P190/P73,0)</f>
        <v>0</v>
      </c>
      <c r="Q192" s="253">
        <f t="shared" si="175"/>
        <v>0</v>
      </c>
      <c r="R192" s="253">
        <f t="shared" si="175"/>
        <v>0</v>
      </c>
      <c r="S192" s="253">
        <f t="shared" si="175"/>
        <v>0</v>
      </c>
      <c r="T192" s="253">
        <f t="shared" si="175"/>
        <v>0</v>
      </c>
      <c r="U192" s="253">
        <f t="shared" si="175"/>
        <v>0</v>
      </c>
      <c r="V192" s="253">
        <f t="shared" si="175"/>
        <v>0</v>
      </c>
      <c r="W192" s="253">
        <f t="shared" si="175"/>
        <v>0</v>
      </c>
      <c r="X192" s="253">
        <f t="shared" si="175"/>
        <v>0</v>
      </c>
      <c r="Y192" s="253">
        <f t="shared" si="175"/>
        <v>0</v>
      </c>
      <c r="Z192" s="253">
        <f>IFERROR(Z190/Z81,0)</f>
        <v>0</v>
      </c>
      <c r="AA192" s="253">
        <f>IFERROR(AA190/AA73,0)</f>
        <v>0</v>
      </c>
      <c r="AB192" s="253">
        <f t="shared" ref="AB192:AK192" si="176">IFERROR(AB190/AB73,0)</f>
        <v>0</v>
      </c>
      <c r="AC192" s="253">
        <f t="shared" si="176"/>
        <v>0</v>
      </c>
      <c r="AD192" s="253">
        <f t="shared" si="176"/>
        <v>0</v>
      </c>
      <c r="AE192" s="253">
        <f t="shared" si="176"/>
        <v>0</v>
      </c>
      <c r="AF192" s="253">
        <f t="shared" si="176"/>
        <v>0</v>
      </c>
      <c r="AG192" s="253">
        <f t="shared" si="176"/>
        <v>0</v>
      </c>
      <c r="AH192" s="253">
        <f t="shared" si="176"/>
        <v>0</v>
      </c>
      <c r="AI192" s="253">
        <f t="shared" si="176"/>
        <v>0</v>
      </c>
      <c r="AJ192" s="253">
        <f t="shared" si="176"/>
        <v>0</v>
      </c>
      <c r="AK192" s="253">
        <f t="shared" si="176"/>
        <v>0</v>
      </c>
      <c r="AL192" s="253">
        <f>IFERROR(AL190/AL81,0)</f>
        <v>0</v>
      </c>
      <c r="AM192" s="253">
        <f>IFERROR(AM190/AM73,0)</f>
        <v>0</v>
      </c>
      <c r="AN192" s="253">
        <f t="shared" ref="AN192:AW192" si="177">IFERROR(AN190/AN73,0)</f>
        <v>0</v>
      </c>
      <c r="AO192" s="253">
        <f t="shared" si="177"/>
        <v>0</v>
      </c>
      <c r="AP192" s="253">
        <f t="shared" si="177"/>
        <v>0</v>
      </c>
      <c r="AQ192" s="253">
        <f t="shared" si="177"/>
        <v>0</v>
      </c>
      <c r="AR192" s="253">
        <f t="shared" si="177"/>
        <v>0</v>
      </c>
      <c r="AS192" s="253">
        <f t="shared" si="177"/>
        <v>0</v>
      </c>
      <c r="AT192" s="253">
        <f t="shared" si="177"/>
        <v>0</v>
      </c>
      <c r="AU192" s="253">
        <f t="shared" si="177"/>
        <v>0</v>
      </c>
      <c r="AV192" s="253">
        <f t="shared" si="177"/>
        <v>0</v>
      </c>
      <c r="AW192" s="253">
        <f t="shared" si="177"/>
        <v>0</v>
      </c>
      <c r="AX192" s="253">
        <f>IFERROR(AX190/AX81,0)</f>
        <v>0</v>
      </c>
      <c r="AY192" s="253">
        <f>IFERROR(AY190/AY73,0)</f>
        <v>0</v>
      </c>
      <c r="AZ192" s="253">
        <f t="shared" ref="AZ192:BI192" si="178">IFERROR(AZ190/AZ73,0)</f>
        <v>0</v>
      </c>
      <c r="BA192" s="253">
        <f t="shared" si="178"/>
        <v>0</v>
      </c>
      <c r="BB192" s="253">
        <f t="shared" si="178"/>
        <v>0</v>
      </c>
      <c r="BC192" s="253">
        <f t="shared" si="178"/>
        <v>0</v>
      </c>
      <c r="BD192" s="253">
        <f t="shared" si="178"/>
        <v>0</v>
      </c>
      <c r="BE192" s="253">
        <f t="shared" si="178"/>
        <v>0</v>
      </c>
      <c r="BF192" s="253">
        <f t="shared" si="178"/>
        <v>0</v>
      </c>
      <c r="BG192" s="253">
        <f t="shared" si="178"/>
        <v>0</v>
      </c>
      <c r="BH192" s="253">
        <f t="shared" si="178"/>
        <v>0</v>
      </c>
      <c r="BI192" s="253">
        <f t="shared" si="178"/>
        <v>0</v>
      </c>
      <c r="BJ192" s="253">
        <f>IFERROR(BJ190/BJ81,0)</f>
        <v>0</v>
      </c>
      <c r="BK192" s="253">
        <f>IFERROR(BK190/BK73,0)</f>
        <v>0</v>
      </c>
      <c r="BL192" s="253">
        <f t="shared" ref="BL192:BU192" si="179">IFERROR(BL190/BL73,0)</f>
        <v>0</v>
      </c>
      <c r="BM192" s="253">
        <f t="shared" si="179"/>
        <v>0</v>
      </c>
      <c r="BN192" s="253">
        <f t="shared" si="179"/>
        <v>0</v>
      </c>
      <c r="BO192" s="253">
        <f t="shared" si="179"/>
        <v>0</v>
      </c>
      <c r="BP192" s="253">
        <f t="shared" si="179"/>
        <v>0</v>
      </c>
      <c r="BQ192" s="253">
        <f t="shared" si="179"/>
        <v>0</v>
      </c>
      <c r="BR192" s="253">
        <f t="shared" si="179"/>
        <v>0</v>
      </c>
      <c r="BS192" s="253">
        <f t="shared" si="179"/>
        <v>0</v>
      </c>
      <c r="BT192" s="253">
        <f t="shared" si="179"/>
        <v>0</v>
      </c>
      <c r="BU192" s="253">
        <f t="shared" si="179"/>
        <v>0</v>
      </c>
      <c r="BV192" s="253">
        <f>IFERROR(BV190/BV81,0)</f>
        <v>0</v>
      </c>
      <c r="BW192" s="253">
        <f>IFERROR(BW190/BW73,0)</f>
        <v>0</v>
      </c>
      <c r="BX192" s="253">
        <f t="shared" ref="BX192:CG192" si="180">IFERROR(BX190/BX73,0)</f>
        <v>0</v>
      </c>
      <c r="BY192" s="253">
        <f t="shared" si="180"/>
        <v>0</v>
      </c>
      <c r="BZ192" s="253">
        <f t="shared" si="180"/>
        <v>0</v>
      </c>
      <c r="CA192" s="253">
        <f t="shared" si="180"/>
        <v>0</v>
      </c>
      <c r="CB192" s="253">
        <f t="shared" si="180"/>
        <v>0</v>
      </c>
      <c r="CC192" s="253">
        <f t="shared" si="180"/>
        <v>0</v>
      </c>
      <c r="CD192" s="253">
        <f t="shared" si="180"/>
        <v>0</v>
      </c>
      <c r="CE192" s="253">
        <f t="shared" si="180"/>
        <v>0</v>
      </c>
      <c r="CF192" s="253">
        <f t="shared" si="180"/>
        <v>0</v>
      </c>
      <c r="CG192" s="253">
        <f t="shared" si="180"/>
        <v>0</v>
      </c>
      <c r="CH192" s="254">
        <f>IFERROR(CH190/CH81,0)</f>
        <v>0</v>
      </c>
    </row>
    <row r="193" spans="1:86" s="1" customFormat="1" ht="15" hidden="1" thickBot="1" x14ac:dyDescent="0.35">
      <c r="A193" s="122"/>
      <c r="B193" s="302" t="s">
        <v>139</v>
      </c>
      <c r="C193" s="123">
        <f>C191+C192</f>
        <v>0</v>
      </c>
      <c r="D193" s="123">
        <f t="shared" ref="D193:N193" si="181">D191+D192</f>
        <v>0.77635338298128509</v>
      </c>
      <c r="E193" s="124">
        <f t="shared" si="181"/>
        <v>0.95207945365516244</v>
      </c>
      <c r="F193" s="124">
        <f t="shared" si="181"/>
        <v>0.71039865335896424</v>
      </c>
      <c r="G193" s="124">
        <f t="shared" si="181"/>
        <v>0.30306660279006492</v>
      </c>
      <c r="H193" s="124">
        <f t="shared" si="181"/>
        <v>0</v>
      </c>
      <c r="I193" s="124">
        <f t="shared" si="181"/>
        <v>3.3114443083132918E-2</v>
      </c>
      <c r="J193" s="124">
        <f t="shared" si="181"/>
        <v>0.34079544408985918</v>
      </c>
      <c r="K193" s="124">
        <f t="shared" si="181"/>
        <v>0.24671747534214422</v>
      </c>
      <c r="L193" s="124">
        <f t="shared" si="181"/>
        <v>5.2122962371591718E-2</v>
      </c>
      <c r="M193" s="125">
        <f t="shared" si="181"/>
        <v>0.9688508792295728</v>
      </c>
      <c r="N193" s="125">
        <f t="shared" si="181"/>
        <v>0.48503894532314312</v>
      </c>
      <c r="O193" s="255">
        <f>O191+O192</f>
        <v>0</v>
      </c>
      <c r="P193" s="255">
        <f t="shared" ref="P193:X193" si="182">P191+P192</f>
        <v>0</v>
      </c>
      <c r="Q193" s="256">
        <f t="shared" si="182"/>
        <v>0</v>
      </c>
      <c r="R193" s="256">
        <f t="shared" si="182"/>
        <v>0</v>
      </c>
      <c r="S193" s="256">
        <f t="shared" si="182"/>
        <v>0</v>
      </c>
      <c r="T193" s="256">
        <f t="shared" si="182"/>
        <v>0</v>
      </c>
      <c r="U193" s="256">
        <f t="shared" si="182"/>
        <v>0</v>
      </c>
      <c r="V193" s="256">
        <f t="shared" si="182"/>
        <v>0</v>
      </c>
      <c r="W193" s="256">
        <f t="shared" si="182"/>
        <v>0</v>
      </c>
      <c r="X193" s="256">
        <f t="shared" si="182"/>
        <v>0</v>
      </c>
      <c r="Y193" s="257">
        <f>Y191+Y192</f>
        <v>0</v>
      </c>
      <c r="Z193" s="257">
        <f>Z191+Z192</f>
        <v>0</v>
      </c>
      <c r="AA193" s="255">
        <f>AA191+AA192</f>
        <v>0</v>
      </c>
      <c r="AB193" s="255">
        <f t="shared" ref="AB193:AJ193" si="183">AB191+AB192</f>
        <v>0</v>
      </c>
      <c r="AC193" s="256">
        <f t="shared" si="183"/>
        <v>0</v>
      </c>
      <c r="AD193" s="256">
        <f t="shared" si="183"/>
        <v>0</v>
      </c>
      <c r="AE193" s="256">
        <f t="shared" si="183"/>
        <v>0</v>
      </c>
      <c r="AF193" s="256">
        <f t="shared" si="183"/>
        <v>0</v>
      </c>
      <c r="AG193" s="256">
        <f t="shared" si="183"/>
        <v>0</v>
      </c>
      <c r="AH193" s="256">
        <f t="shared" si="183"/>
        <v>0</v>
      </c>
      <c r="AI193" s="256">
        <f t="shared" si="183"/>
        <v>0</v>
      </c>
      <c r="AJ193" s="256">
        <f t="shared" si="183"/>
        <v>0</v>
      </c>
      <c r="AK193" s="257">
        <f>AK191+AK192</f>
        <v>0</v>
      </c>
      <c r="AL193" s="257">
        <f>AL191+AL192</f>
        <v>0</v>
      </c>
      <c r="AM193" s="255">
        <f>AM191+AM192</f>
        <v>0</v>
      </c>
      <c r="AN193" s="255">
        <f t="shared" ref="AN193:AV193" si="184">AN191+AN192</f>
        <v>0</v>
      </c>
      <c r="AO193" s="256">
        <f t="shared" si="184"/>
        <v>0</v>
      </c>
      <c r="AP193" s="256">
        <f t="shared" si="184"/>
        <v>0</v>
      </c>
      <c r="AQ193" s="256">
        <f t="shared" si="184"/>
        <v>0</v>
      </c>
      <c r="AR193" s="256">
        <f t="shared" si="184"/>
        <v>0</v>
      </c>
      <c r="AS193" s="256">
        <f t="shared" si="184"/>
        <v>0</v>
      </c>
      <c r="AT193" s="256">
        <f t="shared" si="184"/>
        <v>0</v>
      </c>
      <c r="AU193" s="256">
        <f t="shared" si="184"/>
        <v>0</v>
      </c>
      <c r="AV193" s="256">
        <f t="shared" si="184"/>
        <v>0</v>
      </c>
      <c r="AW193" s="257">
        <f>AW191+AW192</f>
        <v>0</v>
      </c>
      <c r="AX193" s="257">
        <f>AX191+AX192</f>
        <v>0</v>
      </c>
      <c r="AY193" s="255">
        <f>AY191+AY192</f>
        <v>0</v>
      </c>
      <c r="AZ193" s="255">
        <f t="shared" ref="AZ193:BH193" si="185">AZ191+AZ192</f>
        <v>0</v>
      </c>
      <c r="BA193" s="256">
        <f t="shared" si="185"/>
        <v>0</v>
      </c>
      <c r="BB193" s="256">
        <f t="shared" si="185"/>
        <v>0</v>
      </c>
      <c r="BC193" s="256">
        <f t="shared" si="185"/>
        <v>0</v>
      </c>
      <c r="BD193" s="256">
        <f t="shared" si="185"/>
        <v>0</v>
      </c>
      <c r="BE193" s="256">
        <f t="shared" si="185"/>
        <v>0</v>
      </c>
      <c r="BF193" s="256">
        <f t="shared" si="185"/>
        <v>0</v>
      </c>
      <c r="BG193" s="256">
        <f t="shared" si="185"/>
        <v>0</v>
      </c>
      <c r="BH193" s="256">
        <f t="shared" si="185"/>
        <v>0</v>
      </c>
      <c r="BI193" s="257">
        <f>BI191+BI192</f>
        <v>0</v>
      </c>
      <c r="BJ193" s="257">
        <f>BJ191+BJ192</f>
        <v>0</v>
      </c>
      <c r="BK193" s="255">
        <f>BK191+BK192</f>
        <v>0</v>
      </c>
      <c r="BL193" s="255">
        <f t="shared" ref="BL193:BT193" si="186">BL191+BL192</f>
        <v>0</v>
      </c>
      <c r="BM193" s="256">
        <f t="shared" si="186"/>
        <v>0</v>
      </c>
      <c r="BN193" s="256">
        <f t="shared" si="186"/>
        <v>0</v>
      </c>
      <c r="BO193" s="256">
        <f t="shared" si="186"/>
        <v>0</v>
      </c>
      <c r="BP193" s="256">
        <f t="shared" si="186"/>
        <v>0</v>
      </c>
      <c r="BQ193" s="256">
        <f t="shared" si="186"/>
        <v>0</v>
      </c>
      <c r="BR193" s="256">
        <f t="shared" si="186"/>
        <v>0</v>
      </c>
      <c r="BS193" s="256">
        <f t="shared" si="186"/>
        <v>0</v>
      </c>
      <c r="BT193" s="256">
        <f t="shared" si="186"/>
        <v>0</v>
      </c>
      <c r="BU193" s="257">
        <f>BU191+BU192</f>
        <v>0</v>
      </c>
      <c r="BV193" s="257">
        <f>BV191+BV192</f>
        <v>0</v>
      </c>
      <c r="BW193" s="255">
        <f>BW191+BW192</f>
        <v>0</v>
      </c>
      <c r="BX193" s="255">
        <f t="shared" ref="BX193:CF193" si="187">BX191+BX192</f>
        <v>0</v>
      </c>
      <c r="BY193" s="256">
        <f t="shared" si="187"/>
        <v>0</v>
      </c>
      <c r="BZ193" s="256">
        <f t="shared" si="187"/>
        <v>0</v>
      </c>
      <c r="CA193" s="256">
        <f t="shared" si="187"/>
        <v>0</v>
      </c>
      <c r="CB193" s="256">
        <f t="shared" si="187"/>
        <v>0</v>
      </c>
      <c r="CC193" s="256">
        <f t="shared" si="187"/>
        <v>0</v>
      </c>
      <c r="CD193" s="256">
        <f t="shared" si="187"/>
        <v>0</v>
      </c>
      <c r="CE193" s="256">
        <f t="shared" si="187"/>
        <v>0</v>
      </c>
      <c r="CF193" s="256">
        <f t="shared" si="187"/>
        <v>0</v>
      </c>
      <c r="CG193" s="257">
        <f>CG191+CG192</f>
        <v>0</v>
      </c>
      <c r="CH193" s="261">
        <f>CH191+CH192</f>
        <v>0</v>
      </c>
    </row>
    <row r="194" spans="1:86" hidden="1" x14ac:dyDescent="0.3">
      <c r="A194" s="113"/>
      <c r="B194" s="113" t="s">
        <v>140</v>
      </c>
      <c r="C194" s="127">
        <f>C186+C193</f>
        <v>0</v>
      </c>
      <c r="D194" s="127">
        <f t="shared" ref="D194:N194" si="188">D186+D193</f>
        <v>0.99998875233298723</v>
      </c>
      <c r="E194" s="127">
        <f t="shared" si="188"/>
        <v>1.0000081619896457</v>
      </c>
      <c r="F194" s="127">
        <f t="shared" si="188"/>
        <v>0.99999741675853793</v>
      </c>
      <c r="G194" s="127">
        <f t="shared" si="188"/>
        <v>0.99999125909069619</v>
      </c>
      <c r="H194" s="127">
        <f t="shared" si="188"/>
        <v>0.99999812997808657</v>
      </c>
      <c r="I194" s="127">
        <f t="shared" si="188"/>
        <v>0.99999999999999989</v>
      </c>
      <c r="J194" s="127">
        <f t="shared" si="188"/>
        <v>1</v>
      </c>
      <c r="K194" s="127">
        <f t="shared" si="188"/>
        <v>1</v>
      </c>
      <c r="L194" s="127">
        <f t="shared" si="188"/>
        <v>0.99999999999999989</v>
      </c>
      <c r="M194" s="127">
        <f t="shared" si="188"/>
        <v>0.99999999999999989</v>
      </c>
      <c r="N194" s="127">
        <f t="shared" si="188"/>
        <v>1.0000000000000002</v>
      </c>
      <c r="O194" s="262">
        <f>O186+O193</f>
        <v>0</v>
      </c>
      <c r="P194" s="262">
        <f t="shared" ref="P194:Z194" si="189">P186+P193</f>
        <v>0</v>
      </c>
      <c r="Q194" s="262">
        <f t="shared" si="189"/>
        <v>0</v>
      </c>
      <c r="R194" s="262">
        <f t="shared" si="189"/>
        <v>0</v>
      </c>
      <c r="S194" s="262">
        <f t="shared" si="189"/>
        <v>0</v>
      </c>
      <c r="T194" s="262">
        <f t="shared" si="189"/>
        <v>0</v>
      </c>
      <c r="U194" s="262">
        <f t="shared" si="189"/>
        <v>0</v>
      </c>
      <c r="V194" s="262">
        <f t="shared" si="189"/>
        <v>0</v>
      </c>
      <c r="W194" s="262">
        <f t="shared" si="189"/>
        <v>0</v>
      </c>
      <c r="X194" s="262">
        <f t="shared" si="189"/>
        <v>0</v>
      </c>
      <c r="Y194" s="262">
        <f t="shared" si="189"/>
        <v>0</v>
      </c>
      <c r="Z194" s="262">
        <f t="shared" si="189"/>
        <v>0</v>
      </c>
      <c r="AA194" s="262">
        <f>AA186+AA193</f>
        <v>0</v>
      </c>
      <c r="AB194" s="262">
        <f t="shared" ref="AB194:AL194" si="190">AB186+AB193</f>
        <v>0</v>
      </c>
      <c r="AC194" s="262">
        <f t="shared" si="190"/>
        <v>0</v>
      </c>
      <c r="AD194" s="262">
        <f t="shared" si="190"/>
        <v>0</v>
      </c>
      <c r="AE194" s="262">
        <f t="shared" si="190"/>
        <v>0</v>
      </c>
      <c r="AF194" s="262">
        <f t="shared" si="190"/>
        <v>0</v>
      </c>
      <c r="AG194" s="262">
        <f t="shared" si="190"/>
        <v>0</v>
      </c>
      <c r="AH194" s="262">
        <f t="shared" si="190"/>
        <v>0</v>
      </c>
      <c r="AI194" s="262">
        <f t="shared" si="190"/>
        <v>0</v>
      </c>
      <c r="AJ194" s="262">
        <f t="shared" si="190"/>
        <v>0</v>
      </c>
      <c r="AK194" s="262">
        <f t="shared" si="190"/>
        <v>0</v>
      </c>
      <c r="AL194" s="262">
        <f t="shared" si="190"/>
        <v>0</v>
      </c>
      <c r="AM194" s="262">
        <f>AM186+AM193</f>
        <v>0</v>
      </c>
      <c r="AN194" s="262">
        <f t="shared" ref="AN194:AX194" si="191">AN186+AN193</f>
        <v>0</v>
      </c>
      <c r="AO194" s="262">
        <f t="shared" si="191"/>
        <v>0</v>
      </c>
      <c r="AP194" s="262">
        <f t="shared" si="191"/>
        <v>0</v>
      </c>
      <c r="AQ194" s="262">
        <f t="shared" si="191"/>
        <v>0</v>
      </c>
      <c r="AR194" s="262">
        <f t="shared" si="191"/>
        <v>0</v>
      </c>
      <c r="AS194" s="262">
        <f t="shared" si="191"/>
        <v>0</v>
      </c>
      <c r="AT194" s="262">
        <f t="shared" si="191"/>
        <v>0</v>
      </c>
      <c r="AU194" s="262">
        <f t="shared" si="191"/>
        <v>0</v>
      </c>
      <c r="AV194" s="262">
        <f t="shared" si="191"/>
        <v>0</v>
      </c>
      <c r="AW194" s="262">
        <f t="shared" si="191"/>
        <v>0</v>
      </c>
      <c r="AX194" s="262">
        <f t="shared" si="191"/>
        <v>0</v>
      </c>
      <c r="AY194" s="262">
        <f>AY186+AY193</f>
        <v>0</v>
      </c>
      <c r="AZ194" s="262">
        <f t="shared" ref="AZ194:BJ194" si="192">AZ186+AZ193</f>
        <v>0</v>
      </c>
      <c r="BA194" s="262">
        <f t="shared" si="192"/>
        <v>0</v>
      </c>
      <c r="BB194" s="262">
        <f t="shared" si="192"/>
        <v>0</v>
      </c>
      <c r="BC194" s="262">
        <f t="shared" si="192"/>
        <v>0</v>
      </c>
      <c r="BD194" s="262">
        <f t="shared" si="192"/>
        <v>0</v>
      </c>
      <c r="BE194" s="262">
        <f t="shared" si="192"/>
        <v>0</v>
      </c>
      <c r="BF194" s="262">
        <f t="shared" si="192"/>
        <v>0</v>
      </c>
      <c r="BG194" s="262">
        <f t="shared" si="192"/>
        <v>0</v>
      </c>
      <c r="BH194" s="262">
        <f t="shared" si="192"/>
        <v>0</v>
      </c>
      <c r="BI194" s="262">
        <f t="shared" si="192"/>
        <v>0</v>
      </c>
      <c r="BJ194" s="262">
        <f t="shared" si="192"/>
        <v>0</v>
      </c>
      <c r="BK194" s="262">
        <f>BK186+BK193</f>
        <v>0</v>
      </c>
      <c r="BL194" s="262">
        <f t="shared" ref="BL194:BV194" si="193">BL186+BL193</f>
        <v>0</v>
      </c>
      <c r="BM194" s="262">
        <f t="shared" si="193"/>
        <v>0</v>
      </c>
      <c r="BN194" s="262">
        <f t="shared" si="193"/>
        <v>0</v>
      </c>
      <c r="BO194" s="262">
        <f t="shared" si="193"/>
        <v>0</v>
      </c>
      <c r="BP194" s="262">
        <f t="shared" si="193"/>
        <v>0</v>
      </c>
      <c r="BQ194" s="262">
        <f t="shared" si="193"/>
        <v>0</v>
      </c>
      <c r="BR194" s="262">
        <f t="shared" si="193"/>
        <v>0</v>
      </c>
      <c r="BS194" s="262">
        <f t="shared" si="193"/>
        <v>0</v>
      </c>
      <c r="BT194" s="262">
        <f t="shared" si="193"/>
        <v>0</v>
      </c>
      <c r="BU194" s="262">
        <f t="shared" si="193"/>
        <v>0</v>
      </c>
      <c r="BV194" s="262">
        <f t="shared" si="193"/>
        <v>0</v>
      </c>
      <c r="BW194" s="262">
        <f>BW186+BW193</f>
        <v>0</v>
      </c>
      <c r="BX194" s="262">
        <f t="shared" ref="BX194:CH194" si="194">BX186+BX193</f>
        <v>0</v>
      </c>
      <c r="BY194" s="262">
        <f t="shared" si="194"/>
        <v>0</v>
      </c>
      <c r="BZ194" s="262">
        <f t="shared" si="194"/>
        <v>0</v>
      </c>
      <c r="CA194" s="262">
        <f t="shared" si="194"/>
        <v>0</v>
      </c>
      <c r="CB194" s="262">
        <f t="shared" si="194"/>
        <v>0</v>
      </c>
      <c r="CC194" s="262">
        <f t="shared" si="194"/>
        <v>0</v>
      </c>
      <c r="CD194" s="262">
        <f t="shared" si="194"/>
        <v>0</v>
      </c>
      <c r="CE194" s="262">
        <f t="shared" si="194"/>
        <v>0</v>
      </c>
      <c r="CF194" s="262">
        <f t="shared" si="194"/>
        <v>0</v>
      </c>
      <c r="CG194" s="262">
        <f t="shared" si="194"/>
        <v>0</v>
      </c>
      <c r="CH194" s="262">
        <f t="shared" si="194"/>
        <v>0</v>
      </c>
    </row>
    <row r="195" spans="1:86" hidden="1" x14ac:dyDescent="0.3">
      <c r="A195" s="113"/>
      <c r="B195" s="113"/>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row>
    <row r="196" spans="1:86" hidden="1" x14ac:dyDescent="0.3">
      <c r="A196" s="113"/>
      <c r="B196" s="113" t="s">
        <v>141</v>
      </c>
      <c r="C196" s="128">
        <f t="shared" ref="C196" si="195">SUM(C182:C183)</f>
        <v>0</v>
      </c>
      <c r="D196" s="128">
        <f t="shared" ref="D196:N196" si="196">SUM(D182:D183)</f>
        <v>165.56025982893621</v>
      </c>
      <c r="E196" s="129">
        <f t="shared" si="196"/>
        <v>87.456008926276908</v>
      </c>
      <c r="F196" s="129">
        <f t="shared" si="196"/>
        <v>919.72586756588703</v>
      </c>
      <c r="G196" s="129">
        <f t="shared" si="196"/>
        <v>4597.2070477172338</v>
      </c>
      <c r="H196" s="129">
        <f t="shared" si="196"/>
        <v>18215.040690345264</v>
      </c>
      <c r="I196" s="129">
        <f t="shared" si="196"/>
        <v>26614.742146449626</v>
      </c>
      <c r="J196" s="129">
        <f t="shared" si="196"/>
        <v>22324.64379842061</v>
      </c>
      <c r="K196" s="129">
        <f t="shared" si="196"/>
        <v>23493.623281344444</v>
      </c>
      <c r="L196" s="129">
        <f t="shared" si="196"/>
        <v>16124.896593627502</v>
      </c>
      <c r="M196" s="130">
        <f t="shared" si="196"/>
        <v>603.9821360831545</v>
      </c>
      <c r="N196" s="130">
        <f t="shared" si="196"/>
        <v>17368.704639975771</v>
      </c>
      <c r="O196" s="268">
        <f t="shared" ref="O196:P196" si="197">SUM(O182:O183)</f>
        <v>0</v>
      </c>
      <c r="P196" s="268">
        <f t="shared" si="197"/>
        <v>0</v>
      </c>
      <c r="Q196" s="269">
        <f>SUM(Q182:Q183)</f>
        <v>0</v>
      </c>
      <c r="R196" s="269">
        <f t="shared" ref="R196:AB196" si="198">SUM(R182:R183)</f>
        <v>0</v>
      </c>
      <c r="S196" s="269">
        <f t="shared" si="198"/>
        <v>0</v>
      </c>
      <c r="T196" s="269">
        <f t="shared" si="198"/>
        <v>0</v>
      </c>
      <c r="U196" s="269">
        <f t="shared" si="198"/>
        <v>0</v>
      </c>
      <c r="V196" s="269">
        <f t="shared" si="198"/>
        <v>0</v>
      </c>
      <c r="W196" s="269">
        <f t="shared" si="198"/>
        <v>0</v>
      </c>
      <c r="X196" s="269">
        <f t="shared" si="198"/>
        <v>0</v>
      </c>
      <c r="Y196" s="270">
        <f t="shared" si="198"/>
        <v>0</v>
      </c>
      <c r="Z196" s="270">
        <f t="shared" si="198"/>
        <v>0</v>
      </c>
      <c r="AA196" s="268">
        <f t="shared" si="198"/>
        <v>0</v>
      </c>
      <c r="AB196" s="268">
        <f t="shared" si="198"/>
        <v>0</v>
      </c>
      <c r="AC196" s="269">
        <f>SUM(AC182:AC183)</f>
        <v>0</v>
      </c>
      <c r="AD196" s="269">
        <f t="shared" ref="AD196:AN196" si="199">SUM(AD182:AD183)</f>
        <v>0</v>
      </c>
      <c r="AE196" s="269">
        <f t="shared" si="199"/>
        <v>0</v>
      </c>
      <c r="AF196" s="269">
        <f t="shared" si="199"/>
        <v>0</v>
      </c>
      <c r="AG196" s="269">
        <f t="shared" si="199"/>
        <v>0</v>
      </c>
      <c r="AH196" s="269">
        <f t="shared" si="199"/>
        <v>0</v>
      </c>
      <c r="AI196" s="269">
        <f t="shared" si="199"/>
        <v>0</v>
      </c>
      <c r="AJ196" s="269">
        <f t="shared" si="199"/>
        <v>0</v>
      </c>
      <c r="AK196" s="270">
        <f t="shared" si="199"/>
        <v>0</v>
      </c>
      <c r="AL196" s="270">
        <f t="shared" si="199"/>
        <v>0</v>
      </c>
      <c r="AM196" s="268">
        <f t="shared" si="199"/>
        <v>0</v>
      </c>
      <c r="AN196" s="268">
        <f t="shared" si="199"/>
        <v>0</v>
      </c>
      <c r="AO196" s="269">
        <f>SUM(AO182:AO183)</f>
        <v>0</v>
      </c>
      <c r="AP196" s="269">
        <f t="shared" ref="AP196:AZ196" si="200">SUM(AP182:AP183)</f>
        <v>0</v>
      </c>
      <c r="AQ196" s="269">
        <f t="shared" si="200"/>
        <v>0</v>
      </c>
      <c r="AR196" s="269">
        <f t="shared" si="200"/>
        <v>0</v>
      </c>
      <c r="AS196" s="269">
        <f t="shared" si="200"/>
        <v>0</v>
      </c>
      <c r="AT196" s="269">
        <f t="shared" si="200"/>
        <v>0</v>
      </c>
      <c r="AU196" s="269">
        <f t="shared" si="200"/>
        <v>0</v>
      </c>
      <c r="AV196" s="269">
        <f t="shared" si="200"/>
        <v>0</v>
      </c>
      <c r="AW196" s="270">
        <f t="shared" si="200"/>
        <v>0</v>
      </c>
      <c r="AX196" s="270">
        <f t="shared" si="200"/>
        <v>0</v>
      </c>
      <c r="AY196" s="268">
        <f t="shared" si="200"/>
        <v>0</v>
      </c>
      <c r="AZ196" s="268">
        <f t="shared" si="200"/>
        <v>0</v>
      </c>
      <c r="BA196" s="269">
        <f>SUM(BA182:BA183)</f>
        <v>0</v>
      </c>
      <c r="BB196" s="269">
        <f t="shared" ref="BB196:BL196" si="201">SUM(BB182:BB183)</f>
        <v>0</v>
      </c>
      <c r="BC196" s="269">
        <f t="shared" si="201"/>
        <v>0</v>
      </c>
      <c r="BD196" s="269">
        <f t="shared" si="201"/>
        <v>0</v>
      </c>
      <c r="BE196" s="269">
        <f t="shared" si="201"/>
        <v>0</v>
      </c>
      <c r="BF196" s="269">
        <f t="shared" si="201"/>
        <v>0</v>
      </c>
      <c r="BG196" s="269">
        <f t="shared" si="201"/>
        <v>0</v>
      </c>
      <c r="BH196" s="269">
        <f t="shared" si="201"/>
        <v>0</v>
      </c>
      <c r="BI196" s="270">
        <f t="shared" si="201"/>
        <v>0</v>
      </c>
      <c r="BJ196" s="270">
        <f t="shared" si="201"/>
        <v>0</v>
      </c>
      <c r="BK196" s="268">
        <f t="shared" si="201"/>
        <v>0</v>
      </c>
      <c r="BL196" s="268">
        <f t="shared" si="201"/>
        <v>0</v>
      </c>
      <c r="BM196" s="269">
        <f>SUM(BM182:BM183)</f>
        <v>0</v>
      </c>
      <c r="BN196" s="269">
        <f t="shared" ref="BN196:BX196" si="202">SUM(BN182:BN183)</f>
        <v>0</v>
      </c>
      <c r="BO196" s="269">
        <f t="shared" si="202"/>
        <v>0</v>
      </c>
      <c r="BP196" s="269">
        <f t="shared" si="202"/>
        <v>0</v>
      </c>
      <c r="BQ196" s="269">
        <f t="shared" si="202"/>
        <v>0</v>
      </c>
      <c r="BR196" s="269">
        <f t="shared" si="202"/>
        <v>0</v>
      </c>
      <c r="BS196" s="269">
        <f t="shared" si="202"/>
        <v>0</v>
      </c>
      <c r="BT196" s="269">
        <f t="shared" si="202"/>
        <v>0</v>
      </c>
      <c r="BU196" s="270">
        <f t="shared" si="202"/>
        <v>0</v>
      </c>
      <c r="BV196" s="270">
        <f t="shared" si="202"/>
        <v>0</v>
      </c>
      <c r="BW196" s="268">
        <f t="shared" si="202"/>
        <v>0</v>
      </c>
      <c r="BX196" s="268">
        <f t="shared" si="202"/>
        <v>0</v>
      </c>
      <c r="BY196" s="269">
        <f>SUM(BY182:BY183)</f>
        <v>0</v>
      </c>
      <c r="BZ196" s="269">
        <f t="shared" ref="BZ196:CH196" si="203">SUM(BZ182:BZ183)</f>
        <v>0</v>
      </c>
      <c r="CA196" s="269">
        <f t="shared" si="203"/>
        <v>0</v>
      </c>
      <c r="CB196" s="269">
        <f t="shared" si="203"/>
        <v>0</v>
      </c>
      <c r="CC196" s="269">
        <f t="shared" si="203"/>
        <v>0</v>
      </c>
      <c r="CD196" s="269">
        <f t="shared" si="203"/>
        <v>0</v>
      </c>
      <c r="CE196" s="269">
        <f t="shared" si="203"/>
        <v>0</v>
      </c>
      <c r="CF196" s="269">
        <f t="shared" si="203"/>
        <v>0</v>
      </c>
      <c r="CG196" s="270">
        <f t="shared" si="203"/>
        <v>0</v>
      </c>
      <c r="CH196" s="270">
        <f t="shared" si="203"/>
        <v>0</v>
      </c>
    </row>
    <row r="197" spans="1:86" hidden="1" x14ac:dyDescent="0.3">
      <c r="A197" s="113"/>
      <c r="B197" s="113" t="s">
        <v>142</v>
      </c>
      <c r="C197" s="128">
        <f t="shared" ref="C197" si="204">SUM(C189:C190)</f>
        <v>0</v>
      </c>
      <c r="D197" s="128">
        <f t="shared" ref="D197:N197" si="205">SUM(D189:D190)</f>
        <v>574.74480972335016</v>
      </c>
      <c r="E197" s="129">
        <f t="shared" si="205"/>
        <v>1737.2692085983899</v>
      </c>
      <c r="F197" s="129">
        <f t="shared" si="205"/>
        <v>2256.1284796534915</v>
      </c>
      <c r="G197" s="129">
        <f t="shared" si="205"/>
        <v>1999.1542983567476</v>
      </c>
      <c r="H197" s="129">
        <f t="shared" si="205"/>
        <v>0</v>
      </c>
      <c r="I197" s="129">
        <f t="shared" si="205"/>
        <v>911.51673295357966</v>
      </c>
      <c r="J197" s="129">
        <f t="shared" si="205"/>
        <v>11541.390042316048</v>
      </c>
      <c r="K197" s="129">
        <f t="shared" si="205"/>
        <v>7694.705814721272</v>
      </c>
      <c r="L197" s="129">
        <f t="shared" si="205"/>
        <v>886.69452368878069</v>
      </c>
      <c r="M197" s="130">
        <f t="shared" si="205"/>
        <v>18786.039833865147</v>
      </c>
      <c r="N197" s="130">
        <f t="shared" si="205"/>
        <v>16359.48603043289</v>
      </c>
      <c r="O197" s="268">
        <f t="shared" ref="O197:P197" si="206">SUM(O189:O190)</f>
        <v>0</v>
      </c>
      <c r="P197" s="268">
        <f t="shared" si="206"/>
        <v>0</v>
      </c>
      <c r="Q197" s="269">
        <f>SUM(Q189:Q190)</f>
        <v>0</v>
      </c>
      <c r="R197" s="269">
        <f t="shared" ref="R197:AB197" si="207">SUM(R189:R190)</f>
        <v>0</v>
      </c>
      <c r="S197" s="269">
        <f t="shared" si="207"/>
        <v>0</v>
      </c>
      <c r="T197" s="269">
        <f t="shared" si="207"/>
        <v>0</v>
      </c>
      <c r="U197" s="269">
        <f t="shared" si="207"/>
        <v>0</v>
      </c>
      <c r="V197" s="269">
        <f t="shared" si="207"/>
        <v>0</v>
      </c>
      <c r="W197" s="269">
        <f t="shared" si="207"/>
        <v>0</v>
      </c>
      <c r="X197" s="269">
        <f t="shared" si="207"/>
        <v>0</v>
      </c>
      <c r="Y197" s="270">
        <f t="shared" si="207"/>
        <v>0</v>
      </c>
      <c r="Z197" s="270">
        <f t="shared" si="207"/>
        <v>0</v>
      </c>
      <c r="AA197" s="268">
        <f t="shared" si="207"/>
        <v>0</v>
      </c>
      <c r="AB197" s="268">
        <f t="shared" si="207"/>
        <v>0</v>
      </c>
      <c r="AC197" s="269">
        <f>SUM(AC189:AC190)</f>
        <v>0</v>
      </c>
      <c r="AD197" s="269">
        <f t="shared" ref="AD197:AN197" si="208">SUM(AD189:AD190)</f>
        <v>0</v>
      </c>
      <c r="AE197" s="269">
        <f t="shared" si="208"/>
        <v>0</v>
      </c>
      <c r="AF197" s="269">
        <f t="shared" si="208"/>
        <v>0</v>
      </c>
      <c r="AG197" s="269">
        <f t="shared" si="208"/>
        <v>0</v>
      </c>
      <c r="AH197" s="269">
        <f t="shared" si="208"/>
        <v>0</v>
      </c>
      <c r="AI197" s="269">
        <f t="shared" si="208"/>
        <v>0</v>
      </c>
      <c r="AJ197" s="269">
        <f t="shared" si="208"/>
        <v>0</v>
      </c>
      <c r="AK197" s="270">
        <f t="shared" si="208"/>
        <v>0</v>
      </c>
      <c r="AL197" s="270">
        <f t="shared" si="208"/>
        <v>0</v>
      </c>
      <c r="AM197" s="268">
        <f t="shared" si="208"/>
        <v>0</v>
      </c>
      <c r="AN197" s="268">
        <f t="shared" si="208"/>
        <v>0</v>
      </c>
      <c r="AO197" s="269">
        <f>SUM(AO189:AO190)</f>
        <v>0</v>
      </c>
      <c r="AP197" s="269">
        <f t="shared" ref="AP197:AZ197" si="209">SUM(AP189:AP190)</f>
        <v>0</v>
      </c>
      <c r="AQ197" s="269">
        <f t="shared" si="209"/>
        <v>0</v>
      </c>
      <c r="AR197" s="269">
        <f t="shared" si="209"/>
        <v>0</v>
      </c>
      <c r="AS197" s="269">
        <f t="shared" si="209"/>
        <v>0</v>
      </c>
      <c r="AT197" s="269">
        <f t="shared" si="209"/>
        <v>0</v>
      </c>
      <c r="AU197" s="269">
        <f t="shared" si="209"/>
        <v>0</v>
      </c>
      <c r="AV197" s="269">
        <f t="shared" si="209"/>
        <v>0</v>
      </c>
      <c r="AW197" s="270">
        <f t="shared" si="209"/>
        <v>0</v>
      </c>
      <c r="AX197" s="270">
        <f t="shared" si="209"/>
        <v>0</v>
      </c>
      <c r="AY197" s="268">
        <f t="shared" si="209"/>
        <v>0</v>
      </c>
      <c r="AZ197" s="268">
        <f t="shared" si="209"/>
        <v>0</v>
      </c>
      <c r="BA197" s="269">
        <f>SUM(BA189:BA190)</f>
        <v>0</v>
      </c>
      <c r="BB197" s="269">
        <f t="shared" ref="BB197:BL197" si="210">SUM(BB189:BB190)</f>
        <v>0</v>
      </c>
      <c r="BC197" s="269">
        <f t="shared" si="210"/>
        <v>0</v>
      </c>
      <c r="BD197" s="269">
        <f t="shared" si="210"/>
        <v>0</v>
      </c>
      <c r="BE197" s="269">
        <f t="shared" si="210"/>
        <v>0</v>
      </c>
      <c r="BF197" s="269">
        <f t="shared" si="210"/>
        <v>0</v>
      </c>
      <c r="BG197" s="269">
        <f t="shared" si="210"/>
        <v>0</v>
      </c>
      <c r="BH197" s="269">
        <f t="shared" si="210"/>
        <v>0</v>
      </c>
      <c r="BI197" s="270">
        <f t="shared" si="210"/>
        <v>0</v>
      </c>
      <c r="BJ197" s="270">
        <f t="shared" si="210"/>
        <v>0</v>
      </c>
      <c r="BK197" s="268">
        <f t="shared" si="210"/>
        <v>0</v>
      </c>
      <c r="BL197" s="268">
        <f t="shared" si="210"/>
        <v>0</v>
      </c>
      <c r="BM197" s="269">
        <f>SUM(BM189:BM190)</f>
        <v>0</v>
      </c>
      <c r="BN197" s="269">
        <f t="shared" ref="BN197:BX197" si="211">SUM(BN189:BN190)</f>
        <v>0</v>
      </c>
      <c r="BO197" s="269">
        <f t="shared" si="211"/>
        <v>0</v>
      </c>
      <c r="BP197" s="269">
        <f t="shared" si="211"/>
        <v>0</v>
      </c>
      <c r="BQ197" s="269">
        <f t="shared" si="211"/>
        <v>0</v>
      </c>
      <c r="BR197" s="269">
        <f t="shared" si="211"/>
        <v>0</v>
      </c>
      <c r="BS197" s="269">
        <f t="shared" si="211"/>
        <v>0</v>
      </c>
      <c r="BT197" s="269">
        <f t="shared" si="211"/>
        <v>0</v>
      </c>
      <c r="BU197" s="270">
        <f t="shared" si="211"/>
        <v>0</v>
      </c>
      <c r="BV197" s="270">
        <f t="shared" si="211"/>
        <v>0</v>
      </c>
      <c r="BW197" s="268">
        <f t="shared" si="211"/>
        <v>0</v>
      </c>
      <c r="BX197" s="268">
        <f t="shared" si="211"/>
        <v>0</v>
      </c>
      <c r="BY197" s="269">
        <f>SUM(BY189:BY190)</f>
        <v>0</v>
      </c>
      <c r="BZ197" s="269">
        <f t="shared" ref="BZ197:CH197" si="212">SUM(BZ189:BZ190)</f>
        <v>0</v>
      </c>
      <c r="CA197" s="269">
        <f t="shared" si="212"/>
        <v>0</v>
      </c>
      <c r="CB197" s="269">
        <f t="shared" si="212"/>
        <v>0</v>
      </c>
      <c r="CC197" s="269">
        <f t="shared" si="212"/>
        <v>0</v>
      </c>
      <c r="CD197" s="269">
        <f t="shared" si="212"/>
        <v>0</v>
      </c>
      <c r="CE197" s="269">
        <f t="shared" si="212"/>
        <v>0</v>
      </c>
      <c r="CF197" s="269">
        <f t="shared" si="212"/>
        <v>0</v>
      </c>
      <c r="CG197" s="270">
        <f t="shared" si="212"/>
        <v>0</v>
      </c>
      <c r="CH197" s="270">
        <f t="shared" si="212"/>
        <v>0</v>
      </c>
    </row>
    <row r="198" spans="1:86" hidden="1" x14ac:dyDescent="0.3">
      <c r="A198" s="113"/>
      <c r="B198" s="113" t="s">
        <v>129</v>
      </c>
      <c r="C198" s="131">
        <f t="shared" ref="C198" si="213">SUM(C196:C197)</f>
        <v>0</v>
      </c>
      <c r="D198" s="131">
        <f t="shared" ref="D198:N198" si="214">SUM(D196:D197)</f>
        <v>740.30506955228634</v>
      </c>
      <c r="E198" s="131">
        <f t="shared" si="214"/>
        <v>1824.7252175246667</v>
      </c>
      <c r="F198" s="131">
        <f t="shared" si="214"/>
        <v>3175.8543472193787</v>
      </c>
      <c r="G198" s="131">
        <f t="shared" si="214"/>
        <v>6596.3613460739816</v>
      </c>
      <c r="H198" s="131">
        <f t="shared" si="214"/>
        <v>18215.040690345264</v>
      </c>
      <c r="I198" s="131">
        <f t="shared" si="214"/>
        <v>27526.258879403205</v>
      </c>
      <c r="J198" s="131">
        <f t="shared" si="214"/>
        <v>33866.033840736658</v>
      </c>
      <c r="K198" s="131">
        <f t="shared" si="214"/>
        <v>31188.329096065718</v>
      </c>
      <c r="L198" s="131">
        <f t="shared" si="214"/>
        <v>17011.591117316282</v>
      </c>
      <c r="M198" s="132">
        <f t="shared" si="214"/>
        <v>19390.021969948302</v>
      </c>
      <c r="N198" s="132">
        <f t="shared" si="214"/>
        <v>33728.190670408658</v>
      </c>
      <c r="O198" s="271">
        <f t="shared" ref="O198:Q198" si="215">SUM(O196:O197)</f>
        <v>0</v>
      </c>
      <c r="P198" s="271">
        <f t="shared" si="215"/>
        <v>0</v>
      </c>
      <c r="Q198" s="271">
        <f t="shared" si="215"/>
        <v>0</v>
      </c>
      <c r="R198" s="271">
        <f>SUM(R196:R197)</f>
        <v>0</v>
      </c>
      <c r="S198" s="271">
        <f t="shared" ref="S198:X198" si="216">SUM(S196:S197)</f>
        <v>0</v>
      </c>
      <c r="T198" s="271">
        <f t="shared" si="216"/>
        <v>0</v>
      </c>
      <c r="U198" s="271">
        <f t="shared" si="216"/>
        <v>0</v>
      </c>
      <c r="V198" s="271">
        <f t="shared" si="216"/>
        <v>0</v>
      </c>
      <c r="W198" s="271">
        <f t="shared" si="216"/>
        <v>0</v>
      </c>
      <c r="X198" s="271">
        <f t="shared" si="216"/>
        <v>0</v>
      </c>
      <c r="Y198" s="272">
        <f>SUM(Y196:Y197)</f>
        <v>0</v>
      </c>
      <c r="Z198" s="272">
        <f t="shared" ref="Z198:AC198" si="217">SUM(Z196:Z197)</f>
        <v>0</v>
      </c>
      <c r="AA198" s="271">
        <f t="shared" si="217"/>
        <v>0</v>
      </c>
      <c r="AB198" s="271">
        <f t="shared" si="217"/>
        <v>0</v>
      </c>
      <c r="AC198" s="271">
        <f t="shared" si="217"/>
        <v>0</v>
      </c>
      <c r="AD198" s="271">
        <f>SUM(AD196:AD197)</f>
        <v>0</v>
      </c>
      <c r="AE198" s="271">
        <f t="shared" ref="AE198:AJ198" si="218">SUM(AE196:AE197)</f>
        <v>0</v>
      </c>
      <c r="AF198" s="271">
        <f t="shared" si="218"/>
        <v>0</v>
      </c>
      <c r="AG198" s="271">
        <f t="shared" si="218"/>
        <v>0</v>
      </c>
      <c r="AH198" s="271">
        <f t="shared" si="218"/>
        <v>0</v>
      </c>
      <c r="AI198" s="271">
        <f t="shared" si="218"/>
        <v>0</v>
      </c>
      <c r="AJ198" s="271">
        <f t="shared" si="218"/>
        <v>0</v>
      </c>
      <c r="AK198" s="272">
        <f>SUM(AK196:AK197)</f>
        <v>0</v>
      </c>
      <c r="AL198" s="272">
        <f t="shared" ref="AL198:AO198" si="219">SUM(AL196:AL197)</f>
        <v>0</v>
      </c>
      <c r="AM198" s="271">
        <f t="shared" si="219"/>
        <v>0</v>
      </c>
      <c r="AN198" s="271">
        <f t="shared" si="219"/>
        <v>0</v>
      </c>
      <c r="AO198" s="271">
        <f t="shared" si="219"/>
        <v>0</v>
      </c>
      <c r="AP198" s="271">
        <f>SUM(AP196:AP197)</f>
        <v>0</v>
      </c>
      <c r="AQ198" s="271">
        <f t="shared" ref="AQ198:AV198" si="220">SUM(AQ196:AQ197)</f>
        <v>0</v>
      </c>
      <c r="AR198" s="271">
        <f t="shared" si="220"/>
        <v>0</v>
      </c>
      <c r="AS198" s="271">
        <f t="shared" si="220"/>
        <v>0</v>
      </c>
      <c r="AT198" s="271">
        <f t="shared" si="220"/>
        <v>0</v>
      </c>
      <c r="AU198" s="271">
        <f t="shared" si="220"/>
        <v>0</v>
      </c>
      <c r="AV198" s="271">
        <f t="shared" si="220"/>
        <v>0</v>
      </c>
      <c r="AW198" s="272">
        <f>SUM(AW196:AW197)</f>
        <v>0</v>
      </c>
      <c r="AX198" s="272">
        <f t="shared" ref="AX198:BA198" si="221">SUM(AX196:AX197)</f>
        <v>0</v>
      </c>
      <c r="AY198" s="271">
        <f t="shared" si="221"/>
        <v>0</v>
      </c>
      <c r="AZ198" s="271">
        <f t="shared" si="221"/>
        <v>0</v>
      </c>
      <c r="BA198" s="271">
        <f t="shared" si="221"/>
        <v>0</v>
      </c>
      <c r="BB198" s="271">
        <f>SUM(BB196:BB197)</f>
        <v>0</v>
      </c>
      <c r="BC198" s="271">
        <f t="shared" ref="BC198:BH198" si="222">SUM(BC196:BC197)</f>
        <v>0</v>
      </c>
      <c r="BD198" s="271">
        <f t="shared" si="222"/>
        <v>0</v>
      </c>
      <c r="BE198" s="271">
        <f t="shared" si="222"/>
        <v>0</v>
      </c>
      <c r="BF198" s="271">
        <f t="shared" si="222"/>
        <v>0</v>
      </c>
      <c r="BG198" s="271">
        <f t="shared" si="222"/>
        <v>0</v>
      </c>
      <c r="BH198" s="271">
        <f t="shared" si="222"/>
        <v>0</v>
      </c>
      <c r="BI198" s="272">
        <f>SUM(BI196:BI197)</f>
        <v>0</v>
      </c>
      <c r="BJ198" s="272">
        <f t="shared" ref="BJ198:BM198" si="223">SUM(BJ196:BJ197)</f>
        <v>0</v>
      </c>
      <c r="BK198" s="271">
        <f t="shared" si="223"/>
        <v>0</v>
      </c>
      <c r="BL198" s="271">
        <f t="shared" si="223"/>
        <v>0</v>
      </c>
      <c r="BM198" s="271">
        <f t="shared" si="223"/>
        <v>0</v>
      </c>
      <c r="BN198" s="271">
        <f>SUM(BN196:BN197)</f>
        <v>0</v>
      </c>
      <c r="BO198" s="271">
        <f t="shared" ref="BO198:BT198" si="224">SUM(BO196:BO197)</f>
        <v>0</v>
      </c>
      <c r="BP198" s="271">
        <f t="shared" si="224"/>
        <v>0</v>
      </c>
      <c r="BQ198" s="271">
        <f t="shared" si="224"/>
        <v>0</v>
      </c>
      <c r="BR198" s="271">
        <f t="shared" si="224"/>
        <v>0</v>
      </c>
      <c r="BS198" s="271">
        <f t="shared" si="224"/>
        <v>0</v>
      </c>
      <c r="BT198" s="271">
        <f t="shared" si="224"/>
        <v>0</v>
      </c>
      <c r="BU198" s="272">
        <f>SUM(BU196:BU197)</f>
        <v>0</v>
      </c>
      <c r="BV198" s="272">
        <f t="shared" ref="BV198:BY198" si="225">SUM(BV196:BV197)</f>
        <v>0</v>
      </c>
      <c r="BW198" s="271">
        <f t="shared" si="225"/>
        <v>0</v>
      </c>
      <c r="BX198" s="271">
        <f t="shared" si="225"/>
        <v>0</v>
      </c>
      <c r="BY198" s="271">
        <f t="shared" si="225"/>
        <v>0</v>
      </c>
      <c r="BZ198" s="271">
        <f>SUM(BZ196:BZ197)</f>
        <v>0</v>
      </c>
      <c r="CA198" s="271">
        <f t="shared" ref="CA198:CF198" si="226">SUM(CA196:CA197)</f>
        <v>0</v>
      </c>
      <c r="CB198" s="271">
        <f t="shared" si="226"/>
        <v>0</v>
      </c>
      <c r="CC198" s="271">
        <f t="shared" si="226"/>
        <v>0</v>
      </c>
      <c r="CD198" s="271">
        <f t="shared" si="226"/>
        <v>0</v>
      </c>
      <c r="CE198" s="271">
        <f t="shared" si="226"/>
        <v>0</v>
      </c>
      <c r="CF198" s="271">
        <f t="shared" si="226"/>
        <v>0</v>
      </c>
      <c r="CG198" s="272">
        <f>SUM(CG196:CG197)</f>
        <v>0</v>
      </c>
      <c r="CH198" s="272">
        <f t="shared" ref="CH198" si="227">SUM(CH196:CH197)</f>
        <v>0</v>
      </c>
    </row>
    <row r="199" spans="1:86" hidden="1" x14ac:dyDescent="0.3"/>
    <row r="200" spans="1:86" hidden="1" x14ac:dyDescent="0.3">
      <c r="B200" s="203" t="s">
        <v>235</v>
      </c>
      <c r="C200" s="416">
        <f>IF('YTD PROGRAM SUMMARY'!C4=0,0,C198-C73)</f>
        <v>0</v>
      </c>
      <c r="D200" s="416">
        <f>IF('YTD PROGRAM SUMMARY'!D4=0,0,D198-D73)</f>
        <v>-8.3267985671682254E-3</v>
      </c>
      <c r="E200" s="416">
        <f>IF('YTD PROGRAM SUMMARY'!E4=0,0,E198-E73)</f>
        <v>1.4893266773015057E-2</v>
      </c>
      <c r="F200" s="416">
        <f>IF('YTD PROGRAM SUMMARY'!F4=0,0,F198-F73)</f>
        <v>-8.2040198203685577E-3</v>
      </c>
      <c r="G200" s="416">
        <f>IF('YTD PROGRAM SUMMARY'!G4=0,0,G198-G73)</f>
        <v>-5.7658700249703543E-2</v>
      </c>
      <c r="H200" s="416">
        <f>IF('YTD PROGRAM SUMMARY'!H4=0,0,H198-H73)</f>
        <v>-3.4062588943925221E-2</v>
      </c>
      <c r="I200" s="416">
        <f>IF('YTD PROGRAM SUMMARY'!I4=0,0,I198-I73)</f>
        <v>-3.637978807091713E-12</v>
      </c>
      <c r="J200" s="416">
        <f>IF('YTD PROGRAM SUMMARY'!J4=0,0,J198-J73)</f>
        <v>0</v>
      </c>
      <c r="K200" s="416">
        <f>IF('YTD PROGRAM SUMMARY'!K4=0,0,K198-K73)</f>
        <v>0</v>
      </c>
      <c r="L200" s="416">
        <f>IF('YTD PROGRAM SUMMARY'!L4=0,0,L198-L73)</f>
        <v>-3.637978807091713E-12</v>
      </c>
      <c r="M200" s="416">
        <f>IF('YTD PROGRAM SUMMARY'!M4=0,0,M198-M73)</f>
        <v>0</v>
      </c>
      <c r="N200" s="416">
        <f>IF('YTD PROGRAM SUMMARY'!N4=0,0,N198-N73)</f>
        <v>0</v>
      </c>
      <c r="BW200" s="336">
        <f>BW93-BW110-BW127</f>
        <v>0</v>
      </c>
      <c r="BX200" s="336">
        <f t="shared" ref="BX200:CH200" si="228">BX93-BX110-BX127</f>
        <v>0</v>
      </c>
      <c r="BY200" s="336">
        <f t="shared" si="228"/>
        <v>0</v>
      </c>
      <c r="BZ200" s="336">
        <f t="shared" si="228"/>
        <v>-3.4694469519536142E-18</v>
      </c>
      <c r="CA200" s="336">
        <f t="shared" si="228"/>
        <v>-3.903127820947816E-18</v>
      </c>
      <c r="CB200" s="336">
        <f t="shared" si="228"/>
        <v>0</v>
      </c>
      <c r="CC200" s="336">
        <f t="shared" si="228"/>
        <v>0</v>
      </c>
      <c r="CD200" s="336">
        <f t="shared" si="228"/>
        <v>0</v>
      </c>
      <c r="CE200" s="336">
        <f t="shared" si="228"/>
        <v>0</v>
      </c>
      <c r="CF200" s="336">
        <f t="shared" si="228"/>
        <v>0</v>
      </c>
      <c r="CG200" s="336">
        <f t="shared" si="228"/>
        <v>0</v>
      </c>
      <c r="CH200" s="336">
        <f t="shared" si="228"/>
        <v>-3.4694469519536142E-18</v>
      </c>
    </row>
    <row r="201" spans="1:86" hidden="1" x14ac:dyDescent="0.3">
      <c r="B201" s="203"/>
      <c r="C201" s="203"/>
      <c r="D201" s="203"/>
      <c r="E201" s="203"/>
      <c r="F201" s="203"/>
      <c r="G201" s="203"/>
      <c r="H201" s="203"/>
      <c r="I201" s="203"/>
      <c r="J201" s="203"/>
      <c r="K201" s="203"/>
      <c r="L201" s="203"/>
      <c r="M201" s="203"/>
      <c r="N201" s="203"/>
      <c r="BW201" s="336">
        <f t="shared" ref="BW201:CH201" si="229">BW94-BW111-BW128</f>
        <v>0</v>
      </c>
      <c r="BX201" s="336">
        <f t="shared" si="229"/>
        <v>5.6378512969246231E-18</v>
      </c>
      <c r="BY201" s="336">
        <f t="shared" si="229"/>
        <v>6.9388939039072284E-18</v>
      </c>
      <c r="BZ201" s="336">
        <f t="shared" si="229"/>
        <v>0</v>
      </c>
      <c r="CA201" s="336">
        <f t="shared" si="229"/>
        <v>0</v>
      </c>
      <c r="CB201" s="336">
        <f t="shared" si="229"/>
        <v>0</v>
      </c>
      <c r="CC201" s="336">
        <f t="shared" si="229"/>
        <v>0</v>
      </c>
      <c r="CD201" s="336">
        <f t="shared" si="229"/>
        <v>0</v>
      </c>
      <c r="CE201" s="336">
        <f t="shared" si="229"/>
        <v>0</v>
      </c>
      <c r="CF201" s="336">
        <f t="shared" si="229"/>
        <v>4.3368086899420177E-18</v>
      </c>
      <c r="CG201" s="336">
        <f t="shared" si="229"/>
        <v>4.7704895589362195E-18</v>
      </c>
      <c r="CH201" s="336">
        <f t="shared" si="229"/>
        <v>-6.0715321659188248E-18</v>
      </c>
    </row>
    <row r="202" spans="1:86" x14ac:dyDescent="0.3">
      <c r="BW202" s="336">
        <f t="shared" ref="BW202:CH202" si="230">BW95-BW112-BW129</f>
        <v>0</v>
      </c>
      <c r="BX202" s="336">
        <f t="shared" si="230"/>
        <v>0</v>
      </c>
      <c r="BY202" s="336">
        <f t="shared" si="230"/>
        <v>0</v>
      </c>
      <c r="BZ202" s="336">
        <f t="shared" si="230"/>
        <v>-5.2041704279304213E-18</v>
      </c>
      <c r="CA202" s="336">
        <f t="shared" si="230"/>
        <v>0</v>
      </c>
      <c r="CB202" s="336">
        <f t="shared" si="230"/>
        <v>0</v>
      </c>
      <c r="CC202" s="336">
        <f t="shared" si="230"/>
        <v>0</v>
      </c>
      <c r="CD202" s="336">
        <f t="shared" si="230"/>
        <v>-1.3877787807814457E-17</v>
      </c>
      <c r="CE202" s="336">
        <f t="shared" si="230"/>
        <v>0</v>
      </c>
      <c r="CF202" s="336">
        <f t="shared" si="230"/>
        <v>7.3725747729014302E-18</v>
      </c>
      <c r="CG202" s="336">
        <f t="shared" si="230"/>
        <v>-6.9388939039072284E-18</v>
      </c>
      <c r="CH202" s="336">
        <f t="shared" si="230"/>
        <v>0</v>
      </c>
    </row>
    <row r="203" spans="1:86" x14ac:dyDescent="0.3">
      <c r="BW203" s="336">
        <f t="shared" ref="BW203:CH203" si="231">BW96-BW113-BW130</f>
        <v>0</v>
      </c>
      <c r="BX203" s="336">
        <f t="shared" si="231"/>
        <v>0</v>
      </c>
      <c r="BY203" s="336">
        <f t="shared" si="231"/>
        <v>0</v>
      </c>
      <c r="BZ203" s="336">
        <f t="shared" si="231"/>
        <v>0</v>
      </c>
      <c r="CA203" s="336">
        <f t="shared" si="231"/>
        <v>0</v>
      </c>
      <c r="CB203" s="336">
        <f t="shared" si="231"/>
        <v>0</v>
      </c>
      <c r="CC203" s="336">
        <f t="shared" si="231"/>
        <v>0</v>
      </c>
      <c r="CD203" s="336">
        <f t="shared" si="231"/>
        <v>0</v>
      </c>
      <c r="CE203" s="336">
        <f t="shared" si="231"/>
        <v>0</v>
      </c>
      <c r="CF203" s="336">
        <f t="shared" si="231"/>
        <v>0</v>
      </c>
      <c r="CG203" s="336">
        <f t="shared" si="231"/>
        <v>0</v>
      </c>
      <c r="CH203" s="336">
        <f t="shared" si="231"/>
        <v>0</v>
      </c>
    </row>
    <row r="204" spans="1:86" x14ac:dyDescent="0.3">
      <c r="BW204" s="336">
        <f t="shared" ref="BW204:CH204" si="232">BW97-BW114-BW131</f>
        <v>-1.0842021724855044E-18</v>
      </c>
      <c r="BX204" s="336">
        <f t="shared" si="232"/>
        <v>-3.4982460721602604E-19</v>
      </c>
      <c r="BY204" s="336">
        <f t="shared" si="232"/>
        <v>0</v>
      </c>
      <c r="BZ204" s="336">
        <f t="shared" si="232"/>
        <v>-1.1926223897340549E-18</v>
      </c>
      <c r="CA204" s="336">
        <f t="shared" si="232"/>
        <v>5.8275866771095863E-19</v>
      </c>
      <c r="CB204" s="336">
        <f t="shared" si="232"/>
        <v>2.0599841277224584E-18</v>
      </c>
      <c r="CC204" s="336">
        <f t="shared" si="232"/>
        <v>-1.599198204416119E-18</v>
      </c>
      <c r="CD204" s="336">
        <f t="shared" si="232"/>
        <v>2.0328790734103208E-18</v>
      </c>
      <c r="CE204" s="336">
        <f t="shared" si="232"/>
        <v>1.4907779871675686E-18</v>
      </c>
      <c r="CF204" s="336">
        <f t="shared" si="232"/>
        <v>-1.2874900798265365E-18</v>
      </c>
      <c r="CG204" s="336">
        <f t="shared" si="232"/>
        <v>-1.7618285302889447E-18</v>
      </c>
      <c r="CH204" s="336">
        <f t="shared" si="232"/>
        <v>8.6905580388291215E-19</v>
      </c>
    </row>
    <row r="205" spans="1:86" x14ac:dyDescent="0.3">
      <c r="BW205" s="336">
        <f t="shared" ref="BW205:CH205" si="233">BW98-BW115-BW132</f>
        <v>0</v>
      </c>
      <c r="BX205" s="336">
        <f t="shared" si="233"/>
        <v>-6.5052130349130266E-18</v>
      </c>
      <c r="BY205" s="336">
        <f t="shared" si="233"/>
        <v>0</v>
      </c>
      <c r="BZ205" s="336">
        <f t="shared" si="233"/>
        <v>0</v>
      </c>
      <c r="CA205" s="336">
        <f t="shared" si="233"/>
        <v>-4.7704895589362195E-18</v>
      </c>
      <c r="CB205" s="336">
        <f t="shared" si="233"/>
        <v>0</v>
      </c>
      <c r="CC205" s="336">
        <f t="shared" si="233"/>
        <v>0</v>
      </c>
      <c r="CD205" s="336">
        <f t="shared" si="233"/>
        <v>0</v>
      </c>
      <c r="CE205" s="336">
        <f t="shared" si="233"/>
        <v>0</v>
      </c>
      <c r="CF205" s="336">
        <f t="shared" si="233"/>
        <v>-3.903127820947816E-18</v>
      </c>
      <c r="CG205" s="336">
        <f t="shared" si="233"/>
        <v>0</v>
      </c>
      <c r="CH205" s="336">
        <f t="shared" si="233"/>
        <v>0</v>
      </c>
    </row>
    <row r="206" spans="1:86" x14ac:dyDescent="0.3">
      <c r="BW206" s="336">
        <f t="shared" ref="BW206:CH206" si="234">BW99-BW116-BW133</f>
        <v>0</v>
      </c>
      <c r="BX206" s="336">
        <f t="shared" si="234"/>
        <v>5.6378512969246231E-18</v>
      </c>
      <c r="BY206" s="336">
        <f t="shared" si="234"/>
        <v>6.9388939039072284E-18</v>
      </c>
      <c r="BZ206" s="336">
        <f t="shared" si="234"/>
        <v>0</v>
      </c>
      <c r="CA206" s="336">
        <f t="shared" si="234"/>
        <v>0</v>
      </c>
      <c r="CB206" s="336">
        <f t="shared" si="234"/>
        <v>0</v>
      </c>
      <c r="CC206" s="336">
        <f t="shared" si="234"/>
        <v>0</v>
      </c>
      <c r="CD206" s="336">
        <f t="shared" si="234"/>
        <v>0</v>
      </c>
      <c r="CE206" s="336">
        <f t="shared" si="234"/>
        <v>0</v>
      </c>
      <c r="CF206" s="336">
        <f t="shared" si="234"/>
        <v>4.3368086899420177E-18</v>
      </c>
      <c r="CG206" s="336">
        <f t="shared" si="234"/>
        <v>4.7704895589362195E-18</v>
      </c>
      <c r="CH206" s="336">
        <f t="shared" si="234"/>
        <v>-6.0715321659188248E-18</v>
      </c>
    </row>
    <row r="207" spans="1:86" x14ac:dyDescent="0.3">
      <c r="BW207" s="336">
        <f t="shared" ref="BW207:CH207" si="235">BW100-BW117-BW134</f>
        <v>0</v>
      </c>
      <c r="BX207" s="336">
        <f t="shared" si="235"/>
        <v>-4.7704895589362195E-18</v>
      </c>
      <c r="BY207" s="336">
        <f t="shared" si="235"/>
        <v>0</v>
      </c>
      <c r="BZ207" s="336">
        <f t="shared" si="235"/>
        <v>4.3368086899420177E-18</v>
      </c>
      <c r="CA207" s="336">
        <f t="shared" si="235"/>
        <v>0</v>
      </c>
      <c r="CB207" s="336">
        <f t="shared" si="235"/>
        <v>0</v>
      </c>
      <c r="CC207" s="336">
        <f t="shared" si="235"/>
        <v>0</v>
      </c>
      <c r="CD207" s="336">
        <f t="shared" si="235"/>
        <v>0</v>
      </c>
      <c r="CE207" s="336">
        <f t="shared" si="235"/>
        <v>0</v>
      </c>
      <c r="CF207" s="336">
        <f t="shared" si="235"/>
        <v>0</v>
      </c>
      <c r="CG207" s="336">
        <f t="shared" si="235"/>
        <v>-3.4694469519536142E-18</v>
      </c>
      <c r="CH207" s="336">
        <f t="shared" si="235"/>
        <v>4.3368086899420177E-18</v>
      </c>
    </row>
    <row r="208" spans="1:86" x14ac:dyDescent="0.3">
      <c r="BW208" s="336">
        <f t="shared" ref="BW208:CH208" si="236">BW101-BW118-BW135</f>
        <v>0</v>
      </c>
      <c r="BX208" s="336">
        <f t="shared" si="236"/>
        <v>0</v>
      </c>
      <c r="BY208" s="336">
        <f t="shared" si="236"/>
        <v>0</v>
      </c>
      <c r="BZ208" s="336">
        <f t="shared" si="236"/>
        <v>-3.4694469519536142E-18</v>
      </c>
      <c r="CA208" s="336">
        <f t="shared" si="236"/>
        <v>-3.903127820947816E-18</v>
      </c>
      <c r="CB208" s="336">
        <f t="shared" si="236"/>
        <v>0</v>
      </c>
      <c r="CC208" s="336">
        <f t="shared" si="236"/>
        <v>0</v>
      </c>
      <c r="CD208" s="336">
        <f t="shared" si="236"/>
        <v>0</v>
      </c>
      <c r="CE208" s="336">
        <f t="shared" si="236"/>
        <v>0</v>
      </c>
      <c r="CF208" s="336">
        <f t="shared" si="236"/>
        <v>0</v>
      </c>
      <c r="CG208" s="336">
        <f t="shared" si="236"/>
        <v>0</v>
      </c>
      <c r="CH208" s="336">
        <f t="shared" si="236"/>
        <v>-3.4694469519536142E-18</v>
      </c>
    </row>
    <row r="209" spans="75:86" x14ac:dyDescent="0.3">
      <c r="BW209" s="336">
        <f t="shared" ref="BW209:CH209" si="237">BW102-BW119-BW136</f>
        <v>0</v>
      </c>
      <c r="BX209" s="336">
        <f t="shared" si="237"/>
        <v>0</v>
      </c>
      <c r="BY209" s="336">
        <f t="shared" si="237"/>
        <v>0</v>
      </c>
      <c r="BZ209" s="336">
        <f t="shared" si="237"/>
        <v>-3.4694469519536142E-18</v>
      </c>
      <c r="CA209" s="336">
        <f t="shared" si="237"/>
        <v>-3.903127820947816E-18</v>
      </c>
      <c r="CB209" s="336">
        <f t="shared" si="237"/>
        <v>0</v>
      </c>
      <c r="CC209" s="336">
        <f t="shared" si="237"/>
        <v>0</v>
      </c>
      <c r="CD209" s="336">
        <f t="shared" si="237"/>
        <v>0</v>
      </c>
      <c r="CE209" s="336">
        <f t="shared" si="237"/>
        <v>0</v>
      </c>
      <c r="CF209" s="336">
        <f t="shared" si="237"/>
        <v>0</v>
      </c>
      <c r="CG209" s="336">
        <f t="shared" si="237"/>
        <v>0</v>
      </c>
      <c r="CH209" s="336">
        <f t="shared" si="237"/>
        <v>-3.4694469519536142E-18</v>
      </c>
    </row>
    <row r="210" spans="75:86" x14ac:dyDescent="0.3">
      <c r="BW210" s="336">
        <f t="shared" ref="BW210:CH210" si="238">BW103-BW120-BW137</f>
        <v>0</v>
      </c>
      <c r="BX210" s="336">
        <f t="shared" si="238"/>
        <v>0</v>
      </c>
      <c r="BY210" s="336">
        <f t="shared" si="238"/>
        <v>0</v>
      </c>
      <c r="BZ210" s="336">
        <f t="shared" si="238"/>
        <v>-3.4694469519536142E-18</v>
      </c>
      <c r="CA210" s="336">
        <f t="shared" si="238"/>
        <v>-3.903127820947816E-18</v>
      </c>
      <c r="CB210" s="336">
        <f t="shared" si="238"/>
        <v>0</v>
      </c>
      <c r="CC210" s="336">
        <f t="shared" si="238"/>
        <v>0</v>
      </c>
      <c r="CD210" s="336">
        <f t="shared" si="238"/>
        <v>0</v>
      </c>
      <c r="CE210" s="336">
        <f t="shared" si="238"/>
        <v>0</v>
      </c>
      <c r="CF210" s="336">
        <f t="shared" si="238"/>
        <v>0</v>
      </c>
      <c r="CG210" s="336">
        <f t="shared" si="238"/>
        <v>0</v>
      </c>
      <c r="CH210" s="336">
        <f t="shared" si="238"/>
        <v>-3.4694469519536142E-18</v>
      </c>
    </row>
    <row r="211" spans="75:86" x14ac:dyDescent="0.3">
      <c r="BW211" s="336">
        <f t="shared" ref="BW211:CH211" si="239">BW104-BW121-BW138</f>
        <v>-3.903127820947816E-18</v>
      </c>
      <c r="BX211" s="336">
        <f t="shared" si="239"/>
        <v>-3.4694469519536142E-18</v>
      </c>
      <c r="BY211" s="336">
        <f t="shared" si="239"/>
        <v>0</v>
      </c>
      <c r="BZ211" s="336">
        <f t="shared" si="239"/>
        <v>0</v>
      </c>
      <c r="CA211" s="336">
        <f t="shared" si="239"/>
        <v>0</v>
      </c>
      <c r="CB211" s="336">
        <f t="shared" si="239"/>
        <v>0</v>
      </c>
      <c r="CC211" s="336">
        <f t="shared" si="239"/>
        <v>0</v>
      </c>
      <c r="CD211" s="336">
        <f t="shared" si="239"/>
        <v>0</v>
      </c>
      <c r="CE211" s="336">
        <f t="shared" si="239"/>
        <v>0</v>
      </c>
      <c r="CF211" s="336">
        <f t="shared" si="239"/>
        <v>0</v>
      </c>
      <c r="CG211" s="336">
        <f t="shared" si="239"/>
        <v>0</v>
      </c>
      <c r="CH211" s="336">
        <f t="shared" si="239"/>
        <v>-3.2526065174565133E-18</v>
      </c>
    </row>
    <row r="212" spans="75:86" x14ac:dyDescent="0.3">
      <c r="BW212" s="336">
        <f t="shared" ref="BW212:CH212" si="240">BW105-BW122-BW139</f>
        <v>0</v>
      </c>
      <c r="BX212" s="336">
        <f t="shared" si="240"/>
        <v>0</v>
      </c>
      <c r="BY212" s="336">
        <f t="shared" si="240"/>
        <v>0</v>
      </c>
      <c r="BZ212" s="336">
        <f t="shared" si="240"/>
        <v>-3.903127820947816E-18</v>
      </c>
      <c r="CA212" s="336">
        <f t="shared" si="240"/>
        <v>0</v>
      </c>
      <c r="CB212" s="336">
        <f t="shared" si="240"/>
        <v>0</v>
      </c>
      <c r="CC212" s="336">
        <f t="shared" si="240"/>
        <v>0</v>
      </c>
      <c r="CD212" s="336">
        <f t="shared" si="240"/>
        <v>0</v>
      </c>
      <c r="CE212" s="336">
        <f t="shared" si="240"/>
        <v>0</v>
      </c>
      <c r="CF212" s="336">
        <f t="shared" si="240"/>
        <v>-4.7704895589362195E-18</v>
      </c>
      <c r="CG212" s="336">
        <f t="shared" si="240"/>
        <v>-4.3368086899420177E-18</v>
      </c>
      <c r="CH212" s="336">
        <f t="shared" si="240"/>
        <v>0</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34998626667073579"/>
  </sheetPr>
  <dimension ref="A1:CJ212"/>
  <sheetViews>
    <sheetView zoomScale="80" zoomScaleNormal="80" workbookViewId="0">
      <selection activeCell="A107" sqref="A107:XFD201"/>
    </sheetView>
  </sheetViews>
  <sheetFormatPr defaultRowHeight="14.4" x14ac:dyDescent="0.3"/>
  <cols>
    <col min="1" max="1" width="9.33203125" customWidth="1"/>
    <col min="2" max="2" width="24.6640625" customWidth="1"/>
    <col min="3" max="3" width="15.6640625" bestFit="1" customWidth="1"/>
    <col min="4" max="10" width="13.6640625" customWidth="1"/>
    <col min="11" max="11" width="15.33203125" customWidth="1"/>
    <col min="12" max="16" width="14.33203125" bestFit="1" customWidth="1"/>
    <col min="17" max="84" width="14.33203125" customWidth="1"/>
    <col min="85" max="86" width="14.3320312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787510</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ENTRY'!AY167</f>
        <v>0</v>
      </c>
      <c r="D8" s="3">
        <f>'BIZ kWh ENTRY'!AZ167</f>
        <v>0</v>
      </c>
      <c r="E8" s="3">
        <f>'BIZ kWh ENTRY'!BA167</f>
        <v>0</v>
      </c>
      <c r="F8" s="3">
        <f>'BIZ kWh ENTRY'!BB167</f>
        <v>0</v>
      </c>
      <c r="G8" s="3">
        <f>'BIZ kWh ENTRY'!BC167</f>
        <v>0</v>
      </c>
      <c r="H8" s="3">
        <f>'BIZ kWh ENTRY'!BD167</f>
        <v>802283.76159813162</v>
      </c>
      <c r="I8" s="3">
        <f>'BIZ kWh ENTRY'!BE167</f>
        <v>0</v>
      </c>
      <c r="J8" s="3">
        <f>'BIZ kWh ENTRY'!BF167</f>
        <v>0</v>
      </c>
      <c r="K8" s="3">
        <f>'BIZ kWh ENTRY'!BG167</f>
        <v>0</v>
      </c>
      <c r="L8" s="3">
        <f>'BIZ kWh ENTRY'!BH167</f>
        <v>0</v>
      </c>
      <c r="M8" s="3">
        <f>'BIZ kWh ENTRY'!BI167</f>
        <v>0</v>
      </c>
      <c r="N8" s="3">
        <f>'BIZ kWh ENTRY'!BJ167</f>
        <v>718505.07198486861</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358689.76404852583</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ENTRY'!AY171</f>
        <v>0</v>
      </c>
      <c r="D12" s="3">
        <f>'BIZ kWh ENTRY'!AZ171</f>
        <v>0</v>
      </c>
      <c r="E12" s="3">
        <f>'BIZ kWh ENTRY'!BA171</f>
        <v>109507.29988320002</v>
      </c>
      <c r="F12" s="3">
        <f>'BIZ kWh ENTRY'!BB171</f>
        <v>0</v>
      </c>
      <c r="G12" s="3">
        <f>'BIZ kWh ENTRY'!BC171</f>
        <v>48621.889440000006</v>
      </c>
      <c r="H12" s="3">
        <f>'BIZ kWh ENTRY'!BD171</f>
        <v>0</v>
      </c>
      <c r="I12" s="3">
        <f>'BIZ kWh ENTRY'!BE171</f>
        <v>8605.6932652878677</v>
      </c>
      <c r="J12" s="3">
        <f>'BIZ kWh ENTRY'!BF171</f>
        <v>185310.98496291242</v>
      </c>
      <c r="K12" s="3">
        <f>'BIZ kWh ENTRY'!BG171</f>
        <v>237756.11574209612</v>
      </c>
      <c r="L12" s="3">
        <f>'BIZ kWh ENTRY'!BH171</f>
        <v>28928.297412000007</v>
      </c>
      <c r="M12" s="3">
        <f>'BIZ kWh ENTRY'!BI171</f>
        <v>0</v>
      </c>
      <c r="N12" s="3">
        <f>'BIZ kWh ENTRY'!BJ171</f>
        <v>1219192.8086064388</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436079.728</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222" t="str">
        <f>' 1M - RES'!B16</f>
        <v>Monthly kWh</v>
      </c>
      <c r="C19" s="276">
        <f>SUM(C5:C18)</f>
        <v>0</v>
      </c>
      <c r="D19" s="276">
        <f t="shared" ref="D19:BO19" si="2">SUM(D5:D18)</f>
        <v>0</v>
      </c>
      <c r="E19" s="276">
        <f t="shared" si="2"/>
        <v>109507.29988320002</v>
      </c>
      <c r="F19" s="276">
        <f t="shared" si="2"/>
        <v>0</v>
      </c>
      <c r="G19" s="276">
        <f t="shared" si="2"/>
        <v>48621.889440000006</v>
      </c>
      <c r="H19" s="276">
        <f t="shared" si="2"/>
        <v>802283.76159813162</v>
      </c>
      <c r="I19" s="276">
        <f t="shared" si="2"/>
        <v>8605.6932652878677</v>
      </c>
      <c r="J19" s="276">
        <f t="shared" si="2"/>
        <v>185310.98496291242</v>
      </c>
      <c r="K19" s="276">
        <f t="shared" si="2"/>
        <v>237756.11574209612</v>
      </c>
      <c r="L19" s="276">
        <f t="shared" si="2"/>
        <v>28928.297412000007</v>
      </c>
      <c r="M19" s="276">
        <f t="shared" si="2"/>
        <v>0</v>
      </c>
      <c r="N19" s="276">
        <f t="shared" si="2"/>
        <v>3519977.372639833</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298"/>
      <c r="B20" s="299"/>
      <c r="C20" s="9"/>
      <c r="D20" s="299"/>
      <c r="E20" s="9"/>
      <c r="F20" s="299"/>
      <c r="G20" s="299"/>
      <c r="H20" s="9"/>
      <c r="I20" s="299"/>
      <c r="J20" s="299"/>
      <c r="K20" s="9"/>
      <c r="L20" s="299"/>
      <c r="M20" s="299"/>
      <c r="N20" s="9"/>
      <c r="O20" s="299"/>
      <c r="P20" s="299"/>
      <c r="Q20" s="9"/>
      <c r="R20" s="299"/>
      <c r="S20" s="299"/>
      <c r="T20" s="9"/>
      <c r="U20" s="299"/>
      <c r="V20" s="299"/>
      <c r="W20" s="9"/>
      <c r="X20" s="299"/>
      <c r="Y20" s="299"/>
      <c r="Z20" s="9"/>
      <c r="AA20" s="299"/>
      <c r="AB20" s="299"/>
      <c r="AC20" s="9"/>
      <c r="AD20" s="299"/>
      <c r="AE20" s="299"/>
      <c r="AF20" s="9"/>
      <c r="AG20" s="299"/>
      <c r="AH20" s="299"/>
      <c r="AI20" s="9"/>
      <c r="AJ20" s="299"/>
      <c r="AK20" s="299"/>
      <c r="AL20" s="9"/>
      <c r="AM20" s="299"/>
      <c r="AN20" s="299"/>
      <c r="AO20" s="9"/>
      <c r="AP20" s="299"/>
      <c r="AQ20" s="299"/>
      <c r="AR20" s="9"/>
      <c r="AS20" s="299"/>
      <c r="AT20" s="299"/>
      <c r="AU20" s="9"/>
      <c r="AV20" s="299"/>
      <c r="AW20" s="299"/>
      <c r="AX20" s="9"/>
      <c r="AY20" s="299"/>
      <c r="AZ20" s="299"/>
      <c r="BA20" s="9"/>
      <c r="BB20" s="299"/>
      <c r="BC20" s="299"/>
      <c r="BD20" s="9"/>
      <c r="BE20" s="299"/>
      <c r="BF20" s="299"/>
      <c r="BG20" s="9"/>
      <c r="BH20" s="299"/>
      <c r="BI20" s="299"/>
      <c r="BJ20" s="9"/>
      <c r="BK20" s="299"/>
      <c r="BL20" s="299"/>
      <c r="BM20" s="9"/>
      <c r="BN20" s="299"/>
      <c r="BO20" s="299"/>
      <c r="BP20" s="9"/>
      <c r="BQ20" s="299"/>
      <c r="BR20" s="299"/>
      <c r="BS20" s="9"/>
      <c r="BT20" s="299"/>
      <c r="BU20" s="299"/>
      <c r="BV20" s="9"/>
      <c r="BW20" s="299"/>
      <c r="BX20" s="299"/>
      <c r="BY20" s="9"/>
      <c r="BZ20" s="299"/>
      <c r="CA20" s="299"/>
      <c r="CB20" s="9"/>
      <c r="CC20" s="299"/>
      <c r="CD20" s="299"/>
      <c r="CE20" s="9"/>
      <c r="CF20" s="299"/>
      <c r="CG20" s="299"/>
      <c r="CH20" s="147"/>
    </row>
    <row r="21" spans="1:86" ht="15" thickBot="1" x14ac:dyDescent="0.35">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row>
    <row r="22" spans="1:86" ht="16.2" thickBot="1" x14ac:dyDescent="0.35">
      <c r="A22" s="564" t="s">
        <v>15</v>
      </c>
      <c r="B22" s="18" t="s">
        <v>10</v>
      </c>
      <c r="C22" s="174">
        <f>C$4</f>
        <v>44927</v>
      </c>
      <c r="D22" s="174">
        <f t="shared" ref="D22:BO22" si="4">D$4</f>
        <v>44958</v>
      </c>
      <c r="E22" s="174">
        <f t="shared" si="4"/>
        <v>44986</v>
      </c>
      <c r="F22" s="174">
        <f t="shared" si="4"/>
        <v>45017</v>
      </c>
      <c r="G22" s="174">
        <f t="shared" si="4"/>
        <v>45047</v>
      </c>
      <c r="H22" s="174">
        <f t="shared" si="4"/>
        <v>45078</v>
      </c>
      <c r="I22" s="174">
        <f t="shared" si="4"/>
        <v>45108</v>
      </c>
      <c r="J22" s="174">
        <f t="shared" si="4"/>
        <v>45139</v>
      </c>
      <c r="K22" s="174">
        <f t="shared" si="4"/>
        <v>45170</v>
      </c>
      <c r="L22" s="174">
        <f t="shared" si="4"/>
        <v>45200</v>
      </c>
      <c r="M22" s="174">
        <f t="shared" si="4"/>
        <v>45231</v>
      </c>
      <c r="N22" s="174">
        <f t="shared" si="4"/>
        <v>45261</v>
      </c>
      <c r="O22" s="174">
        <f t="shared" si="4"/>
        <v>45292</v>
      </c>
      <c r="P22" s="174">
        <f t="shared" si="4"/>
        <v>45323</v>
      </c>
      <c r="Q22" s="174">
        <f t="shared" si="4"/>
        <v>45352</v>
      </c>
      <c r="R22" s="174">
        <f t="shared" si="4"/>
        <v>45383</v>
      </c>
      <c r="S22" s="174">
        <f t="shared" si="4"/>
        <v>45413</v>
      </c>
      <c r="T22" s="174">
        <f t="shared" si="4"/>
        <v>45444</v>
      </c>
      <c r="U22" s="174">
        <f t="shared" si="4"/>
        <v>45474</v>
      </c>
      <c r="V22" s="174">
        <f t="shared" si="4"/>
        <v>45505</v>
      </c>
      <c r="W22" s="174">
        <f t="shared" si="4"/>
        <v>45536</v>
      </c>
      <c r="X22" s="174">
        <f t="shared" si="4"/>
        <v>45566</v>
      </c>
      <c r="Y22" s="174">
        <f t="shared" si="4"/>
        <v>45597</v>
      </c>
      <c r="Z22" s="174">
        <f t="shared" si="4"/>
        <v>45627</v>
      </c>
      <c r="AA22" s="174">
        <f t="shared" si="4"/>
        <v>45658</v>
      </c>
      <c r="AB22" s="174">
        <f t="shared" si="4"/>
        <v>45689</v>
      </c>
      <c r="AC22" s="174">
        <f t="shared" si="4"/>
        <v>45717</v>
      </c>
      <c r="AD22" s="174">
        <f t="shared" si="4"/>
        <v>45748</v>
      </c>
      <c r="AE22" s="174">
        <f t="shared" si="4"/>
        <v>45778</v>
      </c>
      <c r="AF22" s="174">
        <f t="shared" si="4"/>
        <v>45809</v>
      </c>
      <c r="AG22" s="174">
        <f t="shared" si="4"/>
        <v>45839</v>
      </c>
      <c r="AH22" s="174">
        <f t="shared" si="4"/>
        <v>45870</v>
      </c>
      <c r="AI22" s="174">
        <f t="shared" si="4"/>
        <v>45901</v>
      </c>
      <c r="AJ22" s="174">
        <f t="shared" si="4"/>
        <v>45931</v>
      </c>
      <c r="AK22" s="174">
        <f t="shared" si="4"/>
        <v>45962</v>
      </c>
      <c r="AL22" s="174">
        <f t="shared" si="4"/>
        <v>45992</v>
      </c>
      <c r="AM22" s="174">
        <f t="shared" si="4"/>
        <v>46023</v>
      </c>
      <c r="AN22" s="174">
        <f t="shared" si="4"/>
        <v>46054</v>
      </c>
      <c r="AO22" s="174">
        <f t="shared" si="4"/>
        <v>46082</v>
      </c>
      <c r="AP22" s="174">
        <f t="shared" si="4"/>
        <v>46113</v>
      </c>
      <c r="AQ22" s="174">
        <f t="shared" si="4"/>
        <v>46143</v>
      </c>
      <c r="AR22" s="174">
        <f t="shared" si="4"/>
        <v>46174</v>
      </c>
      <c r="AS22" s="174">
        <f t="shared" si="4"/>
        <v>46204</v>
      </c>
      <c r="AT22" s="174">
        <f t="shared" si="4"/>
        <v>46235</v>
      </c>
      <c r="AU22" s="174">
        <f t="shared" si="4"/>
        <v>46266</v>
      </c>
      <c r="AV22" s="174">
        <f t="shared" si="4"/>
        <v>46296</v>
      </c>
      <c r="AW22" s="174">
        <f t="shared" si="4"/>
        <v>46327</v>
      </c>
      <c r="AX22" s="174">
        <f t="shared" si="4"/>
        <v>46357</v>
      </c>
      <c r="AY22" s="174">
        <f t="shared" si="4"/>
        <v>46388</v>
      </c>
      <c r="AZ22" s="174">
        <f t="shared" si="4"/>
        <v>46419</v>
      </c>
      <c r="BA22" s="174">
        <f t="shared" si="4"/>
        <v>46447</v>
      </c>
      <c r="BB22" s="174">
        <f t="shared" si="4"/>
        <v>46478</v>
      </c>
      <c r="BC22" s="174">
        <f t="shared" si="4"/>
        <v>46508</v>
      </c>
      <c r="BD22" s="174">
        <f t="shared" si="4"/>
        <v>46539</v>
      </c>
      <c r="BE22" s="174">
        <f t="shared" si="4"/>
        <v>46569</v>
      </c>
      <c r="BF22" s="174">
        <f t="shared" si="4"/>
        <v>46600</v>
      </c>
      <c r="BG22" s="174">
        <f t="shared" si="4"/>
        <v>46631</v>
      </c>
      <c r="BH22" s="174">
        <f t="shared" si="4"/>
        <v>46661</v>
      </c>
      <c r="BI22" s="174">
        <f t="shared" si="4"/>
        <v>46692</v>
      </c>
      <c r="BJ22" s="174">
        <f t="shared" si="4"/>
        <v>46722</v>
      </c>
      <c r="BK22" s="174">
        <f t="shared" si="4"/>
        <v>46753</v>
      </c>
      <c r="BL22" s="174">
        <f t="shared" si="4"/>
        <v>46784</v>
      </c>
      <c r="BM22" s="174">
        <f t="shared" si="4"/>
        <v>46813</v>
      </c>
      <c r="BN22" s="174">
        <f t="shared" si="4"/>
        <v>46844</v>
      </c>
      <c r="BO22" s="174">
        <f t="shared" si="4"/>
        <v>46874</v>
      </c>
      <c r="BP22" s="174">
        <f t="shared" ref="BP22:CH22" si="5">BP$4</f>
        <v>46905</v>
      </c>
      <c r="BQ22" s="174">
        <f t="shared" si="5"/>
        <v>46935</v>
      </c>
      <c r="BR22" s="174">
        <f t="shared" si="5"/>
        <v>46966</v>
      </c>
      <c r="BS22" s="174">
        <f t="shared" si="5"/>
        <v>46997</v>
      </c>
      <c r="BT22" s="174">
        <f t="shared" si="5"/>
        <v>47027</v>
      </c>
      <c r="BU22" s="174">
        <f t="shared" si="5"/>
        <v>47058</v>
      </c>
      <c r="BV22" s="174">
        <f t="shared" si="5"/>
        <v>47088</v>
      </c>
      <c r="BW22" s="174">
        <f t="shared" si="5"/>
        <v>47119</v>
      </c>
      <c r="BX22" s="174">
        <f t="shared" si="5"/>
        <v>47150</v>
      </c>
      <c r="BY22" s="174">
        <f t="shared" si="5"/>
        <v>47178</v>
      </c>
      <c r="BZ22" s="174">
        <f t="shared" si="5"/>
        <v>47209</v>
      </c>
      <c r="CA22" s="174">
        <f t="shared" si="5"/>
        <v>47239</v>
      </c>
      <c r="CB22" s="174">
        <f t="shared" si="5"/>
        <v>47270</v>
      </c>
      <c r="CC22" s="174">
        <f t="shared" si="5"/>
        <v>47300</v>
      </c>
      <c r="CD22" s="174">
        <f t="shared" si="5"/>
        <v>47331</v>
      </c>
      <c r="CE22" s="174">
        <f t="shared" si="5"/>
        <v>47362</v>
      </c>
      <c r="CF22" s="174">
        <f t="shared" si="5"/>
        <v>47392</v>
      </c>
      <c r="CG22" s="174">
        <f t="shared" si="5"/>
        <v>47423</v>
      </c>
      <c r="CH22" s="175">
        <f t="shared" si="5"/>
        <v>47453</v>
      </c>
    </row>
    <row r="23" spans="1:86" ht="15" customHeight="1" x14ac:dyDescent="0.3">
      <c r="A23" s="565"/>
      <c r="B23" s="11" t="str">
        <f t="shared" ref="B23:C37" si="6">B5</f>
        <v>Air Comp</v>
      </c>
      <c r="C23" s="3">
        <f>C5</f>
        <v>0</v>
      </c>
      <c r="D23" s="3">
        <f>IF(SUM($C$19:$N$19)=0,0,C23+D5)</f>
        <v>0</v>
      </c>
      <c r="E23" s="3">
        <f t="shared" ref="E23:BP23" si="7">IF(SUM($C$19:$N$19)=0,0,D23+E5)</f>
        <v>0</v>
      </c>
      <c r="F23" s="3">
        <f t="shared" si="7"/>
        <v>0</v>
      </c>
      <c r="G23" s="3">
        <f t="shared" si="7"/>
        <v>0</v>
      </c>
      <c r="H23" s="3">
        <f t="shared" si="7"/>
        <v>0</v>
      </c>
      <c r="I23" s="3">
        <f t="shared" si="7"/>
        <v>0</v>
      </c>
      <c r="J23" s="3">
        <f t="shared" si="7"/>
        <v>0</v>
      </c>
      <c r="K23" s="3">
        <f t="shared" si="7"/>
        <v>0</v>
      </c>
      <c r="L23" s="3">
        <f t="shared" si="7"/>
        <v>0</v>
      </c>
      <c r="M23" s="3">
        <f t="shared" si="7"/>
        <v>0</v>
      </c>
      <c r="N23" s="3">
        <f t="shared" si="7"/>
        <v>787510</v>
      </c>
      <c r="O23" s="3">
        <f t="shared" si="7"/>
        <v>787510</v>
      </c>
      <c r="P23" s="3">
        <f t="shared" si="7"/>
        <v>787510</v>
      </c>
      <c r="Q23" s="3">
        <f t="shared" si="7"/>
        <v>787510</v>
      </c>
      <c r="R23" s="3">
        <f t="shared" si="7"/>
        <v>787510</v>
      </c>
      <c r="S23" s="3">
        <f t="shared" si="7"/>
        <v>787510</v>
      </c>
      <c r="T23" s="3">
        <f t="shared" si="7"/>
        <v>787510</v>
      </c>
      <c r="U23" s="3">
        <f t="shared" si="7"/>
        <v>787510</v>
      </c>
      <c r="V23" s="3">
        <f t="shared" si="7"/>
        <v>787510</v>
      </c>
      <c r="W23" s="3">
        <f t="shared" si="7"/>
        <v>787510</v>
      </c>
      <c r="X23" s="3">
        <f t="shared" si="7"/>
        <v>787510</v>
      </c>
      <c r="Y23" s="3">
        <f t="shared" si="7"/>
        <v>787510</v>
      </c>
      <c r="Z23" s="3">
        <f t="shared" si="7"/>
        <v>787510</v>
      </c>
      <c r="AA23" s="3">
        <f t="shared" si="7"/>
        <v>787510</v>
      </c>
      <c r="AB23" s="3">
        <f t="shared" si="7"/>
        <v>787510</v>
      </c>
      <c r="AC23" s="3">
        <f t="shared" si="7"/>
        <v>787510</v>
      </c>
      <c r="AD23" s="3">
        <f t="shared" si="7"/>
        <v>787510</v>
      </c>
      <c r="AE23" s="3">
        <f t="shared" si="7"/>
        <v>787510</v>
      </c>
      <c r="AF23" s="3">
        <f t="shared" si="7"/>
        <v>787510</v>
      </c>
      <c r="AG23" s="3">
        <f t="shared" si="7"/>
        <v>787510</v>
      </c>
      <c r="AH23" s="3">
        <f t="shared" si="7"/>
        <v>787510</v>
      </c>
      <c r="AI23" s="3">
        <f t="shared" si="7"/>
        <v>787510</v>
      </c>
      <c r="AJ23" s="3">
        <f t="shared" si="7"/>
        <v>787510</v>
      </c>
      <c r="AK23" s="3">
        <f t="shared" si="7"/>
        <v>787510</v>
      </c>
      <c r="AL23" s="3">
        <f t="shared" si="7"/>
        <v>787510</v>
      </c>
      <c r="AM23" s="3">
        <f t="shared" si="7"/>
        <v>787510</v>
      </c>
      <c r="AN23" s="3">
        <f t="shared" si="7"/>
        <v>787510</v>
      </c>
      <c r="AO23" s="3">
        <f t="shared" si="7"/>
        <v>787510</v>
      </c>
      <c r="AP23" s="3">
        <f t="shared" si="7"/>
        <v>787510</v>
      </c>
      <c r="AQ23" s="3">
        <f t="shared" si="7"/>
        <v>787510</v>
      </c>
      <c r="AR23" s="3">
        <f t="shared" si="7"/>
        <v>787510</v>
      </c>
      <c r="AS23" s="3">
        <f t="shared" si="7"/>
        <v>787510</v>
      </c>
      <c r="AT23" s="3">
        <f t="shared" si="7"/>
        <v>787510</v>
      </c>
      <c r="AU23" s="3">
        <f t="shared" si="7"/>
        <v>787510</v>
      </c>
      <c r="AV23" s="3">
        <f t="shared" si="7"/>
        <v>787510</v>
      </c>
      <c r="AW23" s="3">
        <f t="shared" si="7"/>
        <v>787510</v>
      </c>
      <c r="AX23" s="3">
        <f t="shared" si="7"/>
        <v>787510</v>
      </c>
      <c r="AY23" s="3">
        <f t="shared" si="7"/>
        <v>787510</v>
      </c>
      <c r="AZ23" s="3">
        <f t="shared" si="7"/>
        <v>787510</v>
      </c>
      <c r="BA23" s="3">
        <f t="shared" si="7"/>
        <v>787510</v>
      </c>
      <c r="BB23" s="3">
        <f t="shared" si="7"/>
        <v>787510</v>
      </c>
      <c r="BC23" s="3">
        <f t="shared" si="7"/>
        <v>787510</v>
      </c>
      <c r="BD23" s="3">
        <f t="shared" si="7"/>
        <v>787510</v>
      </c>
      <c r="BE23" s="3">
        <f t="shared" si="7"/>
        <v>787510</v>
      </c>
      <c r="BF23" s="3">
        <f t="shared" si="7"/>
        <v>787510</v>
      </c>
      <c r="BG23" s="3">
        <f t="shared" si="7"/>
        <v>787510</v>
      </c>
      <c r="BH23" s="3">
        <f t="shared" si="7"/>
        <v>787510</v>
      </c>
      <c r="BI23" s="3">
        <f t="shared" si="7"/>
        <v>787510</v>
      </c>
      <c r="BJ23" s="3">
        <f t="shared" si="7"/>
        <v>787510</v>
      </c>
      <c r="BK23" s="3">
        <f t="shared" si="7"/>
        <v>787510</v>
      </c>
      <c r="BL23" s="3">
        <f t="shared" si="7"/>
        <v>787510</v>
      </c>
      <c r="BM23" s="3">
        <f t="shared" si="7"/>
        <v>787510</v>
      </c>
      <c r="BN23" s="3">
        <f t="shared" si="7"/>
        <v>787510</v>
      </c>
      <c r="BO23" s="3">
        <f t="shared" si="7"/>
        <v>787510</v>
      </c>
      <c r="BP23" s="3">
        <f t="shared" si="7"/>
        <v>787510</v>
      </c>
      <c r="BQ23" s="3">
        <f t="shared" ref="BQ23:CH23" si="8">IF(SUM($C$19:$N$19)=0,0,BP23+BQ5)</f>
        <v>787510</v>
      </c>
      <c r="BR23" s="3">
        <f t="shared" si="8"/>
        <v>787510</v>
      </c>
      <c r="BS23" s="3">
        <f t="shared" si="8"/>
        <v>787510</v>
      </c>
      <c r="BT23" s="3">
        <f t="shared" si="8"/>
        <v>787510</v>
      </c>
      <c r="BU23" s="3">
        <f t="shared" si="8"/>
        <v>787510</v>
      </c>
      <c r="BV23" s="3">
        <f t="shared" si="8"/>
        <v>787510</v>
      </c>
      <c r="BW23" s="3">
        <f t="shared" si="8"/>
        <v>787510</v>
      </c>
      <c r="BX23" s="3">
        <f t="shared" si="8"/>
        <v>787510</v>
      </c>
      <c r="BY23" s="3">
        <f t="shared" si="8"/>
        <v>787510</v>
      </c>
      <c r="BZ23" s="3">
        <f t="shared" si="8"/>
        <v>787510</v>
      </c>
      <c r="CA23" s="3">
        <f t="shared" si="8"/>
        <v>787510</v>
      </c>
      <c r="CB23" s="3">
        <f t="shared" si="8"/>
        <v>787510</v>
      </c>
      <c r="CC23" s="3">
        <f t="shared" si="8"/>
        <v>787510</v>
      </c>
      <c r="CD23" s="3">
        <f t="shared" si="8"/>
        <v>787510</v>
      </c>
      <c r="CE23" s="3">
        <f t="shared" si="8"/>
        <v>787510</v>
      </c>
      <c r="CF23" s="3">
        <f t="shared" si="8"/>
        <v>787510</v>
      </c>
      <c r="CG23" s="3">
        <f t="shared" si="8"/>
        <v>787510</v>
      </c>
      <c r="CH23" s="12">
        <f t="shared" si="8"/>
        <v>787510</v>
      </c>
    </row>
    <row r="24" spans="1:86" x14ac:dyDescent="0.3">
      <c r="A24" s="565"/>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
      <c r="A25" s="565"/>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
      <c r="A26" s="565"/>
      <c r="B26" s="11" t="str">
        <f t="shared" si="6"/>
        <v>Cooling</v>
      </c>
      <c r="C26" s="3">
        <f t="shared" si="6"/>
        <v>0</v>
      </c>
      <c r="D26" s="3">
        <f t="shared" ref="D26:BO26" si="13">IF(SUM($C$19:$N$19)=0,0,C26+D8)</f>
        <v>0</v>
      </c>
      <c r="E26" s="3">
        <f t="shared" si="13"/>
        <v>0</v>
      </c>
      <c r="F26" s="3">
        <f t="shared" si="13"/>
        <v>0</v>
      </c>
      <c r="G26" s="3">
        <f t="shared" si="13"/>
        <v>0</v>
      </c>
      <c r="H26" s="3">
        <f t="shared" si="13"/>
        <v>802283.76159813162</v>
      </c>
      <c r="I26" s="3">
        <f t="shared" si="13"/>
        <v>802283.76159813162</v>
      </c>
      <c r="J26" s="3">
        <f t="shared" si="13"/>
        <v>802283.76159813162</v>
      </c>
      <c r="K26" s="3">
        <f t="shared" si="13"/>
        <v>802283.76159813162</v>
      </c>
      <c r="L26" s="3">
        <f t="shared" si="13"/>
        <v>802283.76159813162</v>
      </c>
      <c r="M26" s="3">
        <f t="shared" si="13"/>
        <v>802283.76159813162</v>
      </c>
      <c r="N26" s="3">
        <f t="shared" si="13"/>
        <v>1520788.8335830001</v>
      </c>
      <c r="O26" s="3">
        <f t="shared" si="13"/>
        <v>1520788.8335830001</v>
      </c>
      <c r="P26" s="3">
        <f t="shared" si="13"/>
        <v>1520788.8335830001</v>
      </c>
      <c r="Q26" s="3">
        <f t="shared" si="13"/>
        <v>1520788.8335830001</v>
      </c>
      <c r="R26" s="3">
        <f t="shared" si="13"/>
        <v>1520788.8335830001</v>
      </c>
      <c r="S26" s="3">
        <f t="shared" si="13"/>
        <v>1520788.8335830001</v>
      </c>
      <c r="T26" s="3">
        <f t="shared" si="13"/>
        <v>1520788.8335830001</v>
      </c>
      <c r="U26" s="3">
        <f t="shared" si="13"/>
        <v>1520788.8335830001</v>
      </c>
      <c r="V26" s="3">
        <f t="shared" si="13"/>
        <v>1520788.8335830001</v>
      </c>
      <c r="W26" s="3">
        <f t="shared" si="13"/>
        <v>1520788.8335830001</v>
      </c>
      <c r="X26" s="3">
        <f t="shared" si="13"/>
        <v>1520788.8335830001</v>
      </c>
      <c r="Y26" s="3">
        <f t="shared" si="13"/>
        <v>1520788.8335830001</v>
      </c>
      <c r="Z26" s="3">
        <f t="shared" si="13"/>
        <v>1520788.8335830001</v>
      </c>
      <c r="AA26" s="3">
        <f t="shared" si="13"/>
        <v>1520788.8335830001</v>
      </c>
      <c r="AB26" s="3">
        <f t="shared" si="13"/>
        <v>1520788.8335830001</v>
      </c>
      <c r="AC26" s="3">
        <f t="shared" si="13"/>
        <v>1520788.8335830001</v>
      </c>
      <c r="AD26" s="3">
        <f t="shared" si="13"/>
        <v>1520788.8335830001</v>
      </c>
      <c r="AE26" s="3">
        <f t="shared" si="13"/>
        <v>1520788.8335830001</v>
      </c>
      <c r="AF26" s="3">
        <f t="shared" si="13"/>
        <v>1520788.8335830001</v>
      </c>
      <c r="AG26" s="3">
        <f t="shared" si="13"/>
        <v>1520788.8335830001</v>
      </c>
      <c r="AH26" s="3">
        <f t="shared" si="13"/>
        <v>1520788.8335830001</v>
      </c>
      <c r="AI26" s="3">
        <f t="shared" si="13"/>
        <v>1520788.8335830001</v>
      </c>
      <c r="AJ26" s="3">
        <f t="shared" si="13"/>
        <v>1520788.8335830001</v>
      </c>
      <c r="AK26" s="3">
        <f t="shared" si="13"/>
        <v>1520788.8335830001</v>
      </c>
      <c r="AL26" s="3">
        <f t="shared" si="13"/>
        <v>1520788.8335830001</v>
      </c>
      <c r="AM26" s="3">
        <f t="shared" si="13"/>
        <v>1520788.8335830001</v>
      </c>
      <c r="AN26" s="3">
        <f t="shared" si="13"/>
        <v>1520788.8335830001</v>
      </c>
      <c r="AO26" s="3">
        <f t="shared" si="13"/>
        <v>1520788.8335830001</v>
      </c>
      <c r="AP26" s="3">
        <f t="shared" si="13"/>
        <v>1520788.8335830001</v>
      </c>
      <c r="AQ26" s="3">
        <f t="shared" si="13"/>
        <v>1520788.8335830001</v>
      </c>
      <c r="AR26" s="3">
        <f t="shared" si="13"/>
        <v>1520788.8335830001</v>
      </c>
      <c r="AS26" s="3">
        <f t="shared" si="13"/>
        <v>1520788.8335830001</v>
      </c>
      <c r="AT26" s="3">
        <f t="shared" si="13"/>
        <v>1520788.8335830001</v>
      </c>
      <c r="AU26" s="3">
        <f t="shared" si="13"/>
        <v>1520788.8335830001</v>
      </c>
      <c r="AV26" s="3">
        <f t="shared" si="13"/>
        <v>1520788.8335830001</v>
      </c>
      <c r="AW26" s="3">
        <f t="shared" si="13"/>
        <v>1520788.8335830001</v>
      </c>
      <c r="AX26" s="3">
        <f t="shared" si="13"/>
        <v>1520788.8335830001</v>
      </c>
      <c r="AY26" s="3">
        <f t="shared" si="13"/>
        <v>1520788.8335830001</v>
      </c>
      <c r="AZ26" s="3">
        <f t="shared" si="13"/>
        <v>1520788.8335830001</v>
      </c>
      <c r="BA26" s="3">
        <f t="shared" si="13"/>
        <v>1520788.8335830001</v>
      </c>
      <c r="BB26" s="3">
        <f t="shared" si="13"/>
        <v>1520788.8335830001</v>
      </c>
      <c r="BC26" s="3">
        <f t="shared" si="13"/>
        <v>1520788.8335830001</v>
      </c>
      <c r="BD26" s="3">
        <f t="shared" si="13"/>
        <v>1520788.8335830001</v>
      </c>
      <c r="BE26" s="3">
        <f t="shared" si="13"/>
        <v>1520788.8335830001</v>
      </c>
      <c r="BF26" s="3">
        <f t="shared" si="13"/>
        <v>1520788.8335830001</v>
      </c>
      <c r="BG26" s="3">
        <f t="shared" si="13"/>
        <v>1520788.8335830001</v>
      </c>
      <c r="BH26" s="3">
        <f t="shared" si="13"/>
        <v>1520788.8335830001</v>
      </c>
      <c r="BI26" s="3">
        <f t="shared" si="13"/>
        <v>1520788.8335830001</v>
      </c>
      <c r="BJ26" s="3">
        <f t="shared" si="13"/>
        <v>1520788.8335830001</v>
      </c>
      <c r="BK26" s="3">
        <f t="shared" si="13"/>
        <v>1520788.8335830001</v>
      </c>
      <c r="BL26" s="3">
        <f t="shared" si="13"/>
        <v>1520788.8335830001</v>
      </c>
      <c r="BM26" s="3">
        <f t="shared" si="13"/>
        <v>1520788.8335830001</v>
      </c>
      <c r="BN26" s="3">
        <f t="shared" si="13"/>
        <v>1520788.8335830001</v>
      </c>
      <c r="BO26" s="3">
        <f t="shared" si="13"/>
        <v>1520788.8335830001</v>
      </c>
      <c r="BP26" s="3">
        <f t="shared" ref="BP26:CH26" si="14">IF(SUM($C$19:$N$19)=0,0,BO26+BP8)</f>
        <v>1520788.8335830001</v>
      </c>
      <c r="BQ26" s="3">
        <f t="shared" si="14"/>
        <v>1520788.8335830001</v>
      </c>
      <c r="BR26" s="3">
        <f t="shared" si="14"/>
        <v>1520788.8335830001</v>
      </c>
      <c r="BS26" s="3">
        <f t="shared" si="14"/>
        <v>1520788.8335830001</v>
      </c>
      <c r="BT26" s="3">
        <f t="shared" si="14"/>
        <v>1520788.8335830001</v>
      </c>
      <c r="BU26" s="3">
        <f t="shared" si="14"/>
        <v>1520788.8335830001</v>
      </c>
      <c r="BV26" s="3">
        <f t="shared" si="14"/>
        <v>1520788.8335830001</v>
      </c>
      <c r="BW26" s="3">
        <f t="shared" si="14"/>
        <v>1520788.8335830001</v>
      </c>
      <c r="BX26" s="3">
        <f t="shared" si="14"/>
        <v>1520788.8335830001</v>
      </c>
      <c r="BY26" s="3">
        <f t="shared" si="14"/>
        <v>1520788.8335830001</v>
      </c>
      <c r="BZ26" s="3">
        <f t="shared" si="14"/>
        <v>1520788.8335830001</v>
      </c>
      <c r="CA26" s="3">
        <f t="shared" si="14"/>
        <v>1520788.8335830001</v>
      </c>
      <c r="CB26" s="3">
        <f t="shared" si="14"/>
        <v>1520788.8335830001</v>
      </c>
      <c r="CC26" s="3">
        <f t="shared" si="14"/>
        <v>1520788.8335830001</v>
      </c>
      <c r="CD26" s="3">
        <f t="shared" si="14"/>
        <v>1520788.8335830001</v>
      </c>
      <c r="CE26" s="3">
        <f t="shared" si="14"/>
        <v>1520788.8335830001</v>
      </c>
      <c r="CF26" s="3">
        <f t="shared" si="14"/>
        <v>1520788.8335830001</v>
      </c>
      <c r="CG26" s="3">
        <f t="shared" si="14"/>
        <v>1520788.8335830001</v>
      </c>
      <c r="CH26" s="12">
        <f t="shared" si="14"/>
        <v>1520788.8335830001</v>
      </c>
    </row>
    <row r="27" spans="1:86" x14ac:dyDescent="0.3">
      <c r="A27" s="565"/>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
      <c r="A28" s="565"/>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
      <c r="A29" s="565"/>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 t="shared" si="19"/>
        <v>0</v>
      </c>
      <c r="M29" s="3">
        <f t="shared" si="19"/>
        <v>0</v>
      </c>
      <c r="N29" s="3">
        <f t="shared" si="19"/>
        <v>358689.76404852583</v>
      </c>
      <c r="O29" s="3">
        <f t="shared" si="19"/>
        <v>358689.76404852583</v>
      </c>
      <c r="P29" s="3">
        <f t="shared" si="19"/>
        <v>358689.76404852583</v>
      </c>
      <c r="Q29" s="3">
        <f t="shared" si="19"/>
        <v>358689.76404852583</v>
      </c>
      <c r="R29" s="3">
        <f t="shared" si="19"/>
        <v>358689.76404852583</v>
      </c>
      <c r="S29" s="3">
        <f t="shared" si="19"/>
        <v>358689.76404852583</v>
      </c>
      <c r="T29" s="3">
        <f t="shared" si="19"/>
        <v>358689.76404852583</v>
      </c>
      <c r="U29" s="3">
        <f t="shared" si="19"/>
        <v>358689.76404852583</v>
      </c>
      <c r="V29" s="3">
        <f t="shared" si="19"/>
        <v>358689.76404852583</v>
      </c>
      <c r="W29" s="3">
        <f t="shared" si="19"/>
        <v>358689.76404852583</v>
      </c>
      <c r="X29" s="3">
        <f t="shared" si="19"/>
        <v>358689.76404852583</v>
      </c>
      <c r="Y29" s="3">
        <f t="shared" si="19"/>
        <v>358689.76404852583</v>
      </c>
      <c r="Z29" s="3">
        <f t="shared" si="19"/>
        <v>358689.76404852583</v>
      </c>
      <c r="AA29" s="3">
        <f t="shared" si="19"/>
        <v>358689.76404852583</v>
      </c>
      <c r="AB29" s="3">
        <f t="shared" si="19"/>
        <v>358689.76404852583</v>
      </c>
      <c r="AC29" s="3">
        <f t="shared" si="19"/>
        <v>358689.76404852583</v>
      </c>
      <c r="AD29" s="3">
        <f t="shared" si="19"/>
        <v>358689.76404852583</v>
      </c>
      <c r="AE29" s="3">
        <f t="shared" si="19"/>
        <v>358689.76404852583</v>
      </c>
      <c r="AF29" s="3">
        <f t="shared" si="19"/>
        <v>358689.76404852583</v>
      </c>
      <c r="AG29" s="3">
        <f t="shared" si="19"/>
        <v>358689.76404852583</v>
      </c>
      <c r="AH29" s="3">
        <f t="shared" si="19"/>
        <v>358689.76404852583</v>
      </c>
      <c r="AI29" s="3">
        <f t="shared" si="19"/>
        <v>358689.76404852583</v>
      </c>
      <c r="AJ29" s="3">
        <f t="shared" si="19"/>
        <v>358689.76404852583</v>
      </c>
      <c r="AK29" s="3">
        <f t="shared" si="19"/>
        <v>358689.76404852583</v>
      </c>
      <c r="AL29" s="3">
        <f t="shared" si="19"/>
        <v>358689.76404852583</v>
      </c>
      <c r="AM29" s="3">
        <f t="shared" si="19"/>
        <v>358689.76404852583</v>
      </c>
      <c r="AN29" s="3">
        <f t="shared" si="19"/>
        <v>358689.76404852583</v>
      </c>
      <c r="AO29" s="3">
        <f t="shared" si="19"/>
        <v>358689.76404852583</v>
      </c>
      <c r="AP29" s="3">
        <f t="shared" si="19"/>
        <v>358689.76404852583</v>
      </c>
      <c r="AQ29" s="3">
        <f t="shared" si="19"/>
        <v>358689.76404852583</v>
      </c>
      <c r="AR29" s="3">
        <f t="shared" si="19"/>
        <v>358689.76404852583</v>
      </c>
      <c r="AS29" s="3">
        <f t="shared" si="19"/>
        <v>358689.76404852583</v>
      </c>
      <c r="AT29" s="3">
        <f t="shared" si="19"/>
        <v>358689.76404852583</v>
      </c>
      <c r="AU29" s="3">
        <f t="shared" si="19"/>
        <v>358689.76404852583</v>
      </c>
      <c r="AV29" s="3">
        <f t="shared" si="19"/>
        <v>358689.76404852583</v>
      </c>
      <c r="AW29" s="3">
        <f t="shared" si="19"/>
        <v>358689.76404852583</v>
      </c>
      <c r="AX29" s="3">
        <f t="shared" si="19"/>
        <v>358689.76404852583</v>
      </c>
      <c r="AY29" s="3">
        <f t="shared" si="19"/>
        <v>358689.76404852583</v>
      </c>
      <c r="AZ29" s="3">
        <f t="shared" si="19"/>
        <v>358689.76404852583</v>
      </c>
      <c r="BA29" s="3">
        <f t="shared" si="19"/>
        <v>358689.76404852583</v>
      </c>
      <c r="BB29" s="3">
        <f t="shared" si="19"/>
        <v>358689.76404852583</v>
      </c>
      <c r="BC29" s="3">
        <f t="shared" si="19"/>
        <v>358689.76404852583</v>
      </c>
      <c r="BD29" s="3">
        <f t="shared" si="19"/>
        <v>358689.76404852583</v>
      </c>
      <c r="BE29" s="3">
        <f t="shared" si="19"/>
        <v>358689.76404852583</v>
      </c>
      <c r="BF29" s="3">
        <f t="shared" si="19"/>
        <v>358689.76404852583</v>
      </c>
      <c r="BG29" s="3">
        <f t="shared" si="19"/>
        <v>358689.76404852583</v>
      </c>
      <c r="BH29" s="3">
        <f t="shared" si="19"/>
        <v>358689.76404852583</v>
      </c>
      <c r="BI29" s="3">
        <f t="shared" si="19"/>
        <v>358689.76404852583</v>
      </c>
      <c r="BJ29" s="3">
        <f t="shared" si="19"/>
        <v>358689.76404852583</v>
      </c>
      <c r="BK29" s="3">
        <f t="shared" si="19"/>
        <v>358689.76404852583</v>
      </c>
      <c r="BL29" s="3">
        <f t="shared" si="19"/>
        <v>358689.76404852583</v>
      </c>
      <c r="BM29" s="3">
        <f t="shared" si="19"/>
        <v>358689.76404852583</v>
      </c>
      <c r="BN29" s="3">
        <f t="shared" si="19"/>
        <v>358689.76404852583</v>
      </c>
      <c r="BO29" s="3">
        <f t="shared" si="19"/>
        <v>358689.76404852583</v>
      </c>
      <c r="BP29" s="3">
        <f t="shared" ref="BP29:CH29" si="20">IF(SUM($C$19:$N$19)=0,0,BO29+BP11)</f>
        <v>358689.76404852583</v>
      </c>
      <c r="BQ29" s="3">
        <f t="shared" si="20"/>
        <v>358689.76404852583</v>
      </c>
      <c r="BR29" s="3">
        <f t="shared" si="20"/>
        <v>358689.76404852583</v>
      </c>
      <c r="BS29" s="3">
        <f t="shared" si="20"/>
        <v>358689.76404852583</v>
      </c>
      <c r="BT29" s="3">
        <f t="shared" si="20"/>
        <v>358689.76404852583</v>
      </c>
      <c r="BU29" s="3">
        <f t="shared" si="20"/>
        <v>358689.76404852583</v>
      </c>
      <c r="BV29" s="3">
        <f t="shared" si="20"/>
        <v>358689.76404852583</v>
      </c>
      <c r="BW29" s="3">
        <f t="shared" si="20"/>
        <v>358689.76404852583</v>
      </c>
      <c r="BX29" s="3">
        <f t="shared" si="20"/>
        <v>358689.76404852583</v>
      </c>
      <c r="BY29" s="3">
        <f t="shared" si="20"/>
        <v>358689.76404852583</v>
      </c>
      <c r="BZ29" s="3">
        <f t="shared" si="20"/>
        <v>358689.76404852583</v>
      </c>
      <c r="CA29" s="3">
        <f t="shared" si="20"/>
        <v>358689.76404852583</v>
      </c>
      <c r="CB29" s="3">
        <f t="shared" si="20"/>
        <v>358689.76404852583</v>
      </c>
      <c r="CC29" s="3">
        <f t="shared" si="20"/>
        <v>358689.76404852583</v>
      </c>
      <c r="CD29" s="3">
        <f t="shared" si="20"/>
        <v>358689.76404852583</v>
      </c>
      <c r="CE29" s="3">
        <f t="shared" si="20"/>
        <v>358689.76404852583</v>
      </c>
      <c r="CF29" s="3">
        <f t="shared" si="20"/>
        <v>358689.76404852583</v>
      </c>
      <c r="CG29" s="3">
        <f t="shared" si="20"/>
        <v>358689.76404852583</v>
      </c>
      <c r="CH29" s="12">
        <f t="shared" si="20"/>
        <v>358689.76404852583</v>
      </c>
    </row>
    <row r="30" spans="1:86" x14ac:dyDescent="0.3">
      <c r="A30" s="565"/>
      <c r="B30" s="11" t="str">
        <f t="shared" si="6"/>
        <v>Lighting</v>
      </c>
      <c r="C30" s="3">
        <f t="shared" si="6"/>
        <v>0</v>
      </c>
      <c r="D30" s="3">
        <f t="shared" ref="D30:BO30" si="21">IF(SUM($C$19:$N$19)=0,0,C30+D12)</f>
        <v>0</v>
      </c>
      <c r="E30" s="3">
        <f t="shared" si="21"/>
        <v>109507.29988320002</v>
      </c>
      <c r="F30" s="3">
        <f t="shared" si="21"/>
        <v>109507.29988320002</v>
      </c>
      <c r="G30" s="3">
        <f t="shared" si="21"/>
        <v>158129.18932320003</v>
      </c>
      <c r="H30" s="3">
        <f t="shared" si="21"/>
        <v>158129.18932320003</v>
      </c>
      <c r="I30" s="3">
        <f t="shared" si="21"/>
        <v>166734.8825884879</v>
      </c>
      <c r="J30" s="3">
        <f t="shared" si="21"/>
        <v>352045.86755140033</v>
      </c>
      <c r="K30" s="3">
        <f t="shared" si="21"/>
        <v>589801.98329349642</v>
      </c>
      <c r="L30" s="3">
        <f t="shared" si="21"/>
        <v>618730.28070549644</v>
      </c>
      <c r="M30" s="3">
        <f t="shared" si="21"/>
        <v>618730.28070549644</v>
      </c>
      <c r="N30" s="3">
        <f t="shared" si="21"/>
        <v>1837923.0893119352</v>
      </c>
      <c r="O30" s="3">
        <f t="shared" si="21"/>
        <v>1837923.0893119352</v>
      </c>
      <c r="P30" s="3">
        <f t="shared" si="21"/>
        <v>1837923.0893119352</v>
      </c>
      <c r="Q30" s="3">
        <f t="shared" si="21"/>
        <v>1837923.0893119352</v>
      </c>
      <c r="R30" s="3">
        <f t="shared" si="21"/>
        <v>1837923.0893119352</v>
      </c>
      <c r="S30" s="3">
        <f t="shared" si="21"/>
        <v>1837923.0893119352</v>
      </c>
      <c r="T30" s="3">
        <f t="shared" si="21"/>
        <v>1837923.0893119352</v>
      </c>
      <c r="U30" s="3">
        <f t="shared" si="21"/>
        <v>1837923.0893119352</v>
      </c>
      <c r="V30" s="3">
        <f t="shared" si="21"/>
        <v>1837923.0893119352</v>
      </c>
      <c r="W30" s="3">
        <f t="shared" si="21"/>
        <v>1837923.0893119352</v>
      </c>
      <c r="X30" s="3">
        <f t="shared" si="21"/>
        <v>1837923.0893119352</v>
      </c>
      <c r="Y30" s="3">
        <f t="shared" si="21"/>
        <v>1837923.0893119352</v>
      </c>
      <c r="Z30" s="3">
        <f t="shared" si="21"/>
        <v>1837923.0893119352</v>
      </c>
      <c r="AA30" s="3">
        <f t="shared" si="21"/>
        <v>1837923.0893119352</v>
      </c>
      <c r="AB30" s="3">
        <f t="shared" si="21"/>
        <v>1837923.0893119352</v>
      </c>
      <c r="AC30" s="3">
        <f t="shared" si="21"/>
        <v>1837923.0893119352</v>
      </c>
      <c r="AD30" s="3">
        <f t="shared" si="21"/>
        <v>1837923.0893119352</v>
      </c>
      <c r="AE30" s="3">
        <f t="shared" si="21"/>
        <v>1837923.0893119352</v>
      </c>
      <c r="AF30" s="3">
        <f t="shared" si="21"/>
        <v>1837923.0893119352</v>
      </c>
      <c r="AG30" s="3">
        <f t="shared" si="21"/>
        <v>1837923.0893119352</v>
      </c>
      <c r="AH30" s="3">
        <f t="shared" si="21"/>
        <v>1837923.0893119352</v>
      </c>
      <c r="AI30" s="3">
        <f t="shared" si="21"/>
        <v>1837923.0893119352</v>
      </c>
      <c r="AJ30" s="3">
        <f t="shared" si="21"/>
        <v>1837923.0893119352</v>
      </c>
      <c r="AK30" s="3">
        <f t="shared" si="21"/>
        <v>1837923.0893119352</v>
      </c>
      <c r="AL30" s="3">
        <f t="shared" si="21"/>
        <v>1837923.0893119352</v>
      </c>
      <c r="AM30" s="3">
        <f t="shared" si="21"/>
        <v>1837923.0893119352</v>
      </c>
      <c r="AN30" s="3">
        <f t="shared" si="21"/>
        <v>1837923.0893119352</v>
      </c>
      <c r="AO30" s="3">
        <f t="shared" si="21"/>
        <v>1837923.0893119352</v>
      </c>
      <c r="AP30" s="3">
        <f t="shared" si="21"/>
        <v>1837923.0893119352</v>
      </c>
      <c r="AQ30" s="3">
        <f t="shared" si="21"/>
        <v>1837923.0893119352</v>
      </c>
      <c r="AR30" s="3">
        <f t="shared" si="21"/>
        <v>1837923.0893119352</v>
      </c>
      <c r="AS30" s="3">
        <f t="shared" si="21"/>
        <v>1837923.0893119352</v>
      </c>
      <c r="AT30" s="3">
        <f t="shared" si="21"/>
        <v>1837923.0893119352</v>
      </c>
      <c r="AU30" s="3">
        <f t="shared" si="21"/>
        <v>1837923.0893119352</v>
      </c>
      <c r="AV30" s="3">
        <f t="shared" si="21"/>
        <v>1837923.0893119352</v>
      </c>
      <c r="AW30" s="3">
        <f t="shared" si="21"/>
        <v>1837923.0893119352</v>
      </c>
      <c r="AX30" s="3">
        <f t="shared" si="21"/>
        <v>1837923.0893119352</v>
      </c>
      <c r="AY30" s="3">
        <f t="shared" si="21"/>
        <v>1837923.0893119352</v>
      </c>
      <c r="AZ30" s="3">
        <f t="shared" si="21"/>
        <v>1837923.0893119352</v>
      </c>
      <c r="BA30" s="3">
        <f t="shared" si="21"/>
        <v>1837923.0893119352</v>
      </c>
      <c r="BB30" s="3">
        <f t="shared" si="21"/>
        <v>1837923.0893119352</v>
      </c>
      <c r="BC30" s="3">
        <f t="shared" si="21"/>
        <v>1837923.0893119352</v>
      </c>
      <c r="BD30" s="3">
        <f t="shared" si="21"/>
        <v>1837923.0893119352</v>
      </c>
      <c r="BE30" s="3">
        <f t="shared" si="21"/>
        <v>1837923.0893119352</v>
      </c>
      <c r="BF30" s="3">
        <f t="shared" si="21"/>
        <v>1837923.0893119352</v>
      </c>
      <c r="BG30" s="3">
        <f t="shared" si="21"/>
        <v>1837923.0893119352</v>
      </c>
      <c r="BH30" s="3">
        <f t="shared" si="21"/>
        <v>1837923.0893119352</v>
      </c>
      <c r="BI30" s="3">
        <f t="shared" si="21"/>
        <v>1837923.0893119352</v>
      </c>
      <c r="BJ30" s="3">
        <f t="shared" si="21"/>
        <v>1837923.0893119352</v>
      </c>
      <c r="BK30" s="3">
        <f t="shared" si="21"/>
        <v>1837923.0893119352</v>
      </c>
      <c r="BL30" s="3">
        <f t="shared" si="21"/>
        <v>1837923.0893119352</v>
      </c>
      <c r="BM30" s="3">
        <f t="shared" si="21"/>
        <v>1837923.0893119352</v>
      </c>
      <c r="BN30" s="3">
        <f t="shared" si="21"/>
        <v>1837923.0893119352</v>
      </c>
      <c r="BO30" s="3">
        <f t="shared" si="21"/>
        <v>1837923.0893119352</v>
      </c>
      <c r="BP30" s="3">
        <f t="shared" ref="BP30:CH30" si="22">IF(SUM($C$19:$N$19)=0,0,BO30+BP12)</f>
        <v>1837923.0893119352</v>
      </c>
      <c r="BQ30" s="3">
        <f t="shared" si="22"/>
        <v>1837923.0893119352</v>
      </c>
      <c r="BR30" s="3">
        <f t="shared" si="22"/>
        <v>1837923.0893119352</v>
      </c>
      <c r="BS30" s="3">
        <f t="shared" si="22"/>
        <v>1837923.0893119352</v>
      </c>
      <c r="BT30" s="3">
        <f t="shared" si="22"/>
        <v>1837923.0893119352</v>
      </c>
      <c r="BU30" s="3">
        <f t="shared" si="22"/>
        <v>1837923.0893119352</v>
      </c>
      <c r="BV30" s="3">
        <f t="shared" si="22"/>
        <v>1837923.0893119352</v>
      </c>
      <c r="BW30" s="3">
        <f t="shared" si="22"/>
        <v>1837923.0893119352</v>
      </c>
      <c r="BX30" s="3">
        <f t="shared" si="22"/>
        <v>1837923.0893119352</v>
      </c>
      <c r="BY30" s="3">
        <f t="shared" si="22"/>
        <v>1837923.0893119352</v>
      </c>
      <c r="BZ30" s="3">
        <f t="shared" si="22"/>
        <v>1837923.0893119352</v>
      </c>
      <c r="CA30" s="3">
        <f t="shared" si="22"/>
        <v>1837923.0893119352</v>
      </c>
      <c r="CB30" s="3">
        <f t="shared" si="22"/>
        <v>1837923.0893119352</v>
      </c>
      <c r="CC30" s="3">
        <f t="shared" si="22"/>
        <v>1837923.0893119352</v>
      </c>
      <c r="CD30" s="3">
        <f t="shared" si="22"/>
        <v>1837923.0893119352</v>
      </c>
      <c r="CE30" s="3">
        <f t="shared" si="22"/>
        <v>1837923.0893119352</v>
      </c>
      <c r="CF30" s="3">
        <f t="shared" si="22"/>
        <v>1837923.0893119352</v>
      </c>
      <c r="CG30" s="3">
        <f t="shared" si="22"/>
        <v>1837923.0893119352</v>
      </c>
      <c r="CH30" s="12">
        <f t="shared" si="22"/>
        <v>1837923.0893119352</v>
      </c>
    </row>
    <row r="31" spans="1:86" x14ac:dyDescent="0.3">
      <c r="A31" s="565"/>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
      <c r="A32" s="565"/>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3">
        <f t="shared" si="25"/>
        <v>436079.728</v>
      </c>
      <c r="O32" s="3">
        <f t="shared" si="25"/>
        <v>436079.728</v>
      </c>
      <c r="P32" s="3">
        <f t="shared" si="25"/>
        <v>436079.728</v>
      </c>
      <c r="Q32" s="3">
        <f t="shared" si="25"/>
        <v>436079.728</v>
      </c>
      <c r="R32" s="3">
        <f t="shared" si="25"/>
        <v>436079.728</v>
      </c>
      <c r="S32" s="3">
        <f t="shared" si="25"/>
        <v>436079.728</v>
      </c>
      <c r="T32" s="3">
        <f t="shared" si="25"/>
        <v>436079.728</v>
      </c>
      <c r="U32" s="3">
        <f t="shared" si="25"/>
        <v>436079.728</v>
      </c>
      <c r="V32" s="3">
        <f t="shared" si="25"/>
        <v>436079.728</v>
      </c>
      <c r="W32" s="3">
        <f t="shared" si="25"/>
        <v>436079.728</v>
      </c>
      <c r="X32" s="3">
        <f t="shared" si="25"/>
        <v>436079.728</v>
      </c>
      <c r="Y32" s="3">
        <f t="shared" si="25"/>
        <v>436079.728</v>
      </c>
      <c r="Z32" s="3">
        <f t="shared" si="25"/>
        <v>436079.728</v>
      </c>
      <c r="AA32" s="3">
        <f t="shared" si="25"/>
        <v>436079.728</v>
      </c>
      <c r="AB32" s="3">
        <f t="shared" si="25"/>
        <v>436079.728</v>
      </c>
      <c r="AC32" s="3">
        <f t="shared" si="25"/>
        <v>436079.728</v>
      </c>
      <c r="AD32" s="3">
        <f t="shared" si="25"/>
        <v>436079.728</v>
      </c>
      <c r="AE32" s="3">
        <f t="shared" si="25"/>
        <v>436079.728</v>
      </c>
      <c r="AF32" s="3">
        <f t="shared" si="25"/>
        <v>436079.728</v>
      </c>
      <c r="AG32" s="3">
        <f t="shared" si="25"/>
        <v>436079.728</v>
      </c>
      <c r="AH32" s="3">
        <f t="shared" si="25"/>
        <v>436079.728</v>
      </c>
      <c r="AI32" s="3">
        <f t="shared" si="25"/>
        <v>436079.728</v>
      </c>
      <c r="AJ32" s="3">
        <f t="shared" si="25"/>
        <v>436079.728</v>
      </c>
      <c r="AK32" s="3">
        <f t="shared" si="25"/>
        <v>436079.728</v>
      </c>
      <c r="AL32" s="3">
        <f t="shared" si="25"/>
        <v>436079.728</v>
      </c>
      <c r="AM32" s="3">
        <f t="shared" si="25"/>
        <v>436079.728</v>
      </c>
      <c r="AN32" s="3">
        <f t="shared" si="25"/>
        <v>436079.728</v>
      </c>
      <c r="AO32" s="3">
        <f t="shared" si="25"/>
        <v>436079.728</v>
      </c>
      <c r="AP32" s="3">
        <f t="shared" si="25"/>
        <v>436079.728</v>
      </c>
      <c r="AQ32" s="3">
        <f t="shared" si="25"/>
        <v>436079.728</v>
      </c>
      <c r="AR32" s="3">
        <f t="shared" si="25"/>
        <v>436079.728</v>
      </c>
      <c r="AS32" s="3">
        <f t="shared" si="25"/>
        <v>436079.728</v>
      </c>
      <c r="AT32" s="3">
        <f t="shared" si="25"/>
        <v>436079.728</v>
      </c>
      <c r="AU32" s="3">
        <f t="shared" si="25"/>
        <v>436079.728</v>
      </c>
      <c r="AV32" s="3">
        <f t="shared" si="25"/>
        <v>436079.728</v>
      </c>
      <c r="AW32" s="3">
        <f t="shared" si="25"/>
        <v>436079.728</v>
      </c>
      <c r="AX32" s="3">
        <f t="shared" si="25"/>
        <v>436079.728</v>
      </c>
      <c r="AY32" s="3">
        <f t="shared" si="25"/>
        <v>436079.728</v>
      </c>
      <c r="AZ32" s="3">
        <f t="shared" si="25"/>
        <v>436079.728</v>
      </c>
      <c r="BA32" s="3">
        <f t="shared" si="25"/>
        <v>436079.728</v>
      </c>
      <c r="BB32" s="3">
        <f t="shared" si="25"/>
        <v>436079.728</v>
      </c>
      <c r="BC32" s="3">
        <f t="shared" si="25"/>
        <v>436079.728</v>
      </c>
      <c r="BD32" s="3">
        <f t="shared" si="25"/>
        <v>436079.728</v>
      </c>
      <c r="BE32" s="3">
        <f t="shared" si="25"/>
        <v>436079.728</v>
      </c>
      <c r="BF32" s="3">
        <f t="shared" si="25"/>
        <v>436079.728</v>
      </c>
      <c r="BG32" s="3">
        <f t="shared" si="25"/>
        <v>436079.728</v>
      </c>
      <c r="BH32" s="3">
        <f t="shared" si="25"/>
        <v>436079.728</v>
      </c>
      <c r="BI32" s="3">
        <f t="shared" si="25"/>
        <v>436079.728</v>
      </c>
      <c r="BJ32" s="3">
        <f t="shared" si="25"/>
        <v>436079.728</v>
      </c>
      <c r="BK32" s="3">
        <f t="shared" si="25"/>
        <v>436079.728</v>
      </c>
      <c r="BL32" s="3">
        <f t="shared" si="25"/>
        <v>436079.728</v>
      </c>
      <c r="BM32" s="3">
        <f t="shared" si="25"/>
        <v>436079.728</v>
      </c>
      <c r="BN32" s="3">
        <f t="shared" si="25"/>
        <v>436079.728</v>
      </c>
      <c r="BO32" s="3">
        <f t="shared" si="25"/>
        <v>436079.728</v>
      </c>
      <c r="BP32" s="3">
        <f t="shared" ref="BP32:CH32" si="26">IF(SUM($C$19:$N$19)=0,0,BO32+BP14)</f>
        <v>436079.728</v>
      </c>
      <c r="BQ32" s="3">
        <f t="shared" si="26"/>
        <v>436079.728</v>
      </c>
      <c r="BR32" s="3">
        <f t="shared" si="26"/>
        <v>436079.728</v>
      </c>
      <c r="BS32" s="3">
        <f t="shared" si="26"/>
        <v>436079.728</v>
      </c>
      <c r="BT32" s="3">
        <f t="shared" si="26"/>
        <v>436079.728</v>
      </c>
      <c r="BU32" s="3">
        <f t="shared" si="26"/>
        <v>436079.728</v>
      </c>
      <c r="BV32" s="3">
        <f t="shared" si="26"/>
        <v>436079.728</v>
      </c>
      <c r="BW32" s="3">
        <f t="shared" si="26"/>
        <v>436079.728</v>
      </c>
      <c r="BX32" s="3">
        <f t="shared" si="26"/>
        <v>436079.728</v>
      </c>
      <c r="BY32" s="3">
        <f t="shared" si="26"/>
        <v>436079.728</v>
      </c>
      <c r="BZ32" s="3">
        <f t="shared" si="26"/>
        <v>436079.728</v>
      </c>
      <c r="CA32" s="3">
        <f t="shared" si="26"/>
        <v>436079.728</v>
      </c>
      <c r="CB32" s="3">
        <f t="shared" si="26"/>
        <v>436079.728</v>
      </c>
      <c r="CC32" s="3">
        <f t="shared" si="26"/>
        <v>436079.728</v>
      </c>
      <c r="CD32" s="3">
        <f t="shared" si="26"/>
        <v>436079.728</v>
      </c>
      <c r="CE32" s="3">
        <f t="shared" si="26"/>
        <v>436079.728</v>
      </c>
      <c r="CF32" s="3">
        <f t="shared" si="26"/>
        <v>436079.728</v>
      </c>
      <c r="CG32" s="3">
        <f t="shared" si="26"/>
        <v>436079.728</v>
      </c>
      <c r="CH32" s="12">
        <f t="shared" si="26"/>
        <v>436079.728</v>
      </c>
    </row>
    <row r="33" spans="1:86" x14ac:dyDescent="0.3">
      <c r="A33" s="565"/>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
      <c r="A34" s="565"/>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
      <c r="A35" s="565"/>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5"/>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222" t="str">
        <f t="shared" si="6"/>
        <v>Monthly kWh</v>
      </c>
      <c r="C37" s="276">
        <f>SUM(C23:C36)</f>
        <v>0</v>
      </c>
      <c r="D37" s="276">
        <f t="shared" ref="D37:BO37" si="33">SUM(D23:D36)</f>
        <v>0</v>
      </c>
      <c r="E37" s="276">
        <f t="shared" si="33"/>
        <v>109507.29988320002</v>
      </c>
      <c r="F37" s="276">
        <f t="shared" si="33"/>
        <v>109507.29988320002</v>
      </c>
      <c r="G37" s="276">
        <f t="shared" si="33"/>
        <v>158129.18932320003</v>
      </c>
      <c r="H37" s="276">
        <f t="shared" si="33"/>
        <v>960412.95092133165</v>
      </c>
      <c r="I37" s="276">
        <f t="shared" si="33"/>
        <v>969018.64418661955</v>
      </c>
      <c r="J37" s="276">
        <f t="shared" si="33"/>
        <v>1154329.6291495319</v>
      </c>
      <c r="K37" s="276">
        <f t="shared" si="33"/>
        <v>1392085.7448916282</v>
      </c>
      <c r="L37" s="276">
        <f t="shared" si="33"/>
        <v>1421014.0423036281</v>
      </c>
      <c r="M37" s="276">
        <f t="shared" si="33"/>
        <v>1421014.0423036281</v>
      </c>
      <c r="N37" s="276">
        <f t="shared" si="33"/>
        <v>4940991.4149434613</v>
      </c>
      <c r="O37" s="276">
        <f t="shared" si="33"/>
        <v>4940991.4149434613</v>
      </c>
      <c r="P37" s="276">
        <f t="shared" si="33"/>
        <v>4940991.4149434613</v>
      </c>
      <c r="Q37" s="276">
        <f t="shared" si="33"/>
        <v>4940991.4149434613</v>
      </c>
      <c r="R37" s="276">
        <f t="shared" si="33"/>
        <v>4940991.4149434613</v>
      </c>
      <c r="S37" s="276">
        <f t="shared" si="33"/>
        <v>4940991.4149434613</v>
      </c>
      <c r="T37" s="276">
        <f t="shared" si="33"/>
        <v>4940991.4149434613</v>
      </c>
      <c r="U37" s="276">
        <f t="shared" si="33"/>
        <v>4940991.4149434613</v>
      </c>
      <c r="V37" s="276">
        <f t="shared" si="33"/>
        <v>4940991.4149434613</v>
      </c>
      <c r="W37" s="276">
        <f t="shared" si="33"/>
        <v>4940991.4149434613</v>
      </c>
      <c r="X37" s="276">
        <f t="shared" si="33"/>
        <v>4940991.4149434613</v>
      </c>
      <c r="Y37" s="276">
        <f t="shared" si="33"/>
        <v>4940991.4149434613</v>
      </c>
      <c r="Z37" s="276">
        <f t="shared" si="33"/>
        <v>4940991.4149434613</v>
      </c>
      <c r="AA37" s="276">
        <f t="shared" si="33"/>
        <v>4940991.4149434613</v>
      </c>
      <c r="AB37" s="276">
        <f t="shared" si="33"/>
        <v>4940991.4149434613</v>
      </c>
      <c r="AC37" s="276">
        <f t="shared" si="33"/>
        <v>4940991.4149434613</v>
      </c>
      <c r="AD37" s="276">
        <f t="shared" si="33"/>
        <v>4940991.4149434613</v>
      </c>
      <c r="AE37" s="276">
        <f t="shared" si="33"/>
        <v>4940991.4149434613</v>
      </c>
      <c r="AF37" s="276">
        <f t="shared" si="33"/>
        <v>4940991.4149434613</v>
      </c>
      <c r="AG37" s="276">
        <f t="shared" si="33"/>
        <v>4940991.4149434613</v>
      </c>
      <c r="AH37" s="276">
        <f t="shared" si="33"/>
        <v>4940991.4149434613</v>
      </c>
      <c r="AI37" s="276">
        <f t="shared" si="33"/>
        <v>4940991.4149434613</v>
      </c>
      <c r="AJ37" s="276">
        <f t="shared" si="33"/>
        <v>4940991.4149434613</v>
      </c>
      <c r="AK37" s="276">
        <f t="shared" si="33"/>
        <v>4940991.4149434613</v>
      </c>
      <c r="AL37" s="276">
        <f t="shared" si="33"/>
        <v>4940991.4149434613</v>
      </c>
      <c r="AM37" s="276">
        <f t="shared" si="33"/>
        <v>4940991.4149434613</v>
      </c>
      <c r="AN37" s="276">
        <f t="shared" si="33"/>
        <v>4940991.4149434613</v>
      </c>
      <c r="AO37" s="276">
        <f t="shared" si="33"/>
        <v>4940991.4149434613</v>
      </c>
      <c r="AP37" s="276">
        <f t="shared" si="33"/>
        <v>4940991.4149434613</v>
      </c>
      <c r="AQ37" s="276">
        <f t="shared" si="33"/>
        <v>4940991.4149434613</v>
      </c>
      <c r="AR37" s="276">
        <f t="shared" si="33"/>
        <v>4940991.4149434613</v>
      </c>
      <c r="AS37" s="276">
        <f t="shared" si="33"/>
        <v>4940991.4149434613</v>
      </c>
      <c r="AT37" s="276">
        <f t="shared" si="33"/>
        <v>4940991.4149434613</v>
      </c>
      <c r="AU37" s="276">
        <f t="shared" si="33"/>
        <v>4940991.4149434613</v>
      </c>
      <c r="AV37" s="276">
        <f t="shared" si="33"/>
        <v>4940991.4149434613</v>
      </c>
      <c r="AW37" s="276">
        <f t="shared" si="33"/>
        <v>4940991.4149434613</v>
      </c>
      <c r="AX37" s="276">
        <f t="shared" si="33"/>
        <v>4940991.4149434613</v>
      </c>
      <c r="AY37" s="276">
        <f t="shared" si="33"/>
        <v>4940991.4149434613</v>
      </c>
      <c r="AZ37" s="276">
        <f t="shared" si="33"/>
        <v>4940991.4149434613</v>
      </c>
      <c r="BA37" s="276">
        <f t="shared" si="33"/>
        <v>4940991.4149434613</v>
      </c>
      <c r="BB37" s="276">
        <f t="shared" si="33"/>
        <v>4940991.4149434613</v>
      </c>
      <c r="BC37" s="276">
        <f t="shared" si="33"/>
        <v>4940991.4149434613</v>
      </c>
      <c r="BD37" s="276">
        <f t="shared" si="33"/>
        <v>4940991.4149434613</v>
      </c>
      <c r="BE37" s="276">
        <f t="shared" si="33"/>
        <v>4940991.4149434613</v>
      </c>
      <c r="BF37" s="276">
        <f t="shared" si="33"/>
        <v>4940991.4149434613</v>
      </c>
      <c r="BG37" s="276">
        <f t="shared" si="33"/>
        <v>4940991.4149434613</v>
      </c>
      <c r="BH37" s="276">
        <f t="shared" si="33"/>
        <v>4940991.4149434613</v>
      </c>
      <c r="BI37" s="276">
        <f t="shared" si="33"/>
        <v>4940991.4149434613</v>
      </c>
      <c r="BJ37" s="276">
        <f t="shared" si="33"/>
        <v>4940991.4149434613</v>
      </c>
      <c r="BK37" s="276">
        <f t="shared" si="33"/>
        <v>4940991.4149434613</v>
      </c>
      <c r="BL37" s="276">
        <f t="shared" si="33"/>
        <v>4940991.4149434613</v>
      </c>
      <c r="BM37" s="276">
        <f t="shared" si="33"/>
        <v>4940991.4149434613</v>
      </c>
      <c r="BN37" s="276">
        <f t="shared" si="33"/>
        <v>4940991.4149434613</v>
      </c>
      <c r="BO37" s="276">
        <f t="shared" si="33"/>
        <v>4940991.4149434613</v>
      </c>
      <c r="BP37" s="276">
        <f t="shared" ref="BP37:CH37" si="34">SUM(BP23:BP36)</f>
        <v>4940991.4149434613</v>
      </c>
      <c r="BQ37" s="276">
        <f t="shared" si="34"/>
        <v>4940991.4149434613</v>
      </c>
      <c r="BR37" s="276">
        <f t="shared" si="34"/>
        <v>4940991.4149434613</v>
      </c>
      <c r="BS37" s="276">
        <f t="shared" si="34"/>
        <v>4940991.4149434613</v>
      </c>
      <c r="BT37" s="276">
        <f t="shared" si="34"/>
        <v>4940991.4149434613</v>
      </c>
      <c r="BU37" s="276">
        <f t="shared" si="34"/>
        <v>4940991.4149434613</v>
      </c>
      <c r="BV37" s="276">
        <f t="shared" si="34"/>
        <v>4940991.4149434613</v>
      </c>
      <c r="BW37" s="276">
        <f t="shared" si="34"/>
        <v>4940991.4149434613</v>
      </c>
      <c r="BX37" s="276">
        <f t="shared" si="34"/>
        <v>4940991.4149434613</v>
      </c>
      <c r="BY37" s="276">
        <f t="shared" si="34"/>
        <v>4940991.4149434613</v>
      </c>
      <c r="BZ37" s="276">
        <f t="shared" si="34"/>
        <v>4940991.4149434613</v>
      </c>
      <c r="CA37" s="276">
        <f t="shared" si="34"/>
        <v>4940991.4149434613</v>
      </c>
      <c r="CB37" s="276">
        <f t="shared" si="34"/>
        <v>4940991.4149434613</v>
      </c>
      <c r="CC37" s="276">
        <f t="shared" si="34"/>
        <v>4940991.4149434613</v>
      </c>
      <c r="CD37" s="276">
        <f t="shared" si="34"/>
        <v>4940991.4149434613</v>
      </c>
      <c r="CE37" s="276">
        <f t="shared" si="34"/>
        <v>4940991.4149434613</v>
      </c>
      <c r="CF37" s="276">
        <f t="shared" si="34"/>
        <v>4940991.4149434613</v>
      </c>
      <c r="CG37" s="276">
        <f t="shared" si="34"/>
        <v>4940991.4149434613</v>
      </c>
      <c r="CH37" s="279">
        <f t="shared" si="34"/>
        <v>4940991.4149434613</v>
      </c>
    </row>
    <row r="38" spans="1:86" x14ac:dyDescent="0.3">
      <c r="A38" s="8"/>
      <c r="B38" s="299"/>
      <c r="C38" s="9"/>
      <c r="D38" s="299"/>
      <c r="E38" s="9"/>
      <c r="F38" s="299"/>
      <c r="G38" s="299"/>
      <c r="H38" s="9"/>
      <c r="I38" s="299"/>
      <c r="J38" s="299"/>
      <c r="K38" s="9"/>
      <c r="L38" s="299"/>
      <c r="M38" s="299"/>
      <c r="N38" s="351" t="s">
        <v>195</v>
      </c>
      <c r="O38" s="350">
        <f>SUM(C5:N18)</f>
        <v>4940991.4149434613</v>
      </c>
      <c r="P38" s="299"/>
      <c r="Q38" s="9"/>
      <c r="R38" s="299"/>
      <c r="S38" s="299"/>
      <c r="T38" s="9"/>
      <c r="U38" s="299"/>
      <c r="V38" s="299"/>
      <c r="W38" s="9"/>
      <c r="X38" s="299"/>
      <c r="Y38" s="299"/>
      <c r="Z38" s="9"/>
      <c r="AA38" s="299"/>
      <c r="AB38" s="299"/>
      <c r="AC38" s="9"/>
      <c r="AD38" s="299"/>
      <c r="AE38" s="299"/>
      <c r="AF38" s="9"/>
      <c r="AG38" s="299"/>
      <c r="AH38" s="299"/>
      <c r="AI38" s="9"/>
      <c r="AJ38" s="299"/>
      <c r="AK38" s="299"/>
      <c r="AL38" s="9"/>
      <c r="AM38" s="299"/>
      <c r="AN38" s="299"/>
      <c r="AO38" s="9"/>
      <c r="AP38" s="299"/>
      <c r="AQ38" s="299"/>
      <c r="AR38" s="9"/>
      <c r="AS38" s="299"/>
      <c r="AT38" s="299"/>
      <c r="AU38" s="9"/>
      <c r="AV38" s="299"/>
      <c r="AW38" s="299"/>
      <c r="AX38" s="9"/>
      <c r="AY38" s="299"/>
      <c r="AZ38" s="299"/>
      <c r="BA38" s="9"/>
      <c r="BB38" s="299"/>
      <c r="BC38" s="299"/>
      <c r="BD38" s="9"/>
      <c r="BE38" s="299"/>
      <c r="BF38" s="299"/>
      <c r="BG38" s="9"/>
      <c r="BH38" s="299"/>
      <c r="BI38" s="299"/>
      <c r="BJ38" s="9"/>
      <c r="BK38" s="299"/>
      <c r="BL38" s="299"/>
      <c r="BM38" s="9"/>
      <c r="BN38" s="299"/>
      <c r="BO38" s="299"/>
      <c r="BP38" s="9"/>
      <c r="BQ38" s="299"/>
      <c r="BR38" s="299"/>
      <c r="BS38" s="9"/>
      <c r="BT38" s="299"/>
      <c r="BU38" s="299"/>
      <c r="BV38" s="9"/>
      <c r="BW38" s="299"/>
      <c r="BX38" s="299"/>
      <c r="BY38" s="9"/>
      <c r="BZ38" s="299"/>
      <c r="CA38" s="299"/>
      <c r="CB38" s="9"/>
      <c r="CC38" s="299"/>
      <c r="CD38" s="299"/>
      <c r="CE38" s="9"/>
      <c r="CF38" s="299"/>
      <c r="CG38" s="299"/>
      <c r="CH38" s="147"/>
    </row>
    <row r="39" spans="1:86" ht="15" thickBot="1" x14ac:dyDescent="0.35">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row>
    <row r="40" spans="1:86" ht="16.2" thickBot="1" x14ac:dyDescent="0.35">
      <c r="A40" s="567" t="s">
        <v>16</v>
      </c>
      <c r="B40" s="18" t="s">
        <v>10</v>
      </c>
      <c r="C40" s="174">
        <f>C$4</f>
        <v>44927</v>
      </c>
      <c r="D40" s="174">
        <f t="shared" ref="D40:BO40" si="35">D$4</f>
        <v>44958</v>
      </c>
      <c r="E40" s="174">
        <f t="shared" si="35"/>
        <v>44986</v>
      </c>
      <c r="F40" s="174">
        <f t="shared" si="35"/>
        <v>45017</v>
      </c>
      <c r="G40" s="174">
        <f t="shared" si="35"/>
        <v>45047</v>
      </c>
      <c r="H40" s="174">
        <f t="shared" si="35"/>
        <v>45078</v>
      </c>
      <c r="I40" s="174">
        <f t="shared" si="35"/>
        <v>45108</v>
      </c>
      <c r="J40" s="174">
        <f t="shared" si="35"/>
        <v>45139</v>
      </c>
      <c r="K40" s="174">
        <f t="shared" si="35"/>
        <v>45170</v>
      </c>
      <c r="L40" s="174">
        <f t="shared" si="35"/>
        <v>45200</v>
      </c>
      <c r="M40" s="174">
        <f t="shared" si="35"/>
        <v>45231</v>
      </c>
      <c r="N40" s="174">
        <f t="shared" si="35"/>
        <v>45261</v>
      </c>
      <c r="O40" s="174">
        <f t="shared" si="35"/>
        <v>45292</v>
      </c>
      <c r="P40" s="174">
        <f t="shared" si="35"/>
        <v>45323</v>
      </c>
      <c r="Q40" s="174">
        <f t="shared" si="35"/>
        <v>45352</v>
      </c>
      <c r="R40" s="174">
        <f t="shared" si="35"/>
        <v>45383</v>
      </c>
      <c r="S40" s="174">
        <f t="shared" si="35"/>
        <v>45413</v>
      </c>
      <c r="T40" s="174">
        <f t="shared" si="35"/>
        <v>45444</v>
      </c>
      <c r="U40" s="174">
        <f t="shared" si="35"/>
        <v>45474</v>
      </c>
      <c r="V40" s="174">
        <f t="shared" si="35"/>
        <v>45505</v>
      </c>
      <c r="W40" s="174">
        <f t="shared" si="35"/>
        <v>45536</v>
      </c>
      <c r="X40" s="174">
        <f t="shared" si="35"/>
        <v>45566</v>
      </c>
      <c r="Y40" s="174">
        <f t="shared" si="35"/>
        <v>45597</v>
      </c>
      <c r="Z40" s="174">
        <f t="shared" si="35"/>
        <v>45627</v>
      </c>
      <c r="AA40" s="174">
        <f t="shared" si="35"/>
        <v>45658</v>
      </c>
      <c r="AB40" s="174">
        <f t="shared" si="35"/>
        <v>45689</v>
      </c>
      <c r="AC40" s="174">
        <f t="shared" si="35"/>
        <v>45717</v>
      </c>
      <c r="AD40" s="174">
        <f t="shared" si="35"/>
        <v>45748</v>
      </c>
      <c r="AE40" s="174">
        <f t="shared" si="35"/>
        <v>45778</v>
      </c>
      <c r="AF40" s="174">
        <f t="shared" si="35"/>
        <v>45809</v>
      </c>
      <c r="AG40" s="174">
        <f t="shared" si="35"/>
        <v>45839</v>
      </c>
      <c r="AH40" s="174">
        <f t="shared" si="35"/>
        <v>45870</v>
      </c>
      <c r="AI40" s="174">
        <f t="shared" si="35"/>
        <v>45901</v>
      </c>
      <c r="AJ40" s="174">
        <f t="shared" si="35"/>
        <v>45931</v>
      </c>
      <c r="AK40" s="174">
        <f t="shared" si="35"/>
        <v>45962</v>
      </c>
      <c r="AL40" s="174">
        <f t="shared" si="35"/>
        <v>45992</v>
      </c>
      <c r="AM40" s="174">
        <f t="shared" si="35"/>
        <v>46023</v>
      </c>
      <c r="AN40" s="174">
        <f t="shared" si="35"/>
        <v>46054</v>
      </c>
      <c r="AO40" s="174">
        <f t="shared" si="35"/>
        <v>46082</v>
      </c>
      <c r="AP40" s="174">
        <f t="shared" si="35"/>
        <v>46113</v>
      </c>
      <c r="AQ40" s="174">
        <f t="shared" si="35"/>
        <v>46143</v>
      </c>
      <c r="AR40" s="174">
        <f t="shared" si="35"/>
        <v>46174</v>
      </c>
      <c r="AS40" s="174">
        <f t="shared" si="35"/>
        <v>46204</v>
      </c>
      <c r="AT40" s="174">
        <f t="shared" si="35"/>
        <v>46235</v>
      </c>
      <c r="AU40" s="174">
        <f t="shared" si="35"/>
        <v>46266</v>
      </c>
      <c r="AV40" s="174">
        <f t="shared" si="35"/>
        <v>46296</v>
      </c>
      <c r="AW40" s="174">
        <f t="shared" si="35"/>
        <v>46327</v>
      </c>
      <c r="AX40" s="174">
        <f t="shared" si="35"/>
        <v>46357</v>
      </c>
      <c r="AY40" s="174">
        <f t="shared" si="35"/>
        <v>46388</v>
      </c>
      <c r="AZ40" s="174">
        <f t="shared" si="35"/>
        <v>46419</v>
      </c>
      <c r="BA40" s="174">
        <f t="shared" si="35"/>
        <v>46447</v>
      </c>
      <c r="BB40" s="174">
        <f t="shared" si="35"/>
        <v>46478</v>
      </c>
      <c r="BC40" s="174">
        <f t="shared" si="35"/>
        <v>46508</v>
      </c>
      <c r="BD40" s="174">
        <f t="shared" si="35"/>
        <v>46539</v>
      </c>
      <c r="BE40" s="174">
        <f t="shared" si="35"/>
        <v>46569</v>
      </c>
      <c r="BF40" s="174">
        <f t="shared" si="35"/>
        <v>46600</v>
      </c>
      <c r="BG40" s="174">
        <f t="shared" si="35"/>
        <v>46631</v>
      </c>
      <c r="BH40" s="174">
        <f t="shared" si="35"/>
        <v>46661</v>
      </c>
      <c r="BI40" s="174">
        <f t="shared" si="35"/>
        <v>46692</v>
      </c>
      <c r="BJ40" s="174">
        <f t="shared" si="35"/>
        <v>46722</v>
      </c>
      <c r="BK40" s="174">
        <f t="shared" si="35"/>
        <v>46753</v>
      </c>
      <c r="BL40" s="174">
        <f t="shared" si="35"/>
        <v>46784</v>
      </c>
      <c r="BM40" s="174">
        <f t="shared" si="35"/>
        <v>46813</v>
      </c>
      <c r="BN40" s="174">
        <f t="shared" si="35"/>
        <v>46844</v>
      </c>
      <c r="BO40" s="174">
        <f t="shared" si="35"/>
        <v>46874</v>
      </c>
      <c r="BP40" s="174">
        <f t="shared" ref="BP40:CH40" si="36">BP$4</f>
        <v>46905</v>
      </c>
      <c r="BQ40" s="174">
        <f t="shared" si="36"/>
        <v>46935</v>
      </c>
      <c r="BR40" s="174">
        <f t="shared" si="36"/>
        <v>46966</v>
      </c>
      <c r="BS40" s="174">
        <f t="shared" si="36"/>
        <v>46997</v>
      </c>
      <c r="BT40" s="174">
        <f t="shared" si="36"/>
        <v>47027</v>
      </c>
      <c r="BU40" s="174">
        <f t="shared" si="36"/>
        <v>47058</v>
      </c>
      <c r="BV40" s="174">
        <f t="shared" si="36"/>
        <v>47088</v>
      </c>
      <c r="BW40" s="174">
        <f t="shared" si="36"/>
        <v>47119</v>
      </c>
      <c r="BX40" s="174">
        <f t="shared" si="36"/>
        <v>47150</v>
      </c>
      <c r="BY40" s="174">
        <f t="shared" si="36"/>
        <v>47178</v>
      </c>
      <c r="BZ40" s="174">
        <f t="shared" si="36"/>
        <v>47209</v>
      </c>
      <c r="CA40" s="174">
        <f t="shared" si="36"/>
        <v>47239</v>
      </c>
      <c r="CB40" s="174">
        <f t="shared" si="36"/>
        <v>47270</v>
      </c>
      <c r="CC40" s="174">
        <f t="shared" si="36"/>
        <v>47300</v>
      </c>
      <c r="CD40" s="174">
        <f t="shared" si="36"/>
        <v>47331</v>
      </c>
      <c r="CE40" s="174">
        <f t="shared" si="36"/>
        <v>47362</v>
      </c>
      <c r="CF40" s="174">
        <f t="shared" si="36"/>
        <v>47392</v>
      </c>
      <c r="CG40" s="174">
        <f t="shared" si="36"/>
        <v>47423</v>
      </c>
      <c r="CH40" s="175">
        <f t="shared" si="36"/>
        <v>47453</v>
      </c>
    </row>
    <row r="41" spans="1:86" ht="15" customHeight="1" x14ac:dyDescent="0.3">
      <c r="A41" s="568"/>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8"/>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8"/>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8"/>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8"/>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8"/>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8"/>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8"/>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8"/>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8"/>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8"/>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8"/>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8"/>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8"/>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222" t="str">
        <f t="shared" si="37"/>
        <v>Monthly kWh</v>
      </c>
      <c r="C55" s="276">
        <f>SUM(C41:C54)</f>
        <v>0</v>
      </c>
      <c r="D55" s="276">
        <f t="shared" ref="D55:BO55" si="64">SUM(D41:D54)</f>
        <v>0</v>
      </c>
      <c r="E55" s="276">
        <f t="shared" si="64"/>
        <v>0</v>
      </c>
      <c r="F55" s="276">
        <f t="shared" si="64"/>
        <v>0</v>
      </c>
      <c r="G55" s="276">
        <f t="shared" si="64"/>
        <v>0</v>
      </c>
      <c r="H55" s="276">
        <f t="shared" si="64"/>
        <v>0</v>
      </c>
      <c r="I55" s="276">
        <f t="shared" si="64"/>
        <v>0</v>
      </c>
      <c r="J55" s="276">
        <f t="shared" si="64"/>
        <v>0</v>
      </c>
      <c r="K55" s="276">
        <f t="shared" si="64"/>
        <v>0</v>
      </c>
      <c r="L55" s="276">
        <f t="shared" si="64"/>
        <v>0</v>
      </c>
      <c r="M55" s="276">
        <f t="shared" si="64"/>
        <v>0</v>
      </c>
      <c r="N55" s="276">
        <f t="shared" si="64"/>
        <v>0</v>
      </c>
      <c r="O55" s="276">
        <f t="shared" si="64"/>
        <v>0</v>
      </c>
      <c r="P55" s="276">
        <f t="shared" si="64"/>
        <v>0</v>
      </c>
      <c r="Q55" s="276">
        <f t="shared" si="64"/>
        <v>0</v>
      </c>
      <c r="R55" s="276">
        <f t="shared" si="64"/>
        <v>0</v>
      </c>
      <c r="S55" s="276">
        <f t="shared" si="64"/>
        <v>0</v>
      </c>
      <c r="T55" s="276">
        <f t="shared" si="64"/>
        <v>0</v>
      </c>
      <c r="U55" s="276">
        <f t="shared" si="64"/>
        <v>0</v>
      </c>
      <c r="V55" s="276">
        <f t="shared" si="64"/>
        <v>0</v>
      </c>
      <c r="W55" s="276">
        <f t="shared" si="64"/>
        <v>0</v>
      </c>
      <c r="X55" s="276">
        <f t="shared" si="64"/>
        <v>0</v>
      </c>
      <c r="Y55" s="276">
        <f t="shared" si="64"/>
        <v>0</v>
      </c>
      <c r="Z55" s="276">
        <f t="shared" si="64"/>
        <v>0</v>
      </c>
      <c r="AA55" s="276">
        <f t="shared" si="64"/>
        <v>0</v>
      </c>
      <c r="AB55" s="276">
        <f t="shared" si="64"/>
        <v>0</v>
      </c>
      <c r="AC55" s="276">
        <f t="shared" si="64"/>
        <v>0</v>
      </c>
      <c r="AD55" s="276">
        <f t="shared" si="64"/>
        <v>0</v>
      </c>
      <c r="AE55" s="276">
        <f t="shared" si="64"/>
        <v>0</v>
      </c>
      <c r="AF55" s="276">
        <f t="shared" si="64"/>
        <v>0</v>
      </c>
      <c r="AG55" s="276">
        <f t="shared" si="64"/>
        <v>0</v>
      </c>
      <c r="AH55" s="276">
        <f t="shared" si="64"/>
        <v>0</v>
      </c>
      <c r="AI55" s="276">
        <f t="shared" si="64"/>
        <v>0</v>
      </c>
      <c r="AJ55" s="276">
        <f t="shared" si="64"/>
        <v>0</v>
      </c>
      <c r="AK55" s="276">
        <f t="shared" si="64"/>
        <v>0</v>
      </c>
      <c r="AL55" s="276">
        <f t="shared" si="64"/>
        <v>0</v>
      </c>
      <c r="AM55" s="276">
        <f t="shared" si="64"/>
        <v>0</v>
      </c>
      <c r="AN55" s="276">
        <f t="shared" si="64"/>
        <v>0</v>
      </c>
      <c r="AO55" s="276">
        <f t="shared" si="64"/>
        <v>0</v>
      </c>
      <c r="AP55" s="276">
        <f t="shared" si="64"/>
        <v>0</v>
      </c>
      <c r="AQ55" s="276">
        <f t="shared" si="64"/>
        <v>0</v>
      </c>
      <c r="AR55" s="276">
        <f t="shared" si="64"/>
        <v>0</v>
      </c>
      <c r="AS55" s="276">
        <f t="shared" si="64"/>
        <v>0</v>
      </c>
      <c r="AT55" s="276">
        <f t="shared" si="64"/>
        <v>0</v>
      </c>
      <c r="AU55" s="276">
        <f t="shared" si="64"/>
        <v>0</v>
      </c>
      <c r="AV55" s="276">
        <f t="shared" si="64"/>
        <v>0</v>
      </c>
      <c r="AW55" s="276">
        <f t="shared" si="64"/>
        <v>0</v>
      </c>
      <c r="AX55" s="276">
        <f t="shared" si="64"/>
        <v>0</v>
      </c>
      <c r="AY55" s="276">
        <f t="shared" si="64"/>
        <v>0</v>
      </c>
      <c r="AZ55" s="276">
        <f t="shared" si="64"/>
        <v>0</v>
      </c>
      <c r="BA55" s="276">
        <f t="shared" si="64"/>
        <v>0</v>
      </c>
      <c r="BB55" s="276">
        <f t="shared" si="64"/>
        <v>0</v>
      </c>
      <c r="BC55" s="276">
        <f t="shared" si="64"/>
        <v>0</v>
      </c>
      <c r="BD55" s="276">
        <f t="shared" si="64"/>
        <v>0</v>
      </c>
      <c r="BE55" s="276">
        <f t="shared" si="64"/>
        <v>0</v>
      </c>
      <c r="BF55" s="276">
        <f t="shared" si="64"/>
        <v>0</v>
      </c>
      <c r="BG55" s="276">
        <f t="shared" si="64"/>
        <v>0</v>
      </c>
      <c r="BH55" s="276">
        <f t="shared" si="64"/>
        <v>0</v>
      </c>
      <c r="BI55" s="276">
        <f t="shared" si="64"/>
        <v>0</v>
      </c>
      <c r="BJ55" s="276">
        <f t="shared" si="64"/>
        <v>0</v>
      </c>
      <c r="BK55" s="276">
        <f t="shared" si="64"/>
        <v>0</v>
      </c>
      <c r="BL55" s="276">
        <f t="shared" si="64"/>
        <v>0</v>
      </c>
      <c r="BM55" s="276">
        <f t="shared" si="64"/>
        <v>0</v>
      </c>
      <c r="BN55" s="276">
        <f t="shared" si="64"/>
        <v>0</v>
      </c>
      <c r="BO55" s="276">
        <f t="shared" si="64"/>
        <v>0</v>
      </c>
      <c r="BP55" s="276">
        <f t="shared" ref="BP55:CH55" si="65">SUM(BP41:BP54)</f>
        <v>0</v>
      </c>
      <c r="BQ55" s="276">
        <f t="shared" si="65"/>
        <v>0</v>
      </c>
      <c r="BR55" s="276">
        <f t="shared" si="65"/>
        <v>0</v>
      </c>
      <c r="BS55" s="276">
        <f t="shared" si="65"/>
        <v>0</v>
      </c>
      <c r="BT55" s="276">
        <f t="shared" si="65"/>
        <v>0</v>
      </c>
      <c r="BU55" s="276">
        <f t="shared" si="65"/>
        <v>0</v>
      </c>
      <c r="BV55" s="276">
        <f t="shared" si="65"/>
        <v>0</v>
      </c>
      <c r="BW55" s="276">
        <f t="shared" si="65"/>
        <v>0</v>
      </c>
      <c r="BX55" s="276">
        <f t="shared" si="65"/>
        <v>0</v>
      </c>
      <c r="BY55" s="276">
        <f t="shared" si="65"/>
        <v>0</v>
      </c>
      <c r="BZ55" s="276">
        <f t="shared" si="65"/>
        <v>0</v>
      </c>
      <c r="CA55" s="276">
        <f t="shared" si="65"/>
        <v>0</v>
      </c>
      <c r="CB55" s="276">
        <f t="shared" si="65"/>
        <v>0</v>
      </c>
      <c r="CC55" s="276">
        <f t="shared" si="65"/>
        <v>0</v>
      </c>
      <c r="CD55" s="276">
        <f t="shared" si="65"/>
        <v>0</v>
      </c>
      <c r="CE55" s="276">
        <f t="shared" si="65"/>
        <v>0</v>
      </c>
      <c r="CF55" s="276">
        <f t="shared" si="65"/>
        <v>0</v>
      </c>
      <c r="CG55" s="276">
        <f t="shared" si="65"/>
        <v>0</v>
      </c>
      <c r="CH55" s="279">
        <f t="shared" si="65"/>
        <v>0</v>
      </c>
    </row>
    <row r="56" spans="1:86" x14ac:dyDescent="0.3">
      <c r="A56" s="8"/>
      <c r="B56" s="299"/>
      <c r="C56" s="9"/>
      <c r="D56" s="299"/>
      <c r="E56" s="9"/>
      <c r="F56" s="299"/>
      <c r="G56" s="299"/>
      <c r="H56" s="9"/>
      <c r="I56" s="299"/>
      <c r="J56" s="299"/>
      <c r="K56" s="9"/>
      <c r="L56" s="299"/>
      <c r="M56" s="299"/>
      <c r="N56" s="9"/>
      <c r="O56" s="299"/>
      <c r="P56" s="299"/>
      <c r="Q56" s="9"/>
      <c r="R56" s="299"/>
      <c r="S56" s="299"/>
      <c r="T56" s="9"/>
      <c r="U56" s="299"/>
      <c r="V56" s="299"/>
      <c r="W56" s="9"/>
      <c r="X56" s="299"/>
      <c r="Y56" s="299"/>
      <c r="Z56" s="9"/>
      <c r="AA56" s="299"/>
      <c r="AB56" s="299"/>
      <c r="AC56" s="9"/>
      <c r="AD56" s="299"/>
      <c r="AE56" s="299"/>
      <c r="AF56" s="9"/>
      <c r="AG56" s="299"/>
      <c r="AH56" s="299"/>
      <c r="AI56" s="9"/>
      <c r="AJ56" s="299"/>
      <c r="AK56" s="299"/>
      <c r="AL56" s="9"/>
      <c r="AM56" s="299"/>
      <c r="AN56" s="299"/>
      <c r="AO56" s="9"/>
      <c r="AP56" s="299"/>
      <c r="AQ56" s="299"/>
      <c r="AR56" s="9"/>
      <c r="AS56" s="299"/>
      <c r="AT56" s="299"/>
      <c r="AU56" s="9"/>
      <c r="AV56" s="299"/>
      <c r="AW56" s="299"/>
      <c r="AX56" s="9"/>
      <c r="AY56" s="299"/>
      <c r="AZ56" s="299"/>
      <c r="BA56" s="9"/>
      <c r="BB56" s="299"/>
      <c r="BC56" s="299"/>
      <c r="BD56" s="9"/>
      <c r="BE56" s="299"/>
      <c r="BF56" s="299"/>
      <c r="BG56" s="9"/>
      <c r="BH56" s="299"/>
      <c r="BI56" s="299"/>
      <c r="BJ56" s="9"/>
      <c r="BK56" s="299"/>
      <c r="BL56" s="299"/>
      <c r="BM56" s="9"/>
      <c r="BN56" s="299"/>
      <c r="BO56" s="299"/>
      <c r="BP56" s="9"/>
      <c r="BQ56" s="299"/>
      <c r="BR56" s="299"/>
      <c r="BS56" s="9"/>
      <c r="BT56" s="299"/>
      <c r="BU56" s="299"/>
      <c r="BV56" s="9"/>
      <c r="BW56" s="299"/>
      <c r="BX56" s="299"/>
      <c r="BY56" s="9"/>
      <c r="BZ56" s="299"/>
      <c r="CA56" s="299"/>
      <c r="CB56" s="9"/>
      <c r="CC56" s="299"/>
      <c r="CD56" s="299"/>
      <c r="CE56" s="9"/>
      <c r="CF56" s="299"/>
      <c r="CG56" s="299"/>
      <c r="CH56" s="147"/>
    </row>
    <row r="57" spans="1:86" ht="15" thickBot="1" x14ac:dyDescent="0.35">
      <c r="A57" s="240" t="s">
        <v>183</v>
      </c>
      <c r="B57" s="240"/>
      <c r="C57" s="240"/>
      <c r="D57" s="240"/>
      <c r="E57" s="240"/>
      <c r="F57" s="240"/>
      <c r="G57" s="240"/>
      <c r="H57" s="240"/>
      <c r="I57" s="240"/>
      <c r="J57" s="240"/>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row>
    <row r="58" spans="1:86" ht="16.2" thickBot="1" x14ac:dyDescent="0.35">
      <c r="A58" s="570" t="s">
        <v>17</v>
      </c>
      <c r="B58" s="18" t="s">
        <v>10</v>
      </c>
      <c r="C58" s="174">
        <f>C$4</f>
        <v>44927</v>
      </c>
      <c r="D58" s="174">
        <f t="shared" ref="D58:BO58" si="66">D$4</f>
        <v>44958</v>
      </c>
      <c r="E58" s="174">
        <f t="shared" si="66"/>
        <v>44986</v>
      </c>
      <c r="F58" s="174">
        <f t="shared" si="66"/>
        <v>45017</v>
      </c>
      <c r="G58" s="174">
        <f t="shared" si="66"/>
        <v>45047</v>
      </c>
      <c r="H58" s="174">
        <f t="shared" si="66"/>
        <v>45078</v>
      </c>
      <c r="I58" s="174">
        <f t="shared" si="66"/>
        <v>45108</v>
      </c>
      <c r="J58" s="174">
        <f t="shared" si="66"/>
        <v>45139</v>
      </c>
      <c r="K58" s="174">
        <f t="shared" si="66"/>
        <v>45170</v>
      </c>
      <c r="L58" s="174">
        <f t="shared" si="66"/>
        <v>45200</v>
      </c>
      <c r="M58" s="174">
        <f t="shared" si="66"/>
        <v>45231</v>
      </c>
      <c r="N58" s="174">
        <f t="shared" si="66"/>
        <v>45261</v>
      </c>
      <c r="O58" s="174">
        <f t="shared" si="66"/>
        <v>45292</v>
      </c>
      <c r="P58" s="174">
        <f t="shared" si="66"/>
        <v>45323</v>
      </c>
      <c r="Q58" s="174">
        <f t="shared" si="66"/>
        <v>45352</v>
      </c>
      <c r="R58" s="174">
        <f t="shared" si="66"/>
        <v>45383</v>
      </c>
      <c r="S58" s="174">
        <f t="shared" si="66"/>
        <v>45413</v>
      </c>
      <c r="T58" s="174">
        <f t="shared" si="66"/>
        <v>45444</v>
      </c>
      <c r="U58" s="174">
        <f t="shared" si="66"/>
        <v>45474</v>
      </c>
      <c r="V58" s="174">
        <f t="shared" si="66"/>
        <v>45505</v>
      </c>
      <c r="W58" s="174">
        <f t="shared" si="66"/>
        <v>45536</v>
      </c>
      <c r="X58" s="174">
        <f t="shared" si="66"/>
        <v>45566</v>
      </c>
      <c r="Y58" s="174">
        <f t="shared" si="66"/>
        <v>45597</v>
      </c>
      <c r="Z58" s="174">
        <f t="shared" si="66"/>
        <v>45627</v>
      </c>
      <c r="AA58" s="174">
        <f t="shared" si="66"/>
        <v>45658</v>
      </c>
      <c r="AB58" s="174">
        <f t="shared" si="66"/>
        <v>45689</v>
      </c>
      <c r="AC58" s="174">
        <f t="shared" si="66"/>
        <v>45717</v>
      </c>
      <c r="AD58" s="174">
        <f t="shared" si="66"/>
        <v>45748</v>
      </c>
      <c r="AE58" s="174">
        <f t="shared" si="66"/>
        <v>45778</v>
      </c>
      <c r="AF58" s="174">
        <f t="shared" si="66"/>
        <v>45809</v>
      </c>
      <c r="AG58" s="174">
        <f t="shared" si="66"/>
        <v>45839</v>
      </c>
      <c r="AH58" s="174">
        <f t="shared" si="66"/>
        <v>45870</v>
      </c>
      <c r="AI58" s="174">
        <f t="shared" si="66"/>
        <v>45901</v>
      </c>
      <c r="AJ58" s="174">
        <f t="shared" si="66"/>
        <v>45931</v>
      </c>
      <c r="AK58" s="174">
        <f t="shared" si="66"/>
        <v>45962</v>
      </c>
      <c r="AL58" s="174">
        <f t="shared" si="66"/>
        <v>45992</v>
      </c>
      <c r="AM58" s="174">
        <f t="shared" si="66"/>
        <v>46023</v>
      </c>
      <c r="AN58" s="174">
        <f t="shared" si="66"/>
        <v>46054</v>
      </c>
      <c r="AO58" s="174">
        <f t="shared" si="66"/>
        <v>46082</v>
      </c>
      <c r="AP58" s="174">
        <f t="shared" si="66"/>
        <v>46113</v>
      </c>
      <c r="AQ58" s="174">
        <f t="shared" si="66"/>
        <v>46143</v>
      </c>
      <c r="AR58" s="174">
        <f t="shared" si="66"/>
        <v>46174</v>
      </c>
      <c r="AS58" s="174">
        <f t="shared" si="66"/>
        <v>46204</v>
      </c>
      <c r="AT58" s="174">
        <f t="shared" si="66"/>
        <v>46235</v>
      </c>
      <c r="AU58" s="174">
        <f t="shared" si="66"/>
        <v>46266</v>
      </c>
      <c r="AV58" s="174">
        <f t="shared" si="66"/>
        <v>46296</v>
      </c>
      <c r="AW58" s="174">
        <f t="shared" si="66"/>
        <v>46327</v>
      </c>
      <c r="AX58" s="174">
        <f t="shared" si="66"/>
        <v>46357</v>
      </c>
      <c r="AY58" s="174">
        <f t="shared" si="66"/>
        <v>46388</v>
      </c>
      <c r="AZ58" s="174">
        <f t="shared" si="66"/>
        <v>46419</v>
      </c>
      <c r="BA58" s="174">
        <f t="shared" si="66"/>
        <v>46447</v>
      </c>
      <c r="BB58" s="174">
        <f t="shared" si="66"/>
        <v>46478</v>
      </c>
      <c r="BC58" s="174">
        <f t="shared" si="66"/>
        <v>46508</v>
      </c>
      <c r="BD58" s="174">
        <f t="shared" si="66"/>
        <v>46539</v>
      </c>
      <c r="BE58" s="174">
        <f t="shared" si="66"/>
        <v>46569</v>
      </c>
      <c r="BF58" s="174">
        <f t="shared" si="66"/>
        <v>46600</v>
      </c>
      <c r="BG58" s="174">
        <f t="shared" si="66"/>
        <v>46631</v>
      </c>
      <c r="BH58" s="174">
        <f t="shared" si="66"/>
        <v>46661</v>
      </c>
      <c r="BI58" s="174">
        <f t="shared" si="66"/>
        <v>46692</v>
      </c>
      <c r="BJ58" s="174">
        <f t="shared" si="66"/>
        <v>46722</v>
      </c>
      <c r="BK58" s="174">
        <f t="shared" si="66"/>
        <v>46753</v>
      </c>
      <c r="BL58" s="174">
        <f t="shared" si="66"/>
        <v>46784</v>
      </c>
      <c r="BM58" s="174">
        <f t="shared" si="66"/>
        <v>46813</v>
      </c>
      <c r="BN58" s="174">
        <f t="shared" si="66"/>
        <v>46844</v>
      </c>
      <c r="BO58" s="174">
        <f t="shared" si="66"/>
        <v>46874</v>
      </c>
      <c r="BP58" s="174">
        <f t="shared" ref="BP58:CH58" si="67">BP$4</f>
        <v>46905</v>
      </c>
      <c r="BQ58" s="174">
        <f t="shared" si="67"/>
        <v>46935</v>
      </c>
      <c r="BR58" s="174">
        <f t="shared" si="67"/>
        <v>46966</v>
      </c>
      <c r="BS58" s="174">
        <f t="shared" si="67"/>
        <v>46997</v>
      </c>
      <c r="BT58" s="174">
        <f t="shared" si="67"/>
        <v>47027</v>
      </c>
      <c r="BU58" s="174">
        <f t="shared" si="67"/>
        <v>47058</v>
      </c>
      <c r="BV58" s="174">
        <f t="shared" si="67"/>
        <v>47088</v>
      </c>
      <c r="BW58" s="174">
        <f t="shared" si="67"/>
        <v>47119</v>
      </c>
      <c r="BX58" s="174">
        <f t="shared" si="67"/>
        <v>47150</v>
      </c>
      <c r="BY58" s="174">
        <f t="shared" si="67"/>
        <v>47178</v>
      </c>
      <c r="BZ58" s="174">
        <f t="shared" si="67"/>
        <v>47209</v>
      </c>
      <c r="CA58" s="174">
        <f t="shared" si="67"/>
        <v>47239</v>
      </c>
      <c r="CB58" s="174">
        <f t="shared" si="67"/>
        <v>47270</v>
      </c>
      <c r="CC58" s="174">
        <f t="shared" si="67"/>
        <v>47300</v>
      </c>
      <c r="CD58" s="174">
        <f t="shared" si="67"/>
        <v>47331</v>
      </c>
      <c r="CE58" s="174">
        <f t="shared" si="67"/>
        <v>47362</v>
      </c>
      <c r="CF58" s="174">
        <f t="shared" si="67"/>
        <v>47392</v>
      </c>
      <c r="CG58" s="174">
        <f t="shared" si="67"/>
        <v>47423</v>
      </c>
      <c r="CH58" s="175">
        <f t="shared" si="67"/>
        <v>47453</v>
      </c>
    </row>
    <row r="59" spans="1:86" ht="15" customHeight="1" x14ac:dyDescent="0.3">
      <c r="A59" s="571"/>
      <c r="B59" s="14" t="str">
        <f t="shared" ref="B59:B72" si="68">B41</f>
        <v>Air Comp</v>
      </c>
      <c r="C59" s="30">
        <f>((C5*0.5)-C41)*C78*C93*C$2</f>
        <v>0</v>
      </c>
      <c r="D59" s="30">
        <f>((D5*0.5)+C23-D41)*D78*D93*D$2</f>
        <v>0</v>
      </c>
      <c r="E59" s="30">
        <f t="shared" ref="E59:BP59" si="69">((E5*0.5)+D23-E41)*E78*E93*E$2</f>
        <v>0</v>
      </c>
      <c r="F59" s="30">
        <f t="shared" si="69"/>
        <v>0</v>
      </c>
      <c r="G59" s="30">
        <f t="shared" si="69"/>
        <v>0</v>
      </c>
      <c r="H59" s="30">
        <f t="shared" si="69"/>
        <v>0</v>
      </c>
      <c r="I59" s="30">
        <f t="shared" si="69"/>
        <v>0</v>
      </c>
      <c r="J59" s="30">
        <f t="shared" si="69"/>
        <v>0</v>
      </c>
      <c r="K59" s="30">
        <f t="shared" si="69"/>
        <v>0</v>
      </c>
      <c r="L59" s="30">
        <f t="shared" si="69"/>
        <v>0</v>
      </c>
      <c r="M59" s="30">
        <f t="shared" si="69"/>
        <v>0</v>
      </c>
      <c r="N59" s="30">
        <f t="shared" si="69"/>
        <v>775.524243804354</v>
      </c>
      <c r="O59" s="30">
        <f t="shared" si="69"/>
        <v>1529.2925866627447</v>
      </c>
      <c r="P59" s="30">
        <f t="shared" si="69"/>
        <v>1346.1938471423475</v>
      </c>
      <c r="Q59" s="30">
        <f t="shared" si="69"/>
        <v>1560.3378686276039</v>
      </c>
      <c r="R59" s="30">
        <f t="shared" si="69"/>
        <v>1639.3832060026737</v>
      </c>
      <c r="S59" s="30">
        <f t="shared" si="69"/>
        <v>1957.9821435558447</v>
      </c>
      <c r="T59" s="30">
        <f t="shared" si="69"/>
        <v>3047.3602200275845</v>
      </c>
      <c r="U59" s="30">
        <f t="shared" si="69"/>
        <v>3114.136290302853</v>
      </c>
      <c r="V59" s="30">
        <f t="shared" si="69"/>
        <v>3054.8752351751364</v>
      </c>
      <c r="W59" s="30">
        <f t="shared" si="69"/>
        <v>2957.4829653973561</v>
      </c>
      <c r="X59" s="30">
        <f t="shared" si="69"/>
        <v>1973.5496054238281</v>
      </c>
      <c r="Y59" s="30">
        <f t="shared" si="69"/>
        <v>1648.2579135115661</v>
      </c>
      <c r="Z59" s="30">
        <f t="shared" si="69"/>
        <v>1551.048487608708</v>
      </c>
      <c r="AA59" s="30">
        <f t="shared" si="69"/>
        <v>1529.2925866627447</v>
      </c>
      <c r="AB59" s="30">
        <f t="shared" si="69"/>
        <v>1346.1938471423475</v>
      </c>
      <c r="AC59" s="30">
        <f t="shared" si="69"/>
        <v>1560.3378686276039</v>
      </c>
      <c r="AD59" s="30">
        <f t="shared" si="69"/>
        <v>1639.3832060026737</v>
      </c>
      <c r="AE59" s="30">
        <f t="shared" si="69"/>
        <v>1957.9821435558447</v>
      </c>
      <c r="AF59" s="30">
        <f t="shared" si="69"/>
        <v>3047.3602200275845</v>
      </c>
      <c r="AG59" s="30">
        <f t="shared" si="69"/>
        <v>3114.136290302853</v>
      </c>
      <c r="AH59" s="30">
        <f t="shared" si="69"/>
        <v>3054.8752351751364</v>
      </c>
      <c r="AI59" s="30">
        <f t="shared" si="69"/>
        <v>2957.4829653973561</v>
      </c>
      <c r="AJ59" s="30">
        <f t="shared" si="69"/>
        <v>1973.5496054238281</v>
      </c>
      <c r="AK59" s="30">
        <f t="shared" si="69"/>
        <v>1648.2579135115661</v>
      </c>
      <c r="AL59" s="30">
        <f t="shared" si="69"/>
        <v>1551.048487608708</v>
      </c>
      <c r="AM59" s="30">
        <f t="shared" si="69"/>
        <v>1529.2925866627447</v>
      </c>
      <c r="AN59" s="30">
        <f t="shared" si="69"/>
        <v>1346.1938471423475</v>
      </c>
      <c r="AO59" s="30">
        <f t="shared" si="69"/>
        <v>1560.3378686276039</v>
      </c>
      <c r="AP59" s="30">
        <f t="shared" si="69"/>
        <v>1639.3832060026737</v>
      </c>
      <c r="AQ59" s="30">
        <f t="shared" si="69"/>
        <v>1957.9821435558447</v>
      </c>
      <c r="AR59" s="30">
        <f t="shared" si="69"/>
        <v>3047.3602200275845</v>
      </c>
      <c r="AS59" s="30">
        <f t="shared" si="69"/>
        <v>3114.136290302853</v>
      </c>
      <c r="AT59" s="30">
        <f t="shared" si="69"/>
        <v>3054.8752351751364</v>
      </c>
      <c r="AU59" s="30">
        <f t="shared" si="69"/>
        <v>2957.4829653973561</v>
      </c>
      <c r="AV59" s="30">
        <f t="shared" si="69"/>
        <v>1973.5496054238281</v>
      </c>
      <c r="AW59" s="30">
        <f t="shared" si="69"/>
        <v>1648.2579135115661</v>
      </c>
      <c r="AX59" s="30">
        <f t="shared" si="69"/>
        <v>1551.048487608708</v>
      </c>
      <c r="AY59" s="30">
        <f t="shared" si="69"/>
        <v>1529.2925866627447</v>
      </c>
      <c r="AZ59" s="30">
        <f t="shared" si="69"/>
        <v>1346.1938471423475</v>
      </c>
      <c r="BA59" s="30">
        <f t="shared" si="69"/>
        <v>1560.3378686276039</v>
      </c>
      <c r="BB59" s="30">
        <f t="shared" si="69"/>
        <v>1639.3832060026737</v>
      </c>
      <c r="BC59" s="30">
        <f t="shared" si="69"/>
        <v>1957.9821435558447</v>
      </c>
      <c r="BD59" s="30">
        <f t="shared" si="69"/>
        <v>3047.3602200275845</v>
      </c>
      <c r="BE59" s="30">
        <f t="shared" si="69"/>
        <v>3114.136290302853</v>
      </c>
      <c r="BF59" s="30">
        <f t="shared" si="69"/>
        <v>3054.8752351751364</v>
      </c>
      <c r="BG59" s="30">
        <f t="shared" si="69"/>
        <v>2957.4829653973561</v>
      </c>
      <c r="BH59" s="30">
        <f t="shared" si="69"/>
        <v>1973.5496054238281</v>
      </c>
      <c r="BI59" s="30">
        <f t="shared" si="69"/>
        <v>1648.2579135115661</v>
      </c>
      <c r="BJ59" s="30">
        <f t="shared" si="69"/>
        <v>1551.048487608708</v>
      </c>
      <c r="BK59" s="30">
        <f t="shared" si="69"/>
        <v>1529.2925866627447</v>
      </c>
      <c r="BL59" s="30">
        <f t="shared" si="69"/>
        <v>1346.1938471423475</v>
      </c>
      <c r="BM59" s="30">
        <f t="shared" si="69"/>
        <v>1560.3378686276039</v>
      </c>
      <c r="BN59" s="30">
        <f t="shared" si="69"/>
        <v>1639.3832060026737</v>
      </c>
      <c r="BO59" s="30">
        <f t="shared" si="69"/>
        <v>1957.9821435558447</v>
      </c>
      <c r="BP59" s="30">
        <f t="shared" si="69"/>
        <v>3047.3602200275845</v>
      </c>
      <c r="BQ59" s="30">
        <f t="shared" ref="BQ59:CH59" si="70">((BQ5*0.5)+BP23-BQ41)*BQ78*BQ93*BQ$2</f>
        <v>3114.136290302853</v>
      </c>
      <c r="BR59" s="30">
        <f t="shared" si="70"/>
        <v>3054.8752351751364</v>
      </c>
      <c r="BS59" s="30">
        <f t="shared" si="70"/>
        <v>2957.4829653973561</v>
      </c>
      <c r="BT59" s="30">
        <f t="shared" si="70"/>
        <v>1973.5496054238281</v>
      </c>
      <c r="BU59" s="30">
        <f t="shared" si="70"/>
        <v>1648.2579135115661</v>
      </c>
      <c r="BV59" s="30">
        <f t="shared" si="70"/>
        <v>1551.048487608708</v>
      </c>
      <c r="BW59" s="30">
        <f t="shared" si="70"/>
        <v>1529.2925866627447</v>
      </c>
      <c r="BX59" s="30">
        <f t="shared" si="70"/>
        <v>1346.1938471423475</v>
      </c>
      <c r="BY59" s="30">
        <f t="shared" si="70"/>
        <v>1560.3378686276039</v>
      </c>
      <c r="BZ59" s="30">
        <f t="shared" si="70"/>
        <v>1639.3832060026737</v>
      </c>
      <c r="CA59" s="30">
        <f t="shared" si="70"/>
        <v>1957.9821435558447</v>
      </c>
      <c r="CB59" s="30">
        <f t="shared" si="70"/>
        <v>3047.3602200275845</v>
      </c>
      <c r="CC59" s="30">
        <f t="shared" si="70"/>
        <v>3114.136290302853</v>
      </c>
      <c r="CD59" s="30">
        <f t="shared" si="70"/>
        <v>3054.8752351751364</v>
      </c>
      <c r="CE59" s="30">
        <f t="shared" si="70"/>
        <v>2957.4829653973561</v>
      </c>
      <c r="CF59" s="30">
        <f t="shared" si="70"/>
        <v>1973.5496054238281</v>
      </c>
      <c r="CG59" s="30">
        <f t="shared" si="70"/>
        <v>1648.2579135115661</v>
      </c>
      <c r="CH59" s="33">
        <f t="shared" si="70"/>
        <v>1551.048487608708</v>
      </c>
    </row>
    <row r="60" spans="1:86" ht="15.6" x14ac:dyDescent="0.3">
      <c r="A60" s="571"/>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6" x14ac:dyDescent="0.3">
      <c r="A61" s="571"/>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6" x14ac:dyDescent="0.3">
      <c r="A62" s="571"/>
      <c r="B62" s="14" t="str">
        <f t="shared" si="68"/>
        <v>Cooling</v>
      </c>
      <c r="C62" s="30">
        <f t="shared" si="71"/>
        <v>0</v>
      </c>
      <c r="D62" s="30">
        <f t="shared" ref="D62:BO62" si="76">((D8*0.5)+C26-D44)*D81*D96*D$2</f>
        <v>0</v>
      </c>
      <c r="E62" s="30">
        <f t="shared" si="76"/>
        <v>0</v>
      </c>
      <c r="F62" s="30">
        <f t="shared" si="76"/>
        <v>0</v>
      </c>
      <c r="G62" s="30">
        <f t="shared" si="76"/>
        <v>0</v>
      </c>
      <c r="H62" s="30">
        <f t="shared" si="76"/>
        <v>5528.1269749633802</v>
      </c>
      <c r="I62" s="30">
        <f t="shared" si="76"/>
        <v>13038.878402877443</v>
      </c>
      <c r="J62" s="30">
        <f t="shared" si="76"/>
        <v>13387.625513527995</v>
      </c>
      <c r="K62" s="30">
        <f t="shared" si="76"/>
        <v>6254.695304038165</v>
      </c>
      <c r="L62" s="30">
        <f t="shared" si="76"/>
        <v>446.92276205102911</v>
      </c>
      <c r="M62" s="30">
        <f t="shared" si="76"/>
        <v>79.763355443060931</v>
      </c>
      <c r="N62" s="30">
        <f t="shared" si="76"/>
        <v>1.2256623935079458</v>
      </c>
      <c r="O62" s="30">
        <f t="shared" si="76"/>
        <v>0.15044517595382348</v>
      </c>
      <c r="P62" s="30">
        <f t="shared" si="76"/>
        <v>6.1933264100990648</v>
      </c>
      <c r="Q62" s="30">
        <f t="shared" si="76"/>
        <v>181.43688220031109</v>
      </c>
      <c r="R62" s="30">
        <f t="shared" si="76"/>
        <v>896.72206628049344</v>
      </c>
      <c r="S62" s="30">
        <f t="shared" si="76"/>
        <v>4426.7411640898636</v>
      </c>
      <c r="T62" s="30">
        <f t="shared" si="76"/>
        <v>22642.915340346251</v>
      </c>
      <c r="U62" s="30">
        <f t="shared" si="76"/>
        <v>24716.168551190498</v>
      </c>
      <c r="V62" s="30">
        <f t="shared" si="76"/>
        <v>25377.244765129079</v>
      </c>
      <c r="W62" s="30">
        <f t="shared" si="76"/>
        <v>11856.242430854432</v>
      </c>
      <c r="X62" s="30">
        <f t="shared" si="76"/>
        <v>847.1754989124787</v>
      </c>
      <c r="Y62" s="30">
        <f t="shared" si="76"/>
        <v>151.19740183359255</v>
      </c>
      <c r="Z62" s="30">
        <f t="shared" si="76"/>
        <v>1.60474854350745</v>
      </c>
      <c r="AA62" s="30">
        <f t="shared" si="76"/>
        <v>0.15044517595382348</v>
      </c>
      <c r="AB62" s="30">
        <f t="shared" si="76"/>
        <v>6.1933264100990648</v>
      </c>
      <c r="AC62" s="30">
        <f t="shared" si="76"/>
        <v>181.43688220031109</v>
      </c>
      <c r="AD62" s="30">
        <f t="shared" si="76"/>
        <v>896.72206628049344</v>
      </c>
      <c r="AE62" s="30">
        <f t="shared" si="76"/>
        <v>4426.7411640898636</v>
      </c>
      <c r="AF62" s="30">
        <f t="shared" si="76"/>
        <v>22642.915340346251</v>
      </c>
      <c r="AG62" s="30">
        <f t="shared" si="76"/>
        <v>24716.168551190498</v>
      </c>
      <c r="AH62" s="30">
        <f t="shared" si="76"/>
        <v>25377.244765129079</v>
      </c>
      <c r="AI62" s="30">
        <f t="shared" si="76"/>
        <v>11856.242430854432</v>
      </c>
      <c r="AJ62" s="30">
        <f t="shared" si="76"/>
        <v>847.1754989124787</v>
      </c>
      <c r="AK62" s="30">
        <f t="shared" si="76"/>
        <v>151.19740183359255</v>
      </c>
      <c r="AL62" s="30">
        <f t="shared" si="76"/>
        <v>1.60474854350745</v>
      </c>
      <c r="AM62" s="30">
        <f t="shared" si="76"/>
        <v>0.15044517595382348</v>
      </c>
      <c r="AN62" s="30">
        <f t="shared" si="76"/>
        <v>6.1933264100990648</v>
      </c>
      <c r="AO62" s="30">
        <f t="shared" si="76"/>
        <v>181.43688220031109</v>
      </c>
      <c r="AP62" s="30">
        <f t="shared" si="76"/>
        <v>896.72206628049344</v>
      </c>
      <c r="AQ62" s="30">
        <f t="shared" si="76"/>
        <v>4426.7411640898636</v>
      </c>
      <c r="AR62" s="30">
        <f t="shared" si="76"/>
        <v>22642.915340346251</v>
      </c>
      <c r="AS62" s="30">
        <f t="shared" si="76"/>
        <v>24716.168551190498</v>
      </c>
      <c r="AT62" s="30">
        <f t="shared" si="76"/>
        <v>25377.244765129079</v>
      </c>
      <c r="AU62" s="30">
        <f t="shared" si="76"/>
        <v>11856.242430854432</v>
      </c>
      <c r="AV62" s="30">
        <f t="shared" si="76"/>
        <v>847.1754989124787</v>
      </c>
      <c r="AW62" s="30">
        <f t="shared" si="76"/>
        <v>151.19740183359255</v>
      </c>
      <c r="AX62" s="30">
        <f t="shared" si="76"/>
        <v>1.60474854350745</v>
      </c>
      <c r="AY62" s="30">
        <f t="shared" si="76"/>
        <v>0.15044517595382348</v>
      </c>
      <c r="AZ62" s="30">
        <f t="shared" si="76"/>
        <v>6.1933264100990648</v>
      </c>
      <c r="BA62" s="30">
        <f t="shared" si="76"/>
        <v>181.43688220031109</v>
      </c>
      <c r="BB62" s="30">
        <f t="shared" si="76"/>
        <v>896.72206628049344</v>
      </c>
      <c r="BC62" s="30">
        <f t="shared" si="76"/>
        <v>4426.7411640898636</v>
      </c>
      <c r="BD62" s="30">
        <f t="shared" si="76"/>
        <v>22642.915340346251</v>
      </c>
      <c r="BE62" s="30">
        <f t="shared" si="76"/>
        <v>24716.168551190498</v>
      </c>
      <c r="BF62" s="30">
        <f t="shared" si="76"/>
        <v>25377.244765129079</v>
      </c>
      <c r="BG62" s="30">
        <f t="shared" si="76"/>
        <v>11856.242430854432</v>
      </c>
      <c r="BH62" s="30">
        <f t="shared" si="76"/>
        <v>847.1754989124787</v>
      </c>
      <c r="BI62" s="30">
        <f t="shared" si="76"/>
        <v>151.19740183359255</v>
      </c>
      <c r="BJ62" s="30">
        <f t="shared" si="76"/>
        <v>1.60474854350745</v>
      </c>
      <c r="BK62" s="30">
        <f t="shared" si="76"/>
        <v>0.15044517595382348</v>
      </c>
      <c r="BL62" s="30">
        <f t="shared" si="76"/>
        <v>6.1933264100990648</v>
      </c>
      <c r="BM62" s="30">
        <f t="shared" si="76"/>
        <v>181.43688220031109</v>
      </c>
      <c r="BN62" s="30">
        <f t="shared" si="76"/>
        <v>896.72206628049344</v>
      </c>
      <c r="BO62" s="30">
        <f t="shared" si="76"/>
        <v>4426.7411640898636</v>
      </c>
      <c r="BP62" s="30">
        <f t="shared" ref="BP62:CH62" si="77">((BP8*0.5)+BO26-BP44)*BP81*BP96*BP$2</f>
        <v>22642.915340346251</v>
      </c>
      <c r="BQ62" s="30">
        <f t="shared" si="77"/>
        <v>24716.168551190498</v>
      </c>
      <c r="BR62" s="30">
        <f t="shared" si="77"/>
        <v>25377.244765129079</v>
      </c>
      <c r="BS62" s="30">
        <f t="shared" si="77"/>
        <v>11856.242430854432</v>
      </c>
      <c r="BT62" s="30">
        <f t="shared" si="77"/>
        <v>847.1754989124787</v>
      </c>
      <c r="BU62" s="30">
        <f t="shared" si="77"/>
        <v>151.19740183359255</v>
      </c>
      <c r="BV62" s="30">
        <f t="shared" si="77"/>
        <v>1.60474854350745</v>
      </c>
      <c r="BW62" s="30">
        <f t="shared" si="77"/>
        <v>0.15044517595382348</v>
      </c>
      <c r="BX62" s="30">
        <f t="shared" si="77"/>
        <v>6.1933264100990648</v>
      </c>
      <c r="BY62" s="30">
        <f t="shared" si="77"/>
        <v>181.43688220031109</v>
      </c>
      <c r="BZ62" s="30">
        <f t="shared" si="77"/>
        <v>896.72206628049344</v>
      </c>
      <c r="CA62" s="30">
        <f t="shared" si="77"/>
        <v>4426.7411640898636</v>
      </c>
      <c r="CB62" s="30">
        <f t="shared" si="77"/>
        <v>22642.915340346251</v>
      </c>
      <c r="CC62" s="30">
        <f t="shared" si="77"/>
        <v>24716.168551190498</v>
      </c>
      <c r="CD62" s="30">
        <f t="shared" si="77"/>
        <v>25377.244765129079</v>
      </c>
      <c r="CE62" s="30">
        <f t="shared" si="77"/>
        <v>11856.242430854432</v>
      </c>
      <c r="CF62" s="30">
        <f t="shared" si="77"/>
        <v>847.1754989124787</v>
      </c>
      <c r="CG62" s="30">
        <f t="shared" si="77"/>
        <v>151.19740183359255</v>
      </c>
      <c r="CH62" s="33">
        <f t="shared" si="77"/>
        <v>1.60474854350745</v>
      </c>
    </row>
    <row r="63" spans="1:86" ht="15.6" x14ac:dyDescent="0.3">
      <c r="A63" s="571"/>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6" x14ac:dyDescent="0.3">
      <c r="A64" s="571"/>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6" x14ac:dyDescent="0.3">
      <c r="A65" s="571"/>
      <c r="B65" s="14" t="str">
        <f t="shared" si="68"/>
        <v>HVAC</v>
      </c>
      <c r="C65" s="30">
        <f t="shared" si="71"/>
        <v>0</v>
      </c>
      <c r="D65" s="30">
        <f t="shared" ref="D65:BO65" si="82">((D11*0.5)+C29-D47)*D84*D99*D$2</f>
        <v>0</v>
      </c>
      <c r="E65" s="30">
        <f t="shared" si="82"/>
        <v>0</v>
      </c>
      <c r="F65" s="30">
        <f t="shared" si="82"/>
        <v>0</v>
      </c>
      <c r="G65" s="30">
        <f t="shared" si="82"/>
        <v>0</v>
      </c>
      <c r="H65" s="30">
        <f t="shared" si="82"/>
        <v>0</v>
      </c>
      <c r="I65" s="30">
        <f t="shared" si="82"/>
        <v>0</v>
      </c>
      <c r="J65" s="30">
        <f t="shared" si="82"/>
        <v>0</v>
      </c>
      <c r="K65" s="30">
        <f t="shared" si="82"/>
        <v>0</v>
      </c>
      <c r="L65" s="30">
        <f t="shared" si="82"/>
        <v>0</v>
      </c>
      <c r="M65" s="30">
        <f t="shared" si="82"/>
        <v>0</v>
      </c>
      <c r="N65" s="30">
        <f t="shared" si="82"/>
        <v>419.36179284679827</v>
      </c>
      <c r="O65" s="30">
        <f t="shared" si="82"/>
        <v>1023.7098419382123</v>
      </c>
      <c r="P65" s="30">
        <f t="shared" si="82"/>
        <v>817.34690211660768</v>
      </c>
      <c r="Q65" s="30">
        <f t="shared" si="82"/>
        <v>636.72651014479914</v>
      </c>
      <c r="R65" s="30">
        <f t="shared" si="82"/>
        <v>392.45106901576059</v>
      </c>
      <c r="S65" s="30">
        <f t="shared" si="82"/>
        <v>593.35370865271659</v>
      </c>
      <c r="T65" s="30">
        <f t="shared" si="82"/>
        <v>2619.4216490101362</v>
      </c>
      <c r="U65" s="30">
        <f t="shared" si="82"/>
        <v>2851.1488707510734</v>
      </c>
      <c r="V65" s="30">
        <f t="shared" si="82"/>
        <v>2929.5340031650194</v>
      </c>
      <c r="W65" s="30">
        <f t="shared" si="82"/>
        <v>1394.5178883904161</v>
      </c>
      <c r="X65" s="30">
        <f t="shared" si="82"/>
        <v>388.97741608259435</v>
      </c>
      <c r="Y65" s="30">
        <f t="shared" si="82"/>
        <v>692.10632910345873</v>
      </c>
      <c r="Z65" s="30">
        <f t="shared" si="82"/>
        <v>838.72358569359653</v>
      </c>
      <c r="AA65" s="30">
        <f t="shared" si="82"/>
        <v>1023.7098419382123</v>
      </c>
      <c r="AB65" s="30">
        <f t="shared" si="82"/>
        <v>817.34690211660768</v>
      </c>
      <c r="AC65" s="30">
        <f t="shared" si="82"/>
        <v>636.72651014479914</v>
      </c>
      <c r="AD65" s="30">
        <f t="shared" si="82"/>
        <v>392.45106901576059</v>
      </c>
      <c r="AE65" s="30">
        <f t="shared" si="82"/>
        <v>593.35370865271659</v>
      </c>
      <c r="AF65" s="30">
        <f t="shared" si="82"/>
        <v>2619.4216490101362</v>
      </c>
      <c r="AG65" s="30">
        <f t="shared" si="82"/>
        <v>2851.1488707510734</v>
      </c>
      <c r="AH65" s="30">
        <f t="shared" si="82"/>
        <v>2929.5340031650194</v>
      </c>
      <c r="AI65" s="30">
        <f t="shared" si="82"/>
        <v>1394.5178883904161</v>
      </c>
      <c r="AJ65" s="30">
        <f t="shared" si="82"/>
        <v>388.97741608259435</v>
      </c>
      <c r="AK65" s="30">
        <f t="shared" si="82"/>
        <v>692.10632910345873</v>
      </c>
      <c r="AL65" s="30">
        <f t="shared" si="82"/>
        <v>838.72358569359653</v>
      </c>
      <c r="AM65" s="30">
        <f t="shared" si="82"/>
        <v>1023.7098419382123</v>
      </c>
      <c r="AN65" s="30">
        <f t="shared" si="82"/>
        <v>817.34690211660768</v>
      </c>
      <c r="AO65" s="30">
        <f t="shared" si="82"/>
        <v>636.72651014479914</v>
      </c>
      <c r="AP65" s="30">
        <f t="shared" si="82"/>
        <v>392.45106901576059</v>
      </c>
      <c r="AQ65" s="30">
        <f t="shared" si="82"/>
        <v>593.35370865271659</v>
      </c>
      <c r="AR65" s="30">
        <f t="shared" si="82"/>
        <v>2619.4216490101362</v>
      </c>
      <c r="AS65" s="30">
        <f t="shared" si="82"/>
        <v>2851.1488707510734</v>
      </c>
      <c r="AT65" s="30">
        <f t="shared" si="82"/>
        <v>2929.5340031650194</v>
      </c>
      <c r="AU65" s="30">
        <f t="shared" si="82"/>
        <v>1394.5178883904161</v>
      </c>
      <c r="AV65" s="30">
        <f t="shared" si="82"/>
        <v>388.97741608259435</v>
      </c>
      <c r="AW65" s="30">
        <f t="shared" si="82"/>
        <v>692.10632910345873</v>
      </c>
      <c r="AX65" s="30">
        <f t="shared" si="82"/>
        <v>838.72358569359653</v>
      </c>
      <c r="AY65" s="30">
        <f t="shared" si="82"/>
        <v>1023.7098419382123</v>
      </c>
      <c r="AZ65" s="30">
        <f t="shared" si="82"/>
        <v>817.34690211660768</v>
      </c>
      <c r="BA65" s="30">
        <f t="shared" si="82"/>
        <v>636.72651014479914</v>
      </c>
      <c r="BB65" s="30">
        <f t="shared" si="82"/>
        <v>392.45106901576059</v>
      </c>
      <c r="BC65" s="30">
        <f t="shared" si="82"/>
        <v>593.35370865271659</v>
      </c>
      <c r="BD65" s="30">
        <f t="shared" si="82"/>
        <v>2619.4216490101362</v>
      </c>
      <c r="BE65" s="30">
        <f t="shared" si="82"/>
        <v>2851.1488707510734</v>
      </c>
      <c r="BF65" s="30">
        <f t="shared" si="82"/>
        <v>2929.5340031650194</v>
      </c>
      <c r="BG65" s="30">
        <f t="shared" si="82"/>
        <v>1394.5178883904161</v>
      </c>
      <c r="BH65" s="30">
        <f t="shared" si="82"/>
        <v>388.97741608259435</v>
      </c>
      <c r="BI65" s="30">
        <f t="shared" si="82"/>
        <v>692.10632910345873</v>
      </c>
      <c r="BJ65" s="30">
        <f t="shared" si="82"/>
        <v>838.72358569359653</v>
      </c>
      <c r="BK65" s="30">
        <f t="shared" si="82"/>
        <v>1023.7098419382123</v>
      </c>
      <c r="BL65" s="30">
        <f t="shared" si="82"/>
        <v>817.34690211660768</v>
      </c>
      <c r="BM65" s="30">
        <f t="shared" si="82"/>
        <v>636.72651014479914</v>
      </c>
      <c r="BN65" s="30">
        <f t="shared" si="82"/>
        <v>392.45106901576059</v>
      </c>
      <c r="BO65" s="30">
        <f t="shared" si="82"/>
        <v>593.35370865271659</v>
      </c>
      <c r="BP65" s="30">
        <f t="shared" ref="BP65:CH65" si="83">((BP11*0.5)+BO29-BP47)*BP84*BP99*BP$2</f>
        <v>2619.4216490101362</v>
      </c>
      <c r="BQ65" s="30">
        <f t="shared" si="83"/>
        <v>2851.1488707510734</v>
      </c>
      <c r="BR65" s="30">
        <f t="shared" si="83"/>
        <v>2929.5340031650194</v>
      </c>
      <c r="BS65" s="30">
        <f t="shared" si="83"/>
        <v>1394.5178883904161</v>
      </c>
      <c r="BT65" s="30">
        <f t="shared" si="83"/>
        <v>388.97741608259435</v>
      </c>
      <c r="BU65" s="30">
        <f t="shared" si="83"/>
        <v>692.10632910345873</v>
      </c>
      <c r="BV65" s="30">
        <f t="shared" si="83"/>
        <v>838.72358569359653</v>
      </c>
      <c r="BW65" s="30">
        <f t="shared" si="83"/>
        <v>1023.7098419382123</v>
      </c>
      <c r="BX65" s="30">
        <f t="shared" si="83"/>
        <v>817.34690211660768</v>
      </c>
      <c r="BY65" s="30">
        <f t="shared" si="83"/>
        <v>636.72651014479914</v>
      </c>
      <c r="BZ65" s="30">
        <f t="shared" si="83"/>
        <v>392.45106901576059</v>
      </c>
      <c r="CA65" s="30">
        <f t="shared" si="83"/>
        <v>593.35370865271659</v>
      </c>
      <c r="CB65" s="30">
        <f t="shared" si="83"/>
        <v>2619.4216490101362</v>
      </c>
      <c r="CC65" s="30">
        <f t="shared" si="83"/>
        <v>2851.1488707510734</v>
      </c>
      <c r="CD65" s="30">
        <f t="shared" si="83"/>
        <v>2929.5340031650194</v>
      </c>
      <c r="CE65" s="30">
        <f t="shared" si="83"/>
        <v>1394.5178883904161</v>
      </c>
      <c r="CF65" s="30">
        <f t="shared" si="83"/>
        <v>388.97741608259435</v>
      </c>
      <c r="CG65" s="30">
        <f t="shared" si="83"/>
        <v>692.10632910345873</v>
      </c>
      <c r="CH65" s="33">
        <f t="shared" si="83"/>
        <v>838.72358569359653</v>
      </c>
    </row>
    <row r="66" spans="1:88" ht="15.6" x14ac:dyDescent="0.3">
      <c r="A66" s="571"/>
      <c r="B66" s="14" t="str">
        <f t="shared" si="68"/>
        <v>Lighting</v>
      </c>
      <c r="C66" s="30">
        <f t="shared" si="71"/>
        <v>0</v>
      </c>
      <c r="D66" s="30">
        <f t="shared" ref="D66:BO66" si="84">((D12*0.5)+C30-D48)*D85*D100*D$2</f>
        <v>0</v>
      </c>
      <c r="E66" s="30">
        <f t="shared" si="84"/>
        <v>110.16184849433583</v>
      </c>
      <c r="F66" s="30">
        <f t="shared" si="84"/>
        <v>221.92301430627538</v>
      </c>
      <c r="G66" s="30">
        <f t="shared" si="84"/>
        <v>356.2836846112429</v>
      </c>
      <c r="H66" s="30">
        <f t="shared" si="84"/>
        <v>579.18840613564942</v>
      </c>
      <c r="I66" s="30">
        <f t="shared" si="84"/>
        <v>789.52203667397589</v>
      </c>
      <c r="J66" s="30">
        <f t="shared" si="84"/>
        <v>987.07828975776533</v>
      </c>
      <c r="K66" s="30">
        <f t="shared" si="84"/>
        <v>1836.2505170068348</v>
      </c>
      <c r="L66" s="30">
        <f t="shared" si="84"/>
        <v>1847.5905484293532</v>
      </c>
      <c r="M66" s="30">
        <f t="shared" si="84"/>
        <v>1256.1404897097016</v>
      </c>
      <c r="N66" s="30">
        <f t="shared" si="84"/>
        <v>2439.939406288931</v>
      </c>
      <c r="O66" s="30">
        <f t="shared" si="84"/>
        <v>4119.899997972173</v>
      </c>
      <c r="P66" s="30">
        <f t="shared" si="84"/>
        <v>3001.2337258006787</v>
      </c>
      <c r="Q66" s="30">
        <f t="shared" si="84"/>
        <v>3421.8804799521886</v>
      </c>
      <c r="R66" s="30">
        <f t="shared" si="84"/>
        <v>4052.6099120620006</v>
      </c>
      <c r="S66" s="30">
        <f t="shared" si="84"/>
        <v>5497.858793782204</v>
      </c>
      <c r="T66" s="30">
        <f t="shared" si="84"/>
        <v>7236.8051745884986</v>
      </c>
      <c r="U66" s="30">
        <f t="shared" si="84"/>
        <v>8933.4642158776569</v>
      </c>
      <c r="V66" s="30">
        <f t="shared" si="84"/>
        <v>6993.9911194281767</v>
      </c>
      <c r="W66" s="30">
        <f t="shared" si="84"/>
        <v>7166.5231702559049</v>
      </c>
      <c r="X66" s="30">
        <f t="shared" si="84"/>
        <v>5619.5923430566181</v>
      </c>
      <c r="Y66" s="30">
        <f t="shared" si="84"/>
        <v>3731.334446448328</v>
      </c>
      <c r="Z66" s="30">
        <f t="shared" si="84"/>
        <v>3650.8373758147745</v>
      </c>
      <c r="AA66" s="30">
        <f t="shared" si="84"/>
        <v>4119.899997972173</v>
      </c>
      <c r="AB66" s="30">
        <f t="shared" si="84"/>
        <v>3001.2337258006787</v>
      </c>
      <c r="AC66" s="30">
        <f t="shared" si="84"/>
        <v>3421.8804799521886</v>
      </c>
      <c r="AD66" s="30">
        <f t="shared" si="84"/>
        <v>4052.6099120620006</v>
      </c>
      <c r="AE66" s="30">
        <f t="shared" si="84"/>
        <v>5497.858793782204</v>
      </c>
      <c r="AF66" s="30">
        <f t="shared" si="84"/>
        <v>7236.8051745884986</v>
      </c>
      <c r="AG66" s="30">
        <f t="shared" si="84"/>
        <v>8933.4642158776569</v>
      </c>
      <c r="AH66" s="30">
        <f t="shared" si="84"/>
        <v>6993.9911194281767</v>
      </c>
      <c r="AI66" s="30">
        <f t="shared" si="84"/>
        <v>7166.5231702559049</v>
      </c>
      <c r="AJ66" s="30">
        <f t="shared" si="84"/>
        <v>5619.5923430566181</v>
      </c>
      <c r="AK66" s="30">
        <f t="shared" si="84"/>
        <v>3731.334446448328</v>
      </c>
      <c r="AL66" s="30">
        <f t="shared" si="84"/>
        <v>3650.8373758147745</v>
      </c>
      <c r="AM66" s="30">
        <f t="shared" si="84"/>
        <v>4119.899997972173</v>
      </c>
      <c r="AN66" s="30">
        <f t="shared" si="84"/>
        <v>3001.2337258006787</v>
      </c>
      <c r="AO66" s="30">
        <f t="shared" si="84"/>
        <v>3421.8804799521886</v>
      </c>
      <c r="AP66" s="30">
        <f t="shared" si="84"/>
        <v>4052.6099120620006</v>
      </c>
      <c r="AQ66" s="30">
        <f t="shared" si="84"/>
        <v>5497.858793782204</v>
      </c>
      <c r="AR66" s="30">
        <f t="shared" si="84"/>
        <v>7236.8051745884986</v>
      </c>
      <c r="AS66" s="30">
        <f t="shared" si="84"/>
        <v>8933.4642158776569</v>
      </c>
      <c r="AT66" s="30">
        <f t="shared" si="84"/>
        <v>6993.9911194281767</v>
      </c>
      <c r="AU66" s="30">
        <f t="shared" si="84"/>
        <v>7166.5231702559049</v>
      </c>
      <c r="AV66" s="30">
        <f t="shared" si="84"/>
        <v>5619.5923430566181</v>
      </c>
      <c r="AW66" s="30">
        <f t="shared" si="84"/>
        <v>3731.334446448328</v>
      </c>
      <c r="AX66" s="30">
        <f t="shared" si="84"/>
        <v>3650.8373758147745</v>
      </c>
      <c r="AY66" s="30">
        <f t="shared" si="84"/>
        <v>4119.899997972173</v>
      </c>
      <c r="AZ66" s="30">
        <f t="shared" si="84"/>
        <v>3001.2337258006787</v>
      </c>
      <c r="BA66" s="30">
        <f t="shared" si="84"/>
        <v>3421.8804799521886</v>
      </c>
      <c r="BB66" s="30">
        <f t="shared" si="84"/>
        <v>4052.6099120620006</v>
      </c>
      <c r="BC66" s="30">
        <f t="shared" si="84"/>
        <v>5497.858793782204</v>
      </c>
      <c r="BD66" s="30">
        <f t="shared" si="84"/>
        <v>7236.8051745884986</v>
      </c>
      <c r="BE66" s="30">
        <f t="shared" si="84"/>
        <v>8933.4642158776569</v>
      </c>
      <c r="BF66" s="30">
        <f t="shared" si="84"/>
        <v>6993.9911194281767</v>
      </c>
      <c r="BG66" s="30">
        <f t="shared" si="84"/>
        <v>7166.5231702559049</v>
      </c>
      <c r="BH66" s="30">
        <f t="shared" si="84"/>
        <v>5619.5923430566181</v>
      </c>
      <c r="BI66" s="30">
        <f t="shared" si="84"/>
        <v>3731.334446448328</v>
      </c>
      <c r="BJ66" s="30">
        <f t="shared" si="84"/>
        <v>3650.8373758147745</v>
      </c>
      <c r="BK66" s="30">
        <f t="shared" si="84"/>
        <v>4119.899997972173</v>
      </c>
      <c r="BL66" s="30">
        <f t="shared" si="84"/>
        <v>3001.2337258006787</v>
      </c>
      <c r="BM66" s="30">
        <f t="shared" si="84"/>
        <v>3421.8804799521886</v>
      </c>
      <c r="BN66" s="30">
        <f t="shared" si="84"/>
        <v>4052.6099120620006</v>
      </c>
      <c r="BO66" s="30">
        <f t="shared" si="84"/>
        <v>5497.858793782204</v>
      </c>
      <c r="BP66" s="30">
        <f t="shared" ref="BP66:CH66" si="85">((BP12*0.5)+BO30-BP48)*BP85*BP100*BP$2</f>
        <v>7236.8051745884986</v>
      </c>
      <c r="BQ66" s="30">
        <f t="shared" si="85"/>
        <v>8933.4642158776569</v>
      </c>
      <c r="BR66" s="30">
        <f t="shared" si="85"/>
        <v>6993.9911194281767</v>
      </c>
      <c r="BS66" s="30">
        <f t="shared" si="85"/>
        <v>7166.5231702559049</v>
      </c>
      <c r="BT66" s="30">
        <f t="shared" si="85"/>
        <v>5619.5923430566181</v>
      </c>
      <c r="BU66" s="30">
        <f t="shared" si="85"/>
        <v>3731.334446448328</v>
      </c>
      <c r="BV66" s="30">
        <f t="shared" si="85"/>
        <v>3650.8373758147745</v>
      </c>
      <c r="BW66" s="30">
        <f t="shared" si="85"/>
        <v>4119.899997972173</v>
      </c>
      <c r="BX66" s="30">
        <f t="shared" si="85"/>
        <v>3001.2337258006787</v>
      </c>
      <c r="BY66" s="30">
        <f t="shared" si="85"/>
        <v>3421.8804799521886</v>
      </c>
      <c r="BZ66" s="30">
        <f t="shared" si="85"/>
        <v>4052.6099120620006</v>
      </c>
      <c r="CA66" s="30">
        <f t="shared" si="85"/>
        <v>5497.858793782204</v>
      </c>
      <c r="CB66" s="30">
        <f t="shared" si="85"/>
        <v>7236.8051745884986</v>
      </c>
      <c r="CC66" s="30">
        <f t="shared" si="85"/>
        <v>8933.4642158776569</v>
      </c>
      <c r="CD66" s="30">
        <f t="shared" si="85"/>
        <v>6993.9911194281767</v>
      </c>
      <c r="CE66" s="30">
        <f t="shared" si="85"/>
        <v>7166.5231702559049</v>
      </c>
      <c r="CF66" s="30">
        <f t="shared" si="85"/>
        <v>5619.5923430566181</v>
      </c>
      <c r="CG66" s="30">
        <f t="shared" si="85"/>
        <v>3731.334446448328</v>
      </c>
      <c r="CH66" s="33">
        <f t="shared" si="85"/>
        <v>3650.8373758147745</v>
      </c>
    </row>
    <row r="67" spans="1:88" ht="15.6" x14ac:dyDescent="0.3">
      <c r="A67" s="571"/>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0</v>
      </c>
      <c r="L67" s="30">
        <f t="shared" si="86"/>
        <v>0</v>
      </c>
      <c r="M67" s="30">
        <f t="shared" si="86"/>
        <v>0</v>
      </c>
      <c r="N67" s="30">
        <f t="shared" si="86"/>
        <v>0</v>
      </c>
      <c r="O67" s="30">
        <f t="shared" si="86"/>
        <v>0</v>
      </c>
      <c r="P67" s="30">
        <f t="shared" si="86"/>
        <v>0</v>
      </c>
      <c r="Q67" s="30">
        <f t="shared" si="86"/>
        <v>0</v>
      </c>
      <c r="R67" s="30">
        <f t="shared" si="86"/>
        <v>0</v>
      </c>
      <c r="S67" s="30">
        <f t="shared" si="86"/>
        <v>0</v>
      </c>
      <c r="T67" s="30">
        <f t="shared" si="86"/>
        <v>0</v>
      </c>
      <c r="U67" s="30">
        <f t="shared" si="86"/>
        <v>0</v>
      </c>
      <c r="V67" s="30">
        <f t="shared" si="86"/>
        <v>0</v>
      </c>
      <c r="W67" s="30">
        <f t="shared" si="86"/>
        <v>0</v>
      </c>
      <c r="X67" s="30">
        <f t="shared" si="86"/>
        <v>0</v>
      </c>
      <c r="Y67" s="30">
        <f t="shared" si="86"/>
        <v>0</v>
      </c>
      <c r="Z67" s="30">
        <f t="shared" si="86"/>
        <v>0</v>
      </c>
      <c r="AA67" s="30">
        <f t="shared" si="86"/>
        <v>0</v>
      </c>
      <c r="AB67" s="30">
        <f t="shared" si="86"/>
        <v>0</v>
      </c>
      <c r="AC67" s="30">
        <f t="shared" si="86"/>
        <v>0</v>
      </c>
      <c r="AD67" s="30">
        <f t="shared" si="86"/>
        <v>0</v>
      </c>
      <c r="AE67" s="30">
        <f t="shared" si="86"/>
        <v>0</v>
      </c>
      <c r="AF67" s="30">
        <f t="shared" si="86"/>
        <v>0</v>
      </c>
      <c r="AG67" s="30">
        <f t="shared" si="86"/>
        <v>0</v>
      </c>
      <c r="AH67" s="30">
        <f t="shared" si="86"/>
        <v>0</v>
      </c>
      <c r="AI67" s="30">
        <f t="shared" si="86"/>
        <v>0</v>
      </c>
      <c r="AJ67" s="30">
        <f t="shared" si="86"/>
        <v>0</v>
      </c>
      <c r="AK67" s="30">
        <f t="shared" si="86"/>
        <v>0</v>
      </c>
      <c r="AL67" s="30">
        <f t="shared" si="86"/>
        <v>0</v>
      </c>
      <c r="AM67" s="30">
        <f t="shared" si="86"/>
        <v>0</v>
      </c>
      <c r="AN67" s="30">
        <f t="shared" si="86"/>
        <v>0</v>
      </c>
      <c r="AO67" s="30">
        <f t="shared" si="86"/>
        <v>0</v>
      </c>
      <c r="AP67" s="30">
        <f t="shared" si="86"/>
        <v>0</v>
      </c>
      <c r="AQ67" s="30">
        <f t="shared" si="86"/>
        <v>0</v>
      </c>
      <c r="AR67" s="30">
        <f t="shared" si="86"/>
        <v>0</v>
      </c>
      <c r="AS67" s="30">
        <f t="shared" si="86"/>
        <v>0</v>
      </c>
      <c r="AT67" s="30">
        <f t="shared" si="86"/>
        <v>0</v>
      </c>
      <c r="AU67" s="30">
        <f t="shared" si="86"/>
        <v>0</v>
      </c>
      <c r="AV67" s="30">
        <f t="shared" si="86"/>
        <v>0</v>
      </c>
      <c r="AW67" s="30">
        <f t="shared" si="86"/>
        <v>0</v>
      </c>
      <c r="AX67" s="30">
        <f t="shared" si="86"/>
        <v>0</v>
      </c>
      <c r="AY67" s="30">
        <f t="shared" si="86"/>
        <v>0</v>
      </c>
      <c r="AZ67" s="30">
        <f t="shared" si="86"/>
        <v>0</v>
      </c>
      <c r="BA67" s="30">
        <f t="shared" si="86"/>
        <v>0</v>
      </c>
      <c r="BB67" s="30">
        <f t="shared" si="86"/>
        <v>0</v>
      </c>
      <c r="BC67" s="30">
        <f t="shared" si="86"/>
        <v>0</v>
      </c>
      <c r="BD67" s="30">
        <f t="shared" si="86"/>
        <v>0</v>
      </c>
      <c r="BE67" s="30">
        <f t="shared" si="86"/>
        <v>0</v>
      </c>
      <c r="BF67" s="30">
        <f t="shared" si="86"/>
        <v>0</v>
      </c>
      <c r="BG67" s="30">
        <f t="shared" si="86"/>
        <v>0</v>
      </c>
      <c r="BH67" s="30">
        <f t="shared" si="86"/>
        <v>0</v>
      </c>
      <c r="BI67" s="30">
        <f t="shared" si="86"/>
        <v>0</v>
      </c>
      <c r="BJ67" s="30">
        <f t="shared" si="86"/>
        <v>0</v>
      </c>
      <c r="BK67" s="30">
        <f t="shared" si="86"/>
        <v>0</v>
      </c>
      <c r="BL67" s="30">
        <f t="shared" si="86"/>
        <v>0</v>
      </c>
      <c r="BM67" s="30">
        <f t="shared" si="86"/>
        <v>0</v>
      </c>
      <c r="BN67" s="30">
        <f t="shared" si="86"/>
        <v>0</v>
      </c>
      <c r="BO67" s="30">
        <f t="shared" si="86"/>
        <v>0</v>
      </c>
      <c r="BP67" s="30">
        <f t="shared" ref="BP67:CH67" si="87">((BP13*0.5)+BO31-BP49)*BP86*BP101*BP$2</f>
        <v>0</v>
      </c>
      <c r="BQ67" s="30">
        <f t="shared" si="87"/>
        <v>0</v>
      </c>
      <c r="BR67" s="30">
        <f t="shared" si="87"/>
        <v>0</v>
      </c>
      <c r="BS67" s="30">
        <f t="shared" si="87"/>
        <v>0</v>
      </c>
      <c r="BT67" s="30">
        <f t="shared" si="87"/>
        <v>0</v>
      </c>
      <c r="BU67" s="30">
        <f t="shared" si="87"/>
        <v>0</v>
      </c>
      <c r="BV67" s="30">
        <f t="shared" si="87"/>
        <v>0</v>
      </c>
      <c r="BW67" s="30">
        <f t="shared" si="87"/>
        <v>0</v>
      </c>
      <c r="BX67" s="30">
        <f t="shared" si="87"/>
        <v>0</v>
      </c>
      <c r="BY67" s="30">
        <f t="shared" si="87"/>
        <v>0</v>
      </c>
      <c r="BZ67" s="30">
        <f t="shared" si="87"/>
        <v>0</v>
      </c>
      <c r="CA67" s="30">
        <f t="shared" si="87"/>
        <v>0</v>
      </c>
      <c r="CB67" s="30">
        <f t="shared" si="87"/>
        <v>0</v>
      </c>
      <c r="CC67" s="30">
        <f t="shared" si="87"/>
        <v>0</v>
      </c>
      <c r="CD67" s="30">
        <f t="shared" si="87"/>
        <v>0</v>
      </c>
      <c r="CE67" s="30">
        <f t="shared" si="87"/>
        <v>0</v>
      </c>
      <c r="CF67" s="30">
        <f t="shared" si="87"/>
        <v>0</v>
      </c>
      <c r="CG67" s="30">
        <f t="shared" si="87"/>
        <v>0</v>
      </c>
      <c r="CH67" s="33">
        <f t="shared" si="87"/>
        <v>0</v>
      </c>
    </row>
    <row r="68" spans="1:88" ht="15.75" customHeight="1" x14ac:dyDescent="0.3">
      <c r="A68" s="571"/>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0</v>
      </c>
      <c r="J68" s="30">
        <f t="shared" si="88"/>
        <v>0</v>
      </c>
      <c r="K68" s="30">
        <f t="shared" si="88"/>
        <v>0</v>
      </c>
      <c r="L68" s="30">
        <f t="shared" si="88"/>
        <v>0</v>
      </c>
      <c r="M68" s="30">
        <f t="shared" si="88"/>
        <v>0</v>
      </c>
      <c r="N68" s="30">
        <f t="shared" si="88"/>
        <v>429.44267538902164</v>
      </c>
      <c r="O68" s="30">
        <f t="shared" si="88"/>
        <v>846.83812932446085</v>
      </c>
      <c r="P68" s="30">
        <f t="shared" si="88"/>
        <v>745.44811709960334</v>
      </c>
      <c r="Q68" s="30">
        <f t="shared" si="88"/>
        <v>864.02929910632929</v>
      </c>
      <c r="R68" s="30">
        <f t="shared" si="88"/>
        <v>907.8002597572272</v>
      </c>
      <c r="S68" s="30">
        <f t="shared" si="88"/>
        <v>1084.2228296665307</v>
      </c>
      <c r="T68" s="30">
        <f t="shared" si="88"/>
        <v>1687.4604968414997</v>
      </c>
      <c r="U68" s="30">
        <f t="shared" si="88"/>
        <v>1724.4374121346993</v>
      </c>
      <c r="V68" s="30">
        <f t="shared" si="88"/>
        <v>1691.6218989334859</v>
      </c>
      <c r="W68" s="30">
        <f t="shared" si="88"/>
        <v>1637.691416128192</v>
      </c>
      <c r="X68" s="30">
        <f t="shared" si="88"/>
        <v>1092.8432338989096</v>
      </c>
      <c r="Y68" s="30">
        <f t="shared" si="88"/>
        <v>912.7145847011102</v>
      </c>
      <c r="Z68" s="30">
        <f t="shared" si="88"/>
        <v>858.88535077804329</v>
      </c>
      <c r="AA68" s="30">
        <f t="shared" si="88"/>
        <v>846.83812932446085</v>
      </c>
      <c r="AB68" s="30">
        <f t="shared" si="88"/>
        <v>745.44811709960334</v>
      </c>
      <c r="AC68" s="30">
        <f t="shared" si="88"/>
        <v>864.02929910632929</v>
      </c>
      <c r="AD68" s="30">
        <f t="shared" si="88"/>
        <v>907.8002597572272</v>
      </c>
      <c r="AE68" s="30">
        <f t="shared" si="88"/>
        <v>1084.2228296665307</v>
      </c>
      <c r="AF68" s="30">
        <f t="shared" si="88"/>
        <v>1687.4604968414997</v>
      </c>
      <c r="AG68" s="30">
        <f t="shared" si="88"/>
        <v>1724.4374121346993</v>
      </c>
      <c r="AH68" s="30">
        <f t="shared" si="88"/>
        <v>1691.6218989334859</v>
      </c>
      <c r="AI68" s="30">
        <f t="shared" si="88"/>
        <v>1637.691416128192</v>
      </c>
      <c r="AJ68" s="30">
        <f t="shared" si="88"/>
        <v>1092.8432338989096</v>
      </c>
      <c r="AK68" s="30">
        <f t="shared" si="88"/>
        <v>912.7145847011102</v>
      </c>
      <c r="AL68" s="30">
        <f t="shared" si="88"/>
        <v>858.88535077804329</v>
      </c>
      <c r="AM68" s="30">
        <f t="shared" si="88"/>
        <v>846.83812932446085</v>
      </c>
      <c r="AN68" s="30">
        <f t="shared" si="88"/>
        <v>745.44811709960334</v>
      </c>
      <c r="AO68" s="30">
        <f t="shared" si="88"/>
        <v>864.02929910632929</v>
      </c>
      <c r="AP68" s="30">
        <f t="shared" si="88"/>
        <v>907.8002597572272</v>
      </c>
      <c r="AQ68" s="30">
        <f t="shared" si="88"/>
        <v>1084.2228296665307</v>
      </c>
      <c r="AR68" s="30">
        <f t="shared" si="88"/>
        <v>1687.4604968414997</v>
      </c>
      <c r="AS68" s="30">
        <f t="shared" si="88"/>
        <v>1724.4374121346993</v>
      </c>
      <c r="AT68" s="30">
        <f t="shared" si="88"/>
        <v>1691.6218989334859</v>
      </c>
      <c r="AU68" s="30">
        <f t="shared" si="88"/>
        <v>1637.691416128192</v>
      </c>
      <c r="AV68" s="30">
        <f t="shared" si="88"/>
        <v>1092.8432338989096</v>
      </c>
      <c r="AW68" s="30">
        <f t="shared" si="88"/>
        <v>912.7145847011102</v>
      </c>
      <c r="AX68" s="30">
        <f t="shared" si="88"/>
        <v>858.88535077804329</v>
      </c>
      <c r="AY68" s="30">
        <f t="shared" si="88"/>
        <v>846.83812932446085</v>
      </c>
      <c r="AZ68" s="30">
        <f t="shared" si="88"/>
        <v>745.44811709960334</v>
      </c>
      <c r="BA68" s="30">
        <f t="shared" si="88"/>
        <v>864.02929910632929</v>
      </c>
      <c r="BB68" s="30">
        <f t="shared" si="88"/>
        <v>907.8002597572272</v>
      </c>
      <c r="BC68" s="30">
        <f t="shared" si="88"/>
        <v>1084.2228296665307</v>
      </c>
      <c r="BD68" s="30">
        <f t="shared" si="88"/>
        <v>1687.4604968414997</v>
      </c>
      <c r="BE68" s="30">
        <f t="shared" si="88"/>
        <v>1724.4374121346993</v>
      </c>
      <c r="BF68" s="30">
        <f t="shared" si="88"/>
        <v>1691.6218989334859</v>
      </c>
      <c r="BG68" s="30">
        <f t="shared" si="88"/>
        <v>1637.691416128192</v>
      </c>
      <c r="BH68" s="30">
        <f t="shared" si="88"/>
        <v>1092.8432338989096</v>
      </c>
      <c r="BI68" s="30">
        <f t="shared" si="88"/>
        <v>912.7145847011102</v>
      </c>
      <c r="BJ68" s="30">
        <f t="shared" si="88"/>
        <v>858.88535077804329</v>
      </c>
      <c r="BK68" s="30">
        <f t="shared" si="88"/>
        <v>846.83812932446085</v>
      </c>
      <c r="BL68" s="30">
        <f t="shared" si="88"/>
        <v>745.44811709960334</v>
      </c>
      <c r="BM68" s="30">
        <f t="shared" si="88"/>
        <v>864.02929910632929</v>
      </c>
      <c r="BN68" s="30">
        <f t="shared" si="88"/>
        <v>907.8002597572272</v>
      </c>
      <c r="BO68" s="30">
        <f t="shared" si="88"/>
        <v>1084.2228296665307</v>
      </c>
      <c r="BP68" s="30">
        <f t="shared" ref="BP68:CH68" si="89">((BP14*0.5)+BO32-BP50)*BP87*BP102*BP$2</f>
        <v>1687.4604968414997</v>
      </c>
      <c r="BQ68" s="30">
        <f t="shared" si="89"/>
        <v>1724.4374121346993</v>
      </c>
      <c r="BR68" s="30">
        <f t="shared" si="89"/>
        <v>1691.6218989334859</v>
      </c>
      <c r="BS68" s="30">
        <f t="shared" si="89"/>
        <v>1637.691416128192</v>
      </c>
      <c r="BT68" s="30">
        <f t="shared" si="89"/>
        <v>1092.8432338989096</v>
      </c>
      <c r="BU68" s="30">
        <f t="shared" si="89"/>
        <v>912.7145847011102</v>
      </c>
      <c r="BV68" s="30">
        <f t="shared" si="89"/>
        <v>858.88535077804329</v>
      </c>
      <c r="BW68" s="30">
        <f t="shared" si="89"/>
        <v>846.83812932446085</v>
      </c>
      <c r="BX68" s="30">
        <f t="shared" si="89"/>
        <v>745.44811709960334</v>
      </c>
      <c r="BY68" s="30">
        <f t="shared" si="89"/>
        <v>864.02929910632929</v>
      </c>
      <c r="BZ68" s="30">
        <f t="shared" si="89"/>
        <v>907.8002597572272</v>
      </c>
      <c r="CA68" s="30">
        <f t="shared" si="89"/>
        <v>1084.2228296665307</v>
      </c>
      <c r="CB68" s="30">
        <f t="shared" si="89"/>
        <v>1687.4604968414997</v>
      </c>
      <c r="CC68" s="30">
        <f t="shared" si="89"/>
        <v>1724.4374121346993</v>
      </c>
      <c r="CD68" s="30">
        <f t="shared" si="89"/>
        <v>1691.6218989334859</v>
      </c>
      <c r="CE68" s="30">
        <f t="shared" si="89"/>
        <v>1637.691416128192</v>
      </c>
      <c r="CF68" s="30">
        <f t="shared" si="89"/>
        <v>1092.8432338989096</v>
      </c>
      <c r="CG68" s="30">
        <f t="shared" si="89"/>
        <v>912.7145847011102</v>
      </c>
      <c r="CH68" s="33">
        <f t="shared" si="89"/>
        <v>858.88535077804329</v>
      </c>
    </row>
    <row r="69" spans="1:88" ht="15.6" x14ac:dyDescent="0.3">
      <c r="A69" s="571"/>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0</v>
      </c>
      <c r="N69" s="30">
        <f t="shared" si="90"/>
        <v>0</v>
      </c>
      <c r="O69" s="30">
        <f t="shared" si="90"/>
        <v>0</v>
      </c>
      <c r="P69" s="30">
        <f t="shared" si="90"/>
        <v>0</v>
      </c>
      <c r="Q69" s="30">
        <f t="shared" si="90"/>
        <v>0</v>
      </c>
      <c r="R69" s="30">
        <f t="shared" si="90"/>
        <v>0</v>
      </c>
      <c r="S69" s="30">
        <f t="shared" si="90"/>
        <v>0</v>
      </c>
      <c r="T69" s="30">
        <f t="shared" si="90"/>
        <v>0</v>
      </c>
      <c r="U69" s="30">
        <f t="shared" si="90"/>
        <v>0</v>
      </c>
      <c r="V69" s="30">
        <f t="shared" si="90"/>
        <v>0</v>
      </c>
      <c r="W69" s="30">
        <f t="shared" si="90"/>
        <v>0</v>
      </c>
      <c r="X69" s="30">
        <f t="shared" si="90"/>
        <v>0</v>
      </c>
      <c r="Y69" s="30">
        <f t="shared" si="90"/>
        <v>0</v>
      </c>
      <c r="Z69" s="30">
        <f t="shared" si="90"/>
        <v>0</v>
      </c>
      <c r="AA69" s="30">
        <f t="shared" si="90"/>
        <v>0</v>
      </c>
      <c r="AB69" s="30">
        <f t="shared" si="90"/>
        <v>0</v>
      </c>
      <c r="AC69" s="30">
        <f t="shared" si="90"/>
        <v>0</v>
      </c>
      <c r="AD69" s="30">
        <f t="shared" si="90"/>
        <v>0</v>
      </c>
      <c r="AE69" s="30">
        <f t="shared" si="90"/>
        <v>0</v>
      </c>
      <c r="AF69" s="30">
        <f t="shared" si="90"/>
        <v>0</v>
      </c>
      <c r="AG69" s="30">
        <f t="shared" si="90"/>
        <v>0</v>
      </c>
      <c r="AH69" s="30">
        <f t="shared" si="90"/>
        <v>0</v>
      </c>
      <c r="AI69" s="30">
        <f t="shared" si="90"/>
        <v>0</v>
      </c>
      <c r="AJ69" s="30">
        <f t="shared" si="90"/>
        <v>0</v>
      </c>
      <c r="AK69" s="30">
        <f t="shared" si="90"/>
        <v>0</v>
      </c>
      <c r="AL69" s="30">
        <f t="shared" si="90"/>
        <v>0</v>
      </c>
      <c r="AM69" s="30">
        <f t="shared" si="90"/>
        <v>0</v>
      </c>
      <c r="AN69" s="30">
        <f t="shared" si="90"/>
        <v>0</v>
      </c>
      <c r="AO69" s="30">
        <f t="shared" si="90"/>
        <v>0</v>
      </c>
      <c r="AP69" s="30">
        <f t="shared" si="90"/>
        <v>0</v>
      </c>
      <c r="AQ69" s="30">
        <f t="shared" si="90"/>
        <v>0</v>
      </c>
      <c r="AR69" s="30">
        <f t="shared" si="90"/>
        <v>0</v>
      </c>
      <c r="AS69" s="30">
        <f t="shared" si="90"/>
        <v>0</v>
      </c>
      <c r="AT69" s="30">
        <f t="shared" si="90"/>
        <v>0</v>
      </c>
      <c r="AU69" s="30">
        <f t="shared" si="90"/>
        <v>0</v>
      </c>
      <c r="AV69" s="30">
        <f t="shared" si="90"/>
        <v>0</v>
      </c>
      <c r="AW69" s="30">
        <f t="shared" si="90"/>
        <v>0</v>
      </c>
      <c r="AX69" s="30">
        <f t="shared" si="90"/>
        <v>0</v>
      </c>
      <c r="AY69" s="30">
        <f t="shared" si="90"/>
        <v>0</v>
      </c>
      <c r="AZ69" s="30">
        <f t="shared" si="90"/>
        <v>0</v>
      </c>
      <c r="BA69" s="30">
        <f t="shared" si="90"/>
        <v>0</v>
      </c>
      <c r="BB69" s="30">
        <f t="shared" si="90"/>
        <v>0</v>
      </c>
      <c r="BC69" s="30">
        <f t="shared" si="90"/>
        <v>0</v>
      </c>
      <c r="BD69" s="30">
        <f t="shared" si="90"/>
        <v>0</v>
      </c>
      <c r="BE69" s="30">
        <f t="shared" si="90"/>
        <v>0</v>
      </c>
      <c r="BF69" s="30">
        <f t="shared" si="90"/>
        <v>0</v>
      </c>
      <c r="BG69" s="30">
        <f t="shared" si="90"/>
        <v>0</v>
      </c>
      <c r="BH69" s="30">
        <f t="shared" si="90"/>
        <v>0</v>
      </c>
      <c r="BI69" s="30">
        <f t="shared" si="90"/>
        <v>0</v>
      </c>
      <c r="BJ69" s="30">
        <f t="shared" si="90"/>
        <v>0</v>
      </c>
      <c r="BK69" s="30">
        <f t="shared" si="90"/>
        <v>0</v>
      </c>
      <c r="BL69" s="30">
        <f t="shared" si="90"/>
        <v>0</v>
      </c>
      <c r="BM69" s="30">
        <f t="shared" si="90"/>
        <v>0</v>
      </c>
      <c r="BN69" s="30">
        <f t="shared" si="90"/>
        <v>0</v>
      </c>
      <c r="BO69" s="30">
        <f t="shared" si="90"/>
        <v>0</v>
      </c>
      <c r="BP69" s="30">
        <f t="shared" ref="BP69:CH69" si="91">((BP15*0.5)+BO33-BP51)*BP88*BP103*BP$2</f>
        <v>0</v>
      </c>
      <c r="BQ69" s="30">
        <f t="shared" si="91"/>
        <v>0</v>
      </c>
      <c r="BR69" s="30">
        <f t="shared" si="91"/>
        <v>0</v>
      </c>
      <c r="BS69" s="30">
        <f t="shared" si="91"/>
        <v>0</v>
      </c>
      <c r="BT69" s="30">
        <f t="shared" si="91"/>
        <v>0</v>
      </c>
      <c r="BU69" s="30">
        <f t="shared" si="91"/>
        <v>0</v>
      </c>
      <c r="BV69" s="30">
        <f t="shared" si="91"/>
        <v>0</v>
      </c>
      <c r="BW69" s="30">
        <f t="shared" si="91"/>
        <v>0</v>
      </c>
      <c r="BX69" s="30">
        <f t="shared" si="91"/>
        <v>0</v>
      </c>
      <c r="BY69" s="30">
        <f t="shared" si="91"/>
        <v>0</v>
      </c>
      <c r="BZ69" s="30">
        <f t="shared" si="91"/>
        <v>0</v>
      </c>
      <c r="CA69" s="30">
        <f t="shared" si="91"/>
        <v>0</v>
      </c>
      <c r="CB69" s="30">
        <f t="shared" si="91"/>
        <v>0</v>
      </c>
      <c r="CC69" s="30">
        <f t="shared" si="91"/>
        <v>0</v>
      </c>
      <c r="CD69" s="30">
        <f t="shared" si="91"/>
        <v>0</v>
      </c>
      <c r="CE69" s="30">
        <f t="shared" si="91"/>
        <v>0</v>
      </c>
      <c r="CF69" s="30">
        <f t="shared" si="91"/>
        <v>0</v>
      </c>
      <c r="CG69" s="30">
        <f t="shared" si="91"/>
        <v>0</v>
      </c>
      <c r="CH69" s="33">
        <f t="shared" si="91"/>
        <v>0</v>
      </c>
    </row>
    <row r="70" spans="1:88" ht="15.6" x14ac:dyDescent="0.3">
      <c r="A70" s="571"/>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6" x14ac:dyDescent="0.3">
      <c r="A71" s="571"/>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71"/>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0</v>
      </c>
      <c r="E73" s="30">
        <f t="shared" ref="E73:BP73" si="96">SUM(E59:E72)</f>
        <v>110.16184849433583</v>
      </c>
      <c r="F73" s="30">
        <f t="shared" si="96"/>
        <v>221.92301430627538</v>
      </c>
      <c r="G73" s="30">
        <f t="shared" si="96"/>
        <v>356.2836846112429</v>
      </c>
      <c r="H73" s="30">
        <f t="shared" si="96"/>
        <v>6107.3153810990298</v>
      </c>
      <c r="I73" s="30">
        <f t="shared" si="96"/>
        <v>13828.400439551418</v>
      </c>
      <c r="J73" s="30">
        <f t="shared" si="96"/>
        <v>14374.70380328576</v>
      </c>
      <c r="K73" s="30">
        <f t="shared" si="96"/>
        <v>8090.9458210449993</v>
      </c>
      <c r="L73" s="30">
        <f t="shared" si="96"/>
        <v>2294.5133104803822</v>
      </c>
      <c r="M73" s="30">
        <f t="shared" si="96"/>
        <v>1335.9038451527624</v>
      </c>
      <c r="N73" s="30">
        <f t="shared" si="96"/>
        <v>4065.4937807226129</v>
      </c>
      <c r="O73" s="30">
        <f t="shared" si="96"/>
        <v>7519.8910010735444</v>
      </c>
      <c r="P73" s="30">
        <f t="shared" si="96"/>
        <v>5916.4159185693361</v>
      </c>
      <c r="Q73" s="30">
        <f t="shared" si="96"/>
        <v>6664.4110400312311</v>
      </c>
      <c r="R73" s="30">
        <f t="shared" si="96"/>
        <v>7888.9665131181555</v>
      </c>
      <c r="S73" s="30">
        <f t="shared" si="96"/>
        <v>13560.15863974716</v>
      </c>
      <c r="T73" s="30">
        <f t="shared" si="96"/>
        <v>37233.962880813975</v>
      </c>
      <c r="U73" s="30">
        <f t="shared" si="96"/>
        <v>41339.355340256778</v>
      </c>
      <c r="V73" s="30">
        <f t="shared" si="96"/>
        <v>40047.267021830899</v>
      </c>
      <c r="W73" s="30">
        <f t="shared" si="96"/>
        <v>25012.457871026301</v>
      </c>
      <c r="X73" s="30">
        <f t="shared" si="96"/>
        <v>9922.138097374429</v>
      </c>
      <c r="Y73" s="30">
        <f t="shared" si="96"/>
        <v>7135.6106755980563</v>
      </c>
      <c r="Z73" s="30">
        <f t="shared" si="96"/>
        <v>6901.0995484386294</v>
      </c>
      <c r="AA73" s="30">
        <f t="shared" si="96"/>
        <v>7519.8910010735444</v>
      </c>
      <c r="AB73" s="30">
        <f t="shared" si="96"/>
        <v>5916.4159185693361</v>
      </c>
      <c r="AC73" s="30">
        <f t="shared" si="96"/>
        <v>6664.4110400312311</v>
      </c>
      <c r="AD73" s="30">
        <f t="shared" si="96"/>
        <v>7888.9665131181555</v>
      </c>
      <c r="AE73" s="30">
        <f t="shared" si="96"/>
        <v>13560.15863974716</v>
      </c>
      <c r="AF73" s="30">
        <f t="shared" si="96"/>
        <v>37233.962880813975</v>
      </c>
      <c r="AG73" s="30">
        <f t="shared" si="96"/>
        <v>41339.355340256778</v>
      </c>
      <c r="AH73" s="30">
        <f t="shared" si="96"/>
        <v>40047.267021830899</v>
      </c>
      <c r="AI73" s="30">
        <f t="shared" si="96"/>
        <v>25012.457871026301</v>
      </c>
      <c r="AJ73" s="30">
        <f t="shared" si="96"/>
        <v>9922.138097374429</v>
      </c>
      <c r="AK73" s="30">
        <f t="shared" si="96"/>
        <v>7135.6106755980563</v>
      </c>
      <c r="AL73" s="30">
        <f t="shared" si="96"/>
        <v>6901.0995484386294</v>
      </c>
      <c r="AM73" s="30">
        <f t="shared" si="96"/>
        <v>7519.8910010735444</v>
      </c>
      <c r="AN73" s="30">
        <f t="shared" si="96"/>
        <v>5916.4159185693361</v>
      </c>
      <c r="AO73" s="30">
        <f t="shared" si="96"/>
        <v>6664.4110400312311</v>
      </c>
      <c r="AP73" s="30">
        <f t="shared" si="96"/>
        <v>7888.9665131181555</v>
      </c>
      <c r="AQ73" s="30">
        <f t="shared" si="96"/>
        <v>13560.15863974716</v>
      </c>
      <c r="AR73" s="30">
        <f t="shared" si="96"/>
        <v>37233.962880813975</v>
      </c>
      <c r="AS73" s="30">
        <f t="shared" si="96"/>
        <v>41339.355340256778</v>
      </c>
      <c r="AT73" s="30">
        <f t="shared" si="96"/>
        <v>40047.267021830899</v>
      </c>
      <c r="AU73" s="30">
        <f t="shared" si="96"/>
        <v>25012.457871026301</v>
      </c>
      <c r="AV73" s="30">
        <f t="shared" si="96"/>
        <v>9922.138097374429</v>
      </c>
      <c r="AW73" s="30">
        <f t="shared" si="96"/>
        <v>7135.6106755980563</v>
      </c>
      <c r="AX73" s="30">
        <f t="shared" si="96"/>
        <v>6901.0995484386294</v>
      </c>
      <c r="AY73" s="30">
        <f t="shared" si="96"/>
        <v>7519.8910010735444</v>
      </c>
      <c r="AZ73" s="30">
        <f t="shared" si="96"/>
        <v>5916.4159185693361</v>
      </c>
      <c r="BA73" s="30">
        <f t="shared" si="96"/>
        <v>6664.4110400312311</v>
      </c>
      <c r="BB73" s="30">
        <f t="shared" si="96"/>
        <v>7888.9665131181555</v>
      </c>
      <c r="BC73" s="30">
        <f t="shared" si="96"/>
        <v>13560.15863974716</v>
      </c>
      <c r="BD73" s="30">
        <f t="shared" si="96"/>
        <v>37233.962880813975</v>
      </c>
      <c r="BE73" s="30">
        <f t="shared" si="96"/>
        <v>41339.355340256778</v>
      </c>
      <c r="BF73" s="30">
        <f t="shared" si="96"/>
        <v>40047.267021830899</v>
      </c>
      <c r="BG73" s="30">
        <f t="shared" si="96"/>
        <v>25012.457871026301</v>
      </c>
      <c r="BH73" s="30">
        <f t="shared" si="96"/>
        <v>9922.138097374429</v>
      </c>
      <c r="BI73" s="30">
        <f t="shared" si="96"/>
        <v>7135.6106755980563</v>
      </c>
      <c r="BJ73" s="30">
        <f t="shared" si="96"/>
        <v>6901.0995484386294</v>
      </c>
      <c r="BK73" s="30">
        <f t="shared" si="96"/>
        <v>7519.8910010735444</v>
      </c>
      <c r="BL73" s="30">
        <f t="shared" si="96"/>
        <v>5916.4159185693361</v>
      </c>
      <c r="BM73" s="30">
        <f t="shared" si="96"/>
        <v>6664.4110400312311</v>
      </c>
      <c r="BN73" s="30">
        <f t="shared" si="96"/>
        <v>7888.9665131181555</v>
      </c>
      <c r="BO73" s="30">
        <f t="shared" si="96"/>
        <v>13560.15863974716</v>
      </c>
      <c r="BP73" s="30">
        <f t="shared" si="96"/>
        <v>37233.962880813975</v>
      </c>
      <c r="BQ73" s="30">
        <f t="shared" ref="BQ73:CH73" si="97">SUM(BQ59:BQ72)</f>
        <v>41339.355340256778</v>
      </c>
      <c r="BR73" s="30">
        <f t="shared" si="97"/>
        <v>40047.267021830899</v>
      </c>
      <c r="BS73" s="30">
        <f t="shared" si="97"/>
        <v>25012.457871026301</v>
      </c>
      <c r="BT73" s="30">
        <f t="shared" si="97"/>
        <v>9922.138097374429</v>
      </c>
      <c r="BU73" s="30">
        <f t="shared" si="97"/>
        <v>7135.6106755980563</v>
      </c>
      <c r="BV73" s="30">
        <f t="shared" si="97"/>
        <v>6901.0995484386294</v>
      </c>
      <c r="BW73" s="30">
        <f t="shared" si="97"/>
        <v>7519.8910010735444</v>
      </c>
      <c r="BX73" s="30">
        <f t="shared" si="97"/>
        <v>5916.4159185693361</v>
      </c>
      <c r="BY73" s="30">
        <f t="shared" si="97"/>
        <v>6664.4110400312311</v>
      </c>
      <c r="BZ73" s="30">
        <f t="shared" si="97"/>
        <v>7888.9665131181555</v>
      </c>
      <c r="CA73" s="30">
        <f t="shared" si="97"/>
        <v>13560.15863974716</v>
      </c>
      <c r="CB73" s="30">
        <f t="shared" si="97"/>
        <v>37233.962880813975</v>
      </c>
      <c r="CC73" s="30">
        <f t="shared" si="97"/>
        <v>41339.355340256778</v>
      </c>
      <c r="CD73" s="30">
        <f t="shared" si="97"/>
        <v>40047.267021830899</v>
      </c>
      <c r="CE73" s="30">
        <f t="shared" si="97"/>
        <v>25012.457871026301</v>
      </c>
      <c r="CF73" s="30">
        <f t="shared" si="97"/>
        <v>9922.138097374429</v>
      </c>
      <c r="CG73" s="30">
        <f t="shared" si="97"/>
        <v>7135.6106755980563</v>
      </c>
      <c r="CH73" s="33">
        <f t="shared" si="97"/>
        <v>6901.0995484386294</v>
      </c>
    </row>
    <row r="74" spans="1:88" ht="16.5" customHeight="1" thickBot="1" x14ac:dyDescent="0.35">
      <c r="A74" s="572"/>
      <c r="B74" s="156" t="s">
        <v>27</v>
      </c>
      <c r="C74" s="31">
        <f>C73</f>
        <v>0</v>
      </c>
      <c r="D74" s="31">
        <f>C74+D73</f>
        <v>0</v>
      </c>
      <c r="E74" s="31">
        <f t="shared" ref="E74:BP74" si="98">D74+E73</f>
        <v>110.16184849433583</v>
      </c>
      <c r="F74" s="31">
        <f t="shared" si="98"/>
        <v>332.08486280061118</v>
      </c>
      <c r="G74" s="31">
        <f t="shared" si="98"/>
        <v>688.36854741185402</v>
      </c>
      <c r="H74" s="31">
        <f t="shared" si="98"/>
        <v>6795.6839285108836</v>
      </c>
      <c r="I74" s="31">
        <f t="shared" si="98"/>
        <v>20624.0843680623</v>
      </c>
      <c r="J74" s="31">
        <f t="shared" si="98"/>
        <v>34998.78817134806</v>
      </c>
      <c r="K74" s="31">
        <f t="shared" si="98"/>
        <v>43089.733992393056</v>
      </c>
      <c r="L74" s="31">
        <f t="shared" si="98"/>
        <v>45384.247302873438</v>
      </c>
      <c r="M74" s="31">
        <f t="shared" si="98"/>
        <v>46720.151148026198</v>
      </c>
      <c r="N74" s="31">
        <f t="shared" si="98"/>
        <v>50785.644928748814</v>
      </c>
      <c r="O74" s="31">
        <f t="shared" si="98"/>
        <v>58305.535929822356</v>
      </c>
      <c r="P74" s="31">
        <f t="shared" si="98"/>
        <v>64221.951848391691</v>
      </c>
      <c r="Q74" s="31">
        <f t="shared" si="98"/>
        <v>70886.362888422926</v>
      </c>
      <c r="R74" s="31">
        <f t="shared" si="98"/>
        <v>78775.329401541079</v>
      </c>
      <c r="S74" s="31">
        <f t="shared" si="98"/>
        <v>92335.488041288234</v>
      </c>
      <c r="T74" s="31">
        <f t="shared" si="98"/>
        <v>129569.4509221022</v>
      </c>
      <c r="U74" s="31">
        <f t="shared" si="98"/>
        <v>170908.80626235896</v>
      </c>
      <c r="V74" s="31">
        <f t="shared" si="98"/>
        <v>210956.07328418986</v>
      </c>
      <c r="W74" s="31">
        <f t="shared" si="98"/>
        <v>235968.53115521616</v>
      </c>
      <c r="X74" s="31">
        <f t="shared" si="98"/>
        <v>245890.6692525906</v>
      </c>
      <c r="Y74" s="31">
        <f t="shared" si="98"/>
        <v>253026.27992818865</v>
      </c>
      <c r="Z74" s="31">
        <f t="shared" si="98"/>
        <v>259927.37947662728</v>
      </c>
      <c r="AA74" s="31">
        <f t="shared" si="98"/>
        <v>267447.2704777008</v>
      </c>
      <c r="AB74" s="31">
        <f t="shared" si="98"/>
        <v>273363.68639627012</v>
      </c>
      <c r="AC74" s="31">
        <f t="shared" si="98"/>
        <v>280028.09743630135</v>
      </c>
      <c r="AD74" s="31">
        <f t="shared" si="98"/>
        <v>287917.06394941953</v>
      </c>
      <c r="AE74" s="31">
        <f t="shared" si="98"/>
        <v>301477.22258916672</v>
      </c>
      <c r="AF74" s="31">
        <f t="shared" si="98"/>
        <v>338711.1854699807</v>
      </c>
      <c r="AG74" s="31">
        <f t="shared" si="98"/>
        <v>380050.54081023746</v>
      </c>
      <c r="AH74" s="31">
        <f t="shared" si="98"/>
        <v>420097.80783206836</v>
      </c>
      <c r="AI74" s="31">
        <f t="shared" si="98"/>
        <v>445110.26570309466</v>
      </c>
      <c r="AJ74" s="31">
        <f t="shared" si="98"/>
        <v>455032.40380046907</v>
      </c>
      <c r="AK74" s="31">
        <f t="shared" si="98"/>
        <v>462168.0144760671</v>
      </c>
      <c r="AL74" s="31">
        <f t="shared" si="98"/>
        <v>469069.11402450572</v>
      </c>
      <c r="AM74" s="31">
        <f t="shared" si="98"/>
        <v>476589.00502557924</v>
      </c>
      <c r="AN74" s="31">
        <f t="shared" si="98"/>
        <v>482505.42094414856</v>
      </c>
      <c r="AO74" s="31">
        <f t="shared" si="98"/>
        <v>489169.83198417979</v>
      </c>
      <c r="AP74" s="31">
        <f t="shared" si="98"/>
        <v>497058.79849729798</v>
      </c>
      <c r="AQ74" s="31">
        <f t="shared" si="98"/>
        <v>510618.95713704516</v>
      </c>
      <c r="AR74" s="31">
        <f t="shared" si="98"/>
        <v>547852.92001785908</v>
      </c>
      <c r="AS74" s="31">
        <f t="shared" si="98"/>
        <v>589192.2753581159</v>
      </c>
      <c r="AT74" s="31">
        <f t="shared" si="98"/>
        <v>629239.5423799468</v>
      </c>
      <c r="AU74" s="31">
        <f t="shared" si="98"/>
        <v>654252.00025097304</v>
      </c>
      <c r="AV74" s="31">
        <f t="shared" si="98"/>
        <v>664174.13834834751</v>
      </c>
      <c r="AW74" s="31">
        <f t="shared" si="98"/>
        <v>671309.74902394554</v>
      </c>
      <c r="AX74" s="31">
        <f t="shared" si="98"/>
        <v>678210.84857238422</v>
      </c>
      <c r="AY74" s="31">
        <f t="shared" si="98"/>
        <v>685730.73957345774</v>
      </c>
      <c r="AZ74" s="31">
        <f t="shared" si="98"/>
        <v>691647.15549202706</v>
      </c>
      <c r="BA74" s="31">
        <f t="shared" si="98"/>
        <v>698311.56653205829</v>
      </c>
      <c r="BB74" s="31">
        <f t="shared" si="98"/>
        <v>706200.53304517642</v>
      </c>
      <c r="BC74" s="31">
        <f t="shared" si="98"/>
        <v>719760.6916849236</v>
      </c>
      <c r="BD74" s="31">
        <f t="shared" si="98"/>
        <v>756994.65456573758</v>
      </c>
      <c r="BE74" s="31">
        <f t="shared" si="98"/>
        <v>798334.0099059944</v>
      </c>
      <c r="BF74" s="31">
        <f t="shared" si="98"/>
        <v>838381.2769278253</v>
      </c>
      <c r="BG74" s="31">
        <f t="shared" si="98"/>
        <v>863393.73479885166</v>
      </c>
      <c r="BH74" s="31">
        <f t="shared" si="98"/>
        <v>873315.87289622612</v>
      </c>
      <c r="BI74" s="31">
        <f t="shared" si="98"/>
        <v>880451.48357182415</v>
      </c>
      <c r="BJ74" s="31">
        <f t="shared" si="98"/>
        <v>887352.58312026283</v>
      </c>
      <c r="BK74" s="31">
        <f t="shared" si="98"/>
        <v>894872.47412133636</v>
      </c>
      <c r="BL74" s="31">
        <f t="shared" si="98"/>
        <v>900788.89003990567</v>
      </c>
      <c r="BM74" s="31">
        <f t="shared" si="98"/>
        <v>907453.30107993691</v>
      </c>
      <c r="BN74" s="31">
        <f t="shared" si="98"/>
        <v>915342.26759305503</v>
      </c>
      <c r="BO74" s="31">
        <f t="shared" si="98"/>
        <v>928902.42623280222</v>
      </c>
      <c r="BP74" s="31">
        <f t="shared" si="98"/>
        <v>966136.3891136162</v>
      </c>
      <c r="BQ74" s="31">
        <f t="shared" ref="BQ74:CH74" si="99">BP74+BQ73</f>
        <v>1007475.744453873</v>
      </c>
      <c r="BR74" s="31">
        <f t="shared" si="99"/>
        <v>1047523.0114757039</v>
      </c>
      <c r="BS74" s="31">
        <f t="shared" si="99"/>
        <v>1072535.4693467303</v>
      </c>
      <c r="BT74" s="31">
        <f t="shared" si="99"/>
        <v>1082457.6074441047</v>
      </c>
      <c r="BU74" s="31">
        <f t="shared" si="99"/>
        <v>1089593.2181197028</v>
      </c>
      <c r="BV74" s="31">
        <f t="shared" si="99"/>
        <v>1096494.3176681413</v>
      </c>
      <c r="BW74" s="31">
        <f t="shared" si="99"/>
        <v>1104014.208669215</v>
      </c>
      <c r="BX74" s="31">
        <f t="shared" si="99"/>
        <v>1109930.6245877843</v>
      </c>
      <c r="BY74" s="31">
        <f t="shared" si="99"/>
        <v>1116595.0356278154</v>
      </c>
      <c r="BZ74" s="31">
        <f t="shared" si="99"/>
        <v>1124484.0021409336</v>
      </c>
      <c r="CA74" s="31">
        <f t="shared" si="99"/>
        <v>1138044.1607806808</v>
      </c>
      <c r="CB74" s="31">
        <f t="shared" si="99"/>
        <v>1175278.1236614948</v>
      </c>
      <c r="CC74" s="31">
        <f t="shared" si="99"/>
        <v>1216617.4790017516</v>
      </c>
      <c r="CD74" s="31">
        <f t="shared" si="99"/>
        <v>1256664.7460235825</v>
      </c>
      <c r="CE74" s="31">
        <f t="shared" si="99"/>
        <v>1281677.2038946089</v>
      </c>
      <c r="CF74" s="31">
        <f t="shared" si="99"/>
        <v>1291599.3419919834</v>
      </c>
      <c r="CG74" s="31">
        <f t="shared" si="99"/>
        <v>1298734.9526675814</v>
      </c>
      <c r="CH74" s="34">
        <f t="shared" si="99"/>
        <v>1305636.0522160199</v>
      </c>
    </row>
    <row r="75" spans="1:88" x14ac:dyDescent="0.3">
      <c r="A75" s="8"/>
      <c r="B75" s="40"/>
      <c r="C75" s="243"/>
      <c r="D75" s="244"/>
      <c r="E75" s="243"/>
      <c r="F75" s="244"/>
      <c r="G75" s="243"/>
      <c r="H75" s="244"/>
      <c r="I75" s="243"/>
      <c r="J75" s="244"/>
      <c r="K75" s="243"/>
      <c r="L75" s="244"/>
      <c r="M75" s="243"/>
      <c r="N75" s="244"/>
      <c r="O75" s="243"/>
      <c r="P75" s="244"/>
      <c r="Q75" s="243"/>
      <c r="R75" s="244"/>
      <c r="S75" s="243"/>
      <c r="T75" s="244"/>
      <c r="U75" s="243"/>
      <c r="V75" s="244"/>
      <c r="W75" s="243"/>
      <c r="X75" s="244"/>
      <c r="Y75" s="243"/>
      <c r="Z75" s="244"/>
      <c r="AA75" s="243"/>
      <c r="AB75" s="244"/>
      <c r="AC75" s="243"/>
      <c r="AD75" s="244"/>
      <c r="AE75" s="243"/>
      <c r="AF75" s="244"/>
      <c r="AG75" s="243"/>
      <c r="AH75" s="244"/>
      <c r="AI75" s="243"/>
      <c r="AJ75" s="244"/>
      <c r="AK75" s="243"/>
      <c r="AL75" s="244"/>
      <c r="AM75" s="243"/>
      <c r="AN75" s="244"/>
      <c r="AO75" s="243"/>
      <c r="AP75" s="244"/>
      <c r="AQ75" s="243"/>
      <c r="AR75" s="244"/>
      <c r="AS75" s="243"/>
      <c r="AT75" s="244"/>
      <c r="AU75" s="243"/>
      <c r="AV75" s="244"/>
      <c r="AW75" s="243"/>
      <c r="AX75" s="244"/>
      <c r="AY75" s="243"/>
      <c r="AZ75" s="244"/>
      <c r="BA75" s="243"/>
      <c r="BB75" s="244"/>
      <c r="BC75" s="243"/>
      <c r="BD75" s="244"/>
      <c r="BE75" s="243"/>
      <c r="BF75" s="244"/>
      <c r="BG75" s="243"/>
      <c r="BH75" s="244"/>
      <c r="BI75" s="243"/>
      <c r="BJ75" s="244"/>
      <c r="BK75" s="243"/>
      <c r="BL75" s="244"/>
      <c r="BM75" s="243"/>
      <c r="BN75" s="244"/>
      <c r="BO75" s="243"/>
      <c r="BP75" s="244"/>
      <c r="BQ75" s="243"/>
      <c r="BR75" s="244"/>
      <c r="BS75" s="243"/>
      <c r="BT75" s="244"/>
      <c r="BU75" s="243"/>
      <c r="BV75" s="244"/>
      <c r="BW75" s="243"/>
      <c r="BX75" s="244"/>
      <c r="BY75" s="243"/>
      <c r="BZ75" s="244"/>
      <c r="CA75" s="243"/>
      <c r="CB75" s="244"/>
      <c r="CC75" s="243"/>
      <c r="CD75" s="244"/>
      <c r="CE75" s="243"/>
      <c r="CF75" s="244"/>
      <c r="CG75" s="243"/>
      <c r="CH75" s="244"/>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607" t="s">
        <v>12</v>
      </c>
      <c r="B77" s="18" t="s">
        <v>12</v>
      </c>
      <c r="C77" s="174">
        <f>C$4</f>
        <v>44927</v>
      </c>
      <c r="D77" s="174">
        <f t="shared" ref="D77:BO77" si="100">D$4</f>
        <v>44958</v>
      </c>
      <c r="E77" s="174">
        <f t="shared" si="100"/>
        <v>44986</v>
      </c>
      <c r="F77" s="174">
        <f t="shared" si="100"/>
        <v>45017</v>
      </c>
      <c r="G77" s="174">
        <f t="shared" si="100"/>
        <v>45047</v>
      </c>
      <c r="H77" s="174">
        <f t="shared" si="100"/>
        <v>45078</v>
      </c>
      <c r="I77" s="174">
        <f t="shared" si="100"/>
        <v>45108</v>
      </c>
      <c r="J77" s="174">
        <f t="shared" si="100"/>
        <v>45139</v>
      </c>
      <c r="K77" s="174">
        <f t="shared" si="100"/>
        <v>45170</v>
      </c>
      <c r="L77" s="174">
        <f t="shared" si="100"/>
        <v>45200</v>
      </c>
      <c r="M77" s="174">
        <f t="shared" si="100"/>
        <v>45231</v>
      </c>
      <c r="N77" s="174">
        <f t="shared" si="100"/>
        <v>45261</v>
      </c>
      <c r="O77" s="174">
        <f t="shared" si="100"/>
        <v>45292</v>
      </c>
      <c r="P77" s="174">
        <f t="shared" si="100"/>
        <v>45323</v>
      </c>
      <c r="Q77" s="174">
        <f t="shared" si="100"/>
        <v>45352</v>
      </c>
      <c r="R77" s="174">
        <f t="shared" si="100"/>
        <v>45383</v>
      </c>
      <c r="S77" s="174">
        <f t="shared" si="100"/>
        <v>45413</v>
      </c>
      <c r="T77" s="174">
        <f t="shared" si="100"/>
        <v>45444</v>
      </c>
      <c r="U77" s="174">
        <f t="shared" si="100"/>
        <v>45474</v>
      </c>
      <c r="V77" s="174">
        <f t="shared" si="100"/>
        <v>45505</v>
      </c>
      <c r="W77" s="174">
        <f t="shared" si="100"/>
        <v>45536</v>
      </c>
      <c r="X77" s="174">
        <f t="shared" si="100"/>
        <v>45566</v>
      </c>
      <c r="Y77" s="174">
        <f t="shared" si="100"/>
        <v>45597</v>
      </c>
      <c r="Z77" s="174">
        <f t="shared" si="100"/>
        <v>45627</v>
      </c>
      <c r="AA77" s="174">
        <f t="shared" si="100"/>
        <v>45658</v>
      </c>
      <c r="AB77" s="174">
        <f t="shared" si="100"/>
        <v>45689</v>
      </c>
      <c r="AC77" s="174">
        <f t="shared" si="100"/>
        <v>45717</v>
      </c>
      <c r="AD77" s="174">
        <f t="shared" si="100"/>
        <v>45748</v>
      </c>
      <c r="AE77" s="174">
        <f t="shared" si="100"/>
        <v>45778</v>
      </c>
      <c r="AF77" s="174">
        <f t="shared" si="100"/>
        <v>45809</v>
      </c>
      <c r="AG77" s="174">
        <f t="shared" si="100"/>
        <v>45839</v>
      </c>
      <c r="AH77" s="174">
        <f t="shared" si="100"/>
        <v>45870</v>
      </c>
      <c r="AI77" s="174">
        <f t="shared" si="100"/>
        <v>45901</v>
      </c>
      <c r="AJ77" s="174">
        <f t="shared" si="100"/>
        <v>45931</v>
      </c>
      <c r="AK77" s="174">
        <f t="shared" si="100"/>
        <v>45962</v>
      </c>
      <c r="AL77" s="174">
        <f t="shared" si="100"/>
        <v>45992</v>
      </c>
      <c r="AM77" s="174">
        <f t="shared" si="100"/>
        <v>46023</v>
      </c>
      <c r="AN77" s="174">
        <f t="shared" si="100"/>
        <v>46054</v>
      </c>
      <c r="AO77" s="174">
        <f t="shared" si="100"/>
        <v>46082</v>
      </c>
      <c r="AP77" s="174">
        <f t="shared" si="100"/>
        <v>46113</v>
      </c>
      <c r="AQ77" s="174">
        <f t="shared" si="100"/>
        <v>46143</v>
      </c>
      <c r="AR77" s="174">
        <f t="shared" si="100"/>
        <v>46174</v>
      </c>
      <c r="AS77" s="174">
        <f t="shared" si="100"/>
        <v>46204</v>
      </c>
      <c r="AT77" s="174">
        <f t="shared" si="100"/>
        <v>46235</v>
      </c>
      <c r="AU77" s="174">
        <f t="shared" si="100"/>
        <v>46266</v>
      </c>
      <c r="AV77" s="174">
        <f t="shared" si="100"/>
        <v>46296</v>
      </c>
      <c r="AW77" s="174">
        <f t="shared" si="100"/>
        <v>46327</v>
      </c>
      <c r="AX77" s="174">
        <f t="shared" si="100"/>
        <v>46357</v>
      </c>
      <c r="AY77" s="174">
        <f t="shared" si="100"/>
        <v>46388</v>
      </c>
      <c r="AZ77" s="174">
        <f t="shared" si="100"/>
        <v>46419</v>
      </c>
      <c r="BA77" s="174">
        <f t="shared" si="100"/>
        <v>46447</v>
      </c>
      <c r="BB77" s="174">
        <f t="shared" si="100"/>
        <v>46478</v>
      </c>
      <c r="BC77" s="174">
        <f t="shared" si="100"/>
        <v>46508</v>
      </c>
      <c r="BD77" s="174">
        <f t="shared" si="100"/>
        <v>46539</v>
      </c>
      <c r="BE77" s="174">
        <f t="shared" si="100"/>
        <v>46569</v>
      </c>
      <c r="BF77" s="174">
        <f t="shared" si="100"/>
        <v>46600</v>
      </c>
      <c r="BG77" s="174">
        <f t="shared" si="100"/>
        <v>46631</v>
      </c>
      <c r="BH77" s="174">
        <f t="shared" si="100"/>
        <v>46661</v>
      </c>
      <c r="BI77" s="174">
        <f t="shared" si="100"/>
        <v>46692</v>
      </c>
      <c r="BJ77" s="174">
        <f t="shared" si="100"/>
        <v>46722</v>
      </c>
      <c r="BK77" s="174">
        <f t="shared" si="100"/>
        <v>46753</v>
      </c>
      <c r="BL77" s="174">
        <f t="shared" si="100"/>
        <v>46784</v>
      </c>
      <c r="BM77" s="174">
        <f t="shared" si="100"/>
        <v>46813</v>
      </c>
      <c r="BN77" s="174">
        <f t="shared" si="100"/>
        <v>46844</v>
      </c>
      <c r="BO77" s="174">
        <f t="shared" si="100"/>
        <v>46874</v>
      </c>
      <c r="BP77" s="174">
        <f t="shared" ref="BP77:CH77" si="101">BP$4</f>
        <v>46905</v>
      </c>
      <c r="BQ77" s="174">
        <f t="shared" si="101"/>
        <v>46935</v>
      </c>
      <c r="BR77" s="174">
        <f t="shared" si="101"/>
        <v>46966</v>
      </c>
      <c r="BS77" s="174">
        <f t="shared" si="101"/>
        <v>46997</v>
      </c>
      <c r="BT77" s="174">
        <f t="shared" si="101"/>
        <v>47027</v>
      </c>
      <c r="BU77" s="174">
        <f t="shared" si="101"/>
        <v>47058</v>
      </c>
      <c r="BV77" s="174">
        <f t="shared" si="101"/>
        <v>47088</v>
      </c>
      <c r="BW77" s="174">
        <f t="shared" si="101"/>
        <v>47119</v>
      </c>
      <c r="BX77" s="174">
        <f t="shared" si="101"/>
        <v>47150</v>
      </c>
      <c r="BY77" s="174">
        <f t="shared" si="101"/>
        <v>47178</v>
      </c>
      <c r="BZ77" s="174">
        <f t="shared" si="101"/>
        <v>47209</v>
      </c>
      <c r="CA77" s="174">
        <f t="shared" si="101"/>
        <v>47239</v>
      </c>
      <c r="CB77" s="174">
        <f t="shared" si="101"/>
        <v>47270</v>
      </c>
      <c r="CC77" s="174">
        <f t="shared" si="101"/>
        <v>47300</v>
      </c>
      <c r="CD77" s="174">
        <f t="shared" si="101"/>
        <v>47331</v>
      </c>
      <c r="CE77" s="174">
        <f t="shared" si="101"/>
        <v>47362</v>
      </c>
      <c r="CF77" s="174">
        <f t="shared" si="101"/>
        <v>47392</v>
      </c>
      <c r="CG77" s="174">
        <f t="shared" si="101"/>
        <v>47423</v>
      </c>
      <c r="CH77" s="175">
        <f t="shared" si="101"/>
        <v>47453</v>
      </c>
      <c r="CJ77" s="229" t="s">
        <v>182</v>
      </c>
    </row>
    <row r="78" spans="1:88" ht="15.75" customHeight="1" x14ac:dyDescent="0.3">
      <c r="A78" s="608"/>
      <c r="B78" s="14" t="str">
        <f>B59</f>
        <v>Air Comp</v>
      </c>
      <c r="C78" s="343">
        <f>'2M - SGS'!C78</f>
        <v>8.5109000000000004E-2</v>
      </c>
      <c r="D78" s="343">
        <f>'2M - SGS'!D78</f>
        <v>7.7715000000000006E-2</v>
      </c>
      <c r="E78" s="343">
        <f>'2M - SGS'!E78</f>
        <v>8.6136000000000004E-2</v>
      </c>
      <c r="F78" s="343">
        <f>'2M - SGS'!F78</f>
        <v>7.9796000000000006E-2</v>
      </c>
      <c r="G78" s="343">
        <f>'2M - SGS'!G78</f>
        <v>8.5334999999999994E-2</v>
      </c>
      <c r="H78" s="343">
        <f>'2M - SGS'!H78</f>
        <v>8.1994999999999998E-2</v>
      </c>
      <c r="I78" s="343">
        <f>'2M - SGS'!I78</f>
        <v>8.4098999999999993E-2</v>
      </c>
      <c r="J78" s="343">
        <f>'2M - SGS'!J78</f>
        <v>8.4198999999999996E-2</v>
      </c>
      <c r="K78" s="343">
        <f>'2M - SGS'!K78</f>
        <v>8.2512000000000002E-2</v>
      </c>
      <c r="L78" s="343">
        <f>'2M - SGS'!L78</f>
        <v>8.5277000000000006E-2</v>
      </c>
      <c r="M78" s="343">
        <f>'2M - SGS'!M78</f>
        <v>8.2588999999999996E-2</v>
      </c>
      <c r="N78" s="343">
        <f>'2M - SGS'!N78</f>
        <v>8.5237999999999994E-2</v>
      </c>
      <c r="O78" s="343">
        <f>'2M - SGS'!O78</f>
        <v>8.5109000000000004E-2</v>
      </c>
      <c r="P78" s="343">
        <f>'2M - SGS'!P78</f>
        <v>7.7715000000000006E-2</v>
      </c>
      <c r="Q78" s="343">
        <f>'2M - SGS'!Q78</f>
        <v>8.6136000000000004E-2</v>
      </c>
      <c r="R78" s="343">
        <f>'2M - SGS'!R78</f>
        <v>7.9796000000000006E-2</v>
      </c>
      <c r="S78" s="343">
        <f>'2M - SGS'!S78</f>
        <v>8.5334999999999994E-2</v>
      </c>
      <c r="T78" s="343">
        <f>'2M - SGS'!T78</f>
        <v>8.1994999999999998E-2</v>
      </c>
      <c r="U78" s="343">
        <f>'2M - SGS'!U78</f>
        <v>8.4098999999999993E-2</v>
      </c>
      <c r="V78" s="343">
        <f>'2M - SGS'!V78</f>
        <v>8.4198999999999996E-2</v>
      </c>
      <c r="W78" s="343">
        <f>'2M - SGS'!W78</f>
        <v>8.2512000000000002E-2</v>
      </c>
      <c r="X78" s="343">
        <f>'2M - SGS'!X78</f>
        <v>8.5277000000000006E-2</v>
      </c>
      <c r="Y78" s="343">
        <f>'2M - SGS'!Y78</f>
        <v>8.2588999999999996E-2</v>
      </c>
      <c r="Z78" s="343">
        <f>'2M - SGS'!Z78</f>
        <v>8.5237999999999994E-2</v>
      </c>
      <c r="AA78" s="343">
        <f>'2M - SGS'!AA78</f>
        <v>8.5109000000000004E-2</v>
      </c>
      <c r="AB78" s="343">
        <f>'2M - SGS'!AB78</f>
        <v>7.7715000000000006E-2</v>
      </c>
      <c r="AC78" s="343">
        <f>'2M - SGS'!AC78</f>
        <v>8.6136000000000004E-2</v>
      </c>
      <c r="AD78" s="343">
        <f>'2M - SGS'!AD78</f>
        <v>7.9796000000000006E-2</v>
      </c>
      <c r="AE78" s="343">
        <f>'2M - SGS'!AE78</f>
        <v>8.5334999999999994E-2</v>
      </c>
      <c r="AF78" s="343">
        <f>'2M - SGS'!AF78</f>
        <v>8.1994999999999998E-2</v>
      </c>
      <c r="AG78" s="343">
        <f>'2M - SGS'!AG78</f>
        <v>8.4098999999999993E-2</v>
      </c>
      <c r="AH78" s="343">
        <f>'2M - SGS'!AH78</f>
        <v>8.4198999999999996E-2</v>
      </c>
      <c r="AI78" s="343">
        <f>'2M - SGS'!AI78</f>
        <v>8.2512000000000002E-2</v>
      </c>
      <c r="AJ78" s="343">
        <f>'2M - SGS'!AJ78</f>
        <v>8.5277000000000006E-2</v>
      </c>
      <c r="AK78" s="343">
        <f>'2M - SGS'!AK78</f>
        <v>8.2588999999999996E-2</v>
      </c>
      <c r="AL78" s="343">
        <f>'2M - SGS'!AL78</f>
        <v>8.5237999999999994E-2</v>
      </c>
      <c r="AM78" s="343">
        <f>'2M - SGS'!AM78</f>
        <v>8.5109000000000004E-2</v>
      </c>
      <c r="AN78" s="343">
        <f>'2M - SGS'!AN78</f>
        <v>7.7715000000000006E-2</v>
      </c>
      <c r="AO78" s="343">
        <f>'2M - SGS'!AO78</f>
        <v>8.6136000000000004E-2</v>
      </c>
      <c r="AP78" s="343">
        <f>'2M - SGS'!AP78</f>
        <v>7.9796000000000006E-2</v>
      </c>
      <c r="AQ78" s="343">
        <f>'2M - SGS'!AQ78</f>
        <v>8.5334999999999994E-2</v>
      </c>
      <c r="AR78" s="343">
        <f>'2M - SGS'!AR78</f>
        <v>8.1994999999999998E-2</v>
      </c>
      <c r="AS78" s="343">
        <f>'2M - SGS'!AS78</f>
        <v>8.4098999999999993E-2</v>
      </c>
      <c r="AT78" s="343">
        <f>'2M - SGS'!AT78</f>
        <v>8.4198999999999996E-2</v>
      </c>
      <c r="AU78" s="343">
        <f>'2M - SGS'!AU78</f>
        <v>8.2512000000000002E-2</v>
      </c>
      <c r="AV78" s="343">
        <f>'2M - SGS'!AV78</f>
        <v>8.5277000000000006E-2</v>
      </c>
      <c r="AW78" s="343">
        <f>'2M - SGS'!AW78</f>
        <v>8.2588999999999996E-2</v>
      </c>
      <c r="AX78" s="343">
        <f>'2M - SGS'!AX78</f>
        <v>8.5237999999999994E-2</v>
      </c>
      <c r="AY78" s="343">
        <f>'2M - SGS'!AY78</f>
        <v>8.5109000000000004E-2</v>
      </c>
      <c r="AZ78" s="343">
        <f>'2M - SGS'!AZ78</f>
        <v>7.7715000000000006E-2</v>
      </c>
      <c r="BA78" s="343">
        <f>'2M - SGS'!BA78</f>
        <v>8.6136000000000004E-2</v>
      </c>
      <c r="BB78" s="343">
        <f>'2M - SGS'!BB78</f>
        <v>7.9796000000000006E-2</v>
      </c>
      <c r="BC78" s="343">
        <f>'2M - SGS'!BC78</f>
        <v>8.5334999999999994E-2</v>
      </c>
      <c r="BD78" s="343">
        <f>'2M - SGS'!BD78</f>
        <v>8.1994999999999998E-2</v>
      </c>
      <c r="BE78" s="343">
        <f>'2M - SGS'!BE78</f>
        <v>8.4098999999999993E-2</v>
      </c>
      <c r="BF78" s="343">
        <f>'2M - SGS'!BF78</f>
        <v>8.4198999999999996E-2</v>
      </c>
      <c r="BG78" s="343">
        <f>'2M - SGS'!BG78</f>
        <v>8.2512000000000002E-2</v>
      </c>
      <c r="BH78" s="343">
        <f>'2M - SGS'!BH78</f>
        <v>8.5277000000000006E-2</v>
      </c>
      <c r="BI78" s="343">
        <f>'2M - SGS'!BI78</f>
        <v>8.2588999999999996E-2</v>
      </c>
      <c r="BJ78" s="343">
        <f>'2M - SGS'!BJ78</f>
        <v>8.5237999999999994E-2</v>
      </c>
      <c r="BK78" s="343">
        <f>'2M - SGS'!BK78</f>
        <v>8.5109000000000004E-2</v>
      </c>
      <c r="BL78" s="343">
        <f>'2M - SGS'!BL78</f>
        <v>7.7715000000000006E-2</v>
      </c>
      <c r="BM78" s="343">
        <f>'2M - SGS'!BM78</f>
        <v>8.6136000000000004E-2</v>
      </c>
      <c r="BN78" s="343">
        <f>'2M - SGS'!BN78</f>
        <v>7.9796000000000006E-2</v>
      </c>
      <c r="BO78" s="343">
        <f>'2M - SGS'!BO78</f>
        <v>8.5334999999999994E-2</v>
      </c>
      <c r="BP78" s="343">
        <f>'2M - SGS'!BP78</f>
        <v>8.1994999999999998E-2</v>
      </c>
      <c r="BQ78" s="343">
        <f>'2M - SGS'!BQ78</f>
        <v>8.4098999999999993E-2</v>
      </c>
      <c r="BR78" s="343">
        <f>'2M - SGS'!BR78</f>
        <v>8.4198999999999996E-2</v>
      </c>
      <c r="BS78" s="343">
        <f>'2M - SGS'!BS78</f>
        <v>8.2512000000000002E-2</v>
      </c>
      <c r="BT78" s="343">
        <f>'2M - SGS'!BT78</f>
        <v>8.5277000000000006E-2</v>
      </c>
      <c r="BU78" s="343">
        <f>'2M - SGS'!BU78</f>
        <v>8.2588999999999996E-2</v>
      </c>
      <c r="BV78" s="343">
        <f>'2M - SGS'!BV78</f>
        <v>8.5237999999999994E-2</v>
      </c>
      <c r="BW78" s="343">
        <f>'2M - SGS'!BW78</f>
        <v>8.5109000000000004E-2</v>
      </c>
      <c r="BX78" s="343">
        <f>'2M - SGS'!BX78</f>
        <v>7.7715000000000006E-2</v>
      </c>
      <c r="BY78" s="343">
        <f>'2M - SGS'!BY78</f>
        <v>8.6136000000000004E-2</v>
      </c>
      <c r="BZ78" s="343">
        <f>'2M - SGS'!BZ78</f>
        <v>7.9796000000000006E-2</v>
      </c>
      <c r="CA78" s="343">
        <f>'2M - SGS'!CA78</f>
        <v>8.5334999999999994E-2</v>
      </c>
      <c r="CB78" s="343">
        <f>'2M - SGS'!CB78</f>
        <v>8.1994999999999998E-2</v>
      </c>
      <c r="CC78" s="343">
        <f>'2M - SGS'!CC78</f>
        <v>8.4098999999999993E-2</v>
      </c>
      <c r="CD78" s="343">
        <f>'2M - SGS'!CD78</f>
        <v>8.4198999999999996E-2</v>
      </c>
      <c r="CE78" s="343">
        <f>'2M - SGS'!CE78</f>
        <v>8.2512000000000002E-2</v>
      </c>
      <c r="CF78" s="343">
        <f>'2M - SGS'!CF78</f>
        <v>8.5277000000000006E-2</v>
      </c>
      <c r="CG78" s="343">
        <f>'2M - SGS'!CG78</f>
        <v>8.2588999999999996E-2</v>
      </c>
      <c r="CH78" s="344">
        <f>'2M - SGS'!CH78</f>
        <v>8.5237999999999994E-2</v>
      </c>
      <c r="CJ78" s="245">
        <f>SUM(C78:N78)</f>
        <v>1.0000000000000002</v>
      </c>
    </row>
    <row r="79" spans="1:88" ht="15.6" x14ac:dyDescent="0.3">
      <c r="A79" s="608"/>
      <c r="B79" s="14" t="str">
        <f t="shared" ref="B79:B90" si="102">B60</f>
        <v>Building Shell</v>
      </c>
      <c r="C79" s="343">
        <f>'2M - SGS'!C79</f>
        <v>0.107824</v>
      </c>
      <c r="D79" s="343">
        <f>'2M - SGS'!D79</f>
        <v>9.1051999999999994E-2</v>
      </c>
      <c r="E79" s="343">
        <f>'2M - SGS'!E79</f>
        <v>7.1135000000000004E-2</v>
      </c>
      <c r="F79" s="343">
        <f>'2M - SGS'!F79</f>
        <v>4.1179E-2</v>
      </c>
      <c r="G79" s="343">
        <f>'2M - SGS'!G79</f>
        <v>4.4423999999999998E-2</v>
      </c>
      <c r="H79" s="343">
        <f>'2M - SGS'!H79</f>
        <v>0.106128</v>
      </c>
      <c r="I79" s="343">
        <f>'2M - SGS'!I79</f>
        <v>0.14288100000000001</v>
      </c>
      <c r="J79" s="343">
        <f>'2M - SGS'!J79</f>
        <v>0.133494</v>
      </c>
      <c r="K79" s="343">
        <f>'2M - SGS'!K79</f>
        <v>5.781E-2</v>
      </c>
      <c r="L79" s="343">
        <f>'2M - SGS'!L79</f>
        <v>3.8018000000000003E-2</v>
      </c>
      <c r="M79" s="343">
        <f>'2M - SGS'!M79</f>
        <v>6.2103999999999999E-2</v>
      </c>
      <c r="N79" s="343">
        <f>'2M - SGS'!N79</f>
        <v>0.10395</v>
      </c>
      <c r="O79" s="343">
        <f>'2M - SGS'!O79</f>
        <v>0.107824</v>
      </c>
      <c r="P79" s="343">
        <f>'2M - SGS'!P79</f>
        <v>9.1051999999999994E-2</v>
      </c>
      <c r="Q79" s="343">
        <f>'2M - SGS'!Q79</f>
        <v>7.1135000000000004E-2</v>
      </c>
      <c r="R79" s="343">
        <f>'2M - SGS'!R79</f>
        <v>4.1179E-2</v>
      </c>
      <c r="S79" s="343">
        <f>'2M - SGS'!S79</f>
        <v>4.4423999999999998E-2</v>
      </c>
      <c r="T79" s="343">
        <f>'2M - SGS'!T79</f>
        <v>0.106128</v>
      </c>
      <c r="U79" s="343">
        <f>'2M - SGS'!U79</f>
        <v>0.14288100000000001</v>
      </c>
      <c r="V79" s="343">
        <f>'2M - SGS'!V79</f>
        <v>0.133494</v>
      </c>
      <c r="W79" s="343">
        <f>'2M - SGS'!W79</f>
        <v>5.781E-2</v>
      </c>
      <c r="X79" s="343">
        <f>'2M - SGS'!X79</f>
        <v>3.8018000000000003E-2</v>
      </c>
      <c r="Y79" s="343">
        <f>'2M - SGS'!Y79</f>
        <v>6.2103999999999999E-2</v>
      </c>
      <c r="Z79" s="343">
        <f>'2M - SGS'!Z79</f>
        <v>0.10395</v>
      </c>
      <c r="AA79" s="343">
        <f>'2M - SGS'!AA79</f>
        <v>0.107824</v>
      </c>
      <c r="AB79" s="343">
        <f>'2M - SGS'!AB79</f>
        <v>9.1051999999999994E-2</v>
      </c>
      <c r="AC79" s="343">
        <f>'2M - SGS'!AC79</f>
        <v>7.1135000000000004E-2</v>
      </c>
      <c r="AD79" s="343">
        <f>'2M - SGS'!AD79</f>
        <v>4.1179E-2</v>
      </c>
      <c r="AE79" s="343">
        <f>'2M - SGS'!AE79</f>
        <v>4.4423999999999998E-2</v>
      </c>
      <c r="AF79" s="343">
        <f>'2M - SGS'!AF79</f>
        <v>0.106128</v>
      </c>
      <c r="AG79" s="343">
        <f>'2M - SGS'!AG79</f>
        <v>0.14288100000000001</v>
      </c>
      <c r="AH79" s="343">
        <f>'2M - SGS'!AH79</f>
        <v>0.133494</v>
      </c>
      <c r="AI79" s="343">
        <f>'2M - SGS'!AI79</f>
        <v>5.781E-2</v>
      </c>
      <c r="AJ79" s="343">
        <f>'2M - SGS'!AJ79</f>
        <v>3.8018000000000003E-2</v>
      </c>
      <c r="AK79" s="343">
        <f>'2M - SGS'!AK79</f>
        <v>6.2103999999999999E-2</v>
      </c>
      <c r="AL79" s="343">
        <f>'2M - SGS'!AL79</f>
        <v>0.10395</v>
      </c>
      <c r="AM79" s="343">
        <f>'2M - SGS'!AM79</f>
        <v>0.107824</v>
      </c>
      <c r="AN79" s="343">
        <f>'2M - SGS'!AN79</f>
        <v>9.1051999999999994E-2</v>
      </c>
      <c r="AO79" s="343">
        <f>'2M - SGS'!AO79</f>
        <v>7.1135000000000004E-2</v>
      </c>
      <c r="AP79" s="343">
        <f>'2M - SGS'!AP79</f>
        <v>4.1179E-2</v>
      </c>
      <c r="AQ79" s="343">
        <f>'2M - SGS'!AQ79</f>
        <v>4.4423999999999998E-2</v>
      </c>
      <c r="AR79" s="343">
        <f>'2M - SGS'!AR79</f>
        <v>0.106128</v>
      </c>
      <c r="AS79" s="343">
        <f>'2M - SGS'!AS79</f>
        <v>0.14288100000000001</v>
      </c>
      <c r="AT79" s="343">
        <f>'2M - SGS'!AT79</f>
        <v>0.133494</v>
      </c>
      <c r="AU79" s="343">
        <f>'2M - SGS'!AU79</f>
        <v>5.781E-2</v>
      </c>
      <c r="AV79" s="343">
        <f>'2M - SGS'!AV79</f>
        <v>3.8018000000000003E-2</v>
      </c>
      <c r="AW79" s="343">
        <f>'2M - SGS'!AW79</f>
        <v>6.2103999999999999E-2</v>
      </c>
      <c r="AX79" s="343">
        <f>'2M - SGS'!AX79</f>
        <v>0.10395</v>
      </c>
      <c r="AY79" s="343">
        <f>'2M - SGS'!AY79</f>
        <v>0.107824</v>
      </c>
      <c r="AZ79" s="343">
        <f>'2M - SGS'!AZ79</f>
        <v>9.1051999999999994E-2</v>
      </c>
      <c r="BA79" s="343">
        <f>'2M - SGS'!BA79</f>
        <v>7.1135000000000004E-2</v>
      </c>
      <c r="BB79" s="343">
        <f>'2M - SGS'!BB79</f>
        <v>4.1179E-2</v>
      </c>
      <c r="BC79" s="343">
        <f>'2M - SGS'!BC79</f>
        <v>4.4423999999999998E-2</v>
      </c>
      <c r="BD79" s="343">
        <f>'2M - SGS'!BD79</f>
        <v>0.106128</v>
      </c>
      <c r="BE79" s="343">
        <f>'2M - SGS'!BE79</f>
        <v>0.14288100000000001</v>
      </c>
      <c r="BF79" s="343">
        <f>'2M - SGS'!BF79</f>
        <v>0.133494</v>
      </c>
      <c r="BG79" s="343">
        <f>'2M - SGS'!BG79</f>
        <v>5.781E-2</v>
      </c>
      <c r="BH79" s="343">
        <f>'2M - SGS'!BH79</f>
        <v>3.8018000000000003E-2</v>
      </c>
      <c r="BI79" s="343">
        <f>'2M - SGS'!BI79</f>
        <v>6.2103999999999999E-2</v>
      </c>
      <c r="BJ79" s="343">
        <f>'2M - SGS'!BJ79</f>
        <v>0.10395</v>
      </c>
      <c r="BK79" s="343">
        <f>'2M - SGS'!BK79</f>
        <v>0.107824</v>
      </c>
      <c r="BL79" s="343">
        <f>'2M - SGS'!BL79</f>
        <v>9.1051999999999994E-2</v>
      </c>
      <c r="BM79" s="343">
        <f>'2M - SGS'!BM79</f>
        <v>7.1135000000000004E-2</v>
      </c>
      <c r="BN79" s="343">
        <f>'2M - SGS'!BN79</f>
        <v>4.1179E-2</v>
      </c>
      <c r="BO79" s="343">
        <f>'2M - SGS'!BO79</f>
        <v>4.4423999999999998E-2</v>
      </c>
      <c r="BP79" s="343">
        <f>'2M - SGS'!BP79</f>
        <v>0.106128</v>
      </c>
      <c r="BQ79" s="343">
        <f>'2M - SGS'!BQ79</f>
        <v>0.14288100000000001</v>
      </c>
      <c r="BR79" s="343">
        <f>'2M - SGS'!BR79</f>
        <v>0.133494</v>
      </c>
      <c r="BS79" s="343">
        <f>'2M - SGS'!BS79</f>
        <v>5.781E-2</v>
      </c>
      <c r="BT79" s="343">
        <f>'2M - SGS'!BT79</f>
        <v>3.8018000000000003E-2</v>
      </c>
      <c r="BU79" s="343">
        <f>'2M - SGS'!BU79</f>
        <v>6.2103999999999999E-2</v>
      </c>
      <c r="BV79" s="343">
        <f>'2M - SGS'!BV79</f>
        <v>0.10395</v>
      </c>
      <c r="BW79" s="343">
        <f>'2M - SGS'!BW79</f>
        <v>0.107824</v>
      </c>
      <c r="BX79" s="343">
        <f>'2M - SGS'!BX79</f>
        <v>9.1051999999999994E-2</v>
      </c>
      <c r="BY79" s="343">
        <f>'2M - SGS'!BY79</f>
        <v>7.1135000000000004E-2</v>
      </c>
      <c r="BZ79" s="343">
        <f>'2M - SGS'!BZ79</f>
        <v>4.1179E-2</v>
      </c>
      <c r="CA79" s="343">
        <f>'2M - SGS'!CA79</f>
        <v>4.4423999999999998E-2</v>
      </c>
      <c r="CB79" s="343">
        <f>'2M - SGS'!CB79</f>
        <v>0.106128</v>
      </c>
      <c r="CC79" s="343">
        <f>'2M - SGS'!CC79</f>
        <v>0.14288100000000001</v>
      </c>
      <c r="CD79" s="343">
        <f>'2M - SGS'!CD79</f>
        <v>0.133494</v>
      </c>
      <c r="CE79" s="343">
        <f>'2M - SGS'!CE79</f>
        <v>5.781E-2</v>
      </c>
      <c r="CF79" s="343">
        <f>'2M - SGS'!CF79</f>
        <v>3.8018000000000003E-2</v>
      </c>
      <c r="CG79" s="343">
        <f>'2M - SGS'!CG79</f>
        <v>6.2103999999999999E-2</v>
      </c>
      <c r="CH79" s="344">
        <f>'2M - SGS'!CH79</f>
        <v>0.10395</v>
      </c>
      <c r="CJ79" s="245">
        <f t="shared" ref="CJ79:CJ90" si="103">SUM(C79:N79)</f>
        <v>0.99999900000000008</v>
      </c>
    </row>
    <row r="80" spans="1:88" ht="15.6" x14ac:dyDescent="0.3">
      <c r="A80" s="608"/>
      <c r="B80" s="14" t="str">
        <f t="shared" si="102"/>
        <v>Cooking</v>
      </c>
      <c r="C80" s="343">
        <f>'2M - SGS'!C80</f>
        <v>8.6096000000000006E-2</v>
      </c>
      <c r="D80" s="343">
        <f>'2M - SGS'!D80</f>
        <v>7.8608999999999998E-2</v>
      </c>
      <c r="E80" s="343">
        <f>'2M - SGS'!E80</f>
        <v>8.1547999999999995E-2</v>
      </c>
      <c r="F80" s="343">
        <f>'2M - SGS'!F80</f>
        <v>7.2947999999999999E-2</v>
      </c>
      <c r="G80" s="343">
        <f>'2M - SGS'!G80</f>
        <v>8.6277000000000006E-2</v>
      </c>
      <c r="H80" s="343">
        <f>'2M - SGS'!H80</f>
        <v>8.3294000000000007E-2</v>
      </c>
      <c r="I80" s="343">
        <f>'2M - SGS'!I80</f>
        <v>8.5859000000000005E-2</v>
      </c>
      <c r="J80" s="343">
        <f>'2M - SGS'!J80</f>
        <v>8.5885000000000003E-2</v>
      </c>
      <c r="K80" s="343">
        <f>'2M - SGS'!K80</f>
        <v>8.3474999999999994E-2</v>
      </c>
      <c r="L80" s="343">
        <f>'2M - SGS'!L80</f>
        <v>8.6262000000000005E-2</v>
      </c>
      <c r="M80" s="343">
        <f>'2M - SGS'!M80</f>
        <v>8.3496000000000001E-2</v>
      </c>
      <c r="N80" s="343">
        <f>'2M - SGS'!N80</f>
        <v>8.6250999999999994E-2</v>
      </c>
      <c r="O80" s="343">
        <f>'2M - SGS'!O80</f>
        <v>8.6096000000000006E-2</v>
      </c>
      <c r="P80" s="343">
        <f>'2M - SGS'!P80</f>
        <v>7.8608999999999998E-2</v>
      </c>
      <c r="Q80" s="343">
        <f>'2M - SGS'!Q80</f>
        <v>8.1547999999999995E-2</v>
      </c>
      <c r="R80" s="343">
        <f>'2M - SGS'!R80</f>
        <v>7.2947999999999999E-2</v>
      </c>
      <c r="S80" s="343">
        <f>'2M - SGS'!S80</f>
        <v>8.6277000000000006E-2</v>
      </c>
      <c r="T80" s="343">
        <f>'2M - SGS'!T80</f>
        <v>8.3294000000000007E-2</v>
      </c>
      <c r="U80" s="343">
        <f>'2M - SGS'!U80</f>
        <v>8.5859000000000005E-2</v>
      </c>
      <c r="V80" s="343">
        <f>'2M - SGS'!V80</f>
        <v>8.5885000000000003E-2</v>
      </c>
      <c r="W80" s="343">
        <f>'2M - SGS'!W80</f>
        <v>8.3474999999999994E-2</v>
      </c>
      <c r="X80" s="343">
        <f>'2M - SGS'!X80</f>
        <v>8.6262000000000005E-2</v>
      </c>
      <c r="Y80" s="343">
        <f>'2M - SGS'!Y80</f>
        <v>8.3496000000000001E-2</v>
      </c>
      <c r="Z80" s="343">
        <f>'2M - SGS'!Z80</f>
        <v>8.6250999999999994E-2</v>
      </c>
      <c r="AA80" s="343">
        <f>'2M - SGS'!AA80</f>
        <v>8.6096000000000006E-2</v>
      </c>
      <c r="AB80" s="343">
        <f>'2M - SGS'!AB80</f>
        <v>7.8608999999999998E-2</v>
      </c>
      <c r="AC80" s="343">
        <f>'2M - SGS'!AC80</f>
        <v>8.1547999999999995E-2</v>
      </c>
      <c r="AD80" s="343">
        <f>'2M - SGS'!AD80</f>
        <v>7.2947999999999999E-2</v>
      </c>
      <c r="AE80" s="343">
        <f>'2M - SGS'!AE80</f>
        <v>8.6277000000000006E-2</v>
      </c>
      <c r="AF80" s="343">
        <f>'2M - SGS'!AF80</f>
        <v>8.3294000000000007E-2</v>
      </c>
      <c r="AG80" s="343">
        <f>'2M - SGS'!AG80</f>
        <v>8.5859000000000005E-2</v>
      </c>
      <c r="AH80" s="343">
        <f>'2M - SGS'!AH80</f>
        <v>8.5885000000000003E-2</v>
      </c>
      <c r="AI80" s="343">
        <f>'2M - SGS'!AI80</f>
        <v>8.3474999999999994E-2</v>
      </c>
      <c r="AJ80" s="343">
        <f>'2M - SGS'!AJ80</f>
        <v>8.6262000000000005E-2</v>
      </c>
      <c r="AK80" s="343">
        <f>'2M - SGS'!AK80</f>
        <v>8.3496000000000001E-2</v>
      </c>
      <c r="AL80" s="343">
        <f>'2M - SGS'!AL80</f>
        <v>8.6250999999999994E-2</v>
      </c>
      <c r="AM80" s="343">
        <f>'2M - SGS'!AM80</f>
        <v>8.6096000000000006E-2</v>
      </c>
      <c r="AN80" s="343">
        <f>'2M - SGS'!AN80</f>
        <v>7.8608999999999998E-2</v>
      </c>
      <c r="AO80" s="343">
        <f>'2M - SGS'!AO80</f>
        <v>8.1547999999999995E-2</v>
      </c>
      <c r="AP80" s="343">
        <f>'2M - SGS'!AP80</f>
        <v>7.2947999999999999E-2</v>
      </c>
      <c r="AQ80" s="343">
        <f>'2M - SGS'!AQ80</f>
        <v>8.6277000000000006E-2</v>
      </c>
      <c r="AR80" s="343">
        <f>'2M - SGS'!AR80</f>
        <v>8.3294000000000007E-2</v>
      </c>
      <c r="AS80" s="343">
        <f>'2M - SGS'!AS80</f>
        <v>8.5859000000000005E-2</v>
      </c>
      <c r="AT80" s="343">
        <f>'2M - SGS'!AT80</f>
        <v>8.5885000000000003E-2</v>
      </c>
      <c r="AU80" s="343">
        <f>'2M - SGS'!AU80</f>
        <v>8.3474999999999994E-2</v>
      </c>
      <c r="AV80" s="343">
        <f>'2M - SGS'!AV80</f>
        <v>8.6262000000000005E-2</v>
      </c>
      <c r="AW80" s="343">
        <f>'2M - SGS'!AW80</f>
        <v>8.3496000000000001E-2</v>
      </c>
      <c r="AX80" s="343">
        <f>'2M - SGS'!AX80</f>
        <v>8.6250999999999994E-2</v>
      </c>
      <c r="AY80" s="343">
        <f>'2M - SGS'!AY80</f>
        <v>8.6096000000000006E-2</v>
      </c>
      <c r="AZ80" s="343">
        <f>'2M - SGS'!AZ80</f>
        <v>7.8608999999999998E-2</v>
      </c>
      <c r="BA80" s="343">
        <f>'2M - SGS'!BA80</f>
        <v>8.1547999999999995E-2</v>
      </c>
      <c r="BB80" s="343">
        <f>'2M - SGS'!BB80</f>
        <v>7.2947999999999999E-2</v>
      </c>
      <c r="BC80" s="343">
        <f>'2M - SGS'!BC80</f>
        <v>8.6277000000000006E-2</v>
      </c>
      <c r="BD80" s="343">
        <f>'2M - SGS'!BD80</f>
        <v>8.3294000000000007E-2</v>
      </c>
      <c r="BE80" s="343">
        <f>'2M - SGS'!BE80</f>
        <v>8.5859000000000005E-2</v>
      </c>
      <c r="BF80" s="343">
        <f>'2M - SGS'!BF80</f>
        <v>8.5885000000000003E-2</v>
      </c>
      <c r="BG80" s="343">
        <f>'2M - SGS'!BG80</f>
        <v>8.3474999999999994E-2</v>
      </c>
      <c r="BH80" s="343">
        <f>'2M - SGS'!BH80</f>
        <v>8.6262000000000005E-2</v>
      </c>
      <c r="BI80" s="343">
        <f>'2M - SGS'!BI80</f>
        <v>8.3496000000000001E-2</v>
      </c>
      <c r="BJ80" s="343">
        <f>'2M - SGS'!BJ80</f>
        <v>8.6250999999999994E-2</v>
      </c>
      <c r="BK80" s="343">
        <f>'2M - SGS'!BK80</f>
        <v>8.6096000000000006E-2</v>
      </c>
      <c r="BL80" s="343">
        <f>'2M - SGS'!BL80</f>
        <v>7.8608999999999998E-2</v>
      </c>
      <c r="BM80" s="343">
        <f>'2M - SGS'!BM80</f>
        <v>8.1547999999999995E-2</v>
      </c>
      <c r="BN80" s="343">
        <f>'2M - SGS'!BN80</f>
        <v>7.2947999999999999E-2</v>
      </c>
      <c r="BO80" s="343">
        <f>'2M - SGS'!BO80</f>
        <v>8.6277000000000006E-2</v>
      </c>
      <c r="BP80" s="343">
        <f>'2M - SGS'!BP80</f>
        <v>8.3294000000000007E-2</v>
      </c>
      <c r="BQ80" s="343">
        <f>'2M - SGS'!BQ80</f>
        <v>8.5859000000000005E-2</v>
      </c>
      <c r="BR80" s="343">
        <f>'2M - SGS'!BR80</f>
        <v>8.5885000000000003E-2</v>
      </c>
      <c r="BS80" s="343">
        <f>'2M - SGS'!BS80</f>
        <v>8.3474999999999994E-2</v>
      </c>
      <c r="BT80" s="343">
        <f>'2M - SGS'!BT80</f>
        <v>8.6262000000000005E-2</v>
      </c>
      <c r="BU80" s="343">
        <f>'2M - SGS'!BU80</f>
        <v>8.3496000000000001E-2</v>
      </c>
      <c r="BV80" s="343">
        <f>'2M - SGS'!BV80</f>
        <v>8.6250999999999994E-2</v>
      </c>
      <c r="BW80" s="343">
        <f>'2M - SGS'!BW80</f>
        <v>8.6096000000000006E-2</v>
      </c>
      <c r="BX80" s="343">
        <f>'2M - SGS'!BX80</f>
        <v>7.8608999999999998E-2</v>
      </c>
      <c r="BY80" s="343">
        <f>'2M - SGS'!BY80</f>
        <v>8.1547999999999995E-2</v>
      </c>
      <c r="BZ80" s="343">
        <f>'2M - SGS'!BZ80</f>
        <v>7.2947999999999999E-2</v>
      </c>
      <c r="CA80" s="343">
        <f>'2M - SGS'!CA80</f>
        <v>8.6277000000000006E-2</v>
      </c>
      <c r="CB80" s="343">
        <f>'2M - SGS'!CB80</f>
        <v>8.3294000000000007E-2</v>
      </c>
      <c r="CC80" s="343">
        <f>'2M - SGS'!CC80</f>
        <v>8.5859000000000005E-2</v>
      </c>
      <c r="CD80" s="343">
        <f>'2M - SGS'!CD80</f>
        <v>8.5885000000000003E-2</v>
      </c>
      <c r="CE80" s="343">
        <f>'2M - SGS'!CE80</f>
        <v>8.3474999999999994E-2</v>
      </c>
      <c r="CF80" s="343">
        <f>'2M - SGS'!CF80</f>
        <v>8.6262000000000005E-2</v>
      </c>
      <c r="CG80" s="343">
        <f>'2M - SGS'!CG80</f>
        <v>8.3496000000000001E-2</v>
      </c>
      <c r="CH80" s="344">
        <f>'2M - SGS'!CH80</f>
        <v>8.6250999999999994E-2</v>
      </c>
      <c r="CJ80" s="245">
        <f t="shared" si="103"/>
        <v>0.99999999999999989</v>
      </c>
    </row>
    <row r="81" spans="1:88" ht="15.6" x14ac:dyDescent="0.3">
      <c r="A81" s="608"/>
      <c r="B81" s="14" t="str">
        <f t="shared" si="102"/>
        <v>Cooling</v>
      </c>
      <c r="C81" s="343">
        <f>'2M - SGS'!C81</f>
        <v>6.0000000000000002E-6</v>
      </c>
      <c r="D81" s="343">
        <f>'2M - SGS'!D81</f>
        <v>2.4699999999999999E-4</v>
      </c>
      <c r="E81" s="343">
        <f>'2M - SGS'!E81</f>
        <v>7.2360000000000002E-3</v>
      </c>
      <c r="F81" s="343">
        <f>'2M - SGS'!F81</f>
        <v>2.1690999999999998E-2</v>
      </c>
      <c r="G81" s="343">
        <f>'2M - SGS'!G81</f>
        <v>6.2979999999999994E-2</v>
      </c>
      <c r="H81" s="343">
        <f>'2M - SGS'!H81</f>
        <v>0.21317</v>
      </c>
      <c r="I81" s="343">
        <f>'2M - SGS'!I81</f>
        <v>0.29002899999999998</v>
      </c>
      <c r="J81" s="343">
        <f>'2M - SGS'!J81</f>
        <v>0.270206</v>
      </c>
      <c r="K81" s="343">
        <f>'2M - SGS'!K81</f>
        <v>0.108695</v>
      </c>
      <c r="L81" s="343">
        <f>'2M - SGS'!L81</f>
        <v>1.9643000000000001E-2</v>
      </c>
      <c r="M81" s="343">
        <f>'2M - SGS'!M81</f>
        <v>6.0299999999999998E-3</v>
      </c>
      <c r="N81" s="343">
        <f>'2M - SGS'!N81</f>
        <v>6.3999999999999997E-5</v>
      </c>
      <c r="O81" s="343">
        <f>'2M - SGS'!O81</f>
        <v>6.0000000000000002E-6</v>
      </c>
      <c r="P81" s="343">
        <f>'2M - SGS'!P81</f>
        <v>2.4699999999999999E-4</v>
      </c>
      <c r="Q81" s="343">
        <f>'2M - SGS'!Q81</f>
        <v>7.2360000000000002E-3</v>
      </c>
      <c r="R81" s="343">
        <f>'2M - SGS'!R81</f>
        <v>2.1690999999999998E-2</v>
      </c>
      <c r="S81" s="343">
        <f>'2M - SGS'!S81</f>
        <v>6.2979999999999994E-2</v>
      </c>
      <c r="T81" s="343">
        <f>'2M - SGS'!T81</f>
        <v>0.21317</v>
      </c>
      <c r="U81" s="343">
        <f>'2M - SGS'!U81</f>
        <v>0.29002899999999998</v>
      </c>
      <c r="V81" s="343">
        <f>'2M - SGS'!V81</f>
        <v>0.270206</v>
      </c>
      <c r="W81" s="343">
        <f>'2M - SGS'!W81</f>
        <v>0.108695</v>
      </c>
      <c r="X81" s="343">
        <f>'2M - SGS'!X81</f>
        <v>1.9643000000000001E-2</v>
      </c>
      <c r="Y81" s="343">
        <f>'2M - SGS'!Y81</f>
        <v>6.0299999999999998E-3</v>
      </c>
      <c r="Z81" s="343">
        <f>'2M - SGS'!Z81</f>
        <v>6.3999999999999997E-5</v>
      </c>
      <c r="AA81" s="343">
        <f>'2M - SGS'!AA81</f>
        <v>6.0000000000000002E-6</v>
      </c>
      <c r="AB81" s="343">
        <f>'2M - SGS'!AB81</f>
        <v>2.4699999999999999E-4</v>
      </c>
      <c r="AC81" s="343">
        <f>'2M - SGS'!AC81</f>
        <v>7.2360000000000002E-3</v>
      </c>
      <c r="AD81" s="343">
        <f>'2M - SGS'!AD81</f>
        <v>2.1690999999999998E-2</v>
      </c>
      <c r="AE81" s="343">
        <f>'2M - SGS'!AE81</f>
        <v>6.2979999999999994E-2</v>
      </c>
      <c r="AF81" s="343">
        <f>'2M - SGS'!AF81</f>
        <v>0.21317</v>
      </c>
      <c r="AG81" s="343">
        <f>'2M - SGS'!AG81</f>
        <v>0.29002899999999998</v>
      </c>
      <c r="AH81" s="343">
        <f>'2M - SGS'!AH81</f>
        <v>0.270206</v>
      </c>
      <c r="AI81" s="343">
        <f>'2M - SGS'!AI81</f>
        <v>0.108695</v>
      </c>
      <c r="AJ81" s="343">
        <f>'2M - SGS'!AJ81</f>
        <v>1.9643000000000001E-2</v>
      </c>
      <c r="AK81" s="343">
        <f>'2M - SGS'!AK81</f>
        <v>6.0299999999999998E-3</v>
      </c>
      <c r="AL81" s="343">
        <f>'2M - SGS'!AL81</f>
        <v>6.3999999999999997E-5</v>
      </c>
      <c r="AM81" s="343">
        <f>'2M - SGS'!AM81</f>
        <v>6.0000000000000002E-6</v>
      </c>
      <c r="AN81" s="343">
        <f>'2M - SGS'!AN81</f>
        <v>2.4699999999999999E-4</v>
      </c>
      <c r="AO81" s="343">
        <f>'2M - SGS'!AO81</f>
        <v>7.2360000000000002E-3</v>
      </c>
      <c r="AP81" s="343">
        <f>'2M - SGS'!AP81</f>
        <v>2.1690999999999998E-2</v>
      </c>
      <c r="AQ81" s="343">
        <f>'2M - SGS'!AQ81</f>
        <v>6.2979999999999994E-2</v>
      </c>
      <c r="AR81" s="343">
        <f>'2M - SGS'!AR81</f>
        <v>0.21317</v>
      </c>
      <c r="AS81" s="343">
        <f>'2M - SGS'!AS81</f>
        <v>0.29002899999999998</v>
      </c>
      <c r="AT81" s="343">
        <f>'2M - SGS'!AT81</f>
        <v>0.270206</v>
      </c>
      <c r="AU81" s="343">
        <f>'2M - SGS'!AU81</f>
        <v>0.108695</v>
      </c>
      <c r="AV81" s="343">
        <f>'2M - SGS'!AV81</f>
        <v>1.9643000000000001E-2</v>
      </c>
      <c r="AW81" s="343">
        <f>'2M - SGS'!AW81</f>
        <v>6.0299999999999998E-3</v>
      </c>
      <c r="AX81" s="343">
        <f>'2M - SGS'!AX81</f>
        <v>6.3999999999999997E-5</v>
      </c>
      <c r="AY81" s="343">
        <f>'2M - SGS'!AY81</f>
        <v>6.0000000000000002E-6</v>
      </c>
      <c r="AZ81" s="343">
        <f>'2M - SGS'!AZ81</f>
        <v>2.4699999999999999E-4</v>
      </c>
      <c r="BA81" s="343">
        <f>'2M - SGS'!BA81</f>
        <v>7.2360000000000002E-3</v>
      </c>
      <c r="BB81" s="343">
        <f>'2M - SGS'!BB81</f>
        <v>2.1690999999999998E-2</v>
      </c>
      <c r="BC81" s="343">
        <f>'2M - SGS'!BC81</f>
        <v>6.2979999999999994E-2</v>
      </c>
      <c r="BD81" s="343">
        <f>'2M - SGS'!BD81</f>
        <v>0.21317</v>
      </c>
      <c r="BE81" s="343">
        <f>'2M - SGS'!BE81</f>
        <v>0.29002899999999998</v>
      </c>
      <c r="BF81" s="343">
        <f>'2M - SGS'!BF81</f>
        <v>0.270206</v>
      </c>
      <c r="BG81" s="343">
        <f>'2M - SGS'!BG81</f>
        <v>0.108695</v>
      </c>
      <c r="BH81" s="343">
        <f>'2M - SGS'!BH81</f>
        <v>1.9643000000000001E-2</v>
      </c>
      <c r="BI81" s="343">
        <f>'2M - SGS'!BI81</f>
        <v>6.0299999999999998E-3</v>
      </c>
      <c r="BJ81" s="343">
        <f>'2M - SGS'!BJ81</f>
        <v>6.3999999999999997E-5</v>
      </c>
      <c r="BK81" s="343">
        <f>'2M - SGS'!BK81</f>
        <v>6.0000000000000002E-6</v>
      </c>
      <c r="BL81" s="343">
        <f>'2M - SGS'!BL81</f>
        <v>2.4699999999999999E-4</v>
      </c>
      <c r="BM81" s="343">
        <f>'2M - SGS'!BM81</f>
        <v>7.2360000000000002E-3</v>
      </c>
      <c r="BN81" s="343">
        <f>'2M - SGS'!BN81</f>
        <v>2.1690999999999998E-2</v>
      </c>
      <c r="BO81" s="343">
        <f>'2M - SGS'!BO81</f>
        <v>6.2979999999999994E-2</v>
      </c>
      <c r="BP81" s="343">
        <f>'2M - SGS'!BP81</f>
        <v>0.21317</v>
      </c>
      <c r="BQ81" s="343">
        <f>'2M - SGS'!BQ81</f>
        <v>0.29002899999999998</v>
      </c>
      <c r="BR81" s="343">
        <f>'2M - SGS'!BR81</f>
        <v>0.270206</v>
      </c>
      <c r="BS81" s="343">
        <f>'2M - SGS'!BS81</f>
        <v>0.108695</v>
      </c>
      <c r="BT81" s="343">
        <f>'2M - SGS'!BT81</f>
        <v>1.9643000000000001E-2</v>
      </c>
      <c r="BU81" s="343">
        <f>'2M - SGS'!BU81</f>
        <v>6.0299999999999998E-3</v>
      </c>
      <c r="BV81" s="343">
        <f>'2M - SGS'!BV81</f>
        <v>6.3999999999999997E-5</v>
      </c>
      <c r="BW81" s="343">
        <f>'2M - SGS'!BW81</f>
        <v>6.0000000000000002E-6</v>
      </c>
      <c r="BX81" s="343">
        <f>'2M - SGS'!BX81</f>
        <v>2.4699999999999999E-4</v>
      </c>
      <c r="BY81" s="343">
        <f>'2M - SGS'!BY81</f>
        <v>7.2360000000000002E-3</v>
      </c>
      <c r="BZ81" s="343">
        <f>'2M - SGS'!BZ81</f>
        <v>2.1690999999999998E-2</v>
      </c>
      <c r="CA81" s="343">
        <f>'2M - SGS'!CA81</f>
        <v>6.2979999999999994E-2</v>
      </c>
      <c r="CB81" s="343">
        <f>'2M - SGS'!CB81</f>
        <v>0.21317</v>
      </c>
      <c r="CC81" s="343">
        <f>'2M - SGS'!CC81</f>
        <v>0.29002899999999998</v>
      </c>
      <c r="CD81" s="343">
        <f>'2M - SGS'!CD81</f>
        <v>0.270206</v>
      </c>
      <c r="CE81" s="343">
        <f>'2M - SGS'!CE81</f>
        <v>0.108695</v>
      </c>
      <c r="CF81" s="343">
        <f>'2M - SGS'!CF81</f>
        <v>1.9643000000000001E-2</v>
      </c>
      <c r="CG81" s="343">
        <f>'2M - SGS'!CG81</f>
        <v>6.0299999999999998E-3</v>
      </c>
      <c r="CH81" s="344">
        <f>'2M - SGS'!CH81</f>
        <v>6.3999999999999997E-5</v>
      </c>
      <c r="CJ81" s="245">
        <f t="shared" si="103"/>
        <v>0.9999969999999998</v>
      </c>
    </row>
    <row r="82" spans="1:88" ht="15.6" x14ac:dyDescent="0.3">
      <c r="A82" s="608"/>
      <c r="B82" s="14" t="str">
        <f t="shared" si="102"/>
        <v>Ext Lighting</v>
      </c>
      <c r="C82" s="343">
        <f>'2M - SGS'!C82</f>
        <v>0.106265</v>
      </c>
      <c r="D82" s="343">
        <f>'2M - SGS'!D82</f>
        <v>8.2161999999999999E-2</v>
      </c>
      <c r="E82" s="343">
        <f>'2M - SGS'!E82</f>
        <v>7.0887000000000006E-2</v>
      </c>
      <c r="F82" s="343">
        <f>'2M - SGS'!F82</f>
        <v>6.8145999999999998E-2</v>
      </c>
      <c r="G82" s="343">
        <f>'2M - SGS'!G82</f>
        <v>8.1852999999999995E-2</v>
      </c>
      <c r="H82" s="343">
        <f>'2M - SGS'!H82</f>
        <v>6.7163E-2</v>
      </c>
      <c r="I82" s="343">
        <f>'2M - SGS'!I82</f>
        <v>8.6751999999999996E-2</v>
      </c>
      <c r="J82" s="343">
        <f>'2M - SGS'!J82</f>
        <v>6.9401000000000004E-2</v>
      </c>
      <c r="K82" s="343">
        <f>'2M - SGS'!K82</f>
        <v>8.2907999999999996E-2</v>
      </c>
      <c r="L82" s="343">
        <f>'2M - SGS'!L82</f>
        <v>0.100507</v>
      </c>
      <c r="M82" s="343">
        <f>'2M - SGS'!M82</f>
        <v>8.7251999999999996E-2</v>
      </c>
      <c r="N82" s="343">
        <f>'2M - SGS'!N82</f>
        <v>9.6703999999999998E-2</v>
      </c>
      <c r="O82" s="343">
        <f>'2M - SGS'!O82</f>
        <v>0.106265</v>
      </c>
      <c r="P82" s="343">
        <f>'2M - SGS'!P82</f>
        <v>8.2161999999999999E-2</v>
      </c>
      <c r="Q82" s="343">
        <f>'2M - SGS'!Q82</f>
        <v>7.0887000000000006E-2</v>
      </c>
      <c r="R82" s="343">
        <f>'2M - SGS'!R82</f>
        <v>6.8145999999999998E-2</v>
      </c>
      <c r="S82" s="343">
        <f>'2M - SGS'!S82</f>
        <v>8.1852999999999995E-2</v>
      </c>
      <c r="T82" s="343">
        <f>'2M - SGS'!T82</f>
        <v>6.7163E-2</v>
      </c>
      <c r="U82" s="343">
        <f>'2M - SGS'!U82</f>
        <v>8.6751999999999996E-2</v>
      </c>
      <c r="V82" s="343">
        <f>'2M - SGS'!V82</f>
        <v>6.9401000000000004E-2</v>
      </c>
      <c r="W82" s="343">
        <f>'2M - SGS'!W82</f>
        <v>8.2907999999999996E-2</v>
      </c>
      <c r="X82" s="343">
        <f>'2M - SGS'!X82</f>
        <v>0.100507</v>
      </c>
      <c r="Y82" s="343">
        <f>'2M - SGS'!Y82</f>
        <v>8.7251999999999996E-2</v>
      </c>
      <c r="Z82" s="343">
        <f>'2M - SGS'!Z82</f>
        <v>9.6703999999999998E-2</v>
      </c>
      <c r="AA82" s="343">
        <f>'2M - SGS'!AA82</f>
        <v>0.106265</v>
      </c>
      <c r="AB82" s="343">
        <f>'2M - SGS'!AB82</f>
        <v>8.2161999999999999E-2</v>
      </c>
      <c r="AC82" s="343">
        <f>'2M - SGS'!AC82</f>
        <v>7.0887000000000006E-2</v>
      </c>
      <c r="AD82" s="343">
        <f>'2M - SGS'!AD82</f>
        <v>6.8145999999999998E-2</v>
      </c>
      <c r="AE82" s="343">
        <f>'2M - SGS'!AE82</f>
        <v>8.1852999999999995E-2</v>
      </c>
      <c r="AF82" s="343">
        <f>'2M - SGS'!AF82</f>
        <v>6.7163E-2</v>
      </c>
      <c r="AG82" s="343">
        <f>'2M - SGS'!AG82</f>
        <v>8.6751999999999996E-2</v>
      </c>
      <c r="AH82" s="343">
        <f>'2M - SGS'!AH82</f>
        <v>6.9401000000000004E-2</v>
      </c>
      <c r="AI82" s="343">
        <f>'2M - SGS'!AI82</f>
        <v>8.2907999999999996E-2</v>
      </c>
      <c r="AJ82" s="343">
        <f>'2M - SGS'!AJ82</f>
        <v>0.100507</v>
      </c>
      <c r="AK82" s="343">
        <f>'2M - SGS'!AK82</f>
        <v>8.7251999999999996E-2</v>
      </c>
      <c r="AL82" s="343">
        <f>'2M - SGS'!AL82</f>
        <v>9.6703999999999998E-2</v>
      </c>
      <c r="AM82" s="343">
        <f>'2M - SGS'!AM82</f>
        <v>0.106265</v>
      </c>
      <c r="AN82" s="343">
        <f>'2M - SGS'!AN82</f>
        <v>8.2161999999999999E-2</v>
      </c>
      <c r="AO82" s="343">
        <f>'2M - SGS'!AO82</f>
        <v>7.0887000000000006E-2</v>
      </c>
      <c r="AP82" s="343">
        <f>'2M - SGS'!AP82</f>
        <v>6.8145999999999998E-2</v>
      </c>
      <c r="AQ82" s="343">
        <f>'2M - SGS'!AQ82</f>
        <v>8.1852999999999995E-2</v>
      </c>
      <c r="AR82" s="343">
        <f>'2M - SGS'!AR82</f>
        <v>6.7163E-2</v>
      </c>
      <c r="AS82" s="343">
        <f>'2M - SGS'!AS82</f>
        <v>8.6751999999999996E-2</v>
      </c>
      <c r="AT82" s="343">
        <f>'2M - SGS'!AT82</f>
        <v>6.9401000000000004E-2</v>
      </c>
      <c r="AU82" s="343">
        <f>'2M - SGS'!AU82</f>
        <v>8.2907999999999996E-2</v>
      </c>
      <c r="AV82" s="343">
        <f>'2M - SGS'!AV82</f>
        <v>0.100507</v>
      </c>
      <c r="AW82" s="343">
        <f>'2M - SGS'!AW82</f>
        <v>8.7251999999999996E-2</v>
      </c>
      <c r="AX82" s="343">
        <f>'2M - SGS'!AX82</f>
        <v>9.6703999999999998E-2</v>
      </c>
      <c r="AY82" s="343">
        <f>'2M - SGS'!AY82</f>
        <v>0.106265</v>
      </c>
      <c r="AZ82" s="343">
        <f>'2M - SGS'!AZ82</f>
        <v>8.2161999999999999E-2</v>
      </c>
      <c r="BA82" s="343">
        <f>'2M - SGS'!BA82</f>
        <v>7.0887000000000006E-2</v>
      </c>
      <c r="BB82" s="343">
        <f>'2M - SGS'!BB82</f>
        <v>6.8145999999999998E-2</v>
      </c>
      <c r="BC82" s="343">
        <f>'2M - SGS'!BC82</f>
        <v>8.1852999999999995E-2</v>
      </c>
      <c r="BD82" s="343">
        <f>'2M - SGS'!BD82</f>
        <v>6.7163E-2</v>
      </c>
      <c r="BE82" s="343">
        <f>'2M - SGS'!BE82</f>
        <v>8.6751999999999996E-2</v>
      </c>
      <c r="BF82" s="343">
        <f>'2M - SGS'!BF82</f>
        <v>6.9401000000000004E-2</v>
      </c>
      <c r="BG82" s="343">
        <f>'2M - SGS'!BG82</f>
        <v>8.2907999999999996E-2</v>
      </c>
      <c r="BH82" s="343">
        <f>'2M - SGS'!BH82</f>
        <v>0.100507</v>
      </c>
      <c r="BI82" s="343">
        <f>'2M - SGS'!BI82</f>
        <v>8.7251999999999996E-2</v>
      </c>
      <c r="BJ82" s="343">
        <f>'2M - SGS'!BJ82</f>
        <v>9.6703999999999998E-2</v>
      </c>
      <c r="BK82" s="343">
        <f>'2M - SGS'!BK82</f>
        <v>0.106265</v>
      </c>
      <c r="BL82" s="343">
        <f>'2M - SGS'!BL82</f>
        <v>8.2161999999999999E-2</v>
      </c>
      <c r="BM82" s="343">
        <f>'2M - SGS'!BM82</f>
        <v>7.0887000000000006E-2</v>
      </c>
      <c r="BN82" s="343">
        <f>'2M - SGS'!BN82</f>
        <v>6.8145999999999998E-2</v>
      </c>
      <c r="BO82" s="343">
        <f>'2M - SGS'!BO82</f>
        <v>8.1852999999999995E-2</v>
      </c>
      <c r="BP82" s="343">
        <f>'2M - SGS'!BP82</f>
        <v>6.7163E-2</v>
      </c>
      <c r="BQ82" s="343">
        <f>'2M - SGS'!BQ82</f>
        <v>8.6751999999999996E-2</v>
      </c>
      <c r="BR82" s="343">
        <f>'2M - SGS'!BR82</f>
        <v>6.9401000000000004E-2</v>
      </c>
      <c r="BS82" s="343">
        <f>'2M - SGS'!BS82</f>
        <v>8.2907999999999996E-2</v>
      </c>
      <c r="BT82" s="343">
        <f>'2M - SGS'!BT82</f>
        <v>0.100507</v>
      </c>
      <c r="BU82" s="343">
        <f>'2M - SGS'!BU82</f>
        <v>8.7251999999999996E-2</v>
      </c>
      <c r="BV82" s="343">
        <f>'2M - SGS'!BV82</f>
        <v>9.6703999999999998E-2</v>
      </c>
      <c r="BW82" s="343">
        <f>'2M - SGS'!BW82</f>
        <v>0.106265</v>
      </c>
      <c r="BX82" s="343">
        <f>'2M - SGS'!BX82</f>
        <v>8.2161999999999999E-2</v>
      </c>
      <c r="BY82" s="343">
        <f>'2M - SGS'!BY82</f>
        <v>7.0887000000000006E-2</v>
      </c>
      <c r="BZ82" s="343">
        <f>'2M - SGS'!BZ82</f>
        <v>6.8145999999999998E-2</v>
      </c>
      <c r="CA82" s="343">
        <f>'2M - SGS'!CA82</f>
        <v>8.1852999999999995E-2</v>
      </c>
      <c r="CB82" s="343">
        <f>'2M - SGS'!CB82</f>
        <v>6.7163E-2</v>
      </c>
      <c r="CC82" s="343">
        <f>'2M - SGS'!CC82</f>
        <v>8.6751999999999996E-2</v>
      </c>
      <c r="CD82" s="343">
        <f>'2M - SGS'!CD82</f>
        <v>6.9401000000000004E-2</v>
      </c>
      <c r="CE82" s="343">
        <f>'2M - SGS'!CE82</f>
        <v>8.2907999999999996E-2</v>
      </c>
      <c r="CF82" s="343">
        <f>'2M - SGS'!CF82</f>
        <v>0.100507</v>
      </c>
      <c r="CG82" s="343">
        <f>'2M - SGS'!CG82</f>
        <v>8.7251999999999996E-2</v>
      </c>
      <c r="CH82" s="344">
        <f>'2M - SGS'!CH82</f>
        <v>9.6703999999999998E-2</v>
      </c>
      <c r="CJ82" s="245">
        <f t="shared" si="103"/>
        <v>1</v>
      </c>
    </row>
    <row r="83" spans="1:88" ht="15.6" x14ac:dyDescent="0.3">
      <c r="A83" s="608"/>
      <c r="B83" s="14" t="str">
        <f t="shared" si="102"/>
        <v>Heating</v>
      </c>
      <c r="C83" s="343">
        <f>'2M - SGS'!C83</f>
        <v>0.210397</v>
      </c>
      <c r="D83" s="343">
        <f>'2M - SGS'!D83</f>
        <v>0.17743600000000001</v>
      </c>
      <c r="E83" s="343">
        <f>'2M - SGS'!E83</f>
        <v>0.13192400000000001</v>
      </c>
      <c r="F83" s="343">
        <f>'2M - SGS'!F83</f>
        <v>5.9718E-2</v>
      </c>
      <c r="G83" s="343">
        <f>'2M - SGS'!G83</f>
        <v>2.6769000000000001E-2</v>
      </c>
      <c r="H83" s="343">
        <f>'2M - SGS'!H83</f>
        <v>4.2950000000000002E-3</v>
      </c>
      <c r="I83" s="343">
        <f>'2M - SGS'!I83</f>
        <v>2.895E-3</v>
      </c>
      <c r="J83" s="343">
        <f>'2M - SGS'!J83</f>
        <v>3.4320000000000002E-3</v>
      </c>
      <c r="K83" s="343">
        <f>'2M - SGS'!K83</f>
        <v>9.4020000000000006E-3</v>
      </c>
      <c r="L83" s="343">
        <f>'2M - SGS'!L83</f>
        <v>5.5496999999999998E-2</v>
      </c>
      <c r="M83" s="343">
        <f>'2M - SGS'!M83</f>
        <v>0.115452</v>
      </c>
      <c r="N83" s="343">
        <f>'2M - SGS'!N83</f>
        <v>0.20278099999999999</v>
      </c>
      <c r="O83" s="343">
        <f>'2M - SGS'!O83</f>
        <v>0.210397</v>
      </c>
      <c r="P83" s="343">
        <f>'2M - SGS'!P83</f>
        <v>0.17743600000000001</v>
      </c>
      <c r="Q83" s="343">
        <f>'2M - SGS'!Q83</f>
        <v>0.13192400000000001</v>
      </c>
      <c r="R83" s="343">
        <f>'2M - SGS'!R83</f>
        <v>5.9718E-2</v>
      </c>
      <c r="S83" s="343">
        <f>'2M - SGS'!S83</f>
        <v>2.6769000000000001E-2</v>
      </c>
      <c r="T83" s="343">
        <f>'2M - SGS'!T83</f>
        <v>4.2950000000000002E-3</v>
      </c>
      <c r="U83" s="343">
        <f>'2M - SGS'!U83</f>
        <v>2.895E-3</v>
      </c>
      <c r="V83" s="343">
        <f>'2M - SGS'!V83</f>
        <v>3.4320000000000002E-3</v>
      </c>
      <c r="W83" s="343">
        <f>'2M - SGS'!W83</f>
        <v>9.4020000000000006E-3</v>
      </c>
      <c r="X83" s="343">
        <f>'2M - SGS'!X83</f>
        <v>5.5496999999999998E-2</v>
      </c>
      <c r="Y83" s="343">
        <f>'2M - SGS'!Y83</f>
        <v>0.115452</v>
      </c>
      <c r="Z83" s="343">
        <f>'2M - SGS'!Z83</f>
        <v>0.20278099999999999</v>
      </c>
      <c r="AA83" s="343">
        <f>'2M - SGS'!AA83</f>
        <v>0.210397</v>
      </c>
      <c r="AB83" s="343">
        <f>'2M - SGS'!AB83</f>
        <v>0.17743600000000001</v>
      </c>
      <c r="AC83" s="343">
        <f>'2M - SGS'!AC83</f>
        <v>0.13192400000000001</v>
      </c>
      <c r="AD83" s="343">
        <f>'2M - SGS'!AD83</f>
        <v>5.9718E-2</v>
      </c>
      <c r="AE83" s="343">
        <f>'2M - SGS'!AE83</f>
        <v>2.6769000000000001E-2</v>
      </c>
      <c r="AF83" s="343">
        <f>'2M - SGS'!AF83</f>
        <v>4.2950000000000002E-3</v>
      </c>
      <c r="AG83" s="343">
        <f>'2M - SGS'!AG83</f>
        <v>2.895E-3</v>
      </c>
      <c r="AH83" s="343">
        <f>'2M - SGS'!AH83</f>
        <v>3.4320000000000002E-3</v>
      </c>
      <c r="AI83" s="343">
        <f>'2M - SGS'!AI83</f>
        <v>9.4020000000000006E-3</v>
      </c>
      <c r="AJ83" s="343">
        <f>'2M - SGS'!AJ83</f>
        <v>5.5496999999999998E-2</v>
      </c>
      <c r="AK83" s="343">
        <f>'2M - SGS'!AK83</f>
        <v>0.115452</v>
      </c>
      <c r="AL83" s="343">
        <f>'2M - SGS'!AL83</f>
        <v>0.20278099999999999</v>
      </c>
      <c r="AM83" s="343">
        <f>'2M - SGS'!AM83</f>
        <v>0.210397</v>
      </c>
      <c r="AN83" s="343">
        <f>'2M - SGS'!AN83</f>
        <v>0.17743600000000001</v>
      </c>
      <c r="AO83" s="343">
        <f>'2M - SGS'!AO83</f>
        <v>0.13192400000000001</v>
      </c>
      <c r="AP83" s="343">
        <f>'2M - SGS'!AP83</f>
        <v>5.9718E-2</v>
      </c>
      <c r="AQ83" s="343">
        <f>'2M - SGS'!AQ83</f>
        <v>2.6769000000000001E-2</v>
      </c>
      <c r="AR83" s="343">
        <f>'2M - SGS'!AR83</f>
        <v>4.2950000000000002E-3</v>
      </c>
      <c r="AS83" s="343">
        <f>'2M - SGS'!AS83</f>
        <v>2.895E-3</v>
      </c>
      <c r="AT83" s="343">
        <f>'2M - SGS'!AT83</f>
        <v>3.4320000000000002E-3</v>
      </c>
      <c r="AU83" s="343">
        <f>'2M - SGS'!AU83</f>
        <v>9.4020000000000006E-3</v>
      </c>
      <c r="AV83" s="343">
        <f>'2M - SGS'!AV83</f>
        <v>5.5496999999999998E-2</v>
      </c>
      <c r="AW83" s="343">
        <f>'2M - SGS'!AW83</f>
        <v>0.115452</v>
      </c>
      <c r="AX83" s="343">
        <f>'2M - SGS'!AX83</f>
        <v>0.20278099999999999</v>
      </c>
      <c r="AY83" s="343">
        <f>'2M - SGS'!AY83</f>
        <v>0.210397</v>
      </c>
      <c r="AZ83" s="343">
        <f>'2M - SGS'!AZ83</f>
        <v>0.17743600000000001</v>
      </c>
      <c r="BA83" s="343">
        <f>'2M - SGS'!BA83</f>
        <v>0.13192400000000001</v>
      </c>
      <c r="BB83" s="343">
        <f>'2M - SGS'!BB83</f>
        <v>5.9718E-2</v>
      </c>
      <c r="BC83" s="343">
        <f>'2M - SGS'!BC83</f>
        <v>2.6769000000000001E-2</v>
      </c>
      <c r="BD83" s="343">
        <f>'2M - SGS'!BD83</f>
        <v>4.2950000000000002E-3</v>
      </c>
      <c r="BE83" s="343">
        <f>'2M - SGS'!BE83</f>
        <v>2.895E-3</v>
      </c>
      <c r="BF83" s="343">
        <f>'2M - SGS'!BF83</f>
        <v>3.4320000000000002E-3</v>
      </c>
      <c r="BG83" s="343">
        <f>'2M - SGS'!BG83</f>
        <v>9.4020000000000006E-3</v>
      </c>
      <c r="BH83" s="343">
        <f>'2M - SGS'!BH83</f>
        <v>5.5496999999999998E-2</v>
      </c>
      <c r="BI83" s="343">
        <f>'2M - SGS'!BI83</f>
        <v>0.115452</v>
      </c>
      <c r="BJ83" s="343">
        <f>'2M - SGS'!BJ83</f>
        <v>0.20278099999999999</v>
      </c>
      <c r="BK83" s="343">
        <f>'2M - SGS'!BK83</f>
        <v>0.210397</v>
      </c>
      <c r="BL83" s="343">
        <f>'2M - SGS'!BL83</f>
        <v>0.17743600000000001</v>
      </c>
      <c r="BM83" s="343">
        <f>'2M - SGS'!BM83</f>
        <v>0.13192400000000001</v>
      </c>
      <c r="BN83" s="343">
        <f>'2M - SGS'!BN83</f>
        <v>5.9718E-2</v>
      </c>
      <c r="BO83" s="343">
        <f>'2M - SGS'!BO83</f>
        <v>2.6769000000000001E-2</v>
      </c>
      <c r="BP83" s="343">
        <f>'2M - SGS'!BP83</f>
        <v>4.2950000000000002E-3</v>
      </c>
      <c r="BQ83" s="343">
        <f>'2M - SGS'!BQ83</f>
        <v>2.895E-3</v>
      </c>
      <c r="BR83" s="343">
        <f>'2M - SGS'!BR83</f>
        <v>3.4320000000000002E-3</v>
      </c>
      <c r="BS83" s="343">
        <f>'2M - SGS'!BS83</f>
        <v>9.4020000000000006E-3</v>
      </c>
      <c r="BT83" s="343">
        <f>'2M - SGS'!BT83</f>
        <v>5.5496999999999998E-2</v>
      </c>
      <c r="BU83" s="343">
        <f>'2M - SGS'!BU83</f>
        <v>0.115452</v>
      </c>
      <c r="BV83" s="343">
        <f>'2M - SGS'!BV83</f>
        <v>0.20278099999999999</v>
      </c>
      <c r="BW83" s="343">
        <f>'2M - SGS'!BW83</f>
        <v>0.210397</v>
      </c>
      <c r="BX83" s="343">
        <f>'2M - SGS'!BX83</f>
        <v>0.17743600000000001</v>
      </c>
      <c r="BY83" s="343">
        <f>'2M - SGS'!BY83</f>
        <v>0.13192400000000001</v>
      </c>
      <c r="BZ83" s="343">
        <f>'2M - SGS'!BZ83</f>
        <v>5.9718E-2</v>
      </c>
      <c r="CA83" s="343">
        <f>'2M - SGS'!CA83</f>
        <v>2.6769000000000001E-2</v>
      </c>
      <c r="CB83" s="343">
        <f>'2M - SGS'!CB83</f>
        <v>4.2950000000000002E-3</v>
      </c>
      <c r="CC83" s="343">
        <f>'2M - SGS'!CC83</f>
        <v>2.895E-3</v>
      </c>
      <c r="CD83" s="343">
        <f>'2M - SGS'!CD83</f>
        <v>3.4320000000000002E-3</v>
      </c>
      <c r="CE83" s="343">
        <f>'2M - SGS'!CE83</f>
        <v>9.4020000000000006E-3</v>
      </c>
      <c r="CF83" s="343">
        <f>'2M - SGS'!CF83</f>
        <v>5.5496999999999998E-2</v>
      </c>
      <c r="CG83" s="343">
        <f>'2M - SGS'!CG83</f>
        <v>0.115452</v>
      </c>
      <c r="CH83" s="344">
        <f>'2M - SGS'!CH83</f>
        <v>0.20278099999999999</v>
      </c>
      <c r="CJ83" s="245">
        <f t="shared" si="103"/>
        <v>0.99999800000000016</v>
      </c>
    </row>
    <row r="84" spans="1:88" ht="15.6" x14ac:dyDescent="0.3">
      <c r="A84" s="608"/>
      <c r="B84" s="14" t="str">
        <f t="shared" si="102"/>
        <v>HVAC</v>
      </c>
      <c r="C84" s="343">
        <f>'2M - SGS'!C84</f>
        <v>0.107824</v>
      </c>
      <c r="D84" s="343">
        <f>'2M - SGS'!D84</f>
        <v>9.1051999999999994E-2</v>
      </c>
      <c r="E84" s="343">
        <f>'2M - SGS'!E84</f>
        <v>7.1135000000000004E-2</v>
      </c>
      <c r="F84" s="343">
        <f>'2M - SGS'!F84</f>
        <v>4.1179E-2</v>
      </c>
      <c r="G84" s="343">
        <f>'2M - SGS'!G84</f>
        <v>4.4423999999999998E-2</v>
      </c>
      <c r="H84" s="343">
        <f>'2M - SGS'!H84</f>
        <v>0.106128</v>
      </c>
      <c r="I84" s="343">
        <f>'2M - SGS'!I84</f>
        <v>0.14288100000000001</v>
      </c>
      <c r="J84" s="343">
        <f>'2M - SGS'!J84</f>
        <v>0.133494</v>
      </c>
      <c r="K84" s="343">
        <f>'2M - SGS'!K84</f>
        <v>5.781E-2</v>
      </c>
      <c r="L84" s="343">
        <f>'2M - SGS'!L84</f>
        <v>3.8018000000000003E-2</v>
      </c>
      <c r="M84" s="343">
        <f>'2M - SGS'!M84</f>
        <v>6.2103999999999999E-2</v>
      </c>
      <c r="N84" s="343">
        <f>'2M - SGS'!N84</f>
        <v>0.10395</v>
      </c>
      <c r="O84" s="343">
        <f>'2M - SGS'!O84</f>
        <v>0.107824</v>
      </c>
      <c r="P84" s="343">
        <f>'2M - SGS'!P84</f>
        <v>9.1051999999999994E-2</v>
      </c>
      <c r="Q84" s="343">
        <f>'2M - SGS'!Q84</f>
        <v>7.1135000000000004E-2</v>
      </c>
      <c r="R84" s="343">
        <f>'2M - SGS'!R84</f>
        <v>4.1179E-2</v>
      </c>
      <c r="S84" s="343">
        <f>'2M - SGS'!S84</f>
        <v>4.4423999999999998E-2</v>
      </c>
      <c r="T84" s="343">
        <f>'2M - SGS'!T84</f>
        <v>0.106128</v>
      </c>
      <c r="U84" s="343">
        <f>'2M - SGS'!U84</f>
        <v>0.14288100000000001</v>
      </c>
      <c r="V84" s="343">
        <f>'2M - SGS'!V84</f>
        <v>0.133494</v>
      </c>
      <c r="W84" s="343">
        <f>'2M - SGS'!W84</f>
        <v>5.781E-2</v>
      </c>
      <c r="X84" s="343">
        <f>'2M - SGS'!X84</f>
        <v>3.8018000000000003E-2</v>
      </c>
      <c r="Y84" s="343">
        <f>'2M - SGS'!Y84</f>
        <v>6.2103999999999999E-2</v>
      </c>
      <c r="Z84" s="343">
        <f>'2M - SGS'!Z84</f>
        <v>0.10395</v>
      </c>
      <c r="AA84" s="343">
        <f>'2M - SGS'!AA84</f>
        <v>0.107824</v>
      </c>
      <c r="AB84" s="343">
        <f>'2M - SGS'!AB84</f>
        <v>9.1051999999999994E-2</v>
      </c>
      <c r="AC84" s="343">
        <f>'2M - SGS'!AC84</f>
        <v>7.1135000000000004E-2</v>
      </c>
      <c r="AD84" s="343">
        <f>'2M - SGS'!AD84</f>
        <v>4.1179E-2</v>
      </c>
      <c r="AE84" s="343">
        <f>'2M - SGS'!AE84</f>
        <v>4.4423999999999998E-2</v>
      </c>
      <c r="AF84" s="343">
        <f>'2M - SGS'!AF84</f>
        <v>0.106128</v>
      </c>
      <c r="AG84" s="343">
        <f>'2M - SGS'!AG84</f>
        <v>0.14288100000000001</v>
      </c>
      <c r="AH84" s="343">
        <f>'2M - SGS'!AH84</f>
        <v>0.133494</v>
      </c>
      <c r="AI84" s="343">
        <f>'2M - SGS'!AI84</f>
        <v>5.781E-2</v>
      </c>
      <c r="AJ84" s="343">
        <f>'2M - SGS'!AJ84</f>
        <v>3.8018000000000003E-2</v>
      </c>
      <c r="AK84" s="343">
        <f>'2M - SGS'!AK84</f>
        <v>6.2103999999999999E-2</v>
      </c>
      <c r="AL84" s="343">
        <f>'2M - SGS'!AL84</f>
        <v>0.10395</v>
      </c>
      <c r="AM84" s="343">
        <f>'2M - SGS'!AM84</f>
        <v>0.107824</v>
      </c>
      <c r="AN84" s="343">
        <f>'2M - SGS'!AN84</f>
        <v>9.1051999999999994E-2</v>
      </c>
      <c r="AO84" s="343">
        <f>'2M - SGS'!AO84</f>
        <v>7.1135000000000004E-2</v>
      </c>
      <c r="AP84" s="343">
        <f>'2M - SGS'!AP84</f>
        <v>4.1179E-2</v>
      </c>
      <c r="AQ84" s="343">
        <f>'2M - SGS'!AQ84</f>
        <v>4.4423999999999998E-2</v>
      </c>
      <c r="AR84" s="343">
        <f>'2M - SGS'!AR84</f>
        <v>0.106128</v>
      </c>
      <c r="AS84" s="343">
        <f>'2M - SGS'!AS84</f>
        <v>0.14288100000000001</v>
      </c>
      <c r="AT84" s="343">
        <f>'2M - SGS'!AT84</f>
        <v>0.133494</v>
      </c>
      <c r="AU84" s="343">
        <f>'2M - SGS'!AU84</f>
        <v>5.781E-2</v>
      </c>
      <c r="AV84" s="343">
        <f>'2M - SGS'!AV84</f>
        <v>3.8018000000000003E-2</v>
      </c>
      <c r="AW84" s="343">
        <f>'2M - SGS'!AW84</f>
        <v>6.2103999999999999E-2</v>
      </c>
      <c r="AX84" s="343">
        <f>'2M - SGS'!AX84</f>
        <v>0.10395</v>
      </c>
      <c r="AY84" s="343">
        <f>'2M - SGS'!AY84</f>
        <v>0.107824</v>
      </c>
      <c r="AZ84" s="343">
        <f>'2M - SGS'!AZ84</f>
        <v>9.1051999999999994E-2</v>
      </c>
      <c r="BA84" s="343">
        <f>'2M - SGS'!BA84</f>
        <v>7.1135000000000004E-2</v>
      </c>
      <c r="BB84" s="343">
        <f>'2M - SGS'!BB84</f>
        <v>4.1179E-2</v>
      </c>
      <c r="BC84" s="343">
        <f>'2M - SGS'!BC84</f>
        <v>4.4423999999999998E-2</v>
      </c>
      <c r="BD84" s="343">
        <f>'2M - SGS'!BD84</f>
        <v>0.106128</v>
      </c>
      <c r="BE84" s="343">
        <f>'2M - SGS'!BE84</f>
        <v>0.14288100000000001</v>
      </c>
      <c r="BF84" s="343">
        <f>'2M - SGS'!BF84</f>
        <v>0.133494</v>
      </c>
      <c r="BG84" s="343">
        <f>'2M - SGS'!BG84</f>
        <v>5.781E-2</v>
      </c>
      <c r="BH84" s="343">
        <f>'2M - SGS'!BH84</f>
        <v>3.8018000000000003E-2</v>
      </c>
      <c r="BI84" s="343">
        <f>'2M - SGS'!BI84</f>
        <v>6.2103999999999999E-2</v>
      </c>
      <c r="BJ84" s="343">
        <f>'2M - SGS'!BJ84</f>
        <v>0.10395</v>
      </c>
      <c r="BK84" s="343">
        <f>'2M - SGS'!BK84</f>
        <v>0.107824</v>
      </c>
      <c r="BL84" s="343">
        <f>'2M - SGS'!BL84</f>
        <v>9.1051999999999994E-2</v>
      </c>
      <c r="BM84" s="343">
        <f>'2M - SGS'!BM84</f>
        <v>7.1135000000000004E-2</v>
      </c>
      <c r="BN84" s="343">
        <f>'2M - SGS'!BN84</f>
        <v>4.1179E-2</v>
      </c>
      <c r="BO84" s="343">
        <f>'2M - SGS'!BO84</f>
        <v>4.4423999999999998E-2</v>
      </c>
      <c r="BP84" s="343">
        <f>'2M - SGS'!BP84</f>
        <v>0.106128</v>
      </c>
      <c r="BQ84" s="343">
        <f>'2M - SGS'!BQ84</f>
        <v>0.14288100000000001</v>
      </c>
      <c r="BR84" s="343">
        <f>'2M - SGS'!BR84</f>
        <v>0.133494</v>
      </c>
      <c r="BS84" s="343">
        <f>'2M - SGS'!BS84</f>
        <v>5.781E-2</v>
      </c>
      <c r="BT84" s="343">
        <f>'2M - SGS'!BT84</f>
        <v>3.8018000000000003E-2</v>
      </c>
      <c r="BU84" s="343">
        <f>'2M - SGS'!BU84</f>
        <v>6.2103999999999999E-2</v>
      </c>
      <c r="BV84" s="343">
        <f>'2M - SGS'!BV84</f>
        <v>0.10395</v>
      </c>
      <c r="BW84" s="343">
        <f>'2M - SGS'!BW84</f>
        <v>0.107824</v>
      </c>
      <c r="BX84" s="343">
        <f>'2M - SGS'!BX84</f>
        <v>9.1051999999999994E-2</v>
      </c>
      <c r="BY84" s="343">
        <f>'2M - SGS'!BY84</f>
        <v>7.1135000000000004E-2</v>
      </c>
      <c r="BZ84" s="343">
        <f>'2M - SGS'!BZ84</f>
        <v>4.1179E-2</v>
      </c>
      <c r="CA84" s="343">
        <f>'2M - SGS'!CA84</f>
        <v>4.4423999999999998E-2</v>
      </c>
      <c r="CB84" s="343">
        <f>'2M - SGS'!CB84</f>
        <v>0.106128</v>
      </c>
      <c r="CC84" s="343">
        <f>'2M - SGS'!CC84</f>
        <v>0.14288100000000001</v>
      </c>
      <c r="CD84" s="343">
        <f>'2M - SGS'!CD84</f>
        <v>0.133494</v>
      </c>
      <c r="CE84" s="343">
        <f>'2M - SGS'!CE84</f>
        <v>5.781E-2</v>
      </c>
      <c r="CF84" s="343">
        <f>'2M - SGS'!CF84</f>
        <v>3.8018000000000003E-2</v>
      </c>
      <c r="CG84" s="343">
        <f>'2M - SGS'!CG84</f>
        <v>6.2103999999999999E-2</v>
      </c>
      <c r="CH84" s="344">
        <f>'2M - SGS'!CH84</f>
        <v>0.10395</v>
      </c>
      <c r="CJ84" s="245">
        <f t="shared" si="103"/>
        <v>0.99999900000000008</v>
      </c>
    </row>
    <row r="85" spans="1:88" ht="15.6" x14ac:dyDescent="0.3">
      <c r="A85" s="608"/>
      <c r="B85" s="14" t="str">
        <f t="shared" si="102"/>
        <v>Lighting</v>
      </c>
      <c r="C85" s="343">
        <f>'2M - SGS'!C85</f>
        <v>9.3563999999999994E-2</v>
      </c>
      <c r="D85" s="343">
        <f>'2M - SGS'!D85</f>
        <v>7.2162000000000004E-2</v>
      </c>
      <c r="E85" s="343">
        <f>'2M - SGS'!E85</f>
        <v>7.8372999999999998E-2</v>
      </c>
      <c r="F85" s="343">
        <f>'2M - SGS'!F85</f>
        <v>7.6534000000000005E-2</v>
      </c>
      <c r="G85" s="343">
        <f>'2M - SGS'!G85</f>
        <v>9.4246999999999997E-2</v>
      </c>
      <c r="H85" s="343">
        <f>'2M - SGS'!H85</f>
        <v>7.5599E-2</v>
      </c>
      <c r="I85" s="343">
        <f>'2M - SGS'!I85</f>
        <v>9.6199999999999994E-2</v>
      </c>
      <c r="J85" s="343">
        <f>'2M - SGS'!J85</f>
        <v>7.7077999999999994E-2</v>
      </c>
      <c r="K85" s="343">
        <f>'2M - SGS'!K85</f>
        <v>8.1374000000000002E-2</v>
      </c>
      <c r="L85" s="343">
        <f>'2M - SGS'!L85</f>
        <v>9.4072000000000003E-2</v>
      </c>
      <c r="M85" s="343">
        <f>'2M - SGS'!M85</f>
        <v>7.6706999999999997E-2</v>
      </c>
      <c r="N85" s="343">
        <f>'2M - SGS'!N85</f>
        <v>8.4089999999999998E-2</v>
      </c>
      <c r="O85" s="343">
        <f>'2M - SGS'!O85</f>
        <v>9.3563999999999994E-2</v>
      </c>
      <c r="P85" s="343">
        <f>'2M - SGS'!P85</f>
        <v>7.2162000000000004E-2</v>
      </c>
      <c r="Q85" s="343">
        <f>'2M - SGS'!Q85</f>
        <v>7.8372999999999998E-2</v>
      </c>
      <c r="R85" s="343">
        <f>'2M - SGS'!R85</f>
        <v>7.6534000000000005E-2</v>
      </c>
      <c r="S85" s="343">
        <f>'2M - SGS'!S85</f>
        <v>9.4246999999999997E-2</v>
      </c>
      <c r="T85" s="343">
        <f>'2M - SGS'!T85</f>
        <v>7.5599E-2</v>
      </c>
      <c r="U85" s="343">
        <f>'2M - SGS'!U85</f>
        <v>9.6199999999999994E-2</v>
      </c>
      <c r="V85" s="343">
        <f>'2M - SGS'!V85</f>
        <v>7.7077999999999994E-2</v>
      </c>
      <c r="W85" s="343">
        <f>'2M - SGS'!W85</f>
        <v>8.1374000000000002E-2</v>
      </c>
      <c r="X85" s="343">
        <f>'2M - SGS'!X85</f>
        <v>9.4072000000000003E-2</v>
      </c>
      <c r="Y85" s="343">
        <f>'2M - SGS'!Y85</f>
        <v>7.6706999999999997E-2</v>
      </c>
      <c r="Z85" s="343">
        <f>'2M - SGS'!Z85</f>
        <v>8.4089999999999998E-2</v>
      </c>
      <c r="AA85" s="343">
        <f>'2M - SGS'!AA85</f>
        <v>9.3563999999999994E-2</v>
      </c>
      <c r="AB85" s="343">
        <f>'2M - SGS'!AB85</f>
        <v>7.2162000000000004E-2</v>
      </c>
      <c r="AC85" s="343">
        <f>'2M - SGS'!AC85</f>
        <v>7.8372999999999998E-2</v>
      </c>
      <c r="AD85" s="343">
        <f>'2M - SGS'!AD85</f>
        <v>7.6534000000000005E-2</v>
      </c>
      <c r="AE85" s="343">
        <f>'2M - SGS'!AE85</f>
        <v>9.4246999999999997E-2</v>
      </c>
      <c r="AF85" s="343">
        <f>'2M - SGS'!AF85</f>
        <v>7.5599E-2</v>
      </c>
      <c r="AG85" s="343">
        <f>'2M - SGS'!AG85</f>
        <v>9.6199999999999994E-2</v>
      </c>
      <c r="AH85" s="343">
        <f>'2M - SGS'!AH85</f>
        <v>7.7077999999999994E-2</v>
      </c>
      <c r="AI85" s="343">
        <f>'2M - SGS'!AI85</f>
        <v>8.1374000000000002E-2</v>
      </c>
      <c r="AJ85" s="343">
        <f>'2M - SGS'!AJ85</f>
        <v>9.4072000000000003E-2</v>
      </c>
      <c r="AK85" s="343">
        <f>'2M - SGS'!AK85</f>
        <v>7.6706999999999997E-2</v>
      </c>
      <c r="AL85" s="343">
        <f>'2M - SGS'!AL85</f>
        <v>8.4089999999999998E-2</v>
      </c>
      <c r="AM85" s="343">
        <f>'2M - SGS'!AM85</f>
        <v>9.3563999999999994E-2</v>
      </c>
      <c r="AN85" s="343">
        <f>'2M - SGS'!AN85</f>
        <v>7.2162000000000004E-2</v>
      </c>
      <c r="AO85" s="343">
        <f>'2M - SGS'!AO85</f>
        <v>7.8372999999999998E-2</v>
      </c>
      <c r="AP85" s="343">
        <f>'2M - SGS'!AP85</f>
        <v>7.6534000000000005E-2</v>
      </c>
      <c r="AQ85" s="343">
        <f>'2M - SGS'!AQ85</f>
        <v>9.4246999999999997E-2</v>
      </c>
      <c r="AR85" s="343">
        <f>'2M - SGS'!AR85</f>
        <v>7.5599E-2</v>
      </c>
      <c r="AS85" s="343">
        <f>'2M - SGS'!AS85</f>
        <v>9.6199999999999994E-2</v>
      </c>
      <c r="AT85" s="343">
        <f>'2M - SGS'!AT85</f>
        <v>7.7077999999999994E-2</v>
      </c>
      <c r="AU85" s="343">
        <f>'2M - SGS'!AU85</f>
        <v>8.1374000000000002E-2</v>
      </c>
      <c r="AV85" s="343">
        <f>'2M - SGS'!AV85</f>
        <v>9.4072000000000003E-2</v>
      </c>
      <c r="AW85" s="343">
        <f>'2M - SGS'!AW85</f>
        <v>7.6706999999999997E-2</v>
      </c>
      <c r="AX85" s="343">
        <f>'2M - SGS'!AX85</f>
        <v>8.4089999999999998E-2</v>
      </c>
      <c r="AY85" s="343">
        <f>'2M - SGS'!AY85</f>
        <v>9.3563999999999994E-2</v>
      </c>
      <c r="AZ85" s="343">
        <f>'2M - SGS'!AZ85</f>
        <v>7.2162000000000004E-2</v>
      </c>
      <c r="BA85" s="343">
        <f>'2M - SGS'!BA85</f>
        <v>7.8372999999999998E-2</v>
      </c>
      <c r="BB85" s="343">
        <f>'2M - SGS'!BB85</f>
        <v>7.6534000000000005E-2</v>
      </c>
      <c r="BC85" s="343">
        <f>'2M - SGS'!BC85</f>
        <v>9.4246999999999997E-2</v>
      </c>
      <c r="BD85" s="343">
        <f>'2M - SGS'!BD85</f>
        <v>7.5599E-2</v>
      </c>
      <c r="BE85" s="343">
        <f>'2M - SGS'!BE85</f>
        <v>9.6199999999999994E-2</v>
      </c>
      <c r="BF85" s="343">
        <f>'2M - SGS'!BF85</f>
        <v>7.7077999999999994E-2</v>
      </c>
      <c r="BG85" s="343">
        <f>'2M - SGS'!BG85</f>
        <v>8.1374000000000002E-2</v>
      </c>
      <c r="BH85" s="343">
        <f>'2M - SGS'!BH85</f>
        <v>9.4072000000000003E-2</v>
      </c>
      <c r="BI85" s="343">
        <f>'2M - SGS'!BI85</f>
        <v>7.6706999999999997E-2</v>
      </c>
      <c r="BJ85" s="343">
        <f>'2M - SGS'!BJ85</f>
        <v>8.4089999999999998E-2</v>
      </c>
      <c r="BK85" s="343">
        <f>'2M - SGS'!BK85</f>
        <v>9.3563999999999994E-2</v>
      </c>
      <c r="BL85" s="343">
        <f>'2M - SGS'!BL85</f>
        <v>7.2162000000000004E-2</v>
      </c>
      <c r="BM85" s="343">
        <f>'2M - SGS'!BM85</f>
        <v>7.8372999999999998E-2</v>
      </c>
      <c r="BN85" s="343">
        <f>'2M - SGS'!BN85</f>
        <v>7.6534000000000005E-2</v>
      </c>
      <c r="BO85" s="343">
        <f>'2M - SGS'!BO85</f>
        <v>9.4246999999999997E-2</v>
      </c>
      <c r="BP85" s="343">
        <f>'2M - SGS'!BP85</f>
        <v>7.5599E-2</v>
      </c>
      <c r="BQ85" s="343">
        <f>'2M - SGS'!BQ85</f>
        <v>9.6199999999999994E-2</v>
      </c>
      <c r="BR85" s="343">
        <f>'2M - SGS'!BR85</f>
        <v>7.7077999999999994E-2</v>
      </c>
      <c r="BS85" s="343">
        <f>'2M - SGS'!BS85</f>
        <v>8.1374000000000002E-2</v>
      </c>
      <c r="BT85" s="343">
        <f>'2M - SGS'!BT85</f>
        <v>9.4072000000000003E-2</v>
      </c>
      <c r="BU85" s="343">
        <f>'2M - SGS'!BU85</f>
        <v>7.6706999999999997E-2</v>
      </c>
      <c r="BV85" s="343">
        <f>'2M - SGS'!BV85</f>
        <v>8.4089999999999998E-2</v>
      </c>
      <c r="BW85" s="343">
        <f>'2M - SGS'!BW85</f>
        <v>9.3563999999999994E-2</v>
      </c>
      <c r="BX85" s="343">
        <f>'2M - SGS'!BX85</f>
        <v>7.2162000000000004E-2</v>
      </c>
      <c r="BY85" s="343">
        <f>'2M - SGS'!BY85</f>
        <v>7.8372999999999998E-2</v>
      </c>
      <c r="BZ85" s="343">
        <f>'2M - SGS'!BZ85</f>
        <v>7.6534000000000005E-2</v>
      </c>
      <c r="CA85" s="343">
        <f>'2M - SGS'!CA85</f>
        <v>9.4246999999999997E-2</v>
      </c>
      <c r="CB85" s="343">
        <f>'2M - SGS'!CB85</f>
        <v>7.5599E-2</v>
      </c>
      <c r="CC85" s="343">
        <f>'2M - SGS'!CC85</f>
        <v>9.6199999999999994E-2</v>
      </c>
      <c r="CD85" s="343">
        <f>'2M - SGS'!CD85</f>
        <v>7.7077999999999994E-2</v>
      </c>
      <c r="CE85" s="343">
        <f>'2M - SGS'!CE85</f>
        <v>8.1374000000000002E-2</v>
      </c>
      <c r="CF85" s="343">
        <f>'2M - SGS'!CF85</f>
        <v>9.4072000000000003E-2</v>
      </c>
      <c r="CG85" s="343">
        <f>'2M - SGS'!CG85</f>
        <v>7.6706999999999997E-2</v>
      </c>
      <c r="CH85" s="344">
        <f>'2M - SGS'!CH85</f>
        <v>8.4089999999999998E-2</v>
      </c>
      <c r="CJ85" s="245">
        <f t="shared" si="103"/>
        <v>1</v>
      </c>
    </row>
    <row r="86" spans="1:88" ht="15.6" x14ac:dyDescent="0.3">
      <c r="A86" s="608"/>
      <c r="B86" s="14" t="str">
        <f t="shared" si="102"/>
        <v>Miscellaneous</v>
      </c>
      <c r="C86" s="343">
        <f>'2M - SGS'!C86</f>
        <v>8.5109000000000004E-2</v>
      </c>
      <c r="D86" s="343">
        <f>'2M - SGS'!D86</f>
        <v>7.7715000000000006E-2</v>
      </c>
      <c r="E86" s="343">
        <f>'2M - SGS'!E86</f>
        <v>8.6136000000000004E-2</v>
      </c>
      <c r="F86" s="343">
        <f>'2M - SGS'!F86</f>
        <v>7.9796000000000006E-2</v>
      </c>
      <c r="G86" s="343">
        <f>'2M - SGS'!G86</f>
        <v>8.5334999999999994E-2</v>
      </c>
      <c r="H86" s="343">
        <f>'2M - SGS'!H86</f>
        <v>8.1994999999999998E-2</v>
      </c>
      <c r="I86" s="343">
        <f>'2M - SGS'!I86</f>
        <v>8.4098999999999993E-2</v>
      </c>
      <c r="J86" s="343">
        <f>'2M - SGS'!J86</f>
        <v>8.4198999999999996E-2</v>
      </c>
      <c r="K86" s="343">
        <f>'2M - SGS'!K86</f>
        <v>8.2512000000000002E-2</v>
      </c>
      <c r="L86" s="343">
        <f>'2M - SGS'!L86</f>
        <v>8.5277000000000006E-2</v>
      </c>
      <c r="M86" s="343">
        <f>'2M - SGS'!M86</f>
        <v>8.2588999999999996E-2</v>
      </c>
      <c r="N86" s="343">
        <f>'2M - SGS'!N86</f>
        <v>8.5237999999999994E-2</v>
      </c>
      <c r="O86" s="343">
        <f>'2M - SGS'!O86</f>
        <v>8.5109000000000004E-2</v>
      </c>
      <c r="P86" s="343">
        <f>'2M - SGS'!P86</f>
        <v>7.7715000000000006E-2</v>
      </c>
      <c r="Q86" s="343">
        <f>'2M - SGS'!Q86</f>
        <v>8.6136000000000004E-2</v>
      </c>
      <c r="R86" s="343">
        <f>'2M - SGS'!R86</f>
        <v>7.9796000000000006E-2</v>
      </c>
      <c r="S86" s="343">
        <f>'2M - SGS'!S86</f>
        <v>8.5334999999999994E-2</v>
      </c>
      <c r="T86" s="343">
        <f>'2M - SGS'!T86</f>
        <v>8.1994999999999998E-2</v>
      </c>
      <c r="U86" s="343">
        <f>'2M - SGS'!U86</f>
        <v>8.4098999999999993E-2</v>
      </c>
      <c r="V86" s="343">
        <f>'2M - SGS'!V86</f>
        <v>8.4198999999999996E-2</v>
      </c>
      <c r="W86" s="343">
        <f>'2M - SGS'!W86</f>
        <v>8.2512000000000002E-2</v>
      </c>
      <c r="X86" s="343">
        <f>'2M - SGS'!X86</f>
        <v>8.5277000000000006E-2</v>
      </c>
      <c r="Y86" s="343">
        <f>'2M - SGS'!Y86</f>
        <v>8.2588999999999996E-2</v>
      </c>
      <c r="Z86" s="343">
        <f>'2M - SGS'!Z86</f>
        <v>8.5237999999999994E-2</v>
      </c>
      <c r="AA86" s="343">
        <f>'2M - SGS'!AA86</f>
        <v>8.5109000000000004E-2</v>
      </c>
      <c r="AB86" s="343">
        <f>'2M - SGS'!AB86</f>
        <v>7.7715000000000006E-2</v>
      </c>
      <c r="AC86" s="343">
        <f>'2M - SGS'!AC86</f>
        <v>8.6136000000000004E-2</v>
      </c>
      <c r="AD86" s="343">
        <f>'2M - SGS'!AD86</f>
        <v>7.9796000000000006E-2</v>
      </c>
      <c r="AE86" s="343">
        <f>'2M - SGS'!AE86</f>
        <v>8.5334999999999994E-2</v>
      </c>
      <c r="AF86" s="343">
        <f>'2M - SGS'!AF86</f>
        <v>8.1994999999999998E-2</v>
      </c>
      <c r="AG86" s="343">
        <f>'2M - SGS'!AG86</f>
        <v>8.4098999999999993E-2</v>
      </c>
      <c r="AH86" s="343">
        <f>'2M - SGS'!AH86</f>
        <v>8.4198999999999996E-2</v>
      </c>
      <c r="AI86" s="343">
        <f>'2M - SGS'!AI86</f>
        <v>8.2512000000000002E-2</v>
      </c>
      <c r="AJ86" s="343">
        <f>'2M - SGS'!AJ86</f>
        <v>8.5277000000000006E-2</v>
      </c>
      <c r="AK86" s="343">
        <f>'2M - SGS'!AK86</f>
        <v>8.2588999999999996E-2</v>
      </c>
      <c r="AL86" s="343">
        <f>'2M - SGS'!AL86</f>
        <v>8.5237999999999994E-2</v>
      </c>
      <c r="AM86" s="343">
        <f>'2M - SGS'!AM86</f>
        <v>8.5109000000000004E-2</v>
      </c>
      <c r="AN86" s="343">
        <f>'2M - SGS'!AN86</f>
        <v>7.7715000000000006E-2</v>
      </c>
      <c r="AO86" s="343">
        <f>'2M - SGS'!AO86</f>
        <v>8.6136000000000004E-2</v>
      </c>
      <c r="AP86" s="343">
        <f>'2M - SGS'!AP86</f>
        <v>7.9796000000000006E-2</v>
      </c>
      <c r="AQ86" s="343">
        <f>'2M - SGS'!AQ86</f>
        <v>8.5334999999999994E-2</v>
      </c>
      <c r="AR86" s="343">
        <f>'2M - SGS'!AR86</f>
        <v>8.1994999999999998E-2</v>
      </c>
      <c r="AS86" s="343">
        <f>'2M - SGS'!AS86</f>
        <v>8.4098999999999993E-2</v>
      </c>
      <c r="AT86" s="343">
        <f>'2M - SGS'!AT86</f>
        <v>8.4198999999999996E-2</v>
      </c>
      <c r="AU86" s="343">
        <f>'2M - SGS'!AU86</f>
        <v>8.2512000000000002E-2</v>
      </c>
      <c r="AV86" s="343">
        <f>'2M - SGS'!AV86</f>
        <v>8.5277000000000006E-2</v>
      </c>
      <c r="AW86" s="343">
        <f>'2M - SGS'!AW86</f>
        <v>8.2588999999999996E-2</v>
      </c>
      <c r="AX86" s="343">
        <f>'2M - SGS'!AX86</f>
        <v>8.5237999999999994E-2</v>
      </c>
      <c r="AY86" s="343">
        <f>'2M - SGS'!AY86</f>
        <v>8.5109000000000004E-2</v>
      </c>
      <c r="AZ86" s="343">
        <f>'2M - SGS'!AZ86</f>
        <v>7.7715000000000006E-2</v>
      </c>
      <c r="BA86" s="343">
        <f>'2M - SGS'!BA86</f>
        <v>8.6136000000000004E-2</v>
      </c>
      <c r="BB86" s="343">
        <f>'2M - SGS'!BB86</f>
        <v>7.9796000000000006E-2</v>
      </c>
      <c r="BC86" s="343">
        <f>'2M - SGS'!BC86</f>
        <v>8.5334999999999994E-2</v>
      </c>
      <c r="BD86" s="343">
        <f>'2M - SGS'!BD86</f>
        <v>8.1994999999999998E-2</v>
      </c>
      <c r="BE86" s="343">
        <f>'2M - SGS'!BE86</f>
        <v>8.4098999999999993E-2</v>
      </c>
      <c r="BF86" s="343">
        <f>'2M - SGS'!BF86</f>
        <v>8.4198999999999996E-2</v>
      </c>
      <c r="BG86" s="343">
        <f>'2M - SGS'!BG86</f>
        <v>8.2512000000000002E-2</v>
      </c>
      <c r="BH86" s="343">
        <f>'2M - SGS'!BH86</f>
        <v>8.5277000000000006E-2</v>
      </c>
      <c r="BI86" s="343">
        <f>'2M - SGS'!BI86</f>
        <v>8.2588999999999996E-2</v>
      </c>
      <c r="BJ86" s="343">
        <f>'2M - SGS'!BJ86</f>
        <v>8.5237999999999994E-2</v>
      </c>
      <c r="BK86" s="343">
        <f>'2M - SGS'!BK86</f>
        <v>8.5109000000000004E-2</v>
      </c>
      <c r="BL86" s="343">
        <f>'2M - SGS'!BL86</f>
        <v>7.7715000000000006E-2</v>
      </c>
      <c r="BM86" s="343">
        <f>'2M - SGS'!BM86</f>
        <v>8.6136000000000004E-2</v>
      </c>
      <c r="BN86" s="343">
        <f>'2M - SGS'!BN86</f>
        <v>7.9796000000000006E-2</v>
      </c>
      <c r="BO86" s="343">
        <f>'2M - SGS'!BO86</f>
        <v>8.5334999999999994E-2</v>
      </c>
      <c r="BP86" s="343">
        <f>'2M - SGS'!BP86</f>
        <v>8.1994999999999998E-2</v>
      </c>
      <c r="BQ86" s="343">
        <f>'2M - SGS'!BQ86</f>
        <v>8.4098999999999993E-2</v>
      </c>
      <c r="BR86" s="343">
        <f>'2M - SGS'!BR86</f>
        <v>8.4198999999999996E-2</v>
      </c>
      <c r="BS86" s="343">
        <f>'2M - SGS'!BS86</f>
        <v>8.2512000000000002E-2</v>
      </c>
      <c r="BT86" s="343">
        <f>'2M - SGS'!BT86</f>
        <v>8.5277000000000006E-2</v>
      </c>
      <c r="BU86" s="343">
        <f>'2M - SGS'!BU86</f>
        <v>8.2588999999999996E-2</v>
      </c>
      <c r="BV86" s="343">
        <f>'2M - SGS'!BV86</f>
        <v>8.5237999999999994E-2</v>
      </c>
      <c r="BW86" s="343">
        <f>'2M - SGS'!BW86</f>
        <v>8.5109000000000004E-2</v>
      </c>
      <c r="BX86" s="343">
        <f>'2M - SGS'!BX86</f>
        <v>7.7715000000000006E-2</v>
      </c>
      <c r="BY86" s="343">
        <f>'2M - SGS'!BY86</f>
        <v>8.6136000000000004E-2</v>
      </c>
      <c r="BZ86" s="343">
        <f>'2M - SGS'!BZ86</f>
        <v>7.9796000000000006E-2</v>
      </c>
      <c r="CA86" s="343">
        <f>'2M - SGS'!CA86</f>
        <v>8.5334999999999994E-2</v>
      </c>
      <c r="CB86" s="343">
        <f>'2M - SGS'!CB86</f>
        <v>8.1994999999999998E-2</v>
      </c>
      <c r="CC86" s="343">
        <f>'2M - SGS'!CC86</f>
        <v>8.4098999999999993E-2</v>
      </c>
      <c r="CD86" s="343">
        <f>'2M - SGS'!CD86</f>
        <v>8.4198999999999996E-2</v>
      </c>
      <c r="CE86" s="343">
        <f>'2M - SGS'!CE86</f>
        <v>8.2512000000000002E-2</v>
      </c>
      <c r="CF86" s="343">
        <f>'2M - SGS'!CF86</f>
        <v>8.5277000000000006E-2</v>
      </c>
      <c r="CG86" s="343">
        <f>'2M - SGS'!CG86</f>
        <v>8.2588999999999996E-2</v>
      </c>
      <c r="CH86" s="344">
        <f>'2M - SGS'!CH86</f>
        <v>8.5237999999999994E-2</v>
      </c>
      <c r="CJ86" s="245">
        <f t="shared" si="103"/>
        <v>1.0000000000000002</v>
      </c>
    </row>
    <row r="87" spans="1:88" ht="15.6" x14ac:dyDescent="0.3">
      <c r="A87" s="608"/>
      <c r="B87" s="14" t="str">
        <f t="shared" si="102"/>
        <v>Motors</v>
      </c>
      <c r="C87" s="343">
        <f>'2M - SGS'!C87</f>
        <v>8.5109000000000004E-2</v>
      </c>
      <c r="D87" s="343">
        <f>'2M - SGS'!D87</f>
        <v>7.7715000000000006E-2</v>
      </c>
      <c r="E87" s="343">
        <f>'2M - SGS'!E87</f>
        <v>8.6136000000000004E-2</v>
      </c>
      <c r="F87" s="343">
        <f>'2M - SGS'!F87</f>
        <v>7.9796000000000006E-2</v>
      </c>
      <c r="G87" s="343">
        <f>'2M - SGS'!G87</f>
        <v>8.5334999999999994E-2</v>
      </c>
      <c r="H87" s="343">
        <f>'2M - SGS'!H87</f>
        <v>8.1994999999999998E-2</v>
      </c>
      <c r="I87" s="343">
        <f>'2M - SGS'!I87</f>
        <v>8.4098999999999993E-2</v>
      </c>
      <c r="J87" s="343">
        <f>'2M - SGS'!J87</f>
        <v>8.4198999999999996E-2</v>
      </c>
      <c r="K87" s="343">
        <f>'2M - SGS'!K87</f>
        <v>8.2512000000000002E-2</v>
      </c>
      <c r="L87" s="343">
        <f>'2M - SGS'!L87</f>
        <v>8.5277000000000006E-2</v>
      </c>
      <c r="M87" s="343">
        <f>'2M - SGS'!M87</f>
        <v>8.2588999999999996E-2</v>
      </c>
      <c r="N87" s="343">
        <f>'2M - SGS'!N87</f>
        <v>8.5237999999999994E-2</v>
      </c>
      <c r="O87" s="343">
        <f>'2M - SGS'!O87</f>
        <v>8.5109000000000004E-2</v>
      </c>
      <c r="P87" s="343">
        <f>'2M - SGS'!P87</f>
        <v>7.7715000000000006E-2</v>
      </c>
      <c r="Q87" s="343">
        <f>'2M - SGS'!Q87</f>
        <v>8.6136000000000004E-2</v>
      </c>
      <c r="R87" s="343">
        <f>'2M - SGS'!R87</f>
        <v>7.9796000000000006E-2</v>
      </c>
      <c r="S87" s="343">
        <f>'2M - SGS'!S87</f>
        <v>8.5334999999999994E-2</v>
      </c>
      <c r="T87" s="343">
        <f>'2M - SGS'!T87</f>
        <v>8.1994999999999998E-2</v>
      </c>
      <c r="U87" s="343">
        <f>'2M - SGS'!U87</f>
        <v>8.4098999999999993E-2</v>
      </c>
      <c r="V87" s="343">
        <f>'2M - SGS'!V87</f>
        <v>8.4198999999999996E-2</v>
      </c>
      <c r="W87" s="343">
        <f>'2M - SGS'!W87</f>
        <v>8.2512000000000002E-2</v>
      </c>
      <c r="X87" s="343">
        <f>'2M - SGS'!X87</f>
        <v>8.5277000000000006E-2</v>
      </c>
      <c r="Y87" s="343">
        <f>'2M - SGS'!Y87</f>
        <v>8.2588999999999996E-2</v>
      </c>
      <c r="Z87" s="343">
        <f>'2M - SGS'!Z87</f>
        <v>8.5237999999999994E-2</v>
      </c>
      <c r="AA87" s="343">
        <f>'2M - SGS'!AA87</f>
        <v>8.5109000000000004E-2</v>
      </c>
      <c r="AB87" s="343">
        <f>'2M - SGS'!AB87</f>
        <v>7.7715000000000006E-2</v>
      </c>
      <c r="AC87" s="343">
        <f>'2M - SGS'!AC87</f>
        <v>8.6136000000000004E-2</v>
      </c>
      <c r="AD87" s="343">
        <f>'2M - SGS'!AD87</f>
        <v>7.9796000000000006E-2</v>
      </c>
      <c r="AE87" s="343">
        <f>'2M - SGS'!AE87</f>
        <v>8.5334999999999994E-2</v>
      </c>
      <c r="AF87" s="343">
        <f>'2M - SGS'!AF87</f>
        <v>8.1994999999999998E-2</v>
      </c>
      <c r="AG87" s="343">
        <f>'2M - SGS'!AG87</f>
        <v>8.4098999999999993E-2</v>
      </c>
      <c r="AH87" s="343">
        <f>'2M - SGS'!AH87</f>
        <v>8.4198999999999996E-2</v>
      </c>
      <c r="AI87" s="343">
        <f>'2M - SGS'!AI87</f>
        <v>8.2512000000000002E-2</v>
      </c>
      <c r="AJ87" s="343">
        <f>'2M - SGS'!AJ87</f>
        <v>8.5277000000000006E-2</v>
      </c>
      <c r="AK87" s="343">
        <f>'2M - SGS'!AK87</f>
        <v>8.2588999999999996E-2</v>
      </c>
      <c r="AL87" s="343">
        <f>'2M - SGS'!AL87</f>
        <v>8.5237999999999994E-2</v>
      </c>
      <c r="AM87" s="343">
        <f>'2M - SGS'!AM87</f>
        <v>8.5109000000000004E-2</v>
      </c>
      <c r="AN87" s="343">
        <f>'2M - SGS'!AN87</f>
        <v>7.7715000000000006E-2</v>
      </c>
      <c r="AO87" s="343">
        <f>'2M - SGS'!AO87</f>
        <v>8.6136000000000004E-2</v>
      </c>
      <c r="AP87" s="343">
        <f>'2M - SGS'!AP87</f>
        <v>7.9796000000000006E-2</v>
      </c>
      <c r="AQ87" s="343">
        <f>'2M - SGS'!AQ87</f>
        <v>8.5334999999999994E-2</v>
      </c>
      <c r="AR87" s="343">
        <f>'2M - SGS'!AR87</f>
        <v>8.1994999999999998E-2</v>
      </c>
      <c r="AS87" s="343">
        <f>'2M - SGS'!AS87</f>
        <v>8.4098999999999993E-2</v>
      </c>
      <c r="AT87" s="343">
        <f>'2M - SGS'!AT87</f>
        <v>8.4198999999999996E-2</v>
      </c>
      <c r="AU87" s="343">
        <f>'2M - SGS'!AU87</f>
        <v>8.2512000000000002E-2</v>
      </c>
      <c r="AV87" s="343">
        <f>'2M - SGS'!AV87</f>
        <v>8.5277000000000006E-2</v>
      </c>
      <c r="AW87" s="343">
        <f>'2M - SGS'!AW87</f>
        <v>8.2588999999999996E-2</v>
      </c>
      <c r="AX87" s="343">
        <f>'2M - SGS'!AX87</f>
        <v>8.5237999999999994E-2</v>
      </c>
      <c r="AY87" s="343">
        <f>'2M - SGS'!AY87</f>
        <v>8.5109000000000004E-2</v>
      </c>
      <c r="AZ87" s="343">
        <f>'2M - SGS'!AZ87</f>
        <v>7.7715000000000006E-2</v>
      </c>
      <c r="BA87" s="343">
        <f>'2M - SGS'!BA87</f>
        <v>8.6136000000000004E-2</v>
      </c>
      <c r="BB87" s="343">
        <f>'2M - SGS'!BB87</f>
        <v>7.9796000000000006E-2</v>
      </c>
      <c r="BC87" s="343">
        <f>'2M - SGS'!BC87</f>
        <v>8.5334999999999994E-2</v>
      </c>
      <c r="BD87" s="343">
        <f>'2M - SGS'!BD87</f>
        <v>8.1994999999999998E-2</v>
      </c>
      <c r="BE87" s="343">
        <f>'2M - SGS'!BE87</f>
        <v>8.4098999999999993E-2</v>
      </c>
      <c r="BF87" s="343">
        <f>'2M - SGS'!BF87</f>
        <v>8.4198999999999996E-2</v>
      </c>
      <c r="BG87" s="343">
        <f>'2M - SGS'!BG87</f>
        <v>8.2512000000000002E-2</v>
      </c>
      <c r="BH87" s="343">
        <f>'2M - SGS'!BH87</f>
        <v>8.5277000000000006E-2</v>
      </c>
      <c r="BI87" s="343">
        <f>'2M - SGS'!BI87</f>
        <v>8.2588999999999996E-2</v>
      </c>
      <c r="BJ87" s="343">
        <f>'2M - SGS'!BJ87</f>
        <v>8.5237999999999994E-2</v>
      </c>
      <c r="BK87" s="343">
        <f>'2M - SGS'!BK87</f>
        <v>8.5109000000000004E-2</v>
      </c>
      <c r="BL87" s="343">
        <f>'2M - SGS'!BL87</f>
        <v>7.7715000000000006E-2</v>
      </c>
      <c r="BM87" s="343">
        <f>'2M - SGS'!BM87</f>
        <v>8.6136000000000004E-2</v>
      </c>
      <c r="BN87" s="343">
        <f>'2M - SGS'!BN87</f>
        <v>7.9796000000000006E-2</v>
      </c>
      <c r="BO87" s="343">
        <f>'2M - SGS'!BO87</f>
        <v>8.5334999999999994E-2</v>
      </c>
      <c r="BP87" s="343">
        <f>'2M - SGS'!BP87</f>
        <v>8.1994999999999998E-2</v>
      </c>
      <c r="BQ87" s="343">
        <f>'2M - SGS'!BQ87</f>
        <v>8.4098999999999993E-2</v>
      </c>
      <c r="BR87" s="343">
        <f>'2M - SGS'!BR87</f>
        <v>8.4198999999999996E-2</v>
      </c>
      <c r="BS87" s="343">
        <f>'2M - SGS'!BS87</f>
        <v>8.2512000000000002E-2</v>
      </c>
      <c r="BT87" s="343">
        <f>'2M - SGS'!BT87</f>
        <v>8.5277000000000006E-2</v>
      </c>
      <c r="BU87" s="343">
        <f>'2M - SGS'!BU87</f>
        <v>8.2588999999999996E-2</v>
      </c>
      <c r="BV87" s="343">
        <f>'2M - SGS'!BV87</f>
        <v>8.5237999999999994E-2</v>
      </c>
      <c r="BW87" s="343">
        <f>'2M - SGS'!BW87</f>
        <v>8.5109000000000004E-2</v>
      </c>
      <c r="BX87" s="343">
        <f>'2M - SGS'!BX87</f>
        <v>7.7715000000000006E-2</v>
      </c>
      <c r="BY87" s="343">
        <f>'2M - SGS'!BY87</f>
        <v>8.6136000000000004E-2</v>
      </c>
      <c r="BZ87" s="343">
        <f>'2M - SGS'!BZ87</f>
        <v>7.9796000000000006E-2</v>
      </c>
      <c r="CA87" s="343">
        <f>'2M - SGS'!CA87</f>
        <v>8.5334999999999994E-2</v>
      </c>
      <c r="CB87" s="343">
        <f>'2M - SGS'!CB87</f>
        <v>8.1994999999999998E-2</v>
      </c>
      <c r="CC87" s="343">
        <f>'2M - SGS'!CC87</f>
        <v>8.4098999999999993E-2</v>
      </c>
      <c r="CD87" s="343">
        <f>'2M - SGS'!CD87</f>
        <v>8.4198999999999996E-2</v>
      </c>
      <c r="CE87" s="343">
        <f>'2M - SGS'!CE87</f>
        <v>8.2512000000000002E-2</v>
      </c>
      <c r="CF87" s="343">
        <f>'2M - SGS'!CF87</f>
        <v>8.5277000000000006E-2</v>
      </c>
      <c r="CG87" s="343">
        <f>'2M - SGS'!CG87</f>
        <v>8.2588999999999996E-2</v>
      </c>
      <c r="CH87" s="344">
        <f>'2M - SGS'!CH87</f>
        <v>8.5237999999999994E-2</v>
      </c>
      <c r="CJ87" s="245">
        <f t="shared" si="103"/>
        <v>1.0000000000000002</v>
      </c>
    </row>
    <row r="88" spans="1:88" ht="15.6" x14ac:dyDescent="0.3">
      <c r="A88" s="608"/>
      <c r="B88" s="14" t="str">
        <f t="shared" si="102"/>
        <v>Process</v>
      </c>
      <c r="C88" s="343">
        <f>'2M - SGS'!C88</f>
        <v>8.5109000000000004E-2</v>
      </c>
      <c r="D88" s="343">
        <f>'2M - SGS'!D88</f>
        <v>7.7715000000000006E-2</v>
      </c>
      <c r="E88" s="343">
        <f>'2M - SGS'!E88</f>
        <v>8.6136000000000004E-2</v>
      </c>
      <c r="F88" s="343">
        <f>'2M - SGS'!F88</f>
        <v>7.9796000000000006E-2</v>
      </c>
      <c r="G88" s="343">
        <f>'2M - SGS'!G88</f>
        <v>8.5334999999999994E-2</v>
      </c>
      <c r="H88" s="343">
        <f>'2M - SGS'!H88</f>
        <v>8.1994999999999998E-2</v>
      </c>
      <c r="I88" s="343">
        <f>'2M - SGS'!I88</f>
        <v>8.4098999999999993E-2</v>
      </c>
      <c r="J88" s="343">
        <f>'2M - SGS'!J88</f>
        <v>8.4198999999999996E-2</v>
      </c>
      <c r="K88" s="343">
        <f>'2M - SGS'!K88</f>
        <v>8.2512000000000002E-2</v>
      </c>
      <c r="L88" s="343">
        <f>'2M - SGS'!L88</f>
        <v>8.5277000000000006E-2</v>
      </c>
      <c r="M88" s="343">
        <f>'2M - SGS'!M88</f>
        <v>8.2588999999999996E-2</v>
      </c>
      <c r="N88" s="343">
        <f>'2M - SGS'!N88</f>
        <v>8.5237999999999994E-2</v>
      </c>
      <c r="O88" s="343">
        <f>'2M - SGS'!O88</f>
        <v>8.5109000000000004E-2</v>
      </c>
      <c r="P88" s="343">
        <f>'2M - SGS'!P88</f>
        <v>7.7715000000000006E-2</v>
      </c>
      <c r="Q88" s="343">
        <f>'2M - SGS'!Q88</f>
        <v>8.6136000000000004E-2</v>
      </c>
      <c r="R88" s="343">
        <f>'2M - SGS'!R88</f>
        <v>7.9796000000000006E-2</v>
      </c>
      <c r="S88" s="343">
        <f>'2M - SGS'!S88</f>
        <v>8.5334999999999994E-2</v>
      </c>
      <c r="T88" s="343">
        <f>'2M - SGS'!T88</f>
        <v>8.1994999999999998E-2</v>
      </c>
      <c r="U88" s="343">
        <f>'2M - SGS'!U88</f>
        <v>8.4098999999999993E-2</v>
      </c>
      <c r="V88" s="343">
        <f>'2M - SGS'!V88</f>
        <v>8.4198999999999996E-2</v>
      </c>
      <c r="W88" s="343">
        <f>'2M - SGS'!W88</f>
        <v>8.2512000000000002E-2</v>
      </c>
      <c r="X88" s="343">
        <f>'2M - SGS'!X88</f>
        <v>8.5277000000000006E-2</v>
      </c>
      <c r="Y88" s="343">
        <f>'2M - SGS'!Y88</f>
        <v>8.2588999999999996E-2</v>
      </c>
      <c r="Z88" s="343">
        <f>'2M - SGS'!Z88</f>
        <v>8.5237999999999994E-2</v>
      </c>
      <c r="AA88" s="343">
        <f>'2M - SGS'!AA88</f>
        <v>8.5109000000000004E-2</v>
      </c>
      <c r="AB88" s="343">
        <f>'2M - SGS'!AB88</f>
        <v>7.7715000000000006E-2</v>
      </c>
      <c r="AC88" s="343">
        <f>'2M - SGS'!AC88</f>
        <v>8.6136000000000004E-2</v>
      </c>
      <c r="AD88" s="343">
        <f>'2M - SGS'!AD88</f>
        <v>7.9796000000000006E-2</v>
      </c>
      <c r="AE88" s="343">
        <f>'2M - SGS'!AE88</f>
        <v>8.5334999999999994E-2</v>
      </c>
      <c r="AF88" s="343">
        <f>'2M - SGS'!AF88</f>
        <v>8.1994999999999998E-2</v>
      </c>
      <c r="AG88" s="343">
        <f>'2M - SGS'!AG88</f>
        <v>8.4098999999999993E-2</v>
      </c>
      <c r="AH88" s="343">
        <f>'2M - SGS'!AH88</f>
        <v>8.4198999999999996E-2</v>
      </c>
      <c r="AI88" s="343">
        <f>'2M - SGS'!AI88</f>
        <v>8.2512000000000002E-2</v>
      </c>
      <c r="AJ88" s="343">
        <f>'2M - SGS'!AJ88</f>
        <v>8.5277000000000006E-2</v>
      </c>
      <c r="AK88" s="343">
        <f>'2M - SGS'!AK88</f>
        <v>8.2588999999999996E-2</v>
      </c>
      <c r="AL88" s="343">
        <f>'2M - SGS'!AL88</f>
        <v>8.5237999999999994E-2</v>
      </c>
      <c r="AM88" s="343">
        <f>'2M - SGS'!AM88</f>
        <v>8.5109000000000004E-2</v>
      </c>
      <c r="AN88" s="343">
        <f>'2M - SGS'!AN88</f>
        <v>7.7715000000000006E-2</v>
      </c>
      <c r="AO88" s="343">
        <f>'2M - SGS'!AO88</f>
        <v>8.6136000000000004E-2</v>
      </c>
      <c r="AP88" s="343">
        <f>'2M - SGS'!AP88</f>
        <v>7.9796000000000006E-2</v>
      </c>
      <c r="AQ88" s="343">
        <f>'2M - SGS'!AQ88</f>
        <v>8.5334999999999994E-2</v>
      </c>
      <c r="AR88" s="343">
        <f>'2M - SGS'!AR88</f>
        <v>8.1994999999999998E-2</v>
      </c>
      <c r="AS88" s="343">
        <f>'2M - SGS'!AS88</f>
        <v>8.4098999999999993E-2</v>
      </c>
      <c r="AT88" s="343">
        <f>'2M - SGS'!AT88</f>
        <v>8.4198999999999996E-2</v>
      </c>
      <c r="AU88" s="343">
        <f>'2M - SGS'!AU88</f>
        <v>8.2512000000000002E-2</v>
      </c>
      <c r="AV88" s="343">
        <f>'2M - SGS'!AV88</f>
        <v>8.5277000000000006E-2</v>
      </c>
      <c r="AW88" s="343">
        <f>'2M - SGS'!AW88</f>
        <v>8.2588999999999996E-2</v>
      </c>
      <c r="AX88" s="343">
        <f>'2M - SGS'!AX88</f>
        <v>8.5237999999999994E-2</v>
      </c>
      <c r="AY88" s="343">
        <f>'2M - SGS'!AY88</f>
        <v>8.5109000000000004E-2</v>
      </c>
      <c r="AZ88" s="343">
        <f>'2M - SGS'!AZ88</f>
        <v>7.7715000000000006E-2</v>
      </c>
      <c r="BA88" s="343">
        <f>'2M - SGS'!BA88</f>
        <v>8.6136000000000004E-2</v>
      </c>
      <c r="BB88" s="343">
        <f>'2M - SGS'!BB88</f>
        <v>7.9796000000000006E-2</v>
      </c>
      <c r="BC88" s="343">
        <f>'2M - SGS'!BC88</f>
        <v>8.5334999999999994E-2</v>
      </c>
      <c r="BD88" s="343">
        <f>'2M - SGS'!BD88</f>
        <v>8.1994999999999998E-2</v>
      </c>
      <c r="BE88" s="343">
        <f>'2M - SGS'!BE88</f>
        <v>8.4098999999999993E-2</v>
      </c>
      <c r="BF88" s="343">
        <f>'2M - SGS'!BF88</f>
        <v>8.4198999999999996E-2</v>
      </c>
      <c r="BG88" s="343">
        <f>'2M - SGS'!BG88</f>
        <v>8.2512000000000002E-2</v>
      </c>
      <c r="BH88" s="343">
        <f>'2M - SGS'!BH88</f>
        <v>8.5277000000000006E-2</v>
      </c>
      <c r="BI88" s="343">
        <f>'2M - SGS'!BI88</f>
        <v>8.2588999999999996E-2</v>
      </c>
      <c r="BJ88" s="343">
        <f>'2M - SGS'!BJ88</f>
        <v>8.5237999999999994E-2</v>
      </c>
      <c r="BK88" s="343">
        <f>'2M - SGS'!BK88</f>
        <v>8.5109000000000004E-2</v>
      </c>
      <c r="BL88" s="343">
        <f>'2M - SGS'!BL88</f>
        <v>7.7715000000000006E-2</v>
      </c>
      <c r="BM88" s="343">
        <f>'2M - SGS'!BM88</f>
        <v>8.6136000000000004E-2</v>
      </c>
      <c r="BN88" s="343">
        <f>'2M - SGS'!BN88</f>
        <v>7.9796000000000006E-2</v>
      </c>
      <c r="BO88" s="343">
        <f>'2M - SGS'!BO88</f>
        <v>8.5334999999999994E-2</v>
      </c>
      <c r="BP88" s="343">
        <f>'2M - SGS'!BP88</f>
        <v>8.1994999999999998E-2</v>
      </c>
      <c r="BQ88" s="343">
        <f>'2M - SGS'!BQ88</f>
        <v>8.4098999999999993E-2</v>
      </c>
      <c r="BR88" s="343">
        <f>'2M - SGS'!BR88</f>
        <v>8.4198999999999996E-2</v>
      </c>
      <c r="BS88" s="343">
        <f>'2M - SGS'!BS88</f>
        <v>8.2512000000000002E-2</v>
      </c>
      <c r="BT88" s="343">
        <f>'2M - SGS'!BT88</f>
        <v>8.5277000000000006E-2</v>
      </c>
      <c r="BU88" s="343">
        <f>'2M - SGS'!BU88</f>
        <v>8.2588999999999996E-2</v>
      </c>
      <c r="BV88" s="343">
        <f>'2M - SGS'!BV88</f>
        <v>8.5237999999999994E-2</v>
      </c>
      <c r="BW88" s="343">
        <f>'2M - SGS'!BW88</f>
        <v>8.5109000000000004E-2</v>
      </c>
      <c r="BX88" s="343">
        <f>'2M - SGS'!BX88</f>
        <v>7.7715000000000006E-2</v>
      </c>
      <c r="BY88" s="343">
        <f>'2M - SGS'!BY88</f>
        <v>8.6136000000000004E-2</v>
      </c>
      <c r="BZ88" s="343">
        <f>'2M - SGS'!BZ88</f>
        <v>7.9796000000000006E-2</v>
      </c>
      <c r="CA88" s="343">
        <f>'2M - SGS'!CA88</f>
        <v>8.5334999999999994E-2</v>
      </c>
      <c r="CB88" s="343">
        <f>'2M - SGS'!CB88</f>
        <v>8.1994999999999998E-2</v>
      </c>
      <c r="CC88" s="343">
        <f>'2M - SGS'!CC88</f>
        <v>8.4098999999999993E-2</v>
      </c>
      <c r="CD88" s="343">
        <f>'2M - SGS'!CD88</f>
        <v>8.4198999999999996E-2</v>
      </c>
      <c r="CE88" s="343">
        <f>'2M - SGS'!CE88</f>
        <v>8.2512000000000002E-2</v>
      </c>
      <c r="CF88" s="343">
        <f>'2M - SGS'!CF88</f>
        <v>8.5277000000000006E-2</v>
      </c>
      <c r="CG88" s="343">
        <f>'2M - SGS'!CG88</f>
        <v>8.2588999999999996E-2</v>
      </c>
      <c r="CH88" s="344">
        <f>'2M - SGS'!CH88</f>
        <v>8.5237999999999994E-2</v>
      </c>
      <c r="CJ88" s="245">
        <f t="shared" si="103"/>
        <v>1.0000000000000002</v>
      </c>
    </row>
    <row r="89" spans="1:88" ht="15.6" x14ac:dyDescent="0.3">
      <c r="A89" s="608"/>
      <c r="B89" s="14" t="str">
        <f t="shared" si="102"/>
        <v>Refrigeration</v>
      </c>
      <c r="C89" s="343">
        <f>'2M - SGS'!C89</f>
        <v>8.3486000000000005E-2</v>
      </c>
      <c r="D89" s="343">
        <f>'2M - SGS'!D89</f>
        <v>7.6158000000000003E-2</v>
      </c>
      <c r="E89" s="343">
        <f>'2M - SGS'!E89</f>
        <v>8.3346000000000003E-2</v>
      </c>
      <c r="F89" s="343">
        <f>'2M - SGS'!F89</f>
        <v>8.0782999999999994E-2</v>
      </c>
      <c r="G89" s="343">
        <f>'2M - SGS'!G89</f>
        <v>8.5133E-2</v>
      </c>
      <c r="H89" s="343">
        <f>'2M - SGS'!H89</f>
        <v>8.4294999999999995E-2</v>
      </c>
      <c r="I89" s="343">
        <f>'2M - SGS'!I89</f>
        <v>8.7456999999999993E-2</v>
      </c>
      <c r="J89" s="343">
        <f>'2M - SGS'!J89</f>
        <v>8.7230000000000002E-2</v>
      </c>
      <c r="K89" s="343">
        <f>'2M - SGS'!K89</f>
        <v>8.3319000000000004E-2</v>
      </c>
      <c r="L89" s="343">
        <f>'2M - SGS'!L89</f>
        <v>8.4562999999999999E-2</v>
      </c>
      <c r="M89" s="343">
        <f>'2M - SGS'!M89</f>
        <v>8.1112000000000004E-2</v>
      </c>
      <c r="N89" s="343">
        <f>'2M - SGS'!N89</f>
        <v>8.3118999999999998E-2</v>
      </c>
      <c r="O89" s="343">
        <f>'2M - SGS'!O89</f>
        <v>8.3486000000000005E-2</v>
      </c>
      <c r="P89" s="343">
        <f>'2M - SGS'!P89</f>
        <v>7.6158000000000003E-2</v>
      </c>
      <c r="Q89" s="343">
        <f>'2M - SGS'!Q89</f>
        <v>8.3346000000000003E-2</v>
      </c>
      <c r="R89" s="343">
        <f>'2M - SGS'!R89</f>
        <v>8.0782999999999994E-2</v>
      </c>
      <c r="S89" s="343">
        <f>'2M - SGS'!S89</f>
        <v>8.5133E-2</v>
      </c>
      <c r="T89" s="343">
        <f>'2M - SGS'!T89</f>
        <v>8.4294999999999995E-2</v>
      </c>
      <c r="U89" s="343">
        <f>'2M - SGS'!U89</f>
        <v>8.7456999999999993E-2</v>
      </c>
      <c r="V89" s="343">
        <f>'2M - SGS'!V89</f>
        <v>8.7230000000000002E-2</v>
      </c>
      <c r="W89" s="343">
        <f>'2M - SGS'!W89</f>
        <v>8.3319000000000004E-2</v>
      </c>
      <c r="X89" s="343">
        <f>'2M - SGS'!X89</f>
        <v>8.4562999999999999E-2</v>
      </c>
      <c r="Y89" s="343">
        <f>'2M - SGS'!Y89</f>
        <v>8.1112000000000004E-2</v>
      </c>
      <c r="Z89" s="343">
        <f>'2M - SGS'!Z89</f>
        <v>8.3118999999999998E-2</v>
      </c>
      <c r="AA89" s="343">
        <f>'2M - SGS'!AA89</f>
        <v>8.3486000000000005E-2</v>
      </c>
      <c r="AB89" s="343">
        <f>'2M - SGS'!AB89</f>
        <v>7.6158000000000003E-2</v>
      </c>
      <c r="AC89" s="343">
        <f>'2M - SGS'!AC89</f>
        <v>8.3346000000000003E-2</v>
      </c>
      <c r="AD89" s="343">
        <f>'2M - SGS'!AD89</f>
        <v>8.0782999999999994E-2</v>
      </c>
      <c r="AE89" s="343">
        <f>'2M - SGS'!AE89</f>
        <v>8.5133E-2</v>
      </c>
      <c r="AF89" s="343">
        <f>'2M - SGS'!AF89</f>
        <v>8.4294999999999995E-2</v>
      </c>
      <c r="AG89" s="343">
        <f>'2M - SGS'!AG89</f>
        <v>8.7456999999999993E-2</v>
      </c>
      <c r="AH89" s="343">
        <f>'2M - SGS'!AH89</f>
        <v>8.7230000000000002E-2</v>
      </c>
      <c r="AI89" s="343">
        <f>'2M - SGS'!AI89</f>
        <v>8.3319000000000004E-2</v>
      </c>
      <c r="AJ89" s="343">
        <f>'2M - SGS'!AJ89</f>
        <v>8.4562999999999999E-2</v>
      </c>
      <c r="AK89" s="343">
        <f>'2M - SGS'!AK89</f>
        <v>8.1112000000000004E-2</v>
      </c>
      <c r="AL89" s="343">
        <f>'2M - SGS'!AL89</f>
        <v>8.3118999999999998E-2</v>
      </c>
      <c r="AM89" s="343">
        <f>'2M - SGS'!AM89</f>
        <v>8.3486000000000005E-2</v>
      </c>
      <c r="AN89" s="343">
        <f>'2M - SGS'!AN89</f>
        <v>7.6158000000000003E-2</v>
      </c>
      <c r="AO89" s="343">
        <f>'2M - SGS'!AO89</f>
        <v>8.3346000000000003E-2</v>
      </c>
      <c r="AP89" s="343">
        <f>'2M - SGS'!AP89</f>
        <v>8.0782999999999994E-2</v>
      </c>
      <c r="AQ89" s="343">
        <f>'2M - SGS'!AQ89</f>
        <v>8.5133E-2</v>
      </c>
      <c r="AR89" s="343">
        <f>'2M - SGS'!AR89</f>
        <v>8.4294999999999995E-2</v>
      </c>
      <c r="AS89" s="343">
        <f>'2M - SGS'!AS89</f>
        <v>8.7456999999999993E-2</v>
      </c>
      <c r="AT89" s="343">
        <f>'2M - SGS'!AT89</f>
        <v>8.7230000000000002E-2</v>
      </c>
      <c r="AU89" s="343">
        <f>'2M - SGS'!AU89</f>
        <v>8.3319000000000004E-2</v>
      </c>
      <c r="AV89" s="343">
        <f>'2M - SGS'!AV89</f>
        <v>8.4562999999999999E-2</v>
      </c>
      <c r="AW89" s="343">
        <f>'2M - SGS'!AW89</f>
        <v>8.1112000000000004E-2</v>
      </c>
      <c r="AX89" s="343">
        <f>'2M - SGS'!AX89</f>
        <v>8.3118999999999998E-2</v>
      </c>
      <c r="AY89" s="343">
        <f>'2M - SGS'!AY89</f>
        <v>8.3486000000000005E-2</v>
      </c>
      <c r="AZ89" s="343">
        <f>'2M - SGS'!AZ89</f>
        <v>7.6158000000000003E-2</v>
      </c>
      <c r="BA89" s="343">
        <f>'2M - SGS'!BA89</f>
        <v>8.3346000000000003E-2</v>
      </c>
      <c r="BB89" s="343">
        <f>'2M - SGS'!BB89</f>
        <v>8.0782999999999994E-2</v>
      </c>
      <c r="BC89" s="343">
        <f>'2M - SGS'!BC89</f>
        <v>8.5133E-2</v>
      </c>
      <c r="BD89" s="343">
        <f>'2M - SGS'!BD89</f>
        <v>8.4294999999999995E-2</v>
      </c>
      <c r="BE89" s="343">
        <f>'2M - SGS'!BE89</f>
        <v>8.7456999999999993E-2</v>
      </c>
      <c r="BF89" s="343">
        <f>'2M - SGS'!BF89</f>
        <v>8.7230000000000002E-2</v>
      </c>
      <c r="BG89" s="343">
        <f>'2M - SGS'!BG89</f>
        <v>8.3319000000000004E-2</v>
      </c>
      <c r="BH89" s="343">
        <f>'2M - SGS'!BH89</f>
        <v>8.4562999999999999E-2</v>
      </c>
      <c r="BI89" s="343">
        <f>'2M - SGS'!BI89</f>
        <v>8.1112000000000004E-2</v>
      </c>
      <c r="BJ89" s="343">
        <f>'2M - SGS'!BJ89</f>
        <v>8.3118999999999998E-2</v>
      </c>
      <c r="BK89" s="343">
        <f>'2M - SGS'!BK89</f>
        <v>8.3486000000000005E-2</v>
      </c>
      <c r="BL89" s="343">
        <f>'2M - SGS'!BL89</f>
        <v>7.6158000000000003E-2</v>
      </c>
      <c r="BM89" s="343">
        <f>'2M - SGS'!BM89</f>
        <v>8.3346000000000003E-2</v>
      </c>
      <c r="BN89" s="343">
        <f>'2M - SGS'!BN89</f>
        <v>8.0782999999999994E-2</v>
      </c>
      <c r="BO89" s="343">
        <f>'2M - SGS'!BO89</f>
        <v>8.5133E-2</v>
      </c>
      <c r="BP89" s="343">
        <f>'2M - SGS'!BP89</f>
        <v>8.4294999999999995E-2</v>
      </c>
      <c r="BQ89" s="343">
        <f>'2M - SGS'!BQ89</f>
        <v>8.7456999999999993E-2</v>
      </c>
      <c r="BR89" s="343">
        <f>'2M - SGS'!BR89</f>
        <v>8.7230000000000002E-2</v>
      </c>
      <c r="BS89" s="343">
        <f>'2M - SGS'!BS89</f>
        <v>8.3319000000000004E-2</v>
      </c>
      <c r="BT89" s="343">
        <f>'2M - SGS'!BT89</f>
        <v>8.4562999999999999E-2</v>
      </c>
      <c r="BU89" s="343">
        <f>'2M - SGS'!BU89</f>
        <v>8.1112000000000004E-2</v>
      </c>
      <c r="BV89" s="343">
        <f>'2M - SGS'!BV89</f>
        <v>8.3118999999999998E-2</v>
      </c>
      <c r="BW89" s="343">
        <f>'2M - SGS'!BW89</f>
        <v>8.3486000000000005E-2</v>
      </c>
      <c r="BX89" s="343">
        <f>'2M - SGS'!BX89</f>
        <v>7.6158000000000003E-2</v>
      </c>
      <c r="BY89" s="343">
        <f>'2M - SGS'!BY89</f>
        <v>8.3346000000000003E-2</v>
      </c>
      <c r="BZ89" s="343">
        <f>'2M - SGS'!BZ89</f>
        <v>8.0782999999999994E-2</v>
      </c>
      <c r="CA89" s="343">
        <f>'2M - SGS'!CA89</f>
        <v>8.5133E-2</v>
      </c>
      <c r="CB89" s="343">
        <f>'2M - SGS'!CB89</f>
        <v>8.4294999999999995E-2</v>
      </c>
      <c r="CC89" s="343">
        <f>'2M - SGS'!CC89</f>
        <v>8.7456999999999993E-2</v>
      </c>
      <c r="CD89" s="343">
        <f>'2M - SGS'!CD89</f>
        <v>8.7230000000000002E-2</v>
      </c>
      <c r="CE89" s="343">
        <f>'2M - SGS'!CE89</f>
        <v>8.3319000000000004E-2</v>
      </c>
      <c r="CF89" s="343">
        <f>'2M - SGS'!CF89</f>
        <v>8.4562999999999999E-2</v>
      </c>
      <c r="CG89" s="343">
        <f>'2M - SGS'!CG89</f>
        <v>8.1112000000000004E-2</v>
      </c>
      <c r="CH89" s="344">
        <f>'2M - SGS'!CH89</f>
        <v>8.3118999999999998E-2</v>
      </c>
      <c r="CJ89" s="245">
        <f t="shared" si="103"/>
        <v>1.0000010000000001</v>
      </c>
    </row>
    <row r="90" spans="1:88" ht="16.2" thickBot="1" x14ac:dyDescent="0.35">
      <c r="A90" s="609"/>
      <c r="B90" s="15" t="str">
        <f t="shared" si="102"/>
        <v>Water Heating</v>
      </c>
      <c r="C90" s="345">
        <f>'2M - SGS'!C90</f>
        <v>0.108255</v>
      </c>
      <c r="D90" s="345">
        <f>'2M - SGS'!D90</f>
        <v>9.1078000000000006E-2</v>
      </c>
      <c r="E90" s="345">
        <f>'2M - SGS'!E90</f>
        <v>8.5239999999999996E-2</v>
      </c>
      <c r="F90" s="345">
        <f>'2M - SGS'!F90</f>
        <v>7.2980000000000003E-2</v>
      </c>
      <c r="G90" s="345">
        <f>'2M - SGS'!G90</f>
        <v>7.9849000000000003E-2</v>
      </c>
      <c r="H90" s="345">
        <f>'2M - SGS'!H90</f>
        <v>7.2720999999999994E-2</v>
      </c>
      <c r="I90" s="345">
        <f>'2M - SGS'!I90</f>
        <v>7.4929999999999997E-2</v>
      </c>
      <c r="J90" s="345">
        <f>'2M - SGS'!J90</f>
        <v>7.5861999999999999E-2</v>
      </c>
      <c r="K90" s="345">
        <f>'2M - SGS'!K90</f>
        <v>7.5733999999999996E-2</v>
      </c>
      <c r="L90" s="345">
        <f>'2M - SGS'!L90</f>
        <v>8.2808000000000007E-2</v>
      </c>
      <c r="M90" s="345">
        <f>'2M - SGS'!M90</f>
        <v>8.6345000000000005E-2</v>
      </c>
      <c r="N90" s="345">
        <f>'2M - SGS'!N90</f>
        <v>9.4200000000000006E-2</v>
      </c>
      <c r="O90" s="345">
        <f>'2M - SGS'!O90</f>
        <v>0.108255</v>
      </c>
      <c r="P90" s="345">
        <f>'2M - SGS'!P90</f>
        <v>9.1078000000000006E-2</v>
      </c>
      <c r="Q90" s="345">
        <f>'2M - SGS'!Q90</f>
        <v>8.5239999999999996E-2</v>
      </c>
      <c r="R90" s="345">
        <f>'2M - SGS'!R90</f>
        <v>7.2980000000000003E-2</v>
      </c>
      <c r="S90" s="345">
        <f>'2M - SGS'!S90</f>
        <v>7.9849000000000003E-2</v>
      </c>
      <c r="T90" s="345">
        <f>'2M - SGS'!T90</f>
        <v>7.2720999999999994E-2</v>
      </c>
      <c r="U90" s="345">
        <f>'2M - SGS'!U90</f>
        <v>7.4929999999999997E-2</v>
      </c>
      <c r="V90" s="345">
        <f>'2M - SGS'!V90</f>
        <v>7.5861999999999999E-2</v>
      </c>
      <c r="W90" s="345">
        <f>'2M - SGS'!W90</f>
        <v>7.5733999999999996E-2</v>
      </c>
      <c r="X90" s="345">
        <f>'2M - SGS'!X90</f>
        <v>8.2808000000000007E-2</v>
      </c>
      <c r="Y90" s="345">
        <f>'2M - SGS'!Y90</f>
        <v>8.6345000000000005E-2</v>
      </c>
      <c r="Z90" s="345">
        <f>'2M - SGS'!Z90</f>
        <v>9.4200000000000006E-2</v>
      </c>
      <c r="AA90" s="345">
        <f>'2M - SGS'!AA90</f>
        <v>0.108255</v>
      </c>
      <c r="AB90" s="345">
        <f>'2M - SGS'!AB90</f>
        <v>9.1078000000000006E-2</v>
      </c>
      <c r="AC90" s="345">
        <f>'2M - SGS'!AC90</f>
        <v>8.5239999999999996E-2</v>
      </c>
      <c r="AD90" s="345">
        <f>'2M - SGS'!AD90</f>
        <v>7.2980000000000003E-2</v>
      </c>
      <c r="AE90" s="345">
        <f>'2M - SGS'!AE90</f>
        <v>7.9849000000000003E-2</v>
      </c>
      <c r="AF90" s="345">
        <f>'2M - SGS'!AF90</f>
        <v>7.2720999999999994E-2</v>
      </c>
      <c r="AG90" s="345">
        <f>'2M - SGS'!AG90</f>
        <v>7.4929999999999997E-2</v>
      </c>
      <c r="AH90" s="345">
        <f>'2M - SGS'!AH90</f>
        <v>7.5861999999999999E-2</v>
      </c>
      <c r="AI90" s="345">
        <f>'2M - SGS'!AI90</f>
        <v>7.5733999999999996E-2</v>
      </c>
      <c r="AJ90" s="345">
        <f>'2M - SGS'!AJ90</f>
        <v>8.2808000000000007E-2</v>
      </c>
      <c r="AK90" s="345">
        <f>'2M - SGS'!AK90</f>
        <v>8.6345000000000005E-2</v>
      </c>
      <c r="AL90" s="345">
        <f>'2M - SGS'!AL90</f>
        <v>9.4200000000000006E-2</v>
      </c>
      <c r="AM90" s="345">
        <f>'2M - SGS'!AM90</f>
        <v>0.108255</v>
      </c>
      <c r="AN90" s="345">
        <f>'2M - SGS'!AN90</f>
        <v>9.1078000000000006E-2</v>
      </c>
      <c r="AO90" s="345">
        <f>'2M - SGS'!AO90</f>
        <v>8.5239999999999996E-2</v>
      </c>
      <c r="AP90" s="345">
        <f>'2M - SGS'!AP90</f>
        <v>7.2980000000000003E-2</v>
      </c>
      <c r="AQ90" s="345">
        <f>'2M - SGS'!AQ90</f>
        <v>7.9849000000000003E-2</v>
      </c>
      <c r="AR90" s="345">
        <f>'2M - SGS'!AR90</f>
        <v>7.2720999999999994E-2</v>
      </c>
      <c r="AS90" s="345">
        <f>'2M - SGS'!AS90</f>
        <v>7.4929999999999997E-2</v>
      </c>
      <c r="AT90" s="345">
        <f>'2M - SGS'!AT90</f>
        <v>7.5861999999999999E-2</v>
      </c>
      <c r="AU90" s="345">
        <f>'2M - SGS'!AU90</f>
        <v>7.5733999999999996E-2</v>
      </c>
      <c r="AV90" s="345">
        <f>'2M - SGS'!AV90</f>
        <v>8.2808000000000007E-2</v>
      </c>
      <c r="AW90" s="345">
        <f>'2M - SGS'!AW90</f>
        <v>8.6345000000000005E-2</v>
      </c>
      <c r="AX90" s="345">
        <f>'2M - SGS'!AX90</f>
        <v>9.4200000000000006E-2</v>
      </c>
      <c r="AY90" s="345">
        <f>'2M - SGS'!AY90</f>
        <v>0.108255</v>
      </c>
      <c r="AZ90" s="345">
        <f>'2M - SGS'!AZ90</f>
        <v>9.1078000000000006E-2</v>
      </c>
      <c r="BA90" s="345">
        <f>'2M - SGS'!BA90</f>
        <v>8.5239999999999996E-2</v>
      </c>
      <c r="BB90" s="345">
        <f>'2M - SGS'!BB90</f>
        <v>7.2980000000000003E-2</v>
      </c>
      <c r="BC90" s="345">
        <f>'2M - SGS'!BC90</f>
        <v>7.9849000000000003E-2</v>
      </c>
      <c r="BD90" s="345">
        <f>'2M - SGS'!BD90</f>
        <v>7.2720999999999994E-2</v>
      </c>
      <c r="BE90" s="345">
        <f>'2M - SGS'!BE90</f>
        <v>7.4929999999999997E-2</v>
      </c>
      <c r="BF90" s="345">
        <f>'2M - SGS'!BF90</f>
        <v>7.5861999999999999E-2</v>
      </c>
      <c r="BG90" s="345">
        <f>'2M - SGS'!BG90</f>
        <v>7.5733999999999996E-2</v>
      </c>
      <c r="BH90" s="345">
        <f>'2M - SGS'!BH90</f>
        <v>8.2808000000000007E-2</v>
      </c>
      <c r="BI90" s="345">
        <f>'2M - SGS'!BI90</f>
        <v>8.6345000000000005E-2</v>
      </c>
      <c r="BJ90" s="345">
        <f>'2M - SGS'!BJ90</f>
        <v>9.4200000000000006E-2</v>
      </c>
      <c r="BK90" s="345">
        <f>'2M - SGS'!BK90</f>
        <v>0.108255</v>
      </c>
      <c r="BL90" s="345">
        <f>'2M - SGS'!BL90</f>
        <v>9.1078000000000006E-2</v>
      </c>
      <c r="BM90" s="345">
        <f>'2M - SGS'!BM90</f>
        <v>8.5239999999999996E-2</v>
      </c>
      <c r="BN90" s="345">
        <f>'2M - SGS'!BN90</f>
        <v>7.2980000000000003E-2</v>
      </c>
      <c r="BO90" s="345">
        <f>'2M - SGS'!BO90</f>
        <v>7.9849000000000003E-2</v>
      </c>
      <c r="BP90" s="345">
        <f>'2M - SGS'!BP90</f>
        <v>7.2720999999999994E-2</v>
      </c>
      <c r="BQ90" s="345">
        <f>'2M - SGS'!BQ90</f>
        <v>7.4929999999999997E-2</v>
      </c>
      <c r="BR90" s="345">
        <f>'2M - SGS'!BR90</f>
        <v>7.5861999999999999E-2</v>
      </c>
      <c r="BS90" s="345">
        <f>'2M - SGS'!BS90</f>
        <v>7.5733999999999996E-2</v>
      </c>
      <c r="BT90" s="345">
        <f>'2M - SGS'!BT90</f>
        <v>8.2808000000000007E-2</v>
      </c>
      <c r="BU90" s="345">
        <f>'2M - SGS'!BU90</f>
        <v>8.6345000000000005E-2</v>
      </c>
      <c r="BV90" s="345">
        <f>'2M - SGS'!BV90</f>
        <v>9.4200000000000006E-2</v>
      </c>
      <c r="BW90" s="345">
        <f>'2M - SGS'!BW90</f>
        <v>0.108255</v>
      </c>
      <c r="BX90" s="345">
        <f>'2M - SGS'!BX90</f>
        <v>9.1078000000000006E-2</v>
      </c>
      <c r="BY90" s="345">
        <f>'2M - SGS'!BY90</f>
        <v>8.5239999999999996E-2</v>
      </c>
      <c r="BZ90" s="345">
        <f>'2M - SGS'!BZ90</f>
        <v>7.2980000000000003E-2</v>
      </c>
      <c r="CA90" s="345">
        <f>'2M - SGS'!CA90</f>
        <v>7.9849000000000003E-2</v>
      </c>
      <c r="CB90" s="345">
        <f>'2M - SGS'!CB90</f>
        <v>7.2720999999999994E-2</v>
      </c>
      <c r="CC90" s="345">
        <f>'2M - SGS'!CC90</f>
        <v>7.4929999999999997E-2</v>
      </c>
      <c r="CD90" s="345">
        <f>'2M - SGS'!CD90</f>
        <v>7.5861999999999999E-2</v>
      </c>
      <c r="CE90" s="345">
        <f>'2M - SGS'!CE90</f>
        <v>7.5733999999999996E-2</v>
      </c>
      <c r="CF90" s="345">
        <f>'2M - SGS'!CF90</f>
        <v>8.2808000000000007E-2</v>
      </c>
      <c r="CG90" s="345">
        <f>'2M - SGS'!CG90</f>
        <v>8.6345000000000005E-2</v>
      </c>
      <c r="CH90" s="346">
        <f>'2M - SGS'!CH90</f>
        <v>9.4200000000000006E-2</v>
      </c>
      <c r="CJ90" s="245">
        <f t="shared" si="103"/>
        <v>1.0000020000000001</v>
      </c>
    </row>
    <row r="91" spans="1:88" ht="15" thickBot="1" x14ac:dyDescent="0.35">
      <c r="CJ91" s="229" t="s">
        <v>186</v>
      </c>
    </row>
    <row r="92" spans="1:88" ht="15" customHeight="1" thickBot="1" x14ac:dyDescent="0.35">
      <c r="A92" s="597" t="s">
        <v>28</v>
      </c>
      <c r="B92" s="303" t="s">
        <v>33</v>
      </c>
      <c r="C92" s="174">
        <f>C$4</f>
        <v>44927</v>
      </c>
      <c r="D92" s="174">
        <f t="shared" ref="D92:BO92" si="104">D$4</f>
        <v>44958</v>
      </c>
      <c r="E92" s="174">
        <f t="shared" si="104"/>
        <v>44986</v>
      </c>
      <c r="F92" s="174">
        <f t="shared" si="104"/>
        <v>45017</v>
      </c>
      <c r="G92" s="174">
        <f t="shared" si="104"/>
        <v>45047</v>
      </c>
      <c r="H92" s="174">
        <f t="shared" si="104"/>
        <v>45078</v>
      </c>
      <c r="I92" s="174">
        <f t="shared" si="104"/>
        <v>45108</v>
      </c>
      <c r="J92" s="174">
        <f t="shared" si="104"/>
        <v>45139</v>
      </c>
      <c r="K92" s="174">
        <f t="shared" si="104"/>
        <v>45170</v>
      </c>
      <c r="L92" s="174">
        <f t="shared" si="104"/>
        <v>45200</v>
      </c>
      <c r="M92" s="174">
        <f t="shared" si="104"/>
        <v>45231</v>
      </c>
      <c r="N92" s="174">
        <f t="shared" si="104"/>
        <v>45261</v>
      </c>
      <c r="O92" s="174">
        <f t="shared" si="104"/>
        <v>45292</v>
      </c>
      <c r="P92" s="174">
        <f t="shared" si="104"/>
        <v>45323</v>
      </c>
      <c r="Q92" s="174">
        <f t="shared" si="104"/>
        <v>45352</v>
      </c>
      <c r="R92" s="174">
        <f t="shared" si="104"/>
        <v>45383</v>
      </c>
      <c r="S92" s="174">
        <f t="shared" si="104"/>
        <v>45413</v>
      </c>
      <c r="T92" s="174">
        <f t="shared" si="104"/>
        <v>45444</v>
      </c>
      <c r="U92" s="174">
        <f t="shared" si="104"/>
        <v>45474</v>
      </c>
      <c r="V92" s="174">
        <f t="shared" si="104"/>
        <v>45505</v>
      </c>
      <c r="W92" s="174">
        <f t="shared" si="104"/>
        <v>45536</v>
      </c>
      <c r="X92" s="174">
        <f t="shared" si="104"/>
        <v>45566</v>
      </c>
      <c r="Y92" s="174">
        <f t="shared" si="104"/>
        <v>45597</v>
      </c>
      <c r="Z92" s="174">
        <f t="shared" si="104"/>
        <v>45627</v>
      </c>
      <c r="AA92" s="174">
        <f t="shared" si="104"/>
        <v>45658</v>
      </c>
      <c r="AB92" s="174">
        <f t="shared" si="104"/>
        <v>45689</v>
      </c>
      <c r="AC92" s="174">
        <f t="shared" si="104"/>
        <v>45717</v>
      </c>
      <c r="AD92" s="174">
        <f t="shared" si="104"/>
        <v>45748</v>
      </c>
      <c r="AE92" s="174">
        <f t="shared" si="104"/>
        <v>45778</v>
      </c>
      <c r="AF92" s="174">
        <f t="shared" si="104"/>
        <v>45809</v>
      </c>
      <c r="AG92" s="174">
        <f t="shared" si="104"/>
        <v>45839</v>
      </c>
      <c r="AH92" s="174">
        <f t="shared" si="104"/>
        <v>45870</v>
      </c>
      <c r="AI92" s="174">
        <f t="shared" si="104"/>
        <v>45901</v>
      </c>
      <c r="AJ92" s="174">
        <f t="shared" si="104"/>
        <v>45931</v>
      </c>
      <c r="AK92" s="174">
        <f t="shared" si="104"/>
        <v>45962</v>
      </c>
      <c r="AL92" s="174">
        <f t="shared" si="104"/>
        <v>45992</v>
      </c>
      <c r="AM92" s="174">
        <f t="shared" si="104"/>
        <v>46023</v>
      </c>
      <c r="AN92" s="174">
        <f t="shared" si="104"/>
        <v>46054</v>
      </c>
      <c r="AO92" s="174">
        <f t="shared" si="104"/>
        <v>46082</v>
      </c>
      <c r="AP92" s="174">
        <f t="shared" si="104"/>
        <v>46113</v>
      </c>
      <c r="AQ92" s="174">
        <f t="shared" si="104"/>
        <v>46143</v>
      </c>
      <c r="AR92" s="174">
        <f t="shared" si="104"/>
        <v>46174</v>
      </c>
      <c r="AS92" s="174">
        <f t="shared" si="104"/>
        <v>46204</v>
      </c>
      <c r="AT92" s="174">
        <f t="shared" si="104"/>
        <v>46235</v>
      </c>
      <c r="AU92" s="174">
        <f t="shared" si="104"/>
        <v>46266</v>
      </c>
      <c r="AV92" s="174">
        <f t="shared" si="104"/>
        <v>46296</v>
      </c>
      <c r="AW92" s="174">
        <f t="shared" si="104"/>
        <v>46327</v>
      </c>
      <c r="AX92" s="174">
        <f t="shared" si="104"/>
        <v>46357</v>
      </c>
      <c r="AY92" s="174">
        <f t="shared" si="104"/>
        <v>46388</v>
      </c>
      <c r="AZ92" s="174">
        <f t="shared" si="104"/>
        <v>46419</v>
      </c>
      <c r="BA92" s="174">
        <f t="shared" si="104"/>
        <v>46447</v>
      </c>
      <c r="BB92" s="174">
        <f t="shared" si="104"/>
        <v>46478</v>
      </c>
      <c r="BC92" s="174">
        <f t="shared" si="104"/>
        <v>46508</v>
      </c>
      <c r="BD92" s="174">
        <f t="shared" si="104"/>
        <v>46539</v>
      </c>
      <c r="BE92" s="174">
        <f t="shared" si="104"/>
        <v>46569</v>
      </c>
      <c r="BF92" s="174">
        <f t="shared" si="104"/>
        <v>46600</v>
      </c>
      <c r="BG92" s="174">
        <f t="shared" si="104"/>
        <v>46631</v>
      </c>
      <c r="BH92" s="174">
        <f t="shared" si="104"/>
        <v>46661</v>
      </c>
      <c r="BI92" s="174">
        <f t="shared" si="104"/>
        <v>46692</v>
      </c>
      <c r="BJ92" s="174">
        <f t="shared" si="104"/>
        <v>46722</v>
      </c>
      <c r="BK92" s="174">
        <f t="shared" si="104"/>
        <v>46753</v>
      </c>
      <c r="BL92" s="174">
        <f t="shared" si="104"/>
        <v>46784</v>
      </c>
      <c r="BM92" s="174">
        <f t="shared" si="104"/>
        <v>46813</v>
      </c>
      <c r="BN92" s="174">
        <f t="shared" si="104"/>
        <v>46844</v>
      </c>
      <c r="BO92" s="174">
        <f t="shared" si="104"/>
        <v>46874</v>
      </c>
      <c r="BP92" s="174">
        <f t="shared" ref="BP92:CH92" si="105">BP$4</f>
        <v>46905</v>
      </c>
      <c r="BQ92" s="174">
        <f t="shared" si="105"/>
        <v>46935</v>
      </c>
      <c r="BR92" s="174">
        <f t="shared" si="105"/>
        <v>46966</v>
      </c>
      <c r="BS92" s="174">
        <f t="shared" si="105"/>
        <v>46997</v>
      </c>
      <c r="BT92" s="174">
        <f t="shared" si="105"/>
        <v>47027</v>
      </c>
      <c r="BU92" s="174">
        <f t="shared" si="105"/>
        <v>47058</v>
      </c>
      <c r="BV92" s="174">
        <f t="shared" si="105"/>
        <v>47088</v>
      </c>
      <c r="BW92" s="174">
        <f t="shared" si="105"/>
        <v>47119</v>
      </c>
      <c r="BX92" s="174">
        <f t="shared" si="105"/>
        <v>47150</v>
      </c>
      <c r="BY92" s="174">
        <f t="shared" si="105"/>
        <v>47178</v>
      </c>
      <c r="BZ92" s="174">
        <f t="shared" si="105"/>
        <v>47209</v>
      </c>
      <c r="CA92" s="174">
        <f t="shared" si="105"/>
        <v>47239</v>
      </c>
      <c r="CB92" s="174">
        <f t="shared" si="105"/>
        <v>47270</v>
      </c>
      <c r="CC92" s="174">
        <f t="shared" si="105"/>
        <v>47300</v>
      </c>
      <c r="CD92" s="174">
        <f t="shared" si="105"/>
        <v>47331</v>
      </c>
      <c r="CE92" s="174">
        <f t="shared" si="105"/>
        <v>47362</v>
      </c>
      <c r="CF92" s="174">
        <f t="shared" si="105"/>
        <v>47392</v>
      </c>
      <c r="CG92" s="174">
        <f t="shared" si="105"/>
        <v>47423</v>
      </c>
      <c r="CH92" s="175">
        <f t="shared" si="105"/>
        <v>47453</v>
      </c>
    </row>
    <row r="93" spans="1:88" ht="15.75" customHeight="1" x14ac:dyDescent="0.3">
      <c r="A93" s="598"/>
      <c r="B93" s="11" t="s">
        <v>20</v>
      </c>
      <c r="C93" s="412">
        <v>2.9121000000000001E-2</v>
      </c>
      <c r="D93" s="412">
        <v>2.8996000000000001E-2</v>
      </c>
      <c r="E93" s="412">
        <v>3.0048999999999999E-2</v>
      </c>
      <c r="F93" s="412">
        <v>2.9555999999999999E-2</v>
      </c>
      <c r="G93" s="412">
        <v>3.1981000000000002E-2</v>
      </c>
      <c r="H93" s="412">
        <v>5.3499999999999999E-2</v>
      </c>
      <c r="I93" s="436">
        <v>5.6994999999999997E-2</v>
      </c>
      <c r="J93" s="436">
        <v>5.5843999999999998E-2</v>
      </c>
      <c r="K93" s="436">
        <v>5.5169000000000003E-2</v>
      </c>
      <c r="L93" s="436">
        <v>3.5621E-2</v>
      </c>
      <c r="M93" s="436">
        <v>3.0717999999999999E-2</v>
      </c>
      <c r="N93" s="436">
        <v>2.8008000000000002E-2</v>
      </c>
      <c r="O93" s="436">
        <v>2.7657000000000001E-2</v>
      </c>
      <c r="P93" s="436">
        <v>2.6662000000000002E-2</v>
      </c>
      <c r="Q93" s="436">
        <v>2.7882000000000001E-2</v>
      </c>
      <c r="R93" s="436">
        <v>3.1621999999999997E-2</v>
      </c>
      <c r="S93" s="436">
        <v>3.5316E-2</v>
      </c>
      <c r="T93" s="436">
        <v>5.7203999999999998E-2</v>
      </c>
      <c r="U93" s="436">
        <v>5.6994999999999997E-2</v>
      </c>
      <c r="V93" s="436">
        <v>5.5843999999999998E-2</v>
      </c>
      <c r="W93" s="436">
        <v>5.5169000000000003E-2</v>
      </c>
      <c r="X93" s="436">
        <v>3.5621E-2</v>
      </c>
      <c r="Y93" s="436">
        <v>3.0717999999999999E-2</v>
      </c>
      <c r="Z93" s="436">
        <v>2.8008000000000002E-2</v>
      </c>
      <c r="AA93" s="436">
        <v>2.7657000000000001E-2</v>
      </c>
      <c r="AB93" s="436">
        <v>2.6662000000000002E-2</v>
      </c>
      <c r="AC93" s="436">
        <v>2.7882000000000001E-2</v>
      </c>
      <c r="AD93" s="436">
        <v>3.1621999999999997E-2</v>
      </c>
      <c r="AE93" s="436">
        <v>3.5316E-2</v>
      </c>
      <c r="AF93" s="436">
        <v>5.7203999999999998E-2</v>
      </c>
      <c r="AG93" s="436">
        <v>5.6994999999999997E-2</v>
      </c>
      <c r="AH93" s="436">
        <v>5.5843999999999998E-2</v>
      </c>
      <c r="AI93" s="436">
        <v>5.5169000000000003E-2</v>
      </c>
      <c r="AJ93" s="436">
        <v>3.5621E-2</v>
      </c>
      <c r="AK93" s="436">
        <v>3.0717999999999999E-2</v>
      </c>
      <c r="AL93" s="436">
        <v>2.8008000000000002E-2</v>
      </c>
      <c r="AM93" s="436">
        <v>2.7657000000000001E-2</v>
      </c>
      <c r="AN93" s="436">
        <v>2.6662000000000002E-2</v>
      </c>
      <c r="AO93" s="436">
        <v>2.7882000000000001E-2</v>
      </c>
      <c r="AP93" s="436">
        <v>3.1621999999999997E-2</v>
      </c>
      <c r="AQ93" s="436">
        <v>3.5316E-2</v>
      </c>
      <c r="AR93" s="436">
        <v>5.7203999999999998E-2</v>
      </c>
      <c r="AS93" s="436">
        <v>5.6994999999999997E-2</v>
      </c>
      <c r="AT93" s="436">
        <v>5.5843999999999998E-2</v>
      </c>
      <c r="AU93" s="436">
        <v>5.5169000000000003E-2</v>
      </c>
      <c r="AV93" s="436">
        <v>3.5621E-2</v>
      </c>
      <c r="AW93" s="436">
        <v>3.0717999999999999E-2</v>
      </c>
      <c r="AX93" s="436">
        <v>2.8008000000000002E-2</v>
      </c>
      <c r="AY93" s="436">
        <v>2.7657000000000001E-2</v>
      </c>
      <c r="AZ93" s="436">
        <v>2.6662000000000002E-2</v>
      </c>
      <c r="BA93" s="436">
        <v>2.7882000000000001E-2</v>
      </c>
      <c r="BB93" s="436">
        <v>3.1621999999999997E-2</v>
      </c>
      <c r="BC93" s="436">
        <v>3.5316E-2</v>
      </c>
      <c r="BD93" s="436">
        <v>5.7203999999999998E-2</v>
      </c>
      <c r="BE93" s="436">
        <v>5.6994999999999997E-2</v>
      </c>
      <c r="BF93" s="436">
        <v>5.5843999999999998E-2</v>
      </c>
      <c r="BG93" s="436">
        <v>5.5169000000000003E-2</v>
      </c>
      <c r="BH93" s="436">
        <v>3.5621E-2</v>
      </c>
      <c r="BI93" s="436">
        <v>3.0717999999999999E-2</v>
      </c>
      <c r="BJ93" s="436">
        <v>2.8008000000000002E-2</v>
      </c>
      <c r="BK93" s="436">
        <v>2.7657000000000001E-2</v>
      </c>
      <c r="BL93" s="436">
        <v>2.6662000000000002E-2</v>
      </c>
      <c r="BM93" s="436">
        <v>2.7882000000000001E-2</v>
      </c>
      <c r="BN93" s="436">
        <v>3.1621999999999997E-2</v>
      </c>
      <c r="BO93" s="436">
        <v>3.5316E-2</v>
      </c>
      <c r="BP93" s="436">
        <v>5.7203999999999998E-2</v>
      </c>
      <c r="BQ93" s="436">
        <v>5.6994999999999997E-2</v>
      </c>
      <c r="BR93" s="436">
        <v>5.5843999999999998E-2</v>
      </c>
      <c r="BS93" s="436">
        <v>5.5169000000000003E-2</v>
      </c>
      <c r="BT93" s="436">
        <v>3.5621E-2</v>
      </c>
      <c r="BU93" s="436">
        <v>3.0717999999999999E-2</v>
      </c>
      <c r="BV93" s="436">
        <v>2.8008000000000002E-2</v>
      </c>
      <c r="BW93" s="436">
        <v>2.7657000000000001E-2</v>
      </c>
      <c r="BX93" s="436">
        <v>2.6662000000000002E-2</v>
      </c>
      <c r="BY93" s="436">
        <v>2.7882000000000001E-2</v>
      </c>
      <c r="BZ93" s="436">
        <v>3.1621999999999997E-2</v>
      </c>
      <c r="CA93" s="436">
        <v>3.5316E-2</v>
      </c>
      <c r="CB93" s="436">
        <v>5.7203999999999998E-2</v>
      </c>
      <c r="CC93" s="436">
        <v>5.6994999999999997E-2</v>
      </c>
      <c r="CD93" s="436">
        <v>5.5843999999999998E-2</v>
      </c>
      <c r="CE93" s="436">
        <v>5.5169000000000003E-2</v>
      </c>
      <c r="CF93" s="436">
        <v>3.5621E-2</v>
      </c>
      <c r="CG93" s="436">
        <v>3.0717999999999999E-2</v>
      </c>
      <c r="CH93" s="436">
        <v>2.8008000000000002E-2</v>
      </c>
      <c r="CJ93" s="229" t="s">
        <v>187</v>
      </c>
    </row>
    <row r="94" spans="1:88" x14ac:dyDescent="0.3">
      <c r="A94" s="598"/>
      <c r="B94" s="11" t="s">
        <v>0</v>
      </c>
      <c r="C94" s="412">
        <v>3.4140999999999998E-2</v>
      </c>
      <c r="D94" s="412">
        <v>3.3355000000000003E-2</v>
      </c>
      <c r="E94" s="412">
        <v>3.2818E-2</v>
      </c>
      <c r="F94" s="412">
        <v>3.0006000000000001E-2</v>
      </c>
      <c r="G94" s="412">
        <v>3.9079000000000003E-2</v>
      </c>
      <c r="H94" s="412">
        <v>7.7214000000000005E-2</v>
      </c>
      <c r="I94" s="436">
        <v>6.7433000000000007E-2</v>
      </c>
      <c r="J94" s="436">
        <v>7.4159000000000003E-2</v>
      </c>
      <c r="K94" s="436">
        <v>8.1517000000000006E-2</v>
      </c>
      <c r="L94" s="436">
        <v>3.4575000000000002E-2</v>
      </c>
      <c r="M94" s="436">
        <v>3.7659999999999999E-2</v>
      </c>
      <c r="N94" s="436">
        <v>2.7265999999999999E-2</v>
      </c>
      <c r="O94" s="436">
        <v>3.2084000000000001E-2</v>
      </c>
      <c r="P94" s="436">
        <v>3.0335000000000001E-2</v>
      </c>
      <c r="Q94" s="436">
        <v>3.0248000000000001E-2</v>
      </c>
      <c r="R94" s="436">
        <v>3.2205999999999999E-2</v>
      </c>
      <c r="S94" s="436">
        <v>4.5136000000000003E-2</v>
      </c>
      <c r="T94" s="436">
        <v>8.3406999999999995E-2</v>
      </c>
      <c r="U94" s="436">
        <v>6.7433000000000007E-2</v>
      </c>
      <c r="V94" s="436">
        <v>7.4159000000000003E-2</v>
      </c>
      <c r="W94" s="436">
        <v>8.1517000000000006E-2</v>
      </c>
      <c r="X94" s="436">
        <v>3.4575000000000002E-2</v>
      </c>
      <c r="Y94" s="436">
        <v>3.7659999999999999E-2</v>
      </c>
      <c r="Z94" s="436">
        <v>2.7265999999999999E-2</v>
      </c>
      <c r="AA94" s="436">
        <v>3.2084000000000001E-2</v>
      </c>
      <c r="AB94" s="436">
        <v>3.0335000000000001E-2</v>
      </c>
      <c r="AC94" s="436">
        <v>3.0248000000000001E-2</v>
      </c>
      <c r="AD94" s="436">
        <v>3.2205999999999999E-2</v>
      </c>
      <c r="AE94" s="436">
        <v>4.5136000000000003E-2</v>
      </c>
      <c r="AF94" s="436">
        <v>8.3406999999999995E-2</v>
      </c>
      <c r="AG94" s="436">
        <v>6.7433000000000007E-2</v>
      </c>
      <c r="AH94" s="436">
        <v>7.4159000000000003E-2</v>
      </c>
      <c r="AI94" s="436">
        <v>8.1517000000000006E-2</v>
      </c>
      <c r="AJ94" s="436">
        <v>3.4575000000000002E-2</v>
      </c>
      <c r="AK94" s="436">
        <v>3.7659999999999999E-2</v>
      </c>
      <c r="AL94" s="436">
        <v>2.7265999999999999E-2</v>
      </c>
      <c r="AM94" s="436">
        <v>3.2084000000000001E-2</v>
      </c>
      <c r="AN94" s="436">
        <v>3.0335000000000001E-2</v>
      </c>
      <c r="AO94" s="436">
        <v>3.0248000000000001E-2</v>
      </c>
      <c r="AP94" s="436">
        <v>3.2205999999999999E-2</v>
      </c>
      <c r="AQ94" s="436">
        <v>4.5136000000000003E-2</v>
      </c>
      <c r="AR94" s="436">
        <v>8.3406999999999995E-2</v>
      </c>
      <c r="AS94" s="436">
        <v>6.7433000000000007E-2</v>
      </c>
      <c r="AT94" s="436">
        <v>7.4159000000000003E-2</v>
      </c>
      <c r="AU94" s="436">
        <v>8.1517000000000006E-2</v>
      </c>
      <c r="AV94" s="436">
        <v>3.4575000000000002E-2</v>
      </c>
      <c r="AW94" s="436">
        <v>3.7659999999999999E-2</v>
      </c>
      <c r="AX94" s="436">
        <v>2.7265999999999999E-2</v>
      </c>
      <c r="AY94" s="436">
        <v>3.2084000000000001E-2</v>
      </c>
      <c r="AZ94" s="436">
        <v>3.0335000000000001E-2</v>
      </c>
      <c r="BA94" s="436">
        <v>3.0248000000000001E-2</v>
      </c>
      <c r="BB94" s="436">
        <v>3.2205999999999999E-2</v>
      </c>
      <c r="BC94" s="436">
        <v>4.5136000000000003E-2</v>
      </c>
      <c r="BD94" s="436">
        <v>8.3406999999999995E-2</v>
      </c>
      <c r="BE94" s="436">
        <v>6.7433000000000007E-2</v>
      </c>
      <c r="BF94" s="436">
        <v>7.4159000000000003E-2</v>
      </c>
      <c r="BG94" s="436">
        <v>8.1517000000000006E-2</v>
      </c>
      <c r="BH94" s="436">
        <v>3.4575000000000002E-2</v>
      </c>
      <c r="BI94" s="436">
        <v>3.7659999999999999E-2</v>
      </c>
      <c r="BJ94" s="436">
        <v>2.7265999999999999E-2</v>
      </c>
      <c r="BK94" s="436">
        <v>3.2084000000000001E-2</v>
      </c>
      <c r="BL94" s="436">
        <v>3.0335000000000001E-2</v>
      </c>
      <c r="BM94" s="436">
        <v>3.0248000000000001E-2</v>
      </c>
      <c r="BN94" s="436">
        <v>3.2205999999999999E-2</v>
      </c>
      <c r="BO94" s="436">
        <v>4.5136000000000003E-2</v>
      </c>
      <c r="BP94" s="436">
        <v>8.3406999999999995E-2</v>
      </c>
      <c r="BQ94" s="436">
        <v>6.7433000000000007E-2</v>
      </c>
      <c r="BR94" s="436">
        <v>7.4159000000000003E-2</v>
      </c>
      <c r="BS94" s="436">
        <v>8.1517000000000006E-2</v>
      </c>
      <c r="BT94" s="436">
        <v>3.4575000000000002E-2</v>
      </c>
      <c r="BU94" s="436">
        <v>3.7659999999999999E-2</v>
      </c>
      <c r="BV94" s="436">
        <v>2.7265999999999999E-2</v>
      </c>
      <c r="BW94" s="436">
        <v>3.2084000000000001E-2</v>
      </c>
      <c r="BX94" s="436">
        <v>3.0335000000000001E-2</v>
      </c>
      <c r="BY94" s="436">
        <v>3.0248000000000001E-2</v>
      </c>
      <c r="BZ94" s="436">
        <v>3.2205999999999999E-2</v>
      </c>
      <c r="CA94" s="436">
        <v>4.5136000000000003E-2</v>
      </c>
      <c r="CB94" s="436">
        <v>8.3406999999999995E-2</v>
      </c>
      <c r="CC94" s="436">
        <v>6.7433000000000007E-2</v>
      </c>
      <c r="CD94" s="436">
        <v>7.4159000000000003E-2</v>
      </c>
      <c r="CE94" s="436">
        <v>8.1517000000000006E-2</v>
      </c>
      <c r="CF94" s="436">
        <v>3.4575000000000002E-2</v>
      </c>
      <c r="CG94" s="436">
        <v>3.7659999999999999E-2</v>
      </c>
      <c r="CH94" s="436">
        <v>2.7265999999999999E-2</v>
      </c>
      <c r="CJ94" s="229" t="s">
        <v>194</v>
      </c>
    </row>
    <row r="95" spans="1:88" x14ac:dyDescent="0.3">
      <c r="A95" s="598"/>
      <c r="B95" s="11" t="s">
        <v>21</v>
      </c>
      <c r="C95" s="412">
        <v>2.8787E-2</v>
      </c>
      <c r="D95" s="412">
        <v>2.8711E-2</v>
      </c>
      <c r="E95" s="412">
        <v>3.2619000000000002E-2</v>
      </c>
      <c r="F95" s="412">
        <v>3.2872999999999999E-2</v>
      </c>
      <c r="G95" s="412">
        <v>3.3993000000000002E-2</v>
      </c>
      <c r="H95" s="412">
        <v>6.0467E-2</v>
      </c>
      <c r="I95" s="436">
        <v>5.6918000000000003E-2</v>
      </c>
      <c r="J95" s="436">
        <v>5.9726000000000001E-2</v>
      </c>
      <c r="K95" s="436">
        <v>6.1537000000000001E-2</v>
      </c>
      <c r="L95" s="436">
        <v>3.8774999999999997E-2</v>
      </c>
      <c r="M95" s="436">
        <v>3.0751000000000001E-2</v>
      </c>
      <c r="N95" s="436">
        <v>2.9420000000000002E-2</v>
      </c>
      <c r="O95" s="436">
        <v>2.7354E-2</v>
      </c>
      <c r="P95" s="436">
        <v>2.6422000000000001E-2</v>
      </c>
      <c r="Q95" s="436">
        <v>3.0078000000000001E-2</v>
      </c>
      <c r="R95" s="436">
        <v>3.5929999999999997E-2</v>
      </c>
      <c r="S95" s="436">
        <v>3.8129000000000003E-2</v>
      </c>
      <c r="T95" s="436">
        <v>6.5105999999999997E-2</v>
      </c>
      <c r="U95" s="436">
        <v>5.6918000000000003E-2</v>
      </c>
      <c r="V95" s="436">
        <v>5.9726000000000001E-2</v>
      </c>
      <c r="W95" s="436">
        <v>6.1537000000000001E-2</v>
      </c>
      <c r="X95" s="436">
        <v>3.8774999999999997E-2</v>
      </c>
      <c r="Y95" s="436">
        <v>3.0751000000000001E-2</v>
      </c>
      <c r="Z95" s="436">
        <v>2.9420000000000002E-2</v>
      </c>
      <c r="AA95" s="436">
        <v>2.7354E-2</v>
      </c>
      <c r="AB95" s="436">
        <v>2.6422000000000001E-2</v>
      </c>
      <c r="AC95" s="436">
        <v>3.0078000000000001E-2</v>
      </c>
      <c r="AD95" s="436">
        <v>3.5929999999999997E-2</v>
      </c>
      <c r="AE95" s="436">
        <v>3.8129000000000003E-2</v>
      </c>
      <c r="AF95" s="436">
        <v>6.5105999999999997E-2</v>
      </c>
      <c r="AG95" s="436">
        <v>5.6918000000000003E-2</v>
      </c>
      <c r="AH95" s="436">
        <v>5.9726000000000001E-2</v>
      </c>
      <c r="AI95" s="436">
        <v>6.1537000000000001E-2</v>
      </c>
      <c r="AJ95" s="436">
        <v>3.8774999999999997E-2</v>
      </c>
      <c r="AK95" s="436">
        <v>3.0751000000000001E-2</v>
      </c>
      <c r="AL95" s="436">
        <v>2.9420000000000002E-2</v>
      </c>
      <c r="AM95" s="436">
        <v>2.7354E-2</v>
      </c>
      <c r="AN95" s="436">
        <v>2.6422000000000001E-2</v>
      </c>
      <c r="AO95" s="436">
        <v>3.0078000000000001E-2</v>
      </c>
      <c r="AP95" s="436">
        <v>3.5929999999999997E-2</v>
      </c>
      <c r="AQ95" s="436">
        <v>3.8129000000000003E-2</v>
      </c>
      <c r="AR95" s="436">
        <v>6.5105999999999997E-2</v>
      </c>
      <c r="AS95" s="436">
        <v>5.6918000000000003E-2</v>
      </c>
      <c r="AT95" s="436">
        <v>5.9726000000000001E-2</v>
      </c>
      <c r="AU95" s="436">
        <v>6.1537000000000001E-2</v>
      </c>
      <c r="AV95" s="436">
        <v>3.8774999999999997E-2</v>
      </c>
      <c r="AW95" s="436">
        <v>3.0751000000000001E-2</v>
      </c>
      <c r="AX95" s="436">
        <v>2.9420000000000002E-2</v>
      </c>
      <c r="AY95" s="436">
        <v>2.7354E-2</v>
      </c>
      <c r="AZ95" s="436">
        <v>2.6422000000000001E-2</v>
      </c>
      <c r="BA95" s="436">
        <v>3.0078000000000001E-2</v>
      </c>
      <c r="BB95" s="436">
        <v>3.5929999999999997E-2</v>
      </c>
      <c r="BC95" s="436">
        <v>3.8129000000000003E-2</v>
      </c>
      <c r="BD95" s="436">
        <v>6.5105999999999997E-2</v>
      </c>
      <c r="BE95" s="436">
        <v>5.6918000000000003E-2</v>
      </c>
      <c r="BF95" s="436">
        <v>5.9726000000000001E-2</v>
      </c>
      <c r="BG95" s="436">
        <v>6.1537000000000001E-2</v>
      </c>
      <c r="BH95" s="436">
        <v>3.8774999999999997E-2</v>
      </c>
      <c r="BI95" s="436">
        <v>3.0751000000000001E-2</v>
      </c>
      <c r="BJ95" s="436">
        <v>2.9420000000000002E-2</v>
      </c>
      <c r="BK95" s="436">
        <v>2.7354E-2</v>
      </c>
      <c r="BL95" s="436">
        <v>2.6422000000000001E-2</v>
      </c>
      <c r="BM95" s="436">
        <v>3.0078000000000001E-2</v>
      </c>
      <c r="BN95" s="436">
        <v>3.5929999999999997E-2</v>
      </c>
      <c r="BO95" s="436">
        <v>3.8129000000000003E-2</v>
      </c>
      <c r="BP95" s="436">
        <v>6.5105999999999997E-2</v>
      </c>
      <c r="BQ95" s="436">
        <v>5.6918000000000003E-2</v>
      </c>
      <c r="BR95" s="436">
        <v>5.9726000000000001E-2</v>
      </c>
      <c r="BS95" s="436">
        <v>6.1537000000000001E-2</v>
      </c>
      <c r="BT95" s="436">
        <v>3.8774999999999997E-2</v>
      </c>
      <c r="BU95" s="436">
        <v>3.0751000000000001E-2</v>
      </c>
      <c r="BV95" s="436">
        <v>2.9420000000000002E-2</v>
      </c>
      <c r="BW95" s="436">
        <v>2.7354E-2</v>
      </c>
      <c r="BX95" s="436">
        <v>2.6422000000000001E-2</v>
      </c>
      <c r="BY95" s="436">
        <v>3.0078000000000001E-2</v>
      </c>
      <c r="BZ95" s="436">
        <v>3.5929999999999997E-2</v>
      </c>
      <c r="CA95" s="436">
        <v>3.8129000000000003E-2</v>
      </c>
      <c r="CB95" s="436">
        <v>6.5105999999999997E-2</v>
      </c>
      <c r="CC95" s="436">
        <v>5.6918000000000003E-2</v>
      </c>
      <c r="CD95" s="436">
        <v>5.9726000000000001E-2</v>
      </c>
      <c r="CE95" s="436">
        <v>6.1537000000000001E-2</v>
      </c>
      <c r="CF95" s="436">
        <v>3.8774999999999997E-2</v>
      </c>
      <c r="CG95" s="436">
        <v>3.0751000000000001E-2</v>
      </c>
      <c r="CH95" s="436">
        <v>2.9420000000000002E-2</v>
      </c>
      <c r="CJ95" s="229" t="s">
        <v>233</v>
      </c>
    </row>
    <row r="96" spans="1:88" x14ac:dyDescent="0.3">
      <c r="A96" s="598"/>
      <c r="B96" s="11" t="s">
        <v>1</v>
      </c>
      <c r="C96" s="412">
        <v>2.0648E-2</v>
      </c>
      <c r="D96" s="412">
        <v>2.0648E-2</v>
      </c>
      <c r="E96" s="412">
        <v>2.0648E-2</v>
      </c>
      <c r="F96" s="412">
        <v>3.0578999999999999E-2</v>
      </c>
      <c r="G96" s="412">
        <v>4.6979E-2</v>
      </c>
      <c r="H96" s="412">
        <v>7.8361E-2</v>
      </c>
      <c r="I96" s="436">
        <v>6.7922999999999997E-2</v>
      </c>
      <c r="J96" s="436">
        <v>7.4856000000000006E-2</v>
      </c>
      <c r="K96" s="436">
        <v>8.6939000000000002E-2</v>
      </c>
      <c r="L96" s="436">
        <v>3.4375000000000003E-2</v>
      </c>
      <c r="M96" s="436">
        <v>1.9984999999999999E-2</v>
      </c>
      <c r="N96" s="436">
        <v>1.9984999999999999E-2</v>
      </c>
      <c r="O96" s="436">
        <v>1.9984999999999999E-2</v>
      </c>
      <c r="P96" s="436">
        <v>1.9984999999999999E-2</v>
      </c>
      <c r="Q96" s="436">
        <v>1.9984999999999999E-2</v>
      </c>
      <c r="R96" s="436">
        <v>3.295E-2</v>
      </c>
      <c r="S96" s="436">
        <v>5.6022000000000002E-2</v>
      </c>
      <c r="T96" s="436">
        <v>8.4661E-2</v>
      </c>
      <c r="U96" s="436">
        <v>6.7922999999999997E-2</v>
      </c>
      <c r="V96" s="436">
        <v>7.4856000000000006E-2</v>
      </c>
      <c r="W96" s="436">
        <v>8.6939000000000002E-2</v>
      </c>
      <c r="X96" s="436">
        <v>3.4375000000000003E-2</v>
      </c>
      <c r="Y96" s="436">
        <v>1.9984999999999999E-2</v>
      </c>
      <c r="Z96" s="436">
        <v>1.9984999999999999E-2</v>
      </c>
      <c r="AA96" s="436">
        <v>1.9984999999999999E-2</v>
      </c>
      <c r="AB96" s="436">
        <v>1.9984999999999999E-2</v>
      </c>
      <c r="AC96" s="436">
        <v>1.9984999999999999E-2</v>
      </c>
      <c r="AD96" s="436">
        <v>3.295E-2</v>
      </c>
      <c r="AE96" s="436">
        <v>5.6022000000000002E-2</v>
      </c>
      <c r="AF96" s="436">
        <v>8.4661E-2</v>
      </c>
      <c r="AG96" s="436">
        <v>6.7922999999999997E-2</v>
      </c>
      <c r="AH96" s="436">
        <v>7.4856000000000006E-2</v>
      </c>
      <c r="AI96" s="436">
        <v>8.6939000000000002E-2</v>
      </c>
      <c r="AJ96" s="436">
        <v>3.4375000000000003E-2</v>
      </c>
      <c r="AK96" s="436">
        <v>1.9984999999999999E-2</v>
      </c>
      <c r="AL96" s="436">
        <v>1.9984999999999999E-2</v>
      </c>
      <c r="AM96" s="436">
        <v>1.9984999999999999E-2</v>
      </c>
      <c r="AN96" s="436">
        <v>1.9984999999999999E-2</v>
      </c>
      <c r="AO96" s="436">
        <v>1.9984999999999999E-2</v>
      </c>
      <c r="AP96" s="436">
        <v>3.295E-2</v>
      </c>
      <c r="AQ96" s="436">
        <v>5.6022000000000002E-2</v>
      </c>
      <c r="AR96" s="436">
        <v>8.4661E-2</v>
      </c>
      <c r="AS96" s="436">
        <v>6.7922999999999997E-2</v>
      </c>
      <c r="AT96" s="436">
        <v>7.4856000000000006E-2</v>
      </c>
      <c r="AU96" s="436">
        <v>8.6939000000000002E-2</v>
      </c>
      <c r="AV96" s="436">
        <v>3.4375000000000003E-2</v>
      </c>
      <c r="AW96" s="436">
        <v>1.9984999999999999E-2</v>
      </c>
      <c r="AX96" s="436">
        <v>1.9984999999999999E-2</v>
      </c>
      <c r="AY96" s="436">
        <v>1.9984999999999999E-2</v>
      </c>
      <c r="AZ96" s="436">
        <v>1.9984999999999999E-2</v>
      </c>
      <c r="BA96" s="436">
        <v>1.9984999999999999E-2</v>
      </c>
      <c r="BB96" s="436">
        <v>3.295E-2</v>
      </c>
      <c r="BC96" s="436">
        <v>5.6022000000000002E-2</v>
      </c>
      <c r="BD96" s="436">
        <v>8.4661E-2</v>
      </c>
      <c r="BE96" s="436">
        <v>6.7922999999999997E-2</v>
      </c>
      <c r="BF96" s="436">
        <v>7.4856000000000006E-2</v>
      </c>
      <c r="BG96" s="436">
        <v>8.6939000000000002E-2</v>
      </c>
      <c r="BH96" s="436">
        <v>3.4375000000000003E-2</v>
      </c>
      <c r="BI96" s="436">
        <v>1.9984999999999999E-2</v>
      </c>
      <c r="BJ96" s="436">
        <v>1.9984999999999999E-2</v>
      </c>
      <c r="BK96" s="436">
        <v>1.9984999999999999E-2</v>
      </c>
      <c r="BL96" s="436">
        <v>1.9984999999999999E-2</v>
      </c>
      <c r="BM96" s="436">
        <v>1.9984999999999999E-2</v>
      </c>
      <c r="BN96" s="436">
        <v>3.295E-2</v>
      </c>
      <c r="BO96" s="436">
        <v>5.6022000000000002E-2</v>
      </c>
      <c r="BP96" s="436">
        <v>8.4661E-2</v>
      </c>
      <c r="BQ96" s="436">
        <v>6.7922999999999997E-2</v>
      </c>
      <c r="BR96" s="436">
        <v>7.4856000000000006E-2</v>
      </c>
      <c r="BS96" s="436">
        <v>8.6939000000000002E-2</v>
      </c>
      <c r="BT96" s="436">
        <v>3.4375000000000003E-2</v>
      </c>
      <c r="BU96" s="436">
        <v>1.9984999999999999E-2</v>
      </c>
      <c r="BV96" s="436">
        <v>1.9984999999999999E-2</v>
      </c>
      <c r="BW96" s="436">
        <v>1.9984999999999999E-2</v>
      </c>
      <c r="BX96" s="436">
        <v>1.9984999999999999E-2</v>
      </c>
      <c r="BY96" s="436">
        <v>1.9984999999999999E-2</v>
      </c>
      <c r="BZ96" s="436">
        <v>3.295E-2</v>
      </c>
      <c r="CA96" s="436">
        <v>5.6022000000000002E-2</v>
      </c>
      <c r="CB96" s="436">
        <v>8.4661E-2</v>
      </c>
      <c r="CC96" s="436">
        <v>6.7922999999999997E-2</v>
      </c>
      <c r="CD96" s="436">
        <v>7.4856000000000006E-2</v>
      </c>
      <c r="CE96" s="436">
        <v>8.6939000000000002E-2</v>
      </c>
      <c r="CF96" s="436">
        <v>3.4375000000000003E-2</v>
      </c>
      <c r="CG96" s="436">
        <v>1.9984999999999999E-2</v>
      </c>
      <c r="CH96" s="436">
        <v>1.9984999999999999E-2</v>
      </c>
    </row>
    <row r="97" spans="1:86" x14ac:dyDescent="0.3">
      <c r="A97" s="598"/>
      <c r="B97" s="11" t="s">
        <v>22</v>
      </c>
      <c r="C97" s="412">
        <v>2.2197000000000001E-2</v>
      </c>
      <c r="D97" s="412">
        <v>2.2082999999999998E-2</v>
      </c>
      <c r="E97" s="412">
        <v>2.0892999999999998E-2</v>
      </c>
      <c r="F97" s="412">
        <v>2.1996999999999999E-2</v>
      </c>
      <c r="G97" s="412">
        <v>2.0916000000000001E-2</v>
      </c>
      <c r="H97" s="412">
        <v>2.3053000000000001E-2</v>
      </c>
      <c r="I97" s="436">
        <v>2.2068000000000001E-2</v>
      </c>
      <c r="J97" s="436">
        <v>2.2741000000000001E-2</v>
      </c>
      <c r="K97" s="436">
        <v>2.2655999999999999E-2</v>
      </c>
      <c r="L97" s="436">
        <v>2.0244000000000002E-2</v>
      </c>
      <c r="M97" s="436">
        <v>2.0007E-2</v>
      </c>
      <c r="N97" s="436">
        <v>2.0132000000000001E-2</v>
      </c>
      <c r="O97" s="436">
        <v>2.1387E-2</v>
      </c>
      <c r="P97" s="436">
        <v>2.1129999999999999E-2</v>
      </c>
      <c r="Q97" s="436">
        <v>2.0184000000000001E-2</v>
      </c>
      <c r="R97" s="436">
        <v>2.1802999999999999E-2</v>
      </c>
      <c r="S97" s="436">
        <v>2.0313000000000001E-2</v>
      </c>
      <c r="T97" s="436">
        <v>2.2671E-2</v>
      </c>
      <c r="U97" s="436">
        <v>2.2068000000000001E-2</v>
      </c>
      <c r="V97" s="436">
        <v>2.2741000000000001E-2</v>
      </c>
      <c r="W97" s="436">
        <v>2.2655999999999999E-2</v>
      </c>
      <c r="X97" s="436">
        <v>2.0244000000000002E-2</v>
      </c>
      <c r="Y97" s="436">
        <v>2.0007E-2</v>
      </c>
      <c r="Z97" s="436">
        <v>2.0132000000000001E-2</v>
      </c>
      <c r="AA97" s="436">
        <v>2.1387E-2</v>
      </c>
      <c r="AB97" s="436">
        <v>2.1129999999999999E-2</v>
      </c>
      <c r="AC97" s="436">
        <v>2.0184000000000001E-2</v>
      </c>
      <c r="AD97" s="436">
        <v>2.1802999999999999E-2</v>
      </c>
      <c r="AE97" s="436">
        <v>2.0313000000000001E-2</v>
      </c>
      <c r="AF97" s="436">
        <v>2.2671E-2</v>
      </c>
      <c r="AG97" s="436">
        <v>2.2068000000000001E-2</v>
      </c>
      <c r="AH97" s="436">
        <v>2.2741000000000001E-2</v>
      </c>
      <c r="AI97" s="436">
        <v>2.2655999999999999E-2</v>
      </c>
      <c r="AJ97" s="436">
        <v>2.0244000000000002E-2</v>
      </c>
      <c r="AK97" s="436">
        <v>2.0007E-2</v>
      </c>
      <c r="AL97" s="436">
        <v>2.0132000000000001E-2</v>
      </c>
      <c r="AM97" s="436">
        <v>2.1387E-2</v>
      </c>
      <c r="AN97" s="436">
        <v>2.1129999999999999E-2</v>
      </c>
      <c r="AO97" s="436">
        <v>2.0184000000000001E-2</v>
      </c>
      <c r="AP97" s="436">
        <v>2.1802999999999999E-2</v>
      </c>
      <c r="AQ97" s="436">
        <v>2.0313000000000001E-2</v>
      </c>
      <c r="AR97" s="436">
        <v>2.2671E-2</v>
      </c>
      <c r="AS97" s="436">
        <v>2.2068000000000001E-2</v>
      </c>
      <c r="AT97" s="436">
        <v>2.2741000000000001E-2</v>
      </c>
      <c r="AU97" s="436">
        <v>2.2655999999999999E-2</v>
      </c>
      <c r="AV97" s="436">
        <v>2.0244000000000002E-2</v>
      </c>
      <c r="AW97" s="436">
        <v>2.0007E-2</v>
      </c>
      <c r="AX97" s="436">
        <v>2.0132000000000001E-2</v>
      </c>
      <c r="AY97" s="436">
        <v>2.1387E-2</v>
      </c>
      <c r="AZ97" s="436">
        <v>2.1129999999999999E-2</v>
      </c>
      <c r="BA97" s="436">
        <v>2.0184000000000001E-2</v>
      </c>
      <c r="BB97" s="436">
        <v>2.1802999999999999E-2</v>
      </c>
      <c r="BC97" s="436">
        <v>2.0313000000000001E-2</v>
      </c>
      <c r="BD97" s="436">
        <v>2.2671E-2</v>
      </c>
      <c r="BE97" s="436">
        <v>2.2068000000000001E-2</v>
      </c>
      <c r="BF97" s="436">
        <v>2.2741000000000001E-2</v>
      </c>
      <c r="BG97" s="436">
        <v>2.2655999999999999E-2</v>
      </c>
      <c r="BH97" s="436">
        <v>2.0244000000000002E-2</v>
      </c>
      <c r="BI97" s="436">
        <v>2.0007E-2</v>
      </c>
      <c r="BJ97" s="436">
        <v>2.0132000000000001E-2</v>
      </c>
      <c r="BK97" s="436">
        <v>2.1387E-2</v>
      </c>
      <c r="BL97" s="436">
        <v>2.1129999999999999E-2</v>
      </c>
      <c r="BM97" s="436">
        <v>2.0184000000000001E-2</v>
      </c>
      <c r="BN97" s="436">
        <v>2.1802999999999999E-2</v>
      </c>
      <c r="BO97" s="436">
        <v>2.0313000000000001E-2</v>
      </c>
      <c r="BP97" s="436">
        <v>2.2671E-2</v>
      </c>
      <c r="BQ97" s="436">
        <v>2.2068000000000001E-2</v>
      </c>
      <c r="BR97" s="436">
        <v>2.2741000000000001E-2</v>
      </c>
      <c r="BS97" s="436">
        <v>2.2655999999999999E-2</v>
      </c>
      <c r="BT97" s="436">
        <v>2.0244000000000002E-2</v>
      </c>
      <c r="BU97" s="436">
        <v>2.0007E-2</v>
      </c>
      <c r="BV97" s="436">
        <v>2.0132000000000001E-2</v>
      </c>
      <c r="BW97" s="436">
        <v>2.1387E-2</v>
      </c>
      <c r="BX97" s="436">
        <v>2.1129999999999999E-2</v>
      </c>
      <c r="BY97" s="436">
        <v>2.0184000000000001E-2</v>
      </c>
      <c r="BZ97" s="436">
        <v>2.1802999999999999E-2</v>
      </c>
      <c r="CA97" s="436">
        <v>2.0313000000000001E-2</v>
      </c>
      <c r="CB97" s="436">
        <v>2.2671E-2</v>
      </c>
      <c r="CC97" s="436">
        <v>2.2068000000000001E-2</v>
      </c>
      <c r="CD97" s="436">
        <v>2.2741000000000001E-2</v>
      </c>
      <c r="CE97" s="436">
        <v>2.2655999999999999E-2</v>
      </c>
      <c r="CF97" s="436">
        <v>2.0244000000000002E-2</v>
      </c>
      <c r="CG97" s="436">
        <v>2.0007E-2</v>
      </c>
      <c r="CH97" s="436">
        <v>2.0132000000000001E-2</v>
      </c>
    </row>
    <row r="98" spans="1:86" x14ac:dyDescent="0.3">
      <c r="A98" s="598"/>
      <c r="B98" s="11" t="s">
        <v>9</v>
      </c>
      <c r="C98" s="412">
        <v>3.4140999999999998E-2</v>
      </c>
      <c r="D98" s="412">
        <v>3.3374000000000001E-2</v>
      </c>
      <c r="E98" s="412">
        <v>3.3221000000000001E-2</v>
      </c>
      <c r="F98" s="412">
        <v>3.3128999999999999E-2</v>
      </c>
      <c r="G98" s="412">
        <v>3.0651000000000001E-2</v>
      </c>
      <c r="H98" s="412">
        <v>2.2435E-2</v>
      </c>
      <c r="I98" s="436">
        <v>2.1971999999999998E-2</v>
      </c>
      <c r="J98" s="436">
        <v>2.1971999999999998E-2</v>
      </c>
      <c r="K98" s="436">
        <v>5.8374000000000002E-2</v>
      </c>
      <c r="L98" s="436">
        <v>3.7201999999999999E-2</v>
      </c>
      <c r="M98" s="436">
        <v>3.8538000000000003E-2</v>
      </c>
      <c r="N98" s="436">
        <v>2.7269000000000002E-2</v>
      </c>
      <c r="O98" s="436">
        <v>3.2084000000000001E-2</v>
      </c>
      <c r="P98" s="436">
        <v>3.0349999999999999E-2</v>
      </c>
      <c r="Q98" s="436">
        <v>3.0592000000000001E-2</v>
      </c>
      <c r="R98" s="436">
        <v>3.6262000000000003E-2</v>
      </c>
      <c r="S98" s="436">
        <v>3.3402000000000001E-2</v>
      </c>
      <c r="T98" s="436">
        <v>2.1971999999999998E-2</v>
      </c>
      <c r="U98" s="436">
        <v>2.1971999999999998E-2</v>
      </c>
      <c r="V98" s="436">
        <v>2.1971999999999998E-2</v>
      </c>
      <c r="W98" s="436">
        <v>5.8374000000000002E-2</v>
      </c>
      <c r="X98" s="436">
        <v>3.7201999999999999E-2</v>
      </c>
      <c r="Y98" s="436">
        <v>3.8538000000000003E-2</v>
      </c>
      <c r="Z98" s="436">
        <v>2.7269000000000002E-2</v>
      </c>
      <c r="AA98" s="436">
        <v>3.2084000000000001E-2</v>
      </c>
      <c r="AB98" s="436">
        <v>3.0349999999999999E-2</v>
      </c>
      <c r="AC98" s="436">
        <v>3.0592000000000001E-2</v>
      </c>
      <c r="AD98" s="436">
        <v>3.6262000000000003E-2</v>
      </c>
      <c r="AE98" s="436">
        <v>3.3402000000000001E-2</v>
      </c>
      <c r="AF98" s="436">
        <v>2.1971999999999998E-2</v>
      </c>
      <c r="AG98" s="436">
        <v>2.1971999999999998E-2</v>
      </c>
      <c r="AH98" s="436">
        <v>2.1971999999999998E-2</v>
      </c>
      <c r="AI98" s="436">
        <v>5.8374000000000002E-2</v>
      </c>
      <c r="AJ98" s="436">
        <v>3.7201999999999999E-2</v>
      </c>
      <c r="AK98" s="436">
        <v>3.8538000000000003E-2</v>
      </c>
      <c r="AL98" s="436">
        <v>2.7269000000000002E-2</v>
      </c>
      <c r="AM98" s="436">
        <v>3.2084000000000001E-2</v>
      </c>
      <c r="AN98" s="436">
        <v>3.0349999999999999E-2</v>
      </c>
      <c r="AO98" s="436">
        <v>3.0592000000000001E-2</v>
      </c>
      <c r="AP98" s="436">
        <v>3.6262000000000003E-2</v>
      </c>
      <c r="AQ98" s="436">
        <v>3.3402000000000001E-2</v>
      </c>
      <c r="AR98" s="436">
        <v>2.1971999999999998E-2</v>
      </c>
      <c r="AS98" s="436">
        <v>2.1971999999999998E-2</v>
      </c>
      <c r="AT98" s="436">
        <v>2.1971999999999998E-2</v>
      </c>
      <c r="AU98" s="436">
        <v>5.8374000000000002E-2</v>
      </c>
      <c r="AV98" s="436">
        <v>3.7201999999999999E-2</v>
      </c>
      <c r="AW98" s="436">
        <v>3.8538000000000003E-2</v>
      </c>
      <c r="AX98" s="436">
        <v>2.7269000000000002E-2</v>
      </c>
      <c r="AY98" s="436">
        <v>3.2084000000000001E-2</v>
      </c>
      <c r="AZ98" s="436">
        <v>3.0349999999999999E-2</v>
      </c>
      <c r="BA98" s="436">
        <v>3.0592000000000001E-2</v>
      </c>
      <c r="BB98" s="436">
        <v>3.6262000000000003E-2</v>
      </c>
      <c r="BC98" s="436">
        <v>3.3402000000000001E-2</v>
      </c>
      <c r="BD98" s="436">
        <v>2.1971999999999998E-2</v>
      </c>
      <c r="BE98" s="436">
        <v>2.1971999999999998E-2</v>
      </c>
      <c r="BF98" s="436">
        <v>2.1971999999999998E-2</v>
      </c>
      <c r="BG98" s="436">
        <v>5.8374000000000002E-2</v>
      </c>
      <c r="BH98" s="436">
        <v>3.7201999999999999E-2</v>
      </c>
      <c r="BI98" s="436">
        <v>3.8538000000000003E-2</v>
      </c>
      <c r="BJ98" s="436">
        <v>2.7269000000000002E-2</v>
      </c>
      <c r="BK98" s="436">
        <v>3.2084000000000001E-2</v>
      </c>
      <c r="BL98" s="436">
        <v>3.0349999999999999E-2</v>
      </c>
      <c r="BM98" s="436">
        <v>3.0592000000000001E-2</v>
      </c>
      <c r="BN98" s="436">
        <v>3.6262000000000003E-2</v>
      </c>
      <c r="BO98" s="436">
        <v>3.3402000000000001E-2</v>
      </c>
      <c r="BP98" s="436">
        <v>2.1971999999999998E-2</v>
      </c>
      <c r="BQ98" s="436">
        <v>2.1971999999999998E-2</v>
      </c>
      <c r="BR98" s="436">
        <v>2.1971999999999998E-2</v>
      </c>
      <c r="BS98" s="436">
        <v>5.8374000000000002E-2</v>
      </c>
      <c r="BT98" s="436">
        <v>3.7201999999999999E-2</v>
      </c>
      <c r="BU98" s="436">
        <v>3.8538000000000003E-2</v>
      </c>
      <c r="BV98" s="436">
        <v>2.7269000000000002E-2</v>
      </c>
      <c r="BW98" s="436">
        <v>3.2084000000000001E-2</v>
      </c>
      <c r="BX98" s="436">
        <v>3.0349999999999999E-2</v>
      </c>
      <c r="BY98" s="436">
        <v>3.0592000000000001E-2</v>
      </c>
      <c r="BZ98" s="436">
        <v>3.6262000000000003E-2</v>
      </c>
      <c r="CA98" s="436">
        <v>3.3402000000000001E-2</v>
      </c>
      <c r="CB98" s="436">
        <v>2.1971999999999998E-2</v>
      </c>
      <c r="CC98" s="436">
        <v>2.1971999999999998E-2</v>
      </c>
      <c r="CD98" s="436">
        <v>2.1971999999999998E-2</v>
      </c>
      <c r="CE98" s="436">
        <v>5.8374000000000002E-2</v>
      </c>
      <c r="CF98" s="436">
        <v>3.7201999999999999E-2</v>
      </c>
      <c r="CG98" s="436">
        <v>3.8538000000000003E-2</v>
      </c>
      <c r="CH98" s="436">
        <v>2.7269000000000002E-2</v>
      </c>
    </row>
    <row r="99" spans="1:86" x14ac:dyDescent="0.3">
      <c r="A99" s="598"/>
      <c r="B99" s="11" t="s">
        <v>3</v>
      </c>
      <c r="C99" s="412">
        <v>3.4140999999999998E-2</v>
      </c>
      <c r="D99" s="412">
        <v>3.3355000000000003E-2</v>
      </c>
      <c r="E99" s="412">
        <v>3.2818E-2</v>
      </c>
      <c r="F99" s="412">
        <v>3.0006000000000001E-2</v>
      </c>
      <c r="G99" s="412">
        <v>3.9079000000000003E-2</v>
      </c>
      <c r="H99" s="412">
        <v>7.7214000000000005E-2</v>
      </c>
      <c r="I99" s="436">
        <v>6.7433000000000007E-2</v>
      </c>
      <c r="J99" s="436">
        <v>7.4159000000000003E-2</v>
      </c>
      <c r="K99" s="436">
        <v>8.1517000000000006E-2</v>
      </c>
      <c r="L99" s="436">
        <v>3.4575000000000002E-2</v>
      </c>
      <c r="M99" s="436">
        <v>3.7659999999999999E-2</v>
      </c>
      <c r="N99" s="436">
        <v>2.7265999999999999E-2</v>
      </c>
      <c r="O99" s="436">
        <v>3.2084000000000001E-2</v>
      </c>
      <c r="P99" s="436">
        <v>3.0335000000000001E-2</v>
      </c>
      <c r="Q99" s="436">
        <v>3.0248000000000001E-2</v>
      </c>
      <c r="R99" s="436">
        <v>3.2205999999999999E-2</v>
      </c>
      <c r="S99" s="436">
        <v>4.5136000000000003E-2</v>
      </c>
      <c r="T99" s="436">
        <v>8.3406999999999995E-2</v>
      </c>
      <c r="U99" s="436">
        <v>6.7433000000000007E-2</v>
      </c>
      <c r="V99" s="436">
        <v>7.4159000000000003E-2</v>
      </c>
      <c r="W99" s="436">
        <v>8.1517000000000006E-2</v>
      </c>
      <c r="X99" s="436">
        <v>3.4575000000000002E-2</v>
      </c>
      <c r="Y99" s="436">
        <v>3.7659999999999999E-2</v>
      </c>
      <c r="Z99" s="436">
        <v>2.7265999999999999E-2</v>
      </c>
      <c r="AA99" s="436">
        <v>3.2084000000000001E-2</v>
      </c>
      <c r="AB99" s="436">
        <v>3.0335000000000001E-2</v>
      </c>
      <c r="AC99" s="436">
        <v>3.0248000000000001E-2</v>
      </c>
      <c r="AD99" s="436">
        <v>3.2205999999999999E-2</v>
      </c>
      <c r="AE99" s="436">
        <v>4.5136000000000003E-2</v>
      </c>
      <c r="AF99" s="436">
        <v>8.3406999999999995E-2</v>
      </c>
      <c r="AG99" s="436">
        <v>6.7433000000000007E-2</v>
      </c>
      <c r="AH99" s="436">
        <v>7.4159000000000003E-2</v>
      </c>
      <c r="AI99" s="436">
        <v>8.1517000000000006E-2</v>
      </c>
      <c r="AJ99" s="436">
        <v>3.4575000000000002E-2</v>
      </c>
      <c r="AK99" s="436">
        <v>3.7659999999999999E-2</v>
      </c>
      <c r="AL99" s="436">
        <v>2.7265999999999999E-2</v>
      </c>
      <c r="AM99" s="436">
        <v>3.2084000000000001E-2</v>
      </c>
      <c r="AN99" s="436">
        <v>3.0335000000000001E-2</v>
      </c>
      <c r="AO99" s="436">
        <v>3.0248000000000001E-2</v>
      </c>
      <c r="AP99" s="436">
        <v>3.2205999999999999E-2</v>
      </c>
      <c r="AQ99" s="436">
        <v>4.5136000000000003E-2</v>
      </c>
      <c r="AR99" s="436">
        <v>8.3406999999999995E-2</v>
      </c>
      <c r="AS99" s="436">
        <v>6.7433000000000007E-2</v>
      </c>
      <c r="AT99" s="436">
        <v>7.4159000000000003E-2</v>
      </c>
      <c r="AU99" s="436">
        <v>8.1517000000000006E-2</v>
      </c>
      <c r="AV99" s="436">
        <v>3.4575000000000002E-2</v>
      </c>
      <c r="AW99" s="436">
        <v>3.7659999999999999E-2</v>
      </c>
      <c r="AX99" s="436">
        <v>2.7265999999999999E-2</v>
      </c>
      <c r="AY99" s="436">
        <v>3.2084000000000001E-2</v>
      </c>
      <c r="AZ99" s="436">
        <v>3.0335000000000001E-2</v>
      </c>
      <c r="BA99" s="436">
        <v>3.0248000000000001E-2</v>
      </c>
      <c r="BB99" s="436">
        <v>3.2205999999999999E-2</v>
      </c>
      <c r="BC99" s="436">
        <v>4.5136000000000003E-2</v>
      </c>
      <c r="BD99" s="436">
        <v>8.3406999999999995E-2</v>
      </c>
      <c r="BE99" s="436">
        <v>6.7433000000000007E-2</v>
      </c>
      <c r="BF99" s="436">
        <v>7.4159000000000003E-2</v>
      </c>
      <c r="BG99" s="436">
        <v>8.1517000000000006E-2</v>
      </c>
      <c r="BH99" s="436">
        <v>3.4575000000000002E-2</v>
      </c>
      <c r="BI99" s="436">
        <v>3.7659999999999999E-2</v>
      </c>
      <c r="BJ99" s="436">
        <v>2.7265999999999999E-2</v>
      </c>
      <c r="BK99" s="436">
        <v>3.2084000000000001E-2</v>
      </c>
      <c r="BL99" s="436">
        <v>3.0335000000000001E-2</v>
      </c>
      <c r="BM99" s="436">
        <v>3.0248000000000001E-2</v>
      </c>
      <c r="BN99" s="436">
        <v>3.2205999999999999E-2</v>
      </c>
      <c r="BO99" s="436">
        <v>4.5136000000000003E-2</v>
      </c>
      <c r="BP99" s="436">
        <v>8.3406999999999995E-2</v>
      </c>
      <c r="BQ99" s="436">
        <v>6.7433000000000007E-2</v>
      </c>
      <c r="BR99" s="436">
        <v>7.4159000000000003E-2</v>
      </c>
      <c r="BS99" s="436">
        <v>8.1517000000000006E-2</v>
      </c>
      <c r="BT99" s="436">
        <v>3.4575000000000002E-2</v>
      </c>
      <c r="BU99" s="436">
        <v>3.7659999999999999E-2</v>
      </c>
      <c r="BV99" s="436">
        <v>2.7265999999999999E-2</v>
      </c>
      <c r="BW99" s="436">
        <v>3.2084000000000001E-2</v>
      </c>
      <c r="BX99" s="436">
        <v>3.0335000000000001E-2</v>
      </c>
      <c r="BY99" s="436">
        <v>3.0248000000000001E-2</v>
      </c>
      <c r="BZ99" s="436">
        <v>3.2205999999999999E-2</v>
      </c>
      <c r="CA99" s="436">
        <v>4.5136000000000003E-2</v>
      </c>
      <c r="CB99" s="436">
        <v>8.3406999999999995E-2</v>
      </c>
      <c r="CC99" s="436">
        <v>6.7433000000000007E-2</v>
      </c>
      <c r="CD99" s="436">
        <v>7.4159000000000003E-2</v>
      </c>
      <c r="CE99" s="436">
        <v>8.1517000000000006E-2</v>
      </c>
      <c r="CF99" s="436">
        <v>3.4575000000000002E-2</v>
      </c>
      <c r="CG99" s="436">
        <v>3.7659999999999999E-2</v>
      </c>
      <c r="CH99" s="436">
        <v>2.7265999999999999E-2</v>
      </c>
    </row>
    <row r="100" spans="1:86" x14ac:dyDescent="0.3">
      <c r="A100" s="598"/>
      <c r="B100" s="11" t="s">
        <v>4</v>
      </c>
      <c r="C100" s="412">
        <v>3.0648000000000002E-2</v>
      </c>
      <c r="D100" s="412">
        <v>2.9905999999999999E-2</v>
      </c>
      <c r="E100" s="412">
        <v>3.1116999999999999E-2</v>
      </c>
      <c r="F100" s="412">
        <v>3.2096E-2</v>
      </c>
      <c r="G100" s="412">
        <v>3.4242000000000002E-2</v>
      </c>
      <c r="H100" s="412">
        <v>5.8727000000000001E-2</v>
      </c>
      <c r="I100" s="436">
        <v>6.1244E-2</v>
      </c>
      <c r="J100" s="436">
        <v>5.9843E-2</v>
      </c>
      <c r="K100" s="436">
        <v>5.8082000000000002E-2</v>
      </c>
      <c r="L100" s="436">
        <v>3.9397000000000001E-2</v>
      </c>
      <c r="M100" s="436">
        <v>3.2080999999999998E-2</v>
      </c>
      <c r="N100" s="436">
        <v>2.8632999999999999E-2</v>
      </c>
      <c r="O100" s="436">
        <v>2.904E-2</v>
      </c>
      <c r="P100" s="436">
        <v>2.7428999999999999E-2</v>
      </c>
      <c r="Q100" s="436">
        <v>2.8795000000000001E-2</v>
      </c>
      <c r="R100" s="436">
        <v>3.4922000000000002E-2</v>
      </c>
      <c r="S100" s="436">
        <v>3.8471999999999999E-2</v>
      </c>
      <c r="T100" s="436">
        <v>6.3131999999999994E-2</v>
      </c>
      <c r="U100" s="436">
        <v>6.1244E-2</v>
      </c>
      <c r="V100" s="436">
        <v>5.9843E-2</v>
      </c>
      <c r="W100" s="436">
        <v>5.8082000000000002E-2</v>
      </c>
      <c r="X100" s="436">
        <v>3.9397000000000001E-2</v>
      </c>
      <c r="Y100" s="436">
        <v>3.2080999999999998E-2</v>
      </c>
      <c r="Z100" s="436">
        <v>2.8632999999999999E-2</v>
      </c>
      <c r="AA100" s="436">
        <v>2.904E-2</v>
      </c>
      <c r="AB100" s="436">
        <v>2.7428999999999999E-2</v>
      </c>
      <c r="AC100" s="436">
        <v>2.8795000000000001E-2</v>
      </c>
      <c r="AD100" s="436">
        <v>3.4922000000000002E-2</v>
      </c>
      <c r="AE100" s="436">
        <v>3.8471999999999999E-2</v>
      </c>
      <c r="AF100" s="436">
        <v>6.3131999999999994E-2</v>
      </c>
      <c r="AG100" s="436">
        <v>6.1244E-2</v>
      </c>
      <c r="AH100" s="436">
        <v>5.9843E-2</v>
      </c>
      <c r="AI100" s="436">
        <v>5.8082000000000002E-2</v>
      </c>
      <c r="AJ100" s="436">
        <v>3.9397000000000001E-2</v>
      </c>
      <c r="AK100" s="436">
        <v>3.2080999999999998E-2</v>
      </c>
      <c r="AL100" s="436">
        <v>2.8632999999999999E-2</v>
      </c>
      <c r="AM100" s="436">
        <v>2.904E-2</v>
      </c>
      <c r="AN100" s="436">
        <v>2.7428999999999999E-2</v>
      </c>
      <c r="AO100" s="436">
        <v>2.8795000000000001E-2</v>
      </c>
      <c r="AP100" s="436">
        <v>3.4922000000000002E-2</v>
      </c>
      <c r="AQ100" s="436">
        <v>3.8471999999999999E-2</v>
      </c>
      <c r="AR100" s="436">
        <v>6.3131999999999994E-2</v>
      </c>
      <c r="AS100" s="436">
        <v>6.1244E-2</v>
      </c>
      <c r="AT100" s="436">
        <v>5.9843E-2</v>
      </c>
      <c r="AU100" s="436">
        <v>5.8082000000000002E-2</v>
      </c>
      <c r="AV100" s="436">
        <v>3.9397000000000001E-2</v>
      </c>
      <c r="AW100" s="436">
        <v>3.2080999999999998E-2</v>
      </c>
      <c r="AX100" s="436">
        <v>2.8632999999999999E-2</v>
      </c>
      <c r="AY100" s="436">
        <v>2.904E-2</v>
      </c>
      <c r="AZ100" s="436">
        <v>2.7428999999999999E-2</v>
      </c>
      <c r="BA100" s="436">
        <v>2.8795000000000001E-2</v>
      </c>
      <c r="BB100" s="436">
        <v>3.4922000000000002E-2</v>
      </c>
      <c r="BC100" s="436">
        <v>3.8471999999999999E-2</v>
      </c>
      <c r="BD100" s="436">
        <v>6.3131999999999994E-2</v>
      </c>
      <c r="BE100" s="436">
        <v>6.1244E-2</v>
      </c>
      <c r="BF100" s="436">
        <v>5.9843E-2</v>
      </c>
      <c r="BG100" s="436">
        <v>5.8082000000000002E-2</v>
      </c>
      <c r="BH100" s="436">
        <v>3.9397000000000001E-2</v>
      </c>
      <c r="BI100" s="436">
        <v>3.2080999999999998E-2</v>
      </c>
      <c r="BJ100" s="436">
        <v>2.8632999999999999E-2</v>
      </c>
      <c r="BK100" s="436">
        <v>2.904E-2</v>
      </c>
      <c r="BL100" s="436">
        <v>2.7428999999999999E-2</v>
      </c>
      <c r="BM100" s="436">
        <v>2.8795000000000001E-2</v>
      </c>
      <c r="BN100" s="436">
        <v>3.4922000000000002E-2</v>
      </c>
      <c r="BO100" s="436">
        <v>3.8471999999999999E-2</v>
      </c>
      <c r="BP100" s="436">
        <v>6.3131999999999994E-2</v>
      </c>
      <c r="BQ100" s="436">
        <v>6.1244E-2</v>
      </c>
      <c r="BR100" s="436">
        <v>5.9843E-2</v>
      </c>
      <c r="BS100" s="436">
        <v>5.8082000000000002E-2</v>
      </c>
      <c r="BT100" s="436">
        <v>3.9397000000000001E-2</v>
      </c>
      <c r="BU100" s="436">
        <v>3.2080999999999998E-2</v>
      </c>
      <c r="BV100" s="436">
        <v>2.8632999999999999E-2</v>
      </c>
      <c r="BW100" s="436">
        <v>2.904E-2</v>
      </c>
      <c r="BX100" s="436">
        <v>2.7428999999999999E-2</v>
      </c>
      <c r="BY100" s="436">
        <v>2.8795000000000001E-2</v>
      </c>
      <c r="BZ100" s="436">
        <v>3.4922000000000002E-2</v>
      </c>
      <c r="CA100" s="436">
        <v>3.8471999999999999E-2</v>
      </c>
      <c r="CB100" s="436">
        <v>6.3131999999999994E-2</v>
      </c>
      <c r="CC100" s="436">
        <v>6.1244E-2</v>
      </c>
      <c r="CD100" s="436">
        <v>5.9843E-2</v>
      </c>
      <c r="CE100" s="436">
        <v>5.8082000000000002E-2</v>
      </c>
      <c r="CF100" s="436">
        <v>3.9397000000000001E-2</v>
      </c>
      <c r="CG100" s="436">
        <v>3.2080999999999998E-2</v>
      </c>
      <c r="CH100" s="436">
        <v>2.8632999999999999E-2</v>
      </c>
    </row>
    <row r="101" spans="1:86" x14ac:dyDescent="0.3">
      <c r="A101" s="598"/>
      <c r="B101" s="11" t="s">
        <v>5</v>
      </c>
      <c r="C101" s="412">
        <v>2.9121000000000001E-2</v>
      </c>
      <c r="D101" s="412">
        <v>2.8996000000000001E-2</v>
      </c>
      <c r="E101" s="412">
        <v>3.0048999999999999E-2</v>
      </c>
      <c r="F101" s="412">
        <v>2.9555999999999999E-2</v>
      </c>
      <c r="G101" s="412">
        <v>3.1981000000000002E-2</v>
      </c>
      <c r="H101" s="412">
        <v>5.3499999999999999E-2</v>
      </c>
      <c r="I101" s="436">
        <v>5.6994999999999997E-2</v>
      </c>
      <c r="J101" s="436">
        <v>5.5843999999999998E-2</v>
      </c>
      <c r="K101" s="436">
        <v>5.5169000000000003E-2</v>
      </c>
      <c r="L101" s="436">
        <v>3.5621E-2</v>
      </c>
      <c r="M101" s="436">
        <v>3.0717999999999999E-2</v>
      </c>
      <c r="N101" s="436">
        <v>2.8008000000000002E-2</v>
      </c>
      <c r="O101" s="436">
        <v>2.7657000000000001E-2</v>
      </c>
      <c r="P101" s="436">
        <v>2.6662000000000002E-2</v>
      </c>
      <c r="Q101" s="436">
        <v>2.7882000000000001E-2</v>
      </c>
      <c r="R101" s="436">
        <v>3.1621999999999997E-2</v>
      </c>
      <c r="S101" s="436">
        <v>3.5316E-2</v>
      </c>
      <c r="T101" s="436">
        <v>5.7203999999999998E-2</v>
      </c>
      <c r="U101" s="436">
        <v>5.6994999999999997E-2</v>
      </c>
      <c r="V101" s="436">
        <v>5.5843999999999998E-2</v>
      </c>
      <c r="W101" s="436">
        <v>5.5169000000000003E-2</v>
      </c>
      <c r="X101" s="436">
        <v>3.5621E-2</v>
      </c>
      <c r="Y101" s="436">
        <v>3.0717999999999999E-2</v>
      </c>
      <c r="Z101" s="436">
        <v>2.8008000000000002E-2</v>
      </c>
      <c r="AA101" s="436">
        <v>2.7657000000000001E-2</v>
      </c>
      <c r="AB101" s="436">
        <v>2.6662000000000002E-2</v>
      </c>
      <c r="AC101" s="436">
        <v>2.7882000000000001E-2</v>
      </c>
      <c r="AD101" s="436">
        <v>3.1621999999999997E-2</v>
      </c>
      <c r="AE101" s="436">
        <v>3.5316E-2</v>
      </c>
      <c r="AF101" s="436">
        <v>5.7203999999999998E-2</v>
      </c>
      <c r="AG101" s="436">
        <v>5.6994999999999997E-2</v>
      </c>
      <c r="AH101" s="436">
        <v>5.5843999999999998E-2</v>
      </c>
      <c r="AI101" s="436">
        <v>5.5169000000000003E-2</v>
      </c>
      <c r="AJ101" s="436">
        <v>3.5621E-2</v>
      </c>
      <c r="AK101" s="436">
        <v>3.0717999999999999E-2</v>
      </c>
      <c r="AL101" s="436">
        <v>2.8008000000000002E-2</v>
      </c>
      <c r="AM101" s="436">
        <v>2.7657000000000001E-2</v>
      </c>
      <c r="AN101" s="436">
        <v>2.6662000000000002E-2</v>
      </c>
      <c r="AO101" s="436">
        <v>2.7882000000000001E-2</v>
      </c>
      <c r="AP101" s="436">
        <v>3.1621999999999997E-2</v>
      </c>
      <c r="AQ101" s="436">
        <v>3.5316E-2</v>
      </c>
      <c r="AR101" s="436">
        <v>5.7203999999999998E-2</v>
      </c>
      <c r="AS101" s="436">
        <v>5.6994999999999997E-2</v>
      </c>
      <c r="AT101" s="436">
        <v>5.5843999999999998E-2</v>
      </c>
      <c r="AU101" s="436">
        <v>5.5169000000000003E-2</v>
      </c>
      <c r="AV101" s="436">
        <v>3.5621E-2</v>
      </c>
      <c r="AW101" s="436">
        <v>3.0717999999999999E-2</v>
      </c>
      <c r="AX101" s="436">
        <v>2.8008000000000002E-2</v>
      </c>
      <c r="AY101" s="436">
        <v>2.7657000000000001E-2</v>
      </c>
      <c r="AZ101" s="436">
        <v>2.6662000000000002E-2</v>
      </c>
      <c r="BA101" s="436">
        <v>2.7882000000000001E-2</v>
      </c>
      <c r="BB101" s="436">
        <v>3.1621999999999997E-2</v>
      </c>
      <c r="BC101" s="436">
        <v>3.5316E-2</v>
      </c>
      <c r="BD101" s="436">
        <v>5.7203999999999998E-2</v>
      </c>
      <c r="BE101" s="436">
        <v>5.6994999999999997E-2</v>
      </c>
      <c r="BF101" s="436">
        <v>5.5843999999999998E-2</v>
      </c>
      <c r="BG101" s="436">
        <v>5.5169000000000003E-2</v>
      </c>
      <c r="BH101" s="436">
        <v>3.5621E-2</v>
      </c>
      <c r="BI101" s="436">
        <v>3.0717999999999999E-2</v>
      </c>
      <c r="BJ101" s="436">
        <v>2.8008000000000002E-2</v>
      </c>
      <c r="BK101" s="436">
        <v>2.7657000000000001E-2</v>
      </c>
      <c r="BL101" s="436">
        <v>2.6662000000000002E-2</v>
      </c>
      <c r="BM101" s="436">
        <v>2.7882000000000001E-2</v>
      </c>
      <c r="BN101" s="436">
        <v>3.1621999999999997E-2</v>
      </c>
      <c r="BO101" s="436">
        <v>3.5316E-2</v>
      </c>
      <c r="BP101" s="436">
        <v>5.7203999999999998E-2</v>
      </c>
      <c r="BQ101" s="436">
        <v>5.6994999999999997E-2</v>
      </c>
      <c r="BR101" s="436">
        <v>5.5843999999999998E-2</v>
      </c>
      <c r="BS101" s="436">
        <v>5.5169000000000003E-2</v>
      </c>
      <c r="BT101" s="436">
        <v>3.5621E-2</v>
      </c>
      <c r="BU101" s="436">
        <v>3.0717999999999999E-2</v>
      </c>
      <c r="BV101" s="436">
        <v>2.8008000000000002E-2</v>
      </c>
      <c r="BW101" s="436">
        <v>2.7657000000000001E-2</v>
      </c>
      <c r="BX101" s="436">
        <v>2.6662000000000002E-2</v>
      </c>
      <c r="BY101" s="436">
        <v>2.7882000000000001E-2</v>
      </c>
      <c r="BZ101" s="436">
        <v>3.1621999999999997E-2</v>
      </c>
      <c r="CA101" s="436">
        <v>3.5316E-2</v>
      </c>
      <c r="CB101" s="436">
        <v>5.7203999999999998E-2</v>
      </c>
      <c r="CC101" s="436">
        <v>5.6994999999999997E-2</v>
      </c>
      <c r="CD101" s="436">
        <v>5.5843999999999998E-2</v>
      </c>
      <c r="CE101" s="436">
        <v>5.5169000000000003E-2</v>
      </c>
      <c r="CF101" s="436">
        <v>3.5621E-2</v>
      </c>
      <c r="CG101" s="436">
        <v>3.0717999999999999E-2</v>
      </c>
      <c r="CH101" s="436">
        <v>2.8008000000000002E-2</v>
      </c>
    </row>
    <row r="102" spans="1:86" x14ac:dyDescent="0.3">
      <c r="A102" s="598"/>
      <c r="B102" s="11" t="s">
        <v>23</v>
      </c>
      <c r="C102" s="412">
        <v>2.9121000000000001E-2</v>
      </c>
      <c r="D102" s="412">
        <v>2.8996000000000001E-2</v>
      </c>
      <c r="E102" s="412">
        <v>3.0048999999999999E-2</v>
      </c>
      <c r="F102" s="412">
        <v>2.9555999999999999E-2</v>
      </c>
      <c r="G102" s="412">
        <v>3.1981000000000002E-2</v>
      </c>
      <c r="H102" s="412">
        <v>5.3499999999999999E-2</v>
      </c>
      <c r="I102" s="436">
        <v>5.6994999999999997E-2</v>
      </c>
      <c r="J102" s="436">
        <v>5.5843999999999998E-2</v>
      </c>
      <c r="K102" s="436">
        <v>5.5169000000000003E-2</v>
      </c>
      <c r="L102" s="436">
        <v>3.5621E-2</v>
      </c>
      <c r="M102" s="436">
        <v>3.0717999999999999E-2</v>
      </c>
      <c r="N102" s="436">
        <v>2.8008000000000002E-2</v>
      </c>
      <c r="O102" s="436">
        <v>2.7657000000000001E-2</v>
      </c>
      <c r="P102" s="436">
        <v>2.6662000000000002E-2</v>
      </c>
      <c r="Q102" s="436">
        <v>2.7882000000000001E-2</v>
      </c>
      <c r="R102" s="436">
        <v>3.1621999999999997E-2</v>
      </c>
      <c r="S102" s="436">
        <v>3.5316E-2</v>
      </c>
      <c r="T102" s="436">
        <v>5.7203999999999998E-2</v>
      </c>
      <c r="U102" s="436">
        <v>5.6994999999999997E-2</v>
      </c>
      <c r="V102" s="436">
        <v>5.5843999999999998E-2</v>
      </c>
      <c r="W102" s="436">
        <v>5.5169000000000003E-2</v>
      </c>
      <c r="X102" s="436">
        <v>3.5621E-2</v>
      </c>
      <c r="Y102" s="436">
        <v>3.0717999999999999E-2</v>
      </c>
      <c r="Z102" s="436">
        <v>2.8008000000000002E-2</v>
      </c>
      <c r="AA102" s="436">
        <v>2.7657000000000001E-2</v>
      </c>
      <c r="AB102" s="436">
        <v>2.6662000000000002E-2</v>
      </c>
      <c r="AC102" s="436">
        <v>2.7882000000000001E-2</v>
      </c>
      <c r="AD102" s="436">
        <v>3.1621999999999997E-2</v>
      </c>
      <c r="AE102" s="436">
        <v>3.5316E-2</v>
      </c>
      <c r="AF102" s="436">
        <v>5.7203999999999998E-2</v>
      </c>
      <c r="AG102" s="436">
        <v>5.6994999999999997E-2</v>
      </c>
      <c r="AH102" s="436">
        <v>5.5843999999999998E-2</v>
      </c>
      <c r="AI102" s="436">
        <v>5.5169000000000003E-2</v>
      </c>
      <c r="AJ102" s="436">
        <v>3.5621E-2</v>
      </c>
      <c r="AK102" s="436">
        <v>3.0717999999999999E-2</v>
      </c>
      <c r="AL102" s="436">
        <v>2.8008000000000002E-2</v>
      </c>
      <c r="AM102" s="436">
        <v>2.7657000000000001E-2</v>
      </c>
      <c r="AN102" s="436">
        <v>2.6662000000000002E-2</v>
      </c>
      <c r="AO102" s="436">
        <v>2.7882000000000001E-2</v>
      </c>
      <c r="AP102" s="436">
        <v>3.1621999999999997E-2</v>
      </c>
      <c r="AQ102" s="436">
        <v>3.5316E-2</v>
      </c>
      <c r="AR102" s="436">
        <v>5.7203999999999998E-2</v>
      </c>
      <c r="AS102" s="436">
        <v>5.6994999999999997E-2</v>
      </c>
      <c r="AT102" s="436">
        <v>5.5843999999999998E-2</v>
      </c>
      <c r="AU102" s="436">
        <v>5.5169000000000003E-2</v>
      </c>
      <c r="AV102" s="436">
        <v>3.5621E-2</v>
      </c>
      <c r="AW102" s="436">
        <v>3.0717999999999999E-2</v>
      </c>
      <c r="AX102" s="436">
        <v>2.8008000000000002E-2</v>
      </c>
      <c r="AY102" s="436">
        <v>2.7657000000000001E-2</v>
      </c>
      <c r="AZ102" s="436">
        <v>2.6662000000000002E-2</v>
      </c>
      <c r="BA102" s="436">
        <v>2.7882000000000001E-2</v>
      </c>
      <c r="BB102" s="436">
        <v>3.1621999999999997E-2</v>
      </c>
      <c r="BC102" s="436">
        <v>3.5316E-2</v>
      </c>
      <c r="BD102" s="436">
        <v>5.7203999999999998E-2</v>
      </c>
      <c r="BE102" s="436">
        <v>5.6994999999999997E-2</v>
      </c>
      <c r="BF102" s="436">
        <v>5.5843999999999998E-2</v>
      </c>
      <c r="BG102" s="436">
        <v>5.5169000000000003E-2</v>
      </c>
      <c r="BH102" s="436">
        <v>3.5621E-2</v>
      </c>
      <c r="BI102" s="436">
        <v>3.0717999999999999E-2</v>
      </c>
      <c r="BJ102" s="436">
        <v>2.8008000000000002E-2</v>
      </c>
      <c r="BK102" s="436">
        <v>2.7657000000000001E-2</v>
      </c>
      <c r="BL102" s="436">
        <v>2.6662000000000002E-2</v>
      </c>
      <c r="BM102" s="436">
        <v>2.7882000000000001E-2</v>
      </c>
      <c r="BN102" s="436">
        <v>3.1621999999999997E-2</v>
      </c>
      <c r="BO102" s="436">
        <v>3.5316E-2</v>
      </c>
      <c r="BP102" s="436">
        <v>5.7203999999999998E-2</v>
      </c>
      <c r="BQ102" s="436">
        <v>5.6994999999999997E-2</v>
      </c>
      <c r="BR102" s="436">
        <v>5.5843999999999998E-2</v>
      </c>
      <c r="BS102" s="436">
        <v>5.5169000000000003E-2</v>
      </c>
      <c r="BT102" s="436">
        <v>3.5621E-2</v>
      </c>
      <c r="BU102" s="436">
        <v>3.0717999999999999E-2</v>
      </c>
      <c r="BV102" s="436">
        <v>2.8008000000000002E-2</v>
      </c>
      <c r="BW102" s="436">
        <v>2.7657000000000001E-2</v>
      </c>
      <c r="BX102" s="436">
        <v>2.6662000000000002E-2</v>
      </c>
      <c r="BY102" s="436">
        <v>2.7882000000000001E-2</v>
      </c>
      <c r="BZ102" s="436">
        <v>3.1621999999999997E-2</v>
      </c>
      <c r="CA102" s="436">
        <v>3.5316E-2</v>
      </c>
      <c r="CB102" s="436">
        <v>5.7203999999999998E-2</v>
      </c>
      <c r="CC102" s="436">
        <v>5.6994999999999997E-2</v>
      </c>
      <c r="CD102" s="436">
        <v>5.5843999999999998E-2</v>
      </c>
      <c r="CE102" s="436">
        <v>5.5169000000000003E-2</v>
      </c>
      <c r="CF102" s="436">
        <v>3.5621E-2</v>
      </c>
      <c r="CG102" s="436">
        <v>3.0717999999999999E-2</v>
      </c>
      <c r="CH102" s="436">
        <v>2.8008000000000002E-2</v>
      </c>
    </row>
    <row r="103" spans="1:86" x14ac:dyDescent="0.3">
      <c r="A103" s="598"/>
      <c r="B103" s="11" t="s">
        <v>24</v>
      </c>
      <c r="C103" s="412">
        <v>2.9121000000000001E-2</v>
      </c>
      <c r="D103" s="412">
        <v>2.8996000000000001E-2</v>
      </c>
      <c r="E103" s="412">
        <v>3.0048999999999999E-2</v>
      </c>
      <c r="F103" s="412">
        <v>2.9555999999999999E-2</v>
      </c>
      <c r="G103" s="412">
        <v>3.1981000000000002E-2</v>
      </c>
      <c r="H103" s="412">
        <v>5.3499999999999999E-2</v>
      </c>
      <c r="I103" s="436">
        <v>5.6994999999999997E-2</v>
      </c>
      <c r="J103" s="436">
        <v>5.5843999999999998E-2</v>
      </c>
      <c r="K103" s="436">
        <v>5.5169000000000003E-2</v>
      </c>
      <c r="L103" s="436">
        <v>3.5621E-2</v>
      </c>
      <c r="M103" s="436">
        <v>3.0717999999999999E-2</v>
      </c>
      <c r="N103" s="436">
        <v>2.8008000000000002E-2</v>
      </c>
      <c r="O103" s="436">
        <v>2.7657000000000001E-2</v>
      </c>
      <c r="P103" s="436">
        <v>2.6662000000000002E-2</v>
      </c>
      <c r="Q103" s="436">
        <v>2.7882000000000001E-2</v>
      </c>
      <c r="R103" s="436">
        <v>3.1621999999999997E-2</v>
      </c>
      <c r="S103" s="436">
        <v>3.5316E-2</v>
      </c>
      <c r="T103" s="436">
        <v>5.7203999999999998E-2</v>
      </c>
      <c r="U103" s="436">
        <v>5.6994999999999997E-2</v>
      </c>
      <c r="V103" s="436">
        <v>5.5843999999999998E-2</v>
      </c>
      <c r="W103" s="436">
        <v>5.5169000000000003E-2</v>
      </c>
      <c r="X103" s="436">
        <v>3.5621E-2</v>
      </c>
      <c r="Y103" s="436">
        <v>3.0717999999999999E-2</v>
      </c>
      <c r="Z103" s="436">
        <v>2.8008000000000002E-2</v>
      </c>
      <c r="AA103" s="436">
        <v>2.7657000000000001E-2</v>
      </c>
      <c r="AB103" s="436">
        <v>2.6662000000000002E-2</v>
      </c>
      <c r="AC103" s="436">
        <v>2.7882000000000001E-2</v>
      </c>
      <c r="AD103" s="436">
        <v>3.1621999999999997E-2</v>
      </c>
      <c r="AE103" s="436">
        <v>3.5316E-2</v>
      </c>
      <c r="AF103" s="436">
        <v>5.7203999999999998E-2</v>
      </c>
      <c r="AG103" s="436">
        <v>5.6994999999999997E-2</v>
      </c>
      <c r="AH103" s="436">
        <v>5.5843999999999998E-2</v>
      </c>
      <c r="AI103" s="436">
        <v>5.5169000000000003E-2</v>
      </c>
      <c r="AJ103" s="436">
        <v>3.5621E-2</v>
      </c>
      <c r="AK103" s="436">
        <v>3.0717999999999999E-2</v>
      </c>
      <c r="AL103" s="436">
        <v>2.8008000000000002E-2</v>
      </c>
      <c r="AM103" s="436">
        <v>2.7657000000000001E-2</v>
      </c>
      <c r="AN103" s="436">
        <v>2.6662000000000002E-2</v>
      </c>
      <c r="AO103" s="436">
        <v>2.7882000000000001E-2</v>
      </c>
      <c r="AP103" s="436">
        <v>3.1621999999999997E-2</v>
      </c>
      <c r="AQ103" s="436">
        <v>3.5316E-2</v>
      </c>
      <c r="AR103" s="436">
        <v>5.7203999999999998E-2</v>
      </c>
      <c r="AS103" s="436">
        <v>5.6994999999999997E-2</v>
      </c>
      <c r="AT103" s="436">
        <v>5.5843999999999998E-2</v>
      </c>
      <c r="AU103" s="436">
        <v>5.5169000000000003E-2</v>
      </c>
      <c r="AV103" s="436">
        <v>3.5621E-2</v>
      </c>
      <c r="AW103" s="436">
        <v>3.0717999999999999E-2</v>
      </c>
      <c r="AX103" s="436">
        <v>2.8008000000000002E-2</v>
      </c>
      <c r="AY103" s="436">
        <v>2.7657000000000001E-2</v>
      </c>
      <c r="AZ103" s="436">
        <v>2.6662000000000002E-2</v>
      </c>
      <c r="BA103" s="436">
        <v>2.7882000000000001E-2</v>
      </c>
      <c r="BB103" s="436">
        <v>3.1621999999999997E-2</v>
      </c>
      <c r="BC103" s="436">
        <v>3.5316E-2</v>
      </c>
      <c r="BD103" s="436">
        <v>5.7203999999999998E-2</v>
      </c>
      <c r="BE103" s="436">
        <v>5.6994999999999997E-2</v>
      </c>
      <c r="BF103" s="436">
        <v>5.5843999999999998E-2</v>
      </c>
      <c r="BG103" s="436">
        <v>5.5169000000000003E-2</v>
      </c>
      <c r="BH103" s="436">
        <v>3.5621E-2</v>
      </c>
      <c r="BI103" s="436">
        <v>3.0717999999999999E-2</v>
      </c>
      <c r="BJ103" s="436">
        <v>2.8008000000000002E-2</v>
      </c>
      <c r="BK103" s="436">
        <v>2.7657000000000001E-2</v>
      </c>
      <c r="BL103" s="436">
        <v>2.6662000000000002E-2</v>
      </c>
      <c r="BM103" s="436">
        <v>2.7882000000000001E-2</v>
      </c>
      <c r="BN103" s="436">
        <v>3.1621999999999997E-2</v>
      </c>
      <c r="BO103" s="436">
        <v>3.5316E-2</v>
      </c>
      <c r="BP103" s="436">
        <v>5.7203999999999998E-2</v>
      </c>
      <c r="BQ103" s="436">
        <v>5.6994999999999997E-2</v>
      </c>
      <c r="BR103" s="436">
        <v>5.5843999999999998E-2</v>
      </c>
      <c r="BS103" s="436">
        <v>5.5169000000000003E-2</v>
      </c>
      <c r="BT103" s="436">
        <v>3.5621E-2</v>
      </c>
      <c r="BU103" s="436">
        <v>3.0717999999999999E-2</v>
      </c>
      <c r="BV103" s="436">
        <v>2.8008000000000002E-2</v>
      </c>
      <c r="BW103" s="436">
        <v>2.7657000000000001E-2</v>
      </c>
      <c r="BX103" s="436">
        <v>2.6662000000000002E-2</v>
      </c>
      <c r="BY103" s="436">
        <v>2.7882000000000001E-2</v>
      </c>
      <c r="BZ103" s="436">
        <v>3.1621999999999997E-2</v>
      </c>
      <c r="CA103" s="436">
        <v>3.5316E-2</v>
      </c>
      <c r="CB103" s="436">
        <v>5.7203999999999998E-2</v>
      </c>
      <c r="CC103" s="436">
        <v>5.6994999999999997E-2</v>
      </c>
      <c r="CD103" s="436">
        <v>5.5843999999999998E-2</v>
      </c>
      <c r="CE103" s="436">
        <v>5.5169000000000003E-2</v>
      </c>
      <c r="CF103" s="436">
        <v>3.5621E-2</v>
      </c>
      <c r="CG103" s="436">
        <v>3.0717999999999999E-2</v>
      </c>
      <c r="CH103" s="436">
        <v>2.8008000000000002E-2</v>
      </c>
    </row>
    <row r="104" spans="1:86" x14ac:dyDescent="0.3">
      <c r="A104" s="598"/>
      <c r="B104" s="11" t="s">
        <v>7</v>
      </c>
      <c r="C104" s="412">
        <v>2.7629999999999998E-2</v>
      </c>
      <c r="D104" s="412">
        <v>2.7564000000000002E-2</v>
      </c>
      <c r="E104" s="412">
        <v>2.9700000000000001E-2</v>
      </c>
      <c r="F104" s="412">
        <v>2.9179E-2</v>
      </c>
      <c r="G104" s="412">
        <v>3.0497E-2</v>
      </c>
      <c r="H104" s="412">
        <v>5.0507000000000003E-2</v>
      </c>
      <c r="I104" s="436">
        <v>5.0487999999999998E-2</v>
      </c>
      <c r="J104" s="436">
        <v>5.1031E-2</v>
      </c>
      <c r="K104" s="436">
        <v>5.0847000000000003E-2</v>
      </c>
      <c r="L104" s="436">
        <v>3.3487999999999997E-2</v>
      </c>
      <c r="M104" s="436">
        <v>2.8757000000000001E-2</v>
      </c>
      <c r="N104" s="436">
        <v>2.6939999999999999E-2</v>
      </c>
      <c r="O104" s="436">
        <v>2.6307000000000001E-2</v>
      </c>
      <c r="P104" s="436">
        <v>2.5505E-2</v>
      </c>
      <c r="Q104" s="436">
        <v>2.7584000000000001E-2</v>
      </c>
      <c r="R104" s="436">
        <v>3.1132E-2</v>
      </c>
      <c r="S104" s="436">
        <v>3.3181000000000002E-2</v>
      </c>
      <c r="T104" s="436">
        <v>5.3809999999999997E-2</v>
      </c>
      <c r="U104" s="436">
        <v>5.0487999999999998E-2</v>
      </c>
      <c r="V104" s="436">
        <v>5.1031E-2</v>
      </c>
      <c r="W104" s="436">
        <v>5.0847000000000003E-2</v>
      </c>
      <c r="X104" s="436">
        <v>3.3487999999999997E-2</v>
      </c>
      <c r="Y104" s="436">
        <v>2.8757000000000001E-2</v>
      </c>
      <c r="Z104" s="436">
        <v>2.6939999999999999E-2</v>
      </c>
      <c r="AA104" s="436">
        <v>2.6307000000000001E-2</v>
      </c>
      <c r="AB104" s="436">
        <v>2.5505E-2</v>
      </c>
      <c r="AC104" s="436">
        <v>2.7584000000000001E-2</v>
      </c>
      <c r="AD104" s="436">
        <v>3.1132E-2</v>
      </c>
      <c r="AE104" s="436">
        <v>3.3181000000000002E-2</v>
      </c>
      <c r="AF104" s="436">
        <v>5.3809999999999997E-2</v>
      </c>
      <c r="AG104" s="436">
        <v>5.0487999999999998E-2</v>
      </c>
      <c r="AH104" s="436">
        <v>5.1031E-2</v>
      </c>
      <c r="AI104" s="436">
        <v>5.0847000000000003E-2</v>
      </c>
      <c r="AJ104" s="436">
        <v>3.3487999999999997E-2</v>
      </c>
      <c r="AK104" s="436">
        <v>2.8757000000000001E-2</v>
      </c>
      <c r="AL104" s="436">
        <v>2.6939999999999999E-2</v>
      </c>
      <c r="AM104" s="436">
        <v>2.6307000000000001E-2</v>
      </c>
      <c r="AN104" s="436">
        <v>2.5505E-2</v>
      </c>
      <c r="AO104" s="436">
        <v>2.7584000000000001E-2</v>
      </c>
      <c r="AP104" s="436">
        <v>3.1132E-2</v>
      </c>
      <c r="AQ104" s="436">
        <v>3.3181000000000002E-2</v>
      </c>
      <c r="AR104" s="436">
        <v>5.3809999999999997E-2</v>
      </c>
      <c r="AS104" s="436">
        <v>5.0487999999999998E-2</v>
      </c>
      <c r="AT104" s="436">
        <v>5.1031E-2</v>
      </c>
      <c r="AU104" s="436">
        <v>5.0847000000000003E-2</v>
      </c>
      <c r="AV104" s="436">
        <v>3.3487999999999997E-2</v>
      </c>
      <c r="AW104" s="436">
        <v>2.8757000000000001E-2</v>
      </c>
      <c r="AX104" s="436">
        <v>2.6939999999999999E-2</v>
      </c>
      <c r="AY104" s="436">
        <v>2.6307000000000001E-2</v>
      </c>
      <c r="AZ104" s="436">
        <v>2.5505E-2</v>
      </c>
      <c r="BA104" s="436">
        <v>2.7584000000000001E-2</v>
      </c>
      <c r="BB104" s="436">
        <v>3.1132E-2</v>
      </c>
      <c r="BC104" s="436">
        <v>3.3181000000000002E-2</v>
      </c>
      <c r="BD104" s="436">
        <v>5.3809999999999997E-2</v>
      </c>
      <c r="BE104" s="436">
        <v>5.0487999999999998E-2</v>
      </c>
      <c r="BF104" s="436">
        <v>5.1031E-2</v>
      </c>
      <c r="BG104" s="436">
        <v>5.0847000000000003E-2</v>
      </c>
      <c r="BH104" s="436">
        <v>3.3487999999999997E-2</v>
      </c>
      <c r="BI104" s="436">
        <v>2.8757000000000001E-2</v>
      </c>
      <c r="BJ104" s="436">
        <v>2.6939999999999999E-2</v>
      </c>
      <c r="BK104" s="436">
        <v>2.6307000000000001E-2</v>
      </c>
      <c r="BL104" s="436">
        <v>2.5505E-2</v>
      </c>
      <c r="BM104" s="436">
        <v>2.7584000000000001E-2</v>
      </c>
      <c r="BN104" s="436">
        <v>3.1132E-2</v>
      </c>
      <c r="BO104" s="436">
        <v>3.3181000000000002E-2</v>
      </c>
      <c r="BP104" s="436">
        <v>5.3809999999999997E-2</v>
      </c>
      <c r="BQ104" s="436">
        <v>5.0487999999999998E-2</v>
      </c>
      <c r="BR104" s="436">
        <v>5.1031E-2</v>
      </c>
      <c r="BS104" s="436">
        <v>5.0847000000000003E-2</v>
      </c>
      <c r="BT104" s="436">
        <v>3.3487999999999997E-2</v>
      </c>
      <c r="BU104" s="436">
        <v>2.8757000000000001E-2</v>
      </c>
      <c r="BV104" s="436">
        <v>2.6939999999999999E-2</v>
      </c>
      <c r="BW104" s="436">
        <v>2.6307000000000001E-2</v>
      </c>
      <c r="BX104" s="436">
        <v>2.5505E-2</v>
      </c>
      <c r="BY104" s="436">
        <v>2.7584000000000001E-2</v>
      </c>
      <c r="BZ104" s="436">
        <v>3.1132E-2</v>
      </c>
      <c r="CA104" s="436">
        <v>3.3181000000000002E-2</v>
      </c>
      <c r="CB104" s="436">
        <v>5.3809999999999997E-2</v>
      </c>
      <c r="CC104" s="436">
        <v>5.0487999999999998E-2</v>
      </c>
      <c r="CD104" s="436">
        <v>5.1031E-2</v>
      </c>
      <c r="CE104" s="436">
        <v>5.0847000000000003E-2</v>
      </c>
      <c r="CF104" s="436">
        <v>3.3487999999999997E-2</v>
      </c>
      <c r="CG104" s="436">
        <v>2.8757000000000001E-2</v>
      </c>
      <c r="CH104" s="436">
        <v>2.6939999999999999E-2</v>
      </c>
    </row>
    <row r="105" spans="1:86" ht="15" thickBot="1" x14ac:dyDescent="0.35">
      <c r="A105" s="599"/>
      <c r="B105" s="16" t="s">
        <v>8</v>
      </c>
      <c r="C105" s="411">
        <v>2.7585999999999999E-2</v>
      </c>
      <c r="D105" s="411">
        <v>2.7536999999999999E-2</v>
      </c>
      <c r="E105" s="411">
        <v>3.1767999999999998E-2</v>
      </c>
      <c r="F105" s="411">
        <v>3.2106000000000003E-2</v>
      </c>
      <c r="G105" s="411">
        <v>3.3544999999999998E-2</v>
      </c>
      <c r="H105" s="411">
        <v>6.2475999999999997E-2</v>
      </c>
      <c r="I105" s="434">
        <v>5.3973E-2</v>
      </c>
      <c r="J105" s="434">
        <v>5.8883999999999999E-2</v>
      </c>
      <c r="K105" s="434">
        <v>6.0109999999999997E-2</v>
      </c>
      <c r="L105" s="434">
        <v>3.8740999999999998E-2</v>
      </c>
      <c r="M105" s="434">
        <v>2.9776E-2</v>
      </c>
      <c r="N105" s="434">
        <v>2.9106E-2</v>
      </c>
      <c r="O105" s="434">
        <v>2.6266999999999999E-2</v>
      </c>
      <c r="P105" s="434">
        <v>2.5484E-2</v>
      </c>
      <c r="Q105" s="434">
        <v>2.9350999999999999E-2</v>
      </c>
      <c r="R105" s="434">
        <v>3.4934E-2</v>
      </c>
      <c r="S105" s="434">
        <v>3.7511999999999997E-2</v>
      </c>
      <c r="T105" s="434">
        <v>6.7308999999999994E-2</v>
      </c>
      <c r="U105" s="434">
        <v>5.3973E-2</v>
      </c>
      <c r="V105" s="434">
        <v>5.8883999999999999E-2</v>
      </c>
      <c r="W105" s="434">
        <v>6.0109999999999997E-2</v>
      </c>
      <c r="X105" s="434">
        <v>3.8740999999999998E-2</v>
      </c>
      <c r="Y105" s="434">
        <v>2.9776E-2</v>
      </c>
      <c r="Z105" s="434">
        <v>2.9106E-2</v>
      </c>
      <c r="AA105" s="434">
        <v>2.6266999999999999E-2</v>
      </c>
      <c r="AB105" s="434">
        <v>2.5484E-2</v>
      </c>
      <c r="AC105" s="434">
        <v>2.9350999999999999E-2</v>
      </c>
      <c r="AD105" s="434">
        <v>3.4934E-2</v>
      </c>
      <c r="AE105" s="434">
        <v>3.7511999999999997E-2</v>
      </c>
      <c r="AF105" s="434">
        <v>6.7308999999999994E-2</v>
      </c>
      <c r="AG105" s="434">
        <v>5.3973E-2</v>
      </c>
      <c r="AH105" s="434">
        <v>5.8883999999999999E-2</v>
      </c>
      <c r="AI105" s="434">
        <v>6.0109999999999997E-2</v>
      </c>
      <c r="AJ105" s="434">
        <v>3.8740999999999998E-2</v>
      </c>
      <c r="AK105" s="434">
        <v>2.9776E-2</v>
      </c>
      <c r="AL105" s="434">
        <v>2.9106E-2</v>
      </c>
      <c r="AM105" s="434">
        <v>2.6266999999999999E-2</v>
      </c>
      <c r="AN105" s="434">
        <v>2.5484E-2</v>
      </c>
      <c r="AO105" s="434">
        <v>2.9350999999999999E-2</v>
      </c>
      <c r="AP105" s="434">
        <v>3.4934E-2</v>
      </c>
      <c r="AQ105" s="434">
        <v>3.7511999999999997E-2</v>
      </c>
      <c r="AR105" s="434">
        <v>6.7308999999999994E-2</v>
      </c>
      <c r="AS105" s="434">
        <v>5.3973E-2</v>
      </c>
      <c r="AT105" s="434">
        <v>5.8883999999999999E-2</v>
      </c>
      <c r="AU105" s="434">
        <v>6.0109999999999997E-2</v>
      </c>
      <c r="AV105" s="434">
        <v>3.8740999999999998E-2</v>
      </c>
      <c r="AW105" s="434">
        <v>2.9776E-2</v>
      </c>
      <c r="AX105" s="434">
        <v>2.9106E-2</v>
      </c>
      <c r="AY105" s="434">
        <v>2.6266999999999999E-2</v>
      </c>
      <c r="AZ105" s="434">
        <v>2.5484E-2</v>
      </c>
      <c r="BA105" s="434">
        <v>2.9350999999999999E-2</v>
      </c>
      <c r="BB105" s="434">
        <v>3.4934E-2</v>
      </c>
      <c r="BC105" s="434">
        <v>3.7511999999999997E-2</v>
      </c>
      <c r="BD105" s="434">
        <v>6.7308999999999994E-2</v>
      </c>
      <c r="BE105" s="434">
        <v>5.3973E-2</v>
      </c>
      <c r="BF105" s="434">
        <v>5.8883999999999999E-2</v>
      </c>
      <c r="BG105" s="434">
        <v>6.0109999999999997E-2</v>
      </c>
      <c r="BH105" s="434">
        <v>3.8740999999999998E-2</v>
      </c>
      <c r="BI105" s="434">
        <v>2.9776E-2</v>
      </c>
      <c r="BJ105" s="434">
        <v>2.9106E-2</v>
      </c>
      <c r="BK105" s="434">
        <v>2.6266999999999999E-2</v>
      </c>
      <c r="BL105" s="434">
        <v>2.5484E-2</v>
      </c>
      <c r="BM105" s="434">
        <v>2.9350999999999999E-2</v>
      </c>
      <c r="BN105" s="434">
        <v>3.4934E-2</v>
      </c>
      <c r="BO105" s="434">
        <v>3.7511999999999997E-2</v>
      </c>
      <c r="BP105" s="434">
        <v>6.7308999999999994E-2</v>
      </c>
      <c r="BQ105" s="434">
        <v>5.3973E-2</v>
      </c>
      <c r="BR105" s="434">
        <v>5.8883999999999999E-2</v>
      </c>
      <c r="BS105" s="434">
        <v>6.0109999999999997E-2</v>
      </c>
      <c r="BT105" s="434">
        <v>3.8740999999999998E-2</v>
      </c>
      <c r="BU105" s="434">
        <v>2.9776E-2</v>
      </c>
      <c r="BV105" s="434">
        <v>2.9106E-2</v>
      </c>
      <c r="BW105" s="434">
        <v>2.6266999999999999E-2</v>
      </c>
      <c r="BX105" s="434">
        <v>2.5484E-2</v>
      </c>
      <c r="BY105" s="434">
        <v>2.9350999999999999E-2</v>
      </c>
      <c r="BZ105" s="434">
        <v>3.4934E-2</v>
      </c>
      <c r="CA105" s="434">
        <v>3.7511999999999997E-2</v>
      </c>
      <c r="CB105" s="434">
        <v>6.7308999999999994E-2</v>
      </c>
      <c r="CC105" s="434">
        <v>5.3973E-2</v>
      </c>
      <c r="CD105" s="434">
        <v>5.8883999999999999E-2</v>
      </c>
      <c r="CE105" s="434">
        <v>6.0109999999999997E-2</v>
      </c>
      <c r="CF105" s="434">
        <v>3.8740999999999998E-2</v>
      </c>
      <c r="CG105" s="434">
        <v>2.9776E-2</v>
      </c>
      <c r="CH105" s="434">
        <v>2.9106E-2</v>
      </c>
    </row>
    <row r="106" spans="1:86" x14ac:dyDescent="0.3">
      <c r="C106" s="410" t="s">
        <v>232</v>
      </c>
      <c r="I106" s="435" t="s">
        <v>255</v>
      </c>
    </row>
    <row r="107" spans="1:86" ht="15" hidden="1" thickBot="1" x14ac:dyDescent="0.35">
      <c r="C107" s="605" t="s">
        <v>122</v>
      </c>
      <c r="D107" s="605"/>
      <c r="E107" s="605"/>
      <c r="F107" s="605"/>
      <c r="G107" s="605"/>
      <c r="H107" s="605"/>
      <c r="I107" s="605"/>
      <c r="J107" s="605"/>
      <c r="K107" s="605"/>
      <c r="L107" s="605"/>
      <c r="M107" s="605"/>
      <c r="N107" s="606"/>
      <c r="O107" s="604" t="s">
        <v>122</v>
      </c>
      <c r="P107" s="605"/>
      <c r="Q107" s="605"/>
      <c r="R107" s="605"/>
      <c r="S107" s="605"/>
      <c r="T107" s="605"/>
      <c r="U107" s="605"/>
      <c r="V107" s="605"/>
      <c r="W107" s="605"/>
      <c r="X107" s="605"/>
      <c r="Y107" s="605"/>
      <c r="Z107" s="605"/>
      <c r="AA107" s="604" t="s">
        <v>122</v>
      </c>
      <c r="AB107" s="605"/>
      <c r="AC107" s="605"/>
      <c r="AD107" s="605"/>
      <c r="AE107" s="605"/>
      <c r="AF107" s="605"/>
      <c r="AG107" s="605"/>
      <c r="AH107" s="605"/>
      <c r="AI107" s="605"/>
      <c r="AJ107" s="605"/>
      <c r="AK107" s="605"/>
      <c r="AL107" s="605"/>
      <c r="AM107" s="604" t="s">
        <v>122</v>
      </c>
      <c r="AN107" s="605"/>
      <c r="AO107" s="605"/>
      <c r="AP107" s="605"/>
      <c r="AQ107" s="605"/>
      <c r="AR107" s="605"/>
      <c r="AS107" s="605"/>
      <c r="AT107" s="605"/>
      <c r="AU107" s="605"/>
      <c r="AV107" s="605"/>
      <c r="AW107" s="605"/>
      <c r="AX107" s="605"/>
      <c r="AY107" s="604" t="s">
        <v>122</v>
      </c>
      <c r="AZ107" s="605"/>
      <c r="BA107" s="605"/>
      <c r="BB107" s="605"/>
      <c r="BC107" s="605"/>
      <c r="BD107" s="605"/>
      <c r="BE107" s="605"/>
      <c r="BF107" s="605"/>
      <c r="BG107" s="605"/>
      <c r="BH107" s="605"/>
      <c r="BI107" s="605"/>
      <c r="BJ107" s="605"/>
      <c r="BK107" s="604" t="s">
        <v>122</v>
      </c>
      <c r="BL107" s="605"/>
      <c r="BM107" s="605"/>
      <c r="BN107" s="605"/>
      <c r="BO107" s="605"/>
      <c r="BP107" s="605"/>
      <c r="BQ107" s="605"/>
      <c r="BR107" s="605"/>
      <c r="BS107" s="605"/>
      <c r="BT107" s="605"/>
      <c r="BU107" s="605"/>
      <c r="BV107" s="605"/>
      <c r="BW107" s="604" t="s">
        <v>122</v>
      </c>
      <c r="BX107" s="605"/>
      <c r="BY107" s="605"/>
      <c r="BZ107" s="605"/>
      <c r="CA107" s="605"/>
      <c r="CB107" s="605"/>
      <c r="CC107" s="605"/>
      <c r="CD107" s="605"/>
      <c r="CE107" s="605"/>
      <c r="CF107" s="605"/>
      <c r="CG107" s="605"/>
      <c r="CH107" s="605"/>
    </row>
    <row r="108" spans="1:86" ht="15" hidden="1" thickBot="1" x14ac:dyDescent="0.35">
      <c r="A108" s="584" t="s">
        <v>121</v>
      </c>
      <c r="B108" s="590" t="s">
        <v>234</v>
      </c>
      <c r="C108" s="591"/>
      <c r="D108" s="591"/>
      <c r="E108" s="591"/>
      <c r="F108" s="591"/>
      <c r="G108" s="591"/>
      <c r="H108" s="591"/>
      <c r="I108" s="591"/>
      <c r="J108" s="591"/>
      <c r="K108" s="591"/>
      <c r="L108" s="591"/>
      <c r="M108" s="591"/>
      <c r="N108" s="602"/>
      <c r="O108" s="590" t="s">
        <v>234</v>
      </c>
      <c r="P108" s="591"/>
      <c r="Q108" s="591"/>
      <c r="R108" s="591"/>
      <c r="S108" s="591"/>
      <c r="T108" s="591"/>
      <c r="U108" s="591"/>
      <c r="V108" s="591"/>
      <c r="W108" s="591"/>
      <c r="X108" s="591"/>
      <c r="Y108" s="591"/>
      <c r="Z108" s="591"/>
      <c r="AA108" s="590" t="s">
        <v>234</v>
      </c>
      <c r="AB108" s="591"/>
      <c r="AC108" s="591"/>
      <c r="AD108" s="591"/>
      <c r="AE108" s="591"/>
      <c r="AF108" s="591"/>
      <c r="AG108" s="591"/>
      <c r="AH108" s="591"/>
      <c r="AI108" s="591"/>
      <c r="AJ108" s="591"/>
      <c r="AK108" s="591"/>
      <c r="AL108" s="591"/>
      <c r="AM108" s="590" t="s">
        <v>123</v>
      </c>
      <c r="AN108" s="591"/>
      <c r="AO108" s="591"/>
      <c r="AP108" s="591"/>
      <c r="AQ108" s="591"/>
      <c r="AR108" s="591"/>
      <c r="AS108" s="591"/>
      <c r="AT108" s="591"/>
      <c r="AU108" s="591"/>
      <c r="AV108" s="591"/>
      <c r="AW108" s="591"/>
      <c r="AX108" s="591"/>
      <c r="AY108" s="590" t="s">
        <v>234</v>
      </c>
      <c r="AZ108" s="591"/>
      <c r="BA108" s="591"/>
      <c r="BB108" s="591"/>
      <c r="BC108" s="591"/>
      <c r="BD108" s="591"/>
      <c r="BE108" s="591"/>
      <c r="BF108" s="591"/>
      <c r="BG108" s="591"/>
      <c r="BH108" s="591"/>
      <c r="BI108" s="591"/>
      <c r="BJ108" s="591"/>
      <c r="BK108" s="590" t="s">
        <v>234</v>
      </c>
      <c r="BL108" s="591"/>
      <c r="BM108" s="591"/>
      <c r="BN108" s="591"/>
      <c r="BO108" s="591"/>
      <c r="BP108" s="591"/>
      <c r="BQ108" s="591"/>
      <c r="BR108" s="591"/>
      <c r="BS108" s="591"/>
      <c r="BT108" s="591"/>
      <c r="BU108" s="591"/>
      <c r="BV108" s="591"/>
      <c r="BW108" s="590" t="s">
        <v>234</v>
      </c>
      <c r="BX108" s="591"/>
      <c r="BY108" s="591"/>
      <c r="BZ108" s="591"/>
      <c r="CA108" s="591"/>
      <c r="CB108" s="591"/>
      <c r="CC108" s="591"/>
      <c r="CD108" s="591"/>
      <c r="CE108" s="591"/>
      <c r="CF108" s="591"/>
      <c r="CG108" s="591"/>
      <c r="CH108" s="591"/>
    </row>
    <row r="109" spans="1:86" ht="16.2" hidden="1" thickBot="1" x14ac:dyDescent="0.35">
      <c r="A109" s="581"/>
      <c r="B109" s="283" t="s">
        <v>144</v>
      </c>
      <c r="C109" s="174">
        <f>C$4</f>
        <v>44927</v>
      </c>
      <c r="D109" s="174">
        <f t="shared" ref="D109:BO109" si="106">D$4</f>
        <v>44958</v>
      </c>
      <c r="E109" s="174">
        <f t="shared" si="106"/>
        <v>44986</v>
      </c>
      <c r="F109" s="174">
        <f t="shared" si="106"/>
        <v>45017</v>
      </c>
      <c r="G109" s="174">
        <f t="shared" si="106"/>
        <v>45047</v>
      </c>
      <c r="H109" s="174">
        <f t="shared" si="106"/>
        <v>45078</v>
      </c>
      <c r="I109" s="174">
        <f t="shared" si="106"/>
        <v>45108</v>
      </c>
      <c r="J109" s="174">
        <f t="shared" si="106"/>
        <v>45139</v>
      </c>
      <c r="K109" s="174">
        <f t="shared" si="106"/>
        <v>45170</v>
      </c>
      <c r="L109" s="174">
        <f t="shared" si="106"/>
        <v>45200</v>
      </c>
      <c r="M109" s="174">
        <f t="shared" si="106"/>
        <v>45231</v>
      </c>
      <c r="N109" s="174">
        <f t="shared" si="106"/>
        <v>45261</v>
      </c>
      <c r="O109" s="174">
        <f t="shared" si="106"/>
        <v>45292</v>
      </c>
      <c r="P109" s="174">
        <f t="shared" si="106"/>
        <v>45323</v>
      </c>
      <c r="Q109" s="174">
        <f t="shared" si="106"/>
        <v>45352</v>
      </c>
      <c r="R109" s="174">
        <f t="shared" si="106"/>
        <v>45383</v>
      </c>
      <c r="S109" s="174">
        <f t="shared" si="106"/>
        <v>45413</v>
      </c>
      <c r="T109" s="174">
        <f t="shared" si="106"/>
        <v>45444</v>
      </c>
      <c r="U109" s="174">
        <f t="shared" si="106"/>
        <v>45474</v>
      </c>
      <c r="V109" s="174">
        <f t="shared" si="106"/>
        <v>45505</v>
      </c>
      <c r="W109" s="174">
        <f t="shared" si="106"/>
        <v>45536</v>
      </c>
      <c r="X109" s="174">
        <f t="shared" si="106"/>
        <v>45566</v>
      </c>
      <c r="Y109" s="174">
        <f t="shared" si="106"/>
        <v>45597</v>
      </c>
      <c r="Z109" s="174">
        <f t="shared" si="106"/>
        <v>45627</v>
      </c>
      <c r="AA109" s="174">
        <f t="shared" si="106"/>
        <v>45658</v>
      </c>
      <c r="AB109" s="174">
        <f t="shared" si="106"/>
        <v>45689</v>
      </c>
      <c r="AC109" s="174">
        <f t="shared" si="106"/>
        <v>45717</v>
      </c>
      <c r="AD109" s="174">
        <f t="shared" si="106"/>
        <v>45748</v>
      </c>
      <c r="AE109" s="174">
        <f t="shared" si="106"/>
        <v>45778</v>
      </c>
      <c r="AF109" s="174">
        <f t="shared" si="106"/>
        <v>45809</v>
      </c>
      <c r="AG109" s="174">
        <f t="shared" si="106"/>
        <v>45839</v>
      </c>
      <c r="AH109" s="174">
        <f t="shared" si="106"/>
        <v>45870</v>
      </c>
      <c r="AI109" s="174">
        <f t="shared" si="106"/>
        <v>45901</v>
      </c>
      <c r="AJ109" s="174">
        <f t="shared" si="106"/>
        <v>45931</v>
      </c>
      <c r="AK109" s="174">
        <f t="shared" si="106"/>
        <v>45962</v>
      </c>
      <c r="AL109" s="174">
        <f t="shared" si="106"/>
        <v>45992</v>
      </c>
      <c r="AM109" s="174">
        <f t="shared" si="106"/>
        <v>46023</v>
      </c>
      <c r="AN109" s="174">
        <f t="shared" si="106"/>
        <v>46054</v>
      </c>
      <c r="AO109" s="174">
        <f t="shared" si="106"/>
        <v>46082</v>
      </c>
      <c r="AP109" s="174">
        <f t="shared" si="106"/>
        <v>46113</v>
      </c>
      <c r="AQ109" s="174">
        <f t="shared" si="106"/>
        <v>46143</v>
      </c>
      <c r="AR109" s="174">
        <f t="shared" si="106"/>
        <v>46174</v>
      </c>
      <c r="AS109" s="174">
        <f t="shared" si="106"/>
        <v>46204</v>
      </c>
      <c r="AT109" s="174">
        <f t="shared" si="106"/>
        <v>46235</v>
      </c>
      <c r="AU109" s="174">
        <f t="shared" si="106"/>
        <v>46266</v>
      </c>
      <c r="AV109" s="174">
        <f t="shared" si="106"/>
        <v>46296</v>
      </c>
      <c r="AW109" s="174">
        <f t="shared" si="106"/>
        <v>46327</v>
      </c>
      <c r="AX109" s="174">
        <f t="shared" si="106"/>
        <v>46357</v>
      </c>
      <c r="AY109" s="174">
        <f t="shared" si="106"/>
        <v>46388</v>
      </c>
      <c r="AZ109" s="174">
        <f t="shared" si="106"/>
        <v>46419</v>
      </c>
      <c r="BA109" s="174">
        <f t="shared" si="106"/>
        <v>46447</v>
      </c>
      <c r="BB109" s="174">
        <f t="shared" si="106"/>
        <v>46478</v>
      </c>
      <c r="BC109" s="174">
        <f t="shared" si="106"/>
        <v>46508</v>
      </c>
      <c r="BD109" s="174">
        <f t="shared" si="106"/>
        <v>46539</v>
      </c>
      <c r="BE109" s="174">
        <f t="shared" si="106"/>
        <v>46569</v>
      </c>
      <c r="BF109" s="174">
        <f t="shared" si="106"/>
        <v>46600</v>
      </c>
      <c r="BG109" s="174">
        <f t="shared" si="106"/>
        <v>46631</v>
      </c>
      <c r="BH109" s="174">
        <f t="shared" si="106"/>
        <v>46661</v>
      </c>
      <c r="BI109" s="174">
        <f t="shared" si="106"/>
        <v>46692</v>
      </c>
      <c r="BJ109" s="174">
        <f t="shared" si="106"/>
        <v>46722</v>
      </c>
      <c r="BK109" s="174">
        <f t="shared" si="106"/>
        <v>46753</v>
      </c>
      <c r="BL109" s="174">
        <f t="shared" si="106"/>
        <v>46784</v>
      </c>
      <c r="BM109" s="174">
        <f t="shared" si="106"/>
        <v>46813</v>
      </c>
      <c r="BN109" s="174">
        <f t="shared" si="106"/>
        <v>46844</v>
      </c>
      <c r="BO109" s="174">
        <f t="shared" si="106"/>
        <v>46874</v>
      </c>
      <c r="BP109" s="174">
        <f t="shared" ref="BP109:CH109" si="107">BP$4</f>
        <v>46905</v>
      </c>
      <c r="BQ109" s="174">
        <f t="shared" si="107"/>
        <v>46935</v>
      </c>
      <c r="BR109" s="174">
        <f t="shared" si="107"/>
        <v>46966</v>
      </c>
      <c r="BS109" s="174">
        <f t="shared" si="107"/>
        <v>46997</v>
      </c>
      <c r="BT109" s="174">
        <f t="shared" si="107"/>
        <v>47027</v>
      </c>
      <c r="BU109" s="174">
        <f t="shared" si="107"/>
        <v>47058</v>
      </c>
      <c r="BV109" s="174">
        <f t="shared" si="107"/>
        <v>47088</v>
      </c>
      <c r="BW109" s="174">
        <f t="shared" si="107"/>
        <v>47119</v>
      </c>
      <c r="BX109" s="174">
        <f t="shared" si="107"/>
        <v>47150</v>
      </c>
      <c r="BY109" s="174">
        <f t="shared" si="107"/>
        <v>47178</v>
      </c>
      <c r="BZ109" s="174">
        <f t="shared" si="107"/>
        <v>47209</v>
      </c>
      <c r="CA109" s="174">
        <f t="shared" si="107"/>
        <v>47239</v>
      </c>
      <c r="CB109" s="174">
        <f t="shared" si="107"/>
        <v>47270</v>
      </c>
      <c r="CC109" s="174">
        <f t="shared" si="107"/>
        <v>47300</v>
      </c>
      <c r="CD109" s="174">
        <f t="shared" si="107"/>
        <v>47331</v>
      </c>
      <c r="CE109" s="174">
        <f t="shared" si="107"/>
        <v>47362</v>
      </c>
      <c r="CF109" s="174">
        <f t="shared" si="107"/>
        <v>47392</v>
      </c>
      <c r="CG109" s="174">
        <f t="shared" si="107"/>
        <v>47423</v>
      </c>
      <c r="CH109" s="175">
        <f t="shared" si="107"/>
        <v>47453</v>
      </c>
    </row>
    <row r="110" spans="1:86" hidden="1" x14ac:dyDescent="0.3">
      <c r="A110" s="581"/>
      <c r="B110" s="284" t="s">
        <v>20</v>
      </c>
      <c r="C110" s="413">
        <v>2.3113770630064437E-2</v>
      </c>
      <c r="D110" s="413">
        <v>2.308480619226886E-2</v>
      </c>
      <c r="E110" s="413">
        <v>2.3323293010974844E-2</v>
      </c>
      <c r="F110" s="413">
        <v>2.321311884647274E-2</v>
      </c>
      <c r="G110" s="413">
        <v>2.3731198013184747E-2</v>
      </c>
      <c r="H110" s="413">
        <v>2.8606933470298294E-2</v>
      </c>
      <c r="I110" s="437">
        <v>2.9046768289494204E-2</v>
      </c>
      <c r="J110" s="437">
        <v>2.8926223071207881E-2</v>
      </c>
      <c r="K110" s="437">
        <v>2.8853811928619136E-2</v>
      </c>
      <c r="L110" s="437">
        <v>2.423934325833732E-2</v>
      </c>
      <c r="M110" s="437">
        <v>2.3230451301046742E-2</v>
      </c>
      <c r="N110" s="437">
        <v>2.2569877249855298E-2</v>
      </c>
      <c r="O110" s="436">
        <v>2.2477983548236508E-2</v>
      </c>
      <c r="P110" s="436">
        <v>2.2208460096153619E-2</v>
      </c>
      <c r="Q110" s="436">
        <v>2.2537126025125254E-2</v>
      </c>
      <c r="R110" s="436">
        <v>2.3433158350103633E-2</v>
      </c>
      <c r="S110" s="436">
        <v>2.4182497583924868E-2</v>
      </c>
      <c r="T110" s="436">
        <v>2.9068192865801402E-2</v>
      </c>
      <c r="U110" s="436">
        <v>2.9046768289494204E-2</v>
      </c>
      <c r="V110" s="436">
        <v>2.8926223071207881E-2</v>
      </c>
      <c r="W110" s="436">
        <v>2.8853811928619136E-2</v>
      </c>
      <c r="X110" s="436">
        <v>2.423934325833732E-2</v>
      </c>
      <c r="Y110" s="436">
        <v>2.3230451301046742E-2</v>
      </c>
      <c r="Z110" s="436">
        <v>2.2569877249855298E-2</v>
      </c>
      <c r="AA110" s="436">
        <v>2.2477983548236508E-2</v>
      </c>
      <c r="AB110" s="436">
        <v>2.2208460096153619E-2</v>
      </c>
      <c r="AC110" s="436">
        <v>2.2537126025125254E-2</v>
      </c>
      <c r="AD110" s="436">
        <v>2.3433158350103633E-2</v>
      </c>
      <c r="AE110" s="436">
        <v>2.4182497583924868E-2</v>
      </c>
      <c r="AF110" s="436">
        <v>2.9068192865801402E-2</v>
      </c>
      <c r="AG110" s="436">
        <v>2.9046768289494204E-2</v>
      </c>
      <c r="AH110" s="436">
        <v>2.8926223071207881E-2</v>
      </c>
      <c r="AI110" s="436">
        <v>2.8853811928619136E-2</v>
      </c>
      <c r="AJ110" s="436">
        <v>2.423934325833732E-2</v>
      </c>
      <c r="AK110" s="436">
        <v>2.3230451301046742E-2</v>
      </c>
      <c r="AL110" s="436">
        <v>2.2569877249855298E-2</v>
      </c>
      <c r="AM110" s="436">
        <v>2.2477983548236508E-2</v>
      </c>
      <c r="AN110" s="436">
        <v>2.2208460096153619E-2</v>
      </c>
      <c r="AO110" s="436">
        <v>2.2537126025125254E-2</v>
      </c>
      <c r="AP110" s="436">
        <v>2.3433158350103633E-2</v>
      </c>
      <c r="AQ110" s="436">
        <v>2.4182497583924868E-2</v>
      </c>
      <c r="AR110" s="436">
        <v>2.9068192865801402E-2</v>
      </c>
      <c r="AS110" s="436">
        <v>2.9046768289494204E-2</v>
      </c>
      <c r="AT110" s="436">
        <v>2.8926223071207881E-2</v>
      </c>
      <c r="AU110" s="436">
        <v>2.8853811928619136E-2</v>
      </c>
      <c r="AV110" s="436">
        <v>2.423934325833732E-2</v>
      </c>
      <c r="AW110" s="436">
        <v>2.3230451301046742E-2</v>
      </c>
      <c r="AX110" s="436">
        <v>2.2569877249855298E-2</v>
      </c>
      <c r="AY110" s="436">
        <v>2.2477983548236508E-2</v>
      </c>
      <c r="AZ110" s="436">
        <v>2.2208460096153619E-2</v>
      </c>
      <c r="BA110" s="436">
        <v>2.2537126025125254E-2</v>
      </c>
      <c r="BB110" s="436">
        <v>2.3433158350103633E-2</v>
      </c>
      <c r="BC110" s="436">
        <v>2.4182497583924868E-2</v>
      </c>
      <c r="BD110" s="436">
        <v>2.9068192865801402E-2</v>
      </c>
      <c r="BE110" s="436">
        <v>2.9046768289494204E-2</v>
      </c>
      <c r="BF110" s="436">
        <v>2.8926223071207881E-2</v>
      </c>
      <c r="BG110" s="436">
        <v>2.8853811928619136E-2</v>
      </c>
      <c r="BH110" s="436">
        <v>2.423934325833732E-2</v>
      </c>
      <c r="BI110" s="436">
        <v>2.3230451301046742E-2</v>
      </c>
      <c r="BJ110" s="436">
        <v>2.2569877249855298E-2</v>
      </c>
      <c r="BK110" s="436">
        <v>2.2477983548236508E-2</v>
      </c>
      <c r="BL110" s="436">
        <v>2.2208460096153619E-2</v>
      </c>
      <c r="BM110" s="436">
        <v>2.2537126025125254E-2</v>
      </c>
      <c r="BN110" s="436">
        <v>2.3433158350103633E-2</v>
      </c>
      <c r="BO110" s="436">
        <v>2.4182497583924868E-2</v>
      </c>
      <c r="BP110" s="436">
        <v>2.9068192865801402E-2</v>
      </c>
      <c r="BQ110" s="436">
        <v>2.9046768289494204E-2</v>
      </c>
      <c r="BR110" s="436">
        <v>2.8926223071207881E-2</v>
      </c>
      <c r="BS110" s="436">
        <v>2.8853811928619136E-2</v>
      </c>
      <c r="BT110" s="436">
        <v>2.423934325833732E-2</v>
      </c>
      <c r="BU110" s="436">
        <v>2.3230451301046742E-2</v>
      </c>
      <c r="BV110" s="436">
        <v>2.2569877249855298E-2</v>
      </c>
      <c r="BW110" s="436">
        <v>2.2477983548236508E-2</v>
      </c>
      <c r="BX110" s="436">
        <v>2.2208460096153619E-2</v>
      </c>
      <c r="BY110" s="436">
        <v>2.2537126025125254E-2</v>
      </c>
      <c r="BZ110" s="436">
        <v>2.3433158350103633E-2</v>
      </c>
      <c r="CA110" s="436">
        <v>2.4182497583924868E-2</v>
      </c>
      <c r="CB110" s="436">
        <v>2.9068192865801402E-2</v>
      </c>
      <c r="CC110" s="436">
        <v>2.9046768289494204E-2</v>
      </c>
      <c r="CD110" s="436">
        <v>2.8926223071207881E-2</v>
      </c>
      <c r="CE110" s="436">
        <v>2.8853811928619136E-2</v>
      </c>
      <c r="CF110" s="436">
        <v>2.423934325833732E-2</v>
      </c>
      <c r="CG110" s="436">
        <v>2.3230451301046742E-2</v>
      </c>
      <c r="CH110" s="436">
        <v>2.2569877249855298E-2</v>
      </c>
    </row>
    <row r="111" spans="1:86" hidden="1" x14ac:dyDescent="0.3">
      <c r="A111" s="581"/>
      <c r="B111" s="284" t="s">
        <v>0</v>
      </c>
      <c r="C111" s="413">
        <v>2.4146888775834336E-2</v>
      </c>
      <c r="D111" s="413">
        <v>2.4000297678319994E-2</v>
      </c>
      <c r="E111" s="413">
        <v>2.3897068756414595E-2</v>
      </c>
      <c r="F111" s="413">
        <v>2.3313829526834466E-2</v>
      </c>
      <c r="G111" s="413">
        <v>2.4964802170357413E-2</v>
      </c>
      <c r="H111" s="413">
        <v>3.0465985850291009E-2</v>
      </c>
      <c r="I111" s="437">
        <v>2.9984441915357631E-2</v>
      </c>
      <c r="J111" s="437">
        <v>3.0471574424974959E-2</v>
      </c>
      <c r="K111" s="437">
        <v>3.0926088288011609E-2</v>
      </c>
      <c r="L111" s="437">
        <v>2.404149729437715E-2</v>
      </c>
      <c r="M111" s="437">
        <v>2.4601707313038429E-2</v>
      </c>
      <c r="N111" s="437">
        <v>2.2373843244386227E-2</v>
      </c>
      <c r="O111" s="436">
        <v>2.3533320380090969E-2</v>
      </c>
      <c r="P111" s="436">
        <v>2.3142017932499443E-2</v>
      </c>
      <c r="Q111" s="436">
        <v>2.3121579475972376E-2</v>
      </c>
      <c r="R111" s="436">
        <v>2.3559368865515361E-2</v>
      </c>
      <c r="S111" s="436">
        <v>2.571424077420149E-2</v>
      </c>
      <c r="T111" s="436">
        <v>3.103180920060215E-2</v>
      </c>
      <c r="U111" s="436">
        <v>2.9984441915357631E-2</v>
      </c>
      <c r="V111" s="436">
        <v>3.0471574424974959E-2</v>
      </c>
      <c r="W111" s="436">
        <v>3.0926088288011609E-2</v>
      </c>
      <c r="X111" s="436">
        <v>2.404149729437715E-2</v>
      </c>
      <c r="Y111" s="436">
        <v>2.4601707313038429E-2</v>
      </c>
      <c r="Z111" s="436">
        <v>2.2373843244386227E-2</v>
      </c>
      <c r="AA111" s="436">
        <v>2.3533320380090969E-2</v>
      </c>
      <c r="AB111" s="436">
        <v>2.3142017932499443E-2</v>
      </c>
      <c r="AC111" s="436">
        <v>2.3121579475972376E-2</v>
      </c>
      <c r="AD111" s="436">
        <v>2.3559368865515361E-2</v>
      </c>
      <c r="AE111" s="436">
        <v>2.571424077420149E-2</v>
      </c>
      <c r="AF111" s="436">
        <v>3.103180920060215E-2</v>
      </c>
      <c r="AG111" s="436">
        <v>2.9984441915357631E-2</v>
      </c>
      <c r="AH111" s="436">
        <v>3.0471574424974959E-2</v>
      </c>
      <c r="AI111" s="436">
        <v>3.0926088288011609E-2</v>
      </c>
      <c r="AJ111" s="436">
        <v>2.404149729437715E-2</v>
      </c>
      <c r="AK111" s="436">
        <v>2.4601707313038429E-2</v>
      </c>
      <c r="AL111" s="436">
        <v>2.2373843244386227E-2</v>
      </c>
      <c r="AM111" s="436">
        <v>2.3533320380090969E-2</v>
      </c>
      <c r="AN111" s="436">
        <v>2.3142017932499443E-2</v>
      </c>
      <c r="AO111" s="436">
        <v>2.3121579475972376E-2</v>
      </c>
      <c r="AP111" s="436">
        <v>2.3559368865515361E-2</v>
      </c>
      <c r="AQ111" s="436">
        <v>2.571424077420149E-2</v>
      </c>
      <c r="AR111" s="436">
        <v>3.103180920060215E-2</v>
      </c>
      <c r="AS111" s="436">
        <v>2.9984441915357631E-2</v>
      </c>
      <c r="AT111" s="436">
        <v>3.0471574424974959E-2</v>
      </c>
      <c r="AU111" s="436">
        <v>3.0926088288011609E-2</v>
      </c>
      <c r="AV111" s="436">
        <v>2.404149729437715E-2</v>
      </c>
      <c r="AW111" s="436">
        <v>2.4601707313038429E-2</v>
      </c>
      <c r="AX111" s="436">
        <v>2.2373843244386227E-2</v>
      </c>
      <c r="AY111" s="436">
        <v>2.3533320380090969E-2</v>
      </c>
      <c r="AZ111" s="436">
        <v>2.3142017932499443E-2</v>
      </c>
      <c r="BA111" s="436">
        <v>2.3121579475972376E-2</v>
      </c>
      <c r="BB111" s="436">
        <v>2.3559368865515361E-2</v>
      </c>
      <c r="BC111" s="436">
        <v>2.571424077420149E-2</v>
      </c>
      <c r="BD111" s="436">
        <v>3.103180920060215E-2</v>
      </c>
      <c r="BE111" s="436">
        <v>2.9984441915357631E-2</v>
      </c>
      <c r="BF111" s="436">
        <v>3.0471574424974959E-2</v>
      </c>
      <c r="BG111" s="436">
        <v>3.0926088288011609E-2</v>
      </c>
      <c r="BH111" s="436">
        <v>2.404149729437715E-2</v>
      </c>
      <c r="BI111" s="436">
        <v>2.4601707313038429E-2</v>
      </c>
      <c r="BJ111" s="436">
        <v>2.2373843244386227E-2</v>
      </c>
      <c r="BK111" s="436">
        <v>2.3533320380090969E-2</v>
      </c>
      <c r="BL111" s="436">
        <v>2.3142017932499443E-2</v>
      </c>
      <c r="BM111" s="436">
        <v>2.3121579475972376E-2</v>
      </c>
      <c r="BN111" s="436">
        <v>2.3559368865515361E-2</v>
      </c>
      <c r="BO111" s="436">
        <v>2.571424077420149E-2</v>
      </c>
      <c r="BP111" s="436">
        <v>3.103180920060215E-2</v>
      </c>
      <c r="BQ111" s="436">
        <v>2.9984441915357631E-2</v>
      </c>
      <c r="BR111" s="436">
        <v>3.0471574424974959E-2</v>
      </c>
      <c r="BS111" s="436">
        <v>3.0926088288011609E-2</v>
      </c>
      <c r="BT111" s="436">
        <v>2.404149729437715E-2</v>
      </c>
      <c r="BU111" s="436">
        <v>2.4601707313038429E-2</v>
      </c>
      <c r="BV111" s="436">
        <v>2.2373843244386227E-2</v>
      </c>
      <c r="BW111" s="436">
        <v>2.3533320380090969E-2</v>
      </c>
      <c r="BX111" s="436">
        <v>2.3142017932499443E-2</v>
      </c>
      <c r="BY111" s="436">
        <v>2.3121579475972376E-2</v>
      </c>
      <c r="BZ111" s="436">
        <v>2.3559368865515361E-2</v>
      </c>
      <c r="CA111" s="436">
        <v>2.571424077420149E-2</v>
      </c>
      <c r="CB111" s="436">
        <v>3.103180920060215E-2</v>
      </c>
      <c r="CC111" s="436">
        <v>2.9984441915357631E-2</v>
      </c>
      <c r="CD111" s="436">
        <v>3.0471574424974959E-2</v>
      </c>
      <c r="CE111" s="436">
        <v>3.0926088288011609E-2</v>
      </c>
      <c r="CF111" s="436">
        <v>2.404149729437715E-2</v>
      </c>
      <c r="CG111" s="436">
        <v>2.4601707313038429E-2</v>
      </c>
      <c r="CH111" s="436">
        <v>2.2373843244386227E-2</v>
      </c>
    </row>
    <row r="112" spans="1:86" hidden="1" x14ac:dyDescent="0.3">
      <c r="A112" s="581"/>
      <c r="B112" s="284" t="s">
        <v>21</v>
      </c>
      <c r="C112" s="413">
        <v>2.3035856275064787E-2</v>
      </c>
      <c r="D112" s="413">
        <v>2.3018097097034521E-2</v>
      </c>
      <c r="E112" s="413">
        <v>2.3858274435910272E-2</v>
      </c>
      <c r="F112" s="413">
        <v>2.39077296305596E-2</v>
      </c>
      <c r="G112" s="413">
        <v>2.4119712018997624E-2</v>
      </c>
      <c r="H112" s="413">
        <v>2.9277192076420381E-2</v>
      </c>
      <c r="I112" s="437">
        <v>2.9038923506189716E-2</v>
      </c>
      <c r="J112" s="437">
        <v>2.9317788800827208E-2</v>
      </c>
      <c r="K112" s="437">
        <v>2.9486607713799903E-2</v>
      </c>
      <c r="L112" s="437">
        <v>2.4787625849823691E-2</v>
      </c>
      <c r="M112" s="437">
        <v>2.3237877136096732E-2</v>
      </c>
      <c r="N112" s="437">
        <v>2.2924292710072274E-2</v>
      </c>
      <c r="O112" s="436">
        <v>2.2397351370130866E-2</v>
      </c>
      <c r="P112" s="436">
        <v>2.2141568526452406E-2</v>
      </c>
      <c r="Q112" s="436">
        <v>2.3081583856841188E-2</v>
      </c>
      <c r="R112" s="436">
        <v>2.4296108227819302E-2</v>
      </c>
      <c r="S112" s="436">
        <v>2.4680979039981447E-2</v>
      </c>
      <c r="T112" s="436">
        <v>2.9796764292535211E-2</v>
      </c>
      <c r="U112" s="436">
        <v>2.9038923506189716E-2</v>
      </c>
      <c r="V112" s="436">
        <v>2.9317788800827208E-2</v>
      </c>
      <c r="W112" s="436">
        <v>2.9486607713799903E-2</v>
      </c>
      <c r="X112" s="436">
        <v>2.4787625849823691E-2</v>
      </c>
      <c r="Y112" s="436">
        <v>2.3237877136096732E-2</v>
      </c>
      <c r="Z112" s="436">
        <v>2.2924292710072274E-2</v>
      </c>
      <c r="AA112" s="436">
        <v>2.2397351370130866E-2</v>
      </c>
      <c r="AB112" s="436">
        <v>2.2141568526452406E-2</v>
      </c>
      <c r="AC112" s="436">
        <v>2.3081583856841188E-2</v>
      </c>
      <c r="AD112" s="436">
        <v>2.4296108227819302E-2</v>
      </c>
      <c r="AE112" s="436">
        <v>2.4680979039981447E-2</v>
      </c>
      <c r="AF112" s="436">
        <v>2.9796764292535211E-2</v>
      </c>
      <c r="AG112" s="436">
        <v>2.9038923506189716E-2</v>
      </c>
      <c r="AH112" s="436">
        <v>2.9317788800827208E-2</v>
      </c>
      <c r="AI112" s="436">
        <v>2.9486607713799903E-2</v>
      </c>
      <c r="AJ112" s="436">
        <v>2.4787625849823691E-2</v>
      </c>
      <c r="AK112" s="436">
        <v>2.3237877136096732E-2</v>
      </c>
      <c r="AL112" s="436">
        <v>2.2924292710072274E-2</v>
      </c>
      <c r="AM112" s="436">
        <v>2.2397351370130866E-2</v>
      </c>
      <c r="AN112" s="436">
        <v>2.2141568526452406E-2</v>
      </c>
      <c r="AO112" s="436">
        <v>2.3081583856841188E-2</v>
      </c>
      <c r="AP112" s="436">
        <v>2.4296108227819302E-2</v>
      </c>
      <c r="AQ112" s="436">
        <v>2.4680979039981447E-2</v>
      </c>
      <c r="AR112" s="436">
        <v>2.9796764292535211E-2</v>
      </c>
      <c r="AS112" s="436">
        <v>2.9038923506189716E-2</v>
      </c>
      <c r="AT112" s="436">
        <v>2.9317788800827208E-2</v>
      </c>
      <c r="AU112" s="436">
        <v>2.9486607713799903E-2</v>
      </c>
      <c r="AV112" s="436">
        <v>2.4787625849823691E-2</v>
      </c>
      <c r="AW112" s="436">
        <v>2.3237877136096732E-2</v>
      </c>
      <c r="AX112" s="436">
        <v>2.2924292710072274E-2</v>
      </c>
      <c r="AY112" s="436">
        <v>2.2397351370130866E-2</v>
      </c>
      <c r="AZ112" s="436">
        <v>2.2141568526452406E-2</v>
      </c>
      <c r="BA112" s="436">
        <v>2.3081583856841188E-2</v>
      </c>
      <c r="BB112" s="436">
        <v>2.4296108227819302E-2</v>
      </c>
      <c r="BC112" s="436">
        <v>2.4680979039981447E-2</v>
      </c>
      <c r="BD112" s="436">
        <v>2.9796764292535211E-2</v>
      </c>
      <c r="BE112" s="436">
        <v>2.9038923506189716E-2</v>
      </c>
      <c r="BF112" s="436">
        <v>2.9317788800827208E-2</v>
      </c>
      <c r="BG112" s="436">
        <v>2.9486607713799903E-2</v>
      </c>
      <c r="BH112" s="436">
        <v>2.4787625849823691E-2</v>
      </c>
      <c r="BI112" s="436">
        <v>2.3237877136096732E-2</v>
      </c>
      <c r="BJ112" s="436">
        <v>2.2924292710072274E-2</v>
      </c>
      <c r="BK112" s="436">
        <v>2.2397351370130866E-2</v>
      </c>
      <c r="BL112" s="436">
        <v>2.2141568526452406E-2</v>
      </c>
      <c r="BM112" s="436">
        <v>2.3081583856841188E-2</v>
      </c>
      <c r="BN112" s="436">
        <v>2.4296108227819302E-2</v>
      </c>
      <c r="BO112" s="436">
        <v>2.4680979039981447E-2</v>
      </c>
      <c r="BP112" s="436">
        <v>2.9796764292535211E-2</v>
      </c>
      <c r="BQ112" s="436">
        <v>2.9038923506189716E-2</v>
      </c>
      <c r="BR112" s="436">
        <v>2.9317788800827208E-2</v>
      </c>
      <c r="BS112" s="436">
        <v>2.9486607713799903E-2</v>
      </c>
      <c r="BT112" s="436">
        <v>2.4787625849823691E-2</v>
      </c>
      <c r="BU112" s="436">
        <v>2.3237877136096732E-2</v>
      </c>
      <c r="BV112" s="436">
        <v>2.2924292710072274E-2</v>
      </c>
      <c r="BW112" s="436">
        <v>2.2397351370130866E-2</v>
      </c>
      <c r="BX112" s="436">
        <v>2.2141568526452406E-2</v>
      </c>
      <c r="BY112" s="436">
        <v>2.3081583856841188E-2</v>
      </c>
      <c r="BZ112" s="436">
        <v>2.4296108227819302E-2</v>
      </c>
      <c r="CA112" s="436">
        <v>2.4680979039981447E-2</v>
      </c>
      <c r="CB112" s="436">
        <v>2.9796764292535211E-2</v>
      </c>
      <c r="CC112" s="436">
        <v>2.9038923506189716E-2</v>
      </c>
      <c r="CD112" s="436">
        <v>2.9317788800827208E-2</v>
      </c>
      <c r="CE112" s="436">
        <v>2.9486607713799903E-2</v>
      </c>
      <c r="CF112" s="436">
        <v>2.4787625849823691E-2</v>
      </c>
      <c r="CG112" s="436">
        <v>2.3237877136096732E-2</v>
      </c>
      <c r="CH112" s="436">
        <v>2.2924292710072274E-2</v>
      </c>
    </row>
    <row r="113" spans="1:86" hidden="1" x14ac:dyDescent="0.3">
      <c r="A113" s="581"/>
      <c r="B113" s="284" t="s">
        <v>1</v>
      </c>
      <c r="C113" s="413">
        <v>2.0648262404000001E-2</v>
      </c>
      <c r="D113" s="413">
        <v>2.0648262404000101E-2</v>
      </c>
      <c r="E113" s="413">
        <v>2.0648262403999099E-2</v>
      </c>
      <c r="F113" s="413">
        <v>2.3438898061895055E-2</v>
      </c>
      <c r="G113" s="413">
        <v>2.5988402964995303E-2</v>
      </c>
      <c r="H113" s="413">
        <v>3.053153206925488E-2</v>
      </c>
      <c r="I113" s="437">
        <v>3.0022712846707791E-2</v>
      </c>
      <c r="J113" s="437">
        <v>3.0517888109185608E-2</v>
      </c>
      <c r="K113" s="437">
        <v>3.1218860173408587E-2</v>
      </c>
      <c r="L113" s="437">
        <v>2.4002541515172393E-2</v>
      </c>
      <c r="M113" s="437">
        <v>1.9984999999999999E-2</v>
      </c>
      <c r="N113" s="437">
        <v>1.9984999999999999E-2</v>
      </c>
      <c r="O113" s="436">
        <v>1.9984999999999999E-2</v>
      </c>
      <c r="P113" s="436">
        <v>1.9984999999999999E-2</v>
      </c>
      <c r="Q113" s="436">
        <v>1.9984999999999999E-2</v>
      </c>
      <c r="R113" s="436">
        <v>2.3715988314436956E-2</v>
      </c>
      <c r="S113" s="436">
        <v>2.6905301223005631E-2</v>
      </c>
      <c r="T113" s="436">
        <v>3.109993094783918E-2</v>
      </c>
      <c r="U113" s="436">
        <v>3.0022712846707791E-2</v>
      </c>
      <c r="V113" s="436">
        <v>3.0517888109185608E-2</v>
      </c>
      <c r="W113" s="436">
        <v>3.1218860173408587E-2</v>
      </c>
      <c r="X113" s="436">
        <v>2.4002541515172393E-2</v>
      </c>
      <c r="Y113" s="436">
        <v>1.9984999999999999E-2</v>
      </c>
      <c r="Z113" s="436">
        <v>1.9984999999999999E-2</v>
      </c>
      <c r="AA113" s="436">
        <v>1.9984999999999999E-2</v>
      </c>
      <c r="AB113" s="436">
        <v>1.9984999999999999E-2</v>
      </c>
      <c r="AC113" s="436">
        <v>1.9984999999999999E-2</v>
      </c>
      <c r="AD113" s="436">
        <v>2.3715988314436956E-2</v>
      </c>
      <c r="AE113" s="436">
        <v>2.6905301223005631E-2</v>
      </c>
      <c r="AF113" s="436">
        <v>3.109993094783918E-2</v>
      </c>
      <c r="AG113" s="436">
        <v>3.0022712846707791E-2</v>
      </c>
      <c r="AH113" s="436">
        <v>3.0517888109185608E-2</v>
      </c>
      <c r="AI113" s="436">
        <v>3.1218860173408587E-2</v>
      </c>
      <c r="AJ113" s="436">
        <v>2.4002541515172393E-2</v>
      </c>
      <c r="AK113" s="436">
        <v>1.9984999999999999E-2</v>
      </c>
      <c r="AL113" s="436">
        <v>1.9984999999999999E-2</v>
      </c>
      <c r="AM113" s="436">
        <v>1.9984999999999999E-2</v>
      </c>
      <c r="AN113" s="436">
        <v>1.9984999999999999E-2</v>
      </c>
      <c r="AO113" s="436">
        <v>1.9984999999999999E-2</v>
      </c>
      <c r="AP113" s="436">
        <v>2.3715988314436956E-2</v>
      </c>
      <c r="AQ113" s="436">
        <v>2.6905301223005631E-2</v>
      </c>
      <c r="AR113" s="436">
        <v>3.109993094783918E-2</v>
      </c>
      <c r="AS113" s="436">
        <v>3.0022712846707791E-2</v>
      </c>
      <c r="AT113" s="436">
        <v>3.0517888109185608E-2</v>
      </c>
      <c r="AU113" s="436">
        <v>3.1218860173408587E-2</v>
      </c>
      <c r="AV113" s="436">
        <v>2.4002541515172393E-2</v>
      </c>
      <c r="AW113" s="436">
        <v>1.9984999999999999E-2</v>
      </c>
      <c r="AX113" s="436">
        <v>1.9984999999999999E-2</v>
      </c>
      <c r="AY113" s="436">
        <v>1.9984999999999999E-2</v>
      </c>
      <c r="AZ113" s="436">
        <v>1.9984999999999999E-2</v>
      </c>
      <c r="BA113" s="436">
        <v>1.9984999999999999E-2</v>
      </c>
      <c r="BB113" s="436">
        <v>2.3715988314436956E-2</v>
      </c>
      <c r="BC113" s="436">
        <v>2.6905301223005631E-2</v>
      </c>
      <c r="BD113" s="436">
        <v>3.109993094783918E-2</v>
      </c>
      <c r="BE113" s="436">
        <v>3.0022712846707791E-2</v>
      </c>
      <c r="BF113" s="436">
        <v>3.0517888109185608E-2</v>
      </c>
      <c r="BG113" s="436">
        <v>3.1218860173408587E-2</v>
      </c>
      <c r="BH113" s="436">
        <v>2.4002541515172393E-2</v>
      </c>
      <c r="BI113" s="436">
        <v>1.9984999999999999E-2</v>
      </c>
      <c r="BJ113" s="436">
        <v>1.9984999999999999E-2</v>
      </c>
      <c r="BK113" s="436">
        <v>1.9984999999999999E-2</v>
      </c>
      <c r="BL113" s="436">
        <v>1.9984999999999999E-2</v>
      </c>
      <c r="BM113" s="436">
        <v>1.9984999999999999E-2</v>
      </c>
      <c r="BN113" s="436">
        <v>2.3715988314436956E-2</v>
      </c>
      <c r="BO113" s="436">
        <v>2.6905301223005631E-2</v>
      </c>
      <c r="BP113" s="436">
        <v>3.109993094783918E-2</v>
      </c>
      <c r="BQ113" s="436">
        <v>3.0022712846707791E-2</v>
      </c>
      <c r="BR113" s="436">
        <v>3.0517888109185608E-2</v>
      </c>
      <c r="BS113" s="436">
        <v>3.1218860173408587E-2</v>
      </c>
      <c r="BT113" s="436">
        <v>2.4002541515172393E-2</v>
      </c>
      <c r="BU113" s="436">
        <v>1.9984999999999999E-2</v>
      </c>
      <c r="BV113" s="436">
        <v>1.9984999999999999E-2</v>
      </c>
      <c r="BW113" s="436">
        <v>1.9984999999999999E-2</v>
      </c>
      <c r="BX113" s="436">
        <v>1.9984999999999999E-2</v>
      </c>
      <c r="BY113" s="436">
        <v>1.9984999999999999E-2</v>
      </c>
      <c r="BZ113" s="436">
        <v>2.3715988314436956E-2</v>
      </c>
      <c r="CA113" s="436">
        <v>2.6905301223005631E-2</v>
      </c>
      <c r="CB113" s="436">
        <v>3.109993094783918E-2</v>
      </c>
      <c r="CC113" s="436">
        <v>3.0022712846707791E-2</v>
      </c>
      <c r="CD113" s="436">
        <v>3.0517888109185608E-2</v>
      </c>
      <c r="CE113" s="436">
        <v>3.1218860173408587E-2</v>
      </c>
      <c r="CF113" s="436">
        <v>2.4002541515172393E-2</v>
      </c>
      <c r="CG113" s="436">
        <v>1.9984999999999999E-2</v>
      </c>
      <c r="CH113" s="436">
        <v>1.9984999999999999E-2</v>
      </c>
    </row>
    <row r="114" spans="1:86" hidden="1" x14ac:dyDescent="0.3">
      <c r="A114" s="581"/>
      <c r="B114" s="284" t="s">
        <v>22</v>
      </c>
      <c r="C114" s="413">
        <v>2.1190254124629451E-2</v>
      </c>
      <c r="D114" s="413">
        <v>2.1152137229698852E-2</v>
      </c>
      <c r="E114" s="413">
        <v>2.0737176729359496E-2</v>
      </c>
      <c r="F114" s="413">
        <v>2.1123166806762524E-2</v>
      </c>
      <c r="G114" s="413">
        <v>2.0745647548548931E-2</v>
      </c>
      <c r="H114" s="413">
        <v>2.2660656295062944E-2</v>
      </c>
      <c r="I114" s="437">
        <v>2.2009841467541771E-2</v>
      </c>
      <c r="J114" s="437">
        <v>2.2270371252704167E-2</v>
      </c>
      <c r="K114" s="437">
        <v>2.2238193320867791E-2</v>
      </c>
      <c r="L114" s="437">
        <v>2.0087685574775006E-2</v>
      </c>
      <c r="M114" s="437">
        <v>1.999378187698049E-2</v>
      </c>
      <c r="N114" s="437">
        <v>2.0043592355983408E-2</v>
      </c>
      <c r="O114" s="436">
        <v>2.0522769194661113E-2</v>
      </c>
      <c r="P114" s="436">
        <v>2.0427354099479291E-2</v>
      </c>
      <c r="Q114" s="436">
        <v>2.0063649613109358E-2</v>
      </c>
      <c r="R114" s="436">
        <v>2.0673817345237166E-2</v>
      </c>
      <c r="S114" s="436">
        <v>2.0114657236084896E-2</v>
      </c>
      <c r="T114" s="436">
        <v>2.2243673567773445E-2</v>
      </c>
      <c r="U114" s="436">
        <v>2.2009841467541771E-2</v>
      </c>
      <c r="V114" s="436">
        <v>2.2270371252704167E-2</v>
      </c>
      <c r="W114" s="436">
        <v>2.2238193320867791E-2</v>
      </c>
      <c r="X114" s="436">
        <v>2.0087685574775006E-2</v>
      </c>
      <c r="Y114" s="436">
        <v>1.999378187698049E-2</v>
      </c>
      <c r="Z114" s="436">
        <v>2.0043592355983408E-2</v>
      </c>
      <c r="AA114" s="436">
        <v>2.0522769194661113E-2</v>
      </c>
      <c r="AB114" s="436">
        <v>2.0427354099479291E-2</v>
      </c>
      <c r="AC114" s="436">
        <v>2.0063649613109358E-2</v>
      </c>
      <c r="AD114" s="436">
        <v>2.0673817345237166E-2</v>
      </c>
      <c r="AE114" s="436">
        <v>2.0114657236084896E-2</v>
      </c>
      <c r="AF114" s="436">
        <v>2.2243673567773445E-2</v>
      </c>
      <c r="AG114" s="436">
        <v>2.2009841467541771E-2</v>
      </c>
      <c r="AH114" s="436">
        <v>2.2270371252704167E-2</v>
      </c>
      <c r="AI114" s="436">
        <v>2.2238193320867791E-2</v>
      </c>
      <c r="AJ114" s="436">
        <v>2.0087685574775006E-2</v>
      </c>
      <c r="AK114" s="436">
        <v>1.999378187698049E-2</v>
      </c>
      <c r="AL114" s="436">
        <v>2.0043592355983408E-2</v>
      </c>
      <c r="AM114" s="436">
        <v>2.0522769194661113E-2</v>
      </c>
      <c r="AN114" s="436">
        <v>2.0427354099479291E-2</v>
      </c>
      <c r="AO114" s="436">
        <v>2.0063649613109358E-2</v>
      </c>
      <c r="AP114" s="436">
        <v>2.0673817345237166E-2</v>
      </c>
      <c r="AQ114" s="436">
        <v>2.0114657236084896E-2</v>
      </c>
      <c r="AR114" s="436">
        <v>2.2243673567773445E-2</v>
      </c>
      <c r="AS114" s="436">
        <v>2.2009841467541771E-2</v>
      </c>
      <c r="AT114" s="436">
        <v>2.2270371252704167E-2</v>
      </c>
      <c r="AU114" s="436">
        <v>2.2238193320867791E-2</v>
      </c>
      <c r="AV114" s="436">
        <v>2.0087685574775006E-2</v>
      </c>
      <c r="AW114" s="436">
        <v>1.999378187698049E-2</v>
      </c>
      <c r="AX114" s="436">
        <v>2.0043592355983408E-2</v>
      </c>
      <c r="AY114" s="436">
        <v>2.0522769194661113E-2</v>
      </c>
      <c r="AZ114" s="436">
        <v>2.0427354099479291E-2</v>
      </c>
      <c r="BA114" s="436">
        <v>2.0063649613109358E-2</v>
      </c>
      <c r="BB114" s="436">
        <v>2.0673817345237166E-2</v>
      </c>
      <c r="BC114" s="436">
        <v>2.0114657236084896E-2</v>
      </c>
      <c r="BD114" s="436">
        <v>2.2243673567773445E-2</v>
      </c>
      <c r="BE114" s="436">
        <v>2.2009841467541771E-2</v>
      </c>
      <c r="BF114" s="436">
        <v>2.2270371252704167E-2</v>
      </c>
      <c r="BG114" s="436">
        <v>2.2238193320867791E-2</v>
      </c>
      <c r="BH114" s="436">
        <v>2.0087685574775006E-2</v>
      </c>
      <c r="BI114" s="436">
        <v>1.999378187698049E-2</v>
      </c>
      <c r="BJ114" s="436">
        <v>2.0043592355983408E-2</v>
      </c>
      <c r="BK114" s="436">
        <v>2.0522769194661113E-2</v>
      </c>
      <c r="BL114" s="436">
        <v>2.0427354099479291E-2</v>
      </c>
      <c r="BM114" s="436">
        <v>2.0063649613109358E-2</v>
      </c>
      <c r="BN114" s="436">
        <v>2.0673817345237166E-2</v>
      </c>
      <c r="BO114" s="436">
        <v>2.0114657236084896E-2</v>
      </c>
      <c r="BP114" s="436">
        <v>2.2243673567773445E-2</v>
      </c>
      <c r="BQ114" s="436">
        <v>2.2009841467541771E-2</v>
      </c>
      <c r="BR114" s="436">
        <v>2.2270371252704167E-2</v>
      </c>
      <c r="BS114" s="436">
        <v>2.2238193320867791E-2</v>
      </c>
      <c r="BT114" s="436">
        <v>2.0087685574775006E-2</v>
      </c>
      <c r="BU114" s="436">
        <v>1.999378187698049E-2</v>
      </c>
      <c r="BV114" s="436">
        <v>2.0043592355983408E-2</v>
      </c>
      <c r="BW114" s="436">
        <v>2.0522769194661113E-2</v>
      </c>
      <c r="BX114" s="436">
        <v>2.0427354099479291E-2</v>
      </c>
      <c r="BY114" s="436">
        <v>2.0063649613109358E-2</v>
      </c>
      <c r="BZ114" s="436">
        <v>2.0673817345237166E-2</v>
      </c>
      <c r="CA114" s="436">
        <v>2.0114657236084896E-2</v>
      </c>
      <c r="CB114" s="436">
        <v>2.2243673567773445E-2</v>
      </c>
      <c r="CC114" s="436">
        <v>2.2009841467541771E-2</v>
      </c>
      <c r="CD114" s="436">
        <v>2.2270371252704167E-2</v>
      </c>
      <c r="CE114" s="436">
        <v>2.2238193320867791E-2</v>
      </c>
      <c r="CF114" s="436">
        <v>2.0087685574775006E-2</v>
      </c>
      <c r="CG114" s="436">
        <v>1.999378187698049E-2</v>
      </c>
      <c r="CH114" s="436">
        <v>2.0043592355983408E-2</v>
      </c>
    </row>
    <row r="115" spans="1:86" hidden="1" x14ac:dyDescent="0.3">
      <c r="A115" s="581"/>
      <c r="B115" s="94" t="s">
        <v>9</v>
      </c>
      <c r="C115" s="413">
        <v>2.4146971028530511E-2</v>
      </c>
      <c r="D115" s="413">
        <v>2.4003786443699406E-2</v>
      </c>
      <c r="E115" s="413">
        <v>2.397468672158775E-2</v>
      </c>
      <c r="F115" s="413">
        <v>2.3957072804052647E-2</v>
      </c>
      <c r="G115" s="413">
        <v>2.3454344374147309E-2</v>
      </c>
      <c r="H115" s="413">
        <v>2.2434774463499899E-2</v>
      </c>
      <c r="I115" s="437">
        <v>2.1971999999999998E-2</v>
      </c>
      <c r="J115" s="437">
        <v>2.1971999999999998E-2</v>
      </c>
      <c r="K115" s="437">
        <v>2.9186215545457354E-2</v>
      </c>
      <c r="L115" s="437">
        <v>2.4522718184811772E-2</v>
      </c>
      <c r="M115" s="437">
        <v>2.474881803232094E-2</v>
      </c>
      <c r="N115" s="437">
        <v>2.2374526940173813E-2</v>
      </c>
      <c r="O115" s="436">
        <v>2.3533125104223951E-2</v>
      </c>
      <c r="P115" s="436">
        <v>2.3145246955055283E-2</v>
      </c>
      <c r="Q115" s="436">
        <v>2.3201186158131569E-2</v>
      </c>
      <c r="R115" s="436">
        <v>2.4356205675658375E-2</v>
      </c>
      <c r="S115" s="436">
        <v>2.380876785601347E-2</v>
      </c>
      <c r="T115" s="436">
        <v>2.1971999999999998E-2</v>
      </c>
      <c r="U115" s="436">
        <v>2.1971999999999998E-2</v>
      </c>
      <c r="V115" s="436">
        <v>2.1971999999999998E-2</v>
      </c>
      <c r="W115" s="436">
        <v>2.9186215545457354E-2</v>
      </c>
      <c r="X115" s="436">
        <v>2.4522718184811772E-2</v>
      </c>
      <c r="Y115" s="436">
        <v>2.474881803232094E-2</v>
      </c>
      <c r="Z115" s="436">
        <v>2.2374526940173813E-2</v>
      </c>
      <c r="AA115" s="436">
        <v>2.3533125104223951E-2</v>
      </c>
      <c r="AB115" s="436">
        <v>2.3145246955055283E-2</v>
      </c>
      <c r="AC115" s="436">
        <v>2.3201186158131569E-2</v>
      </c>
      <c r="AD115" s="436">
        <v>2.4356205675658375E-2</v>
      </c>
      <c r="AE115" s="436">
        <v>2.380876785601347E-2</v>
      </c>
      <c r="AF115" s="436">
        <v>2.1971999999999998E-2</v>
      </c>
      <c r="AG115" s="436">
        <v>2.1971999999999998E-2</v>
      </c>
      <c r="AH115" s="436">
        <v>2.1971999999999998E-2</v>
      </c>
      <c r="AI115" s="436">
        <v>2.9186215545457354E-2</v>
      </c>
      <c r="AJ115" s="436">
        <v>2.4522718184811772E-2</v>
      </c>
      <c r="AK115" s="436">
        <v>2.474881803232094E-2</v>
      </c>
      <c r="AL115" s="436">
        <v>2.2374526940173813E-2</v>
      </c>
      <c r="AM115" s="436">
        <v>2.3533125104223951E-2</v>
      </c>
      <c r="AN115" s="436">
        <v>2.3145246955055283E-2</v>
      </c>
      <c r="AO115" s="436">
        <v>2.3201186158131569E-2</v>
      </c>
      <c r="AP115" s="436">
        <v>2.4356205675658375E-2</v>
      </c>
      <c r="AQ115" s="436">
        <v>2.380876785601347E-2</v>
      </c>
      <c r="AR115" s="436">
        <v>2.1971999999999998E-2</v>
      </c>
      <c r="AS115" s="436">
        <v>2.1971999999999998E-2</v>
      </c>
      <c r="AT115" s="436">
        <v>2.1971999999999998E-2</v>
      </c>
      <c r="AU115" s="436">
        <v>2.9186215545457354E-2</v>
      </c>
      <c r="AV115" s="436">
        <v>2.4522718184811772E-2</v>
      </c>
      <c r="AW115" s="436">
        <v>2.474881803232094E-2</v>
      </c>
      <c r="AX115" s="436">
        <v>2.2374526940173813E-2</v>
      </c>
      <c r="AY115" s="436">
        <v>2.3533125104223951E-2</v>
      </c>
      <c r="AZ115" s="436">
        <v>2.3145246955055283E-2</v>
      </c>
      <c r="BA115" s="436">
        <v>2.3201186158131569E-2</v>
      </c>
      <c r="BB115" s="436">
        <v>2.4356205675658375E-2</v>
      </c>
      <c r="BC115" s="436">
        <v>2.380876785601347E-2</v>
      </c>
      <c r="BD115" s="436">
        <v>2.1971999999999998E-2</v>
      </c>
      <c r="BE115" s="436">
        <v>2.1971999999999998E-2</v>
      </c>
      <c r="BF115" s="436">
        <v>2.1971999999999998E-2</v>
      </c>
      <c r="BG115" s="436">
        <v>2.9186215545457354E-2</v>
      </c>
      <c r="BH115" s="436">
        <v>2.4522718184811772E-2</v>
      </c>
      <c r="BI115" s="436">
        <v>2.474881803232094E-2</v>
      </c>
      <c r="BJ115" s="436">
        <v>2.2374526940173813E-2</v>
      </c>
      <c r="BK115" s="436">
        <v>2.3533125104223951E-2</v>
      </c>
      <c r="BL115" s="436">
        <v>2.3145246955055283E-2</v>
      </c>
      <c r="BM115" s="436">
        <v>2.3201186158131569E-2</v>
      </c>
      <c r="BN115" s="436">
        <v>2.4356205675658375E-2</v>
      </c>
      <c r="BO115" s="436">
        <v>2.380876785601347E-2</v>
      </c>
      <c r="BP115" s="436">
        <v>2.1971999999999998E-2</v>
      </c>
      <c r="BQ115" s="436">
        <v>2.1971999999999998E-2</v>
      </c>
      <c r="BR115" s="436">
        <v>2.1971999999999998E-2</v>
      </c>
      <c r="BS115" s="436">
        <v>2.9186215545457354E-2</v>
      </c>
      <c r="BT115" s="436">
        <v>2.4522718184811772E-2</v>
      </c>
      <c r="BU115" s="436">
        <v>2.474881803232094E-2</v>
      </c>
      <c r="BV115" s="436">
        <v>2.2374526940173813E-2</v>
      </c>
      <c r="BW115" s="436">
        <v>2.3533125104223951E-2</v>
      </c>
      <c r="BX115" s="436">
        <v>2.3145246955055283E-2</v>
      </c>
      <c r="BY115" s="436">
        <v>2.3201186158131569E-2</v>
      </c>
      <c r="BZ115" s="436">
        <v>2.4356205675658375E-2</v>
      </c>
      <c r="CA115" s="436">
        <v>2.380876785601347E-2</v>
      </c>
      <c r="CB115" s="436">
        <v>2.1971999999999998E-2</v>
      </c>
      <c r="CC115" s="436">
        <v>2.1971999999999998E-2</v>
      </c>
      <c r="CD115" s="436">
        <v>2.1971999999999998E-2</v>
      </c>
      <c r="CE115" s="436">
        <v>2.9186215545457354E-2</v>
      </c>
      <c r="CF115" s="436">
        <v>2.4522718184811772E-2</v>
      </c>
      <c r="CG115" s="436">
        <v>2.474881803232094E-2</v>
      </c>
      <c r="CH115" s="436">
        <v>2.2374526940173813E-2</v>
      </c>
    </row>
    <row r="116" spans="1:86" hidden="1" x14ac:dyDescent="0.3">
      <c r="A116" s="581"/>
      <c r="B116" s="94" t="s">
        <v>3</v>
      </c>
      <c r="C116" s="413">
        <v>2.4146888775834336E-2</v>
      </c>
      <c r="D116" s="413">
        <v>2.4000297678319994E-2</v>
      </c>
      <c r="E116" s="413">
        <v>2.3897068756414595E-2</v>
      </c>
      <c r="F116" s="413">
        <v>2.3313829526834466E-2</v>
      </c>
      <c r="G116" s="413">
        <v>2.4964802170357413E-2</v>
      </c>
      <c r="H116" s="413">
        <v>3.0465985850291009E-2</v>
      </c>
      <c r="I116" s="437">
        <v>2.9984441915357631E-2</v>
      </c>
      <c r="J116" s="437">
        <v>3.0471574424974959E-2</v>
      </c>
      <c r="K116" s="437">
        <v>3.0926088288011609E-2</v>
      </c>
      <c r="L116" s="437">
        <v>2.404149729437715E-2</v>
      </c>
      <c r="M116" s="437">
        <v>2.4601707313038429E-2</v>
      </c>
      <c r="N116" s="437">
        <v>2.2373843244386227E-2</v>
      </c>
      <c r="O116" s="436">
        <v>2.3533320380090969E-2</v>
      </c>
      <c r="P116" s="436">
        <v>2.3142017932499443E-2</v>
      </c>
      <c r="Q116" s="436">
        <v>2.3121579475972376E-2</v>
      </c>
      <c r="R116" s="436">
        <v>2.3559368865515361E-2</v>
      </c>
      <c r="S116" s="436">
        <v>2.571424077420149E-2</v>
      </c>
      <c r="T116" s="436">
        <v>3.103180920060215E-2</v>
      </c>
      <c r="U116" s="436">
        <v>2.9984441915357631E-2</v>
      </c>
      <c r="V116" s="436">
        <v>3.0471574424974959E-2</v>
      </c>
      <c r="W116" s="436">
        <v>3.0926088288011609E-2</v>
      </c>
      <c r="X116" s="436">
        <v>2.404149729437715E-2</v>
      </c>
      <c r="Y116" s="436">
        <v>2.4601707313038429E-2</v>
      </c>
      <c r="Z116" s="436">
        <v>2.2373843244386227E-2</v>
      </c>
      <c r="AA116" s="436">
        <v>2.3533320380090969E-2</v>
      </c>
      <c r="AB116" s="436">
        <v>2.3142017932499443E-2</v>
      </c>
      <c r="AC116" s="436">
        <v>2.3121579475972376E-2</v>
      </c>
      <c r="AD116" s="436">
        <v>2.3559368865515361E-2</v>
      </c>
      <c r="AE116" s="436">
        <v>2.571424077420149E-2</v>
      </c>
      <c r="AF116" s="436">
        <v>3.103180920060215E-2</v>
      </c>
      <c r="AG116" s="436">
        <v>2.9984441915357631E-2</v>
      </c>
      <c r="AH116" s="436">
        <v>3.0471574424974959E-2</v>
      </c>
      <c r="AI116" s="436">
        <v>3.0926088288011609E-2</v>
      </c>
      <c r="AJ116" s="436">
        <v>2.404149729437715E-2</v>
      </c>
      <c r="AK116" s="436">
        <v>2.4601707313038429E-2</v>
      </c>
      <c r="AL116" s="436">
        <v>2.2373843244386227E-2</v>
      </c>
      <c r="AM116" s="436">
        <v>2.3533320380090969E-2</v>
      </c>
      <c r="AN116" s="436">
        <v>2.3142017932499443E-2</v>
      </c>
      <c r="AO116" s="436">
        <v>2.3121579475972376E-2</v>
      </c>
      <c r="AP116" s="436">
        <v>2.3559368865515361E-2</v>
      </c>
      <c r="AQ116" s="436">
        <v>2.571424077420149E-2</v>
      </c>
      <c r="AR116" s="436">
        <v>3.103180920060215E-2</v>
      </c>
      <c r="AS116" s="436">
        <v>2.9984441915357631E-2</v>
      </c>
      <c r="AT116" s="436">
        <v>3.0471574424974959E-2</v>
      </c>
      <c r="AU116" s="436">
        <v>3.0926088288011609E-2</v>
      </c>
      <c r="AV116" s="436">
        <v>2.404149729437715E-2</v>
      </c>
      <c r="AW116" s="436">
        <v>2.4601707313038429E-2</v>
      </c>
      <c r="AX116" s="436">
        <v>2.2373843244386227E-2</v>
      </c>
      <c r="AY116" s="436">
        <v>2.3533320380090969E-2</v>
      </c>
      <c r="AZ116" s="436">
        <v>2.3142017932499443E-2</v>
      </c>
      <c r="BA116" s="436">
        <v>2.3121579475972376E-2</v>
      </c>
      <c r="BB116" s="436">
        <v>2.3559368865515361E-2</v>
      </c>
      <c r="BC116" s="436">
        <v>2.571424077420149E-2</v>
      </c>
      <c r="BD116" s="436">
        <v>3.103180920060215E-2</v>
      </c>
      <c r="BE116" s="436">
        <v>2.9984441915357631E-2</v>
      </c>
      <c r="BF116" s="436">
        <v>3.0471574424974959E-2</v>
      </c>
      <c r="BG116" s="436">
        <v>3.0926088288011609E-2</v>
      </c>
      <c r="BH116" s="436">
        <v>2.404149729437715E-2</v>
      </c>
      <c r="BI116" s="436">
        <v>2.4601707313038429E-2</v>
      </c>
      <c r="BJ116" s="436">
        <v>2.2373843244386227E-2</v>
      </c>
      <c r="BK116" s="436">
        <v>2.3533320380090969E-2</v>
      </c>
      <c r="BL116" s="436">
        <v>2.3142017932499443E-2</v>
      </c>
      <c r="BM116" s="436">
        <v>2.3121579475972376E-2</v>
      </c>
      <c r="BN116" s="436">
        <v>2.3559368865515361E-2</v>
      </c>
      <c r="BO116" s="436">
        <v>2.571424077420149E-2</v>
      </c>
      <c r="BP116" s="436">
        <v>3.103180920060215E-2</v>
      </c>
      <c r="BQ116" s="436">
        <v>2.9984441915357631E-2</v>
      </c>
      <c r="BR116" s="436">
        <v>3.0471574424974959E-2</v>
      </c>
      <c r="BS116" s="436">
        <v>3.0926088288011609E-2</v>
      </c>
      <c r="BT116" s="436">
        <v>2.404149729437715E-2</v>
      </c>
      <c r="BU116" s="436">
        <v>2.4601707313038429E-2</v>
      </c>
      <c r="BV116" s="436">
        <v>2.2373843244386227E-2</v>
      </c>
      <c r="BW116" s="436">
        <v>2.3533320380090969E-2</v>
      </c>
      <c r="BX116" s="436">
        <v>2.3142017932499443E-2</v>
      </c>
      <c r="BY116" s="436">
        <v>2.3121579475972376E-2</v>
      </c>
      <c r="BZ116" s="436">
        <v>2.3559368865515361E-2</v>
      </c>
      <c r="CA116" s="436">
        <v>2.571424077420149E-2</v>
      </c>
      <c r="CB116" s="436">
        <v>3.103180920060215E-2</v>
      </c>
      <c r="CC116" s="436">
        <v>2.9984441915357631E-2</v>
      </c>
      <c r="CD116" s="436">
        <v>3.0471574424974959E-2</v>
      </c>
      <c r="CE116" s="436">
        <v>3.0926088288011609E-2</v>
      </c>
      <c r="CF116" s="436">
        <v>2.404149729437715E-2</v>
      </c>
      <c r="CG116" s="436">
        <v>2.4601707313038429E-2</v>
      </c>
      <c r="CH116" s="436">
        <v>2.2373843244386227E-2</v>
      </c>
    </row>
    <row r="117" spans="1:86" hidden="1" x14ac:dyDescent="0.3">
      <c r="A117" s="581"/>
      <c r="B117" s="94" t="s">
        <v>4</v>
      </c>
      <c r="C117" s="413">
        <v>2.3453850881604333E-2</v>
      </c>
      <c r="D117" s="413">
        <v>2.3291688777670631E-2</v>
      </c>
      <c r="E117" s="413">
        <v>2.3553415133076006E-2</v>
      </c>
      <c r="F117" s="413">
        <v>2.3754535894260277E-2</v>
      </c>
      <c r="G117" s="413">
        <v>2.4165371279916782E-2</v>
      </c>
      <c r="H117" s="413">
        <v>2.9121912626013276E-2</v>
      </c>
      <c r="I117" s="437">
        <v>2.9459800521413247E-2</v>
      </c>
      <c r="J117" s="437">
        <v>2.9328769096592003E-2</v>
      </c>
      <c r="K117" s="437">
        <v>2.9156822006933342E-2</v>
      </c>
      <c r="L117" s="437">
        <v>2.4888406070414815E-2</v>
      </c>
      <c r="M117" s="437">
        <v>2.3532584809416203E-2</v>
      </c>
      <c r="N117" s="437">
        <v>2.2729764967588894E-2</v>
      </c>
      <c r="O117" s="436">
        <v>2.2831381354378639E-2</v>
      </c>
      <c r="P117" s="436">
        <v>2.241739854927732E-2</v>
      </c>
      <c r="Q117" s="436">
        <v>2.2770506315008758E-2</v>
      </c>
      <c r="R117" s="436">
        <v>2.4108141034085314E-2</v>
      </c>
      <c r="S117" s="436">
        <v>2.4738210731892432E-2</v>
      </c>
      <c r="T117" s="436">
        <v>2.9628662744045547E-2</v>
      </c>
      <c r="U117" s="436">
        <v>2.9459800521413247E-2</v>
      </c>
      <c r="V117" s="436">
        <v>2.9328769096592003E-2</v>
      </c>
      <c r="W117" s="436">
        <v>2.9156822006933342E-2</v>
      </c>
      <c r="X117" s="436">
        <v>2.4888406070414815E-2</v>
      </c>
      <c r="Y117" s="436">
        <v>2.3532584809416203E-2</v>
      </c>
      <c r="Z117" s="436">
        <v>2.2729764967588894E-2</v>
      </c>
      <c r="AA117" s="436">
        <v>2.2831381354378639E-2</v>
      </c>
      <c r="AB117" s="436">
        <v>2.241739854927732E-2</v>
      </c>
      <c r="AC117" s="436">
        <v>2.2770506315008758E-2</v>
      </c>
      <c r="AD117" s="436">
        <v>2.4108141034085314E-2</v>
      </c>
      <c r="AE117" s="436">
        <v>2.4738210731892432E-2</v>
      </c>
      <c r="AF117" s="436">
        <v>2.9628662744045547E-2</v>
      </c>
      <c r="AG117" s="436">
        <v>2.9459800521413247E-2</v>
      </c>
      <c r="AH117" s="436">
        <v>2.9328769096592003E-2</v>
      </c>
      <c r="AI117" s="436">
        <v>2.9156822006933342E-2</v>
      </c>
      <c r="AJ117" s="436">
        <v>2.4888406070414815E-2</v>
      </c>
      <c r="AK117" s="436">
        <v>2.3532584809416203E-2</v>
      </c>
      <c r="AL117" s="436">
        <v>2.2729764967588894E-2</v>
      </c>
      <c r="AM117" s="436">
        <v>2.2831381354378639E-2</v>
      </c>
      <c r="AN117" s="436">
        <v>2.241739854927732E-2</v>
      </c>
      <c r="AO117" s="436">
        <v>2.2770506315008758E-2</v>
      </c>
      <c r="AP117" s="436">
        <v>2.4108141034085314E-2</v>
      </c>
      <c r="AQ117" s="436">
        <v>2.4738210731892432E-2</v>
      </c>
      <c r="AR117" s="436">
        <v>2.9628662744045547E-2</v>
      </c>
      <c r="AS117" s="436">
        <v>2.9459800521413247E-2</v>
      </c>
      <c r="AT117" s="436">
        <v>2.9328769096592003E-2</v>
      </c>
      <c r="AU117" s="436">
        <v>2.9156822006933342E-2</v>
      </c>
      <c r="AV117" s="436">
        <v>2.4888406070414815E-2</v>
      </c>
      <c r="AW117" s="436">
        <v>2.3532584809416203E-2</v>
      </c>
      <c r="AX117" s="436">
        <v>2.2729764967588894E-2</v>
      </c>
      <c r="AY117" s="436">
        <v>2.2831381354378639E-2</v>
      </c>
      <c r="AZ117" s="436">
        <v>2.241739854927732E-2</v>
      </c>
      <c r="BA117" s="436">
        <v>2.2770506315008758E-2</v>
      </c>
      <c r="BB117" s="436">
        <v>2.4108141034085314E-2</v>
      </c>
      <c r="BC117" s="436">
        <v>2.4738210731892432E-2</v>
      </c>
      <c r="BD117" s="436">
        <v>2.9628662744045547E-2</v>
      </c>
      <c r="BE117" s="436">
        <v>2.9459800521413247E-2</v>
      </c>
      <c r="BF117" s="436">
        <v>2.9328769096592003E-2</v>
      </c>
      <c r="BG117" s="436">
        <v>2.9156822006933342E-2</v>
      </c>
      <c r="BH117" s="436">
        <v>2.4888406070414815E-2</v>
      </c>
      <c r="BI117" s="436">
        <v>2.3532584809416203E-2</v>
      </c>
      <c r="BJ117" s="436">
        <v>2.2729764967588894E-2</v>
      </c>
      <c r="BK117" s="436">
        <v>2.2831381354378639E-2</v>
      </c>
      <c r="BL117" s="436">
        <v>2.241739854927732E-2</v>
      </c>
      <c r="BM117" s="436">
        <v>2.2770506315008758E-2</v>
      </c>
      <c r="BN117" s="436">
        <v>2.4108141034085314E-2</v>
      </c>
      <c r="BO117" s="436">
        <v>2.4738210731892432E-2</v>
      </c>
      <c r="BP117" s="436">
        <v>2.9628662744045547E-2</v>
      </c>
      <c r="BQ117" s="436">
        <v>2.9459800521413247E-2</v>
      </c>
      <c r="BR117" s="436">
        <v>2.9328769096592003E-2</v>
      </c>
      <c r="BS117" s="436">
        <v>2.9156822006933342E-2</v>
      </c>
      <c r="BT117" s="436">
        <v>2.4888406070414815E-2</v>
      </c>
      <c r="BU117" s="436">
        <v>2.3532584809416203E-2</v>
      </c>
      <c r="BV117" s="436">
        <v>2.2729764967588894E-2</v>
      </c>
      <c r="BW117" s="436">
        <v>2.2831381354378639E-2</v>
      </c>
      <c r="BX117" s="436">
        <v>2.241739854927732E-2</v>
      </c>
      <c r="BY117" s="436">
        <v>2.2770506315008758E-2</v>
      </c>
      <c r="BZ117" s="436">
        <v>2.4108141034085314E-2</v>
      </c>
      <c r="CA117" s="436">
        <v>2.4738210731892432E-2</v>
      </c>
      <c r="CB117" s="436">
        <v>2.9628662744045547E-2</v>
      </c>
      <c r="CC117" s="436">
        <v>2.9459800521413247E-2</v>
      </c>
      <c r="CD117" s="436">
        <v>2.9328769096592003E-2</v>
      </c>
      <c r="CE117" s="436">
        <v>2.9156822006933342E-2</v>
      </c>
      <c r="CF117" s="436">
        <v>2.4888406070414815E-2</v>
      </c>
      <c r="CG117" s="436">
        <v>2.3532584809416203E-2</v>
      </c>
      <c r="CH117" s="436">
        <v>2.2729764967588894E-2</v>
      </c>
    </row>
    <row r="118" spans="1:86" hidden="1" x14ac:dyDescent="0.3">
      <c r="A118" s="581"/>
      <c r="B118" s="94" t="s">
        <v>5</v>
      </c>
      <c r="C118" s="413">
        <v>2.3113770630064437E-2</v>
      </c>
      <c r="D118" s="413">
        <v>2.308480619226886E-2</v>
      </c>
      <c r="E118" s="413">
        <v>2.3323293010974844E-2</v>
      </c>
      <c r="F118" s="413">
        <v>2.321311884647274E-2</v>
      </c>
      <c r="G118" s="413">
        <v>2.3731198013184747E-2</v>
      </c>
      <c r="H118" s="413">
        <v>2.8606933470298294E-2</v>
      </c>
      <c r="I118" s="437">
        <v>2.9046768289494204E-2</v>
      </c>
      <c r="J118" s="437">
        <v>2.8926223071207881E-2</v>
      </c>
      <c r="K118" s="437">
        <v>2.8853811928619136E-2</v>
      </c>
      <c r="L118" s="437">
        <v>2.423934325833732E-2</v>
      </c>
      <c r="M118" s="437">
        <v>2.3230451301046742E-2</v>
      </c>
      <c r="N118" s="437">
        <v>2.2569877249855298E-2</v>
      </c>
      <c r="O118" s="436">
        <v>2.2477983548236508E-2</v>
      </c>
      <c r="P118" s="436">
        <v>2.2208460096153619E-2</v>
      </c>
      <c r="Q118" s="436">
        <v>2.2537126025125254E-2</v>
      </c>
      <c r="R118" s="436">
        <v>2.3433158350103633E-2</v>
      </c>
      <c r="S118" s="436">
        <v>2.4182497583924868E-2</v>
      </c>
      <c r="T118" s="436">
        <v>2.9068192865801402E-2</v>
      </c>
      <c r="U118" s="436">
        <v>2.9046768289494204E-2</v>
      </c>
      <c r="V118" s="436">
        <v>2.8926223071207881E-2</v>
      </c>
      <c r="W118" s="436">
        <v>2.8853811928619136E-2</v>
      </c>
      <c r="X118" s="436">
        <v>2.423934325833732E-2</v>
      </c>
      <c r="Y118" s="436">
        <v>2.3230451301046742E-2</v>
      </c>
      <c r="Z118" s="436">
        <v>2.2569877249855298E-2</v>
      </c>
      <c r="AA118" s="436">
        <v>2.2477983548236508E-2</v>
      </c>
      <c r="AB118" s="436">
        <v>2.2208460096153619E-2</v>
      </c>
      <c r="AC118" s="436">
        <v>2.2537126025125254E-2</v>
      </c>
      <c r="AD118" s="436">
        <v>2.3433158350103633E-2</v>
      </c>
      <c r="AE118" s="436">
        <v>2.4182497583924868E-2</v>
      </c>
      <c r="AF118" s="436">
        <v>2.9068192865801402E-2</v>
      </c>
      <c r="AG118" s="436">
        <v>2.9046768289494204E-2</v>
      </c>
      <c r="AH118" s="436">
        <v>2.8926223071207881E-2</v>
      </c>
      <c r="AI118" s="436">
        <v>2.8853811928619136E-2</v>
      </c>
      <c r="AJ118" s="436">
        <v>2.423934325833732E-2</v>
      </c>
      <c r="AK118" s="436">
        <v>2.3230451301046742E-2</v>
      </c>
      <c r="AL118" s="436">
        <v>2.2569877249855298E-2</v>
      </c>
      <c r="AM118" s="436">
        <v>2.2477983548236508E-2</v>
      </c>
      <c r="AN118" s="436">
        <v>2.2208460096153619E-2</v>
      </c>
      <c r="AO118" s="436">
        <v>2.2537126025125254E-2</v>
      </c>
      <c r="AP118" s="436">
        <v>2.3433158350103633E-2</v>
      </c>
      <c r="AQ118" s="436">
        <v>2.4182497583924868E-2</v>
      </c>
      <c r="AR118" s="436">
        <v>2.9068192865801402E-2</v>
      </c>
      <c r="AS118" s="436">
        <v>2.9046768289494204E-2</v>
      </c>
      <c r="AT118" s="436">
        <v>2.8926223071207881E-2</v>
      </c>
      <c r="AU118" s="436">
        <v>2.8853811928619136E-2</v>
      </c>
      <c r="AV118" s="436">
        <v>2.423934325833732E-2</v>
      </c>
      <c r="AW118" s="436">
        <v>2.3230451301046742E-2</v>
      </c>
      <c r="AX118" s="436">
        <v>2.2569877249855298E-2</v>
      </c>
      <c r="AY118" s="436">
        <v>2.2477983548236508E-2</v>
      </c>
      <c r="AZ118" s="436">
        <v>2.2208460096153619E-2</v>
      </c>
      <c r="BA118" s="436">
        <v>2.2537126025125254E-2</v>
      </c>
      <c r="BB118" s="436">
        <v>2.3433158350103633E-2</v>
      </c>
      <c r="BC118" s="436">
        <v>2.4182497583924868E-2</v>
      </c>
      <c r="BD118" s="436">
        <v>2.9068192865801402E-2</v>
      </c>
      <c r="BE118" s="436">
        <v>2.9046768289494204E-2</v>
      </c>
      <c r="BF118" s="436">
        <v>2.8926223071207881E-2</v>
      </c>
      <c r="BG118" s="436">
        <v>2.8853811928619136E-2</v>
      </c>
      <c r="BH118" s="436">
        <v>2.423934325833732E-2</v>
      </c>
      <c r="BI118" s="436">
        <v>2.3230451301046742E-2</v>
      </c>
      <c r="BJ118" s="436">
        <v>2.2569877249855298E-2</v>
      </c>
      <c r="BK118" s="436">
        <v>2.2477983548236508E-2</v>
      </c>
      <c r="BL118" s="436">
        <v>2.2208460096153619E-2</v>
      </c>
      <c r="BM118" s="436">
        <v>2.2537126025125254E-2</v>
      </c>
      <c r="BN118" s="436">
        <v>2.3433158350103633E-2</v>
      </c>
      <c r="BO118" s="436">
        <v>2.4182497583924868E-2</v>
      </c>
      <c r="BP118" s="436">
        <v>2.9068192865801402E-2</v>
      </c>
      <c r="BQ118" s="436">
        <v>2.9046768289494204E-2</v>
      </c>
      <c r="BR118" s="436">
        <v>2.8926223071207881E-2</v>
      </c>
      <c r="BS118" s="436">
        <v>2.8853811928619136E-2</v>
      </c>
      <c r="BT118" s="436">
        <v>2.423934325833732E-2</v>
      </c>
      <c r="BU118" s="436">
        <v>2.3230451301046742E-2</v>
      </c>
      <c r="BV118" s="436">
        <v>2.2569877249855298E-2</v>
      </c>
      <c r="BW118" s="436">
        <v>2.2477983548236508E-2</v>
      </c>
      <c r="BX118" s="436">
        <v>2.2208460096153619E-2</v>
      </c>
      <c r="BY118" s="436">
        <v>2.2537126025125254E-2</v>
      </c>
      <c r="BZ118" s="436">
        <v>2.3433158350103633E-2</v>
      </c>
      <c r="CA118" s="436">
        <v>2.4182497583924868E-2</v>
      </c>
      <c r="CB118" s="436">
        <v>2.9068192865801402E-2</v>
      </c>
      <c r="CC118" s="436">
        <v>2.9046768289494204E-2</v>
      </c>
      <c r="CD118" s="436">
        <v>2.8926223071207881E-2</v>
      </c>
      <c r="CE118" s="436">
        <v>2.8853811928619136E-2</v>
      </c>
      <c r="CF118" s="436">
        <v>2.423934325833732E-2</v>
      </c>
      <c r="CG118" s="436">
        <v>2.3230451301046742E-2</v>
      </c>
      <c r="CH118" s="436">
        <v>2.2569877249855298E-2</v>
      </c>
    </row>
    <row r="119" spans="1:86" hidden="1" x14ac:dyDescent="0.3">
      <c r="A119" s="581"/>
      <c r="B119" s="94" t="s">
        <v>23</v>
      </c>
      <c r="C119" s="413">
        <v>2.3113770630064437E-2</v>
      </c>
      <c r="D119" s="413">
        <v>2.308480619226886E-2</v>
      </c>
      <c r="E119" s="413">
        <v>2.3323293010974844E-2</v>
      </c>
      <c r="F119" s="413">
        <v>2.321311884647274E-2</v>
      </c>
      <c r="G119" s="413">
        <v>2.3731198013184747E-2</v>
      </c>
      <c r="H119" s="413">
        <v>2.8606933470298294E-2</v>
      </c>
      <c r="I119" s="437">
        <v>2.9046768289494204E-2</v>
      </c>
      <c r="J119" s="437">
        <v>2.8926223071207881E-2</v>
      </c>
      <c r="K119" s="437">
        <v>2.8853811928619136E-2</v>
      </c>
      <c r="L119" s="437">
        <v>2.423934325833732E-2</v>
      </c>
      <c r="M119" s="437">
        <v>2.3230451301046742E-2</v>
      </c>
      <c r="N119" s="437">
        <v>2.2569877249855298E-2</v>
      </c>
      <c r="O119" s="436">
        <v>2.2477983548236508E-2</v>
      </c>
      <c r="P119" s="436">
        <v>2.2208460096153619E-2</v>
      </c>
      <c r="Q119" s="436">
        <v>2.2537126025125254E-2</v>
      </c>
      <c r="R119" s="436">
        <v>2.3433158350103633E-2</v>
      </c>
      <c r="S119" s="436">
        <v>2.4182497583924868E-2</v>
      </c>
      <c r="T119" s="436">
        <v>2.9068192865801402E-2</v>
      </c>
      <c r="U119" s="436">
        <v>2.9046768289494204E-2</v>
      </c>
      <c r="V119" s="436">
        <v>2.8926223071207881E-2</v>
      </c>
      <c r="W119" s="436">
        <v>2.8853811928619136E-2</v>
      </c>
      <c r="X119" s="436">
        <v>2.423934325833732E-2</v>
      </c>
      <c r="Y119" s="436">
        <v>2.3230451301046742E-2</v>
      </c>
      <c r="Z119" s="436">
        <v>2.2569877249855298E-2</v>
      </c>
      <c r="AA119" s="436">
        <v>2.2477983548236508E-2</v>
      </c>
      <c r="AB119" s="436">
        <v>2.2208460096153619E-2</v>
      </c>
      <c r="AC119" s="436">
        <v>2.2537126025125254E-2</v>
      </c>
      <c r="AD119" s="436">
        <v>2.3433158350103633E-2</v>
      </c>
      <c r="AE119" s="436">
        <v>2.4182497583924868E-2</v>
      </c>
      <c r="AF119" s="436">
        <v>2.9068192865801402E-2</v>
      </c>
      <c r="AG119" s="436">
        <v>2.9046768289494204E-2</v>
      </c>
      <c r="AH119" s="436">
        <v>2.8926223071207881E-2</v>
      </c>
      <c r="AI119" s="436">
        <v>2.8853811928619136E-2</v>
      </c>
      <c r="AJ119" s="436">
        <v>2.423934325833732E-2</v>
      </c>
      <c r="AK119" s="436">
        <v>2.3230451301046742E-2</v>
      </c>
      <c r="AL119" s="436">
        <v>2.2569877249855298E-2</v>
      </c>
      <c r="AM119" s="436">
        <v>2.2477983548236508E-2</v>
      </c>
      <c r="AN119" s="436">
        <v>2.2208460096153619E-2</v>
      </c>
      <c r="AO119" s="436">
        <v>2.2537126025125254E-2</v>
      </c>
      <c r="AP119" s="436">
        <v>2.3433158350103633E-2</v>
      </c>
      <c r="AQ119" s="436">
        <v>2.4182497583924868E-2</v>
      </c>
      <c r="AR119" s="436">
        <v>2.9068192865801402E-2</v>
      </c>
      <c r="AS119" s="436">
        <v>2.9046768289494204E-2</v>
      </c>
      <c r="AT119" s="436">
        <v>2.8926223071207881E-2</v>
      </c>
      <c r="AU119" s="436">
        <v>2.8853811928619136E-2</v>
      </c>
      <c r="AV119" s="436">
        <v>2.423934325833732E-2</v>
      </c>
      <c r="AW119" s="436">
        <v>2.3230451301046742E-2</v>
      </c>
      <c r="AX119" s="436">
        <v>2.2569877249855298E-2</v>
      </c>
      <c r="AY119" s="436">
        <v>2.2477983548236508E-2</v>
      </c>
      <c r="AZ119" s="436">
        <v>2.2208460096153619E-2</v>
      </c>
      <c r="BA119" s="436">
        <v>2.2537126025125254E-2</v>
      </c>
      <c r="BB119" s="436">
        <v>2.3433158350103633E-2</v>
      </c>
      <c r="BC119" s="436">
        <v>2.4182497583924868E-2</v>
      </c>
      <c r="BD119" s="436">
        <v>2.9068192865801402E-2</v>
      </c>
      <c r="BE119" s="436">
        <v>2.9046768289494204E-2</v>
      </c>
      <c r="BF119" s="436">
        <v>2.8926223071207881E-2</v>
      </c>
      <c r="BG119" s="436">
        <v>2.8853811928619136E-2</v>
      </c>
      <c r="BH119" s="436">
        <v>2.423934325833732E-2</v>
      </c>
      <c r="BI119" s="436">
        <v>2.3230451301046742E-2</v>
      </c>
      <c r="BJ119" s="436">
        <v>2.2569877249855298E-2</v>
      </c>
      <c r="BK119" s="436">
        <v>2.2477983548236508E-2</v>
      </c>
      <c r="BL119" s="436">
        <v>2.2208460096153619E-2</v>
      </c>
      <c r="BM119" s="436">
        <v>2.2537126025125254E-2</v>
      </c>
      <c r="BN119" s="436">
        <v>2.3433158350103633E-2</v>
      </c>
      <c r="BO119" s="436">
        <v>2.4182497583924868E-2</v>
      </c>
      <c r="BP119" s="436">
        <v>2.9068192865801402E-2</v>
      </c>
      <c r="BQ119" s="436">
        <v>2.9046768289494204E-2</v>
      </c>
      <c r="BR119" s="436">
        <v>2.8926223071207881E-2</v>
      </c>
      <c r="BS119" s="436">
        <v>2.8853811928619136E-2</v>
      </c>
      <c r="BT119" s="436">
        <v>2.423934325833732E-2</v>
      </c>
      <c r="BU119" s="436">
        <v>2.3230451301046742E-2</v>
      </c>
      <c r="BV119" s="436">
        <v>2.2569877249855298E-2</v>
      </c>
      <c r="BW119" s="436">
        <v>2.2477983548236508E-2</v>
      </c>
      <c r="BX119" s="436">
        <v>2.2208460096153619E-2</v>
      </c>
      <c r="BY119" s="436">
        <v>2.2537126025125254E-2</v>
      </c>
      <c r="BZ119" s="436">
        <v>2.3433158350103633E-2</v>
      </c>
      <c r="CA119" s="436">
        <v>2.4182497583924868E-2</v>
      </c>
      <c r="CB119" s="436">
        <v>2.9068192865801402E-2</v>
      </c>
      <c r="CC119" s="436">
        <v>2.9046768289494204E-2</v>
      </c>
      <c r="CD119" s="436">
        <v>2.8926223071207881E-2</v>
      </c>
      <c r="CE119" s="436">
        <v>2.8853811928619136E-2</v>
      </c>
      <c r="CF119" s="436">
        <v>2.423934325833732E-2</v>
      </c>
      <c r="CG119" s="436">
        <v>2.3230451301046742E-2</v>
      </c>
      <c r="CH119" s="436">
        <v>2.2569877249855298E-2</v>
      </c>
    </row>
    <row r="120" spans="1:86" hidden="1" x14ac:dyDescent="0.3">
      <c r="A120" s="581"/>
      <c r="B120" s="94" t="s">
        <v>24</v>
      </c>
      <c r="C120" s="413">
        <v>2.3113770630064437E-2</v>
      </c>
      <c r="D120" s="413">
        <v>2.308480619226886E-2</v>
      </c>
      <c r="E120" s="413">
        <v>2.3323293010974844E-2</v>
      </c>
      <c r="F120" s="413">
        <v>2.321311884647274E-2</v>
      </c>
      <c r="G120" s="413">
        <v>2.3731198013184747E-2</v>
      </c>
      <c r="H120" s="413">
        <v>2.8606933470298294E-2</v>
      </c>
      <c r="I120" s="437">
        <v>2.9046768289494204E-2</v>
      </c>
      <c r="J120" s="437">
        <v>2.8926223071207881E-2</v>
      </c>
      <c r="K120" s="437">
        <v>2.8853811928619136E-2</v>
      </c>
      <c r="L120" s="437">
        <v>2.423934325833732E-2</v>
      </c>
      <c r="M120" s="437">
        <v>2.3230451301046742E-2</v>
      </c>
      <c r="N120" s="437">
        <v>2.2569877249855298E-2</v>
      </c>
      <c r="O120" s="436">
        <v>2.2477983548236508E-2</v>
      </c>
      <c r="P120" s="436">
        <v>2.2208460096153619E-2</v>
      </c>
      <c r="Q120" s="436">
        <v>2.2537126025125254E-2</v>
      </c>
      <c r="R120" s="436">
        <v>2.3433158350103633E-2</v>
      </c>
      <c r="S120" s="436">
        <v>2.4182497583924868E-2</v>
      </c>
      <c r="T120" s="436">
        <v>2.9068192865801402E-2</v>
      </c>
      <c r="U120" s="436">
        <v>2.9046768289494204E-2</v>
      </c>
      <c r="V120" s="436">
        <v>2.8926223071207881E-2</v>
      </c>
      <c r="W120" s="436">
        <v>2.8853811928619136E-2</v>
      </c>
      <c r="X120" s="436">
        <v>2.423934325833732E-2</v>
      </c>
      <c r="Y120" s="436">
        <v>2.3230451301046742E-2</v>
      </c>
      <c r="Z120" s="436">
        <v>2.2569877249855298E-2</v>
      </c>
      <c r="AA120" s="436">
        <v>2.2477983548236508E-2</v>
      </c>
      <c r="AB120" s="436">
        <v>2.2208460096153619E-2</v>
      </c>
      <c r="AC120" s="436">
        <v>2.2537126025125254E-2</v>
      </c>
      <c r="AD120" s="436">
        <v>2.3433158350103633E-2</v>
      </c>
      <c r="AE120" s="436">
        <v>2.4182497583924868E-2</v>
      </c>
      <c r="AF120" s="436">
        <v>2.9068192865801402E-2</v>
      </c>
      <c r="AG120" s="436">
        <v>2.9046768289494204E-2</v>
      </c>
      <c r="AH120" s="436">
        <v>2.8926223071207881E-2</v>
      </c>
      <c r="AI120" s="436">
        <v>2.8853811928619136E-2</v>
      </c>
      <c r="AJ120" s="436">
        <v>2.423934325833732E-2</v>
      </c>
      <c r="AK120" s="436">
        <v>2.3230451301046742E-2</v>
      </c>
      <c r="AL120" s="436">
        <v>2.2569877249855298E-2</v>
      </c>
      <c r="AM120" s="436">
        <v>2.2477983548236508E-2</v>
      </c>
      <c r="AN120" s="436">
        <v>2.2208460096153619E-2</v>
      </c>
      <c r="AO120" s="436">
        <v>2.2537126025125254E-2</v>
      </c>
      <c r="AP120" s="436">
        <v>2.3433158350103633E-2</v>
      </c>
      <c r="AQ120" s="436">
        <v>2.4182497583924868E-2</v>
      </c>
      <c r="AR120" s="436">
        <v>2.9068192865801402E-2</v>
      </c>
      <c r="AS120" s="436">
        <v>2.9046768289494204E-2</v>
      </c>
      <c r="AT120" s="436">
        <v>2.8926223071207881E-2</v>
      </c>
      <c r="AU120" s="436">
        <v>2.8853811928619136E-2</v>
      </c>
      <c r="AV120" s="436">
        <v>2.423934325833732E-2</v>
      </c>
      <c r="AW120" s="436">
        <v>2.3230451301046742E-2</v>
      </c>
      <c r="AX120" s="436">
        <v>2.2569877249855298E-2</v>
      </c>
      <c r="AY120" s="436">
        <v>2.2477983548236508E-2</v>
      </c>
      <c r="AZ120" s="436">
        <v>2.2208460096153619E-2</v>
      </c>
      <c r="BA120" s="436">
        <v>2.2537126025125254E-2</v>
      </c>
      <c r="BB120" s="436">
        <v>2.3433158350103633E-2</v>
      </c>
      <c r="BC120" s="436">
        <v>2.4182497583924868E-2</v>
      </c>
      <c r="BD120" s="436">
        <v>2.9068192865801402E-2</v>
      </c>
      <c r="BE120" s="436">
        <v>2.9046768289494204E-2</v>
      </c>
      <c r="BF120" s="436">
        <v>2.8926223071207881E-2</v>
      </c>
      <c r="BG120" s="436">
        <v>2.8853811928619136E-2</v>
      </c>
      <c r="BH120" s="436">
        <v>2.423934325833732E-2</v>
      </c>
      <c r="BI120" s="436">
        <v>2.3230451301046742E-2</v>
      </c>
      <c r="BJ120" s="436">
        <v>2.2569877249855298E-2</v>
      </c>
      <c r="BK120" s="436">
        <v>2.2477983548236508E-2</v>
      </c>
      <c r="BL120" s="436">
        <v>2.2208460096153619E-2</v>
      </c>
      <c r="BM120" s="436">
        <v>2.2537126025125254E-2</v>
      </c>
      <c r="BN120" s="436">
        <v>2.3433158350103633E-2</v>
      </c>
      <c r="BO120" s="436">
        <v>2.4182497583924868E-2</v>
      </c>
      <c r="BP120" s="436">
        <v>2.9068192865801402E-2</v>
      </c>
      <c r="BQ120" s="436">
        <v>2.9046768289494204E-2</v>
      </c>
      <c r="BR120" s="436">
        <v>2.8926223071207881E-2</v>
      </c>
      <c r="BS120" s="436">
        <v>2.8853811928619136E-2</v>
      </c>
      <c r="BT120" s="436">
        <v>2.423934325833732E-2</v>
      </c>
      <c r="BU120" s="436">
        <v>2.3230451301046742E-2</v>
      </c>
      <c r="BV120" s="436">
        <v>2.2569877249855298E-2</v>
      </c>
      <c r="BW120" s="436">
        <v>2.2477983548236508E-2</v>
      </c>
      <c r="BX120" s="436">
        <v>2.2208460096153619E-2</v>
      </c>
      <c r="BY120" s="436">
        <v>2.2537126025125254E-2</v>
      </c>
      <c r="BZ120" s="436">
        <v>2.3433158350103633E-2</v>
      </c>
      <c r="CA120" s="436">
        <v>2.4182497583924868E-2</v>
      </c>
      <c r="CB120" s="436">
        <v>2.9068192865801402E-2</v>
      </c>
      <c r="CC120" s="436">
        <v>2.9046768289494204E-2</v>
      </c>
      <c r="CD120" s="436">
        <v>2.8926223071207881E-2</v>
      </c>
      <c r="CE120" s="436">
        <v>2.8853811928619136E-2</v>
      </c>
      <c r="CF120" s="436">
        <v>2.423934325833732E-2</v>
      </c>
      <c r="CG120" s="436">
        <v>2.3230451301046742E-2</v>
      </c>
      <c r="CH120" s="436">
        <v>2.2569877249855298E-2</v>
      </c>
    </row>
    <row r="121" spans="1:86" hidden="1" x14ac:dyDescent="0.3">
      <c r="A121" s="581"/>
      <c r="B121" s="94" t="s">
        <v>7</v>
      </c>
      <c r="C121" s="413">
        <v>2.2756510058789724E-2</v>
      </c>
      <c r="D121" s="413">
        <v>2.2739855778448167E-2</v>
      </c>
      <c r="E121" s="413">
        <v>2.3245601221352157E-2</v>
      </c>
      <c r="F121" s="413">
        <v>2.3127027336541043E-2</v>
      </c>
      <c r="G121" s="413">
        <v>2.3421168850018034E-2</v>
      </c>
      <c r="H121" s="413">
        <v>2.8274064522205176E-2</v>
      </c>
      <c r="I121" s="437">
        <v>2.8309839289235212E-2</v>
      </c>
      <c r="J121" s="437">
        <v>2.8376993609927615E-2</v>
      </c>
      <c r="K121" s="437">
        <v>2.8354270870694132E-2</v>
      </c>
      <c r="L121" s="437">
        <v>2.3826293524526761E-2</v>
      </c>
      <c r="M121" s="437">
        <v>2.276075561584168E-2</v>
      </c>
      <c r="N121" s="437">
        <v>2.2285451390559173E-2</v>
      </c>
      <c r="O121" s="436">
        <v>2.2109192578663586E-2</v>
      </c>
      <c r="P121" s="436">
        <v>2.1878141721193581E-2</v>
      </c>
      <c r="Q121" s="436">
        <v>2.2458748993281256E-2</v>
      </c>
      <c r="R121" s="436">
        <v>2.3324375797169238E-2</v>
      </c>
      <c r="S121" s="436">
        <v>2.3763945148409186E-2</v>
      </c>
      <c r="T121" s="436">
        <v>2.870356213721911E-2</v>
      </c>
      <c r="U121" s="436">
        <v>2.8309839289235212E-2</v>
      </c>
      <c r="V121" s="436">
        <v>2.8376993609927615E-2</v>
      </c>
      <c r="W121" s="436">
        <v>2.8354270870694132E-2</v>
      </c>
      <c r="X121" s="436">
        <v>2.3826293524526761E-2</v>
      </c>
      <c r="Y121" s="436">
        <v>2.276075561584168E-2</v>
      </c>
      <c r="Z121" s="436">
        <v>2.2285451390559173E-2</v>
      </c>
      <c r="AA121" s="436">
        <v>2.2109192578663586E-2</v>
      </c>
      <c r="AB121" s="436">
        <v>2.1878141721193581E-2</v>
      </c>
      <c r="AC121" s="436">
        <v>2.2458748993281256E-2</v>
      </c>
      <c r="AD121" s="436">
        <v>2.3324375797169238E-2</v>
      </c>
      <c r="AE121" s="436">
        <v>2.3763945148409186E-2</v>
      </c>
      <c r="AF121" s="436">
        <v>2.870356213721911E-2</v>
      </c>
      <c r="AG121" s="436">
        <v>2.8309839289235212E-2</v>
      </c>
      <c r="AH121" s="436">
        <v>2.8376993609927615E-2</v>
      </c>
      <c r="AI121" s="436">
        <v>2.8354270870694132E-2</v>
      </c>
      <c r="AJ121" s="436">
        <v>2.3826293524526761E-2</v>
      </c>
      <c r="AK121" s="436">
        <v>2.276075561584168E-2</v>
      </c>
      <c r="AL121" s="436">
        <v>2.2285451390559173E-2</v>
      </c>
      <c r="AM121" s="436">
        <v>2.2109192578663586E-2</v>
      </c>
      <c r="AN121" s="436">
        <v>2.1878141721193581E-2</v>
      </c>
      <c r="AO121" s="436">
        <v>2.2458748993281256E-2</v>
      </c>
      <c r="AP121" s="436">
        <v>2.3324375797169238E-2</v>
      </c>
      <c r="AQ121" s="436">
        <v>2.3763945148409186E-2</v>
      </c>
      <c r="AR121" s="436">
        <v>2.870356213721911E-2</v>
      </c>
      <c r="AS121" s="436">
        <v>2.8309839289235212E-2</v>
      </c>
      <c r="AT121" s="436">
        <v>2.8376993609927615E-2</v>
      </c>
      <c r="AU121" s="436">
        <v>2.8354270870694132E-2</v>
      </c>
      <c r="AV121" s="436">
        <v>2.3826293524526761E-2</v>
      </c>
      <c r="AW121" s="436">
        <v>2.276075561584168E-2</v>
      </c>
      <c r="AX121" s="436">
        <v>2.2285451390559173E-2</v>
      </c>
      <c r="AY121" s="436">
        <v>2.2109192578663586E-2</v>
      </c>
      <c r="AZ121" s="436">
        <v>2.1878141721193581E-2</v>
      </c>
      <c r="BA121" s="436">
        <v>2.2458748993281256E-2</v>
      </c>
      <c r="BB121" s="436">
        <v>2.3324375797169238E-2</v>
      </c>
      <c r="BC121" s="436">
        <v>2.3763945148409186E-2</v>
      </c>
      <c r="BD121" s="436">
        <v>2.870356213721911E-2</v>
      </c>
      <c r="BE121" s="436">
        <v>2.8309839289235212E-2</v>
      </c>
      <c r="BF121" s="436">
        <v>2.8376993609927615E-2</v>
      </c>
      <c r="BG121" s="436">
        <v>2.8354270870694132E-2</v>
      </c>
      <c r="BH121" s="436">
        <v>2.3826293524526761E-2</v>
      </c>
      <c r="BI121" s="436">
        <v>2.276075561584168E-2</v>
      </c>
      <c r="BJ121" s="436">
        <v>2.2285451390559173E-2</v>
      </c>
      <c r="BK121" s="436">
        <v>2.2109192578663586E-2</v>
      </c>
      <c r="BL121" s="436">
        <v>2.1878141721193581E-2</v>
      </c>
      <c r="BM121" s="436">
        <v>2.2458748993281256E-2</v>
      </c>
      <c r="BN121" s="436">
        <v>2.3324375797169238E-2</v>
      </c>
      <c r="BO121" s="436">
        <v>2.3763945148409186E-2</v>
      </c>
      <c r="BP121" s="436">
        <v>2.870356213721911E-2</v>
      </c>
      <c r="BQ121" s="436">
        <v>2.8309839289235212E-2</v>
      </c>
      <c r="BR121" s="436">
        <v>2.8376993609927615E-2</v>
      </c>
      <c r="BS121" s="436">
        <v>2.8354270870694132E-2</v>
      </c>
      <c r="BT121" s="436">
        <v>2.3826293524526761E-2</v>
      </c>
      <c r="BU121" s="436">
        <v>2.276075561584168E-2</v>
      </c>
      <c r="BV121" s="436">
        <v>2.2285451390559173E-2</v>
      </c>
      <c r="BW121" s="436">
        <v>2.2109192578663586E-2</v>
      </c>
      <c r="BX121" s="436">
        <v>2.1878141721193581E-2</v>
      </c>
      <c r="BY121" s="436">
        <v>2.2458748993281256E-2</v>
      </c>
      <c r="BZ121" s="436">
        <v>2.3324375797169238E-2</v>
      </c>
      <c r="CA121" s="436">
        <v>2.3763945148409186E-2</v>
      </c>
      <c r="CB121" s="436">
        <v>2.870356213721911E-2</v>
      </c>
      <c r="CC121" s="436">
        <v>2.8309839289235212E-2</v>
      </c>
      <c r="CD121" s="436">
        <v>2.8376993609927615E-2</v>
      </c>
      <c r="CE121" s="436">
        <v>2.8354270870694132E-2</v>
      </c>
      <c r="CF121" s="436">
        <v>2.3826293524526761E-2</v>
      </c>
      <c r="CG121" s="436">
        <v>2.276075561584168E-2</v>
      </c>
      <c r="CH121" s="436">
        <v>2.2285451390559173E-2</v>
      </c>
    </row>
    <row r="122" spans="1:86" ht="15" hidden="1" thickBot="1" x14ac:dyDescent="0.35">
      <c r="A122" s="582"/>
      <c r="B122" s="96" t="s">
        <v>8</v>
      </c>
      <c r="C122" s="413">
        <v>2.2745359810713212E-2</v>
      </c>
      <c r="D122" s="413">
        <v>2.2733204229844931E-2</v>
      </c>
      <c r="E122" s="413">
        <v>2.3688133572165281E-2</v>
      </c>
      <c r="F122" s="413">
        <v>2.3756476729642553E-2</v>
      </c>
      <c r="G122" s="413">
        <v>2.4036187263574003E-2</v>
      </c>
      <c r="H122" s="413">
        <v>2.9447556712061913E-2</v>
      </c>
      <c r="I122" s="437">
        <v>2.8721794360525577E-2</v>
      </c>
      <c r="J122" s="437">
        <v>2.923638292655938E-2</v>
      </c>
      <c r="K122" s="437">
        <v>2.9354148766877561E-2</v>
      </c>
      <c r="L122" s="437">
        <v>2.4782445602694218E-2</v>
      </c>
      <c r="M122" s="437">
        <v>2.3010329043897968E-2</v>
      </c>
      <c r="N122" s="437">
        <v>2.2847717498970476E-2</v>
      </c>
      <c r="O122" s="434">
        <v>2.2098193731108311E-2</v>
      </c>
      <c r="P122" s="434">
        <v>2.1872109080085231E-2</v>
      </c>
      <c r="Q122" s="434">
        <v>2.2907538242953603E-2</v>
      </c>
      <c r="R122" s="434">
        <v>2.4110148891352295E-2</v>
      </c>
      <c r="S122" s="434">
        <v>2.4576562726269117E-2</v>
      </c>
      <c r="T122" s="434">
        <v>2.9974761791179142E-2</v>
      </c>
      <c r="U122" s="434">
        <v>2.8721794360525577E-2</v>
      </c>
      <c r="V122" s="434">
        <v>2.923638292655938E-2</v>
      </c>
      <c r="W122" s="434">
        <v>2.9354148766877561E-2</v>
      </c>
      <c r="X122" s="434">
        <v>2.4782445602694218E-2</v>
      </c>
      <c r="Y122" s="434">
        <v>2.3010329043897968E-2</v>
      </c>
      <c r="Z122" s="434">
        <v>2.2847717498970476E-2</v>
      </c>
      <c r="AA122" s="434">
        <v>2.2098193731108311E-2</v>
      </c>
      <c r="AB122" s="434">
        <v>2.1872109080085231E-2</v>
      </c>
      <c r="AC122" s="434">
        <v>2.2907538242953603E-2</v>
      </c>
      <c r="AD122" s="434">
        <v>2.4110148891352295E-2</v>
      </c>
      <c r="AE122" s="434">
        <v>2.4576562726269117E-2</v>
      </c>
      <c r="AF122" s="434">
        <v>2.9974761791179142E-2</v>
      </c>
      <c r="AG122" s="434">
        <v>2.8721794360525577E-2</v>
      </c>
      <c r="AH122" s="434">
        <v>2.923638292655938E-2</v>
      </c>
      <c r="AI122" s="434">
        <v>2.9354148766877561E-2</v>
      </c>
      <c r="AJ122" s="434">
        <v>2.4782445602694218E-2</v>
      </c>
      <c r="AK122" s="434">
        <v>2.3010329043897968E-2</v>
      </c>
      <c r="AL122" s="434">
        <v>2.2847717498970476E-2</v>
      </c>
      <c r="AM122" s="434">
        <v>2.2098193731108311E-2</v>
      </c>
      <c r="AN122" s="434">
        <v>2.1872109080085231E-2</v>
      </c>
      <c r="AO122" s="434">
        <v>2.2907538242953603E-2</v>
      </c>
      <c r="AP122" s="434">
        <v>2.4110148891352295E-2</v>
      </c>
      <c r="AQ122" s="434">
        <v>2.4576562726269117E-2</v>
      </c>
      <c r="AR122" s="434">
        <v>2.9974761791179142E-2</v>
      </c>
      <c r="AS122" s="434">
        <v>2.8721794360525577E-2</v>
      </c>
      <c r="AT122" s="434">
        <v>2.923638292655938E-2</v>
      </c>
      <c r="AU122" s="434">
        <v>2.9354148766877561E-2</v>
      </c>
      <c r="AV122" s="434">
        <v>2.4782445602694218E-2</v>
      </c>
      <c r="AW122" s="434">
        <v>2.3010329043897968E-2</v>
      </c>
      <c r="AX122" s="434">
        <v>2.2847717498970476E-2</v>
      </c>
      <c r="AY122" s="434">
        <v>2.2098193731108311E-2</v>
      </c>
      <c r="AZ122" s="434">
        <v>2.1872109080085231E-2</v>
      </c>
      <c r="BA122" s="434">
        <v>2.2907538242953603E-2</v>
      </c>
      <c r="BB122" s="434">
        <v>2.4110148891352295E-2</v>
      </c>
      <c r="BC122" s="434">
        <v>2.4576562726269117E-2</v>
      </c>
      <c r="BD122" s="434">
        <v>2.9974761791179142E-2</v>
      </c>
      <c r="BE122" s="434">
        <v>2.8721794360525577E-2</v>
      </c>
      <c r="BF122" s="434">
        <v>2.923638292655938E-2</v>
      </c>
      <c r="BG122" s="434">
        <v>2.9354148766877561E-2</v>
      </c>
      <c r="BH122" s="434">
        <v>2.4782445602694218E-2</v>
      </c>
      <c r="BI122" s="434">
        <v>2.3010329043897968E-2</v>
      </c>
      <c r="BJ122" s="434">
        <v>2.2847717498970476E-2</v>
      </c>
      <c r="BK122" s="434">
        <v>2.2098193731108311E-2</v>
      </c>
      <c r="BL122" s="434">
        <v>2.1872109080085231E-2</v>
      </c>
      <c r="BM122" s="434">
        <v>2.2907538242953603E-2</v>
      </c>
      <c r="BN122" s="434">
        <v>2.4110148891352295E-2</v>
      </c>
      <c r="BO122" s="434">
        <v>2.4576562726269117E-2</v>
      </c>
      <c r="BP122" s="434">
        <v>2.9974761791179142E-2</v>
      </c>
      <c r="BQ122" s="434">
        <v>2.8721794360525577E-2</v>
      </c>
      <c r="BR122" s="434">
        <v>2.923638292655938E-2</v>
      </c>
      <c r="BS122" s="434">
        <v>2.9354148766877561E-2</v>
      </c>
      <c r="BT122" s="434">
        <v>2.4782445602694218E-2</v>
      </c>
      <c r="BU122" s="434">
        <v>2.3010329043897968E-2</v>
      </c>
      <c r="BV122" s="434">
        <v>2.2847717498970476E-2</v>
      </c>
      <c r="BW122" s="434">
        <v>2.2098193731108311E-2</v>
      </c>
      <c r="BX122" s="434">
        <v>2.1872109080085231E-2</v>
      </c>
      <c r="BY122" s="434">
        <v>2.2907538242953603E-2</v>
      </c>
      <c r="BZ122" s="434">
        <v>2.4110148891352295E-2</v>
      </c>
      <c r="CA122" s="434">
        <v>2.4576562726269117E-2</v>
      </c>
      <c r="CB122" s="434">
        <v>2.9974761791179142E-2</v>
      </c>
      <c r="CC122" s="434">
        <v>2.8721794360525577E-2</v>
      </c>
      <c r="CD122" s="434">
        <v>2.923638292655938E-2</v>
      </c>
      <c r="CE122" s="434">
        <v>2.9354148766877561E-2</v>
      </c>
      <c r="CF122" s="434">
        <v>2.4782445602694218E-2</v>
      </c>
      <c r="CG122" s="434">
        <v>2.3010329043897968E-2</v>
      </c>
      <c r="CH122" s="434">
        <v>2.2847717498970476E-2</v>
      </c>
    </row>
    <row r="123" spans="1:86" hidden="1" x14ac:dyDescent="0.3">
      <c r="A123" s="113"/>
      <c r="B123" s="113"/>
      <c r="C123" s="114"/>
      <c r="D123" s="114"/>
      <c r="E123" s="114"/>
      <c r="F123" s="114"/>
      <c r="G123" s="114"/>
      <c r="H123" s="114"/>
      <c r="I123" s="114"/>
      <c r="J123" s="114"/>
      <c r="K123" s="114"/>
      <c r="L123" s="114"/>
      <c r="M123" s="114"/>
      <c r="N123" s="114"/>
    </row>
    <row r="124" spans="1:86" ht="15" hidden="1" thickBot="1" x14ac:dyDescent="0.35"/>
    <row r="125" spans="1:86" ht="15" hidden="1" thickBot="1" x14ac:dyDescent="0.35">
      <c r="C125" s="603" t="s">
        <v>125</v>
      </c>
      <c r="D125" s="603"/>
      <c r="E125" s="603"/>
      <c r="F125" s="603"/>
      <c r="G125" s="603"/>
      <c r="H125" s="603"/>
      <c r="I125" s="603"/>
      <c r="J125" s="603"/>
      <c r="K125" s="603"/>
      <c r="L125" s="603"/>
      <c r="M125" s="603"/>
      <c r="N125" s="603"/>
      <c r="O125" s="603" t="s">
        <v>125</v>
      </c>
      <c r="P125" s="603"/>
      <c r="Q125" s="603"/>
      <c r="R125" s="603"/>
      <c r="S125" s="603"/>
      <c r="T125" s="603"/>
      <c r="U125" s="603"/>
      <c r="V125" s="603"/>
      <c r="W125" s="603"/>
      <c r="X125" s="603"/>
      <c r="Y125" s="603"/>
      <c r="Z125" s="603"/>
      <c r="AA125" s="603" t="s">
        <v>125</v>
      </c>
      <c r="AB125" s="603"/>
      <c r="AC125" s="603"/>
      <c r="AD125" s="603"/>
      <c r="AE125" s="603"/>
      <c r="AF125" s="603"/>
      <c r="AG125" s="603"/>
      <c r="AH125" s="603"/>
      <c r="AI125" s="603"/>
      <c r="AJ125" s="603"/>
      <c r="AK125" s="603"/>
      <c r="AL125" s="603"/>
      <c r="AM125" s="603" t="s">
        <v>125</v>
      </c>
      <c r="AN125" s="603"/>
      <c r="AO125" s="603"/>
      <c r="AP125" s="603"/>
      <c r="AQ125" s="603"/>
      <c r="AR125" s="603"/>
      <c r="AS125" s="603"/>
      <c r="AT125" s="603"/>
      <c r="AU125" s="603"/>
      <c r="AV125" s="603"/>
      <c r="AW125" s="603"/>
      <c r="AX125" s="603"/>
      <c r="AY125" s="603" t="s">
        <v>125</v>
      </c>
      <c r="AZ125" s="603"/>
      <c r="BA125" s="603"/>
      <c r="BB125" s="603"/>
      <c r="BC125" s="603"/>
      <c r="BD125" s="603"/>
      <c r="BE125" s="603"/>
      <c r="BF125" s="603"/>
      <c r="BG125" s="603"/>
      <c r="BH125" s="603"/>
      <c r="BI125" s="603"/>
      <c r="BJ125" s="603"/>
      <c r="BK125" s="603" t="s">
        <v>125</v>
      </c>
      <c r="BL125" s="603"/>
      <c r="BM125" s="603"/>
      <c r="BN125" s="603"/>
      <c r="BO125" s="603"/>
      <c r="BP125" s="603"/>
      <c r="BQ125" s="603"/>
      <c r="BR125" s="603"/>
      <c r="BS125" s="603"/>
      <c r="BT125" s="603"/>
      <c r="BU125" s="603"/>
      <c r="BV125" s="603"/>
      <c r="BW125" s="603" t="s">
        <v>125</v>
      </c>
      <c r="BX125" s="603"/>
      <c r="BY125" s="603"/>
      <c r="BZ125" s="603"/>
      <c r="CA125" s="603"/>
      <c r="CB125" s="603"/>
      <c r="CC125" s="603"/>
      <c r="CD125" s="603"/>
      <c r="CE125" s="603"/>
      <c r="CF125" s="603"/>
      <c r="CG125" s="603"/>
      <c r="CH125" s="603"/>
    </row>
    <row r="126" spans="1:86" ht="16.2" hidden="1" thickBot="1" x14ac:dyDescent="0.35">
      <c r="A126" s="580" t="s">
        <v>126</v>
      </c>
      <c r="B126" s="283" t="s">
        <v>144</v>
      </c>
      <c r="C126" s="174">
        <f>C$4</f>
        <v>44927</v>
      </c>
      <c r="D126" s="174">
        <f t="shared" ref="D126:BO126" si="108">D$4</f>
        <v>44958</v>
      </c>
      <c r="E126" s="174">
        <f t="shared" si="108"/>
        <v>44986</v>
      </c>
      <c r="F126" s="174">
        <f t="shared" si="108"/>
        <v>45017</v>
      </c>
      <c r="G126" s="174">
        <f t="shared" si="108"/>
        <v>45047</v>
      </c>
      <c r="H126" s="174">
        <f t="shared" si="108"/>
        <v>45078</v>
      </c>
      <c r="I126" s="174">
        <f t="shared" si="108"/>
        <v>45108</v>
      </c>
      <c r="J126" s="174">
        <f t="shared" si="108"/>
        <v>45139</v>
      </c>
      <c r="K126" s="174">
        <f t="shared" si="108"/>
        <v>45170</v>
      </c>
      <c r="L126" s="174">
        <f t="shared" si="108"/>
        <v>45200</v>
      </c>
      <c r="M126" s="174">
        <f t="shared" si="108"/>
        <v>45231</v>
      </c>
      <c r="N126" s="174">
        <f t="shared" si="108"/>
        <v>45261</v>
      </c>
      <c r="O126" s="174">
        <f t="shared" si="108"/>
        <v>45292</v>
      </c>
      <c r="P126" s="174">
        <f t="shared" si="108"/>
        <v>45323</v>
      </c>
      <c r="Q126" s="174">
        <f t="shared" si="108"/>
        <v>45352</v>
      </c>
      <c r="R126" s="174">
        <f t="shared" si="108"/>
        <v>45383</v>
      </c>
      <c r="S126" s="174">
        <f t="shared" si="108"/>
        <v>45413</v>
      </c>
      <c r="T126" s="174">
        <f t="shared" si="108"/>
        <v>45444</v>
      </c>
      <c r="U126" s="174">
        <f t="shared" si="108"/>
        <v>45474</v>
      </c>
      <c r="V126" s="174">
        <f t="shared" si="108"/>
        <v>45505</v>
      </c>
      <c r="W126" s="174">
        <f t="shared" si="108"/>
        <v>45536</v>
      </c>
      <c r="X126" s="174">
        <f t="shared" si="108"/>
        <v>45566</v>
      </c>
      <c r="Y126" s="174">
        <f t="shared" si="108"/>
        <v>45597</v>
      </c>
      <c r="Z126" s="174">
        <f t="shared" si="108"/>
        <v>45627</v>
      </c>
      <c r="AA126" s="174">
        <f t="shared" si="108"/>
        <v>45658</v>
      </c>
      <c r="AB126" s="174">
        <f t="shared" si="108"/>
        <v>45689</v>
      </c>
      <c r="AC126" s="174">
        <f t="shared" si="108"/>
        <v>45717</v>
      </c>
      <c r="AD126" s="174">
        <f t="shared" si="108"/>
        <v>45748</v>
      </c>
      <c r="AE126" s="174">
        <f t="shared" si="108"/>
        <v>45778</v>
      </c>
      <c r="AF126" s="174">
        <f t="shared" si="108"/>
        <v>45809</v>
      </c>
      <c r="AG126" s="174">
        <f t="shared" si="108"/>
        <v>45839</v>
      </c>
      <c r="AH126" s="174">
        <f t="shared" si="108"/>
        <v>45870</v>
      </c>
      <c r="AI126" s="174">
        <f t="shared" si="108"/>
        <v>45901</v>
      </c>
      <c r="AJ126" s="174">
        <f t="shared" si="108"/>
        <v>45931</v>
      </c>
      <c r="AK126" s="174">
        <f t="shared" si="108"/>
        <v>45962</v>
      </c>
      <c r="AL126" s="174">
        <f t="shared" si="108"/>
        <v>45992</v>
      </c>
      <c r="AM126" s="174">
        <f t="shared" si="108"/>
        <v>46023</v>
      </c>
      <c r="AN126" s="174">
        <f t="shared" si="108"/>
        <v>46054</v>
      </c>
      <c r="AO126" s="174">
        <f t="shared" si="108"/>
        <v>46082</v>
      </c>
      <c r="AP126" s="174">
        <f t="shared" si="108"/>
        <v>46113</v>
      </c>
      <c r="AQ126" s="174">
        <f t="shared" si="108"/>
        <v>46143</v>
      </c>
      <c r="AR126" s="174">
        <f t="shared" si="108"/>
        <v>46174</v>
      </c>
      <c r="AS126" s="174">
        <f t="shared" si="108"/>
        <v>46204</v>
      </c>
      <c r="AT126" s="174">
        <f t="shared" si="108"/>
        <v>46235</v>
      </c>
      <c r="AU126" s="174">
        <f t="shared" si="108"/>
        <v>46266</v>
      </c>
      <c r="AV126" s="174">
        <f t="shared" si="108"/>
        <v>46296</v>
      </c>
      <c r="AW126" s="174">
        <f t="shared" si="108"/>
        <v>46327</v>
      </c>
      <c r="AX126" s="174">
        <f t="shared" si="108"/>
        <v>46357</v>
      </c>
      <c r="AY126" s="174">
        <f t="shared" si="108"/>
        <v>46388</v>
      </c>
      <c r="AZ126" s="174">
        <f t="shared" si="108"/>
        <v>46419</v>
      </c>
      <c r="BA126" s="174">
        <f t="shared" si="108"/>
        <v>46447</v>
      </c>
      <c r="BB126" s="174">
        <f t="shared" si="108"/>
        <v>46478</v>
      </c>
      <c r="BC126" s="174">
        <f t="shared" si="108"/>
        <v>46508</v>
      </c>
      <c r="BD126" s="174">
        <f t="shared" si="108"/>
        <v>46539</v>
      </c>
      <c r="BE126" s="174">
        <f t="shared" si="108"/>
        <v>46569</v>
      </c>
      <c r="BF126" s="174">
        <f t="shared" si="108"/>
        <v>46600</v>
      </c>
      <c r="BG126" s="174">
        <f t="shared" si="108"/>
        <v>46631</v>
      </c>
      <c r="BH126" s="174">
        <f t="shared" si="108"/>
        <v>46661</v>
      </c>
      <c r="BI126" s="174">
        <f t="shared" si="108"/>
        <v>46692</v>
      </c>
      <c r="BJ126" s="174">
        <f t="shared" si="108"/>
        <v>46722</v>
      </c>
      <c r="BK126" s="174">
        <f t="shared" si="108"/>
        <v>46753</v>
      </c>
      <c r="BL126" s="174">
        <f t="shared" si="108"/>
        <v>46784</v>
      </c>
      <c r="BM126" s="174">
        <f t="shared" si="108"/>
        <v>46813</v>
      </c>
      <c r="BN126" s="174">
        <f t="shared" si="108"/>
        <v>46844</v>
      </c>
      <c r="BO126" s="174">
        <f t="shared" si="108"/>
        <v>46874</v>
      </c>
      <c r="BP126" s="174">
        <f t="shared" ref="BP126:CH126" si="109">BP$4</f>
        <v>46905</v>
      </c>
      <c r="BQ126" s="174">
        <f t="shared" si="109"/>
        <v>46935</v>
      </c>
      <c r="BR126" s="174">
        <f t="shared" si="109"/>
        <v>46966</v>
      </c>
      <c r="BS126" s="174">
        <f t="shared" si="109"/>
        <v>46997</v>
      </c>
      <c r="BT126" s="174">
        <f t="shared" si="109"/>
        <v>47027</v>
      </c>
      <c r="BU126" s="174">
        <f t="shared" si="109"/>
        <v>47058</v>
      </c>
      <c r="BV126" s="174">
        <f t="shared" si="109"/>
        <v>47088</v>
      </c>
      <c r="BW126" s="174">
        <f t="shared" si="109"/>
        <v>47119</v>
      </c>
      <c r="BX126" s="174">
        <f t="shared" si="109"/>
        <v>47150</v>
      </c>
      <c r="BY126" s="174">
        <f t="shared" si="109"/>
        <v>47178</v>
      </c>
      <c r="BZ126" s="174">
        <f t="shared" si="109"/>
        <v>47209</v>
      </c>
      <c r="CA126" s="174">
        <f t="shared" si="109"/>
        <v>47239</v>
      </c>
      <c r="CB126" s="174">
        <f t="shared" si="109"/>
        <v>47270</v>
      </c>
      <c r="CC126" s="174">
        <f t="shared" si="109"/>
        <v>47300</v>
      </c>
      <c r="CD126" s="174">
        <f t="shared" si="109"/>
        <v>47331</v>
      </c>
      <c r="CE126" s="174">
        <f t="shared" si="109"/>
        <v>47362</v>
      </c>
      <c r="CF126" s="174">
        <f t="shared" si="109"/>
        <v>47392</v>
      </c>
      <c r="CG126" s="174">
        <f t="shared" si="109"/>
        <v>47423</v>
      </c>
      <c r="CH126" s="175">
        <f t="shared" si="109"/>
        <v>47453</v>
      </c>
    </row>
    <row r="127" spans="1:86" hidden="1" x14ac:dyDescent="0.3">
      <c r="A127" s="581"/>
      <c r="B127" s="284" t="s">
        <v>20</v>
      </c>
      <c r="C127" s="417">
        <v>6.0073596766950631E-3</v>
      </c>
      <c r="D127" s="417">
        <v>5.9112974915953411E-3</v>
      </c>
      <c r="E127" s="417">
        <v>6.725503249182755E-3</v>
      </c>
      <c r="F127" s="417">
        <v>6.3427155477634566E-3</v>
      </c>
      <c r="G127" s="417">
        <v>8.249339219814052E-3</v>
      </c>
      <c r="H127" s="417">
        <v>2.4892836088167204E-2</v>
      </c>
      <c r="I127" s="440">
        <v>2.7948231710505797E-2</v>
      </c>
      <c r="J127" s="440">
        <v>2.6917776928792127E-2</v>
      </c>
      <c r="K127" s="440">
        <v>2.6315188071380863E-2</v>
      </c>
      <c r="L127" s="440">
        <v>1.1381656741662681E-2</v>
      </c>
      <c r="M127" s="440">
        <v>7.4875486989532539E-3</v>
      </c>
      <c r="N127" s="440">
        <v>5.4381227501447017E-3</v>
      </c>
      <c r="O127" s="440">
        <v>5.1790164517634936E-3</v>
      </c>
      <c r="P127" s="440">
        <v>4.4535399038463826E-3</v>
      </c>
      <c r="Q127" s="440">
        <v>5.3448739748747443E-3</v>
      </c>
      <c r="R127" s="440">
        <v>8.1888416498963629E-3</v>
      </c>
      <c r="S127" s="440">
        <v>1.1133502416075134E-2</v>
      </c>
      <c r="T127" s="440">
        <v>2.8135807134198595E-2</v>
      </c>
      <c r="U127" s="440">
        <v>2.7948231710505797E-2</v>
      </c>
      <c r="V127" s="440">
        <v>2.6917776928792127E-2</v>
      </c>
      <c r="W127" s="440">
        <v>2.6315188071380863E-2</v>
      </c>
      <c r="X127" s="440">
        <v>1.1381656741662681E-2</v>
      </c>
      <c r="Y127" s="440">
        <v>7.4875486989532539E-3</v>
      </c>
      <c r="Z127" s="440">
        <v>5.4381227501447017E-3</v>
      </c>
      <c r="AA127" s="440">
        <v>5.1790164517634936E-3</v>
      </c>
      <c r="AB127" s="440">
        <v>4.4535399038463826E-3</v>
      </c>
      <c r="AC127" s="440">
        <v>5.3448739748747443E-3</v>
      </c>
      <c r="AD127" s="440">
        <v>8.1888416498963629E-3</v>
      </c>
      <c r="AE127" s="440">
        <v>1.1133502416075134E-2</v>
      </c>
      <c r="AF127" s="440">
        <v>2.8135807134198595E-2</v>
      </c>
      <c r="AG127" s="440">
        <v>2.7948231710505797E-2</v>
      </c>
      <c r="AH127" s="440">
        <v>2.6917776928792127E-2</v>
      </c>
      <c r="AI127" s="440">
        <v>2.6315188071380863E-2</v>
      </c>
      <c r="AJ127" s="440">
        <v>1.1381656741662681E-2</v>
      </c>
      <c r="AK127" s="440">
        <v>7.4875486989532539E-3</v>
      </c>
      <c r="AL127" s="440">
        <v>5.4381227501447017E-3</v>
      </c>
      <c r="AM127" s="440">
        <v>5.1790164517634936E-3</v>
      </c>
      <c r="AN127" s="440">
        <v>4.4535399038463826E-3</v>
      </c>
      <c r="AO127" s="440">
        <v>5.3448739748747443E-3</v>
      </c>
      <c r="AP127" s="440">
        <v>8.1888416498963629E-3</v>
      </c>
      <c r="AQ127" s="440">
        <v>1.1133502416075134E-2</v>
      </c>
      <c r="AR127" s="440">
        <v>2.8135807134198595E-2</v>
      </c>
      <c r="AS127" s="440">
        <v>2.7948231710505797E-2</v>
      </c>
      <c r="AT127" s="440">
        <v>2.6917776928792127E-2</v>
      </c>
      <c r="AU127" s="440">
        <v>2.6315188071380863E-2</v>
      </c>
      <c r="AV127" s="440">
        <v>1.1381656741662681E-2</v>
      </c>
      <c r="AW127" s="440">
        <v>7.4875486989532539E-3</v>
      </c>
      <c r="AX127" s="440">
        <v>5.4381227501447017E-3</v>
      </c>
      <c r="AY127" s="440">
        <v>5.1790164517634936E-3</v>
      </c>
      <c r="AZ127" s="440">
        <v>4.4535399038463826E-3</v>
      </c>
      <c r="BA127" s="440">
        <v>5.3448739748747443E-3</v>
      </c>
      <c r="BB127" s="440">
        <v>8.1888416498963629E-3</v>
      </c>
      <c r="BC127" s="440">
        <v>1.1133502416075134E-2</v>
      </c>
      <c r="BD127" s="440">
        <v>2.8135807134198595E-2</v>
      </c>
      <c r="BE127" s="440">
        <v>2.7948231710505797E-2</v>
      </c>
      <c r="BF127" s="440">
        <v>2.6917776928792127E-2</v>
      </c>
      <c r="BG127" s="440">
        <v>2.6315188071380863E-2</v>
      </c>
      <c r="BH127" s="440">
        <v>1.1381656741662681E-2</v>
      </c>
      <c r="BI127" s="440">
        <v>7.4875486989532539E-3</v>
      </c>
      <c r="BJ127" s="440">
        <v>5.4381227501447017E-3</v>
      </c>
      <c r="BK127" s="440">
        <v>5.1790164517634936E-3</v>
      </c>
      <c r="BL127" s="440">
        <v>4.4535399038463826E-3</v>
      </c>
      <c r="BM127" s="440">
        <v>5.3448739748747443E-3</v>
      </c>
      <c r="BN127" s="440">
        <v>8.1888416498963629E-3</v>
      </c>
      <c r="BO127" s="440">
        <v>1.1133502416075134E-2</v>
      </c>
      <c r="BP127" s="440">
        <v>2.8135807134198595E-2</v>
      </c>
      <c r="BQ127" s="440">
        <v>2.7948231710505797E-2</v>
      </c>
      <c r="BR127" s="440">
        <v>2.6917776928792127E-2</v>
      </c>
      <c r="BS127" s="440">
        <v>2.6315188071380863E-2</v>
      </c>
      <c r="BT127" s="440">
        <v>1.1381656741662681E-2</v>
      </c>
      <c r="BU127" s="440">
        <v>7.4875486989532539E-3</v>
      </c>
      <c r="BV127" s="440">
        <v>5.4381227501447017E-3</v>
      </c>
      <c r="BW127" s="440">
        <v>5.1790164517634936E-3</v>
      </c>
      <c r="BX127" s="440">
        <v>4.4535399038463826E-3</v>
      </c>
      <c r="BY127" s="440">
        <v>5.3448739748747443E-3</v>
      </c>
      <c r="BZ127" s="440">
        <v>8.1888416498963629E-3</v>
      </c>
      <c r="CA127" s="440">
        <v>1.1133502416075134E-2</v>
      </c>
      <c r="CB127" s="440">
        <v>2.8135807134198595E-2</v>
      </c>
      <c r="CC127" s="440">
        <v>2.7948231710505797E-2</v>
      </c>
      <c r="CD127" s="440">
        <v>2.6917776928792127E-2</v>
      </c>
      <c r="CE127" s="440">
        <v>2.6315188071380863E-2</v>
      </c>
      <c r="CF127" s="440">
        <v>1.1381656741662681E-2</v>
      </c>
      <c r="CG127" s="440">
        <v>7.4875486989532539E-3</v>
      </c>
      <c r="CH127" s="440">
        <v>5.4381227501447017E-3</v>
      </c>
    </row>
    <row r="128" spans="1:86" hidden="1" x14ac:dyDescent="0.3">
      <c r="A128" s="581"/>
      <c r="B128" s="284" t="s">
        <v>0</v>
      </c>
      <c r="C128" s="417">
        <v>9.9940648226680678E-3</v>
      </c>
      <c r="D128" s="417">
        <v>9.3549568895570073E-3</v>
      </c>
      <c r="E128" s="417">
        <v>8.9207815764972033E-3</v>
      </c>
      <c r="F128" s="417">
        <v>6.6921641567437313E-3</v>
      </c>
      <c r="G128" s="417">
        <v>1.4113787740406187E-2</v>
      </c>
      <c r="H128" s="417">
        <v>4.6747823558508782E-2</v>
      </c>
      <c r="I128" s="440">
        <v>3.7448558084642369E-2</v>
      </c>
      <c r="J128" s="440">
        <v>4.3687425575025043E-2</v>
      </c>
      <c r="K128" s="440">
        <v>5.0590911711988394E-2</v>
      </c>
      <c r="L128" s="440">
        <v>1.0533502705622855E-2</v>
      </c>
      <c r="M128" s="440">
        <v>1.3058292686961574E-2</v>
      </c>
      <c r="N128" s="440">
        <v>4.8921567556137703E-3</v>
      </c>
      <c r="O128" s="440">
        <v>8.5506796199090324E-3</v>
      </c>
      <c r="P128" s="440">
        <v>7.1929820675005586E-3</v>
      </c>
      <c r="Q128" s="440">
        <v>7.1264205240276282E-3</v>
      </c>
      <c r="R128" s="440">
        <v>8.6466311344846336E-3</v>
      </c>
      <c r="S128" s="440">
        <v>1.9421759225798512E-2</v>
      </c>
      <c r="T128" s="440">
        <v>5.2375190799397835E-2</v>
      </c>
      <c r="U128" s="440">
        <v>3.7448558084642369E-2</v>
      </c>
      <c r="V128" s="440">
        <v>4.3687425575025043E-2</v>
      </c>
      <c r="W128" s="440">
        <v>5.0590911711988394E-2</v>
      </c>
      <c r="X128" s="440">
        <v>1.0533502705622855E-2</v>
      </c>
      <c r="Y128" s="440">
        <v>1.3058292686961574E-2</v>
      </c>
      <c r="Z128" s="440">
        <v>4.8921567556137703E-3</v>
      </c>
      <c r="AA128" s="440">
        <v>8.5506796199090324E-3</v>
      </c>
      <c r="AB128" s="440">
        <v>7.1929820675005586E-3</v>
      </c>
      <c r="AC128" s="440">
        <v>7.1264205240276282E-3</v>
      </c>
      <c r="AD128" s="440">
        <v>8.6466311344846336E-3</v>
      </c>
      <c r="AE128" s="440">
        <v>1.9421759225798512E-2</v>
      </c>
      <c r="AF128" s="440">
        <v>5.2375190799397835E-2</v>
      </c>
      <c r="AG128" s="440">
        <v>3.7448558084642369E-2</v>
      </c>
      <c r="AH128" s="440">
        <v>4.3687425575025043E-2</v>
      </c>
      <c r="AI128" s="440">
        <v>5.0590911711988394E-2</v>
      </c>
      <c r="AJ128" s="440">
        <v>1.0533502705622855E-2</v>
      </c>
      <c r="AK128" s="440">
        <v>1.3058292686961574E-2</v>
      </c>
      <c r="AL128" s="440">
        <v>4.8921567556137703E-3</v>
      </c>
      <c r="AM128" s="440">
        <v>8.5506796199090324E-3</v>
      </c>
      <c r="AN128" s="440">
        <v>7.1929820675005586E-3</v>
      </c>
      <c r="AO128" s="440">
        <v>7.1264205240276282E-3</v>
      </c>
      <c r="AP128" s="440">
        <v>8.6466311344846336E-3</v>
      </c>
      <c r="AQ128" s="440">
        <v>1.9421759225798512E-2</v>
      </c>
      <c r="AR128" s="440">
        <v>5.2375190799397835E-2</v>
      </c>
      <c r="AS128" s="440">
        <v>3.7448558084642369E-2</v>
      </c>
      <c r="AT128" s="440">
        <v>4.3687425575025043E-2</v>
      </c>
      <c r="AU128" s="440">
        <v>5.0590911711988394E-2</v>
      </c>
      <c r="AV128" s="440">
        <v>1.0533502705622855E-2</v>
      </c>
      <c r="AW128" s="440">
        <v>1.3058292686961574E-2</v>
      </c>
      <c r="AX128" s="440">
        <v>4.8921567556137703E-3</v>
      </c>
      <c r="AY128" s="440">
        <v>8.5506796199090324E-3</v>
      </c>
      <c r="AZ128" s="440">
        <v>7.1929820675005586E-3</v>
      </c>
      <c r="BA128" s="440">
        <v>7.1264205240276282E-3</v>
      </c>
      <c r="BB128" s="440">
        <v>8.6466311344846336E-3</v>
      </c>
      <c r="BC128" s="440">
        <v>1.9421759225798512E-2</v>
      </c>
      <c r="BD128" s="440">
        <v>5.2375190799397835E-2</v>
      </c>
      <c r="BE128" s="440">
        <v>3.7448558084642369E-2</v>
      </c>
      <c r="BF128" s="440">
        <v>4.3687425575025043E-2</v>
      </c>
      <c r="BG128" s="440">
        <v>5.0590911711988394E-2</v>
      </c>
      <c r="BH128" s="440">
        <v>1.0533502705622855E-2</v>
      </c>
      <c r="BI128" s="440">
        <v>1.3058292686961574E-2</v>
      </c>
      <c r="BJ128" s="440">
        <v>4.8921567556137703E-3</v>
      </c>
      <c r="BK128" s="440">
        <v>8.5506796199090324E-3</v>
      </c>
      <c r="BL128" s="440">
        <v>7.1929820675005586E-3</v>
      </c>
      <c r="BM128" s="440">
        <v>7.1264205240276282E-3</v>
      </c>
      <c r="BN128" s="440">
        <v>8.6466311344846336E-3</v>
      </c>
      <c r="BO128" s="440">
        <v>1.9421759225798512E-2</v>
      </c>
      <c r="BP128" s="440">
        <v>5.2375190799397835E-2</v>
      </c>
      <c r="BQ128" s="440">
        <v>3.7448558084642369E-2</v>
      </c>
      <c r="BR128" s="440">
        <v>4.3687425575025043E-2</v>
      </c>
      <c r="BS128" s="440">
        <v>5.0590911711988394E-2</v>
      </c>
      <c r="BT128" s="440">
        <v>1.0533502705622855E-2</v>
      </c>
      <c r="BU128" s="440">
        <v>1.3058292686961574E-2</v>
      </c>
      <c r="BV128" s="440">
        <v>4.8921567556137703E-3</v>
      </c>
      <c r="BW128" s="440">
        <v>8.5506796199090324E-3</v>
      </c>
      <c r="BX128" s="440">
        <v>7.1929820675005586E-3</v>
      </c>
      <c r="BY128" s="440">
        <v>7.1264205240276282E-3</v>
      </c>
      <c r="BZ128" s="440">
        <v>8.6466311344846336E-3</v>
      </c>
      <c r="CA128" s="440">
        <v>1.9421759225798512E-2</v>
      </c>
      <c r="CB128" s="440">
        <v>5.2375190799397835E-2</v>
      </c>
      <c r="CC128" s="440">
        <v>3.7448558084642369E-2</v>
      </c>
      <c r="CD128" s="440">
        <v>4.3687425575025043E-2</v>
      </c>
      <c r="CE128" s="440">
        <v>5.0590911711988394E-2</v>
      </c>
      <c r="CF128" s="440">
        <v>1.0533502705622855E-2</v>
      </c>
      <c r="CG128" s="440">
        <v>1.3058292686961574E-2</v>
      </c>
      <c r="CH128" s="440">
        <v>4.8921567556137703E-3</v>
      </c>
    </row>
    <row r="129" spans="1:86" hidden="1" x14ac:dyDescent="0.3">
      <c r="A129" s="581"/>
      <c r="B129" s="284" t="s">
        <v>21</v>
      </c>
      <c r="C129" s="417">
        <v>5.7506736920683119E-3</v>
      </c>
      <c r="D129" s="417">
        <v>5.6929282147751802E-3</v>
      </c>
      <c r="E129" s="417">
        <v>8.7608959161647251E-3</v>
      </c>
      <c r="F129" s="417">
        <v>8.9650295202292011E-3</v>
      </c>
      <c r="G129" s="417">
        <v>9.873528402218076E-3</v>
      </c>
      <c r="H129" s="417">
        <v>3.1189905695127716E-2</v>
      </c>
      <c r="I129" s="440">
        <v>2.7879076493810287E-2</v>
      </c>
      <c r="J129" s="440">
        <v>3.040821119917279E-2</v>
      </c>
      <c r="K129" s="440">
        <v>3.2050392286200109E-2</v>
      </c>
      <c r="L129" s="440">
        <v>1.3987374150176306E-2</v>
      </c>
      <c r="M129" s="440">
        <v>7.5131228639032715E-3</v>
      </c>
      <c r="N129" s="440">
        <v>6.4957072899277293E-3</v>
      </c>
      <c r="O129" s="440">
        <v>4.9566486298691318E-3</v>
      </c>
      <c r="P129" s="440">
        <v>4.2804314735475947E-3</v>
      </c>
      <c r="Q129" s="440">
        <v>6.996416143158813E-3</v>
      </c>
      <c r="R129" s="440">
        <v>1.1633891772180691E-2</v>
      </c>
      <c r="S129" s="440">
        <v>1.3448020960018561E-2</v>
      </c>
      <c r="T129" s="440">
        <v>3.5309235707464783E-2</v>
      </c>
      <c r="U129" s="440">
        <v>2.7879076493810287E-2</v>
      </c>
      <c r="V129" s="440">
        <v>3.040821119917279E-2</v>
      </c>
      <c r="W129" s="440">
        <v>3.2050392286200109E-2</v>
      </c>
      <c r="X129" s="440">
        <v>1.3987374150176306E-2</v>
      </c>
      <c r="Y129" s="440">
        <v>7.5131228639032715E-3</v>
      </c>
      <c r="Z129" s="440">
        <v>6.4957072899277293E-3</v>
      </c>
      <c r="AA129" s="440">
        <v>4.9566486298691318E-3</v>
      </c>
      <c r="AB129" s="440">
        <v>4.2804314735475947E-3</v>
      </c>
      <c r="AC129" s="440">
        <v>6.996416143158813E-3</v>
      </c>
      <c r="AD129" s="440">
        <v>1.1633891772180691E-2</v>
      </c>
      <c r="AE129" s="440">
        <v>1.3448020960018561E-2</v>
      </c>
      <c r="AF129" s="440">
        <v>3.5309235707464783E-2</v>
      </c>
      <c r="AG129" s="440">
        <v>2.7879076493810287E-2</v>
      </c>
      <c r="AH129" s="440">
        <v>3.040821119917279E-2</v>
      </c>
      <c r="AI129" s="440">
        <v>3.2050392286200109E-2</v>
      </c>
      <c r="AJ129" s="440">
        <v>1.3987374150176306E-2</v>
      </c>
      <c r="AK129" s="440">
        <v>7.5131228639032715E-3</v>
      </c>
      <c r="AL129" s="440">
        <v>6.4957072899277293E-3</v>
      </c>
      <c r="AM129" s="440">
        <v>4.9566486298691318E-3</v>
      </c>
      <c r="AN129" s="440">
        <v>4.2804314735475947E-3</v>
      </c>
      <c r="AO129" s="440">
        <v>6.996416143158813E-3</v>
      </c>
      <c r="AP129" s="440">
        <v>1.1633891772180691E-2</v>
      </c>
      <c r="AQ129" s="440">
        <v>1.3448020960018561E-2</v>
      </c>
      <c r="AR129" s="440">
        <v>3.5309235707464783E-2</v>
      </c>
      <c r="AS129" s="440">
        <v>2.7879076493810287E-2</v>
      </c>
      <c r="AT129" s="440">
        <v>3.040821119917279E-2</v>
      </c>
      <c r="AU129" s="440">
        <v>3.2050392286200109E-2</v>
      </c>
      <c r="AV129" s="440">
        <v>1.3987374150176306E-2</v>
      </c>
      <c r="AW129" s="440">
        <v>7.5131228639032715E-3</v>
      </c>
      <c r="AX129" s="440">
        <v>6.4957072899277293E-3</v>
      </c>
      <c r="AY129" s="440">
        <v>4.9566486298691318E-3</v>
      </c>
      <c r="AZ129" s="440">
        <v>4.2804314735475947E-3</v>
      </c>
      <c r="BA129" s="440">
        <v>6.996416143158813E-3</v>
      </c>
      <c r="BB129" s="440">
        <v>1.1633891772180691E-2</v>
      </c>
      <c r="BC129" s="440">
        <v>1.3448020960018561E-2</v>
      </c>
      <c r="BD129" s="440">
        <v>3.5309235707464783E-2</v>
      </c>
      <c r="BE129" s="440">
        <v>2.7879076493810287E-2</v>
      </c>
      <c r="BF129" s="440">
        <v>3.040821119917279E-2</v>
      </c>
      <c r="BG129" s="440">
        <v>3.2050392286200109E-2</v>
      </c>
      <c r="BH129" s="440">
        <v>1.3987374150176306E-2</v>
      </c>
      <c r="BI129" s="440">
        <v>7.5131228639032715E-3</v>
      </c>
      <c r="BJ129" s="440">
        <v>6.4957072899277293E-3</v>
      </c>
      <c r="BK129" s="440">
        <v>4.9566486298691318E-3</v>
      </c>
      <c r="BL129" s="440">
        <v>4.2804314735475947E-3</v>
      </c>
      <c r="BM129" s="440">
        <v>6.996416143158813E-3</v>
      </c>
      <c r="BN129" s="440">
        <v>1.1633891772180691E-2</v>
      </c>
      <c r="BO129" s="440">
        <v>1.3448020960018561E-2</v>
      </c>
      <c r="BP129" s="440">
        <v>3.5309235707464783E-2</v>
      </c>
      <c r="BQ129" s="440">
        <v>2.7879076493810287E-2</v>
      </c>
      <c r="BR129" s="440">
        <v>3.040821119917279E-2</v>
      </c>
      <c r="BS129" s="440">
        <v>3.2050392286200109E-2</v>
      </c>
      <c r="BT129" s="440">
        <v>1.3987374150176306E-2</v>
      </c>
      <c r="BU129" s="440">
        <v>7.5131228639032715E-3</v>
      </c>
      <c r="BV129" s="440">
        <v>6.4957072899277293E-3</v>
      </c>
      <c r="BW129" s="440">
        <v>4.9566486298691318E-3</v>
      </c>
      <c r="BX129" s="440">
        <v>4.2804314735475947E-3</v>
      </c>
      <c r="BY129" s="440">
        <v>6.996416143158813E-3</v>
      </c>
      <c r="BZ129" s="440">
        <v>1.1633891772180691E-2</v>
      </c>
      <c r="CA129" s="440">
        <v>1.3448020960018561E-2</v>
      </c>
      <c r="CB129" s="440">
        <v>3.5309235707464783E-2</v>
      </c>
      <c r="CC129" s="440">
        <v>2.7879076493810287E-2</v>
      </c>
      <c r="CD129" s="440">
        <v>3.040821119917279E-2</v>
      </c>
      <c r="CE129" s="440">
        <v>3.2050392286200109E-2</v>
      </c>
      <c r="CF129" s="440">
        <v>1.3987374150176306E-2</v>
      </c>
      <c r="CG129" s="440">
        <v>7.5131228639032715E-3</v>
      </c>
      <c r="CH129" s="440">
        <v>6.4957072899277293E-3</v>
      </c>
    </row>
    <row r="130" spans="1:86" hidden="1" x14ac:dyDescent="0.3">
      <c r="A130" s="581"/>
      <c r="B130" s="284" t="s">
        <v>1</v>
      </c>
      <c r="C130" s="417">
        <v>0</v>
      </c>
      <c r="D130" s="417">
        <v>0</v>
      </c>
      <c r="E130" s="417">
        <v>0</v>
      </c>
      <c r="F130" s="417">
        <v>7.1399079890791467E-3</v>
      </c>
      <c r="G130" s="417">
        <v>2.0990651028723394E-2</v>
      </c>
      <c r="H130" s="417">
        <v>4.782972845478143E-2</v>
      </c>
      <c r="I130" s="440">
        <v>3.790028715329221E-2</v>
      </c>
      <c r="J130" s="440">
        <v>4.4338111890814394E-2</v>
      </c>
      <c r="K130" s="440">
        <v>5.5720139826591415E-2</v>
      </c>
      <c r="L130" s="440">
        <v>1.0372458484827611E-2</v>
      </c>
      <c r="M130" s="440">
        <v>0</v>
      </c>
      <c r="N130" s="440">
        <v>0</v>
      </c>
      <c r="O130" s="440">
        <v>0</v>
      </c>
      <c r="P130" s="440">
        <v>0</v>
      </c>
      <c r="Q130" s="440">
        <v>0</v>
      </c>
      <c r="R130" s="440">
        <v>9.2340116855630441E-3</v>
      </c>
      <c r="S130" s="440">
        <v>2.9116698776994372E-2</v>
      </c>
      <c r="T130" s="440">
        <v>5.356106905216082E-2</v>
      </c>
      <c r="U130" s="440">
        <v>3.790028715329221E-2</v>
      </c>
      <c r="V130" s="440">
        <v>4.4338111890814394E-2</v>
      </c>
      <c r="W130" s="440">
        <v>5.5720139826591415E-2</v>
      </c>
      <c r="X130" s="440">
        <v>1.0372458484827611E-2</v>
      </c>
      <c r="Y130" s="440">
        <v>0</v>
      </c>
      <c r="Z130" s="440">
        <v>0</v>
      </c>
      <c r="AA130" s="440">
        <v>0</v>
      </c>
      <c r="AB130" s="440">
        <v>0</v>
      </c>
      <c r="AC130" s="440">
        <v>0</v>
      </c>
      <c r="AD130" s="440">
        <v>9.2340116855630441E-3</v>
      </c>
      <c r="AE130" s="440">
        <v>2.9116698776994372E-2</v>
      </c>
      <c r="AF130" s="440">
        <v>5.356106905216082E-2</v>
      </c>
      <c r="AG130" s="440">
        <v>3.790028715329221E-2</v>
      </c>
      <c r="AH130" s="440">
        <v>4.4338111890814394E-2</v>
      </c>
      <c r="AI130" s="440">
        <v>5.5720139826591415E-2</v>
      </c>
      <c r="AJ130" s="440">
        <v>1.0372458484827611E-2</v>
      </c>
      <c r="AK130" s="440">
        <v>0</v>
      </c>
      <c r="AL130" s="440">
        <v>0</v>
      </c>
      <c r="AM130" s="440">
        <v>0</v>
      </c>
      <c r="AN130" s="440">
        <v>0</v>
      </c>
      <c r="AO130" s="440">
        <v>0</v>
      </c>
      <c r="AP130" s="440">
        <v>9.2340116855630441E-3</v>
      </c>
      <c r="AQ130" s="440">
        <v>2.9116698776994372E-2</v>
      </c>
      <c r="AR130" s="440">
        <v>5.356106905216082E-2</v>
      </c>
      <c r="AS130" s="440">
        <v>3.790028715329221E-2</v>
      </c>
      <c r="AT130" s="440">
        <v>4.4338111890814394E-2</v>
      </c>
      <c r="AU130" s="440">
        <v>5.5720139826591415E-2</v>
      </c>
      <c r="AV130" s="440">
        <v>1.0372458484827611E-2</v>
      </c>
      <c r="AW130" s="440">
        <v>0</v>
      </c>
      <c r="AX130" s="440">
        <v>0</v>
      </c>
      <c r="AY130" s="440">
        <v>0</v>
      </c>
      <c r="AZ130" s="440">
        <v>0</v>
      </c>
      <c r="BA130" s="440">
        <v>0</v>
      </c>
      <c r="BB130" s="440">
        <v>9.2340116855630441E-3</v>
      </c>
      <c r="BC130" s="440">
        <v>2.9116698776994372E-2</v>
      </c>
      <c r="BD130" s="440">
        <v>5.356106905216082E-2</v>
      </c>
      <c r="BE130" s="440">
        <v>3.790028715329221E-2</v>
      </c>
      <c r="BF130" s="440">
        <v>4.4338111890814394E-2</v>
      </c>
      <c r="BG130" s="440">
        <v>5.5720139826591415E-2</v>
      </c>
      <c r="BH130" s="440">
        <v>1.0372458484827611E-2</v>
      </c>
      <c r="BI130" s="440">
        <v>0</v>
      </c>
      <c r="BJ130" s="440">
        <v>0</v>
      </c>
      <c r="BK130" s="440">
        <v>0</v>
      </c>
      <c r="BL130" s="440">
        <v>0</v>
      </c>
      <c r="BM130" s="440">
        <v>0</v>
      </c>
      <c r="BN130" s="440">
        <v>9.2340116855630441E-3</v>
      </c>
      <c r="BO130" s="440">
        <v>2.9116698776994372E-2</v>
      </c>
      <c r="BP130" s="440">
        <v>5.356106905216082E-2</v>
      </c>
      <c r="BQ130" s="440">
        <v>3.790028715329221E-2</v>
      </c>
      <c r="BR130" s="440">
        <v>4.4338111890814394E-2</v>
      </c>
      <c r="BS130" s="440">
        <v>5.5720139826591415E-2</v>
      </c>
      <c r="BT130" s="440">
        <v>1.0372458484827611E-2</v>
      </c>
      <c r="BU130" s="440">
        <v>0</v>
      </c>
      <c r="BV130" s="440">
        <v>0</v>
      </c>
      <c r="BW130" s="440">
        <v>0</v>
      </c>
      <c r="BX130" s="440">
        <v>0</v>
      </c>
      <c r="BY130" s="440">
        <v>0</v>
      </c>
      <c r="BZ130" s="440">
        <v>9.2340116855630441E-3</v>
      </c>
      <c r="CA130" s="440">
        <v>2.9116698776994372E-2</v>
      </c>
      <c r="CB130" s="440">
        <v>5.356106905216082E-2</v>
      </c>
      <c r="CC130" s="440">
        <v>3.790028715329221E-2</v>
      </c>
      <c r="CD130" s="440">
        <v>4.4338111890814394E-2</v>
      </c>
      <c r="CE130" s="440">
        <v>5.5720139826591415E-2</v>
      </c>
      <c r="CF130" s="440">
        <v>1.0372458484827611E-2</v>
      </c>
      <c r="CG130" s="440">
        <v>0</v>
      </c>
      <c r="CH130" s="440">
        <v>0</v>
      </c>
    </row>
    <row r="131" spans="1:86" hidden="1" x14ac:dyDescent="0.3">
      <c r="A131" s="581"/>
      <c r="B131" s="284" t="s">
        <v>22</v>
      </c>
      <c r="C131" s="417">
        <v>1.0065905241958479E-3</v>
      </c>
      <c r="D131" s="417">
        <v>9.3100601868464927E-4</v>
      </c>
      <c r="E131" s="417">
        <v>1.5542943626100695E-4</v>
      </c>
      <c r="F131" s="417">
        <v>8.7406385380757999E-4</v>
      </c>
      <c r="G131" s="417">
        <v>1.7042834870996905E-4</v>
      </c>
      <c r="H131" s="417">
        <v>3.9255276413875553E-4</v>
      </c>
      <c r="I131" s="440">
        <v>5.8158532458231729E-5</v>
      </c>
      <c r="J131" s="440">
        <v>4.7062874729583508E-4</v>
      </c>
      <c r="K131" s="440">
        <v>4.178066791322081E-4</v>
      </c>
      <c r="L131" s="440">
        <v>1.5631442522499455E-4</v>
      </c>
      <c r="M131" s="440">
        <v>1.3218123019511605E-5</v>
      </c>
      <c r="N131" s="440">
        <v>8.8407644016592912E-5</v>
      </c>
      <c r="O131" s="440">
        <v>8.6423080533888522E-4</v>
      </c>
      <c r="P131" s="440">
        <v>7.0264590052070922E-4</v>
      </c>
      <c r="Q131" s="440">
        <v>1.2035038689064334E-4</v>
      </c>
      <c r="R131" s="440">
        <v>1.1291826547628319E-3</v>
      </c>
      <c r="S131" s="440">
        <v>1.9834276391510712E-4</v>
      </c>
      <c r="T131" s="440">
        <v>4.2732643222655788E-4</v>
      </c>
      <c r="U131" s="440">
        <v>5.8158532458231729E-5</v>
      </c>
      <c r="V131" s="440">
        <v>4.7062874729583508E-4</v>
      </c>
      <c r="W131" s="440">
        <v>4.178066791322081E-4</v>
      </c>
      <c r="X131" s="440">
        <v>1.5631442522499455E-4</v>
      </c>
      <c r="Y131" s="440">
        <v>1.3218123019511605E-5</v>
      </c>
      <c r="Z131" s="440">
        <v>8.8407644016592912E-5</v>
      </c>
      <c r="AA131" s="440">
        <v>8.6423080533888522E-4</v>
      </c>
      <c r="AB131" s="440">
        <v>7.0264590052070922E-4</v>
      </c>
      <c r="AC131" s="440">
        <v>1.2035038689064334E-4</v>
      </c>
      <c r="AD131" s="440">
        <v>1.1291826547628319E-3</v>
      </c>
      <c r="AE131" s="440">
        <v>1.9834276391510712E-4</v>
      </c>
      <c r="AF131" s="440">
        <v>4.2732643222655788E-4</v>
      </c>
      <c r="AG131" s="440">
        <v>5.8158532458231729E-5</v>
      </c>
      <c r="AH131" s="440">
        <v>4.7062874729583508E-4</v>
      </c>
      <c r="AI131" s="440">
        <v>4.178066791322081E-4</v>
      </c>
      <c r="AJ131" s="440">
        <v>1.5631442522499455E-4</v>
      </c>
      <c r="AK131" s="440">
        <v>1.3218123019511605E-5</v>
      </c>
      <c r="AL131" s="440">
        <v>8.8407644016592912E-5</v>
      </c>
      <c r="AM131" s="440">
        <v>8.6423080533888522E-4</v>
      </c>
      <c r="AN131" s="440">
        <v>7.0264590052070922E-4</v>
      </c>
      <c r="AO131" s="440">
        <v>1.2035038689064334E-4</v>
      </c>
      <c r="AP131" s="440">
        <v>1.1291826547628319E-3</v>
      </c>
      <c r="AQ131" s="440">
        <v>1.9834276391510712E-4</v>
      </c>
      <c r="AR131" s="440">
        <v>4.2732643222655788E-4</v>
      </c>
      <c r="AS131" s="440">
        <v>5.8158532458231729E-5</v>
      </c>
      <c r="AT131" s="440">
        <v>4.7062874729583508E-4</v>
      </c>
      <c r="AU131" s="440">
        <v>4.178066791322081E-4</v>
      </c>
      <c r="AV131" s="440">
        <v>1.5631442522499455E-4</v>
      </c>
      <c r="AW131" s="440">
        <v>1.3218123019511605E-5</v>
      </c>
      <c r="AX131" s="440">
        <v>8.8407644016592912E-5</v>
      </c>
      <c r="AY131" s="440">
        <v>8.6423080533888522E-4</v>
      </c>
      <c r="AZ131" s="440">
        <v>7.0264590052070922E-4</v>
      </c>
      <c r="BA131" s="440">
        <v>1.2035038689064334E-4</v>
      </c>
      <c r="BB131" s="440">
        <v>1.1291826547628319E-3</v>
      </c>
      <c r="BC131" s="440">
        <v>1.9834276391510712E-4</v>
      </c>
      <c r="BD131" s="440">
        <v>4.2732643222655788E-4</v>
      </c>
      <c r="BE131" s="440">
        <v>5.8158532458231729E-5</v>
      </c>
      <c r="BF131" s="440">
        <v>4.7062874729583508E-4</v>
      </c>
      <c r="BG131" s="440">
        <v>4.178066791322081E-4</v>
      </c>
      <c r="BH131" s="440">
        <v>1.5631442522499455E-4</v>
      </c>
      <c r="BI131" s="440">
        <v>1.3218123019511605E-5</v>
      </c>
      <c r="BJ131" s="440">
        <v>8.8407644016592912E-5</v>
      </c>
      <c r="BK131" s="440">
        <v>8.6423080533888522E-4</v>
      </c>
      <c r="BL131" s="440">
        <v>7.0264590052070922E-4</v>
      </c>
      <c r="BM131" s="440">
        <v>1.2035038689064334E-4</v>
      </c>
      <c r="BN131" s="440">
        <v>1.1291826547628319E-3</v>
      </c>
      <c r="BO131" s="440">
        <v>1.9834276391510712E-4</v>
      </c>
      <c r="BP131" s="440">
        <v>4.2732643222655788E-4</v>
      </c>
      <c r="BQ131" s="440">
        <v>5.8158532458231729E-5</v>
      </c>
      <c r="BR131" s="440">
        <v>4.7062874729583508E-4</v>
      </c>
      <c r="BS131" s="440">
        <v>4.178066791322081E-4</v>
      </c>
      <c r="BT131" s="440">
        <v>1.5631442522499455E-4</v>
      </c>
      <c r="BU131" s="440">
        <v>1.3218123019511605E-5</v>
      </c>
      <c r="BV131" s="440">
        <v>8.8407644016592912E-5</v>
      </c>
      <c r="BW131" s="440">
        <v>8.6423080533888522E-4</v>
      </c>
      <c r="BX131" s="440">
        <v>7.0264590052070922E-4</v>
      </c>
      <c r="BY131" s="440">
        <v>1.2035038689064334E-4</v>
      </c>
      <c r="BZ131" s="440">
        <v>1.1291826547628319E-3</v>
      </c>
      <c r="CA131" s="440">
        <v>1.9834276391510712E-4</v>
      </c>
      <c r="CB131" s="440">
        <v>4.2732643222655788E-4</v>
      </c>
      <c r="CC131" s="440">
        <v>5.8158532458231729E-5</v>
      </c>
      <c r="CD131" s="440">
        <v>4.7062874729583508E-4</v>
      </c>
      <c r="CE131" s="440">
        <v>4.178066791322081E-4</v>
      </c>
      <c r="CF131" s="440">
        <v>1.5631442522499455E-4</v>
      </c>
      <c r="CG131" s="440">
        <v>1.3218123019511605E-5</v>
      </c>
      <c r="CH131" s="440">
        <v>8.8407644016592912E-5</v>
      </c>
    </row>
    <row r="132" spans="1:86" hidden="1" x14ac:dyDescent="0.3">
      <c r="A132" s="581"/>
      <c r="B132" s="94" t="s">
        <v>9</v>
      </c>
      <c r="C132" s="417">
        <v>9.9944311225049851E-3</v>
      </c>
      <c r="D132" s="417">
        <v>9.3698559045129921E-3</v>
      </c>
      <c r="E132" s="417">
        <v>9.2460387580735551E-3</v>
      </c>
      <c r="F132" s="417">
        <v>9.171593060273155E-3</v>
      </c>
      <c r="G132" s="417">
        <v>7.1962924488860923E-3</v>
      </c>
      <c r="H132" s="417">
        <v>0</v>
      </c>
      <c r="I132" s="440">
        <v>0</v>
      </c>
      <c r="J132" s="440">
        <v>0</v>
      </c>
      <c r="K132" s="440">
        <v>2.9187784454542638E-2</v>
      </c>
      <c r="L132" s="440">
        <v>1.2679281815188228E-2</v>
      </c>
      <c r="M132" s="440">
        <v>1.3789181967679058E-2</v>
      </c>
      <c r="N132" s="440">
        <v>4.894473059826189E-3</v>
      </c>
      <c r="O132" s="440">
        <v>8.5508748957760523E-3</v>
      </c>
      <c r="P132" s="440">
        <v>7.2047530449447176E-3</v>
      </c>
      <c r="Q132" s="440">
        <v>7.3908138418684322E-3</v>
      </c>
      <c r="R132" s="440">
        <v>1.1905794324341626E-2</v>
      </c>
      <c r="S132" s="440">
        <v>9.5932321439865294E-3</v>
      </c>
      <c r="T132" s="440">
        <v>0</v>
      </c>
      <c r="U132" s="440">
        <v>0</v>
      </c>
      <c r="V132" s="440">
        <v>0</v>
      </c>
      <c r="W132" s="440">
        <v>2.9187784454542638E-2</v>
      </c>
      <c r="X132" s="440">
        <v>1.2679281815188228E-2</v>
      </c>
      <c r="Y132" s="440">
        <v>1.3789181967679058E-2</v>
      </c>
      <c r="Z132" s="440">
        <v>4.894473059826189E-3</v>
      </c>
      <c r="AA132" s="440">
        <v>8.5508748957760523E-3</v>
      </c>
      <c r="AB132" s="440">
        <v>7.2047530449447176E-3</v>
      </c>
      <c r="AC132" s="440">
        <v>7.3908138418684322E-3</v>
      </c>
      <c r="AD132" s="440">
        <v>1.1905794324341626E-2</v>
      </c>
      <c r="AE132" s="440">
        <v>9.5932321439865294E-3</v>
      </c>
      <c r="AF132" s="440">
        <v>0</v>
      </c>
      <c r="AG132" s="440">
        <v>0</v>
      </c>
      <c r="AH132" s="440">
        <v>0</v>
      </c>
      <c r="AI132" s="440">
        <v>2.9187784454542638E-2</v>
      </c>
      <c r="AJ132" s="440">
        <v>1.2679281815188228E-2</v>
      </c>
      <c r="AK132" s="440">
        <v>1.3789181967679058E-2</v>
      </c>
      <c r="AL132" s="440">
        <v>4.894473059826189E-3</v>
      </c>
      <c r="AM132" s="440">
        <v>8.5508748957760523E-3</v>
      </c>
      <c r="AN132" s="440">
        <v>7.2047530449447176E-3</v>
      </c>
      <c r="AO132" s="440">
        <v>7.3908138418684322E-3</v>
      </c>
      <c r="AP132" s="440">
        <v>1.1905794324341626E-2</v>
      </c>
      <c r="AQ132" s="440">
        <v>9.5932321439865294E-3</v>
      </c>
      <c r="AR132" s="440">
        <v>0</v>
      </c>
      <c r="AS132" s="440">
        <v>0</v>
      </c>
      <c r="AT132" s="440">
        <v>0</v>
      </c>
      <c r="AU132" s="440">
        <v>2.9187784454542638E-2</v>
      </c>
      <c r="AV132" s="440">
        <v>1.2679281815188228E-2</v>
      </c>
      <c r="AW132" s="440">
        <v>1.3789181967679058E-2</v>
      </c>
      <c r="AX132" s="440">
        <v>4.894473059826189E-3</v>
      </c>
      <c r="AY132" s="440">
        <v>8.5508748957760523E-3</v>
      </c>
      <c r="AZ132" s="440">
        <v>7.2047530449447176E-3</v>
      </c>
      <c r="BA132" s="440">
        <v>7.3908138418684322E-3</v>
      </c>
      <c r="BB132" s="440">
        <v>1.1905794324341626E-2</v>
      </c>
      <c r="BC132" s="440">
        <v>9.5932321439865294E-3</v>
      </c>
      <c r="BD132" s="440">
        <v>0</v>
      </c>
      <c r="BE132" s="440">
        <v>0</v>
      </c>
      <c r="BF132" s="440">
        <v>0</v>
      </c>
      <c r="BG132" s="440">
        <v>2.9187784454542638E-2</v>
      </c>
      <c r="BH132" s="440">
        <v>1.2679281815188228E-2</v>
      </c>
      <c r="BI132" s="440">
        <v>1.3789181967679058E-2</v>
      </c>
      <c r="BJ132" s="440">
        <v>4.894473059826189E-3</v>
      </c>
      <c r="BK132" s="440">
        <v>8.5508748957760523E-3</v>
      </c>
      <c r="BL132" s="440">
        <v>7.2047530449447176E-3</v>
      </c>
      <c r="BM132" s="440">
        <v>7.3908138418684322E-3</v>
      </c>
      <c r="BN132" s="440">
        <v>1.1905794324341626E-2</v>
      </c>
      <c r="BO132" s="440">
        <v>9.5932321439865294E-3</v>
      </c>
      <c r="BP132" s="440">
        <v>0</v>
      </c>
      <c r="BQ132" s="440">
        <v>0</v>
      </c>
      <c r="BR132" s="440">
        <v>0</v>
      </c>
      <c r="BS132" s="440">
        <v>2.9187784454542638E-2</v>
      </c>
      <c r="BT132" s="440">
        <v>1.2679281815188228E-2</v>
      </c>
      <c r="BU132" s="440">
        <v>1.3789181967679058E-2</v>
      </c>
      <c r="BV132" s="440">
        <v>4.894473059826189E-3</v>
      </c>
      <c r="BW132" s="440">
        <v>8.5508748957760523E-3</v>
      </c>
      <c r="BX132" s="440">
        <v>7.2047530449447176E-3</v>
      </c>
      <c r="BY132" s="440">
        <v>7.3908138418684322E-3</v>
      </c>
      <c r="BZ132" s="440">
        <v>1.1905794324341626E-2</v>
      </c>
      <c r="CA132" s="440">
        <v>9.5932321439865294E-3</v>
      </c>
      <c r="CB132" s="440">
        <v>0</v>
      </c>
      <c r="CC132" s="440">
        <v>0</v>
      </c>
      <c r="CD132" s="440">
        <v>0</v>
      </c>
      <c r="CE132" s="440">
        <v>2.9187784454542638E-2</v>
      </c>
      <c r="CF132" s="440">
        <v>1.2679281815188228E-2</v>
      </c>
      <c r="CG132" s="440">
        <v>1.3789181967679058E-2</v>
      </c>
      <c r="CH132" s="440">
        <v>4.894473059826189E-3</v>
      </c>
    </row>
    <row r="133" spans="1:86" hidden="1" x14ac:dyDescent="0.3">
      <c r="A133" s="581"/>
      <c r="B133" s="94" t="s">
        <v>3</v>
      </c>
      <c r="C133" s="417">
        <v>9.9940648226680678E-3</v>
      </c>
      <c r="D133" s="417">
        <v>9.3549568895570073E-3</v>
      </c>
      <c r="E133" s="417">
        <v>8.9207815764972033E-3</v>
      </c>
      <c r="F133" s="417">
        <v>6.6921641567437313E-3</v>
      </c>
      <c r="G133" s="417">
        <v>1.4113787740406187E-2</v>
      </c>
      <c r="H133" s="417">
        <v>4.6747823558508782E-2</v>
      </c>
      <c r="I133" s="440">
        <v>3.7448558084642369E-2</v>
      </c>
      <c r="J133" s="440">
        <v>4.3687425575025043E-2</v>
      </c>
      <c r="K133" s="440">
        <v>5.0590911711988394E-2</v>
      </c>
      <c r="L133" s="440">
        <v>1.0533502705622855E-2</v>
      </c>
      <c r="M133" s="440">
        <v>1.3058292686961574E-2</v>
      </c>
      <c r="N133" s="440">
        <v>4.8921567556137703E-3</v>
      </c>
      <c r="O133" s="440">
        <v>8.5506796199090324E-3</v>
      </c>
      <c r="P133" s="440">
        <v>7.1929820675005586E-3</v>
      </c>
      <c r="Q133" s="440">
        <v>7.1264205240276282E-3</v>
      </c>
      <c r="R133" s="440">
        <v>8.6466311344846336E-3</v>
      </c>
      <c r="S133" s="440">
        <v>1.9421759225798512E-2</v>
      </c>
      <c r="T133" s="440">
        <v>5.2375190799397835E-2</v>
      </c>
      <c r="U133" s="440">
        <v>3.7448558084642369E-2</v>
      </c>
      <c r="V133" s="440">
        <v>4.3687425575025043E-2</v>
      </c>
      <c r="W133" s="440">
        <v>5.0590911711988394E-2</v>
      </c>
      <c r="X133" s="440">
        <v>1.0533502705622855E-2</v>
      </c>
      <c r="Y133" s="440">
        <v>1.3058292686961574E-2</v>
      </c>
      <c r="Z133" s="440">
        <v>4.8921567556137703E-3</v>
      </c>
      <c r="AA133" s="440">
        <v>8.5506796199090324E-3</v>
      </c>
      <c r="AB133" s="440">
        <v>7.1929820675005586E-3</v>
      </c>
      <c r="AC133" s="440">
        <v>7.1264205240276282E-3</v>
      </c>
      <c r="AD133" s="440">
        <v>8.6466311344846336E-3</v>
      </c>
      <c r="AE133" s="440">
        <v>1.9421759225798512E-2</v>
      </c>
      <c r="AF133" s="440">
        <v>5.2375190799397835E-2</v>
      </c>
      <c r="AG133" s="440">
        <v>3.7448558084642369E-2</v>
      </c>
      <c r="AH133" s="440">
        <v>4.3687425575025043E-2</v>
      </c>
      <c r="AI133" s="440">
        <v>5.0590911711988394E-2</v>
      </c>
      <c r="AJ133" s="440">
        <v>1.0533502705622855E-2</v>
      </c>
      <c r="AK133" s="440">
        <v>1.3058292686961574E-2</v>
      </c>
      <c r="AL133" s="440">
        <v>4.8921567556137703E-3</v>
      </c>
      <c r="AM133" s="440">
        <v>8.5506796199090324E-3</v>
      </c>
      <c r="AN133" s="440">
        <v>7.1929820675005586E-3</v>
      </c>
      <c r="AO133" s="440">
        <v>7.1264205240276282E-3</v>
      </c>
      <c r="AP133" s="440">
        <v>8.6466311344846336E-3</v>
      </c>
      <c r="AQ133" s="440">
        <v>1.9421759225798512E-2</v>
      </c>
      <c r="AR133" s="440">
        <v>5.2375190799397835E-2</v>
      </c>
      <c r="AS133" s="440">
        <v>3.7448558084642369E-2</v>
      </c>
      <c r="AT133" s="440">
        <v>4.3687425575025043E-2</v>
      </c>
      <c r="AU133" s="440">
        <v>5.0590911711988394E-2</v>
      </c>
      <c r="AV133" s="440">
        <v>1.0533502705622855E-2</v>
      </c>
      <c r="AW133" s="440">
        <v>1.3058292686961574E-2</v>
      </c>
      <c r="AX133" s="440">
        <v>4.8921567556137703E-3</v>
      </c>
      <c r="AY133" s="440">
        <v>8.5506796199090324E-3</v>
      </c>
      <c r="AZ133" s="440">
        <v>7.1929820675005586E-3</v>
      </c>
      <c r="BA133" s="440">
        <v>7.1264205240276282E-3</v>
      </c>
      <c r="BB133" s="440">
        <v>8.6466311344846336E-3</v>
      </c>
      <c r="BC133" s="440">
        <v>1.9421759225798512E-2</v>
      </c>
      <c r="BD133" s="440">
        <v>5.2375190799397835E-2</v>
      </c>
      <c r="BE133" s="440">
        <v>3.7448558084642369E-2</v>
      </c>
      <c r="BF133" s="440">
        <v>4.3687425575025043E-2</v>
      </c>
      <c r="BG133" s="440">
        <v>5.0590911711988394E-2</v>
      </c>
      <c r="BH133" s="440">
        <v>1.0533502705622855E-2</v>
      </c>
      <c r="BI133" s="440">
        <v>1.3058292686961574E-2</v>
      </c>
      <c r="BJ133" s="440">
        <v>4.8921567556137703E-3</v>
      </c>
      <c r="BK133" s="440">
        <v>8.5506796199090324E-3</v>
      </c>
      <c r="BL133" s="440">
        <v>7.1929820675005586E-3</v>
      </c>
      <c r="BM133" s="440">
        <v>7.1264205240276282E-3</v>
      </c>
      <c r="BN133" s="440">
        <v>8.6466311344846336E-3</v>
      </c>
      <c r="BO133" s="440">
        <v>1.9421759225798512E-2</v>
      </c>
      <c r="BP133" s="440">
        <v>5.2375190799397835E-2</v>
      </c>
      <c r="BQ133" s="440">
        <v>3.7448558084642369E-2</v>
      </c>
      <c r="BR133" s="440">
        <v>4.3687425575025043E-2</v>
      </c>
      <c r="BS133" s="440">
        <v>5.0590911711988394E-2</v>
      </c>
      <c r="BT133" s="440">
        <v>1.0533502705622855E-2</v>
      </c>
      <c r="BU133" s="440">
        <v>1.3058292686961574E-2</v>
      </c>
      <c r="BV133" s="440">
        <v>4.8921567556137703E-3</v>
      </c>
      <c r="BW133" s="440">
        <v>8.5506796199090324E-3</v>
      </c>
      <c r="BX133" s="440">
        <v>7.1929820675005586E-3</v>
      </c>
      <c r="BY133" s="440">
        <v>7.1264205240276282E-3</v>
      </c>
      <c r="BZ133" s="440">
        <v>8.6466311344846336E-3</v>
      </c>
      <c r="CA133" s="440">
        <v>1.9421759225798512E-2</v>
      </c>
      <c r="CB133" s="440">
        <v>5.2375190799397835E-2</v>
      </c>
      <c r="CC133" s="440">
        <v>3.7448558084642369E-2</v>
      </c>
      <c r="CD133" s="440">
        <v>4.3687425575025043E-2</v>
      </c>
      <c r="CE133" s="440">
        <v>5.0590911711988394E-2</v>
      </c>
      <c r="CF133" s="440">
        <v>1.0533502705622855E-2</v>
      </c>
      <c r="CG133" s="440">
        <v>1.3058292686961574E-2</v>
      </c>
      <c r="CH133" s="440">
        <v>4.8921567556137703E-3</v>
      </c>
    </row>
    <row r="134" spans="1:86" hidden="1" x14ac:dyDescent="0.3">
      <c r="A134" s="581"/>
      <c r="B134" s="94" t="s">
        <v>4</v>
      </c>
      <c r="C134" s="417">
        <v>7.1944872918633627E-3</v>
      </c>
      <c r="D134" s="417">
        <v>6.6145042456472692E-3</v>
      </c>
      <c r="E134" s="417">
        <v>7.5637679556802952E-3</v>
      </c>
      <c r="F134" s="417">
        <v>8.3419121728184262E-3</v>
      </c>
      <c r="G134" s="417">
        <v>1.0076583595313916E-2</v>
      </c>
      <c r="H134" s="417">
        <v>2.9604692181360526E-2</v>
      </c>
      <c r="I134" s="440">
        <v>3.1784199478586746E-2</v>
      </c>
      <c r="J134" s="440">
        <v>3.0514230903407994E-2</v>
      </c>
      <c r="K134" s="440">
        <v>2.892517799306665E-2</v>
      </c>
      <c r="L134" s="440">
        <v>1.450859392958519E-2</v>
      </c>
      <c r="M134" s="440">
        <v>8.5484151905837972E-3</v>
      </c>
      <c r="N134" s="440">
        <v>5.9032350324111083E-3</v>
      </c>
      <c r="O134" s="440">
        <v>6.2086186456213593E-3</v>
      </c>
      <c r="P134" s="440">
        <v>5.0116014507226806E-3</v>
      </c>
      <c r="Q134" s="440">
        <v>6.0244936849912405E-3</v>
      </c>
      <c r="R134" s="440">
        <v>1.0813858965914691E-2</v>
      </c>
      <c r="S134" s="440">
        <v>1.3733789268107564E-2</v>
      </c>
      <c r="T134" s="440">
        <v>3.3503337255954453E-2</v>
      </c>
      <c r="U134" s="440">
        <v>3.1784199478586746E-2</v>
      </c>
      <c r="V134" s="440">
        <v>3.0514230903407994E-2</v>
      </c>
      <c r="W134" s="440">
        <v>2.892517799306665E-2</v>
      </c>
      <c r="X134" s="440">
        <v>1.450859392958519E-2</v>
      </c>
      <c r="Y134" s="440">
        <v>8.5484151905837972E-3</v>
      </c>
      <c r="Z134" s="440">
        <v>5.9032350324111083E-3</v>
      </c>
      <c r="AA134" s="440">
        <v>6.2086186456213593E-3</v>
      </c>
      <c r="AB134" s="440">
        <v>5.0116014507226806E-3</v>
      </c>
      <c r="AC134" s="440">
        <v>6.0244936849912405E-3</v>
      </c>
      <c r="AD134" s="440">
        <v>1.0813858965914691E-2</v>
      </c>
      <c r="AE134" s="440">
        <v>1.3733789268107564E-2</v>
      </c>
      <c r="AF134" s="440">
        <v>3.3503337255954453E-2</v>
      </c>
      <c r="AG134" s="440">
        <v>3.1784199478586746E-2</v>
      </c>
      <c r="AH134" s="440">
        <v>3.0514230903407994E-2</v>
      </c>
      <c r="AI134" s="440">
        <v>2.892517799306665E-2</v>
      </c>
      <c r="AJ134" s="440">
        <v>1.450859392958519E-2</v>
      </c>
      <c r="AK134" s="440">
        <v>8.5484151905837972E-3</v>
      </c>
      <c r="AL134" s="440">
        <v>5.9032350324111083E-3</v>
      </c>
      <c r="AM134" s="440">
        <v>6.2086186456213593E-3</v>
      </c>
      <c r="AN134" s="440">
        <v>5.0116014507226806E-3</v>
      </c>
      <c r="AO134" s="440">
        <v>6.0244936849912405E-3</v>
      </c>
      <c r="AP134" s="440">
        <v>1.0813858965914691E-2</v>
      </c>
      <c r="AQ134" s="440">
        <v>1.3733789268107564E-2</v>
      </c>
      <c r="AR134" s="440">
        <v>3.3503337255954453E-2</v>
      </c>
      <c r="AS134" s="440">
        <v>3.1784199478586746E-2</v>
      </c>
      <c r="AT134" s="440">
        <v>3.0514230903407994E-2</v>
      </c>
      <c r="AU134" s="440">
        <v>2.892517799306665E-2</v>
      </c>
      <c r="AV134" s="440">
        <v>1.450859392958519E-2</v>
      </c>
      <c r="AW134" s="440">
        <v>8.5484151905837972E-3</v>
      </c>
      <c r="AX134" s="440">
        <v>5.9032350324111083E-3</v>
      </c>
      <c r="AY134" s="440">
        <v>6.2086186456213593E-3</v>
      </c>
      <c r="AZ134" s="440">
        <v>5.0116014507226806E-3</v>
      </c>
      <c r="BA134" s="440">
        <v>6.0244936849912405E-3</v>
      </c>
      <c r="BB134" s="440">
        <v>1.0813858965914691E-2</v>
      </c>
      <c r="BC134" s="440">
        <v>1.3733789268107564E-2</v>
      </c>
      <c r="BD134" s="440">
        <v>3.3503337255954453E-2</v>
      </c>
      <c r="BE134" s="440">
        <v>3.1784199478586746E-2</v>
      </c>
      <c r="BF134" s="440">
        <v>3.0514230903407994E-2</v>
      </c>
      <c r="BG134" s="440">
        <v>2.892517799306665E-2</v>
      </c>
      <c r="BH134" s="440">
        <v>1.450859392958519E-2</v>
      </c>
      <c r="BI134" s="440">
        <v>8.5484151905837972E-3</v>
      </c>
      <c r="BJ134" s="440">
        <v>5.9032350324111083E-3</v>
      </c>
      <c r="BK134" s="440">
        <v>6.2086186456213593E-3</v>
      </c>
      <c r="BL134" s="440">
        <v>5.0116014507226806E-3</v>
      </c>
      <c r="BM134" s="440">
        <v>6.0244936849912405E-3</v>
      </c>
      <c r="BN134" s="440">
        <v>1.0813858965914691E-2</v>
      </c>
      <c r="BO134" s="440">
        <v>1.3733789268107564E-2</v>
      </c>
      <c r="BP134" s="440">
        <v>3.3503337255954453E-2</v>
      </c>
      <c r="BQ134" s="440">
        <v>3.1784199478586746E-2</v>
      </c>
      <c r="BR134" s="440">
        <v>3.0514230903407994E-2</v>
      </c>
      <c r="BS134" s="440">
        <v>2.892517799306665E-2</v>
      </c>
      <c r="BT134" s="440">
        <v>1.450859392958519E-2</v>
      </c>
      <c r="BU134" s="440">
        <v>8.5484151905837972E-3</v>
      </c>
      <c r="BV134" s="440">
        <v>5.9032350324111083E-3</v>
      </c>
      <c r="BW134" s="440">
        <v>6.2086186456213593E-3</v>
      </c>
      <c r="BX134" s="440">
        <v>5.0116014507226806E-3</v>
      </c>
      <c r="BY134" s="440">
        <v>6.0244936849912405E-3</v>
      </c>
      <c r="BZ134" s="440">
        <v>1.0813858965914691E-2</v>
      </c>
      <c r="CA134" s="440">
        <v>1.3733789268107564E-2</v>
      </c>
      <c r="CB134" s="440">
        <v>3.3503337255954453E-2</v>
      </c>
      <c r="CC134" s="440">
        <v>3.1784199478586746E-2</v>
      </c>
      <c r="CD134" s="440">
        <v>3.0514230903407994E-2</v>
      </c>
      <c r="CE134" s="440">
        <v>2.892517799306665E-2</v>
      </c>
      <c r="CF134" s="440">
        <v>1.450859392958519E-2</v>
      </c>
      <c r="CG134" s="440">
        <v>8.5484151905837972E-3</v>
      </c>
      <c r="CH134" s="440">
        <v>5.9032350324111083E-3</v>
      </c>
    </row>
    <row r="135" spans="1:86" hidden="1" x14ac:dyDescent="0.3">
      <c r="A135" s="581"/>
      <c r="B135" s="94" t="s">
        <v>5</v>
      </c>
      <c r="C135" s="417">
        <v>6.0073596766950631E-3</v>
      </c>
      <c r="D135" s="417">
        <v>5.9112974915953411E-3</v>
      </c>
      <c r="E135" s="417">
        <v>6.725503249182755E-3</v>
      </c>
      <c r="F135" s="417">
        <v>6.3427155477634566E-3</v>
      </c>
      <c r="G135" s="417">
        <v>8.249339219814052E-3</v>
      </c>
      <c r="H135" s="417">
        <v>2.4892836088167204E-2</v>
      </c>
      <c r="I135" s="440">
        <v>2.7948231710505797E-2</v>
      </c>
      <c r="J135" s="440">
        <v>2.6917776928792127E-2</v>
      </c>
      <c r="K135" s="440">
        <v>2.6315188071380863E-2</v>
      </c>
      <c r="L135" s="440">
        <v>1.1381656741662681E-2</v>
      </c>
      <c r="M135" s="440">
        <v>7.4875486989532539E-3</v>
      </c>
      <c r="N135" s="440">
        <v>5.4381227501447017E-3</v>
      </c>
      <c r="O135" s="440">
        <v>5.1790164517634936E-3</v>
      </c>
      <c r="P135" s="440">
        <v>4.4535399038463826E-3</v>
      </c>
      <c r="Q135" s="440">
        <v>5.3448739748747443E-3</v>
      </c>
      <c r="R135" s="440">
        <v>8.1888416498963629E-3</v>
      </c>
      <c r="S135" s="440">
        <v>1.1133502416075134E-2</v>
      </c>
      <c r="T135" s="440">
        <v>2.8135807134198595E-2</v>
      </c>
      <c r="U135" s="440">
        <v>2.7948231710505797E-2</v>
      </c>
      <c r="V135" s="440">
        <v>2.6917776928792127E-2</v>
      </c>
      <c r="W135" s="440">
        <v>2.6315188071380863E-2</v>
      </c>
      <c r="X135" s="440">
        <v>1.1381656741662681E-2</v>
      </c>
      <c r="Y135" s="440">
        <v>7.4875486989532539E-3</v>
      </c>
      <c r="Z135" s="440">
        <v>5.4381227501447017E-3</v>
      </c>
      <c r="AA135" s="440">
        <v>5.1790164517634936E-3</v>
      </c>
      <c r="AB135" s="440">
        <v>4.4535399038463826E-3</v>
      </c>
      <c r="AC135" s="440">
        <v>5.3448739748747443E-3</v>
      </c>
      <c r="AD135" s="440">
        <v>8.1888416498963629E-3</v>
      </c>
      <c r="AE135" s="440">
        <v>1.1133502416075134E-2</v>
      </c>
      <c r="AF135" s="440">
        <v>2.8135807134198595E-2</v>
      </c>
      <c r="AG135" s="440">
        <v>2.7948231710505797E-2</v>
      </c>
      <c r="AH135" s="440">
        <v>2.6917776928792127E-2</v>
      </c>
      <c r="AI135" s="440">
        <v>2.6315188071380863E-2</v>
      </c>
      <c r="AJ135" s="440">
        <v>1.1381656741662681E-2</v>
      </c>
      <c r="AK135" s="440">
        <v>7.4875486989532539E-3</v>
      </c>
      <c r="AL135" s="440">
        <v>5.4381227501447017E-3</v>
      </c>
      <c r="AM135" s="440">
        <v>5.1790164517634936E-3</v>
      </c>
      <c r="AN135" s="440">
        <v>4.4535399038463826E-3</v>
      </c>
      <c r="AO135" s="440">
        <v>5.3448739748747443E-3</v>
      </c>
      <c r="AP135" s="440">
        <v>8.1888416498963629E-3</v>
      </c>
      <c r="AQ135" s="440">
        <v>1.1133502416075134E-2</v>
      </c>
      <c r="AR135" s="440">
        <v>2.8135807134198595E-2</v>
      </c>
      <c r="AS135" s="440">
        <v>2.7948231710505797E-2</v>
      </c>
      <c r="AT135" s="440">
        <v>2.6917776928792127E-2</v>
      </c>
      <c r="AU135" s="440">
        <v>2.6315188071380863E-2</v>
      </c>
      <c r="AV135" s="440">
        <v>1.1381656741662681E-2</v>
      </c>
      <c r="AW135" s="440">
        <v>7.4875486989532539E-3</v>
      </c>
      <c r="AX135" s="440">
        <v>5.4381227501447017E-3</v>
      </c>
      <c r="AY135" s="440">
        <v>5.1790164517634936E-3</v>
      </c>
      <c r="AZ135" s="440">
        <v>4.4535399038463826E-3</v>
      </c>
      <c r="BA135" s="440">
        <v>5.3448739748747443E-3</v>
      </c>
      <c r="BB135" s="440">
        <v>8.1888416498963629E-3</v>
      </c>
      <c r="BC135" s="440">
        <v>1.1133502416075134E-2</v>
      </c>
      <c r="BD135" s="440">
        <v>2.8135807134198595E-2</v>
      </c>
      <c r="BE135" s="440">
        <v>2.7948231710505797E-2</v>
      </c>
      <c r="BF135" s="440">
        <v>2.6917776928792127E-2</v>
      </c>
      <c r="BG135" s="440">
        <v>2.6315188071380863E-2</v>
      </c>
      <c r="BH135" s="440">
        <v>1.1381656741662681E-2</v>
      </c>
      <c r="BI135" s="440">
        <v>7.4875486989532539E-3</v>
      </c>
      <c r="BJ135" s="440">
        <v>5.4381227501447017E-3</v>
      </c>
      <c r="BK135" s="440">
        <v>5.1790164517634936E-3</v>
      </c>
      <c r="BL135" s="440">
        <v>4.4535399038463826E-3</v>
      </c>
      <c r="BM135" s="440">
        <v>5.3448739748747443E-3</v>
      </c>
      <c r="BN135" s="440">
        <v>8.1888416498963629E-3</v>
      </c>
      <c r="BO135" s="440">
        <v>1.1133502416075134E-2</v>
      </c>
      <c r="BP135" s="440">
        <v>2.8135807134198595E-2</v>
      </c>
      <c r="BQ135" s="440">
        <v>2.7948231710505797E-2</v>
      </c>
      <c r="BR135" s="440">
        <v>2.6917776928792127E-2</v>
      </c>
      <c r="BS135" s="440">
        <v>2.6315188071380863E-2</v>
      </c>
      <c r="BT135" s="440">
        <v>1.1381656741662681E-2</v>
      </c>
      <c r="BU135" s="440">
        <v>7.4875486989532539E-3</v>
      </c>
      <c r="BV135" s="440">
        <v>5.4381227501447017E-3</v>
      </c>
      <c r="BW135" s="440">
        <v>5.1790164517634936E-3</v>
      </c>
      <c r="BX135" s="440">
        <v>4.4535399038463826E-3</v>
      </c>
      <c r="BY135" s="440">
        <v>5.3448739748747443E-3</v>
      </c>
      <c r="BZ135" s="440">
        <v>8.1888416498963629E-3</v>
      </c>
      <c r="CA135" s="440">
        <v>1.1133502416075134E-2</v>
      </c>
      <c r="CB135" s="440">
        <v>2.8135807134198595E-2</v>
      </c>
      <c r="CC135" s="440">
        <v>2.7948231710505797E-2</v>
      </c>
      <c r="CD135" s="440">
        <v>2.6917776928792127E-2</v>
      </c>
      <c r="CE135" s="440">
        <v>2.6315188071380863E-2</v>
      </c>
      <c r="CF135" s="440">
        <v>1.1381656741662681E-2</v>
      </c>
      <c r="CG135" s="440">
        <v>7.4875486989532539E-3</v>
      </c>
      <c r="CH135" s="440">
        <v>5.4381227501447017E-3</v>
      </c>
    </row>
    <row r="136" spans="1:86" hidden="1" x14ac:dyDescent="0.3">
      <c r="A136" s="581"/>
      <c r="B136" s="94" t="s">
        <v>23</v>
      </c>
      <c r="C136" s="417">
        <v>6.0073596766950631E-3</v>
      </c>
      <c r="D136" s="417">
        <v>5.9112974915953411E-3</v>
      </c>
      <c r="E136" s="417">
        <v>6.725503249182755E-3</v>
      </c>
      <c r="F136" s="417">
        <v>6.3427155477634566E-3</v>
      </c>
      <c r="G136" s="417">
        <v>8.249339219814052E-3</v>
      </c>
      <c r="H136" s="417">
        <v>2.4892836088167204E-2</v>
      </c>
      <c r="I136" s="440">
        <v>2.7948231710505797E-2</v>
      </c>
      <c r="J136" s="440">
        <v>2.6917776928792127E-2</v>
      </c>
      <c r="K136" s="440">
        <v>2.6315188071380863E-2</v>
      </c>
      <c r="L136" s="440">
        <v>1.1381656741662681E-2</v>
      </c>
      <c r="M136" s="440">
        <v>7.4875486989532539E-3</v>
      </c>
      <c r="N136" s="440">
        <v>5.4381227501447017E-3</v>
      </c>
      <c r="O136" s="440">
        <v>5.1790164517634936E-3</v>
      </c>
      <c r="P136" s="440">
        <v>4.4535399038463826E-3</v>
      </c>
      <c r="Q136" s="440">
        <v>5.3448739748747443E-3</v>
      </c>
      <c r="R136" s="440">
        <v>8.1888416498963629E-3</v>
      </c>
      <c r="S136" s="440">
        <v>1.1133502416075134E-2</v>
      </c>
      <c r="T136" s="440">
        <v>2.8135807134198595E-2</v>
      </c>
      <c r="U136" s="440">
        <v>2.7948231710505797E-2</v>
      </c>
      <c r="V136" s="440">
        <v>2.6917776928792127E-2</v>
      </c>
      <c r="W136" s="440">
        <v>2.6315188071380863E-2</v>
      </c>
      <c r="X136" s="440">
        <v>1.1381656741662681E-2</v>
      </c>
      <c r="Y136" s="440">
        <v>7.4875486989532539E-3</v>
      </c>
      <c r="Z136" s="440">
        <v>5.4381227501447017E-3</v>
      </c>
      <c r="AA136" s="440">
        <v>5.1790164517634936E-3</v>
      </c>
      <c r="AB136" s="440">
        <v>4.4535399038463826E-3</v>
      </c>
      <c r="AC136" s="440">
        <v>5.3448739748747443E-3</v>
      </c>
      <c r="AD136" s="440">
        <v>8.1888416498963629E-3</v>
      </c>
      <c r="AE136" s="440">
        <v>1.1133502416075134E-2</v>
      </c>
      <c r="AF136" s="440">
        <v>2.8135807134198595E-2</v>
      </c>
      <c r="AG136" s="440">
        <v>2.7948231710505797E-2</v>
      </c>
      <c r="AH136" s="440">
        <v>2.6917776928792127E-2</v>
      </c>
      <c r="AI136" s="440">
        <v>2.6315188071380863E-2</v>
      </c>
      <c r="AJ136" s="440">
        <v>1.1381656741662681E-2</v>
      </c>
      <c r="AK136" s="440">
        <v>7.4875486989532539E-3</v>
      </c>
      <c r="AL136" s="440">
        <v>5.4381227501447017E-3</v>
      </c>
      <c r="AM136" s="440">
        <v>5.1790164517634936E-3</v>
      </c>
      <c r="AN136" s="440">
        <v>4.4535399038463826E-3</v>
      </c>
      <c r="AO136" s="440">
        <v>5.3448739748747443E-3</v>
      </c>
      <c r="AP136" s="440">
        <v>8.1888416498963629E-3</v>
      </c>
      <c r="AQ136" s="440">
        <v>1.1133502416075134E-2</v>
      </c>
      <c r="AR136" s="440">
        <v>2.8135807134198595E-2</v>
      </c>
      <c r="AS136" s="440">
        <v>2.7948231710505797E-2</v>
      </c>
      <c r="AT136" s="440">
        <v>2.6917776928792127E-2</v>
      </c>
      <c r="AU136" s="440">
        <v>2.6315188071380863E-2</v>
      </c>
      <c r="AV136" s="440">
        <v>1.1381656741662681E-2</v>
      </c>
      <c r="AW136" s="440">
        <v>7.4875486989532539E-3</v>
      </c>
      <c r="AX136" s="440">
        <v>5.4381227501447017E-3</v>
      </c>
      <c r="AY136" s="440">
        <v>5.1790164517634936E-3</v>
      </c>
      <c r="AZ136" s="440">
        <v>4.4535399038463826E-3</v>
      </c>
      <c r="BA136" s="440">
        <v>5.3448739748747443E-3</v>
      </c>
      <c r="BB136" s="440">
        <v>8.1888416498963629E-3</v>
      </c>
      <c r="BC136" s="440">
        <v>1.1133502416075134E-2</v>
      </c>
      <c r="BD136" s="440">
        <v>2.8135807134198595E-2</v>
      </c>
      <c r="BE136" s="440">
        <v>2.7948231710505797E-2</v>
      </c>
      <c r="BF136" s="440">
        <v>2.6917776928792127E-2</v>
      </c>
      <c r="BG136" s="440">
        <v>2.6315188071380863E-2</v>
      </c>
      <c r="BH136" s="440">
        <v>1.1381656741662681E-2</v>
      </c>
      <c r="BI136" s="440">
        <v>7.4875486989532539E-3</v>
      </c>
      <c r="BJ136" s="440">
        <v>5.4381227501447017E-3</v>
      </c>
      <c r="BK136" s="440">
        <v>5.1790164517634936E-3</v>
      </c>
      <c r="BL136" s="440">
        <v>4.4535399038463826E-3</v>
      </c>
      <c r="BM136" s="440">
        <v>5.3448739748747443E-3</v>
      </c>
      <c r="BN136" s="440">
        <v>8.1888416498963629E-3</v>
      </c>
      <c r="BO136" s="440">
        <v>1.1133502416075134E-2</v>
      </c>
      <c r="BP136" s="440">
        <v>2.8135807134198595E-2</v>
      </c>
      <c r="BQ136" s="440">
        <v>2.7948231710505797E-2</v>
      </c>
      <c r="BR136" s="440">
        <v>2.6917776928792127E-2</v>
      </c>
      <c r="BS136" s="440">
        <v>2.6315188071380863E-2</v>
      </c>
      <c r="BT136" s="440">
        <v>1.1381656741662681E-2</v>
      </c>
      <c r="BU136" s="440">
        <v>7.4875486989532539E-3</v>
      </c>
      <c r="BV136" s="440">
        <v>5.4381227501447017E-3</v>
      </c>
      <c r="BW136" s="440">
        <v>5.1790164517634936E-3</v>
      </c>
      <c r="BX136" s="440">
        <v>4.4535399038463826E-3</v>
      </c>
      <c r="BY136" s="440">
        <v>5.3448739748747443E-3</v>
      </c>
      <c r="BZ136" s="440">
        <v>8.1888416498963629E-3</v>
      </c>
      <c r="CA136" s="440">
        <v>1.1133502416075134E-2</v>
      </c>
      <c r="CB136" s="440">
        <v>2.8135807134198595E-2</v>
      </c>
      <c r="CC136" s="440">
        <v>2.7948231710505797E-2</v>
      </c>
      <c r="CD136" s="440">
        <v>2.6917776928792127E-2</v>
      </c>
      <c r="CE136" s="440">
        <v>2.6315188071380863E-2</v>
      </c>
      <c r="CF136" s="440">
        <v>1.1381656741662681E-2</v>
      </c>
      <c r="CG136" s="440">
        <v>7.4875486989532539E-3</v>
      </c>
      <c r="CH136" s="440">
        <v>5.4381227501447017E-3</v>
      </c>
    </row>
    <row r="137" spans="1:86" hidden="1" x14ac:dyDescent="0.3">
      <c r="A137" s="581"/>
      <c r="B137" s="94" t="s">
        <v>24</v>
      </c>
      <c r="C137" s="417">
        <v>6.0073596766950631E-3</v>
      </c>
      <c r="D137" s="417">
        <v>5.9112974915953411E-3</v>
      </c>
      <c r="E137" s="417">
        <v>6.725503249182755E-3</v>
      </c>
      <c r="F137" s="417">
        <v>6.3427155477634566E-3</v>
      </c>
      <c r="G137" s="417">
        <v>8.249339219814052E-3</v>
      </c>
      <c r="H137" s="417">
        <v>2.4892836088167204E-2</v>
      </c>
      <c r="I137" s="440">
        <v>2.7948231710505797E-2</v>
      </c>
      <c r="J137" s="440">
        <v>2.6917776928792127E-2</v>
      </c>
      <c r="K137" s="440">
        <v>2.6315188071380863E-2</v>
      </c>
      <c r="L137" s="440">
        <v>1.1381656741662681E-2</v>
      </c>
      <c r="M137" s="440">
        <v>7.4875486989532539E-3</v>
      </c>
      <c r="N137" s="440">
        <v>5.4381227501447017E-3</v>
      </c>
      <c r="O137" s="440">
        <v>5.1790164517634936E-3</v>
      </c>
      <c r="P137" s="440">
        <v>4.4535399038463826E-3</v>
      </c>
      <c r="Q137" s="440">
        <v>5.3448739748747443E-3</v>
      </c>
      <c r="R137" s="440">
        <v>8.1888416498963629E-3</v>
      </c>
      <c r="S137" s="440">
        <v>1.1133502416075134E-2</v>
      </c>
      <c r="T137" s="440">
        <v>2.8135807134198595E-2</v>
      </c>
      <c r="U137" s="440">
        <v>2.7948231710505797E-2</v>
      </c>
      <c r="V137" s="440">
        <v>2.6917776928792127E-2</v>
      </c>
      <c r="W137" s="440">
        <v>2.6315188071380863E-2</v>
      </c>
      <c r="X137" s="440">
        <v>1.1381656741662681E-2</v>
      </c>
      <c r="Y137" s="440">
        <v>7.4875486989532539E-3</v>
      </c>
      <c r="Z137" s="440">
        <v>5.4381227501447017E-3</v>
      </c>
      <c r="AA137" s="440">
        <v>5.1790164517634936E-3</v>
      </c>
      <c r="AB137" s="440">
        <v>4.4535399038463826E-3</v>
      </c>
      <c r="AC137" s="440">
        <v>5.3448739748747443E-3</v>
      </c>
      <c r="AD137" s="440">
        <v>8.1888416498963629E-3</v>
      </c>
      <c r="AE137" s="440">
        <v>1.1133502416075134E-2</v>
      </c>
      <c r="AF137" s="440">
        <v>2.8135807134198595E-2</v>
      </c>
      <c r="AG137" s="440">
        <v>2.7948231710505797E-2</v>
      </c>
      <c r="AH137" s="440">
        <v>2.6917776928792127E-2</v>
      </c>
      <c r="AI137" s="440">
        <v>2.6315188071380863E-2</v>
      </c>
      <c r="AJ137" s="440">
        <v>1.1381656741662681E-2</v>
      </c>
      <c r="AK137" s="440">
        <v>7.4875486989532539E-3</v>
      </c>
      <c r="AL137" s="440">
        <v>5.4381227501447017E-3</v>
      </c>
      <c r="AM137" s="440">
        <v>5.1790164517634936E-3</v>
      </c>
      <c r="AN137" s="440">
        <v>4.4535399038463826E-3</v>
      </c>
      <c r="AO137" s="440">
        <v>5.3448739748747443E-3</v>
      </c>
      <c r="AP137" s="440">
        <v>8.1888416498963629E-3</v>
      </c>
      <c r="AQ137" s="440">
        <v>1.1133502416075134E-2</v>
      </c>
      <c r="AR137" s="440">
        <v>2.8135807134198595E-2</v>
      </c>
      <c r="AS137" s="440">
        <v>2.7948231710505797E-2</v>
      </c>
      <c r="AT137" s="440">
        <v>2.6917776928792127E-2</v>
      </c>
      <c r="AU137" s="440">
        <v>2.6315188071380863E-2</v>
      </c>
      <c r="AV137" s="440">
        <v>1.1381656741662681E-2</v>
      </c>
      <c r="AW137" s="440">
        <v>7.4875486989532539E-3</v>
      </c>
      <c r="AX137" s="440">
        <v>5.4381227501447017E-3</v>
      </c>
      <c r="AY137" s="440">
        <v>5.1790164517634936E-3</v>
      </c>
      <c r="AZ137" s="440">
        <v>4.4535399038463826E-3</v>
      </c>
      <c r="BA137" s="440">
        <v>5.3448739748747443E-3</v>
      </c>
      <c r="BB137" s="440">
        <v>8.1888416498963629E-3</v>
      </c>
      <c r="BC137" s="440">
        <v>1.1133502416075134E-2</v>
      </c>
      <c r="BD137" s="440">
        <v>2.8135807134198595E-2</v>
      </c>
      <c r="BE137" s="440">
        <v>2.7948231710505797E-2</v>
      </c>
      <c r="BF137" s="440">
        <v>2.6917776928792127E-2</v>
      </c>
      <c r="BG137" s="440">
        <v>2.6315188071380863E-2</v>
      </c>
      <c r="BH137" s="440">
        <v>1.1381656741662681E-2</v>
      </c>
      <c r="BI137" s="440">
        <v>7.4875486989532539E-3</v>
      </c>
      <c r="BJ137" s="440">
        <v>5.4381227501447017E-3</v>
      </c>
      <c r="BK137" s="440">
        <v>5.1790164517634936E-3</v>
      </c>
      <c r="BL137" s="440">
        <v>4.4535399038463826E-3</v>
      </c>
      <c r="BM137" s="440">
        <v>5.3448739748747443E-3</v>
      </c>
      <c r="BN137" s="440">
        <v>8.1888416498963629E-3</v>
      </c>
      <c r="BO137" s="440">
        <v>1.1133502416075134E-2</v>
      </c>
      <c r="BP137" s="440">
        <v>2.8135807134198595E-2</v>
      </c>
      <c r="BQ137" s="440">
        <v>2.7948231710505797E-2</v>
      </c>
      <c r="BR137" s="440">
        <v>2.6917776928792127E-2</v>
      </c>
      <c r="BS137" s="440">
        <v>2.6315188071380863E-2</v>
      </c>
      <c r="BT137" s="440">
        <v>1.1381656741662681E-2</v>
      </c>
      <c r="BU137" s="440">
        <v>7.4875486989532539E-3</v>
      </c>
      <c r="BV137" s="440">
        <v>5.4381227501447017E-3</v>
      </c>
      <c r="BW137" s="440">
        <v>5.1790164517634936E-3</v>
      </c>
      <c r="BX137" s="440">
        <v>4.4535399038463826E-3</v>
      </c>
      <c r="BY137" s="440">
        <v>5.3448739748747443E-3</v>
      </c>
      <c r="BZ137" s="440">
        <v>8.1888416498963629E-3</v>
      </c>
      <c r="CA137" s="440">
        <v>1.1133502416075134E-2</v>
      </c>
      <c r="CB137" s="440">
        <v>2.8135807134198595E-2</v>
      </c>
      <c r="CC137" s="440">
        <v>2.7948231710505797E-2</v>
      </c>
      <c r="CD137" s="440">
        <v>2.6917776928792127E-2</v>
      </c>
      <c r="CE137" s="440">
        <v>2.6315188071380863E-2</v>
      </c>
      <c r="CF137" s="440">
        <v>1.1381656741662681E-2</v>
      </c>
      <c r="CG137" s="440">
        <v>7.4875486989532539E-3</v>
      </c>
      <c r="CH137" s="440">
        <v>5.4381227501447017E-3</v>
      </c>
    </row>
    <row r="138" spans="1:86" hidden="1" x14ac:dyDescent="0.3">
      <c r="A138" s="581"/>
      <c r="B138" s="94" t="s">
        <v>7</v>
      </c>
      <c r="C138" s="417">
        <v>4.8739175816170724E-3</v>
      </c>
      <c r="D138" s="417">
        <v>4.8237156579574343E-3</v>
      </c>
      <c r="E138" s="417">
        <v>6.4543647711206445E-3</v>
      </c>
      <c r="F138" s="417">
        <v>6.0515812757535557E-3</v>
      </c>
      <c r="G138" s="417">
        <v>7.0754880427122673E-3</v>
      </c>
      <c r="H138" s="417">
        <v>2.2232951543877017E-2</v>
      </c>
      <c r="I138" s="440">
        <v>2.2178160710764786E-2</v>
      </c>
      <c r="J138" s="440">
        <v>2.2654006390072385E-2</v>
      </c>
      <c r="K138" s="440">
        <v>2.2492729129305875E-2</v>
      </c>
      <c r="L138" s="440">
        <v>9.6617064754732328E-3</v>
      </c>
      <c r="M138" s="440">
        <v>5.9962443841583193E-3</v>
      </c>
      <c r="N138" s="440">
        <v>4.6545486094408247E-3</v>
      </c>
      <c r="O138" s="440">
        <v>4.1978074213364176E-3</v>
      </c>
      <c r="P138" s="440">
        <v>3.62685827880642E-3</v>
      </c>
      <c r="Q138" s="440">
        <v>5.1252510067187427E-3</v>
      </c>
      <c r="R138" s="440">
        <v>7.8076242028307609E-3</v>
      </c>
      <c r="S138" s="440">
        <v>9.4170548515908146E-3</v>
      </c>
      <c r="T138" s="440">
        <v>2.5106437862780884E-2</v>
      </c>
      <c r="U138" s="440">
        <v>2.2178160710764786E-2</v>
      </c>
      <c r="V138" s="440">
        <v>2.2654006390072385E-2</v>
      </c>
      <c r="W138" s="440">
        <v>2.2492729129305875E-2</v>
      </c>
      <c r="X138" s="440">
        <v>9.6617064754732328E-3</v>
      </c>
      <c r="Y138" s="440">
        <v>5.9962443841583193E-3</v>
      </c>
      <c r="Z138" s="440">
        <v>4.6545486094408247E-3</v>
      </c>
      <c r="AA138" s="440">
        <v>4.1978074213364176E-3</v>
      </c>
      <c r="AB138" s="440">
        <v>3.62685827880642E-3</v>
      </c>
      <c r="AC138" s="440">
        <v>5.1252510067187427E-3</v>
      </c>
      <c r="AD138" s="440">
        <v>7.8076242028307609E-3</v>
      </c>
      <c r="AE138" s="440">
        <v>9.4170548515908146E-3</v>
      </c>
      <c r="AF138" s="440">
        <v>2.5106437862780884E-2</v>
      </c>
      <c r="AG138" s="440">
        <v>2.2178160710764786E-2</v>
      </c>
      <c r="AH138" s="440">
        <v>2.2654006390072385E-2</v>
      </c>
      <c r="AI138" s="440">
        <v>2.2492729129305875E-2</v>
      </c>
      <c r="AJ138" s="440">
        <v>9.6617064754732328E-3</v>
      </c>
      <c r="AK138" s="440">
        <v>5.9962443841583193E-3</v>
      </c>
      <c r="AL138" s="440">
        <v>4.6545486094408247E-3</v>
      </c>
      <c r="AM138" s="440">
        <v>4.1978074213364176E-3</v>
      </c>
      <c r="AN138" s="440">
        <v>3.62685827880642E-3</v>
      </c>
      <c r="AO138" s="440">
        <v>5.1252510067187427E-3</v>
      </c>
      <c r="AP138" s="440">
        <v>7.8076242028307609E-3</v>
      </c>
      <c r="AQ138" s="440">
        <v>9.4170548515908146E-3</v>
      </c>
      <c r="AR138" s="440">
        <v>2.5106437862780884E-2</v>
      </c>
      <c r="AS138" s="440">
        <v>2.2178160710764786E-2</v>
      </c>
      <c r="AT138" s="440">
        <v>2.2654006390072385E-2</v>
      </c>
      <c r="AU138" s="440">
        <v>2.2492729129305875E-2</v>
      </c>
      <c r="AV138" s="440">
        <v>9.6617064754732328E-3</v>
      </c>
      <c r="AW138" s="440">
        <v>5.9962443841583193E-3</v>
      </c>
      <c r="AX138" s="440">
        <v>4.6545486094408247E-3</v>
      </c>
      <c r="AY138" s="440">
        <v>4.1978074213364176E-3</v>
      </c>
      <c r="AZ138" s="440">
        <v>3.62685827880642E-3</v>
      </c>
      <c r="BA138" s="440">
        <v>5.1252510067187427E-3</v>
      </c>
      <c r="BB138" s="440">
        <v>7.8076242028307609E-3</v>
      </c>
      <c r="BC138" s="440">
        <v>9.4170548515908146E-3</v>
      </c>
      <c r="BD138" s="440">
        <v>2.5106437862780884E-2</v>
      </c>
      <c r="BE138" s="440">
        <v>2.2178160710764786E-2</v>
      </c>
      <c r="BF138" s="440">
        <v>2.2654006390072385E-2</v>
      </c>
      <c r="BG138" s="440">
        <v>2.2492729129305875E-2</v>
      </c>
      <c r="BH138" s="440">
        <v>9.6617064754732328E-3</v>
      </c>
      <c r="BI138" s="440">
        <v>5.9962443841583193E-3</v>
      </c>
      <c r="BJ138" s="440">
        <v>4.6545486094408247E-3</v>
      </c>
      <c r="BK138" s="440">
        <v>4.1978074213364176E-3</v>
      </c>
      <c r="BL138" s="440">
        <v>3.62685827880642E-3</v>
      </c>
      <c r="BM138" s="440">
        <v>5.1252510067187427E-3</v>
      </c>
      <c r="BN138" s="440">
        <v>7.8076242028307609E-3</v>
      </c>
      <c r="BO138" s="440">
        <v>9.4170548515908146E-3</v>
      </c>
      <c r="BP138" s="440">
        <v>2.5106437862780884E-2</v>
      </c>
      <c r="BQ138" s="440">
        <v>2.2178160710764786E-2</v>
      </c>
      <c r="BR138" s="440">
        <v>2.2654006390072385E-2</v>
      </c>
      <c r="BS138" s="440">
        <v>2.2492729129305875E-2</v>
      </c>
      <c r="BT138" s="440">
        <v>9.6617064754732328E-3</v>
      </c>
      <c r="BU138" s="440">
        <v>5.9962443841583193E-3</v>
      </c>
      <c r="BV138" s="440">
        <v>4.6545486094408247E-3</v>
      </c>
      <c r="BW138" s="440">
        <v>4.1978074213364176E-3</v>
      </c>
      <c r="BX138" s="440">
        <v>3.62685827880642E-3</v>
      </c>
      <c r="BY138" s="440">
        <v>5.1252510067187427E-3</v>
      </c>
      <c r="BZ138" s="440">
        <v>7.8076242028307609E-3</v>
      </c>
      <c r="CA138" s="440">
        <v>9.4170548515908146E-3</v>
      </c>
      <c r="CB138" s="440">
        <v>2.5106437862780884E-2</v>
      </c>
      <c r="CC138" s="440">
        <v>2.2178160710764786E-2</v>
      </c>
      <c r="CD138" s="440">
        <v>2.2654006390072385E-2</v>
      </c>
      <c r="CE138" s="440">
        <v>2.2492729129305875E-2</v>
      </c>
      <c r="CF138" s="440">
        <v>9.6617064754732328E-3</v>
      </c>
      <c r="CG138" s="440">
        <v>5.9962443841583193E-3</v>
      </c>
      <c r="CH138" s="440">
        <v>4.6545486094408247E-3</v>
      </c>
    </row>
    <row r="139" spans="1:86" ht="15" hidden="1" thickBot="1" x14ac:dyDescent="0.35">
      <c r="A139" s="582"/>
      <c r="B139" s="96" t="s">
        <v>8</v>
      </c>
      <c r="C139" s="417">
        <v>4.8402817402386882E-3</v>
      </c>
      <c r="D139" s="417">
        <v>4.80372850278707E-3</v>
      </c>
      <c r="E139" s="417">
        <v>8.0801115577170193E-3</v>
      </c>
      <c r="F139" s="417">
        <v>8.3496384436210526E-3</v>
      </c>
      <c r="G139" s="417">
        <v>9.5089416547823949E-3</v>
      </c>
      <c r="H139" s="417">
        <v>3.3028576988448091E-2</v>
      </c>
      <c r="I139" s="440">
        <v>2.5251205639474424E-2</v>
      </c>
      <c r="J139" s="440">
        <v>2.9647617073440619E-2</v>
      </c>
      <c r="K139" s="440">
        <v>3.0755851233122439E-2</v>
      </c>
      <c r="L139" s="440">
        <v>1.395855439730578E-2</v>
      </c>
      <c r="M139" s="440">
        <v>6.7656709561020297E-3</v>
      </c>
      <c r="N139" s="440">
        <v>6.258282501029523E-3</v>
      </c>
      <c r="O139" s="440">
        <v>4.168806268891689E-3</v>
      </c>
      <c r="P139" s="440">
        <v>3.611890919914768E-3</v>
      </c>
      <c r="Q139" s="440">
        <v>6.4434617570463962E-3</v>
      </c>
      <c r="R139" s="440">
        <v>1.0823851108647706E-2</v>
      </c>
      <c r="S139" s="440">
        <v>1.2935437273730881E-2</v>
      </c>
      <c r="T139" s="440">
        <v>3.7334238208820841E-2</v>
      </c>
      <c r="U139" s="440">
        <v>2.5251205639474424E-2</v>
      </c>
      <c r="V139" s="440">
        <v>2.9647617073440619E-2</v>
      </c>
      <c r="W139" s="440">
        <v>3.0755851233122439E-2</v>
      </c>
      <c r="X139" s="440">
        <v>1.395855439730578E-2</v>
      </c>
      <c r="Y139" s="440">
        <v>6.7656709561020297E-3</v>
      </c>
      <c r="Z139" s="440">
        <v>6.258282501029523E-3</v>
      </c>
      <c r="AA139" s="440">
        <v>4.168806268891689E-3</v>
      </c>
      <c r="AB139" s="440">
        <v>3.611890919914768E-3</v>
      </c>
      <c r="AC139" s="440">
        <v>6.4434617570463962E-3</v>
      </c>
      <c r="AD139" s="440">
        <v>1.0823851108647706E-2</v>
      </c>
      <c r="AE139" s="440">
        <v>1.2935437273730881E-2</v>
      </c>
      <c r="AF139" s="440">
        <v>3.7334238208820841E-2</v>
      </c>
      <c r="AG139" s="440">
        <v>2.5251205639474424E-2</v>
      </c>
      <c r="AH139" s="440">
        <v>2.9647617073440619E-2</v>
      </c>
      <c r="AI139" s="440">
        <v>3.0755851233122439E-2</v>
      </c>
      <c r="AJ139" s="440">
        <v>1.395855439730578E-2</v>
      </c>
      <c r="AK139" s="440">
        <v>6.7656709561020297E-3</v>
      </c>
      <c r="AL139" s="440">
        <v>6.258282501029523E-3</v>
      </c>
      <c r="AM139" s="440">
        <v>4.168806268891689E-3</v>
      </c>
      <c r="AN139" s="440">
        <v>3.611890919914768E-3</v>
      </c>
      <c r="AO139" s="440">
        <v>6.4434617570463962E-3</v>
      </c>
      <c r="AP139" s="440">
        <v>1.0823851108647706E-2</v>
      </c>
      <c r="AQ139" s="440">
        <v>1.2935437273730881E-2</v>
      </c>
      <c r="AR139" s="440">
        <v>3.7334238208820841E-2</v>
      </c>
      <c r="AS139" s="440">
        <v>2.5251205639474424E-2</v>
      </c>
      <c r="AT139" s="440">
        <v>2.9647617073440619E-2</v>
      </c>
      <c r="AU139" s="440">
        <v>3.0755851233122439E-2</v>
      </c>
      <c r="AV139" s="440">
        <v>1.395855439730578E-2</v>
      </c>
      <c r="AW139" s="440">
        <v>6.7656709561020297E-3</v>
      </c>
      <c r="AX139" s="440">
        <v>6.258282501029523E-3</v>
      </c>
      <c r="AY139" s="440">
        <v>4.168806268891689E-3</v>
      </c>
      <c r="AZ139" s="440">
        <v>3.611890919914768E-3</v>
      </c>
      <c r="BA139" s="440">
        <v>6.4434617570463962E-3</v>
      </c>
      <c r="BB139" s="440">
        <v>1.0823851108647706E-2</v>
      </c>
      <c r="BC139" s="440">
        <v>1.2935437273730881E-2</v>
      </c>
      <c r="BD139" s="440">
        <v>3.7334238208820841E-2</v>
      </c>
      <c r="BE139" s="440">
        <v>2.5251205639474424E-2</v>
      </c>
      <c r="BF139" s="440">
        <v>2.9647617073440619E-2</v>
      </c>
      <c r="BG139" s="440">
        <v>3.0755851233122439E-2</v>
      </c>
      <c r="BH139" s="440">
        <v>1.395855439730578E-2</v>
      </c>
      <c r="BI139" s="440">
        <v>6.7656709561020297E-3</v>
      </c>
      <c r="BJ139" s="440">
        <v>6.258282501029523E-3</v>
      </c>
      <c r="BK139" s="440">
        <v>4.168806268891689E-3</v>
      </c>
      <c r="BL139" s="440">
        <v>3.611890919914768E-3</v>
      </c>
      <c r="BM139" s="440">
        <v>6.4434617570463962E-3</v>
      </c>
      <c r="BN139" s="440">
        <v>1.0823851108647706E-2</v>
      </c>
      <c r="BO139" s="440">
        <v>1.2935437273730881E-2</v>
      </c>
      <c r="BP139" s="440">
        <v>3.7334238208820841E-2</v>
      </c>
      <c r="BQ139" s="440">
        <v>2.5251205639474424E-2</v>
      </c>
      <c r="BR139" s="440">
        <v>2.9647617073440619E-2</v>
      </c>
      <c r="BS139" s="440">
        <v>3.0755851233122439E-2</v>
      </c>
      <c r="BT139" s="440">
        <v>1.395855439730578E-2</v>
      </c>
      <c r="BU139" s="440">
        <v>6.7656709561020297E-3</v>
      </c>
      <c r="BV139" s="440">
        <v>6.258282501029523E-3</v>
      </c>
      <c r="BW139" s="440">
        <v>4.168806268891689E-3</v>
      </c>
      <c r="BX139" s="440">
        <v>3.611890919914768E-3</v>
      </c>
      <c r="BY139" s="440">
        <v>6.4434617570463962E-3</v>
      </c>
      <c r="BZ139" s="440">
        <v>1.0823851108647706E-2</v>
      </c>
      <c r="CA139" s="440">
        <v>1.2935437273730881E-2</v>
      </c>
      <c r="CB139" s="440">
        <v>3.7334238208820841E-2</v>
      </c>
      <c r="CC139" s="440">
        <v>2.5251205639474424E-2</v>
      </c>
      <c r="CD139" s="440">
        <v>2.9647617073440619E-2</v>
      </c>
      <c r="CE139" s="440">
        <v>3.0755851233122439E-2</v>
      </c>
      <c r="CF139" s="440">
        <v>1.395855439730578E-2</v>
      </c>
      <c r="CG139" s="440">
        <v>6.7656709561020297E-3</v>
      </c>
      <c r="CH139" s="440">
        <v>6.258282501029523E-3</v>
      </c>
    </row>
    <row r="140" spans="1:86" hidden="1" x14ac:dyDescent="0.3"/>
    <row r="141" spans="1:86" ht="15" hidden="1" thickBot="1" x14ac:dyDescent="0.35">
      <c r="A141" s="203" t="s">
        <v>180</v>
      </c>
      <c r="B141" s="113"/>
      <c r="C141" s="116"/>
      <c r="D141" s="116"/>
      <c r="E141" s="116"/>
      <c r="F141" s="116"/>
      <c r="G141" s="116"/>
      <c r="H141" s="116"/>
      <c r="I141" s="116"/>
      <c r="J141" s="116"/>
      <c r="K141" s="116"/>
      <c r="L141" s="116"/>
      <c r="M141" s="116"/>
      <c r="N141" s="116"/>
    </row>
    <row r="142" spans="1:86" ht="16.2" hidden="1" thickBot="1" x14ac:dyDescent="0.35">
      <c r="A142" s="570" t="s">
        <v>127</v>
      </c>
      <c r="B142" s="285" t="s">
        <v>144</v>
      </c>
      <c r="C142" s="174">
        <f>C$4</f>
        <v>44927</v>
      </c>
      <c r="D142" s="174">
        <f t="shared" ref="D142:BO142" si="110">D$4</f>
        <v>44958</v>
      </c>
      <c r="E142" s="174">
        <f t="shared" si="110"/>
        <v>44986</v>
      </c>
      <c r="F142" s="174">
        <f t="shared" si="110"/>
        <v>45017</v>
      </c>
      <c r="G142" s="174">
        <f t="shared" si="110"/>
        <v>45047</v>
      </c>
      <c r="H142" s="174">
        <f t="shared" si="110"/>
        <v>45078</v>
      </c>
      <c r="I142" s="174">
        <f t="shared" si="110"/>
        <v>45108</v>
      </c>
      <c r="J142" s="174">
        <f t="shared" si="110"/>
        <v>45139</v>
      </c>
      <c r="K142" s="174">
        <f t="shared" si="110"/>
        <v>45170</v>
      </c>
      <c r="L142" s="174">
        <f t="shared" si="110"/>
        <v>45200</v>
      </c>
      <c r="M142" s="174">
        <f t="shared" si="110"/>
        <v>45231</v>
      </c>
      <c r="N142" s="174">
        <f t="shared" si="110"/>
        <v>45261</v>
      </c>
      <c r="O142" s="174">
        <f t="shared" si="110"/>
        <v>45292</v>
      </c>
      <c r="P142" s="174">
        <f t="shared" si="110"/>
        <v>45323</v>
      </c>
      <c r="Q142" s="174">
        <f t="shared" si="110"/>
        <v>45352</v>
      </c>
      <c r="R142" s="174">
        <f t="shared" si="110"/>
        <v>45383</v>
      </c>
      <c r="S142" s="174">
        <f t="shared" si="110"/>
        <v>45413</v>
      </c>
      <c r="T142" s="174">
        <f t="shared" si="110"/>
        <v>45444</v>
      </c>
      <c r="U142" s="174">
        <f t="shared" si="110"/>
        <v>45474</v>
      </c>
      <c r="V142" s="174">
        <f t="shared" si="110"/>
        <v>45505</v>
      </c>
      <c r="W142" s="174">
        <f t="shared" si="110"/>
        <v>45536</v>
      </c>
      <c r="X142" s="174">
        <f t="shared" si="110"/>
        <v>45566</v>
      </c>
      <c r="Y142" s="174">
        <f t="shared" si="110"/>
        <v>45597</v>
      </c>
      <c r="Z142" s="174">
        <f t="shared" si="110"/>
        <v>45627</v>
      </c>
      <c r="AA142" s="174">
        <f t="shared" si="110"/>
        <v>45658</v>
      </c>
      <c r="AB142" s="174">
        <f t="shared" si="110"/>
        <v>45689</v>
      </c>
      <c r="AC142" s="174">
        <f t="shared" si="110"/>
        <v>45717</v>
      </c>
      <c r="AD142" s="174">
        <f t="shared" si="110"/>
        <v>45748</v>
      </c>
      <c r="AE142" s="174">
        <f t="shared" si="110"/>
        <v>45778</v>
      </c>
      <c r="AF142" s="174">
        <f t="shared" si="110"/>
        <v>45809</v>
      </c>
      <c r="AG142" s="174">
        <f t="shared" si="110"/>
        <v>45839</v>
      </c>
      <c r="AH142" s="174">
        <f t="shared" si="110"/>
        <v>45870</v>
      </c>
      <c r="AI142" s="174">
        <f t="shared" si="110"/>
        <v>45901</v>
      </c>
      <c r="AJ142" s="174">
        <f t="shared" si="110"/>
        <v>45931</v>
      </c>
      <c r="AK142" s="174">
        <f t="shared" si="110"/>
        <v>45962</v>
      </c>
      <c r="AL142" s="174">
        <f t="shared" si="110"/>
        <v>45992</v>
      </c>
      <c r="AM142" s="174">
        <f t="shared" si="110"/>
        <v>46023</v>
      </c>
      <c r="AN142" s="174">
        <f t="shared" si="110"/>
        <v>46054</v>
      </c>
      <c r="AO142" s="174">
        <f t="shared" si="110"/>
        <v>46082</v>
      </c>
      <c r="AP142" s="174">
        <f t="shared" si="110"/>
        <v>46113</v>
      </c>
      <c r="AQ142" s="174">
        <f t="shared" si="110"/>
        <v>46143</v>
      </c>
      <c r="AR142" s="174">
        <f t="shared" si="110"/>
        <v>46174</v>
      </c>
      <c r="AS142" s="174">
        <f t="shared" si="110"/>
        <v>46204</v>
      </c>
      <c r="AT142" s="174">
        <f t="shared" si="110"/>
        <v>46235</v>
      </c>
      <c r="AU142" s="174">
        <f t="shared" si="110"/>
        <v>46266</v>
      </c>
      <c r="AV142" s="174">
        <f t="shared" si="110"/>
        <v>46296</v>
      </c>
      <c r="AW142" s="174">
        <f t="shared" si="110"/>
        <v>46327</v>
      </c>
      <c r="AX142" s="174">
        <f t="shared" si="110"/>
        <v>46357</v>
      </c>
      <c r="AY142" s="174">
        <f t="shared" si="110"/>
        <v>46388</v>
      </c>
      <c r="AZ142" s="174">
        <f t="shared" si="110"/>
        <v>46419</v>
      </c>
      <c r="BA142" s="174">
        <f t="shared" si="110"/>
        <v>46447</v>
      </c>
      <c r="BB142" s="174">
        <f t="shared" si="110"/>
        <v>46478</v>
      </c>
      <c r="BC142" s="174">
        <f t="shared" si="110"/>
        <v>46508</v>
      </c>
      <c r="BD142" s="174">
        <f t="shared" si="110"/>
        <v>46539</v>
      </c>
      <c r="BE142" s="174">
        <f t="shared" si="110"/>
        <v>46569</v>
      </c>
      <c r="BF142" s="174">
        <f t="shared" si="110"/>
        <v>46600</v>
      </c>
      <c r="BG142" s="174">
        <f t="shared" si="110"/>
        <v>46631</v>
      </c>
      <c r="BH142" s="174">
        <f t="shared" si="110"/>
        <v>46661</v>
      </c>
      <c r="BI142" s="174">
        <f t="shared" si="110"/>
        <v>46692</v>
      </c>
      <c r="BJ142" s="174">
        <f t="shared" si="110"/>
        <v>46722</v>
      </c>
      <c r="BK142" s="174">
        <f t="shared" si="110"/>
        <v>46753</v>
      </c>
      <c r="BL142" s="174">
        <f t="shared" si="110"/>
        <v>46784</v>
      </c>
      <c r="BM142" s="174">
        <f t="shared" si="110"/>
        <v>46813</v>
      </c>
      <c r="BN142" s="174">
        <f t="shared" si="110"/>
        <v>46844</v>
      </c>
      <c r="BO142" s="174">
        <f t="shared" si="110"/>
        <v>46874</v>
      </c>
      <c r="BP142" s="174">
        <f t="shared" ref="BP142:CH142" si="111">BP$4</f>
        <v>46905</v>
      </c>
      <c r="BQ142" s="174">
        <f t="shared" si="111"/>
        <v>46935</v>
      </c>
      <c r="BR142" s="174">
        <f t="shared" si="111"/>
        <v>46966</v>
      </c>
      <c r="BS142" s="174">
        <f t="shared" si="111"/>
        <v>46997</v>
      </c>
      <c r="BT142" s="174">
        <f t="shared" si="111"/>
        <v>47027</v>
      </c>
      <c r="BU142" s="174">
        <f t="shared" si="111"/>
        <v>47058</v>
      </c>
      <c r="BV142" s="174">
        <f t="shared" si="111"/>
        <v>47088</v>
      </c>
      <c r="BW142" s="174">
        <f t="shared" si="111"/>
        <v>47119</v>
      </c>
      <c r="BX142" s="174">
        <f t="shared" si="111"/>
        <v>47150</v>
      </c>
      <c r="BY142" s="174">
        <f t="shared" si="111"/>
        <v>47178</v>
      </c>
      <c r="BZ142" s="174">
        <f t="shared" si="111"/>
        <v>47209</v>
      </c>
      <c r="CA142" s="174">
        <f t="shared" si="111"/>
        <v>47239</v>
      </c>
      <c r="CB142" s="174">
        <f t="shared" si="111"/>
        <v>47270</v>
      </c>
      <c r="CC142" s="174">
        <f t="shared" si="111"/>
        <v>47300</v>
      </c>
      <c r="CD142" s="174">
        <f t="shared" si="111"/>
        <v>47331</v>
      </c>
      <c r="CE142" s="174">
        <f t="shared" si="111"/>
        <v>47362</v>
      </c>
      <c r="CF142" s="174">
        <f t="shared" si="111"/>
        <v>47392</v>
      </c>
      <c r="CG142" s="174">
        <f t="shared" si="111"/>
        <v>47423</v>
      </c>
      <c r="CH142" s="175">
        <f t="shared" si="111"/>
        <v>47453</v>
      </c>
    </row>
    <row r="143" spans="1:86" hidden="1" x14ac:dyDescent="0.3">
      <c r="A143" s="571"/>
      <c r="B143" s="284" t="s">
        <v>20</v>
      </c>
      <c r="C143" s="30">
        <f>IF(C23=0,0,((C5*0.5)-C41)*C78*C110*C$2)</f>
        <v>0</v>
      </c>
      <c r="D143" s="30">
        <f>IF(D23=0,0,((D5*0.5)+C23-D41)*D78*D110*D$2)</f>
        <v>0</v>
      </c>
      <c r="E143" s="30">
        <f t="shared" ref="E143:BP144" si="112">IF(E23=0,0,((E5*0.5)+D23-E41)*E78*E110*E$2)</f>
        <v>0</v>
      </c>
      <c r="F143" s="30">
        <f t="shared" si="112"/>
        <v>0</v>
      </c>
      <c r="G143" s="30">
        <f t="shared" si="112"/>
        <v>0</v>
      </c>
      <c r="H143" s="30">
        <f t="shared" si="112"/>
        <v>0</v>
      </c>
      <c r="I143" s="30">
        <f t="shared" si="112"/>
        <v>0</v>
      </c>
      <c r="J143" s="30">
        <f t="shared" si="112"/>
        <v>0</v>
      </c>
      <c r="K143" s="30">
        <f t="shared" si="112"/>
        <v>0</v>
      </c>
      <c r="L143" s="30">
        <f t="shared" si="112"/>
        <v>0</v>
      </c>
      <c r="M143" s="30">
        <f t="shared" si="112"/>
        <v>0</v>
      </c>
      <c r="N143" s="30">
        <f t="shared" si="112"/>
        <v>624.94597925418179</v>
      </c>
      <c r="O143" s="30">
        <f t="shared" si="112"/>
        <v>1242.919101979435</v>
      </c>
      <c r="P143" s="30">
        <f t="shared" si="112"/>
        <v>1121.3296952947396</v>
      </c>
      <c r="Q143" s="30">
        <f t="shared" si="112"/>
        <v>1261.2269990329116</v>
      </c>
      <c r="R143" s="30">
        <f t="shared" si="112"/>
        <v>1214.848088759763</v>
      </c>
      <c r="S143" s="30">
        <f t="shared" si="112"/>
        <v>1340.720875974268</v>
      </c>
      <c r="T143" s="30">
        <f t="shared" si="112"/>
        <v>1548.5150445306767</v>
      </c>
      <c r="U143" s="30">
        <f t="shared" si="112"/>
        <v>1587.0794849781917</v>
      </c>
      <c r="V143" s="30">
        <f t="shared" si="112"/>
        <v>1582.3723677993094</v>
      </c>
      <c r="W143" s="30">
        <f t="shared" si="112"/>
        <v>1546.7863703469361</v>
      </c>
      <c r="X143" s="30">
        <f t="shared" si="112"/>
        <v>1342.9591062357695</v>
      </c>
      <c r="Y143" s="30">
        <f t="shared" si="112"/>
        <v>1246.4931047397408</v>
      </c>
      <c r="Z143" s="30">
        <f t="shared" si="112"/>
        <v>1249.8919585083636</v>
      </c>
      <c r="AA143" s="30">
        <f t="shared" si="112"/>
        <v>1242.919101979435</v>
      </c>
      <c r="AB143" s="30">
        <f t="shared" si="112"/>
        <v>1121.3296952947396</v>
      </c>
      <c r="AC143" s="30">
        <f t="shared" si="112"/>
        <v>1261.2269990329116</v>
      </c>
      <c r="AD143" s="30">
        <f t="shared" si="112"/>
        <v>1214.848088759763</v>
      </c>
      <c r="AE143" s="30">
        <f t="shared" si="112"/>
        <v>1340.720875974268</v>
      </c>
      <c r="AF143" s="30">
        <f t="shared" si="112"/>
        <v>1548.5150445306767</v>
      </c>
      <c r="AG143" s="30">
        <f t="shared" si="112"/>
        <v>1587.0794849781917</v>
      </c>
      <c r="AH143" s="30">
        <f t="shared" si="112"/>
        <v>1582.3723677993094</v>
      </c>
      <c r="AI143" s="30">
        <f t="shared" si="112"/>
        <v>1546.7863703469361</v>
      </c>
      <c r="AJ143" s="30">
        <f t="shared" si="112"/>
        <v>1342.9591062357695</v>
      </c>
      <c r="AK143" s="30">
        <f t="shared" si="112"/>
        <v>1246.4931047397408</v>
      </c>
      <c r="AL143" s="30">
        <f t="shared" si="112"/>
        <v>1249.8919585083636</v>
      </c>
      <c r="AM143" s="30">
        <f t="shared" si="112"/>
        <v>1242.919101979435</v>
      </c>
      <c r="AN143" s="30">
        <f t="shared" si="112"/>
        <v>1121.3296952947396</v>
      </c>
      <c r="AO143" s="30">
        <f t="shared" si="112"/>
        <v>1261.2269990329116</v>
      </c>
      <c r="AP143" s="30">
        <f t="shared" si="112"/>
        <v>1214.848088759763</v>
      </c>
      <c r="AQ143" s="30">
        <f t="shared" si="112"/>
        <v>1340.720875974268</v>
      </c>
      <c r="AR143" s="30">
        <f t="shared" si="112"/>
        <v>1548.5150445306767</v>
      </c>
      <c r="AS143" s="30">
        <f t="shared" si="112"/>
        <v>1587.0794849781917</v>
      </c>
      <c r="AT143" s="30">
        <f t="shared" si="112"/>
        <v>1582.3723677993094</v>
      </c>
      <c r="AU143" s="30">
        <f t="shared" si="112"/>
        <v>1546.7863703469361</v>
      </c>
      <c r="AV143" s="30">
        <f t="shared" si="112"/>
        <v>1342.9591062357695</v>
      </c>
      <c r="AW143" s="30">
        <f t="shared" si="112"/>
        <v>1246.4931047397408</v>
      </c>
      <c r="AX143" s="30">
        <f t="shared" si="112"/>
        <v>1249.8919585083636</v>
      </c>
      <c r="AY143" s="30">
        <f t="shared" si="112"/>
        <v>1242.919101979435</v>
      </c>
      <c r="AZ143" s="30">
        <f t="shared" si="112"/>
        <v>1121.3296952947396</v>
      </c>
      <c r="BA143" s="30">
        <f t="shared" si="112"/>
        <v>1261.2269990329116</v>
      </c>
      <c r="BB143" s="30">
        <f t="shared" si="112"/>
        <v>1214.848088759763</v>
      </c>
      <c r="BC143" s="30">
        <f t="shared" si="112"/>
        <v>1340.720875974268</v>
      </c>
      <c r="BD143" s="30">
        <f t="shared" si="112"/>
        <v>1548.5150445306767</v>
      </c>
      <c r="BE143" s="30">
        <f t="shared" si="112"/>
        <v>1587.0794849781917</v>
      </c>
      <c r="BF143" s="30">
        <f t="shared" si="112"/>
        <v>1582.3723677993094</v>
      </c>
      <c r="BG143" s="30">
        <f t="shared" si="112"/>
        <v>1546.7863703469361</v>
      </c>
      <c r="BH143" s="30">
        <f t="shared" si="112"/>
        <v>1342.9591062357695</v>
      </c>
      <c r="BI143" s="30">
        <f t="shared" si="112"/>
        <v>1246.4931047397408</v>
      </c>
      <c r="BJ143" s="30">
        <f t="shared" si="112"/>
        <v>1249.8919585083636</v>
      </c>
      <c r="BK143" s="30">
        <f t="shared" si="112"/>
        <v>1242.919101979435</v>
      </c>
      <c r="BL143" s="30">
        <f t="shared" si="112"/>
        <v>1121.3296952947396</v>
      </c>
      <c r="BM143" s="30">
        <f t="shared" si="112"/>
        <v>1261.2269990329116</v>
      </c>
      <c r="BN143" s="30">
        <f t="shared" si="112"/>
        <v>1214.848088759763</v>
      </c>
      <c r="BO143" s="30">
        <f t="shared" si="112"/>
        <v>1340.720875974268</v>
      </c>
      <c r="BP143" s="30">
        <f t="shared" si="112"/>
        <v>1548.5150445306767</v>
      </c>
      <c r="BQ143" s="30">
        <f t="shared" ref="BQ143:CH147" si="113">IF(BQ23=0,0,((BQ5*0.5)+BP23-BQ41)*BQ78*BQ110*BQ$2)</f>
        <v>1587.0794849781917</v>
      </c>
      <c r="BR143" s="30">
        <f t="shared" si="113"/>
        <v>1582.3723677993094</v>
      </c>
      <c r="BS143" s="30">
        <f t="shared" si="113"/>
        <v>1546.7863703469361</v>
      </c>
      <c r="BT143" s="30">
        <f t="shared" si="113"/>
        <v>1342.9591062357695</v>
      </c>
      <c r="BU143" s="30">
        <f t="shared" si="113"/>
        <v>1246.4931047397408</v>
      </c>
      <c r="BV143" s="30">
        <f t="shared" si="113"/>
        <v>1249.8919585083636</v>
      </c>
      <c r="BW143" s="30">
        <f t="shared" si="113"/>
        <v>1242.919101979435</v>
      </c>
      <c r="BX143" s="30">
        <f t="shared" si="113"/>
        <v>1121.3296952947396</v>
      </c>
      <c r="BY143" s="30">
        <f t="shared" si="113"/>
        <v>1261.2269990329116</v>
      </c>
      <c r="BZ143" s="30">
        <f t="shared" si="113"/>
        <v>1214.848088759763</v>
      </c>
      <c r="CA143" s="30">
        <f t="shared" si="113"/>
        <v>1340.720875974268</v>
      </c>
      <c r="CB143" s="30">
        <f t="shared" si="113"/>
        <v>1548.5150445306767</v>
      </c>
      <c r="CC143" s="30">
        <f t="shared" si="113"/>
        <v>1587.0794849781917</v>
      </c>
      <c r="CD143" s="30">
        <f t="shared" si="113"/>
        <v>1582.3723677993094</v>
      </c>
      <c r="CE143" s="30">
        <f t="shared" si="113"/>
        <v>1546.7863703469361</v>
      </c>
      <c r="CF143" s="30">
        <f t="shared" si="113"/>
        <v>1342.9591062357695</v>
      </c>
      <c r="CG143" s="30">
        <f t="shared" si="113"/>
        <v>1246.4931047397408</v>
      </c>
      <c r="CH143" s="33">
        <f t="shared" si="113"/>
        <v>1249.8919585083636</v>
      </c>
    </row>
    <row r="144" spans="1:86" hidden="1" x14ac:dyDescent="0.3">
      <c r="A144" s="571"/>
      <c r="B144" s="284" t="s">
        <v>0</v>
      </c>
      <c r="C144" s="30">
        <f t="shared" ref="C144:C155" si="114">IF(C24=0,0,((C6*0.5)-C42)*C79*C111*C$2)</f>
        <v>0</v>
      </c>
      <c r="D144" s="30">
        <f t="shared" ref="D144:S155" si="115">IF(D24=0,0,((D6*0.5)+C24-D42)*D79*D111*D$2)</f>
        <v>0</v>
      </c>
      <c r="E144" s="30">
        <f t="shared" si="115"/>
        <v>0</v>
      </c>
      <c r="F144" s="30">
        <f t="shared" si="115"/>
        <v>0</v>
      </c>
      <c r="G144" s="30">
        <f t="shared" si="115"/>
        <v>0</v>
      </c>
      <c r="H144" s="30">
        <f t="shared" si="115"/>
        <v>0</v>
      </c>
      <c r="I144" s="30">
        <f t="shared" si="115"/>
        <v>0</v>
      </c>
      <c r="J144" s="30">
        <f t="shared" si="115"/>
        <v>0</v>
      </c>
      <c r="K144" s="30">
        <f t="shared" si="115"/>
        <v>0</v>
      </c>
      <c r="L144" s="30">
        <f t="shared" si="115"/>
        <v>0</v>
      </c>
      <c r="M144" s="30">
        <f t="shared" si="115"/>
        <v>0</v>
      </c>
      <c r="N144" s="30">
        <f t="shared" si="115"/>
        <v>0</v>
      </c>
      <c r="O144" s="30">
        <f t="shared" si="115"/>
        <v>0</v>
      </c>
      <c r="P144" s="30">
        <f t="shared" si="115"/>
        <v>0</v>
      </c>
      <c r="Q144" s="30">
        <f t="shared" si="115"/>
        <v>0</v>
      </c>
      <c r="R144" s="30">
        <f t="shared" si="115"/>
        <v>0</v>
      </c>
      <c r="S144" s="30">
        <f t="shared" si="115"/>
        <v>0</v>
      </c>
      <c r="T144" s="30">
        <f t="shared" si="112"/>
        <v>0</v>
      </c>
      <c r="U144" s="30">
        <f t="shared" si="112"/>
        <v>0</v>
      </c>
      <c r="V144" s="30">
        <f t="shared" si="112"/>
        <v>0</v>
      </c>
      <c r="W144" s="30">
        <f t="shared" si="112"/>
        <v>0</v>
      </c>
      <c r="X144" s="30">
        <f t="shared" si="112"/>
        <v>0</v>
      </c>
      <c r="Y144" s="30">
        <f t="shared" si="112"/>
        <v>0</v>
      </c>
      <c r="Z144" s="30">
        <f t="shared" si="112"/>
        <v>0</v>
      </c>
      <c r="AA144" s="30">
        <f t="shared" si="112"/>
        <v>0</v>
      </c>
      <c r="AB144" s="30">
        <f t="shared" si="112"/>
        <v>0</v>
      </c>
      <c r="AC144" s="30">
        <f t="shared" si="112"/>
        <v>0</v>
      </c>
      <c r="AD144" s="30">
        <f t="shared" si="112"/>
        <v>0</v>
      </c>
      <c r="AE144" s="30">
        <f t="shared" si="112"/>
        <v>0</v>
      </c>
      <c r="AF144" s="30">
        <f t="shared" si="112"/>
        <v>0</v>
      </c>
      <c r="AG144" s="30">
        <f t="shared" si="112"/>
        <v>0</v>
      </c>
      <c r="AH144" s="30">
        <f t="shared" si="112"/>
        <v>0</v>
      </c>
      <c r="AI144" s="30">
        <f t="shared" si="112"/>
        <v>0</v>
      </c>
      <c r="AJ144" s="30">
        <f t="shared" si="112"/>
        <v>0</v>
      </c>
      <c r="AK144" s="30">
        <f t="shared" si="112"/>
        <v>0</v>
      </c>
      <c r="AL144" s="30">
        <f t="shared" si="112"/>
        <v>0</v>
      </c>
      <c r="AM144" s="30">
        <f t="shared" si="112"/>
        <v>0</v>
      </c>
      <c r="AN144" s="30">
        <f t="shared" si="112"/>
        <v>0</v>
      </c>
      <c r="AO144" s="30">
        <f t="shared" si="112"/>
        <v>0</v>
      </c>
      <c r="AP144" s="30">
        <f t="shared" si="112"/>
        <v>0</v>
      </c>
      <c r="AQ144" s="30">
        <f t="shared" si="112"/>
        <v>0</v>
      </c>
      <c r="AR144" s="30">
        <f t="shared" si="112"/>
        <v>0</v>
      </c>
      <c r="AS144" s="30">
        <f t="shared" si="112"/>
        <v>0</v>
      </c>
      <c r="AT144" s="30">
        <f t="shared" si="112"/>
        <v>0</v>
      </c>
      <c r="AU144" s="30">
        <f t="shared" si="112"/>
        <v>0</v>
      </c>
      <c r="AV144" s="30">
        <f t="shared" si="112"/>
        <v>0</v>
      </c>
      <c r="AW144" s="30">
        <f t="shared" si="112"/>
        <v>0</v>
      </c>
      <c r="AX144" s="30">
        <f t="shared" si="112"/>
        <v>0</v>
      </c>
      <c r="AY144" s="30">
        <f t="shared" si="112"/>
        <v>0</v>
      </c>
      <c r="AZ144" s="30">
        <f t="shared" si="112"/>
        <v>0</v>
      </c>
      <c r="BA144" s="30">
        <f t="shared" si="112"/>
        <v>0</v>
      </c>
      <c r="BB144" s="30">
        <f t="shared" si="112"/>
        <v>0</v>
      </c>
      <c r="BC144" s="30">
        <f t="shared" si="112"/>
        <v>0</v>
      </c>
      <c r="BD144" s="30">
        <f t="shared" si="112"/>
        <v>0</v>
      </c>
      <c r="BE144" s="30">
        <f t="shared" si="112"/>
        <v>0</v>
      </c>
      <c r="BF144" s="30">
        <f t="shared" si="112"/>
        <v>0</v>
      </c>
      <c r="BG144" s="30">
        <f t="shared" si="112"/>
        <v>0</v>
      </c>
      <c r="BH144" s="30">
        <f t="shared" si="112"/>
        <v>0</v>
      </c>
      <c r="BI144" s="30">
        <f t="shared" si="112"/>
        <v>0</v>
      </c>
      <c r="BJ144" s="30">
        <f t="shared" si="112"/>
        <v>0</v>
      </c>
      <c r="BK144" s="30">
        <f t="shared" si="112"/>
        <v>0</v>
      </c>
      <c r="BL144" s="30">
        <f t="shared" si="112"/>
        <v>0</v>
      </c>
      <c r="BM144" s="30">
        <f t="shared" si="112"/>
        <v>0</v>
      </c>
      <c r="BN144" s="30">
        <f t="shared" si="112"/>
        <v>0</v>
      </c>
      <c r="BO144" s="30">
        <f t="shared" si="112"/>
        <v>0</v>
      </c>
      <c r="BP144" s="30">
        <f t="shared" si="112"/>
        <v>0</v>
      </c>
      <c r="BQ144" s="30">
        <f t="shared" si="113"/>
        <v>0</v>
      </c>
      <c r="BR144" s="30">
        <f t="shared" si="113"/>
        <v>0</v>
      </c>
      <c r="BS144" s="30">
        <f t="shared" si="113"/>
        <v>0</v>
      </c>
      <c r="BT144" s="30">
        <f t="shared" si="113"/>
        <v>0</v>
      </c>
      <c r="BU144" s="30">
        <f t="shared" si="113"/>
        <v>0</v>
      </c>
      <c r="BV144" s="30">
        <f t="shared" si="113"/>
        <v>0</v>
      </c>
      <c r="BW144" s="30">
        <f t="shared" si="113"/>
        <v>0</v>
      </c>
      <c r="BX144" s="30">
        <f t="shared" si="113"/>
        <v>0</v>
      </c>
      <c r="BY144" s="30">
        <f t="shared" si="113"/>
        <v>0</v>
      </c>
      <c r="BZ144" s="30">
        <f t="shared" si="113"/>
        <v>0</v>
      </c>
      <c r="CA144" s="30">
        <f t="shared" si="113"/>
        <v>0</v>
      </c>
      <c r="CB144" s="30">
        <f t="shared" si="113"/>
        <v>0</v>
      </c>
      <c r="CC144" s="30">
        <f t="shared" si="113"/>
        <v>0</v>
      </c>
      <c r="CD144" s="30">
        <f t="shared" si="113"/>
        <v>0</v>
      </c>
      <c r="CE144" s="30">
        <f t="shared" si="113"/>
        <v>0</v>
      </c>
      <c r="CF144" s="30">
        <f t="shared" si="113"/>
        <v>0</v>
      </c>
      <c r="CG144" s="30">
        <f t="shared" si="113"/>
        <v>0</v>
      </c>
      <c r="CH144" s="33">
        <f t="shared" si="113"/>
        <v>0</v>
      </c>
    </row>
    <row r="145" spans="1:86" hidden="1" x14ac:dyDescent="0.3">
      <c r="A145" s="571"/>
      <c r="B145" s="284" t="s">
        <v>21</v>
      </c>
      <c r="C145" s="30">
        <f t="shared" si="114"/>
        <v>0</v>
      </c>
      <c r="D145" s="30">
        <f t="shared" si="115"/>
        <v>0</v>
      </c>
      <c r="E145" s="30">
        <f t="shared" ref="E145:BP148" si="116">IF(E25=0,0,((E7*0.5)+D25-E43)*E80*E112*E$2)</f>
        <v>0</v>
      </c>
      <c r="F145" s="30">
        <f t="shared" si="116"/>
        <v>0</v>
      </c>
      <c r="G145" s="30">
        <f t="shared" si="116"/>
        <v>0</v>
      </c>
      <c r="H145" s="30">
        <f t="shared" si="116"/>
        <v>0</v>
      </c>
      <c r="I145" s="30">
        <f t="shared" si="116"/>
        <v>0</v>
      </c>
      <c r="J145" s="30">
        <f t="shared" si="116"/>
        <v>0</v>
      </c>
      <c r="K145" s="30">
        <f t="shared" si="116"/>
        <v>0</v>
      </c>
      <c r="L145" s="30">
        <f t="shared" si="116"/>
        <v>0</v>
      </c>
      <c r="M145" s="30">
        <f t="shared" si="116"/>
        <v>0</v>
      </c>
      <c r="N145" s="30">
        <f t="shared" si="116"/>
        <v>0</v>
      </c>
      <c r="O145" s="30">
        <f t="shared" si="116"/>
        <v>0</v>
      </c>
      <c r="P145" s="30">
        <f t="shared" si="116"/>
        <v>0</v>
      </c>
      <c r="Q145" s="30">
        <f t="shared" si="116"/>
        <v>0</v>
      </c>
      <c r="R145" s="30">
        <f t="shared" si="116"/>
        <v>0</v>
      </c>
      <c r="S145" s="30">
        <f t="shared" si="116"/>
        <v>0</v>
      </c>
      <c r="T145" s="30">
        <f t="shared" si="116"/>
        <v>0</v>
      </c>
      <c r="U145" s="30">
        <f t="shared" si="116"/>
        <v>0</v>
      </c>
      <c r="V145" s="30">
        <f t="shared" si="116"/>
        <v>0</v>
      </c>
      <c r="W145" s="30">
        <f t="shared" si="116"/>
        <v>0</v>
      </c>
      <c r="X145" s="30">
        <f t="shared" si="116"/>
        <v>0</v>
      </c>
      <c r="Y145" s="30">
        <f t="shared" si="116"/>
        <v>0</v>
      </c>
      <c r="Z145" s="30">
        <f t="shared" si="116"/>
        <v>0</v>
      </c>
      <c r="AA145" s="30">
        <f t="shared" si="116"/>
        <v>0</v>
      </c>
      <c r="AB145" s="30">
        <f t="shared" si="116"/>
        <v>0</v>
      </c>
      <c r="AC145" s="30">
        <f t="shared" si="116"/>
        <v>0</v>
      </c>
      <c r="AD145" s="30">
        <f t="shared" si="116"/>
        <v>0</v>
      </c>
      <c r="AE145" s="30">
        <f t="shared" si="116"/>
        <v>0</v>
      </c>
      <c r="AF145" s="30">
        <f t="shared" si="116"/>
        <v>0</v>
      </c>
      <c r="AG145" s="30">
        <f t="shared" si="116"/>
        <v>0</v>
      </c>
      <c r="AH145" s="30">
        <f t="shared" si="116"/>
        <v>0</v>
      </c>
      <c r="AI145" s="30">
        <f t="shared" si="116"/>
        <v>0</v>
      </c>
      <c r="AJ145" s="30">
        <f t="shared" si="116"/>
        <v>0</v>
      </c>
      <c r="AK145" s="30">
        <f t="shared" si="116"/>
        <v>0</v>
      </c>
      <c r="AL145" s="30">
        <f t="shared" si="116"/>
        <v>0</v>
      </c>
      <c r="AM145" s="30">
        <f t="shared" si="116"/>
        <v>0</v>
      </c>
      <c r="AN145" s="30">
        <f t="shared" si="116"/>
        <v>0</v>
      </c>
      <c r="AO145" s="30">
        <f t="shared" si="116"/>
        <v>0</v>
      </c>
      <c r="AP145" s="30">
        <f t="shared" si="116"/>
        <v>0</v>
      </c>
      <c r="AQ145" s="30">
        <f t="shared" si="116"/>
        <v>0</v>
      </c>
      <c r="AR145" s="30">
        <f t="shared" si="116"/>
        <v>0</v>
      </c>
      <c r="AS145" s="30">
        <f t="shared" si="116"/>
        <v>0</v>
      </c>
      <c r="AT145" s="30">
        <f t="shared" si="116"/>
        <v>0</v>
      </c>
      <c r="AU145" s="30">
        <f t="shared" si="116"/>
        <v>0</v>
      </c>
      <c r="AV145" s="30">
        <f t="shared" si="116"/>
        <v>0</v>
      </c>
      <c r="AW145" s="30">
        <f t="shared" si="116"/>
        <v>0</v>
      </c>
      <c r="AX145" s="30">
        <f t="shared" si="116"/>
        <v>0</v>
      </c>
      <c r="AY145" s="30">
        <f t="shared" si="116"/>
        <v>0</v>
      </c>
      <c r="AZ145" s="30">
        <f t="shared" si="116"/>
        <v>0</v>
      </c>
      <c r="BA145" s="30">
        <f t="shared" si="116"/>
        <v>0</v>
      </c>
      <c r="BB145" s="30">
        <f t="shared" si="116"/>
        <v>0</v>
      </c>
      <c r="BC145" s="30">
        <f t="shared" si="116"/>
        <v>0</v>
      </c>
      <c r="BD145" s="30">
        <f t="shared" si="116"/>
        <v>0</v>
      </c>
      <c r="BE145" s="30">
        <f t="shared" si="116"/>
        <v>0</v>
      </c>
      <c r="BF145" s="30">
        <f t="shared" si="116"/>
        <v>0</v>
      </c>
      <c r="BG145" s="30">
        <f t="shared" si="116"/>
        <v>0</v>
      </c>
      <c r="BH145" s="30">
        <f t="shared" si="116"/>
        <v>0</v>
      </c>
      <c r="BI145" s="30">
        <f t="shared" si="116"/>
        <v>0</v>
      </c>
      <c r="BJ145" s="30">
        <f t="shared" si="116"/>
        <v>0</v>
      </c>
      <c r="BK145" s="30">
        <f t="shared" si="116"/>
        <v>0</v>
      </c>
      <c r="BL145" s="30">
        <f t="shared" si="116"/>
        <v>0</v>
      </c>
      <c r="BM145" s="30">
        <f t="shared" si="116"/>
        <v>0</v>
      </c>
      <c r="BN145" s="30">
        <f t="shared" si="116"/>
        <v>0</v>
      </c>
      <c r="BO145" s="30">
        <f t="shared" si="116"/>
        <v>0</v>
      </c>
      <c r="BP145" s="30">
        <f t="shared" si="116"/>
        <v>0</v>
      </c>
      <c r="BQ145" s="30">
        <f t="shared" si="113"/>
        <v>0</v>
      </c>
      <c r="BR145" s="30">
        <f t="shared" si="113"/>
        <v>0</v>
      </c>
      <c r="BS145" s="30">
        <f t="shared" si="113"/>
        <v>0</v>
      </c>
      <c r="BT145" s="30">
        <f t="shared" si="113"/>
        <v>0</v>
      </c>
      <c r="BU145" s="30">
        <f t="shared" si="113"/>
        <v>0</v>
      </c>
      <c r="BV145" s="30">
        <f t="shared" si="113"/>
        <v>0</v>
      </c>
      <c r="BW145" s="30">
        <f t="shared" si="113"/>
        <v>0</v>
      </c>
      <c r="BX145" s="30">
        <f t="shared" si="113"/>
        <v>0</v>
      </c>
      <c r="BY145" s="30">
        <f t="shared" si="113"/>
        <v>0</v>
      </c>
      <c r="BZ145" s="30">
        <f t="shared" si="113"/>
        <v>0</v>
      </c>
      <c r="CA145" s="30">
        <f t="shared" si="113"/>
        <v>0</v>
      </c>
      <c r="CB145" s="30">
        <f t="shared" si="113"/>
        <v>0</v>
      </c>
      <c r="CC145" s="30">
        <f t="shared" si="113"/>
        <v>0</v>
      </c>
      <c r="CD145" s="30">
        <f t="shared" si="113"/>
        <v>0</v>
      </c>
      <c r="CE145" s="30">
        <f t="shared" si="113"/>
        <v>0</v>
      </c>
      <c r="CF145" s="30">
        <f t="shared" si="113"/>
        <v>0</v>
      </c>
      <c r="CG145" s="30">
        <f t="shared" si="113"/>
        <v>0</v>
      </c>
      <c r="CH145" s="33">
        <f t="shared" si="113"/>
        <v>0</v>
      </c>
    </row>
    <row r="146" spans="1:86" hidden="1" x14ac:dyDescent="0.3">
      <c r="A146" s="571"/>
      <c r="B146" s="284" t="s">
        <v>1</v>
      </c>
      <c r="C146" s="30">
        <f t="shared" si="114"/>
        <v>0</v>
      </c>
      <c r="D146" s="30">
        <f t="shared" si="115"/>
        <v>0</v>
      </c>
      <c r="E146" s="30">
        <f t="shared" si="116"/>
        <v>0</v>
      </c>
      <c r="F146" s="30">
        <f t="shared" si="116"/>
        <v>0</v>
      </c>
      <c r="G146" s="30">
        <f t="shared" si="116"/>
        <v>0</v>
      </c>
      <c r="H146" s="30">
        <f t="shared" si="116"/>
        <v>2153.9054634193976</v>
      </c>
      <c r="I146" s="30">
        <f t="shared" si="116"/>
        <v>5763.3276229366984</v>
      </c>
      <c r="J146" s="30">
        <f t="shared" si="116"/>
        <v>5457.9734085380705</v>
      </c>
      <c r="K146" s="30">
        <f t="shared" si="116"/>
        <v>2245.9938361844834</v>
      </c>
      <c r="L146" s="30">
        <f t="shared" si="116"/>
        <v>312.06638982415529</v>
      </c>
      <c r="M146" s="30">
        <f t="shared" si="116"/>
        <v>79.763355443060931</v>
      </c>
      <c r="N146" s="30">
        <f t="shared" si="116"/>
        <v>1.2256623935079458</v>
      </c>
      <c r="O146" s="30">
        <f t="shared" si="116"/>
        <v>0.15044517595382348</v>
      </c>
      <c r="P146" s="30">
        <f t="shared" si="116"/>
        <v>6.1933264100990648</v>
      </c>
      <c r="Q146" s="30">
        <f t="shared" si="116"/>
        <v>181.43688220031109</v>
      </c>
      <c r="R146" s="30">
        <f t="shared" si="116"/>
        <v>645.42185266178899</v>
      </c>
      <c r="S146" s="30">
        <f t="shared" si="116"/>
        <v>2126.0005793459063</v>
      </c>
      <c r="T146" s="30">
        <f t="shared" si="116"/>
        <v>8317.7980834449972</v>
      </c>
      <c r="U146" s="30">
        <f t="shared" si="116"/>
        <v>10924.818266025088</v>
      </c>
      <c r="V146" s="30">
        <f t="shared" si="116"/>
        <v>10345.996530159578</v>
      </c>
      <c r="W146" s="30">
        <f t="shared" si="116"/>
        <v>4257.4491842657317</v>
      </c>
      <c r="X146" s="30">
        <f t="shared" si="116"/>
        <v>591.54516605916081</v>
      </c>
      <c r="Y146" s="30">
        <f t="shared" si="116"/>
        <v>151.19740183359255</v>
      </c>
      <c r="Z146" s="30">
        <f t="shared" si="116"/>
        <v>1.60474854350745</v>
      </c>
      <c r="AA146" s="30">
        <f t="shared" si="116"/>
        <v>0.15044517595382348</v>
      </c>
      <c r="AB146" s="30">
        <f t="shared" si="116"/>
        <v>6.1933264100990648</v>
      </c>
      <c r="AC146" s="30">
        <f t="shared" si="116"/>
        <v>181.43688220031109</v>
      </c>
      <c r="AD146" s="30">
        <f t="shared" si="116"/>
        <v>645.42185266178899</v>
      </c>
      <c r="AE146" s="30">
        <f t="shared" si="116"/>
        <v>2126.0005793459063</v>
      </c>
      <c r="AF146" s="30">
        <f t="shared" si="116"/>
        <v>8317.7980834449972</v>
      </c>
      <c r="AG146" s="30">
        <f t="shared" si="116"/>
        <v>10924.818266025088</v>
      </c>
      <c r="AH146" s="30">
        <f t="shared" si="116"/>
        <v>10345.996530159578</v>
      </c>
      <c r="AI146" s="30">
        <f t="shared" si="116"/>
        <v>4257.4491842657317</v>
      </c>
      <c r="AJ146" s="30">
        <f t="shared" si="116"/>
        <v>591.54516605916081</v>
      </c>
      <c r="AK146" s="30">
        <f t="shared" si="116"/>
        <v>151.19740183359255</v>
      </c>
      <c r="AL146" s="30">
        <f t="shared" si="116"/>
        <v>1.60474854350745</v>
      </c>
      <c r="AM146" s="30">
        <f t="shared" si="116"/>
        <v>0.15044517595382348</v>
      </c>
      <c r="AN146" s="30">
        <f t="shared" si="116"/>
        <v>6.1933264100990648</v>
      </c>
      <c r="AO146" s="30">
        <f t="shared" si="116"/>
        <v>181.43688220031109</v>
      </c>
      <c r="AP146" s="30">
        <f t="shared" si="116"/>
        <v>645.42185266178899</v>
      </c>
      <c r="AQ146" s="30">
        <f t="shared" si="116"/>
        <v>2126.0005793459063</v>
      </c>
      <c r="AR146" s="30">
        <f t="shared" si="116"/>
        <v>8317.7980834449972</v>
      </c>
      <c r="AS146" s="30">
        <f t="shared" si="116"/>
        <v>10924.818266025088</v>
      </c>
      <c r="AT146" s="30">
        <f t="shared" si="116"/>
        <v>10345.996530159578</v>
      </c>
      <c r="AU146" s="30">
        <f t="shared" si="116"/>
        <v>4257.4491842657317</v>
      </c>
      <c r="AV146" s="30">
        <f t="shared" si="116"/>
        <v>591.54516605916081</v>
      </c>
      <c r="AW146" s="30">
        <f t="shared" si="116"/>
        <v>151.19740183359255</v>
      </c>
      <c r="AX146" s="30">
        <f t="shared" si="116"/>
        <v>1.60474854350745</v>
      </c>
      <c r="AY146" s="30">
        <f t="shared" si="116"/>
        <v>0.15044517595382348</v>
      </c>
      <c r="AZ146" s="30">
        <f t="shared" si="116"/>
        <v>6.1933264100990648</v>
      </c>
      <c r="BA146" s="30">
        <f t="shared" si="116"/>
        <v>181.43688220031109</v>
      </c>
      <c r="BB146" s="30">
        <f t="shared" si="116"/>
        <v>645.42185266178899</v>
      </c>
      <c r="BC146" s="30">
        <f t="shared" si="116"/>
        <v>2126.0005793459063</v>
      </c>
      <c r="BD146" s="30">
        <f t="shared" si="116"/>
        <v>8317.7980834449972</v>
      </c>
      <c r="BE146" s="30">
        <f t="shared" si="116"/>
        <v>10924.818266025088</v>
      </c>
      <c r="BF146" s="30">
        <f t="shared" si="116"/>
        <v>10345.996530159578</v>
      </c>
      <c r="BG146" s="30">
        <f t="shared" si="116"/>
        <v>4257.4491842657317</v>
      </c>
      <c r="BH146" s="30">
        <f t="shared" si="116"/>
        <v>591.54516605916081</v>
      </c>
      <c r="BI146" s="30">
        <f t="shared" si="116"/>
        <v>151.19740183359255</v>
      </c>
      <c r="BJ146" s="30">
        <f t="shared" si="116"/>
        <v>1.60474854350745</v>
      </c>
      <c r="BK146" s="30">
        <f t="shared" si="116"/>
        <v>0.15044517595382348</v>
      </c>
      <c r="BL146" s="30">
        <f t="shared" si="116"/>
        <v>6.1933264100990648</v>
      </c>
      <c r="BM146" s="30">
        <f t="shared" si="116"/>
        <v>181.43688220031109</v>
      </c>
      <c r="BN146" s="30">
        <f t="shared" si="116"/>
        <v>645.42185266178899</v>
      </c>
      <c r="BO146" s="30">
        <f t="shared" si="116"/>
        <v>2126.0005793459063</v>
      </c>
      <c r="BP146" s="30">
        <f t="shared" si="116"/>
        <v>8317.7980834449972</v>
      </c>
      <c r="BQ146" s="30">
        <f t="shared" si="113"/>
        <v>10924.818266025088</v>
      </c>
      <c r="BR146" s="30">
        <f t="shared" si="113"/>
        <v>10345.996530159578</v>
      </c>
      <c r="BS146" s="30">
        <f t="shared" si="113"/>
        <v>4257.4491842657317</v>
      </c>
      <c r="BT146" s="30">
        <f t="shared" si="113"/>
        <v>591.54516605916081</v>
      </c>
      <c r="BU146" s="30">
        <f t="shared" si="113"/>
        <v>151.19740183359255</v>
      </c>
      <c r="BV146" s="30">
        <f t="shared" si="113"/>
        <v>1.60474854350745</v>
      </c>
      <c r="BW146" s="30">
        <f t="shared" si="113"/>
        <v>0.15044517595382348</v>
      </c>
      <c r="BX146" s="30">
        <f t="shared" si="113"/>
        <v>6.1933264100990648</v>
      </c>
      <c r="BY146" s="30">
        <f t="shared" si="113"/>
        <v>181.43688220031109</v>
      </c>
      <c r="BZ146" s="30">
        <f t="shared" si="113"/>
        <v>645.42185266178899</v>
      </c>
      <c r="CA146" s="30">
        <f t="shared" si="113"/>
        <v>2126.0005793459063</v>
      </c>
      <c r="CB146" s="30">
        <f t="shared" si="113"/>
        <v>8317.7980834449972</v>
      </c>
      <c r="CC146" s="30">
        <f t="shared" si="113"/>
        <v>10924.818266025088</v>
      </c>
      <c r="CD146" s="30">
        <f t="shared" si="113"/>
        <v>10345.996530159578</v>
      </c>
      <c r="CE146" s="30">
        <f t="shared" si="113"/>
        <v>4257.4491842657317</v>
      </c>
      <c r="CF146" s="30">
        <f t="shared" si="113"/>
        <v>591.54516605916081</v>
      </c>
      <c r="CG146" s="30">
        <f t="shared" si="113"/>
        <v>151.19740183359255</v>
      </c>
      <c r="CH146" s="33">
        <f t="shared" si="113"/>
        <v>1.60474854350745</v>
      </c>
    </row>
    <row r="147" spans="1:86" hidden="1" x14ac:dyDescent="0.3">
      <c r="A147" s="571"/>
      <c r="B147" s="284" t="s">
        <v>22</v>
      </c>
      <c r="C147" s="30">
        <f t="shared" si="114"/>
        <v>0</v>
      </c>
      <c r="D147" s="30">
        <f t="shared" si="115"/>
        <v>0</v>
      </c>
      <c r="E147" s="30">
        <f t="shared" si="116"/>
        <v>0</v>
      </c>
      <c r="F147" s="30">
        <f t="shared" si="116"/>
        <v>0</v>
      </c>
      <c r="G147" s="30">
        <f t="shared" si="116"/>
        <v>0</v>
      </c>
      <c r="H147" s="30">
        <f t="shared" si="116"/>
        <v>0</v>
      </c>
      <c r="I147" s="30">
        <f t="shared" si="116"/>
        <v>0</v>
      </c>
      <c r="J147" s="30">
        <f t="shared" si="116"/>
        <v>0</v>
      </c>
      <c r="K147" s="30">
        <f t="shared" si="116"/>
        <v>0</v>
      </c>
      <c r="L147" s="30">
        <f t="shared" si="116"/>
        <v>0</v>
      </c>
      <c r="M147" s="30">
        <f t="shared" si="116"/>
        <v>0</v>
      </c>
      <c r="N147" s="30">
        <f t="shared" si="116"/>
        <v>0</v>
      </c>
      <c r="O147" s="30">
        <f t="shared" si="116"/>
        <v>0</v>
      </c>
      <c r="P147" s="30">
        <f t="shared" si="116"/>
        <v>0</v>
      </c>
      <c r="Q147" s="30">
        <f t="shared" si="116"/>
        <v>0</v>
      </c>
      <c r="R147" s="30">
        <f t="shared" si="116"/>
        <v>0</v>
      </c>
      <c r="S147" s="30">
        <f t="shared" si="116"/>
        <v>0</v>
      </c>
      <c r="T147" s="30">
        <f t="shared" si="116"/>
        <v>0</v>
      </c>
      <c r="U147" s="30">
        <f t="shared" si="116"/>
        <v>0</v>
      </c>
      <c r="V147" s="30">
        <f t="shared" si="116"/>
        <v>0</v>
      </c>
      <c r="W147" s="30">
        <f t="shared" si="116"/>
        <v>0</v>
      </c>
      <c r="X147" s="30">
        <f t="shared" si="116"/>
        <v>0</v>
      </c>
      <c r="Y147" s="30">
        <f t="shared" si="116"/>
        <v>0</v>
      </c>
      <c r="Z147" s="30">
        <f t="shared" si="116"/>
        <v>0</v>
      </c>
      <c r="AA147" s="30">
        <f t="shared" si="116"/>
        <v>0</v>
      </c>
      <c r="AB147" s="30">
        <f t="shared" si="116"/>
        <v>0</v>
      </c>
      <c r="AC147" s="30">
        <f t="shared" si="116"/>
        <v>0</v>
      </c>
      <c r="AD147" s="30">
        <f t="shared" si="116"/>
        <v>0</v>
      </c>
      <c r="AE147" s="30">
        <f t="shared" si="116"/>
        <v>0</v>
      </c>
      <c r="AF147" s="30">
        <f t="shared" si="116"/>
        <v>0</v>
      </c>
      <c r="AG147" s="30">
        <f t="shared" si="116"/>
        <v>0</v>
      </c>
      <c r="AH147" s="30">
        <f t="shared" si="116"/>
        <v>0</v>
      </c>
      <c r="AI147" s="30">
        <f t="shared" si="116"/>
        <v>0</v>
      </c>
      <c r="AJ147" s="30">
        <f t="shared" si="116"/>
        <v>0</v>
      </c>
      <c r="AK147" s="30">
        <f t="shared" si="116"/>
        <v>0</v>
      </c>
      <c r="AL147" s="30">
        <f t="shared" si="116"/>
        <v>0</v>
      </c>
      <c r="AM147" s="30">
        <f t="shared" si="116"/>
        <v>0</v>
      </c>
      <c r="AN147" s="30">
        <f t="shared" si="116"/>
        <v>0</v>
      </c>
      <c r="AO147" s="30">
        <f t="shared" si="116"/>
        <v>0</v>
      </c>
      <c r="AP147" s="30">
        <f t="shared" si="116"/>
        <v>0</v>
      </c>
      <c r="AQ147" s="30">
        <f t="shared" si="116"/>
        <v>0</v>
      </c>
      <c r="AR147" s="30">
        <f t="shared" si="116"/>
        <v>0</v>
      </c>
      <c r="AS147" s="30">
        <f t="shared" si="116"/>
        <v>0</v>
      </c>
      <c r="AT147" s="30">
        <f t="shared" si="116"/>
        <v>0</v>
      </c>
      <c r="AU147" s="30">
        <f t="shared" si="116"/>
        <v>0</v>
      </c>
      <c r="AV147" s="30">
        <f t="shared" si="116"/>
        <v>0</v>
      </c>
      <c r="AW147" s="30">
        <f t="shared" si="116"/>
        <v>0</v>
      </c>
      <c r="AX147" s="30">
        <f t="shared" si="116"/>
        <v>0</v>
      </c>
      <c r="AY147" s="30">
        <f t="shared" si="116"/>
        <v>0</v>
      </c>
      <c r="AZ147" s="30">
        <f t="shared" si="116"/>
        <v>0</v>
      </c>
      <c r="BA147" s="30">
        <f t="shared" si="116"/>
        <v>0</v>
      </c>
      <c r="BB147" s="30">
        <f t="shared" si="116"/>
        <v>0</v>
      </c>
      <c r="BC147" s="30">
        <f t="shared" si="116"/>
        <v>0</v>
      </c>
      <c r="BD147" s="30">
        <f t="shared" si="116"/>
        <v>0</v>
      </c>
      <c r="BE147" s="30">
        <f t="shared" si="116"/>
        <v>0</v>
      </c>
      <c r="BF147" s="30">
        <f t="shared" si="116"/>
        <v>0</v>
      </c>
      <c r="BG147" s="30">
        <f t="shared" si="116"/>
        <v>0</v>
      </c>
      <c r="BH147" s="30">
        <f t="shared" si="116"/>
        <v>0</v>
      </c>
      <c r="BI147" s="30">
        <f t="shared" si="116"/>
        <v>0</v>
      </c>
      <c r="BJ147" s="30">
        <f t="shared" si="116"/>
        <v>0</v>
      </c>
      <c r="BK147" s="30">
        <f t="shared" si="116"/>
        <v>0</v>
      </c>
      <c r="BL147" s="30">
        <f t="shared" si="116"/>
        <v>0</v>
      </c>
      <c r="BM147" s="30">
        <f t="shared" si="116"/>
        <v>0</v>
      </c>
      <c r="BN147" s="30">
        <f t="shared" si="116"/>
        <v>0</v>
      </c>
      <c r="BO147" s="30">
        <f t="shared" si="116"/>
        <v>0</v>
      </c>
      <c r="BP147" s="30">
        <f t="shared" si="116"/>
        <v>0</v>
      </c>
      <c r="BQ147" s="30">
        <f t="shared" si="113"/>
        <v>0</v>
      </c>
      <c r="BR147" s="30">
        <f t="shared" si="113"/>
        <v>0</v>
      </c>
      <c r="BS147" s="30">
        <f t="shared" si="113"/>
        <v>0</v>
      </c>
      <c r="BT147" s="30">
        <f t="shared" si="113"/>
        <v>0</v>
      </c>
      <c r="BU147" s="30">
        <f t="shared" si="113"/>
        <v>0</v>
      </c>
      <c r="BV147" s="30">
        <f t="shared" si="113"/>
        <v>0</v>
      </c>
      <c r="BW147" s="30">
        <f t="shared" si="113"/>
        <v>0</v>
      </c>
      <c r="BX147" s="30">
        <f t="shared" si="113"/>
        <v>0</v>
      </c>
      <c r="BY147" s="30">
        <f t="shared" si="113"/>
        <v>0</v>
      </c>
      <c r="BZ147" s="30">
        <f t="shared" si="113"/>
        <v>0</v>
      </c>
      <c r="CA147" s="30">
        <f t="shared" si="113"/>
        <v>0</v>
      </c>
      <c r="CB147" s="30">
        <f t="shared" si="113"/>
        <v>0</v>
      </c>
      <c r="CC147" s="30">
        <f t="shared" si="113"/>
        <v>0</v>
      </c>
      <c r="CD147" s="30">
        <f t="shared" si="113"/>
        <v>0</v>
      </c>
      <c r="CE147" s="30">
        <f t="shared" si="113"/>
        <v>0</v>
      </c>
      <c r="CF147" s="30">
        <f t="shared" si="113"/>
        <v>0</v>
      </c>
      <c r="CG147" s="30">
        <f t="shared" si="113"/>
        <v>0</v>
      </c>
      <c r="CH147" s="33">
        <f t="shared" si="113"/>
        <v>0</v>
      </c>
    </row>
    <row r="148" spans="1:86" hidden="1" x14ac:dyDescent="0.3">
      <c r="A148" s="571"/>
      <c r="B148" s="94" t="s">
        <v>9</v>
      </c>
      <c r="C148" s="30">
        <f t="shared" si="114"/>
        <v>0</v>
      </c>
      <c r="D148" s="30">
        <f t="shared" si="115"/>
        <v>0</v>
      </c>
      <c r="E148" s="30">
        <f t="shared" si="116"/>
        <v>0</v>
      </c>
      <c r="F148" s="30">
        <f t="shared" si="116"/>
        <v>0</v>
      </c>
      <c r="G148" s="30">
        <f t="shared" si="116"/>
        <v>0</v>
      </c>
      <c r="H148" s="30">
        <f t="shared" si="116"/>
        <v>0</v>
      </c>
      <c r="I148" s="30">
        <f t="shared" si="116"/>
        <v>0</v>
      </c>
      <c r="J148" s="30">
        <f t="shared" si="116"/>
        <v>0</v>
      </c>
      <c r="K148" s="30">
        <f t="shared" si="116"/>
        <v>0</v>
      </c>
      <c r="L148" s="30">
        <f t="shared" si="116"/>
        <v>0</v>
      </c>
      <c r="M148" s="30">
        <f t="shared" si="116"/>
        <v>0</v>
      </c>
      <c r="N148" s="30">
        <f t="shared" si="116"/>
        <v>0</v>
      </c>
      <c r="O148" s="30">
        <f t="shared" si="116"/>
        <v>0</v>
      </c>
      <c r="P148" s="30">
        <f t="shared" si="116"/>
        <v>0</v>
      </c>
      <c r="Q148" s="30">
        <f t="shared" si="116"/>
        <v>0</v>
      </c>
      <c r="R148" s="30">
        <f t="shared" si="116"/>
        <v>0</v>
      </c>
      <c r="S148" s="30">
        <f t="shared" si="116"/>
        <v>0</v>
      </c>
      <c r="T148" s="30">
        <f t="shared" si="116"/>
        <v>0</v>
      </c>
      <c r="U148" s="30">
        <f t="shared" si="116"/>
        <v>0</v>
      </c>
      <c r="V148" s="30">
        <f t="shared" si="116"/>
        <v>0</v>
      </c>
      <c r="W148" s="30">
        <f t="shared" si="116"/>
        <v>0</v>
      </c>
      <c r="X148" s="30">
        <f t="shared" si="116"/>
        <v>0</v>
      </c>
      <c r="Y148" s="30">
        <f t="shared" si="116"/>
        <v>0</v>
      </c>
      <c r="Z148" s="30">
        <f t="shared" si="116"/>
        <v>0</v>
      </c>
      <c r="AA148" s="30">
        <f t="shared" si="116"/>
        <v>0</v>
      </c>
      <c r="AB148" s="30">
        <f t="shared" si="116"/>
        <v>0</v>
      </c>
      <c r="AC148" s="30">
        <f t="shared" si="116"/>
        <v>0</v>
      </c>
      <c r="AD148" s="30">
        <f t="shared" si="116"/>
        <v>0</v>
      </c>
      <c r="AE148" s="30">
        <f t="shared" si="116"/>
        <v>0</v>
      </c>
      <c r="AF148" s="30">
        <f t="shared" si="116"/>
        <v>0</v>
      </c>
      <c r="AG148" s="30">
        <f t="shared" si="116"/>
        <v>0</v>
      </c>
      <c r="AH148" s="30">
        <f t="shared" si="116"/>
        <v>0</v>
      </c>
      <c r="AI148" s="30">
        <f t="shared" si="116"/>
        <v>0</v>
      </c>
      <c r="AJ148" s="30">
        <f t="shared" si="116"/>
        <v>0</v>
      </c>
      <c r="AK148" s="30">
        <f t="shared" si="116"/>
        <v>0</v>
      </c>
      <c r="AL148" s="30">
        <f t="shared" si="116"/>
        <v>0</v>
      </c>
      <c r="AM148" s="30">
        <f t="shared" si="116"/>
        <v>0</v>
      </c>
      <c r="AN148" s="30">
        <f t="shared" si="116"/>
        <v>0</v>
      </c>
      <c r="AO148" s="30">
        <f t="shared" si="116"/>
        <v>0</v>
      </c>
      <c r="AP148" s="30">
        <f t="shared" si="116"/>
        <v>0</v>
      </c>
      <c r="AQ148" s="30">
        <f t="shared" si="116"/>
        <v>0</v>
      </c>
      <c r="AR148" s="30">
        <f t="shared" si="116"/>
        <v>0</v>
      </c>
      <c r="AS148" s="30">
        <f t="shared" si="116"/>
        <v>0</v>
      </c>
      <c r="AT148" s="30">
        <f t="shared" si="116"/>
        <v>0</v>
      </c>
      <c r="AU148" s="30">
        <f t="shared" si="116"/>
        <v>0</v>
      </c>
      <c r="AV148" s="30">
        <f t="shared" si="116"/>
        <v>0</v>
      </c>
      <c r="AW148" s="30">
        <f t="shared" si="116"/>
        <v>0</v>
      </c>
      <c r="AX148" s="30">
        <f t="shared" si="116"/>
        <v>0</v>
      </c>
      <c r="AY148" s="30">
        <f t="shared" si="116"/>
        <v>0</v>
      </c>
      <c r="AZ148" s="30">
        <f t="shared" si="116"/>
        <v>0</v>
      </c>
      <c r="BA148" s="30">
        <f t="shared" si="116"/>
        <v>0</v>
      </c>
      <c r="BB148" s="30">
        <f t="shared" si="116"/>
        <v>0</v>
      </c>
      <c r="BC148" s="30">
        <f t="shared" si="116"/>
        <v>0</v>
      </c>
      <c r="BD148" s="30">
        <f t="shared" si="116"/>
        <v>0</v>
      </c>
      <c r="BE148" s="30">
        <f t="shared" si="116"/>
        <v>0</v>
      </c>
      <c r="BF148" s="30">
        <f t="shared" si="116"/>
        <v>0</v>
      </c>
      <c r="BG148" s="30">
        <f t="shared" si="116"/>
        <v>0</v>
      </c>
      <c r="BH148" s="30">
        <f t="shared" si="116"/>
        <v>0</v>
      </c>
      <c r="BI148" s="30">
        <f t="shared" si="116"/>
        <v>0</v>
      </c>
      <c r="BJ148" s="30">
        <f t="shared" si="116"/>
        <v>0</v>
      </c>
      <c r="BK148" s="30">
        <f t="shared" si="116"/>
        <v>0</v>
      </c>
      <c r="BL148" s="30">
        <f t="shared" si="116"/>
        <v>0</v>
      </c>
      <c r="BM148" s="30">
        <f t="shared" si="116"/>
        <v>0</v>
      </c>
      <c r="BN148" s="30">
        <f t="shared" si="116"/>
        <v>0</v>
      </c>
      <c r="BO148" s="30">
        <f t="shared" si="116"/>
        <v>0</v>
      </c>
      <c r="BP148" s="30">
        <f t="shared" ref="BP148:CH151" si="117">IF(BP28=0,0,((BP10*0.5)+BO28-BP46)*BP83*BP115*BP$2)</f>
        <v>0</v>
      </c>
      <c r="BQ148" s="30">
        <f t="shared" si="117"/>
        <v>0</v>
      </c>
      <c r="BR148" s="30">
        <f t="shared" si="117"/>
        <v>0</v>
      </c>
      <c r="BS148" s="30">
        <f t="shared" si="117"/>
        <v>0</v>
      </c>
      <c r="BT148" s="30">
        <f t="shared" si="117"/>
        <v>0</v>
      </c>
      <c r="BU148" s="30">
        <f t="shared" si="117"/>
        <v>0</v>
      </c>
      <c r="BV148" s="30">
        <f t="shared" si="117"/>
        <v>0</v>
      </c>
      <c r="BW148" s="30">
        <f t="shared" si="117"/>
        <v>0</v>
      </c>
      <c r="BX148" s="30">
        <f t="shared" si="117"/>
        <v>0</v>
      </c>
      <c r="BY148" s="30">
        <f t="shared" si="117"/>
        <v>0</v>
      </c>
      <c r="BZ148" s="30">
        <f t="shared" si="117"/>
        <v>0</v>
      </c>
      <c r="CA148" s="30">
        <f t="shared" si="117"/>
        <v>0</v>
      </c>
      <c r="CB148" s="30">
        <f t="shared" si="117"/>
        <v>0</v>
      </c>
      <c r="CC148" s="30">
        <f t="shared" si="117"/>
        <v>0</v>
      </c>
      <c r="CD148" s="30">
        <f t="shared" si="117"/>
        <v>0</v>
      </c>
      <c r="CE148" s="30">
        <f t="shared" si="117"/>
        <v>0</v>
      </c>
      <c r="CF148" s="30">
        <f t="shared" si="117"/>
        <v>0</v>
      </c>
      <c r="CG148" s="30">
        <f t="shared" si="117"/>
        <v>0</v>
      </c>
      <c r="CH148" s="33">
        <f t="shared" si="117"/>
        <v>0</v>
      </c>
    </row>
    <row r="149" spans="1:86" hidden="1" x14ac:dyDescent="0.3">
      <c r="A149" s="571"/>
      <c r="B149" s="94" t="s">
        <v>3</v>
      </c>
      <c r="C149" s="30">
        <f t="shared" si="114"/>
        <v>0</v>
      </c>
      <c r="D149" s="30">
        <f t="shared" si="115"/>
        <v>0</v>
      </c>
      <c r="E149" s="30">
        <f t="shared" ref="E149:BP152" si="118">IF(E29=0,0,((E11*0.5)+D29-E47)*E84*E116*E$2)</f>
        <v>0</v>
      </c>
      <c r="F149" s="30">
        <f t="shared" si="118"/>
        <v>0</v>
      </c>
      <c r="G149" s="30">
        <f t="shared" si="118"/>
        <v>0</v>
      </c>
      <c r="H149" s="30">
        <f t="shared" si="118"/>
        <v>0</v>
      </c>
      <c r="I149" s="30">
        <f t="shared" si="118"/>
        <v>0</v>
      </c>
      <c r="J149" s="30">
        <f t="shared" si="118"/>
        <v>0</v>
      </c>
      <c r="K149" s="30">
        <f t="shared" si="118"/>
        <v>0</v>
      </c>
      <c r="L149" s="30">
        <f t="shared" si="118"/>
        <v>0</v>
      </c>
      <c r="M149" s="30">
        <f t="shared" si="118"/>
        <v>0</v>
      </c>
      <c r="N149" s="30">
        <f t="shared" si="118"/>
        <v>344.11849981071788</v>
      </c>
      <c r="O149" s="30">
        <f t="shared" si="118"/>
        <v>750.88180047949879</v>
      </c>
      <c r="P149" s="30">
        <f t="shared" si="118"/>
        <v>623.53903628994237</v>
      </c>
      <c r="Q149" s="30">
        <f t="shared" si="118"/>
        <v>486.71391856557483</v>
      </c>
      <c r="R149" s="30">
        <f t="shared" si="118"/>
        <v>287.08624158877632</v>
      </c>
      <c r="S149" s="30">
        <f t="shared" si="118"/>
        <v>338.03704644987056</v>
      </c>
      <c r="T149" s="30">
        <f t="shared" si="118"/>
        <v>974.56320006725105</v>
      </c>
      <c r="U149" s="30">
        <f t="shared" si="118"/>
        <v>1267.7785017287242</v>
      </c>
      <c r="V149" s="30">
        <f t="shared" si="118"/>
        <v>1203.731353010932</v>
      </c>
      <c r="W149" s="30">
        <f t="shared" si="118"/>
        <v>529.05508465195624</v>
      </c>
      <c r="X149" s="30">
        <f t="shared" si="118"/>
        <v>270.4728704648881</v>
      </c>
      <c r="Y149" s="30">
        <f t="shared" si="118"/>
        <v>452.12419909996652</v>
      </c>
      <c r="Z149" s="30">
        <f t="shared" si="118"/>
        <v>688.23699962143576</v>
      </c>
      <c r="AA149" s="30">
        <f t="shared" si="118"/>
        <v>750.88180047949879</v>
      </c>
      <c r="AB149" s="30">
        <f t="shared" si="118"/>
        <v>623.53903628994237</v>
      </c>
      <c r="AC149" s="30">
        <f t="shared" si="118"/>
        <v>486.71391856557483</v>
      </c>
      <c r="AD149" s="30">
        <f t="shared" si="118"/>
        <v>287.08624158877632</v>
      </c>
      <c r="AE149" s="30">
        <f t="shared" si="118"/>
        <v>338.03704644987056</v>
      </c>
      <c r="AF149" s="30">
        <f t="shared" si="118"/>
        <v>974.56320006725105</v>
      </c>
      <c r="AG149" s="30">
        <f t="shared" si="118"/>
        <v>1267.7785017287242</v>
      </c>
      <c r="AH149" s="30">
        <f t="shared" si="118"/>
        <v>1203.731353010932</v>
      </c>
      <c r="AI149" s="30">
        <f t="shared" si="118"/>
        <v>529.05508465195624</v>
      </c>
      <c r="AJ149" s="30">
        <f t="shared" si="118"/>
        <v>270.4728704648881</v>
      </c>
      <c r="AK149" s="30">
        <f t="shared" si="118"/>
        <v>452.12419909996652</v>
      </c>
      <c r="AL149" s="30">
        <f t="shared" si="118"/>
        <v>688.23699962143576</v>
      </c>
      <c r="AM149" s="30">
        <f t="shared" si="118"/>
        <v>750.88180047949879</v>
      </c>
      <c r="AN149" s="30">
        <f t="shared" si="118"/>
        <v>623.53903628994237</v>
      </c>
      <c r="AO149" s="30">
        <f t="shared" si="118"/>
        <v>486.71391856557483</v>
      </c>
      <c r="AP149" s="30">
        <f t="shared" si="118"/>
        <v>287.08624158877632</v>
      </c>
      <c r="AQ149" s="30">
        <f t="shared" si="118"/>
        <v>338.03704644987056</v>
      </c>
      <c r="AR149" s="30">
        <f t="shared" si="118"/>
        <v>974.56320006725105</v>
      </c>
      <c r="AS149" s="30">
        <f t="shared" si="118"/>
        <v>1267.7785017287242</v>
      </c>
      <c r="AT149" s="30">
        <f t="shared" si="118"/>
        <v>1203.731353010932</v>
      </c>
      <c r="AU149" s="30">
        <f t="shared" si="118"/>
        <v>529.05508465195624</v>
      </c>
      <c r="AV149" s="30">
        <f t="shared" si="118"/>
        <v>270.4728704648881</v>
      </c>
      <c r="AW149" s="30">
        <f t="shared" si="118"/>
        <v>452.12419909996652</v>
      </c>
      <c r="AX149" s="30">
        <f t="shared" si="118"/>
        <v>688.23699962143576</v>
      </c>
      <c r="AY149" s="30">
        <f t="shared" si="118"/>
        <v>750.88180047949879</v>
      </c>
      <c r="AZ149" s="30">
        <f t="shared" si="118"/>
        <v>623.53903628994237</v>
      </c>
      <c r="BA149" s="30">
        <f t="shared" si="118"/>
        <v>486.71391856557483</v>
      </c>
      <c r="BB149" s="30">
        <f t="shared" si="118"/>
        <v>287.08624158877632</v>
      </c>
      <c r="BC149" s="30">
        <f t="shared" si="118"/>
        <v>338.03704644987056</v>
      </c>
      <c r="BD149" s="30">
        <f t="shared" si="118"/>
        <v>974.56320006725105</v>
      </c>
      <c r="BE149" s="30">
        <f t="shared" si="118"/>
        <v>1267.7785017287242</v>
      </c>
      <c r="BF149" s="30">
        <f t="shared" si="118"/>
        <v>1203.731353010932</v>
      </c>
      <c r="BG149" s="30">
        <f t="shared" si="118"/>
        <v>529.05508465195624</v>
      </c>
      <c r="BH149" s="30">
        <f t="shared" si="118"/>
        <v>270.4728704648881</v>
      </c>
      <c r="BI149" s="30">
        <f t="shared" si="118"/>
        <v>452.12419909996652</v>
      </c>
      <c r="BJ149" s="30">
        <f t="shared" si="118"/>
        <v>688.23699962143576</v>
      </c>
      <c r="BK149" s="30">
        <f t="shared" si="118"/>
        <v>750.88180047949879</v>
      </c>
      <c r="BL149" s="30">
        <f t="shared" si="118"/>
        <v>623.53903628994237</v>
      </c>
      <c r="BM149" s="30">
        <f t="shared" si="118"/>
        <v>486.71391856557483</v>
      </c>
      <c r="BN149" s="30">
        <f t="shared" si="118"/>
        <v>287.08624158877632</v>
      </c>
      <c r="BO149" s="30">
        <f t="shared" si="118"/>
        <v>338.03704644987056</v>
      </c>
      <c r="BP149" s="30">
        <f t="shared" si="118"/>
        <v>974.56320006725105</v>
      </c>
      <c r="BQ149" s="30">
        <f t="shared" si="117"/>
        <v>1267.7785017287242</v>
      </c>
      <c r="BR149" s="30">
        <f t="shared" si="117"/>
        <v>1203.731353010932</v>
      </c>
      <c r="BS149" s="30">
        <f t="shared" si="117"/>
        <v>529.05508465195624</v>
      </c>
      <c r="BT149" s="30">
        <f t="shared" si="117"/>
        <v>270.4728704648881</v>
      </c>
      <c r="BU149" s="30">
        <f t="shared" si="117"/>
        <v>452.12419909996652</v>
      </c>
      <c r="BV149" s="30">
        <f t="shared" si="117"/>
        <v>688.23699962143576</v>
      </c>
      <c r="BW149" s="30">
        <f t="shared" si="117"/>
        <v>750.88180047949879</v>
      </c>
      <c r="BX149" s="30">
        <f t="shared" si="117"/>
        <v>623.53903628994237</v>
      </c>
      <c r="BY149" s="30">
        <f t="shared" si="117"/>
        <v>486.71391856557483</v>
      </c>
      <c r="BZ149" s="30">
        <f t="shared" si="117"/>
        <v>287.08624158877632</v>
      </c>
      <c r="CA149" s="30">
        <f t="shared" si="117"/>
        <v>338.03704644987056</v>
      </c>
      <c r="CB149" s="30">
        <f t="shared" si="117"/>
        <v>974.56320006725105</v>
      </c>
      <c r="CC149" s="30">
        <f t="shared" si="117"/>
        <v>1267.7785017287242</v>
      </c>
      <c r="CD149" s="30">
        <f t="shared" si="117"/>
        <v>1203.731353010932</v>
      </c>
      <c r="CE149" s="30">
        <f t="shared" si="117"/>
        <v>529.05508465195624</v>
      </c>
      <c r="CF149" s="30">
        <f t="shared" si="117"/>
        <v>270.4728704648881</v>
      </c>
      <c r="CG149" s="30">
        <f t="shared" si="117"/>
        <v>452.12419909996652</v>
      </c>
      <c r="CH149" s="33">
        <f t="shared" si="117"/>
        <v>688.23699962143576</v>
      </c>
    </row>
    <row r="150" spans="1:86" ht="15.75" hidden="1" customHeight="1" x14ac:dyDescent="0.3">
      <c r="A150" s="571"/>
      <c r="B150" s="94" t="s">
        <v>4</v>
      </c>
      <c r="C150" s="30">
        <f t="shared" si="114"/>
        <v>0</v>
      </c>
      <c r="D150" s="30">
        <f t="shared" si="115"/>
        <v>0</v>
      </c>
      <c r="E150" s="30">
        <f t="shared" si="118"/>
        <v>83.384894090500879</v>
      </c>
      <c r="F150" s="30">
        <f t="shared" si="118"/>
        <v>164.24720242712036</v>
      </c>
      <c r="G150" s="30">
        <f t="shared" si="118"/>
        <v>251.43763564065935</v>
      </c>
      <c r="H150" s="30">
        <f t="shared" si="118"/>
        <v>287.2115748715629</v>
      </c>
      <c r="I150" s="30">
        <f t="shared" si="118"/>
        <v>379.77861843895312</v>
      </c>
      <c r="J150" s="30">
        <f t="shared" si="118"/>
        <v>483.76236553255075</v>
      </c>
      <c r="K150" s="30">
        <f t="shared" si="118"/>
        <v>921.78694749677345</v>
      </c>
      <c r="L150" s="30">
        <f t="shared" si="118"/>
        <v>1167.1849080176194</v>
      </c>
      <c r="M150" s="30">
        <f t="shared" si="118"/>
        <v>921.4249121484728</v>
      </c>
      <c r="N150" s="30">
        <f t="shared" si="118"/>
        <v>1936.8997045404178</v>
      </c>
      <c r="O150" s="30">
        <f t="shared" si="118"/>
        <v>3239.0842973693689</v>
      </c>
      <c r="P150" s="30">
        <f t="shared" si="118"/>
        <v>2452.8729655038937</v>
      </c>
      <c r="Q150" s="30">
        <f t="shared" si="118"/>
        <v>2705.9541961436539</v>
      </c>
      <c r="R150" s="30">
        <f t="shared" si="118"/>
        <v>2797.6888871233832</v>
      </c>
      <c r="S150" s="30">
        <f t="shared" si="118"/>
        <v>3535.2253434906447</v>
      </c>
      <c r="T150" s="30">
        <f t="shared" si="118"/>
        <v>3396.3261081899245</v>
      </c>
      <c r="U150" s="30">
        <f t="shared" si="118"/>
        <v>4297.2058285699686</v>
      </c>
      <c r="V150" s="30">
        <f t="shared" si="118"/>
        <v>3427.7217152436215</v>
      </c>
      <c r="W150" s="30">
        <f t="shared" si="118"/>
        <v>3597.552434208792</v>
      </c>
      <c r="X150" s="30">
        <f t="shared" si="118"/>
        <v>3550.0849349997957</v>
      </c>
      <c r="Y150" s="30">
        <f t="shared" si="118"/>
        <v>2737.0700512247545</v>
      </c>
      <c r="Z150" s="30">
        <f t="shared" si="118"/>
        <v>2898.1481328243231</v>
      </c>
      <c r="AA150" s="30">
        <f t="shared" si="118"/>
        <v>3239.0842973693689</v>
      </c>
      <c r="AB150" s="30">
        <f t="shared" si="118"/>
        <v>2452.8729655038937</v>
      </c>
      <c r="AC150" s="30">
        <f t="shared" si="118"/>
        <v>2705.9541961436539</v>
      </c>
      <c r="AD150" s="30">
        <f t="shared" si="118"/>
        <v>2797.6888871233832</v>
      </c>
      <c r="AE150" s="30">
        <f t="shared" si="118"/>
        <v>3535.2253434906447</v>
      </c>
      <c r="AF150" s="30">
        <f t="shared" si="118"/>
        <v>3396.3261081899245</v>
      </c>
      <c r="AG150" s="30">
        <f t="shared" si="118"/>
        <v>4297.2058285699686</v>
      </c>
      <c r="AH150" s="30">
        <f t="shared" si="118"/>
        <v>3427.7217152436215</v>
      </c>
      <c r="AI150" s="30">
        <f t="shared" si="118"/>
        <v>3597.552434208792</v>
      </c>
      <c r="AJ150" s="30">
        <f t="shared" si="118"/>
        <v>3550.0849349997957</v>
      </c>
      <c r="AK150" s="30">
        <f t="shared" si="118"/>
        <v>2737.0700512247545</v>
      </c>
      <c r="AL150" s="30">
        <f t="shared" si="118"/>
        <v>2898.1481328243231</v>
      </c>
      <c r="AM150" s="30">
        <f t="shared" si="118"/>
        <v>3239.0842973693689</v>
      </c>
      <c r="AN150" s="30">
        <f t="shared" si="118"/>
        <v>2452.8729655038937</v>
      </c>
      <c r="AO150" s="30">
        <f t="shared" si="118"/>
        <v>2705.9541961436539</v>
      </c>
      <c r="AP150" s="30">
        <f t="shared" si="118"/>
        <v>2797.6888871233832</v>
      </c>
      <c r="AQ150" s="30">
        <f t="shared" si="118"/>
        <v>3535.2253434906447</v>
      </c>
      <c r="AR150" s="30">
        <f t="shared" si="118"/>
        <v>3396.3261081899245</v>
      </c>
      <c r="AS150" s="30">
        <f t="shared" si="118"/>
        <v>4297.2058285699686</v>
      </c>
      <c r="AT150" s="30">
        <f t="shared" si="118"/>
        <v>3427.7217152436215</v>
      </c>
      <c r="AU150" s="30">
        <f t="shared" si="118"/>
        <v>3597.552434208792</v>
      </c>
      <c r="AV150" s="30">
        <f t="shared" si="118"/>
        <v>3550.0849349997957</v>
      </c>
      <c r="AW150" s="30">
        <f t="shared" si="118"/>
        <v>2737.0700512247545</v>
      </c>
      <c r="AX150" s="30">
        <f t="shared" si="118"/>
        <v>2898.1481328243231</v>
      </c>
      <c r="AY150" s="30">
        <f t="shared" si="118"/>
        <v>3239.0842973693689</v>
      </c>
      <c r="AZ150" s="30">
        <f t="shared" si="118"/>
        <v>2452.8729655038937</v>
      </c>
      <c r="BA150" s="30">
        <f t="shared" si="118"/>
        <v>2705.9541961436539</v>
      </c>
      <c r="BB150" s="30">
        <f t="shared" si="118"/>
        <v>2797.6888871233832</v>
      </c>
      <c r="BC150" s="30">
        <f t="shared" si="118"/>
        <v>3535.2253434906447</v>
      </c>
      <c r="BD150" s="30">
        <f t="shared" si="118"/>
        <v>3396.3261081899245</v>
      </c>
      <c r="BE150" s="30">
        <f t="shared" si="118"/>
        <v>4297.2058285699686</v>
      </c>
      <c r="BF150" s="30">
        <f t="shared" si="118"/>
        <v>3427.7217152436215</v>
      </c>
      <c r="BG150" s="30">
        <f t="shared" si="118"/>
        <v>3597.552434208792</v>
      </c>
      <c r="BH150" s="30">
        <f t="shared" si="118"/>
        <v>3550.0849349997957</v>
      </c>
      <c r="BI150" s="30">
        <f t="shared" si="118"/>
        <v>2737.0700512247545</v>
      </c>
      <c r="BJ150" s="30">
        <f t="shared" si="118"/>
        <v>2898.1481328243231</v>
      </c>
      <c r="BK150" s="30">
        <f t="shared" si="118"/>
        <v>3239.0842973693689</v>
      </c>
      <c r="BL150" s="30">
        <f t="shared" si="118"/>
        <v>2452.8729655038937</v>
      </c>
      <c r="BM150" s="30">
        <f t="shared" si="118"/>
        <v>2705.9541961436539</v>
      </c>
      <c r="BN150" s="30">
        <f t="shared" si="118"/>
        <v>2797.6888871233832</v>
      </c>
      <c r="BO150" s="30">
        <f t="shared" si="118"/>
        <v>3535.2253434906447</v>
      </c>
      <c r="BP150" s="30">
        <f t="shared" si="118"/>
        <v>3396.3261081899245</v>
      </c>
      <c r="BQ150" s="30">
        <f t="shared" si="117"/>
        <v>4297.2058285699686</v>
      </c>
      <c r="BR150" s="30">
        <f t="shared" si="117"/>
        <v>3427.7217152436215</v>
      </c>
      <c r="BS150" s="30">
        <f t="shared" si="117"/>
        <v>3597.552434208792</v>
      </c>
      <c r="BT150" s="30">
        <f t="shared" si="117"/>
        <v>3550.0849349997957</v>
      </c>
      <c r="BU150" s="30">
        <f t="shared" si="117"/>
        <v>2737.0700512247545</v>
      </c>
      <c r="BV150" s="30">
        <f t="shared" si="117"/>
        <v>2898.1481328243231</v>
      </c>
      <c r="BW150" s="30">
        <f t="shared" si="117"/>
        <v>3239.0842973693689</v>
      </c>
      <c r="BX150" s="30">
        <f t="shared" si="117"/>
        <v>2452.8729655038937</v>
      </c>
      <c r="BY150" s="30">
        <f t="shared" si="117"/>
        <v>2705.9541961436539</v>
      </c>
      <c r="BZ150" s="30">
        <f t="shared" si="117"/>
        <v>2797.6888871233832</v>
      </c>
      <c r="CA150" s="30">
        <f t="shared" si="117"/>
        <v>3535.2253434906447</v>
      </c>
      <c r="CB150" s="30">
        <f t="shared" si="117"/>
        <v>3396.3261081899245</v>
      </c>
      <c r="CC150" s="30">
        <f t="shared" si="117"/>
        <v>4297.2058285699686</v>
      </c>
      <c r="CD150" s="30">
        <f t="shared" si="117"/>
        <v>3427.7217152436215</v>
      </c>
      <c r="CE150" s="30">
        <f t="shared" si="117"/>
        <v>3597.552434208792</v>
      </c>
      <c r="CF150" s="30">
        <f t="shared" si="117"/>
        <v>3550.0849349997957</v>
      </c>
      <c r="CG150" s="30">
        <f t="shared" si="117"/>
        <v>2737.0700512247545</v>
      </c>
      <c r="CH150" s="33">
        <f t="shared" si="117"/>
        <v>2898.1481328243231</v>
      </c>
    </row>
    <row r="151" spans="1:86" hidden="1" x14ac:dyDescent="0.3">
      <c r="A151" s="571"/>
      <c r="B151" s="94" t="s">
        <v>5</v>
      </c>
      <c r="C151" s="30">
        <f t="shared" si="114"/>
        <v>0</v>
      </c>
      <c r="D151" s="30">
        <f t="shared" si="115"/>
        <v>0</v>
      </c>
      <c r="E151" s="30">
        <f t="shared" si="118"/>
        <v>0</v>
      </c>
      <c r="F151" s="30">
        <f t="shared" si="118"/>
        <v>0</v>
      </c>
      <c r="G151" s="30">
        <f t="shared" si="118"/>
        <v>0</v>
      </c>
      <c r="H151" s="30">
        <f t="shared" si="118"/>
        <v>0</v>
      </c>
      <c r="I151" s="30">
        <f t="shared" si="118"/>
        <v>0</v>
      </c>
      <c r="J151" s="30">
        <f t="shared" si="118"/>
        <v>0</v>
      </c>
      <c r="K151" s="30">
        <f t="shared" si="118"/>
        <v>0</v>
      </c>
      <c r="L151" s="30">
        <f t="shared" si="118"/>
        <v>0</v>
      </c>
      <c r="M151" s="30">
        <f t="shared" si="118"/>
        <v>0</v>
      </c>
      <c r="N151" s="30">
        <f t="shared" si="118"/>
        <v>0</v>
      </c>
      <c r="O151" s="30">
        <f t="shared" si="118"/>
        <v>0</v>
      </c>
      <c r="P151" s="30">
        <f t="shared" si="118"/>
        <v>0</v>
      </c>
      <c r="Q151" s="30">
        <f t="shared" si="118"/>
        <v>0</v>
      </c>
      <c r="R151" s="30">
        <f t="shared" si="118"/>
        <v>0</v>
      </c>
      <c r="S151" s="30">
        <f t="shared" si="118"/>
        <v>0</v>
      </c>
      <c r="T151" s="30">
        <f t="shared" si="118"/>
        <v>0</v>
      </c>
      <c r="U151" s="30">
        <f t="shared" si="118"/>
        <v>0</v>
      </c>
      <c r="V151" s="30">
        <f t="shared" si="118"/>
        <v>0</v>
      </c>
      <c r="W151" s="30">
        <f t="shared" si="118"/>
        <v>0</v>
      </c>
      <c r="X151" s="30">
        <f t="shared" si="118"/>
        <v>0</v>
      </c>
      <c r="Y151" s="30">
        <f t="shared" si="118"/>
        <v>0</v>
      </c>
      <c r="Z151" s="30">
        <f t="shared" si="118"/>
        <v>0</v>
      </c>
      <c r="AA151" s="30">
        <f t="shared" si="118"/>
        <v>0</v>
      </c>
      <c r="AB151" s="30">
        <f t="shared" si="118"/>
        <v>0</v>
      </c>
      <c r="AC151" s="30">
        <f t="shared" si="118"/>
        <v>0</v>
      </c>
      <c r="AD151" s="30">
        <f t="shared" si="118"/>
        <v>0</v>
      </c>
      <c r="AE151" s="30">
        <f t="shared" si="118"/>
        <v>0</v>
      </c>
      <c r="AF151" s="30">
        <f t="shared" si="118"/>
        <v>0</v>
      </c>
      <c r="AG151" s="30">
        <f t="shared" si="118"/>
        <v>0</v>
      </c>
      <c r="AH151" s="30">
        <f t="shared" si="118"/>
        <v>0</v>
      </c>
      <c r="AI151" s="30">
        <f t="shared" si="118"/>
        <v>0</v>
      </c>
      <c r="AJ151" s="30">
        <f t="shared" si="118"/>
        <v>0</v>
      </c>
      <c r="AK151" s="30">
        <f t="shared" si="118"/>
        <v>0</v>
      </c>
      <c r="AL151" s="30">
        <f t="shared" si="118"/>
        <v>0</v>
      </c>
      <c r="AM151" s="30">
        <f t="shared" si="118"/>
        <v>0</v>
      </c>
      <c r="AN151" s="30">
        <f t="shared" si="118"/>
        <v>0</v>
      </c>
      <c r="AO151" s="30">
        <f t="shared" si="118"/>
        <v>0</v>
      </c>
      <c r="AP151" s="30">
        <f t="shared" si="118"/>
        <v>0</v>
      </c>
      <c r="AQ151" s="30">
        <f t="shared" si="118"/>
        <v>0</v>
      </c>
      <c r="AR151" s="30">
        <f t="shared" si="118"/>
        <v>0</v>
      </c>
      <c r="AS151" s="30">
        <f t="shared" si="118"/>
        <v>0</v>
      </c>
      <c r="AT151" s="30">
        <f t="shared" si="118"/>
        <v>0</v>
      </c>
      <c r="AU151" s="30">
        <f t="shared" si="118"/>
        <v>0</v>
      </c>
      <c r="AV151" s="30">
        <f t="shared" si="118"/>
        <v>0</v>
      </c>
      <c r="AW151" s="30">
        <f t="shared" si="118"/>
        <v>0</v>
      </c>
      <c r="AX151" s="30">
        <f t="shared" si="118"/>
        <v>0</v>
      </c>
      <c r="AY151" s="30">
        <f t="shared" si="118"/>
        <v>0</v>
      </c>
      <c r="AZ151" s="30">
        <f t="shared" si="118"/>
        <v>0</v>
      </c>
      <c r="BA151" s="30">
        <f t="shared" si="118"/>
        <v>0</v>
      </c>
      <c r="BB151" s="30">
        <f t="shared" si="118"/>
        <v>0</v>
      </c>
      <c r="BC151" s="30">
        <f t="shared" si="118"/>
        <v>0</v>
      </c>
      <c r="BD151" s="30">
        <f t="shared" si="118"/>
        <v>0</v>
      </c>
      <c r="BE151" s="30">
        <f t="shared" si="118"/>
        <v>0</v>
      </c>
      <c r="BF151" s="30">
        <f t="shared" si="118"/>
        <v>0</v>
      </c>
      <c r="BG151" s="30">
        <f t="shared" si="118"/>
        <v>0</v>
      </c>
      <c r="BH151" s="30">
        <f t="shared" si="118"/>
        <v>0</v>
      </c>
      <c r="BI151" s="30">
        <f t="shared" si="118"/>
        <v>0</v>
      </c>
      <c r="BJ151" s="30">
        <f t="shared" si="118"/>
        <v>0</v>
      </c>
      <c r="BK151" s="30">
        <f t="shared" si="118"/>
        <v>0</v>
      </c>
      <c r="BL151" s="30">
        <f t="shared" si="118"/>
        <v>0</v>
      </c>
      <c r="BM151" s="30">
        <f t="shared" si="118"/>
        <v>0</v>
      </c>
      <c r="BN151" s="30">
        <f t="shared" si="118"/>
        <v>0</v>
      </c>
      <c r="BO151" s="30">
        <f t="shared" si="118"/>
        <v>0</v>
      </c>
      <c r="BP151" s="30">
        <f t="shared" si="118"/>
        <v>0</v>
      </c>
      <c r="BQ151" s="30">
        <f t="shared" si="117"/>
        <v>0</v>
      </c>
      <c r="BR151" s="30">
        <f t="shared" si="117"/>
        <v>0</v>
      </c>
      <c r="BS151" s="30">
        <f t="shared" si="117"/>
        <v>0</v>
      </c>
      <c r="BT151" s="30">
        <f t="shared" si="117"/>
        <v>0</v>
      </c>
      <c r="BU151" s="30">
        <f t="shared" si="117"/>
        <v>0</v>
      </c>
      <c r="BV151" s="30">
        <f t="shared" si="117"/>
        <v>0</v>
      </c>
      <c r="BW151" s="30">
        <f t="shared" si="117"/>
        <v>0</v>
      </c>
      <c r="BX151" s="30">
        <f t="shared" si="117"/>
        <v>0</v>
      </c>
      <c r="BY151" s="30">
        <f t="shared" si="117"/>
        <v>0</v>
      </c>
      <c r="BZ151" s="30">
        <f t="shared" si="117"/>
        <v>0</v>
      </c>
      <c r="CA151" s="30">
        <f t="shared" si="117"/>
        <v>0</v>
      </c>
      <c r="CB151" s="30">
        <f t="shared" si="117"/>
        <v>0</v>
      </c>
      <c r="CC151" s="30">
        <f t="shared" si="117"/>
        <v>0</v>
      </c>
      <c r="CD151" s="30">
        <f t="shared" si="117"/>
        <v>0</v>
      </c>
      <c r="CE151" s="30">
        <f t="shared" si="117"/>
        <v>0</v>
      </c>
      <c r="CF151" s="30">
        <f t="shared" si="117"/>
        <v>0</v>
      </c>
      <c r="CG151" s="30">
        <f t="shared" si="117"/>
        <v>0</v>
      </c>
      <c r="CH151" s="33">
        <f t="shared" si="117"/>
        <v>0</v>
      </c>
    </row>
    <row r="152" spans="1:86" hidden="1" x14ac:dyDescent="0.3">
      <c r="A152" s="571"/>
      <c r="B152" s="94" t="s">
        <v>23</v>
      </c>
      <c r="C152" s="30">
        <f t="shared" si="114"/>
        <v>0</v>
      </c>
      <c r="D152" s="30">
        <f t="shared" si="115"/>
        <v>0</v>
      </c>
      <c r="E152" s="30">
        <f t="shared" si="118"/>
        <v>0</v>
      </c>
      <c r="F152" s="30">
        <f t="shared" si="118"/>
        <v>0</v>
      </c>
      <c r="G152" s="30">
        <f t="shared" si="118"/>
        <v>0</v>
      </c>
      <c r="H152" s="30">
        <f t="shared" si="118"/>
        <v>0</v>
      </c>
      <c r="I152" s="30">
        <f t="shared" si="118"/>
        <v>0</v>
      </c>
      <c r="J152" s="30">
        <f t="shared" si="118"/>
        <v>0</v>
      </c>
      <c r="K152" s="30">
        <f t="shared" si="118"/>
        <v>0</v>
      </c>
      <c r="L152" s="30">
        <f t="shared" si="118"/>
        <v>0</v>
      </c>
      <c r="M152" s="30">
        <f t="shared" si="118"/>
        <v>0</v>
      </c>
      <c r="N152" s="30">
        <f t="shared" si="118"/>
        <v>346.06071370250186</v>
      </c>
      <c r="O152" s="30">
        <f t="shared" si="118"/>
        <v>688.26024293938644</v>
      </c>
      <c r="P152" s="30">
        <f t="shared" si="118"/>
        <v>620.93071646385818</v>
      </c>
      <c r="Q152" s="30">
        <f t="shared" si="118"/>
        <v>698.39814946416982</v>
      </c>
      <c r="R152" s="30">
        <f t="shared" si="118"/>
        <v>672.71605961534112</v>
      </c>
      <c r="S152" s="30">
        <f t="shared" si="118"/>
        <v>742.4174866589384</v>
      </c>
      <c r="T152" s="30">
        <f t="shared" si="118"/>
        <v>857.48246933098687</v>
      </c>
      <c r="U152" s="30">
        <f t="shared" si="118"/>
        <v>878.83733555595461</v>
      </c>
      <c r="V152" s="30">
        <f t="shared" si="118"/>
        <v>876.23079293550427</v>
      </c>
      <c r="W152" s="30">
        <f t="shared" si="118"/>
        <v>856.52522463841649</v>
      </c>
      <c r="X152" s="30">
        <f t="shared" si="118"/>
        <v>743.65689548376201</v>
      </c>
      <c r="Y152" s="30">
        <f t="shared" si="118"/>
        <v>690.23932911173404</v>
      </c>
      <c r="Z152" s="30">
        <f t="shared" si="118"/>
        <v>692.12142740500371</v>
      </c>
      <c r="AA152" s="30">
        <f t="shared" si="118"/>
        <v>688.26024293938644</v>
      </c>
      <c r="AB152" s="30">
        <f t="shared" si="118"/>
        <v>620.93071646385818</v>
      </c>
      <c r="AC152" s="30">
        <f t="shared" si="118"/>
        <v>698.39814946416982</v>
      </c>
      <c r="AD152" s="30">
        <f t="shared" si="118"/>
        <v>672.71605961534112</v>
      </c>
      <c r="AE152" s="30">
        <f t="shared" si="118"/>
        <v>742.4174866589384</v>
      </c>
      <c r="AF152" s="30">
        <f t="shared" si="118"/>
        <v>857.48246933098687</v>
      </c>
      <c r="AG152" s="30">
        <f t="shared" si="118"/>
        <v>878.83733555595461</v>
      </c>
      <c r="AH152" s="30">
        <f t="shared" si="118"/>
        <v>876.23079293550427</v>
      </c>
      <c r="AI152" s="30">
        <f t="shared" si="118"/>
        <v>856.52522463841649</v>
      </c>
      <c r="AJ152" s="30">
        <f t="shared" si="118"/>
        <v>743.65689548376201</v>
      </c>
      <c r="AK152" s="30">
        <f t="shared" si="118"/>
        <v>690.23932911173404</v>
      </c>
      <c r="AL152" s="30">
        <f t="shared" si="118"/>
        <v>692.12142740500371</v>
      </c>
      <c r="AM152" s="30">
        <f t="shared" si="118"/>
        <v>688.26024293938644</v>
      </c>
      <c r="AN152" s="30">
        <f t="shared" si="118"/>
        <v>620.93071646385818</v>
      </c>
      <c r="AO152" s="30">
        <f t="shared" si="118"/>
        <v>698.39814946416982</v>
      </c>
      <c r="AP152" s="30">
        <f t="shared" si="118"/>
        <v>672.71605961534112</v>
      </c>
      <c r="AQ152" s="30">
        <f t="shared" si="118"/>
        <v>742.4174866589384</v>
      </c>
      <c r="AR152" s="30">
        <f t="shared" si="118"/>
        <v>857.48246933098687</v>
      </c>
      <c r="AS152" s="30">
        <f t="shared" si="118"/>
        <v>878.83733555595461</v>
      </c>
      <c r="AT152" s="30">
        <f t="shared" si="118"/>
        <v>876.23079293550427</v>
      </c>
      <c r="AU152" s="30">
        <f t="shared" si="118"/>
        <v>856.52522463841649</v>
      </c>
      <c r="AV152" s="30">
        <f t="shared" si="118"/>
        <v>743.65689548376201</v>
      </c>
      <c r="AW152" s="30">
        <f t="shared" si="118"/>
        <v>690.23932911173404</v>
      </c>
      <c r="AX152" s="30">
        <f t="shared" si="118"/>
        <v>692.12142740500371</v>
      </c>
      <c r="AY152" s="30">
        <f t="shared" si="118"/>
        <v>688.26024293938644</v>
      </c>
      <c r="AZ152" s="30">
        <f t="shared" si="118"/>
        <v>620.93071646385818</v>
      </c>
      <c r="BA152" s="30">
        <f t="shared" si="118"/>
        <v>698.39814946416982</v>
      </c>
      <c r="BB152" s="30">
        <f t="shared" si="118"/>
        <v>672.71605961534112</v>
      </c>
      <c r="BC152" s="30">
        <f t="shared" si="118"/>
        <v>742.4174866589384</v>
      </c>
      <c r="BD152" s="30">
        <f t="shared" si="118"/>
        <v>857.48246933098687</v>
      </c>
      <c r="BE152" s="30">
        <f t="shared" si="118"/>
        <v>878.83733555595461</v>
      </c>
      <c r="BF152" s="30">
        <f t="shared" si="118"/>
        <v>876.23079293550427</v>
      </c>
      <c r="BG152" s="30">
        <f t="shared" si="118"/>
        <v>856.52522463841649</v>
      </c>
      <c r="BH152" s="30">
        <f t="shared" si="118"/>
        <v>743.65689548376201</v>
      </c>
      <c r="BI152" s="30">
        <f t="shared" si="118"/>
        <v>690.23932911173404</v>
      </c>
      <c r="BJ152" s="30">
        <f t="shared" si="118"/>
        <v>692.12142740500371</v>
      </c>
      <c r="BK152" s="30">
        <f t="shared" si="118"/>
        <v>688.26024293938644</v>
      </c>
      <c r="BL152" s="30">
        <f t="shared" si="118"/>
        <v>620.93071646385818</v>
      </c>
      <c r="BM152" s="30">
        <f t="shared" si="118"/>
        <v>698.39814946416982</v>
      </c>
      <c r="BN152" s="30">
        <f t="shared" si="118"/>
        <v>672.71605961534112</v>
      </c>
      <c r="BO152" s="30">
        <f t="shared" si="118"/>
        <v>742.4174866589384</v>
      </c>
      <c r="BP152" s="30">
        <f t="shared" ref="BP152:CH155" si="119">IF(BP32=0,0,((BP14*0.5)+BO32-BP50)*BP87*BP119*BP$2)</f>
        <v>857.48246933098687</v>
      </c>
      <c r="BQ152" s="30">
        <f t="shared" si="119"/>
        <v>878.83733555595461</v>
      </c>
      <c r="BR152" s="30">
        <f t="shared" si="119"/>
        <v>876.23079293550427</v>
      </c>
      <c r="BS152" s="30">
        <f t="shared" si="119"/>
        <v>856.52522463841649</v>
      </c>
      <c r="BT152" s="30">
        <f t="shared" si="119"/>
        <v>743.65689548376201</v>
      </c>
      <c r="BU152" s="30">
        <f t="shared" si="119"/>
        <v>690.23932911173404</v>
      </c>
      <c r="BV152" s="30">
        <f t="shared" si="119"/>
        <v>692.12142740500371</v>
      </c>
      <c r="BW152" s="30">
        <f t="shared" si="119"/>
        <v>688.26024293938644</v>
      </c>
      <c r="BX152" s="30">
        <f t="shared" si="119"/>
        <v>620.93071646385818</v>
      </c>
      <c r="BY152" s="30">
        <f t="shared" si="119"/>
        <v>698.39814946416982</v>
      </c>
      <c r="BZ152" s="30">
        <f t="shared" si="119"/>
        <v>672.71605961534112</v>
      </c>
      <c r="CA152" s="30">
        <f t="shared" si="119"/>
        <v>742.4174866589384</v>
      </c>
      <c r="CB152" s="30">
        <f t="shared" si="119"/>
        <v>857.48246933098687</v>
      </c>
      <c r="CC152" s="30">
        <f t="shared" si="119"/>
        <v>878.83733555595461</v>
      </c>
      <c r="CD152" s="30">
        <f t="shared" si="119"/>
        <v>876.23079293550427</v>
      </c>
      <c r="CE152" s="30">
        <f t="shared" si="119"/>
        <v>856.52522463841649</v>
      </c>
      <c r="CF152" s="30">
        <f t="shared" si="119"/>
        <v>743.65689548376201</v>
      </c>
      <c r="CG152" s="30">
        <f t="shared" si="119"/>
        <v>690.23932911173404</v>
      </c>
      <c r="CH152" s="33">
        <f t="shared" si="119"/>
        <v>692.12142740500371</v>
      </c>
    </row>
    <row r="153" spans="1:86" hidden="1" x14ac:dyDescent="0.3">
      <c r="A153" s="571"/>
      <c r="B153" s="94" t="s">
        <v>24</v>
      </c>
      <c r="C153" s="30">
        <f t="shared" si="114"/>
        <v>0</v>
      </c>
      <c r="D153" s="30">
        <f t="shared" si="115"/>
        <v>0</v>
      </c>
      <c r="E153" s="30">
        <f t="shared" ref="E153:BP155" si="120">IF(E33=0,0,((E15*0.5)+D33-E51)*E88*E120*E$2)</f>
        <v>0</v>
      </c>
      <c r="F153" s="30">
        <f t="shared" si="120"/>
        <v>0</v>
      </c>
      <c r="G153" s="30">
        <f t="shared" si="120"/>
        <v>0</v>
      </c>
      <c r="H153" s="30">
        <f t="shared" si="120"/>
        <v>0</v>
      </c>
      <c r="I153" s="30">
        <f t="shared" si="120"/>
        <v>0</v>
      </c>
      <c r="J153" s="30">
        <f t="shared" si="120"/>
        <v>0</v>
      </c>
      <c r="K153" s="30">
        <f t="shared" si="120"/>
        <v>0</v>
      </c>
      <c r="L153" s="30">
        <f t="shared" si="120"/>
        <v>0</v>
      </c>
      <c r="M153" s="30">
        <f t="shared" si="120"/>
        <v>0</v>
      </c>
      <c r="N153" s="30">
        <f t="shared" si="120"/>
        <v>0</v>
      </c>
      <c r="O153" s="30">
        <f t="shared" si="120"/>
        <v>0</v>
      </c>
      <c r="P153" s="30">
        <f t="shared" si="120"/>
        <v>0</v>
      </c>
      <c r="Q153" s="30">
        <f t="shared" si="120"/>
        <v>0</v>
      </c>
      <c r="R153" s="30">
        <f t="shared" si="120"/>
        <v>0</v>
      </c>
      <c r="S153" s="30">
        <f t="shared" si="120"/>
        <v>0</v>
      </c>
      <c r="T153" s="30">
        <f t="shared" si="120"/>
        <v>0</v>
      </c>
      <c r="U153" s="30">
        <f t="shared" si="120"/>
        <v>0</v>
      </c>
      <c r="V153" s="30">
        <f t="shared" si="120"/>
        <v>0</v>
      </c>
      <c r="W153" s="30">
        <f t="shared" si="120"/>
        <v>0</v>
      </c>
      <c r="X153" s="30">
        <f t="shared" si="120"/>
        <v>0</v>
      </c>
      <c r="Y153" s="30">
        <f t="shared" si="120"/>
        <v>0</v>
      </c>
      <c r="Z153" s="30">
        <f t="shared" si="120"/>
        <v>0</v>
      </c>
      <c r="AA153" s="30">
        <f t="shared" si="120"/>
        <v>0</v>
      </c>
      <c r="AB153" s="30">
        <f t="shared" si="120"/>
        <v>0</v>
      </c>
      <c r="AC153" s="30">
        <f t="shared" si="120"/>
        <v>0</v>
      </c>
      <c r="AD153" s="30">
        <f t="shared" si="120"/>
        <v>0</v>
      </c>
      <c r="AE153" s="30">
        <f t="shared" si="120"/>
        <v>0</v>
      </c>
      <c r="AF153" s="30">
        <f t="shared" si="120"/>
        <v>0</v>
      </c>
      <c r="AG153" s="30">
        <f t="shared" si="120"/>
        <v>0</v>
      </c>
      <c r="AH153" s="30">
        <f t="shared" si="120"/>
        <v>0</v>
      </c>
      <c r="AI153" s="30">
        <f t="shared" si="120"/>
        <v>0</v>
      </c>
      <c r="AJ153" s="30">
        <f t="shared" si="120"/>
        <v>0</v>
      </c>
      <c r="AK153" s="30">
        <f t="shared" si="120"/>
        <v>0</v>
      </c>
      <c r="AL153" s="30">
        <f t="shared" si="120"/>
        <v>0</v>
      </c>
      <c r="AM153" s="30">
        <f t="shared" si="120"/>
        <v>0</v>
      </c>
      <c r="AN153" s="30">
        <f t="shared" si="120"/>
        <v>0</v>
      </c>
      <c r="AO153" s="30">
        <f t="shared" si="120"/>
        <v>0</v>
      </c>
      <c r="AP153" s="30">
        <f t="shared" si="120"/>
        <v>0</v>
      </c>
      <c r="AQ153" s="30">
        <f t="shared" si="120"/>
        <v>0</v>
      </c>
      <c r="AR153" s="30">
        <f t="shared" si="120"/>
        <v>0</v>
      </c>
      <c r="AS153" s="30">
        <f t="shared" si="120"/>
        <v>0</v>
      </c>
      <c r="AT153" s="30">
        <f t="shared" si="120"/>
        <v>0</v>
      </c>
      <c r="AU153" s="30">
        <f t="shared" si="120"/>
        <v>0</v>
      </c>
      <c r="AV153" s="30">
        <f t="shared" si="120"/>
        <v>0</v>
      </c>
      <c r="AW153" s="30">
        <f t="shared" si="120"/>
        <v>0</v>
      </c>
      <c r="AX153" s="30">
        <f t="shared" si="120"/>
        <v>0</v>
      </c>
      <c r="AY153" s="30">
        <f t="shared" si="120"/>
        <v>0</v>
      </c>
      <c r="AZ153" s="30">
        <f t="shared" si="120"/>
        <v>0</v>
      </c>
      <c r="BA153" s="30">
        <f t="shared" si="120"/>
        <v>0</v>
      </c>
      <c r="BB153" s="30">
        <f t="shared" si="120"/>
        <v>0</v>
      </c>
      <c r="BC153" s="30">
        <f t="shared" si="120"/>
        <v>0</v>
      </c>
      <c r="BD153" s="30">
        <f t="shared" si="120"/>
        <v>0</v>
      </c>
      <c r="BE153" s="30">
        <f t="shared" si="120"/>
        <v>0</v>
      </c>
      <c r="BF153" s="30">
        <f t="shared" si="120"/>
        <v>0</v>
      </c>
      <c r="BG153" s="30">
        <f t="shared" si="120"/>
        <v>0</v>
      </c>
      <c r="BH153" s="30">
        <f t="shared" si="120"/>
        <v>0</v>
      </c>
      <c r="BI153" s="30">
        <f t="shared" si="120"/>
        <v>0</v>
      </c>
      <c r="BJ153" s="30">
        <f t="shared" si="120"/>
        <v>0</v>
      </c>
      <c r="BK153" s="30">
        <f t="shared" si="120"/>
        <v>0</v>
      </c>
      <c r="BL153" s="30">
        <f t="shared" si="120"/>
        <v>0</v>
      </c>
      <c r="BM153" s="30">
        <f t="shared" si="120"/>
        <v>0</v>
      </c>
      <c r="BN153" s="30">
        <f t="shared" si="120"/>
        <v>0</v>
      </c>
      <c r="BO153" s="30">
        <f t="shared" si="120"/>
        <v>0</v>
      </c>
      <c r="BP153" s="30">
        <f t="shared" si="120"/>
        <v>0</v>
      </c>
      <c r="BQ153" s="30">
        <f t="shared" si="119"/>
        <v>0</v>
      </c>
      <c r="BR153" s="30">
        <f t="shared" si="119"/>
        <v>0</v>
      </c>
      <c r="BS153" s="30">
        <f t="shared" si="119"/>
        <v>0</v>
      </c>
      <c r="BT153" s="30">
        <f t="shared" si="119"/>
        <v>0</v>
      </c>
      <c r="BU153" s="30">
        <f t="shared" si="119"/>
        <v>0</v>
      </c>
      <c r="BV153" s="30">
        <f t="shared" si="119"/>
        <v>0</v>
      </c>
      <c r="BW153" s="30">
        <f t="shared" si="119"/>
        <v>0</v>
      </c>
      <c r="BX153" s="30">
        <f t="shared" si="119"/>
        <v>0</v>
      </c>
      <c r="BY153" s="30">
        <f t="shared" si="119"/>
        <v>0</v>
      </c>
      <c r="BZ153" s="30">
        <f t="shared" si="119"/>
        <v>0</v>
      </c>
      <c r="CA153" s="30">
        <f t="shared" si="119"/>
        <v>0</v>
      </c>
      <c r="CB153" s="30">
        <f t="shared" si="119"/>
        <v>0</v>
      </c>
      <c r="CC153" s="30">
        <f t="shared" si="119"/>
        <v>0</v>
      </c>
      <c r="CD153" s="30">
        <f t="shared" si="119"/>
        <v>0</v>
      </c>
      <c r="CE153" s="30">
        <f t="shared" si="119"/>
        <v>0</v>
      </c>
      <c r="CF153" s="30">
        <f t="shared" si="119"/>
        <v>0</v>
      </c>
      <c r="CG153" s="30">
        <f t="shared" si="119"/>
        <v>0</v>
      </c>
      <c r="CH153" s="33">
        <f t="shared" si="119"/>
        <v>0</v>
      </c>
    </row>
    <row r="154" spans="1:86" ht="15.75" hidden="1" customHeight="1" x14ac:dyDescent="0.3">
      <c r="A154" s="571"/>
      <c r="B154" s="94" t="s">
        <v>7</v>
      </c>
      <c r="C154" s="30">
        <f t="shared" si="114"/>
        <v>0</v>
      </c>
      <c r="D154" s="30">
        <f t="shared" si="115"/>
        <v>0</v>
      </c>
      <c r="E154" s="30">
        <f t="shared" si="120"/>
        <v>0</v>
      </c>
      <c r="F154" s="30">
        <f t="shared" si="120"/>
        <v>0</v>
      </c>
      <c r="G154" s="30">
        <f t="shared" si="120"/>
        <v>0</v>
      </c>
      <c r="H154" s="30">
        <f t="shared" si="120"/>
        <v>0</v>
      </c>
      <c r="I154" s="30">
        <f t="shared" si="120"/>
        <v>0</v>
      </c>
      <c r="J154" s="30">
        <f t="shared" si="120"/>
        <v>0</v>
      </c>
      <c r="K154" s="30">
        <f t="shared" si="120"/>
        <v>0</v>
      </c>
      <c r="L154" s="30">
        <f t="shared" si="120"/>
        <v>0</v>
      </c>
      <c r="M154" s="30">
        <f t="shared" si="120"/>
        <v>0</v>
      </c>
      <c r="N154" s="30">
        <f t="shared" si="120"/>
        <v>0</v>
      </c>
      <c r="O154" s="30">
        <f t="shared" si="120"/>
        <v>0</v>
      </c>
      <c r="P154" s="30">
        <f t="shared" si="120"/>
        <v>0</v>
      </c>
      <c r="Q154" s="30">
        <f t="shared" si="120"/>
        <v>0</v>
      </c>
      <c r="R154" s="30">
        <f t="shared" si="120"/>
        <v>0</v>
      </c>
      <c r="S154" s="30">
        <f t="shared" si="120"/>
        <v>0</v>
      </c>
      <c r="T154" s="30">
        <f t="shared" si="120"/>
        <v>0</v>
      </c>
      <c r="U154" s="30">
        <f t="shared" si="120"/>
        <v>0</v>
      </c>
      <c r="V154" s="30">
        <f t="shared" si="120"/>
        <v>0</v>
      </c>
      <c r="W154" s="30">
        <f t="shared" si="120"/>
        <v>0</v>
      </c>
      <c r="X154" s="30">
        <f t="shared" si="120"/>
        <v>0</v>
      </c>
      <c r="Y154" s="30">
        <f t="shared" si="120"/>
        <v>0</v>
      </c>
      <c r="Z154" s="30">
        <f t="shared" si="120"/>
        <v>0</v>
      </c>
      <c r="AA154" s="30">
        <f t="shared" si="120"/>
        <v>0</v>
      </c>
      <c r="AB154" s="30">
        <f t="shared" si="120"/>
        <v>0</v>
      </c>
      <c r="AC154" s="30">
        <f t="shared" si="120"/>
        <v>0</v>
      </c>
      <c r="AD154" s="30">
        <f t="shared" si="120"/>
        <v>0</v>
      </c>
      <c r="AE154" s="30">
        <f t="shared" si="120"/>
        <v>0</v>
      </c>
      <c r="AF154" s="30">
        <f t="shared" si="120"/>
        <v>0</v>
      </c>
      <c r="AG154" s="30">
        <f t="shared" si="120"/>
        <v>0</v>
      </c>
      <c r="AH154" s="30">
        <f t="shared" si="120"/>
        <v>0</v>
      </c>
      <c r="AI154" s="30">
        <f t="shared" si="120"/>
        <v>0</v>
      </c>
      <c r="AJ154" s="30">
        <f t="shared" si="120"/>
        <v>0</v>
      </c>
      <c r="AK154" s="30">
        <f t="shared" si="120"/>
        <v>0</v>
      </c>
      <c r="AL154" s="30">
        <f t="shared" si="120"/>
        <v>0</v>
      </c>
      <c r="AM154" s="30">
        <f t="shared" si="120"/>
        <v>0</v>
      </c>
      <c r="AN154" s="30">
        <f t="shared" si="120"/>
        <v>0</v>
      </c>
      <c r="AO154" s="30">
        <f t="shared" si="120"/>
        <v>0</v>
      </c>
      <c r="AP154" s="30">
        <f t="shared" si="120"/>
        <v>0</v>
      </c>
      <c r="AQ154" s="30">
        <f t="shared" si="120"/>
        <v>0</v>
      </c>
      <c r="AR154" s="30">
        <f t="shared" si="120"/>
        <v>0</v>
      </c>
      <c r="AS154" s="30">
        <f t="shared" si="120"/>
        <v>0</v>
      </c>
      <c r="AT154" s="30">
        <f t="shared" si="120"/>
        <v>0</v>
      </c>
      <c r="AU154" s="30">
        <f t="shared" si="120"/>
        <v>0</v>
      </c>
      <c r="AV154" s="30">
        <f t="shared" si="120"/>
        <v>0</v>
      </c>
      <c r="AW154" s="30">
        <f t="shared" si="120"/>
        <v>0</v>
      </c>
      <c r="AX154" s="30">
        <f t="shared" si="120"/>
        <v>0</v>
      </c>
      <c r="AY154" s="30">
        <f t="shared" si="120"/>
        <v>0</v>
      </c>
      <c r="AZ154" s="30">
        <f t="shared" si="120"/>
        <v>0</v>
      </c>
      <c r="BA154" s="30">
        <f t="shared" si="120"/>
        <v>0</v>
      </c>
      <c r="BB154" s="30">
        <f t="shared" si="120"/>
        <v>0</v>
      </c>
      <c r="BC154" s="30">
        <f t="shared" si="120"/>
        <v>0</v>
      </c>
      <c r="BD154" s="30">
        <f t="shared" si="120"/>
        <v>0</v>
      </c>
      <c r="BE154" s="30">
        <f t="shared" si="120"/>
        <v>0</v>
      </c>
      <c r="BF154" s="30">
        <f t="shared" si="120"/>
        <v>0</v>
      </c>
      <c r="BG154" s="30">
        <f t="shared" si="120"/>
        <v>0</v>
      </c>
      <c r="BH154" s="30">
        <f t="shared" si="120"/>
        <v>0</v>
      </c>
      <c r="BI154" s="30">
        <f t="shared" si="120"/>
        <v>0</v>
      </c>
      <c r="BJ154" s="30">
        <f t="shared" si="120"/>
        <v>0</v>
      </c>
      <c r="BK154" s="30">
        <f t="shared" si="120"/>
        <v>0</v>
      </c>
      <c r="BL154" s="30">
        <f t="shared" si="120"/>
        <v>0</v>
      </c>
      <c r="BM154" s="30">
        <f t="shared" si="120"/>
        <v>0</v>
      </c>
      <c r="BN154" s="30">
        <f t="shared" si="120"/>
        <v>0</v>
      </c>
      <c r="BO154" s="30">
        <f t="shared" si="120"/>
        <v>0</v>
      </c>
      <c r="BP154" s="30">
        <f t="shared" si="120"/>
        <v>0</v>
      </c>
      <c r="BQ154" s="30">
        <f t="shared" si="119"/>
        <v>0</v>
      </c>
      <c r="BR154" s="30">
        <f t="shared" si="119"/>
        <v>0</v>
      </c>
      <c r="BS154" s="30">
        <f t="shared" si="119"/>
        <v>0</v>
      </c>
      <c r="BT154" s="30">
        <f t="shared" si="119"/>
        <v>0</v>
      </c>
      <c r="BU154" s="30">
        <f t="shared" si="119"/>
        <v>0</v>
      </c>
      <c r="BV154" s="30">
        <f t="shared" si="119"/>
        <v>0</v>
      </c>
      <c r="BW154" s="30">
        <f t="shared" si="119"/>
        <v>0</v>
      </c>
      <c r="BX154" s="30">
        <f t="shared" si="119"/>
        <v>0</v>
      </c>
      <c r="BY154" s="30">
        <f t="shared" si="119"/>
        <v>0</v>
      </c>
      <c r="BZ154" s="30">
        <f t="shared" si="119"/>
        <v>0</v>
      </c>
      <c r="CA154" s="30">
        <f t="shared" si="119"/>
        <v>0</v>
      </c>
      <c r="CB154" s="30">
        <f t="shared" si="119"/>
        <v>0</v>
      </c>
      <c r="CC154" s="30">
        <f t="shared" si="119"/>
        <v>0</v>
      </c>
      <c r="CD154" s="30">
        <f t="shared" si="119"/>
        <v>0</v>
      </c>
      <c r="CE154" s="30">
        <f t="shared" si="119"/>
        <v>0</v>
      </c>
      <c r="CF154" s="30">
        <f t="shared" si="119"/>
        <v>0</v>
      </c>
      <c r="CG154" s="30">
        <f t="shared" si="119"/>
        <v>0</v>
      </c>
      <c r="CH154" s="33">
        <f t="shared" si="119"/>
        <v>0</v>
      </c>
    </row>
    <row r="155" spans="1:86" ht="15.75" hidden="1" customHeight="1" x14ac:dyDescent="0.3">
      <c r="A155" s="571"/>
      <c r="B155" s="94" t="s">
        <v>8</v>
      </c>
      <c r="C155" s="30">
        <f t="shared" si="114"/>
        <v>0</v>
      </c>
      <c r="D155" s="30">
        <f t="shared" si="115"/>
        <v>0</v>
      </c>
      <c r="E155" s="30">
        <f t="shared" si="120"/>
        <v>0</v>
      </c>
      <c r="F155" s="30">
        <f t="shared" si="120"/>
        <v>0</v>
      </c>
      <c r="G155" s="30">
        <f t="shared" si="120"/>
        <v>0</v>
      </c>
      <c r="H155" s="30">
        <f t="shared" si="120"/>
        <v>0</v>
      </c>
      <c r="I155" s="30">
        <f t="shared" si="120"/>
        <v>0</v>
      </c>
      <c r="J155" s="30">
        <f t="shared" si="120"/>
        <v>0</v>
      </c>
      <c r="K155" s="30">
        <f t="shared" si="120"/>
        <v>0</v>
      </c>
      <c r="L155" s="30">
        <f t="shared" si="120"/>
        <v>0</v>
      </c>
      <c r="M155" s="30">
        <f t="shared" si="120"/>
        <v>0</v>
      </c>
      <c r="N155" s="30">
        <f t="shared" si="120"/>
        <v>0</v>
      </c>
      <c r="O155" s="30">
        <f t="shared" si="120"/>
        <v>0</v>
      </c>
      <c r="P155" s="30">
        <f t="shared" si="120"/>
        <v>0</v>
      </c>
      <c r="Q155" s="30">
        <f t="shared" si="120"/>
        <v>0</v>
      </c>
      <c r="R155" s="30">
        <f t="shared" si="120"/>
        <v>0</v>
      </c>
      <c r="S155" s="30">
        <f t="shared" si="120"/>
        <v>0</v>
      </c>
      <c r="T155" s="30">
        <f t="shared" si="120"/>
        <v>0</v>
      </c>
      <c r="U155" s="30">
        <f t="shared" si="120"/>
        <v>0</v>
      </c>
      <c r="V155" s="30">
        <f t="shared" si="120"/>
        <v>0</v>
      </c>
      <c r="W155" s="30">
        <f t="shared" si="120"/>
        <v>0</v>
      </c>
      <c r="X155" s="30">
        <f t="shared" si="120"/>
        <v>0</v>
      </c>
      <c r="Y155" s="30">
        <f t="shared" si="120"/>
        <v>0</v>
      </c>
      <c r="Z155" s="30">
        <f t="shared" si="120"/>
        <v>0</v>
      </c>
      <c r="AA155" s="30">
        <f t="shared" si="120"/>
        <v>0</v>
      </c>
      <c r="AB155" s="30">
        <f t="shared" si="120"/>
        <v>0</v>
      </c>
      <c r="AC155" s="30">
        <f t="shared" si="120"/>
        <v>0</v>
      </c>
      <c r="AD155" s="30">
        <f t="shared" si="120"/>
        <v>0</v>
      </c>
      <c r="AE155" s="30">
        <f t="shared" si="120"/>
        <v>0</v>
      </c>
      <c r="AF155" s="30">
        <f t="shared" si="120"/>
        <v>0</v>
      </c>
      <c r="AG155" s="30">
        <f t="shared" si="120"/>
        <v>0</v>
      </c>
      <c r="AH155" s="30">
        <f t="shared" si="120"/>
        <v>0</v>
      </c>
      <c r="AI155" s="30">
        <f t="shared" si="120"/>
        <v>0</v>
      </c>
      <c r="AJ155" s="30">
        <f t="shared" si="120"/>
        <v>0</v>
      </c>
      <c r="AK155" s="30">
        <f t="shared" si="120"/>
        <v>0</v>
      </c>
      <c r="AL155" s="30">
        <f t="shared" si="120"/>
        <v>0</v>
      </c>
      <c r="AM155" s="30">
        <f t="shared" si="120"/>
        <v>0</v>
      </c>
      <c r="AN155" s="30">
        <f t="shared" si="120"/>
        <v>0</v>
      </c>
      <c r="AO155" s="30">
        <f t="shared" si="120"/>
        <v>0</v>
      </c>
      <c r="AP155" s="30">
        <f t="shared" si="120"/>
        <v>0</v>
      </c>
      <c r="AQ155" s="30">
        <f t="shared" si="120"/>
        <v>0</v>
      </c>
      <c r="AR155" s="30">
        <f t="shared" si="120"/>
        <v>0</v>
      </c>
      <c r="AS155" s="30">
        <f t="shared" si="120"/>
        <v>0</v>
      </c>
      <c r="AT155" s="30">
        <f t="shared" si="120"/>
        <v>0</v>
      </c>
      <c r="AU155" s="30">
        <f t="shared" si="120"/>
        <v>0</v>
      </c>
      <c r="AV155" s="30">
        <f t="shared" si="120"/>
        <v>0</v>
      </c>
      <c r="AW155" s="30">
        <f t="shared" si="120"/>
        <v>0</v>
      </c>
      <c r="AX155" s="30">
        <f t="shared" si="120"/>
        <v>0</v>
      </c>
      <c r="AY155" s="30">
        <f t="shared" si="120"/>
        <v>0</v>
      </c>
      <c r="AZ155" s="30">
        <f t="shared" si="120"/>
        <v>0</v>
      </c>
      <c r="BA155" s="30">
        <f t="shared" si="120"/>
        <v>0</v>
      </c>
      <c r="BB155" s="30">
        <f t="shared" si="120"/>
        <v>0</v>
      </c>
      <c r="BC155" s="30">
        <f t="shared" si="120"/>
        <v>0</v>
      </c>
      <c r="BD155" s="30">
        <f t="shared" si="120"/>
        <v>0</v>
      </c>
      <c r="BE155" s="30">
        <f t="shared" si="120"/>
        <v>0</v>
      </c>
      <c r="BF155" s="30">
        <f t="shared" si="120"/>
        <v>0</v>
      </c>
      <c r="BG155" s="30">
        <f t="shared" si="120"/>
        <v>0</v>
      </c>
      <c r="BH155" s="30">
        <f t="shared" si="120"/>
        <v>0</v>
      </c>
      <c r="BI155" s="30">
        <f t="shared" si="120"/>
        <v>0</v>
      </c>
      <c r="BJ155" s="30">
        <f t="shared" si="120"/>
        <v>0</v>
      </c>
      <c r="BK155" s="30">
        <f t="shared" si="120"/>
        <v>0</v>
      </c>
      <c r="BL155" s="30">
        <f t="shared" si="120"/>
        <v>0</v>
      </c>
      <c r="BM155" s="30">
        <f t="shared" si="120"/>
        <v>0</v>
      </c>
      <c r="BN155" s="30">
        <f t="shared" si="120"/>
        <v>0</v>
      </c>
      <c r="BO155" s="30">
        <f t="shared" si="120"/>
        <v>0</v>
      </c>
      <c r="BP155" s="30">
        <f t="shared" si="120"/>
        <v>0</v>
      </c>
      <c r="BQ155" s="30">
        <f t="shared" si="119"/>
        <v>0</v>
      </c>
      <c r="BR155" s="30">
        <f t="shared" si="119"/>
        <v>0</v>
      </c>
      <c r="BS155" s="30">
        <f t="shared" si="119"/>
        <v>0</v>
      </c>
      <c r="BT155" s="30">
        <f t="shared" si="119"/>
        <v>0</v>
      </c>
      <c r="BU155" s="30">
        <f t="shared" si="119"/>
        <v>0</v>
      </c>
      <c r="BV155" s="30">
        <f t="shared" si="119"/>
        <v>0</v>
      </c>
      <c r="BW155" s="30">
        <f t="shared" si="119"/>
        <v>0</v>
      </c>
      <c r="BX155" s="30">
        <f t="shared" si="119"/>
        <v>0</v>
      </c>
      <c r="BY155" s="30">
        <f t="shared" si="119"/>
        <v>0</v>
      </c>
      <c r="BZ155" s="30">
        <f t="shared" si="119"/>
        <v>0</v>
      </c>
      <c r="CA155" s="30">
        <f t="shared" si="119"/>
        <v>0</v>
      </c>
      <c r="CB155" s="30">
        <f t="shared" si="119"/>
        <v>0</v>
      </c>
      <c r="CC155" s="30">
        <f t="shared" si="119"/>
        <v>0</v>
      </c>
      <c r="CD155" s="30">
        <f t="shared" si="119"/>
        <v>0</v>
      </c>
      <c r="CE155" s="30">
        <f t="shared" si="119"/>
        <v>0</v>
      </c>
      <c r="CF155" s="30">
        <f t="shared" si="119"/>
        <v>0</v>
      </c>
      <c r="CG155" s="30">
        <f t="shared" si="119"/>
        <v>0</v>
      </c>
      <c r="CH155" s="33">
        <f t="shared" si="119"/>
        <v>0</v>
      </c>
    </row>
    <row r="156" spans="1:86" ht="15.75" hidden="1" customHeight="1" x14ac:dyDescent="0.3">
      <c r="A156" s="571"/>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71"/>
      <c r="B157" s="281" t="s">
        <v>26</v>
      </c>
      <c r="C157" s="30">
        <f>SUM(C143:C156)</f>
        <v>0</v>
      </c>
      <c r="D157" s="30">
        <f>SUM(D143:D156)</f>
        <v>0</v>
      </c>
      <c r="E157" s="30">
        <f t="shared" ref="E157:BP157" si="121">SUM(E143:E156)</f>
        <v>83.384894090500879</v>
      </c>
      <c r="F157" s="30">
        <f t="shared" si="121"/>
        <v>164.24720242712036</v>
      </c>
      <c r="G157" s="30">
        <f t="shared" si="121"/>
        <v>251.43763564065935</v>
      </c>
      <c r="H157" s="30">
        <f t="shared" si="121"/>
        <v>2441.1170382909604</v>
      </c>
      <c r="I157" s="30">
        <f t="shared" si="121"/>
        <v>6143.1062413756517</v>
      </c>
      <c r="J157" s="30">
        <f t="shared" si="121"/>
        <v>5941.7357740706211</v>
      </c>
      <c r="K157" s="30">
        <f t="shared" si="121"/>
        <v>3167.7807836812567</v>
      </c>
      <c r="L157" s="30">
        <f t="shared" si="121"/>
        <v>1479.2512978417747</v>
      </c>
      <c r="M157" s="30">
        <f t="shared" si="121"/>
        <v>1001.1882675915338</v>
      </c>
      <c r="N157" s="30">
        <f t="shared" si="121"/>
        <v>3253.2505597013269</v>
      </c>
      <c r="O157" s="30">
        <f t="shared" si="121"/>
        <v>5921.2958879436428</v>
      </c>
      <c r="P157" s="30">
        <f t="shared" si="121"/>
        <v>4824.8657399625326</v>
      </c>
      <c r="Q157" s="30">
        <f t="shared" si="121"/>
        <v>5333.7301454066219</v>
      </c>
      <c r="R157" s="30">
        <f t="shared" si="121"/>
        <v>5617.7611297490521</v>
      </c>
      <c r="S157" s="30">
        <f t="shared" si="121"/>
        <v>8082.4013319196274</v>
      </c>
      <c r="T157" s="30">
        <f t="shared" si="121"/>
        <v>15094.684905563836</v>
      </c>
      <c r="U157" s="30">
        <f t="shared" si="121"/>
        <v>18955.71941685793</v>
      </c>
      <c r="V157" s="30">
        <f t="shared" si="121"/>
        <v>17436.052759148944</v>
      </c>
      <c r="W157" s="30">
        <f t="shared" si="121"/>
        <v>10787.368298111833</v>
      </c>
      <c r="X157" s="30">
        <f t="shared" si="121"/>
        <v>6498.7189732433762</v>
      </c>
      <c r="Y157" s="30">
        <f t="shared" si="121"/>
        <v>5277.1240860097887</v>
      </c>
      <c r="Z157" s="30">
        <f t="shared" si="121"/>
        <v>5530.0032669026332</v>
      </c>
      <c r="AA157" s="30">
        <f t="shared" si="121"/>
        <v>5921.2958879436428</v>
      </c>
      <c r="AB157" s="30">
        <f t="shared" si="121"/>
        <v>4824.8657399625326</v>
      </c>
      <c r="AC157" s="30">
        <f t="shared" si="121"/>
        <v>5333.7301454066219</v>
      </c>
      <c r="AD157" s="30">
        <f t="shared" si="121"/>
        <v>5617.7611297490521</v>
      </c>
      <c r="AE157" s="30">
        <f t="shared" si="121"/>
        <v>8082.4013319196274</v>
      </c>
      <c r="AF157" s="30">
        <f t="shared" si="121"/>
        <v>15094.684905563836</v>
      </c>
      <c r="AG157" s="30">
        <f t="shared" si="121"/>
        <v>18955.71941685793</v>
      </c>
      <c r="AH157" s="30">
        <f t="shared" si="121"/>
        <v>17436.052759148944</v>
      </c>
      <c r="AI157" s="30">
        <f t="shared" si="121"/>
        <v>10787.368298111833</v>
      </c>
      <c r="AJ157" s="30">
        <f t="shared" si="121"/>
        <v>6498.7189732433762</v>
      </c>
      <c r="AK157" s="30">
        <f t="shared" si="121"/>
        <v>5277.1240860097887</v>
      </c>
      <c r="AL157" s="30">
        <f t="shared" si="121"/>
        <v>5530.0032669026332</v>
      </c>
      <c r="AM157" s="30">
        <f t="shared" si="121"/>
        <v>5921.2958879436428</v>
      </c>
      <c r="AN157" s="30">
        <f t="shared" si="121"/>
        <v>4824.8657399625326</v>
      </c>
      <c r="AO157" s="30">
        <f t="shared" si="121"/>
        <v>5333.7301454066219</v>
      </c>
      <c r="AP157" s="30">
        <f t="shared" si="121"/>
        <v>5617.7611297490521</v>
      </c>
      <c r="AQ157" s="30">
        <f t="shared" si="121"/>
        <v>8082.4013319196274</v>
      </c>
      <c r="AR157" s="30">
        <f t="shared" si="121"/>
        <v>15094.684905563836</v>
      </c>
      <c r="AS157" s="30">
        <f t="shared" si="121"/>
        <v>18955.71941685793</v>
      </c>
      <c r="AT157" s="30">
        <f t="shared" si="121"/>
        <v>17436.052759148944</v>
      </c>
      <c r="AU157" s="30">
        <f t="shared" si="121"/>
        <v>10787.368298111833</v>
      </c>
      <c r="AV157" s="30">
        <f t="shared" si="121"/>
        <v>6498.7189732433762</v>
      </c>
      <c r="AW157" s="30">
        <f t="shared" si="121"/>
        <v>5277.1240860097887</v>
      </c>
      <c r="AX157" s="30">
        <f t="shared" si="121"/>
        <v>5530.0032669026332</v>
      </c>
      <c r="AY157" s="30">
        <f t="shared" si="121"/>
        <v>5921.2958879436428</v>
      </c>
      <c r="AZ157" s="30">
        <f t="shared" si="121"/>
        <v>4824.8657399625326</v>
      </c>
      <c r="BA157" s="30">
        <f t="shared" si="121"/>
        <v>5333.7301454066219</v>
      </c>
      <c r="BB157" s="30">
        <f t="shared" si="121"/>
        <v>5617.7611297490521</v>
      </c>
      <c r="BC157" s="30">
        <f t="shared" si="121"/>
        <v>8082.4013319196274</v>
      </c>
      <c r="BD157" s="30">
        <f t="shared" si="121"/>
        <v>15094.684905563836</v>
      </c>
      <c r="BE157" s="30">
        <f t="shared" si="121"/>
        <v>18955.71941685793</v>
      </c>
      <c r="BF157" s="30">
        <f t="shared" si="121"/>
        <v>17436.052759148944</v>
      </c>
      <c r="BG157" s="30">
        <f t="shared" si="121"/>
        <v>10787.368298111833</v>
      </c>
      <c r="BH157" s="30">
        <f t="shared" si="121"/>
        <v>6498.7189732433762</v>
      </c>
      <c r="BI157" s="30">
        <f t="shared" si="121"/>
        <v>5277.1240860097887</v>
      </c>
      <c r="BJ157" s="30">
        <f t="shared" si="121"/>
        <v>5530.0032669026332</v>
      </c>
      <c r="BK157" s="30">
        <f t="shared" si="121"/>
        <v>5921.2958879436428</v>
      </c>
      <c r="BL157" s="30">
        <f t="shared" si="121"/>
        <v>4824.8657399625326</v>
      </c>
      <c r="BM157" s="30">
        <f t="shared" si="121"/>
        <v>5333.7301454066219</v>
      </c>
      <c r="BN157" s="30">
        <f t="shared" si="121"/>
        <v>5617.7611297490521</v>
      </c>
      <c r="BO157" s="30">
        <f t="shared" si="121"/>
        <v>8082.4013319196274</v>
      </c>
      <c r="BP157" s="30">
        <f t="shared" si="121"/>
        <v>15094.684905563836</v>
      </c>
      <c r="BQ157" s="30">
        <f t="shared" ref="BQ157:CH157" si="122">SUM(BQ143:BQ156)</f>
        <v>18955.71941685793</v>
      </c>
      <c r="BR157" s="30">
        <f t="shared" si="122"/>
        <v>17436.052759148944</v>
      </c>
      <c r="BS157" s="30">
        <f t="shared" si="122"/>
        <v>10787.368298111833</v>
      </c>
      <c r="BT157" s="30">
        <f t="shared" si="122"/>
        <v>6498.7189732433762</v>
      </c>
      <c r="BU157" s="30">
        <f t="shared" si="122"/>
        <v>5277.1240860097887</v>
      </c>
      <c r="BV157" s="30">
        <f t="shared" si="122"/>
        <v>5530.0032669026332</v>
      </c>
      <c r="BW157" s="30">
        <f t="shared" si="122"/>
        <v>5921.2958879436428</v>
      </c>
      <c r="BX157" s="30">
        <f t="shared" si="122"/>
        <v>4824.8657399625326</v>
      </c>
      <c r="BY157" s="30">
        <f t="shared" si="122"/>
        <v>5333.7301454066219</v>
      </c>
      <c r="BZ157" s="30">
        <f t="shared" si="122"/>
        <v>5617.7611297490521</v>
      </c>
      <c r="CA157" s="30">
        <f t="shared" si="122"/>
        <v>8082.4013319196274</v>
      </c>
      <c r="CB157" s="30">
        <f t="shared" si="122"/>
        <v>15094.684905563836</v>
      </c>
      <c r="CC157" s="30">
        <f t="shared" si="122"/>
        <v>18955.71941685793</v>
      </c>
      <c r="CD157" s="30">
        <f t="shared" si="122"/>
        <v>17436.052759148944</v>
      </c>
      <c r="CE157" s="30">
        <f t="shared" si="122"/>
        <v>10787.368298111833</v>
      </c>
      <c r="CF157" s="30">
        <f t="shared" si="122"/>
        <v>6498.7189732433762</v>
      </c>
      <c r="CG157" s="30">
        <f t="shared" si="122"/>
        <v>5277.1240860097887</v>
      </c>
      <c r="CH157" s="33">
        <f t="shared" si="122"/>
        <v>5530.0032669026332</v>
      </c>
    </row>
    <row r="158" spans="1:86" ht="16.5" hidden="1" customHeight="1" thickBot="1" x14ac:dyDescent="0.35">
      <c r="A158" s="572"/>
      <c r="B158" s="156" t="s">
        <v>27</v>
      </c>
      <c r="C158" s="31">
        <f>C157</f>
        <v>0</v>
      </c>
      <c r="D158" s="31">
        <f>C158+D157</f>
        <v>0</v>
      </c>
      <c r="E158" s="31">
        <f t="shared" ref="E158:BP158" si="123">D158+E157</f>
        <v>83.384894090500879</v>
      </c>
      <c r="F158" s="31">
        <f t="shared" si="123"/>
        <v>247.63209651762122</v>
      </c>
      <c r="G158" s="31">
        <f t="shared" si="123"/>
        <v>499.06973215828054</v>
      </c>
      <c r="H158" s="31">
        <f t="shared" si="123"/>
        <v>2940.1867704492411</v>
      </c>
      <c r="I158" s="31">
        <f t="shared" si="123"/>
        <v>9083.2930118248933</v>
      </c>
      <c r="J158" s="31">
        <f t="shared" si="123"/>
        <v>15025.028785895514</v>
      </c>
      <c r="K158" s="31">
        <f t="shared" si="123"/>
        <v>18192.80956957677</v>
      </c>
      <c r="L158" s="31">
        <f t="shared" si="123"/>
        <v>19672.060867418546</v>
      </c>
      <c r="M158" s="31">
        <f t="shared" si="123"/>
        <v>20673.249135010079</v>
      </c>
      <c r="N158" s="31">
        <f t="shared" si="123"/>
        <v>23926.499694711405</v>
      </c>
      <c r="O158" s="31">
        <f t="shared" si="123"/>
        <v>29847.795582655046</v>
      </c>
      <c r="P158" s="31">
        <f t="shared" si="123"/>
        <v>34672.661322617576</v>
      </c>
      <c r="Q158" s="31">
        <f t="shared" si="123"/>
        <v>40006.391468024201</v>
      </c>
      <c r="R158" s="31">
        <f t="shared" si="123"/>
        <v>45624.152597773253</v>
      </c>
      <c r="S158" s="31">
        <f t="shared" si="123"/>
        <v>53706.553929692876</v>
      </c>
      <c r="T158" s="31">
        <f t="shared" si="123"/>
        <v>68801.238835256707</v>
      </c>
      <c r="U158" s="31">
        <f t="shared" si="123"/>
        <v>87756.958252114637</v>
      </c>
      <c r="V158" s="31">
        <f t="shared" si="123"/>
        <v>105193.01101126359</v>
      </c>
      <c r="W158" s="31">
        <f t="shared" si="123"/>
        <v>115980.37930937542</v>
      </c>
      <c r="X158" s="31">
        <f t="shared" si="123"/>
        <v>122479.0982826188</v>
      </c>
      <c r="Y158" s="31">
        <f t="shared" si="123"/>
        <v>127756.22236862859</v>
      </c>
      <c r="Z158" s="31">
        <f t="shared" si="123"/>
        <v>133286.22563553121</v>
      </c>
      <c r="AA158" s="31">
        <f t="shared" si="123"/>
        <v>139207.52152347486</v>
      </c>
      <c r="AB158" s="31">
        <f t="shared" si="123"/>
        <v>144032.38726343738</v>
      </c>
      <c r="AC158" s="31">
        <f t="shared" si="123"/>
        <v>149366.117408844</v>
      </c>
      <c r="AD158" s="31">
        <f t="shared" si="123"/>
        <v>154983.87853859307</v>
      </c>
      <c r="AE158" s="31">
        <f t="shared" si="123"/>
        <v>163066.27987051269</v>
      </c>
      <c r="AF158" s="31">
        <f t="shared" si="123"/>
        <v>178160.96477607652</v>
      </c>
      <c r="AG158" s="31">
        <f t="shared" si="123"/>
        <v>197116.68419293445</v>
      </c>
      <c r="AH158" s="31">
        <f t="shared" si="123"/>
        <v>214552.73695208339</v>
      </c>
      <c r="AI158" s="31">
        <f t="shared" si="123"/>
        <v>225340.10525019522</v>
      </c>
      <c r="AJ158" s="31">
        <f t="shared" si="123"/>
        <v>231838.8242234386</v>
      </c>
      <c r="AK158" s="31">
        <f t="shared" si="123"/>
        <v>237115.94830944837</v>
      </c>
      <c r="AL158" s="31">
        <f t="shared" si="123"/>
        <v>242645.95157635101</v>
      </c>
      <c r="AM158" s="31">
        <f t="shared" si="123"/>
        <v>248567.24746429466</v>
      </c>
      <c r="AN158" s="31">
        <f t="shared" si="123"/>
        <v>253392.11320425718</v>
      </c>
      <c r="AO158" s="31">
        <f t="shared" si="123"/>
        <v>258725.8433496638</v>
      </c>
      <c r="AP158" s="31">
        <f t="shared" si="123"/>
        <v>264343.60447941284</v>
      </c>
      <c r="AQ158" s="31">
        <f t="shared" si="123"/>
        <v>272426.00581133249</v>
      </c>
      <c r="AR158" s="31">
        <f t="shared" si="123"/>
        <v>287520.69071689632</v>
      </c>
      <c r="AS158" s="31">
        <f t="shared" si="123"/>
        <v>306476.41013375425</v>
      </c>
      <c r="AT158" s="31">
        <f t="shared" si="123"/>
        <v>323912.46289290319</v>
      </c>
      <c r="AU158" s="31">
        <f t="shared" si="123"/>
        <v>334699.83119101502</v>
      </c>
      <c r="AV158" s="31">
        <f t="shared" si="123"/>
        <v>341198.5501642584</v>
      </c>
      <c r="AW158" s="31">
        <f t="shared" si="123"/>
        <v>346475.6742502682</v>
      </c>
      <c r="AX158" s="31">
        <f t="shared" si="123"/>
        <v>352005.67751717084</v>
      </c>
      <c r="AY158" s="31">
        <f t="shared" si="123"/>
        <v>357926.97340511449</v>
      </c>
      <c r="AZ158" s="31">
        <f t="shared" si="123"/>
        <v>362751.83914507704</v>
      </c>
      <c r="BA158" s="31">
        <f t="shared" si="123"/>
        <v>368085.56929048366</v>
      </c>
      <c r="BB158" s="31">
        <f t="shared" si="123"/>
        <v>373703.33042023273</v>
      </c>
      <c r="BC158" s="31">
        <f t="shared" si="123"/>
        <v>381785.73175215238</v>
      </c>
      <c r="BD158" s="31">
        <f t="shared" si="123"/>
        <v>396880.41665771621</v>
      </c>
      <c r="BE158" s="31">
        <f t="shared" si="123"/>
        <v>415836.13607457414</v>
      </c>
      <c r="BF158" s="31">
        <f t="shared" si="123"/>
        <v>433272.18883372308</v>
      </c>
      <c r="BG158" s="31">
        <f t="shared" si="123"/>
        <v>444059.55713183491</v>
      </c>
      <c r="BH158" s="31">
        <f t="shared" si="123"/>
        <v>450558.27610507829</v>
      </c>
      <c r="BI158" s="31">
        <f t="shared" si="123"/>
        <v>455835.40019108809</v>
      </c>
      <c r="BJ158" s="31">
        <f t="shared" si="123"/>
        <v>461365.40345799073</v>
      </c>
      <c r="BK158" s="31">
        <f t="shared" si="123"/>
        <v>467286.69934593438</v>
      </c>
      <c r="BL158" s="31">
        <f t="shared" si="123"/>
        <v>472111.56508589693</v>
      </c>
      <c r="BM158" s="31">
        <f t="shared" si="123"/>
        <v>477445.29523130355</v>
      </c>
      <c r="BN158" s="31">
        <f t="shared" si="123"/>
        <v>483063.05636105262</v>
      </c>
      <c r="BO158" s="31">
        <f t="shared" si="123"/>
        <v>491145.45769297227</v>
      </c>
      <c r="BP158" s="31">
        <f t="shared" si="123"/>
        <v>506240.1425985361</v>
      </c>
      <c r="BQ158" s="31">
        <f t="shared" ref="BQ158:CH158" si="124">BP158+BQ157</f>
        <v>525195.86201539403</v>
      </c>
      <c r="BR158" s="31">
        <f t="shared" si="124"/>
        <v>542631.91477454302</v>
      </c>
      <c r="BS158" s="31">
        <f t="shared" si="124"/>
        <v>553419.28307265486</v>
      </c>
      <c r="BT158" s="31">
        <f t="shared" si="124"/>
        <v>559918.00204589823</v>
      </c>
      <c r="BU158" s="31">
        <f t="shared" si="124"/>
        <v>565195.12613190804</v>
      </c>
      <c r="BV158" s="31">
        <f t="shared" si="124"/>
        <v>570725.12939881068</v>
      </c>
      <c r="BW158" s="31">
        <f t="shared" si="124"/>
        <v>576646.42528675427</v>
      </c>
      <c r="BX158" s="31">
        <f t="shared" si="124"/>
        <v>581471.29102671682</v>
      </c>
      <c r="BY158" s="31">
        <f t="shared" si="124"/>
        <v>586805.0211721235</v>
      </c>
      <c r="BZ158" s="31">
        <f t="shared" si="124"/>
        <v>592422.7823018725</v>
      </c>
      <c r="CA158" s="31">
        <f t="shared" si="124"/>
        <v>600505.1836337921</v>
      </c>
      <c r="CB158" s="31">
        <f t="shared" si="124"/>
        <v>615599.86853935593</v>
      </c>
      <c r="CC158" s="31">
        <f t="shared" si="124"/>
        <v>634555.58795621386</v>
      </c>
      <c r="CD158" s="31">
        <f t="shared" si="124"/>
        <v>651991.64071536285</v>
      </c>
      <c r="CE158" s="31">
        <f t="shared" si="124"/>
        <v>662779.00901347469</v>
      </c>
      <c r="CF158" s="31">
        <f t="shared" si="124"/>
        <v>669277.72798671806</v>
      </c>
      <c r="CG158" s="31">
        <f t="shared" si="124"/>
        <v>674554.85207272787</v>
      </c>
      <c r="CH158" s="34">
        <f t="shared" si="124"/>
        <v>680084.85533963051</v>
      </c>
    </row>
    <row r="159" spans="1:86" hidden="1" x14ac:dyDescent="0.3">
      <c r="A159" s="113"/>
      <c r="B159" s="113"/>
      <c r="C159" s="116"/>
      <c r="D159" s="116"/>
      <c r="E159" s="116"/>
      <c r="F159" s="116"/>
      <c r="G159" s="116"/>
      <c r="H159" s="116"/>
      <c r="I159" s="116"/>
      <c r="J159" s="116"/>
      <c r="K159" s="116"/>
      <c r="L159" s="116"/>
      <c r="M159" s="116"/>
      <c r="N159" s="116"/>
    </row>
    <row r="160" spans="1:86" ht="15" hidden="1" thickBot="1" x14ac:dyDescent="0.35">
      <c r="A160" s="113"/>
      <c r="B160" s="113"/>
      <c r="C160" s="116"/>
      <c r="D160" s="116"/>
      <c r="E160" s="116"/>
      <c r="F160" s="116"/>
      <c r="G160" s="116"/>
      <c r="H160" s="116"/>
      <c r="I160" s="116"/>
      <c r="J160" s="116"/>
      <c r="K160" s="116"/>
      <c r="L160" s="116"/>
      <c r="M160" s="116"/>
      <c r="N160" s="116"/>
    </row>
    <row r="161" spans="1:86" ht="16.2" hidden="1" thickBot="1" x14ac:dyDescent="0.35">
      <c r="A161" s="570" t="s">
        <v>128</v>
      </c>
      <c r="B161" s="285" t="s">
        <v>144</v>
      </c>
      <c r="C161" s="174">
        <f>C$4</f>
        <v>44927</v>
      </c>
      <c r="D161" s="174">
        <f t="shared" ref="D161:BO161" si="125">D$4</f>
        <v>44958</v>
      </c>
      <c r="E161" s="174">
        <f t="shared" si="125"/>
        <v>44986</v>
      </c>
      <c r="F161" s="174">
        <f t="shared" si="125"/>
        <v>45017</v>
      </c>
      <c r="G161" s="174">
        <f t="shared" si="125"/>
        <v>45047</v>
      </c>
      <c r="H161" s="174">
        <f t="shared" si="125"/>
        <v>45078</v>
      </c>
      <c r="I161" s="174">
        <f t="shared" si="125"/>
        <v>45108</v>
      </c>
      <c r="J161" s="174">
        <f t="shared" si="125"/>
        <v>45139</v>
      </c>
      <c r="K161" s="174">
        <f t="shared" si="125"/>
        <v>45170</v>
      </c>
      <c r="L161" s="174">
        <f t="shared" si="125"/>
        <v>45200</v>
      </c>
      <c r="M161" s="174">
        <f t="shared" si="125"/>
        <v>45231</v>
      </c>
      <c r="N161" s="174">
        <f t="shared" si="125"/>
        <v>45261</v>
      </c>
      <c r="O161" s="174">
        <f t="shared" si="125"/>
        <v>45292</v>
      </c>
      <c r="P161" s="174">
        <f t="shared" si="125"/>
        <v>45323</v>
      </c>
      <c r="Q161" s="174">
        <f t="shared" si="125"/>
        <v>45352</v>
      </c>
      <c r="R161" s="174">
        <f t="shared" si="125"/>
        <v>45383</v>
      </c>
      <c r="S161" s="174">
        <f t="shared" si="125"/>
        <v>45413</v>
      </c>
      <c r="T161" s="174">
        <f t="shared" si="125"/>
        <v>45444</v>
      </c>
      <c r="U161" s="174">
        <f t="shared" si="125"/>
        <v>45474</v>
      </c>
      <c r="V161" s="174">
        <f t="shared" si="125"/>
        <v>45505</v>
      </c>
      <c r="W161" s="174">
        <f t="shared" si="125"/>
        <v>45536</v>
      </c>
      <c r="X161" s="174">
        <f t="shared" si="125"/>
        <v>45566</v>
      </c>
      <c r="Y161" s="174">
        <f t="shared" si="125"/>
        <v>45597</v>
      </c>
      <c r="Z161" s="174">
        <f t="shared" si="125"/>
        <v>45627</v>
      </c>
      <c r="AA161" s="174">
        <f t="shared" si="125"/>
        <v>45658</v>
      </c>
      <c r="AB161" s="174">
        <f t="shared" si="125"/>
        <v>45689</v>
      </c>
      <c r="AC161" s="174">
        <f t="shared" si="125"/>
        <v>45717</v>
      </c>
      <c r="AD161" s="174">
        <f t="shared" si="125"/>
        <v>45748</v>
      </c>
      <c r="AE161" s="174">
        <f t="shared" si="125"/>
        <v>45778</v>
      </c>
      <c r="AF161" s="174">
        <f t="shared" si="125"/>
        <v>45809</v>
      </c>
      <c r="AG161" s="174">
        <f t="shared" si="125"/>
        <v>45839</v>
      </c>
      <c r="AH161" s="174">
        <f t="shared" si="125"/>
        <v>45870</v>
      </c>
      <c r="AI161" s="174">
        <f t="shared" si="125"/>
        <v>45901</v>
      </c>
      <c r="AJ161" s="174">
        <f t="shared" si="125"/>
        <v>45931</v>
      </c>
      <c r="AK161" s="174">
        <f t="shared" si="125"/>
        <v>45962</v>
      </c>
      <c r="AL161" s="174">
        <f t="shared" si="125"/>
        <v>45992</v>
      </c>
      <c r="AM161" s="174">
        <f t="shared" si="125"/>
        <v>46023</v>
      </c>
      <c r="AN161" s="174">
        <f t="shared" si="125"/>
        <v>46054</v>
      </c>
      <c r="AO161" s="174">
        <f t="shared" si="125"/>
        <v>46082</v>
      </c>
      <c r="AP161" s="174">
        <f t="shared" si="125"/>
        <v>46113</v>
      </c>
      <c r="AQ161" s="174">
        <f t="shared" si="125"/>
        <v>46143</v>
      </c>
      <c r="AR161" s="174">
        <f t="shared" si="125"/>
        <v>46174</v>
      </c>
      <c r="AS161" s="174">
        <f t="shared" si="125"/>
        <v>46204</v>
      </c>
      <c r="AT161" s="174">
        <f t="shared" si="125"/>
        <v>46235</v>
      </c>
      <c r="AU161" s="174">
        <f t="shared" si="125"/>
        <v>46266</v>
      </c>
      <c r="AV161" s="174">
        <f t="shared" si="125"/>
        <v>46296</v>
      </c>
      <c r="AW161" s="174">
        <f t="shared" si="125"/>
        <v>46327</v>
      </c>
      <c r="AX161" s="174">
        <f t="shared" si="125"/>
        <v>46357</v>
      </c>
      <c r="AY161" s="174">
        <f t="shared" si="125"/>
        <v>46388</v>
      </c>
      <c r="AZ161" s="174">
        <f t="shared" si="125"/>
        <v>46419</v>
      </c>
      <c r="BA161" s="174">
        <f t="shared" si="125"/>
        <v>46447</v>
      </c>
      <c r="BB161" s="174">
        <f t="shared" si="125"/>
        <v>46478</v>
      </c>
      <c r="BC161" s="174">
        <f t="shared" si="125"/>
        <v>46508</v>
      </c>
      <c r="BD161" s="174">
        <f t="shared" si="125"/>
        <v>46539</v>
      </c>
      <c r="BE161" s="174">
        <f t="shared" si="125"/>
        <v>46569</v>
      </c>
      <c r="BF161" s="174">
        <f t="shared" si="125"/>
        <v>46600</v>
      </c>
      <c r="BG161" s="174">
        <f t="shared" si="125"/>
        <v>46631</v>
      </c>
      <c r="BH161" s="174">
        <f t="shared" si="125"/>
        <v>46661</v>
      </c>
      <c r="BI161" s="174">
        <f t="shared" si="125"/>
        <v>46692</v>
      </c>
      <c r="BJ161" s="174">
        <f t="shared" si="125"/>
        <v>46722</v>
      </c>
      <c r="BK161" s="174">
        <f t="shared" si="125"/>
        <v>46753</v>
      </c>
      <c r="BL161" s="174">
        <f t="shared" si="125"/>
        <v>46784</v>
      </c>
      <c r="BM161" s="174">
        <f t="shared" si="125"/>
        <v>46813</v>
      </c>
      <c r="BN161" s="174">
        <f t="shared" si="125"/>
        <v>46844</v>
      </c>
      <c r="BO161" s="174">
        <f t="shared" si="125"/>
        <v>46874</v>
      </c>
      <c r="BP161" s="174">
        <f t="shared" ref="BP161:CH161" si="126">BP$4</f>
        <v>46905</v>
      </c>
      <c r="BQ161" s="174">
        <f t="shared" si="126"/>
        <v>46935</v>
      </c>
      <c r="BR161" s="174">
        <f t="shared" si="126"/>
        <v>46966</v>
      </c>
      <c r="BS161" s="174">
        <f t="shared" si="126"/>
        <v>46997</v>
      </c>
      <c r="BT161" s="174">
        <f t="shared" si="126"/>
        <v>47027</v>
      </c>
      <c r="BU161" s="174">
        <f t="shared" si="126"/>
        <v>47058</v>
      </c>
      <c r="BV161" s="174">
        <f t="shared" si="126"/>
        <v>47088</v>
      </c>
      <c r="BW161" s="174">
        <f t="shared" si="126"/>
        <v>47119</v>
      </c>
      <c r="BX161" s="174">
        <f t="shared" si="126"/>
        <v>47150</v>
      </c>
      <c r="BY161" s="174">
        <f t="shared" si="126"/>
        <v>47178</v>
      </c>
      <c r="BZ161" s="174">
        <f t="shared" si="126"/>
        <v>47209</v>
      </c>
      <c r="CA161" s="174">
        <f t="shared" si="126"/>
        <v>47239</v>
      </c>
      <c r="CB161" s="174">
        <f t="shared" si="126"/>
        <v>47270</v>
      </c>
      <c r="CC161" s="174">
        <f t="shared" si="126"/>
        <v>47300</v>
      </c>
      <c r="CD161" s="174">
        <f t="shared" si="126"/>
        <v>47331</v>
      </c>
      <c r="CE161" s="174">
        <f t="shared" si="126"/>
        <v>47362</v>
      </c>
      <c r="CF161" s="174">
        <f t="shared" si="126"/>
        <v>47392</v>
      </c>
      <c r="CG161" s="174">
        <f t="shared" si="126"/>
        <v>47423</v>
      </c>
      <c r="CH161" s="175">
        <f t="shared" si="126"/>
        <v>47453</v>
      </c>
    </row>
    <row r="162" spans="1:86" hidden="1" x14ac:dyDescent="0.3">
      <c r="A162" s="571"/>
      <c r="B162" s="284" t="s">
        <v>20</v>
      </c>
      <c r="C162" s="30">
        <f>IF(C23=0,0,((C5*0.5)-C41)*C78*C127*C$2)</f>
        <v>0</v>
      </c>
      <c r="D162" s="30">
        <f>IF(D23=0,0,((D5*0.5)+C23-D41)*D78*D127*D$2)</f>
        <v>0</v>
      </c>
      <c r="E162" s="30">
        <f t="shared" ref="E162:BP163" si="127">IF(E23=0,0,((E5*0.5)+D23-E41)*E78*E127*E$2)</f>
        <v>0</v>
      </c>
      <c r="F162" s="30">
        <f t="shared" si="127"/>
        <v>0</v>
      </c>
      <c r="G162" s="30">
        <f t="shared" si="127"/>
        <v>0</v>
      </c>
      <c r="H162" s="30">
        <f t="shared" si="127"/>
        <v>0</v>
      </c>
      <c r="I162" s="30">
        <f t="shared" si="127"/>
        <v>0</v>
      </c>
      <c r="J162" s="30">
        <f t="shared" si="127"/>
        <v>0</v>
      </c>
      <c r="K162" s="30">
        <f t="shared" si="127"/>
        <v>0</v>
      </c>
      <c r="L162" s="30">
        <f t="shared" si="127"/>
        <v>0</v>
      </c>
      <c r="M162" s="30">
        <f t="shared" si="127"/>
        <v>0</v>
      </c>
      <c r="N162" s="30">
        <f t="shared" si="127"/>
        <v>150.57826455017221</v>
      </c>
      <c r="O162" s="30">
        <f t="shared" si="127"/>
        <v>286.37348468330998</v>
      </c>
      <c r="P162" s="30">
        <f t="shared" si="127"/>
        <v>224.8641518476079</v>
      </c>
      <c r="Q162" s="30">
        <f t="shared" si="127"/>
        <v>299.11086959469219</v>
      </c>
      <c r="R162" s="30">
        <f t="shared" si="127"/>
        <v>424.53511724291081</v>
      </c>
      <c r="S162" s="30">
        <f t="shared" si="127"/>
        <v>617.26126758157682</v>
      </c>
      <c r="T162" s="30">
        <f t="shared" si="127"/>
        <v>1498.8451754969078</v>
      </c>
      <c r="U162" s="30">
        <f t="shared" si="127"/>
        <v>1527.0568053246616</v>
      </c>
      <c r="V162" s="30">
        <f t="shared" si="127"/>
        <v>1472.5028673758277</v>
      </c>
      <c r="W162" s="30">
        <f t="shared" si="127"/>
        <v>1410.6965950504195</v>
      </c>
      <c r="X162" s="30">
        <f t="shared" si="127"/>
        <v>630.59049918805863</v>
      </c>
      <c r="Y162" s="30">
        <f t="shared" si="127"/>
        <v>401.76480877182541</v>
      </c>
      <c r="Z162" s="30">
        <f t="shared" si="127"/>
        <v>301.15652910034441</v>
      </c>
      <c r="AA162" s="30">
        <f t="shared" si="127"/>
        <v>286.37348468330998</v>
      </c>
      <c r="AB162" s="30">
        <f t="shared" si="127"/>
        <v>224.8641518476079</v>
      </c>
      <c r="AC162" s="30">
        <f t="shared" si="127"/>
        <v>299.11086959469219</v>
      </c>
      <c r="AD162" s="30">
        <f t="shared" si="127"/>
        <v>424.53511724291081</v>
      </c>
      <c r="AE162" s="30">
        <f t="shared" si="127"/>
        <v>617.26126758157682</v>
      </c>
      <c r="AF162" s="30">
        <f t="shared" si="127"/>
        <v>1498.8451754969078</v>
      </c>
      <c r="AG162" s="30">
        <f t="shared" si="127"/>
        <v>1527.0568053246616</v>
      </c>
      <c r="AH162" s="30">
        <f t="shared" si="127"/>
        <v>1472.5028673758277</v>
      </c>
      <c r="AI162" s="30">
        <f t="shared" si="127"/>
        <v>1410.6965950504195</v>
      </c>
      <c r="AJ162" s="30">
        <f t="shared" si="127"/>
        <v>630.59049918805863</v>
      </c>
      <c r="AK162" s="30">
        <f t="shared" si="127"/>
        <v>401.76480877182541</v>
      </c>
      <c r="AL162" s="30">
        <f t="shared" si="127"/>
        <v>301.15652910034441</v>
      </c>
      <c r="AM162" s="30">
        <f t="shared" si="127"/>
        <v>286.37348468330998</v>
      </c>
      <c r="AN162" s="30">
        <f t="shared" si="127"/>
        <v>224.8641518476079</v>
      </c>
      <c r="AO162" s="30">
        <f t="shared" si="127"/>
        <v>299.11086959469219</v>
      </c>
      <c r="AP162" s="30">
        <f t="shared" si="127"/>
        <v>424.53511724291081</v>
      </c>
      <c r="AQ162" s="30">
        <f t="shared" si="127"/>
        <v>617.26126758157682</v>
      </c>
      <c r="AR162" s="30">
        <f t="shared" si="127"/>
        <v>1498.8451754969078</v>
      </c>
      <c r="AS162" s="30">
        <f t="shared" si="127"/>
        <v>1527.0568053246616</v>
      </c>
      <c r="AT162" s="30">
        <f t="shared" si="127"/>
        <v>1472.5028673758277</v>
      </c>
      <c r="AU162" s="30">
        <f t="shared" si="127"/>
        <v>1410.6965950504195</v>
      </c>
      <c r="AV162" s="30">
        <f t="shared" si="127"/>
        <v>630.59049918805863</v>
      </c>
      <c r="AW162" s="30">
        <f t="shared" si="127"/>
        <v>401.76480877182541</v>
      </c>
      <c r="AX162" s="30">
        <f t="shared" si="127"/>
        <v>301.15652910034441</v>
      </c>
      <c r="AY162" s="30">
        <f t="shared" si="127"/>
        <v>286.37348468330998</v>
      </c>
      <c r="AZ162" s="30">
        <f t="shared" si="127"/>
        <v>224.8641518476079</v>
      </c>
      <c r="BA162" s="30">
        <f t="shared" si="127"/>
        <v>299.11086959469219</v>
      </c>
      <c r="BB162" s="30">
        <f t="shared" si="127"/>
        <v>424.53511724291081</v>
      </c>
      <c r="BC162" s="30">
        <f t="shared" si="127"/>
        <v>617.26126758157682</v>
      </c>
      <c r="BD162" s="30">
        <f t="shared" si="127"/>
        <v>1498.8451754969078</v>
      </c>
      <c r="BE162" s="30">
        <f t="shared" si="127"/>
        <v>1527.0568053246616</v>
      </c>
      <c r="BF162" s="30">
        <f t="shared" si="127"/>
        <v>1472.5028673758277</v>
      </c>
      <c r="BG162" s="30">
        <f t="shared" si="127"/>
        <v>1410.6965950504195</v>
      </c>
      <c r="BH162" s="30">
        <f t="shared" si="127"/>
        <v>630.59049918805863</v>
      </c>
      <c r="BI162" s="30">
        <f t="shared" si="127"/>
        <v>401.76480877182541</v>
      </c>
      <c r="BJ162" s="30">
        <f t="shared" si="127"/>
        <v>301.15652910034441</v>
      </c>
      <c r="BK162" s="30">
        <f t="shared" si="127"/>
        <v>286.37348468330998</v>
      </c>
      <c r="BL162" s="30">
        <f t="shared" si="127"/>
        <v>224.8641518476079</v>
      </c>
      <c r="BM162" s="30">
        <f t="shared" si="127"/>
        <v>299.11086959469219</v>
      </c>
      <c r="BN162" s="30">
        <f t="shared" si="127"/>
        <v>424.53511724291081</v>
      </c>
      <c r="BO162" s="30">
        <f t="shared" si="127"/>
        <v>617.26126758157682</v>
      </c>
      <c r="BP162" s="30">
        <f t="shared" si="127"/>
        <v>1498.8451754969078</v>
      </c>
      <c r="BQ162" s="30">
        <f t="shared" ref="BQ162:CH166" si="128">IF(BQ23=0,0,((BQ5*0.5)+BP23-BQ41)*BQ78*BQ127*BQ$2)</f>
        <v>1527.0568053246616</v>
      </c>
      <c r="BR162" s="30">
        <f t="shared" si="128"/>
        <v>1472.5028673758277</v>
      </c>
      <c r="BS162" s="30">
        <f t="shared" si="128"/>
        <v>1410.6965950504195</v>
      </c>
      <c r="BT162" s="30">
        <f t="shared" si="128"/>
        <v>630.59049918805863</v>
      </c>
      <c r="BU162" s="30">
        <f t="shared" si="128"/>
        <v>401.76480877182541</v>
      </c>
      <c r="BV162" s="30">
        <f t="shared" si="128"/>
        <v>301.15652910034441</v>
      </c>
      <c r="BW162" s="30">
        <f t="shared" si="128"/>
        <v>286.37348468330998</v>
      </c>
      <c r="BX162" s="30">
        <f t="shared" si="128"/>
        <v>224.8641518476079</v>
      </c>
      <c r="BY162" s="30">
        <f t="shared" si="128"/>
        <v>299.11086959469219</v>
      </c>
      <c r="BZ162" s="30">
        <f t="shared" si="128"/>
        <v>424.53511724291081</v>
      </c>
      <c r="CA162" s="30">
        <f t="shared" si="128"/>
        <v>617.26126758157682</v>
      </c>
      <c r="CB162" s="30">
        <f t="shared" si="128"/>
        <v>1498.8451754969078</v>
      </c>
      <c r="CC162" s="30">
        <f t="shared" si="128"/>
        <v>1527.0568053246616</v>
      </c>
      <c r="CD162" s="30">
        <f t="shared" si="128"/>
        <v>1472.5028673758277</v>
      </c>
      <c r="CE162" s="30">
        <f t="shared" si="128"/>
        <v>1410.6965950504195</v>
      </c>
      <c r="CF162" s="30">
        <f t="shared" si="128"/>
        <v>630.59049918805863</v>
      </c>
      <c r="CG162" s="30">
        <f t="shared" si="128"/>
        <v>401.76480877182541</v>
      </c>
      <c r="CH162" s="33">
        <f t="shared" si="128"/>
        <v>301.15652910034441</v>
      </c>
    </row>
    <row r="163" spans="1:86" hidden="1" x14ac:dyDescent="0.3">
      <c r="A163" s="571"/>
      <c r="B163" s="284" t="s">
        <v>0</v>
      </c>
      <c r="C163" s="30">
        <f t="shared" ref="C163:C174" si="129">IF(C24=0,0,((C6*0.5)-C42)*C79*C128*C$2)</f>
        <v>0</v>
      </c>
      <c r="D163" s="30">
        <f t="shared" ref="D163:S174" si="130">IF(D24=0,0,((D6*0.5)+C24-D42)*D79*D128*D$2)</f>
        <v>0</v>
      </c>
      <c r="E163" s="30">
        <f t="shared" si="130"/>
        <v>0</v>
      </c>
      <c r="F163" s="30">
        <f t="shared" si="130"/>
        <v>0</v>
      </c>
      <c r="G163" s="30">
        <f t="shared" si="130"/>
        <v>0</v>
      </c>
      <c r="H163" s="30">
        <f t="shared" si="130"/>
        <v>0</v>
      </c>
      <c r="I163" s="30">
        <f t="shared" si="130"/>
        <v>0</v>
      </c>
      <c r="J163" s="30">
        <f t="shared" si="130"/>
        <v>0</v>
      </c>
      <c r="K163" s="30">
        <f t="shared" si="130"/>
        <v>0</v>
      </c>
      <c r="L163" s="30">
        <f t="shared" si="130"/>
        <v>0</v>
      </c>
      <c r="M163" s="30">
        <f t="shared" si="130"/>
        <v>0</v>
      </c>
      <c r="N163" s="30">
        <f t="shared" si="130"/>
        <v>0</v>
      </c>
      <c r="O163" s="30">
        <f t="shared" si="130"/>
        <v>0</v>
      </c>
      <c r="P163" s="30">
        <f t="shared" si="130"/>
        <v>0</v>
      </c>
      <c r="Q163" s="30">
        <f t="shared" si="130"/>
        <v>0</v>
      </c>
      <c r="R163" s="30">
        <f t="shared" si="130"/>
        <v>0</v>
      </c>
      <c r="S163" s="30">
        <f t="shared" si="130"/>
        <v>0</v>
      </c>
      <c r="T163" s="30">
        <f t="shared" si="127"/>
        <v>0</v>
      </c>
      <c r="U163" s="30">
        <f t="shared" si="127"/>
        <v>0</v>
      </c>
      <c r="V163" s="30">
        <f t="shared" si="127"/>
        <v>0</v>
      </c>
      <c r="W163" s="30">
        <f t="shared" si="127"/>
        <v>0</v>
      </c>
      <c r="X163" s="30">
        <f t="shared" si="127"/>
        <v>0</v>
      </c>
      <c r="Y163" s="30">
        <f t="shared" si="127"/>
        <v>0</v>
      </c>
      <c r="Z163" s="30">
        <f t="shared" si="127"/>
        <v>0</v>
      </c>
      <c r="AA163" s="30">
        <f t="shared" si="127"/>
        <v>0</v>
      </c>
      <c r="AB163" s="30">
        <f t="shared" si="127"/>
        <v>0</v>
      </c>
      <c r="AC163" s="30">
        <f t="shared" si="127"/>
        <v>0</v>
      </c>
      <c r="AD163" s="30">
        <f t="shared" si="127"/>
        <v>0</v>
      </c>
      <c r="AE163" s="30">
        <f t="shared" si="127"/>
        <v>0</v>
      </c>
      <c r="AF163" s="30">
        <f t="shared" si="127"/>
        <v>0</v>
      </c>
      <c r="AG163" s="30">
        <f t="shared" si="127"/>
        <v>0</v>
      </c>
      <c r="AH163" s="30">
        <f t="shared" si="127"/>
        <v>0</v>
      </c>
      <c r="AI163" s="30">
        <f t="shared" si="127"/>
        <v>0</v>
      </c>
      <c r="AJ163" s="30">
        <f t="shared" si="127"/>
        <v>0</v>
      </c>
      <c r="AK163" s="30">
        <f t="shared" si="127"/>
        <v>0</v>
      </c>
      <c r="AL163" s="30">
        <f t="shared" si="127"/>
        <v>0</v>
      </c>
      <c r="AM163" s="30">
        <f t="shared" si="127"/>
        <v>0</v>
      </c>
      <c r="AN163" s="30">
        <f t="shared" si="127"/>
        <v>0</v>
      </c>
      <c r="AO163" s="30">
        <f t="shared" si="127"/>
        <v>0</v>
      </c>
      <c r="AP163" s="30">
        <f t="shared" si="127"/>
        <v>0</v>
      </c>
      <c r="AQ163" s="30">
        <f t="shared" si="127"/>
        <v>0</v>
      </c>
      <c r="AR163" s="30">
        <f t="shared" si="127"/>
        <v>0</v>
      </c>
      <c r="AS163" s="30">
        <f t="shared" si="127"/>
        <v>0</v>
      </c>
      <c r="AT163" s="30">
        <f t="shared" si="127"/>
        <v>0</v>
      </c>
      <c r="AU163" s="30">
        <f t="shared" si="127"/>
        <v>0</v>
      </c>
      <c r="AV163" s="30">
        <f t="shared" si="127"/>
        <v>0</v>
      </c>
      <c r="AW163" s="30">
        <f t="shared" si="127"/>
        <v>0</v>
      </c>
      <c r="AX163" s="30">
        <f t="shared" si="127"/>
        <v>0</v>
      </c>
      <c r="AY163" s="30">
        <f t="shared" si="127"/>
        <v>0</v>
      </c>
      <c r="AZ163" s="30">
        <f t="shared" si="127"/>
        <v>0</v>
      </c>
      <c r="BA163" s="30">
        <f t="shared" si="127"/>
        <v>0</v>
      </c>
      <c r="BB163" s="30">
        <f t="shared" si="127"/>
        <v>0</v>
      </c>
      <c r="BC163" s="30">
        <f t="shared" si="127"/>
        <v>0</v>
      </c>
      <c r="BD163" s="30">
        <f t="shared" si="127"/>
        <v>0</v>
      </c>
      <c r="BE163" s="30">
        <f t="shared" si="127"/>
        <v>0</v>
      </c>
      <c r="BF163" s="30">
        <f t="shared" si="127"/>
        <v>0</v>
      </c>
      <c r="BG163" s="30">
        <f t="shared" si="127"/>
        <v>0</v>
      </c>
      <c r="BH163" s="30">
        <f t="shared" si="127"/>
        <v>0</v>
      </c>
      <c r="BI163" s="30">
        <f t="shared" si="127"/>
        <v>0</v>
      </c>
      <c r="BJ163" s="30">
        <f t="shared" si="127"/>
        <v>0</v>
      </c>
      <c r="BK163" s="30">
        <f t="shared" si="127"/>
        <v>0</v>
      </c>
      <c r="BL163" s="30">
        <f t="shared" si="127"/>
        <v>0</v>
      </c>
      <c r="BM163" s="30">
        <f t="shared" si="127"/>
        <v>0</v>
      </c>
      <c r="BN163" s="30">
        <f t="shared" si="127"/>
        <v>0</v>
      </c>
      <c r="BO163" s="30">
        <f t="shared" si="127"/>
        <v>0</v>
      </c>
      <c r="BP163" s="30">
        <f t="shared" si="127"/>
        <v>0</v>
      </c>
      <c r="BQ163" s="30">
        <f t="shared" si="128"/>
        <v>0</v>
      </c>
      <c r="BR163" s="30">
        <f t="shared" si="128"/>
        <v>0</v>
      </c>
      <c r="BS163" s="30">
        <f t="shared" si="128"/>
        <v>0</v>
      </c>
      <c r="BT163" s="30">
        <f t="shared" si="128"/>
        <v>0</v>
      </c>
      <c r="BU163" s="30">
        <f t="shared" si="128"/>
        <v>0</v>
      </c>
      <c r="BV163" s="30">
        <f t="shared" si="128"/>
        <v>0</v>
      </c>
      <c r="BW163" s="30">
        <f t="shared" si="128"/>
        <v>0</v>
      </c>
      <c r="BX163" s="30">
        <f t="shared" si="128"/>
        <v>0</v>
      </c>
      <c r="BY163" s="30">
        <f t="shared" si="128"/>
        <v>0</v>
      </c>
      <c r="BZ163" s="30">
        <f t="shared" si="128"/>
        <v>0</v>
      </c>
      <c r="CA163" s="30">
        <f t="shared" si="128"/>
        <v>0</v>
      </c>
      <c r="CB163" s="30">
        <f t="shared" si="128"/>
        <v>0</v>
      </c>
      <c r="CC163" s="30">
        <f t="shared" si="128"/>
        <v>0</v>
      </c>
      <c r="CD163" s="30">
        <f t="shared" si="128"/>
        <v>0</v>
      </c>
      <c r="CE163" s="30">
        <f t="shared" si="128"/>
        <v>0</v>
      </c>
      <c r="CF163" s="30">
        <f t="shared" si="128"/>
        <v>0</v>
      </c>
      <c r="CG163" s="30">
        <f t="shared" si="128"/>
        <v>0</v>
      </c>
      <c r="CH163" s="33">
        <f t="shared" si="128"/>
        <v>0</v>
      </c>
    </row>
    <row r="164" spans="1:86" hidden="1" x14ac:dyDescent="0.3">
      <c r="A164" s="571"/>
      <c r="B164" s="284" t="s">
        <v>21</v>
      </c>
      <c r="C164" s="30">
        <f t="shared" si="129"/>
        <v>0</v>
      </c>
      <c r="D164" s="30">
        <f t="shared" si="130"/>
        <v>0</v>
      </c>
      <c r="E164" s="30">
        <f t="shared" ref="E164:BP167" si="131">IF(E25=0,0,((E7*0.5)+D25-E43)*E80*E129*E$2)</f>
        <v>0</v>
      </c>
      <c r="F164" s="30">
        <f t="shared" si="131"/>
        <v>0</v>
      </c>
      <c r="G164" s="30">
        <f t="shared" si="131"/>
        <v>0</v>
      </c>
      <c r="H164" s="30">
        <f t="shared" si="131"/>
        <v>0</v>
      </c>
      <c r="I164" s="30">
        <f t="shared" si="131"/>
        <v>0</v>
      </c>
      <c r="J164" s="30">
        <f t="shared" si="131"/>
        <v>0</v>
      </c>
      <c r="K164" s="30">
        <f t="shared" si="131"/>
        <v>0</v>
      </c>
      <c r="L164" s="30">
        <f t="shared" si="131"/>
        <v>0</v>
      </c>
      <c r="M164" s="30">
        <f t="shared" si="131"/>
        <v>0</v>
      </c>
      <c r="N164" s="30">
        <f t="shared" si="131"/>
        <v>0</v>
      </c>
      <c r="O164" s="30">
        <f t="shared" si="131"/>
        <v>0</v>
      </c>
      <c r="P164" s="30">
        <f t="shared" si="131"/>
        <v>0</v>
      </c>
      <c r="Q164" s="30">
        <f t="shared" si="131"/>
        <v>0</v>
      </c>
      <c r="R164" s="30">
        <f t="shared" si="131"/>
        <v>0</v>
      </c>
      <c r="S164" s="30">
        <f t="shared" si="131"/>
        <v>0</v>
      </c>
      <c r="T164" s="30">
        <f t="shared" si="131"/>
        <v>0</v>
      </c>
      <c r="U164" s="30">
        <f t="shared" si="131"/>
        <v>0</v>
      </c>
      <c r="V164" s="30">
        <f t="shared" si="131"/>
        <v>0</v>
      </c>
      <c r="W164" s="30">
        <f t="shared" si="131"/>
        <v>0</v>
      </c>
      <c r="X164" s="30">
        <f t="shared" si="131"/>
        <v>0</v>
      </c>
      <c r="Y164" s="30">
        <f t="shared" si="131"/>
        <v>0</v>
      </c>
      <c r="Z164" s="30">
        <f t="shared" si="131"/>
        <v>0</v>
      </c>
      <c r="AA164" s="30">
        <f t="shared" si="131"/>
        <v>0</v>
      </c>
      <c r="AB164" s="30">
        <f t="shared" si="131"/>
        <v>0</v>
      </c>
      <c r="AC164" s="30">
        <f t="shared" si="131"/>
        <v>0</v>
      </c>
      <c r="AD164" s="30">
        <f t="shared" si="131"/>
        <v>0</v>
      </c>
      <c r="AE164" s="30">
        <f t="shared" si="131"/>
        <v>0</v>
      </c>
      <c r="AF164" s="30">
        <f t="shared" si="131"/>
        <v>0</v>
      </c>
      <c r="AG164" s="30">
        <f t="shared" si="131"/>
        <v>0</v>
      </c>
      <c r="AH164" s="30">
        <f t="shared" si="131"/>
        <v>0</v>
      </c>
      <c r="AI164" s="30">
        <f t="shared" si="131"/>
        <v>0</v>
      </c>
      <c r="AJ164" s="30">
        <f t="shared" si="131"/>
        <v>0</v>
      </c>
      <c r="AK164" s="30">
        <f t="shared" si="131"/>
        <v>0</v>
      </c>
      <c r="AL164" s="30">
        <f t="shared" si="131"/>
        <v>0</v>
      </c>
      <c r="AM164" s="30">
        <f t="shared" si="131"/>
        <v>0</v>
      </c>
      <c r="AN164" s="30">
        <f t="shared" si="131"/>
        <v>0</v>
      </c>
      <c r="AO164" s="30">
        <f t="shared" si="131"/>
        <v>0</v>
      </c>
      <c r="AP164" s="30">
        <f t="shared" si="131"/>
        <v>0</v>
      </c>
      <c r="AQ164" s="30">
        <f t="shared" si="131"/>
        <v>0</v>
      </c>
      <c r="AR164" s="30">
        <f t="shared" si="131"/>
        <v>0</v>
      </c>
      <c r="AS164" s="30">
        <f t="shared" si="131"/>
        <v>0</v>
      </c>
      <c r="AT164" s="30">
        <f t="shared" si="131"/>
        <v>0</v>
      </c>
      <c r="AU164" s="30">
        <f t="shared" si="131"/>
        <v>0</v>
      </c>
      <c r="AV164" s="30">
        <f t="shared" si="131"/>
        <v>0</v>
      </c>
      <c r="AW164" s="30">
        <f t="shared" si="131"/>
        <v>0</v>
      </c>
      <c r="AX164" s="30">
        <f t="shared" si="131"/>
        <v>0</v>
      </c>
      <c r="AY164" s="30">
        <f t="shared" si="131"/>
        <v>0</v>
      </c>
      <c r="AZ164" s="30">
        <f t="shared" si="131"/>
        <v>0</v>
      </c>
      <c r="BA164" s="30">
        <f t="shared" si="131"/>
        <v>0</v>
      </c>
      <c r="BB164" s="30">
        <f t="shared" si="131"/>
        <v>0</v>
      </c>
      <c r="BC164" s="30">
        <f t="shared" si="131"/>
        <v>0</v>
      </c>
      <c r="BD164" s="30">
        <f t="shared" si="131"/>
        <v>0</v>
      </c>
      <c r="BE164" s="30">
        <f t="shared" si="131"/>
        <v>0</v>
      </c>
      <c r="BF164" s="30">
        <f t="shared" si="131"/>
        <v>0</v>
      </c>
      <c r="BG164" s="30">
        <f t="shared" si="131"/>
        <v>0</v>
      </c>
      <c r="BH164" s="30">
        <f t="shared" si="131"/>
        <v>0</v>
      </c>
      <c r="BI164" s="30">
        <f t="shared" si="131"/>
        <v>0</v>
      </c>
      <c r="BJ164" s="30">
        <f t="shared" si="131"/>
        <v>0</v>
      </c>
      <c r="BK164" s="30">
        <f t="shared" si="131"/>
        <v>0</v>
      </c>
      <c r="BL164" s="30">
        <f t="shared" si="131"/>
        <v>0</v>
      </c>
      <c r="BM164" s="30">
        <f t="shared" si="131"/>
        <v>0</v>
      </c>
      <c r="BN164" s="30">
        <f t="shared" si="131"/>
        <v>0</v>
      </c>
      <c r="BO164" s="30">
        <f t="shared" si="131"/>
        <v>0</v>
      </c>
      <c r="BP164" s="30">
        <f t="shared" si="131"/>
        <v>0</v>
      </c>
      <c r="BQ164" s="30">
        <f t="shared" si="128"/>
        <v>0</v>
      </c>
      <c r="BR164" s="30">
        <f t="shared" si="128"/>
        <v>0</v>
      </c>
      <c r="BS164" s="30">
        <f t="shared" si="128"/>
        <v>0</v>
      </c>
      <c r="BT164" s="30">
        <f t="shared" si="128"/>
        <v>0</v>
      </c>
      <c r="BU164" s="30">
        <f t="shared" si="128"/>
        <v>0</v>
      </c>
      <c r="BV164" s="30">
        <f t="shared" si="128"/>
        <v>0</v>
      </c>
      <c r="BW164" s="30">
        <f t="shared" si="128"/>
        <v>0</v>
      </c>
      <c r="BX164" s="30">
        <f t="shared" si="128"/>
        <v>0</v>
      </c>
      <c r="BY164" s="30">
        <f t="shared" si="128"/>
        <v>0</v>
      </c>
      <c r="BZ164" s="30">
        <f t="shared" si="128"/>
        <v>0</v>
      </c>
      <c r="CA164" s="30">
        <f t="shared" si="128"/>
        <v>0</v>
      </c>
      <c r="CB164" s="30">
        <f t="shared" si="128"/>
        <v>0</v>
      </c>
      <c r="CC164" s="30">
        <f t="shared" si="128"/>
        <v>0</v>
      </c>
      <c r="CD164" s="30">
        <f t="shared" si="128"/>
        <v>0</v>
      </c>
      <c r="CE164" s="30">
        <f t="shared" si="128"/>
        <v>0</v>
      </c>
      <c r="CF164" s="30">
        <f t="shared" si="128"/>
        <v>0</v>
      </c>
      <c r="CG164" s="30">
        <f t="shared" si="128"/>
        <v>0</v>
      </c>
      <c r="CH164" s="33">
        <f t="shared" si="128"/>
        <v>0</v>
      </c>
    </row>
    <row r="165" spans="1:86" hidden="1" x14ac:dyDescent="0.3">
      <c r="A165" s="571"/>
      <c r="B165" s="284" t="s">
        <v>1</v>
      </c>
      <c r="C165" s="30">
        <f t="shared" si="129"/>
        <v>0</v>
      </c>
      <c r="D165" s="30">
        <f t="shared" si="130"/>
        <v>0</v>
      </c>
      <c r="E165" s="30">
        <f t="shared" si="131"/>
        <v>0</v>
      </c>
      <c r="F165" s="30">
        <f t="shared" si="131"/>
        <v>0</v>
      </c>
      <c r="G165" s="30">
        <f t="shared" si="131"/>
        <v>0</v>
      </c>
      <c r="H165" s="30">
        <f t="shared" si="131"/>
        <v>3374.2398907115885</v>
      </c>
      <c r="I165" s="30">
        <f t="shared" si="131"/>
        <v>7275.5507799407451</v>
      </c>
      <c r="J165" s="30">
        <f t="shared" si="131"/>
        <v>7929.6521049899229</v>
      </c>
      <c r="K165" s="30">
        <f t="shared" si="131"/>
        <v>4008.7014678536821</v>
      </c>
      <c r="L165" s="30">
        <f t="shared" si="131"/>
        <v>134.85637222687382</v>
      </c>
      <c r="M165" s="30">
        <f t="shared" si="131"/>
        <v>0</v>
      </c>
      <c r="N165" s="30">
        <f t="shared" si="131"/>
        <v>0</v>
      </c>
      <c r="O165" s="30">
        <f t="shared" si="131"/>
        <v>0</v>
      </c>
      <c r="P165" s="30">
        <f t="shared" si="131"/>
        <v>0</v>
      </c>
      <c r="Q165" s="30">
        <f t="shared" si="131"/>
        <v>0</v>
      </c>
      <c r="R165" s="30">
        <f t="shared" si="131"/>
        <v>251.30021361870459</v>
      </c>
      <c r="S165" s="30">
        <f t="shared" si="131"/>
        <v>2300.7405847439568</v>
      </c>
      <c r="T165" s="30">
        <f t="shared" si="131"/>
        <v>14325.117256901254</v>
      </c>
      <c r="U165" s="30">
        <f t="shared" si="131"/>
        <v>13791.350285165412</v>
      </c>
      <c r="V165" s="30">
        <f t="shared" si="131"/>
        <v>15031.248234969498</v>
      </c>
      <c r="W165" s="30">
        <f t="shared" si="131"/>
        <v>7598.7932465887006</v>
      </c>
      <c r="X165" s="30">
        <f t="shared" si="131"/>
        <v>255.63033285331792</v>
      </c>
      <c r="Y165" s="30">
        <f t="shared" si="131"/>
        <v>0</v>
      </c>
      <c r="Z165" s="30">
        <f t="shared" si="131"/>
        <v>0</v>
      </c>
      <c r="AA165" s="30">
        <f t="shared" si="131"/>
        <v>0</v>
      </c>
      <c r="AB165" s="30">
        <f t="shared" si="131"/>
        <v>0</v>
      </c>
      <c r="AC165" s="30">
        <f t="shared" si="131"/>
        <v>0</v>
      </c>
      <c r="AD165" s="30">
        <f t="shared" si="131"/>
        <v>251.30021361870459</v>
      </c>
      <c r="AE165" s="30">
        <f t="shared" si="131"/>
        <v>2300.7405847439568</v>
      </c>
      <c r="AF165" s="30">
        <f t="shared" si="131"/>
        <v>14325.117256901254</v>
      </c>
      <c r="AG165" s="30">
        <f t="shared" si="131"/>
        <v>13791.350285165412</v>
      </c>
      <c r="AH165" s="30">
        <f t="shared" si="131"/>
        <v>15031.248234969498</v>
      </c>
      <c r="AI165" s="30">
        <f t="shared" si="131"/>
        <v>7598.7932465887006</v>
      </c>
      <c r="AJ165" s="30">
        <f t="shared" si="131"/>
        <v>255.63033285331792</v>
      </c>
      <c r="AK165" s="30">
        <f t="shared" si="131"/>
        <v>0</v>
      </c>
      <c r="AL165" s="30">
        <f t="shared" si="131"/>
        <v>0</v>
      </c>
      <c r="AM165" s="30">
        <f t="shared" si="131"/>
        <v>0</v>
      </c>
      <c r="AN165" s="30">
        <f t="shared" si="131"/>
        <v>0</v>
      </c>
      <c r="AO165" s="30">
        <f t="shared" si="131"/>
        <v>0</v>
      </c>
      <c r="AP165" s="30">
        <f t="shared" si="131"/>
        <v>251.30021361870459</v>
      </c>
      <c r="AQ165" s="30">
        <f t="shared" si="131"/>
        <v>2300.7405847439568</v>
      </c>
      <c r="AR165" s="30">
        <f t="shared" si="131"/>
        <v>14325.117256901254</v>
      </c>
      <c r="AS165" s="30">
        <f t="shared" si="131"/>
        <v>13791.350285165412</v>
      </c>
      <c r="AT165" s="30">
        <f t="shared" si="131"/>
        <v>15031.248234969498</v>
      </c>
      <c r="AU165" s="30">
        <f t="shared" si="131"/>
        <v>7598.7932465887006</v>
      </c>
      <c r="AV165" s="30">
        <f t="shared" si="131"/>
        <v>255.63033285331792</v>
      </c>
      <c r="AW165" s="30">
        <f t="shared" si="131"/>
        <v>0</v>
      </c>
      <c r="AX165" s="30">
        <f t="shared" si="131"/>
        <v>0</v>
      </c>
      <c r="AY165" s="30">
        <f t="shared" si="131"/>
        <v>0</v>
      </c>
      <c r="AZ165" s="30">
        <f t="shared" si="131"/>
        <v>0</v>
      </c>
      <c r="BA165" s="30">
        <f t="shared" si="131"/>
        <v>0</v>
      </c>
      <c r="BB165" s="30">
        <f t="shared" si="131"/>
        <v>251.30021361870459</v>
      </c>
      <c r="BC165" s="30">
        <f t="shared" si="131"/>
        <v>2300.7405847439568</v>
      </c>
      <c r="BD165" s="30">
        <f t="shared" si="131"/>
        <v>14325.117256901254</v>
      </c>
      <c r="BE165" s="30">
        <f t="shared" si="131"/>
        <v>13791.350285165412</v>
      </c>
      <c r="BF165" s="30">
        <f t="shared" si="131"/>
        <v>15031.248234969498</v>
      </c>
      <c r="BG165" s="30">
        <f t="shared" si="131"/>
        <v>7598.7932465887006</v>
      </c>
      <c r="BH165" s="30">
        <f t="shared" si="131"/>
        <v>255.63033285331792</v>
      </c>
      <c r="BI165" s="30">
        <f t="shared" si="131"/>
        <v>0</v>
      </c>
      <c r="BJ165" s="30">
        <f t="shared" si="131"/>
        <v>0</v>
      </c>
      <c r="BK165" s="30">
        <f t="shared" si="131"/>
        <v>0</v>
      </c>
      <c r="BL165" s="30">
        <f t="shared" si="131"/>
        <v>0</v>
      </c>
      <c r="BM165" s="30">
        <f t="shared" si="131"/>
        <v>0</v>
      </c>
      <c r="BN165" s="30">
        <f t="shared" si="131"/>
        <v>251.30021361870459</v>
      </c>
      <c r="BO165" s="30">
        <f t="shared" si="131"/>
        <v>2300.7405847439568</v>
      </c>
      <c r="BP165" s="30">
        <f t="shared" si="131"/>
        <v>14325.117256901254</v>
      </c>
      <c r="BQ165" s="30">
        <f t="shared" si="128"/>
        <v>13791.350285165412</v>
      </c>
      <c r="BR165" s="30">
        <f t="shared" si="128"/>
        <v>15031.248234969498</v>
      </c>
      <c r="BS165" s="30">
        <f t="shared" si="128"/>
        <v>7598.7932465887006</v>
      </c>
      <c r="BT165" s="30">
        <f t="shared" si="128"/>
        <v>255.63033285331792</v>
      </c>
      <c r="BU165" s="30">
        <f t="shared" si="128"/>
        <v>0</v>
      </c>
      <c r="BV165" s="30">
        <f t="shared" si="128"/>
        <v>0</v>
      </c>
      <c r="BW165" s="30">
        <f t="shared" si="128"/>
        <v>0</v>
      </c>
      <c r="BX165" s="30">
        <f t="shared" si="128"/>
        <v>0</v>
      </c>
      <c r="BY165" s="30">
        <f t="shared" si="128"/>
        <v>0</v>
      </c>
      <c r="BZ165" s="30">
        <f t="shared" si="128"/>
        <v>251.30021361870459</v>
      </c>
      <c r="CA165" s="30">
        <f t="shared" si="128"/>
        <v>2300.7405847439568</v>
      </c>
      <c r="CB165" s="30">
        <f t="shared" si="128"/>
        <v>14325.117256901254</v>
      </c>
      <c r="CC165" s="30">
        <f t="shared" si="128"/>
        <v>13791.350285165412</v>
      </c>
      <c r="CD165" s="30">
        <f t="shared" si="128"/>
        <v>15031.248234969498</v>
      </c>
      <c r="CE165" s="30">
        <f t="shared" si="128"/>
        <v>7598.7932465887006</v>
      </c>
      <c r="CF165" s="30">
        <f t="shared" si="128"/>
        <v>255.63033285331792</v>
      </c>
      <c r="CG165" s="30">
        <f t="shared" si="128"/>
        <v>0</v>
      </c>
      <c r="CH165" s="33">
        <f t="shared" si="128"/>
        <v>0</v>
      </c>
    </row>
    <row r="166" spans="1:86" hidden="1" x14ac:dyDescent="0.3">
      <c r="A166" s="571"/>
      <c r="B166" s="284" t="s">
        <v>22</v>
      </c>
      <c r="C166" s="30">
        <f t="shared" si="129"/>
        <v>0</v>
      </c>
      <c r="D166" s="30">
        <f t="shared" si="130"/>
        <v>0</v>
      </c>
      <c r="E166" s="30">
        <f t="shared" si="131"/>
        <v>0</v>
      </c>
      <c r="F166" s="30">
        <f t="shared" si="131"/>
        <v>0</v>
      </c>
      <c r="G166" s="30">
        <f t="shared" si="131"/>
        <v>0</v>
      </c>
      <c r="H166" s="30">
        <f t="shared" si="131"/>
        <v>0</v>
      </c>
      <c r="I166" s="30">
        <f t="shared" si="131"/>
        <v>0</v>
      </c>
      <c r="J166" s="30">
        <f t="shared" si="131"/>
        <v>0</v>
      </c>
      <c r="K166" s="30">
        <f t="shared" si="131"/>
        <v>0</v>
      </c>
      <c r="L166" s="30">
        <f t="shared" si="131"/>
        <v>0</v>
      </c>
      <c r="M166" s="30">
        <f t="shared" si="131"/>
        <v>0</v>
      </c>
      <c r="N166" s="30">
        <f t="shared" si="131"/>
        <v>0</v>
      </c>
      <c r="O166" s="30">
        <f t="shared" si="131"/>
        <v>0</v>
      </c>
      <c r="P166" s="30">
        <f t="shared" si="131"/>
        <v>0</v>
      </c>
      <c r="Q166" s="30">
        <f t="shared" si="131"/>
        <v>0</v>
      </c>
      <c r="R166" s="30">
        <f t="shared" si="131"/>
        <v>0</v>
      </c>
      <c r="S166" s="30">
        <f t="shared" si="131"/>
        <v>0</v>
      </c>
      <c r="T166" s="30">
        <f t="shared" si="131"/>
        <v>0</v>
      </c>
      <c r="U166" s="30">
        <f t="shared" si="131"/>
        <v>0</v>
      </c>
      <c r="V166" s="30">
        <f t="shared" si="131"/>
        <v>0</v>
      </c>
      <c r="W166" s="30">
        <f t="shared" si="131"/>
        <v>0</v>
      </c>
      <c r="X166" s="30">
        <f t="shared" si="131"/>
        <v>0</v>
      </c>
      <c r="Y166" s="30">
        <f t="shared" si="131"/>
        <v>0</v>
      </c>
      <c r="Z166" s="30">
        <f t="shared" si="131"/>
        <v>0</v>
      </c>
      <c r="AA166" s="30">
        <f t="shared" si="131"/>
        <v>0</v>
      </c>
      <c r="AB166" s="30">
        <f t="shared" si="131"/>
        <v>0</v>
      </c>
      <c r="AC166" s="30">
        <f t="shared" si="131"/>
        <v>0</v>
      </c>
      <c r="AD166" s="30">
        <f t="shared" si="131"/>
        <v>0</v>
      </c>
      <c r="AE166" s="30">
        <f t="shared" si="131"/>
        <v>0</v>
      </c>
      <c r="AF166" s="30">
        <f t="shared" si="131"/>
        <v>0</v>
      </c>
      <c r="AG166" s="30">
        <f t="shared" si="131"/>
        <v>0</v>
      </c>
      <c r="AH166" s="30">
        <f t="shared" si="131"/>
        <v>0</v>
      </c>
      <c r="AI166" s="30">
        <f t="shared" si="131"/>
        <v>0</v>
      </c>
      <c r="AJ166" s="30">
        <f t="shared" si="131"/>
        <v>0</v>
      </c>
      <c r="AK166" s="30">
        <f t="shared" si="131"/>
        <v>0</v>
      </c>
      <c r="AL166" s="30">
        <f t="shared" si="131"/>
        <v>0</v>
      </c>
      <c r="AM166" s="30">
        <f t="shared" si="131"/>
        <v>0</v>
      </c>
      <c r="AN166" s="30">
        <f t="shared" si="131"/>
        <v>0</v>
      </c>
      <c r="AO166" s="30">
        <f t="shared" si="131"/>
        <v>0</v>
      </c>
      <c r="AP166" s="30">
        <f t="shared" si="131"/>
        <v>0</v>
      </c>
      <c r="AQ166" s="30">
        <f t="shared" si="131"/>
        <v>0</v>
      </c>
      <c r="AR166" s="30">
        <f t="shared" si="131"/>
        <v>0</v>
      </c>
      <c r="AS166" s="30">
        <f t="shared" si="131"/>
        <v>0</v>
      </c>
      <c r="AT166" s="30">
        <f t="shared" si="131"/>
        <v>0</v>
      </c>
      <c r="AU166" s="30">
        <f t="shared" si="131"/>
        <v>0</v>
      </c>
      <c r="AV166" s="30">
        <f t="shared" si="131"/>
        <v>0</v>
      </c>
      <c r="AW166" s="30">
        <f t="shared" si="131"/>
        <v>0</v>
      </c>
      <c r="AX166" s="30">
        <f t="shared" si="131"/>
        <v>0</v>
      </c>
      <c r="AY166" s="30">
        <f t="shared" si="131"/>
        <v>0</v>
      </c>
      <c r="AZ166" s="30">
        <f t="shared" si="131"/>
        <v>0</v>
      </c>
      <c r="BA166" s="30">
        <f t="shared" si="131"/>
        <v>0</v>
      </c>
      <c r="BB166" s="30">
        <f t="shared" si="131"/>
        <v>0</v>
      </c>
      <c r="BC166" s="30">
        <f t="shared" si="131"/>
        <v>0</v>
      </c>
      <c r="BD166" s="30">
        <f t="shared" si="131"/>
        <v>0</v>
      </c>
      <c r="BE166" s="30">
        <f t="shared" si="131"/>
        <v>0</v>
      </c>
      <c r="BF166" s="30">
        <f t="shared" si="131"/>
        <v>0</v>
      </c>
      <c r="BG166" s="30">
        <f t="shared" si="131"/>
        <v>0</v>
      </c>
      <c r="BH166" s="30">
        <f t="shared" si="131"/>
        <v>0</v>
      </c>
      <c r="BI166" s="30">
        <f t="shared" si="131"/>
        <v>0</v>
      </c>
      <c r="BJ166" s="30">
        <f t="shared" si="131"/>
        <v>0</v>
      </c>
      <c r="BK166" s="30">
        <f t="shared" si="131"/>
        <v>0</v>
      </c>
      <c r="BL166" s="30">
        <f t="shared" si="131"/>
        <v>0</v>
      </c>
      <c r="BM166" s="30">
        <f t="shared" si="131"/>
        <v>0</v>
      </c>
      <c r="BN166" s="30">
        <f t="shared" si="131"/>
        <v>0</v>
      </c>
      <c r="BO166" s="30">
        <f t="shared" si="131"/>
        <v>0</v>
      </c>
      <c r="BP166" s="30">
        <f t="shared" si="131"/>
        <v>0</v>
      </c>
      <c r="BQ166" s="30">
        <f t="shared" si="128"/>
        <v>0</v>
      </c>
      <c r="BR166" s="30">
        <f t="shared" si="128"/>
        <v>0</v>
      </c>
      <c r="BS166" s="30">
        <f t="shared" si="128"/>
        <v>0</v>
      </c>
      <c r="BT166" s="30">
        <f t="shared" si="128"/>
        <v>0</v>
      </c>
      <c r="BU166" s="30">
        <f t="shared" si="128"/>
        <v>0</v>
      </c>
      <c r="BV166" s="30">
        <f t="shared" si="128"/>
        <v>0</v>
      </c>
      <c r="BW166" s="30">
        <f t="shared" si="128"/>
        <v>0</v>
      </c>
      <c r="BX166" s="30">
        <f t="shared" si="128"/>
        <v>0</v>
      </c>
      <c r="BY166" s="30">
        <f t="shared" si="128"/>
        <v>0</v>
      </c>
      <c r="BZ166" s="30">
        <f t="shared" si="128"/>
        <v>0</v>
      </c>
      <c r="CA166" s="30">
        <f t="shared" si="128"/>
        <v>0</v>
      </c>
      <c r="CB166" s="30">
        <f t="shared" si="128"/>
        <v>0</v>
      </c>
      <c r="CC166" s="30">
        <f t="shared" si="128"/>
        <v>0</v>
      </c>
      <c r="CD166" s="30">
        <f t="shared" si="128"/>
        <v>0</v>
      </c>
      <c r="CE166" s="30">
        <f t="shared" si="128"/>
        <v>0</v>
      </c>
      <c r="CF166" s="30">
        <f t="shared" si="128"/>
        <v>0</v>
      </c>
      <c r="CG166" s="30">
        <f t="shared" si="128"/>
        <v>0</v>
      </c>
      <c r="CH166" s="33">
        <f t="shared" si="128"/>
        <v>0</v>
      </c>
    </row>
    <row r="167" spans="1:86" hidden="1" x14ac:dyDescent="0.3">
      <c r="A167" s="571"/>
      <c r="B167" s="94" t="s">
        <v>9</v>
      </c>
      <c r="C167" s="30">
        <f t="shared" si="129"/>
        <v>0</v>
      </c>
      <c r="D167" s="30">
        <f t="shared" si="130"/>
        <v>0</v>
      </c>
      <c r="E167" s="30">
        <f t="shared" si="131"/>
        <v>0</v>
      </c>
      <c r="F167" s="30">
        <f t="shared" si="131"/>
        <v>0</v>
      </c>
      <c r="G167" s="30">
        <f t="shared" si="131"/>
        <v>0</v>
      </c>
      <c r="H167" s="30">
        <f t="shared" si="131"/>
        <v>0</v>
      </c>
      <c r="I167" s="30">
        <f t="shared" si="131"/>
        <v>0</v>
      </c>
      <c r="J167" s="30">
        <f t="shared" si="131"/>
        <v>0</v>
      </c>
      <c r="K167" s="30">
        <f t="shared" si="131"/>
        <v>0</v>
      </c>
      <c r="L167" s="30">
        <f t="shared" si="131"/>
        <v>0</v>
      </c>
      <c r="M167" s="30">
        <f t="shared" si="131"/>
        <v>0</v>
      </c>
      <c r="N167" s="30">
        <f t="shared" si="131"/>
        <v>0</v>
      </c>
      <c r="O167" s="30">
        <f t="shared" si="131"/>
        <v>0</v>
      </c>
      <c r="P167" s="30">
        <f t="shared" si="131"/>
        <v>0</v>
      </c>
      <c r="Q167" s="30">
        <f t="shared" si="131"/>
        <v>0</v>
      </c>
      <c r="R167" s="30">
        <f t="shared" si="131"/>
        <v>0</v>
      </c>
      <c r="S167" s="30">
        <f t="shared" si="131"/>
        <v>0</v>
      </c>
      <c r="T167" s="30">
        <f t="shared" si="131"/>
        <v>0</v>
      </c>
      <c r="U167" s="30">
        <f t="shared" si="131"/>
        <v>0</v>
      </c>
      <c r="V167" s="30">
        <f t="shared" si="131"/>
        <v>0</v>
      </c>
      <c r="W167" s="30">
        <f t="shared" si="131"/>
        <v>0</v>
      </c>
      <c r="X167" s="30">
        <f t="shared" si="131"/>
        <v>0</v>
      </c>
      <c r="Y167" s="30">
        <f t="shared" si="131"/>
        <v>0</v>
      </c>
      <c r="Z167" s="30">
        <f t="shared" si="131"/>
        <v>0</v>
      </c>
      <c r="AA167" s="30">
        <f t="shared" si="131"/>
        <v>0</v>
      </c>
      <c r="AB167" s="30">
        <f t="shared" si="131"/>
        <v>0</v>
      </c>
      <c r="AC167" s="30">
        <f t="shared" si="131"/>
        <v>0</v>
      </c>
      <c r="AD167" s="30">
        <f t="shared" si="131"/>
        <v>0</v>
      </c>
      <c r="AE167" s="30">
        <f t="shared" si="131"/>
        <v>0</v>
      </c>
      <c r="AF167" s="30">
        <f t="shared" si="131"/>
        <v>0</v>
      </c>
      <c r="AG167" s="30">
        <f t="shared" si="131"/>
        <v>0</v>
      </c>
      <c r="AH167" s="30">
        <f t="shared" si="131"/>
        <v>0</v>
      </c>
      <c r="AI167" s="30">
        <f t="shared" si="131"/>
        <v>0</v>
      </c>
      <c r="AJ167" s="30">
        <f t="shared" si="131"/>
        <v>0</v>
      </c>
      <c r="AK167" s="30">
        <f t="shared" si="131"/>
        <v>0</v>
      </c>
      <c r="AL167" s="30">
        <f t="shared" si="131"/>
        <v>0</v>
      </c>
      <c r="AM167" s="30">
        <f t="shared" si="131"/>
        <v>0</v>
      </c>
      <c r="AN167" s="30">
        <f t="shared" si="131"/>
        <v>0</v>
      </c>
      <c r="AO167" s="30">
        <f t="shared" si="131"/>
        <v>0</v>
      </c>
      <c r="AP167" s="30">
        <f t="shared" si="131"/>
        <v>0</v>
      </c>
      <c r="AQ167" s="30">
        <f t="shared" si="131"/>
        <v>0</v>
      </c>
      <c r="AR167" s="30">
        <f t="shared" si="131"/>
        <v>0</v>
      </c>
      <c r="AS167" s="30">
        <f t="shared" si="131"/>
        <v>0</v>
      </c>
      <c r="AT167" s="30">
        <f t="shared" si="131"/>
        <v>0</v>
      </c>
      <c r="AU167" s="30">
        <f t="shared" si="131"/>
        <v>0</v>
      </c>
      <c r="AV167" s="30">
        <f t="shared" si="131"/>
        <v>0</v>
      </c>
      <c r="AW167" s="30">
        <f t="shared" si="131"/>
        <v>0</v>
      </c>
      <c r="AX167" s="30">
        <f t="shared" si="131"/>
        <v>0</v>
      </c>
      <c r="AY167" s="30">
        <f t="shared" si="131"/>
        <v>0</v>
      </c>
      <c r="AZ167" s="30">
        <f t="shared" si="131"/>
        <v>0</v>
      </c>
      <c r="BA167" s="30">
        <f t="shared" si="131"/>
        <v>0</v>
      </c>
      <c r="BB167" s="30">
        <f t="shared" si="131"/>
        <v>0</v>
      </c>
      <c r="BC167" s="30">
        <f t="shared" si="131"/>
        <v>0</v>
      </c>
      <c r="BD167" s="30">
        <f t="shared" si="131"/>
        <v>0</v>
      </c>
      <c r="BE167" s="30">
        <f t="shared" si="131"/>
        <v>0</v>
      </c>
      <c r="BF167" s="30">
        <f t="shared" si="131"/>
        <v>0</v>
      </c>
      <c r="BG167" s="30">
        <f t="shared" si="131"/>
        <v>0</v>
      </c>
      <c r="BH167" s="30">
        <f t="shared" si="131"/>
        <v>0</v>
      </c>
      <c r="BI167" s="30">
        <f t="shared" si="131"/>
        <v>0</v>
      </c>
      <c r="BJ167" s="30">
        <f t="shared" si="131"/>
        <v>0</v>
      </c>
      <c r="BK167" s="30">
        <f t="shared" si="131"/>
        <v>0</v>
      </c>
      <c r="BL167" s="30">
        <f t="shared" si="131"/>
        <v>0</v>
      </c>
      <c r="BM167" s="30">
        <f t="shared" si="131"/>
        <v>0</v>
      </c>
      <c r="BN167" s="30">
        <f t="shared" si="131"/>
        <v>0</v>
      </c>
      <c r="BO167" s="30">
        <f t="shared" si="131"/>
        <v>0</v>
      </c>
      <c r="BP167" s="30">
        <f t="shared" ref="BP167:CH170" si="132">IF(BP28=0,0,((BP10*0.5)+BO28-BP46)*BP83*BP132*BP$2)</f>
        <v>0</v>
      </c>
      <c r="BQ167" s="30">
        <f t="shared" si="132"/>
        <v>0</v>
      </c>
      <c r="BR167" s="30">
        <f t="shared" si="132"/>
        <v>0</v>
      </c>
      <c r="BS167" s="30">
        <f t="shared" si="132"/>
        <v>0</v>
      </c>
      <c r="BT167" s="30">
        <f t="shared" si="132"/>
        <v>0</v>
      </c>
      <c r="BU167" s="30">
        <f t="shared" si="132"/>
        <v>0</v>
      </c>
      <c r="BV167" s="30">
        <f t="shared" si="132"/>
        <v>0</v>
      </c>
      <c r="BW167" s="30">
        <f t="shared" si="132"/>
        <v>0</v>
      </c>
      <c r="BX167" s="30">
        <f t="shared" si="132"/>
        <v>0</v>
      </c>
      <c r="BY167" s="30">
        <f t="shared" si="132"/>
        <v>0</v>
      </c>
      <c r="BZ167" s="30">
        <f t="shared" si="132"/>
        <v>0</v>
      </c>
      <c r="CA167" s="30">
        <f t="shared" si="132"/>
        <v>0</v>
      </c>
      <c r="CB167" s="30">
        <f t="shared" si="132"/>
        <v>0</v>
      </c>
      <c r="CC167" s="30">
        <f t="shared" si="132"/>
        <v>0</v>
      </c>
      <c r="CD167" s="30">
        <f t="shared" si="132"/>
        <v>0</v>
      </c>
      <c r="CE167" s="30">
        <f t="shared" si="132"/>
        <v>0</v>
      </c>
      <c r="CF167" s="30">
        <f t="shared" si="132"/>
        <v>0</v>
      </c>
      <c r="CG167" s="30">
        <f t="shared" si="132"/>
        <v>0</v>
      </c>
      <c r="CH167" s="33">
        <f t="shared" si="132"/>
        <v>0</v>
      </c>
    </row>
    <row r="168" spans="1:86" hidden="1" x14ac:dyDescent="0.3">
      <c r="A168" s="571"/>
      <c r="B168" s="94" t="s">
        <v>3</v>
      </c>
      <c r="C168" s="30">
        <f t="shared" si="129"/>
        <v>0</v>
      </c>
      <c r="D168" s="30">
        <f t="shared" si="130"/>
        <v>0</v>
      </c>
      <c r="E168" s="30">
        <f t="shared" ref="E168:BP171" si="133">IF(E29=0,0,((E11*0.5)+D29-E47)*E84*E133*E$2)</f>
        <v>0</v>
      </c>
      <c r="F168" s="30">
        <f t="shared" si="133"/>
        <v>0</v>
      </c>
      <c r="G168" s="30">
        <f t="shared" si="133"/>
        <v>0</v>
      </c>
      <c r="H168" s="30">
        <f t="shared" si="133"/>
        <v>0</v>
      </c>
      <c r="I168" s="30">
        <f t="shared" si="133"/>
        <v>0</v>
      </c>
      <c r="J168" s="30">
        <f t="shared" si="133"/>
        <v>0</v>
      </c>
      <c r="K168" s="30">
        <f t="shared" si="133"/>
        <v>0</v>
      </c>
      <c r="L168" s="30">
        <f t="shared" si="133"/>
        <v>0</v>
      </c>
      <c r="M168" s="30">
        <f t="shared" si="133"/>
        <v>0</v>
      </c>
      <c r="N168" s="30">
        <f t="shared" si="133"/>
        <v>75.243293036080345</v>
      </c>
      <c r="O168" s="30">
        <f t="shared" si="133"/>
        <v>272.82804145871364</v>
      </c>
      <c r="P168" s="30">
        <f t="shared" si="133"/>
        <v>193.80786582666533</v>
      </c>
      <c r="Q168" s="30">
        <f t="shared" si="133"/>
        <v>150.01259157922451</v>
      </c>
      <c r="R168" s="30">
        <f t="shared" si="133"/>
        <v>105.36482742698421</v>
      </c>
      <c r="S168" s="30">
        <f t="shared" si="133"/>
        <v>255.31666220284609</v>
      </c>
      <c r="T168" s="30">
        <f t="shared" si="133"/>
        <v>1644.8584489428849</v>
      </c>
      <c r="U168" s="30">
        <f t="shared" si="133"/>
        <v>1583.370369022349</v>
      </c>
      <c r="V168" s="30">
        <f t="shared" si="133"/>
        <v>1725.8026501540871</v>
      </c>
      <c r="W168" s="30">
        <f t="shared" si="133"/>
        <v>865.46280373845957</v>
      </c>
      <c r="X168" s="30">
        <f t="shared" si="133"/>
        <v>118.50454561770628</v>
      </c>
      <c r="Y168" s="30">
        <f t="shared" si="133"/>
        <v>239.98213000349216</v>
      </c>
      <c r="Z168" s="30">
        <f t="shared" si="133"/>
        <v>150.48658607216069</v>
      </c>
      <c r="AA168" s="30">
        <f t="shared" si="133"/>
        <v>272.82804145871364</v>
      </c>
      <c r="AB168" s="30">
        <f t="shared" si="133"/>
        <v>193.80786582666533</v>
      </c>
      <c r="AC168" s="30">
        <f t="shared" si="133"/>
        <v>150.01259157922451</v>
      </c>
      <c r="AD168" s="30">
        <f t="shared" si="133"/>
        <v>105.36482742698421</v>
      </c>
      <c r="AE168" s="30">
        <f t="shared" si="133"/>
        <v>255.31666220284609</v>
      </c>
      <c r="AF168" s="30">
        <f t="shared" si="133"/>
        <v>1644.8584489428849</v>
      </c>
      <c r="AG168" s="30">
        <f t="shared" si="133"/>
        <v>1583.370369022349</v>
      </c>
      <c r="AH168" s="30">
        <f t="shared" si="133"/>
        <v>1725.8026501540871</v>
      </c>
      <c r="AI168" s="30">
        <f t="shared" si="133"/>
        <v>865.46280373845957</v>
      </c>
      <c r="AJ168" s="30">
        <f t="shared" si="133"/>
        <v>118.50454561770628</v>
      </c>
      <c r="AK168" s="30">
        <f t="shared" si="133"/>
        <v>239.98213000349216</v>
      </c>
      <c r="AL168" s="30">
        <f t="shared" si="133"/>
        <v>150.48658607216069</v>
      </c>
      <c r="AM168" s="30">
        <f t="shared" si="133"/>
        <v>272.82804145871364</v>
      </c>
      <c r="AN168" s="30">
        <f t="shared" si="133"/>
        <v>193.80786582666533</v>
      </c>
      <c r="AO168" s="30">
        <f t="shared" si="133"/>
        <v>150.01259157922451</v>
      </c>
      <c r="AP168" s="30">
        <f t="shared" si="133"/>
        <v>105.36482742698421</v>
      </c>
      <c r="AQ168" s="30">
        <f t="shared" si="133"/>
        <v>255.31666220284609</v>
      </c>
      <c r="AR168" s="30">
        <f t="shared" si="133"/>
        <v>1644.8584489428849</v>
      </c>
      <c r="AS168" s="30">
        <f t="shared" si="133"/>
        <v>1583.370369022349</v>
      </c>
      <c r="AT168" s="30">
        <f t="shared" si="133"/>
        <v>1725.8026501540871</v>
      </c>
      <c r="AU168" s="30">
        <f t="shared" si="133"/>
        <v>865.46280373845957</v>
      </c>
      <c r="AV168" s="30">
        <f t="shared" si="133"/>
        <v>118.50454561770628</v>
      </c>
      <c r="AW168" s="30">
        <f t="shared" si="133"/>
        <v>239.98213000349216</v>
      </c>
      <c r="AX168" s="30">
        <f t="shared" si="133"/>
        <v>150.48658607216069</v>
      </c>
      <c r="AY168" s="30">
        <f t="shared" si="133"/>
        <v>272.82804145871364</v>
      </c>
      <c r="AZ168" s="30">
        <f t="shared" si="133"/>
        <v>193.80786582666533</v>
      </c>
      <c r="BA168" s="30">
        <f t="shared" si="133"/>
        <v>150.01259157922451</v>
      </c>
      <c r="BB168" s="30">
        <f t="shared" si="133"/>
        <v>105.36482742698421</v>
      </c>
      <c r="BC168" s="30">
        <f t="shared" si="133"/>
        <v>255.31666220284609</v>
      </c>
      <c r="BD168" s="30">
        <f t="shared" si="133"/>
        <v>1644.8584489428849</v>
      </c>
      <c r="BE168" s="30">
        <f t="shared" si="133"/>
        <v>1583.370369022349</v>
      </c>
      <c r="BF168" s="30">
        <f t="shared" si="133"/>
        <v>1725.8026501540871</v>
      </c>
      <c r="BG168" s="30">
        <f t="shared" si="133"/>
        <v>865.46280373845957</v>
      </c>
      <c r="BH168" s="30">
        <f t="shared" si="133"/>
        <v>118.50454561770628</v>
      </c>
      <c r="BI168" s="30">
        <f t="shared" si="133"/>
        <v>239.98213000349216</v>
      </c>
      <c r="BJ168" s="30">
        <f t="shared" si="133"/>
        <v>150.48658607216069</v>
      </c>
      <c r="BK168" s="30">
        <f t="shared" si="133"/>
        <v>272.82804145871364</v>
      </c>
      <c r="BL168" s="30">
        <f t="shared" si="133"/>
        <v>193.80786582666533</v>
      </c>
      <c r="BM168" s="30">
        <f t="shared" si="133"/>
        <v>150.01259157922451</v>
      </c>
      <c r="BN168" s="30">
        <f t="shared" si="133"/>
        <v>105.36482742698421</v>
      </c>
      <c r="BO168" s="30">
        <f t="shared" si="133"/>
        <v>255.31666220284609</v>
      </c>
      <c r="BP168" s="30">
        <f t="shared" si="133"/>
        <v>1644.8584489428849</v>
      </c>
      <c r="BQ168" s="30">
        <f t="shared" si="132"/>
        <v>1583.370369022349</v>
      </c>
      <c r="BR168" s="30">
        <f t="shared" si="132"/>
        <v>1725.8026501540871</v>
      </c>
      <c r="BS168" s="30">
        <f t="shared" si="132"/>
        <v>865.46280373845957</v>
      </c>
      <c r="BT168" s="30">
        <f t="shared" si="132"/>
        <v>118.50454561770628</v>
      </c>
      <c r="BU168" s="30">
        <f t="shared" si="132"/>
        <v>239.98213000349216</v>
      </c>
      <c r="BV168" s="30">
        <f t="shared" si="132"/>
        <v>150.48658607216069</v>
      </c>
      <c r="BW168" s="30">
        <f t="shared" si="132"/>
        <v>272.82804145871364</v>
      </c>
      <c r="BX168" s="30">
        <f t="shared" si="132"/>
        <v>193.80786582666533</v>
      </c>
      <c r="BY168" s="30">
        <f t="shared" si="132"/>
        <v>150.01259157922451</v>
      </c>
      <c r="BZ168" s="30">
        <f t="shared" si="132"/>
        <v>105.36482742698421</v>
      </c>
      <c r="CA168" s="30">
        <f t="shared" si="132"/>
        <v>255.31666220284609</v>
      </c>
      <c r="CB168" s="30">
        <f t="shared" si="132"/>
        <v>1644.8584489428849</v>
      </c>
      <c r="CC168" s="30">
        <f t="shared" si="132"/>
        <v>1583.370369022349</v>
      </c>
      <c r="CD168" s="30">
        <f t="shared" si="132"/>
        <v>1725.8026501540871</v>
      </c>
      <c r="CE168" s="30">
        <f t="shared" si="132"/>
        <v>865.46280373845957</v>
      </c>
      <c r="CF168" s="30">
        <f t="shared" si="132"/>
        <v>118.50454561770628</v>
      </c>
      <c r="CG168" s="30">
        <f t="shared" si="132"/>
        <v>239.98213000349216</v>
      </c>
      <c r="CH168" s="33">
        <f t="shared" si="132"/>
        <v>150.48658607216069</v>
      </c>
    </row>
    <row r="169" spans="1:86" ht="15.75" hidden="1" customHeight="1" x14ac:dyDescent="0.3">
      <c r="A169" s="571"/>
      <c r="B169" s="94" t="s">
        <v>4</v>
      </c>
      <c r="C169" s="30">
        <f t="shared" si="129"/>
        <v>0</v>
      </c>
      <c r="D169" s="30">
        <f t="shared" si="130"/>
        <v>0</v>
      </c>
      <c r="E169" s="30">
        <f t="shared" si="133"/>
        <v>26.777602583152774</v>
      </c>
      <c r="F169" s="30">
        <f t="shared" si="133"/>
        <v>57.678909972273061</v>
      </c>
      <c r="G169" s="30">
        <f t="shared" si="133"/>
        <v>104.84557945305905</v>
      </c>
      <c r="H169" s="30">
        <f t="shared" si="133"/>
        <v>291.97293372143525</v>
      </c>
      <c r="I169" s="30">
        <f t="shared" si="133"/>
        <v>409.74341823502266</v>
      </c>
      <c r="J169" s="30">
        <f t="shared" si="133"/>
        <v>503.31592422521447</v>
      </c>
      <c r="K169" s="30">
        <f t="shared" si="133"/>
        <v>914.46356951006078</v>
      </c>
      <c r="L169" s="30">
        <f t="shared" si="133"/>
        <v>680.40564041173388</v>
      </c>
      <c r="M169" s="30">
        <f t="shared" si="133"/>
        <v>334.71557756122888</v>
      </c>
      <c r="N169" s="30">
        <f t="shared" si="133"/>
        <v>503.03970174851315</v>
      </c>
      <c r="O169" s="30">
        <f t="shared" si="133"/>
        <v>880.81570060280421</v>
      </c>
      <c r="P169" s="30">
        <f t="shared" si="133"/>
        <v>548.36076029678509</v>
      </c>
      <c r="Q169" s="30">
        <f t="shared" si="133"/>
        <v>715.92628380853478</v>
      </c>
      <c r="R169" s="30">
        <f t="shared" si="133"/>
        <v>1254.9210249386178</v>
      </c>
      <c r="S169" s="30">
        <f t="shared" si="133"/>
        <v>1962.6334502915583</v>
      </c>
      <c r="T169" s="30">
        <f t="shared" si="133"/>
        <v>3840.479066398575</v>
      </c>
      <c r="U169" s="30">
        <f t="shared" si="133"/>
        <v>4636.2583873076865</v>
      </c>
      <c r="V169" s="30">
        <f t="shared" si="133"/>
        <v>3566.2694041845557</v>
      </c>
      <c r="W169" s="30">
        <f t="shared" si="133"/>
        <v>3568.9707360471116</v>
      </c>
      <c r="X169" s="30">
        <f t="shared" si="133"/>
        <v>2069.5074080568234</v>
      </c>
      <c r="Y169" s="30">
        <f t="shared" si="133"/>
        <v>994.26439522357384</v>
      </c>
      <c r="Z169" s="30">
        <f t="shared" si="133"/>
        <v>752.68924299045227</v>
      </c>
      <c r="AA169" s="30">
        <f t="shared" si="133"/>
        <v>880.81570060280421</v>
      </c>
      <c r="AB169" s="30">
        <f t="shared" si="133"/>
        <v>548.36076029678509</v>
      </c>
      <c r="AC169" s="30">
        <f t="shared" si="133"/>
        <v>715.92628380853478</v>
      </c>
      <c r="AD169" s="30">
        <f t="shared" si="133"/>
        <v>1254.9210249386178</v>
      </c>
      <c r="AE169" s="30">
        <f t="shared" si="133"/>
        <v>1962.6334502915583</v>
      </c>
      <c r="AF169" s="30">
        <f t="shared" si="133"/>
        <v>3840.479066398575</v>
      </c>
      <c r="AG169" s="30">
        <f t="shared" si="133"/>
        <v>4636.2583873076865</v>
      </c>
      <c r="AH169" s="30">
        <f t="shared" si="133"/>
        <v>3566.2694041845557</v>
      </c>
      <c r="AI169" s="30">
        <f t="shared" si="133"/>
        <v>3568.9707360471116</v>
      </c>
      <c r="AJ169" s="30">
        <f t="shared" si="133"/>
        <v>2069.5074080568234</v>
      </c>
      <c r="AK169" s="30">
        <f t="shared" si="133"/>
        <v>994.26439522357384</v>
      </c>
      <c r="AL169" s="30">
        <f t="shared" si="133"/>
        <v>752.68924299045227</v>
      </c>
      <c r="AM169" s="30">
        <f t="shared" si="133"/>
        <v>880.81570060280421</v>
      </c>
      <c r="AN169" s="30">
        <f t="shared" si="133"/>
        <v>548.36076029678509</v>
      </c>
      <c r="AO169" s="30">
        <f t="shared" si="133"/>
        <v>715.92628380853478</v>
      </c>
      <c r="AP169" s="30">
        <f t="shared" si="133"/>
        <v>1254.9210249386178</v>
      </c>
      <c r="AQ169" s="30">
        <f t="shared" si="133"/>
        <v>1962.6334502915583</v>
      </c>
      <c r="AR169" s="30">
        <f t="shared" si="133"/>
        <v>3840.479066398575</v>
      </c>
      <c r="AS169" s="30">
        <f t="shared" si="133"/>
        <v>4636.2583873076865</v>
      </c>
      <c r="AT169" s="30">
        <f t="shared" si="133"/>
        <v>3566.2694041845557</v>
      </c>
      <c r="AU169" s="30">
        <f t="shared" si="133"/>
        <v>3568.9707360471116</v>
      </c>
      <c r="AV169" s="30">
        <f t="shared" si="133"/>
        <v>2069.5074080568234</v>
      </c>
      <c r="AW169" s="30">
        <f t="shared" si="133"/>
        <v>994.26439522357384</v>
      </c>
      <c r="AX169" s="30">
        <f t="shared" si="133"/>
        <v>752.68924299045227</v>
      </c>
      <c r="AY169" s="30">
        <f t="shared" si="133"/>
        <v>880.81570060280421</v>
      </c>
      <c r="AZ169" s="30">
        <f t="shared" si="133"/>
        <v>548.36076029678509</v>
      </c>
      <c r="BA169" s="30">
        <f t="shared" si="133"/>
        <v>715.92628380853478</v>
      </c>
      <c r="BB169" s="30">
        <f t="shared" si="133"/>
        <v>1254.9210249386178</v>
      </c>
      <c r="BC169" s="30">
        <f t="shared" si="133"/>
        <v>1962.6334502915583</v>
      </c>
      <c r="BD169" s="30">
        <f t="shared" si="133"/>
        <v>3840.479066398575</v>
      </c>
      <c r="BE169" s="30">
        <f t="shared" si="133"/>
        <v>4636.2583873076865</v>
      </c>
      <c r="BF169" s="30">
        <f t="shared" si="133"/>
        <v>3566.2694041845557</v>
      </c>
      <c r="BG169" s="30">
        <f t="shared" si="133"/>
        <v>3568.9707360471116</v>
      </c>
      <c r="BH169" s="30">
        <f t="shared" si="133"/>
        <v>2069.5074080568234</v>
      </c>
      <c r="BI169" s="30">
        <f t="shared" si="133"/>
        <v>994.26439522357384</v>
      </c>
      <c r="BJ169" s="30">
        <f t="shared" si="133"/>
        <v>752.68924299045227</v>
      </c>
      <c r="BK169" s="30">
        <f t="shared" si="133"/>
        <v>880.81570060280421</v>
      </c>
      <c r="BL169" s="30">
        <f t="shared" si="133"/>
        <v>548.36076029678509</v>
      </c>
      <c r="BM169" s="30">
        <f t="shared" si="133"/>
        <v>715.92628380853478</v>
      </c>
      <c r="BN169" s="30">
        <f t="shared" si="133"/>
        <v>1254.9210249386178</v>
      </c>
      <c r="BO169" s="30">
        <f t="shared" si="133"/>
        <v>1962.6334502915583</v>
      </c>
      <c r="BP169" s="30">
        <f t="shared" si="133"/>
        <v>3840.479066398575</v>
      </c>
      <c r="BQ169" s="30">
        <f t="shared" si="132"/>
        <v>4636.2583873076865</v>
      </c>
      <c r="BR169" s="30">
        <f t="shared" si="132"/>
        <v>3566.2694041845557</v>
      </c>
      <c r="BS169" s="30">
        <f t="shared" si="132"/>
        <v>3568.9707360471116</v>
      </c>
      <c r="BT169" s="30">
        <f t="shared" si="132"/>
        <v>2069.5074080568234</v>
      </c>
      <c r="BU169" s="30">
        <f t="shared" si="132"/>
        <v>994.26439522357384</v>
      </c>
      <c r="BV169" s="30">
        <f t="shared" si="132"/>
        <v>752.68924299045227</v>
      </c>
      <c r="BW169" s="30">
        <f t="shared" si="132"/>
        <v>880.81570060280421</v>
      </c>
      <c r="BX169" s="30">
        <f t="shared" si="132"/>
        <v>548.36076029678509</v>
      </c>
      <c r="BY169" s="30">
        <f t="shared" si="132"/>
        <v>715.92628380853478</v>
      </c>
      <c r="BZ169" s="30">
        <f t="shared" si="132"/>
        <v>1254.9210249386178</v>
      </c>
      <c r="CA169" s="30">
        <f t="shared" si="132"/>
        <v>1962.6334502915583</v>
      </c>
      <c r="CB169" s="30">
        <f t="shared" si="132"/>
        <v>3840.479066398575</v>
      </c>
      <c r="CC169" s="30">
        <f t="shared" si="132"/>
        <v>4636.2583873076865</v>
      </c>
      <c r="CD169" s="30">
        <f t="shared" si="132"/>
        <v>3566.2694041845557</v>
      </c>
      <c r="CE169" s="30">
        <f t="shared" si="132"/>
        <v>3568.9707360471116</v>
      </c>
      <c r="CF169" s="30">
        <f t="shared" si="132"/>
        <v>2069.5074080568234</v>
      </c>
      <c r="CG169" s="30">
        <f t="shared" si="132"/>
        <v>994.26439522357384</v>
      </c>
      <c r="CH169" s="33">
        <f t="shared" si="132"/>
        <v>752.68924299045227</v>
      </c>
    </row>
    <row r="170" spans="1:86" hidden="1" x14ac:dyDescent="0.3">
      <c r="A170" s="571"/>
      <c r="B170" s="94" t="s">
        <v>5</v>
      </c>
      <c r="C170" s="30">
        <f t="shared" si="129"/>
        <v>0</v>
      </c>
      <c r="D170" s="30">
        <f t="shared" si="130"/>
        <v>0</v>
      </c>
      <c r="E170" s="30">
        <f t="shared" si="133"/>
        <v>0</v>
      </c>
      <c r="F170" s="30">
        <f t="shared" si="133"/>
        <v>0</v>
      </c>
      <c r="G170" s="30">
        <f t="shared" si="133"/>
        <v>0</v>
      </c>
      <c r="H170" s="30">
        <f t="shared" si="133"/>
        <v>0</v>
      </c>
      <c r="I170" s="30">
        <f t="shared" si="133"/>
        <v>0</v>
      </c>
      <c r="J170" s="30">
        <f t="shared" si="133"/>
        <v>0</v>
      </c>
      <c r="K170" s="30">
        <f t="shared" si="133"/>
        <v>0</v>
      </c>
      <c r="L170" s="30">
        <f t="shared" si="133"/>
        <v>0</v>
      </c>
      <c r="M170" s="30">
        <f t="shared" si="133"/>
        <v>0</v>
      </c>
      <c r="N170" s="30">
        <f t="shared" si="133"/>
        <v>0</v>
      </c>
      <c r="O170" s="30">
        <f t="shared" si="133"/>
        <v>0</v>
      </c>
      <c r="P170" s="30">
        <f t="shared" si="133"/>
        <v>0</v>
      </c>
      <c r="Q170" s="30">
        <f t="shared" si="133"/>
        <v>0</v>
      </c>
      <c r="R170" s="30">
        <f t="shared" si="133"/>
        <v>0</v>
      </c>
      <c r="S170" s="30">
        <f t="shared" si="133"/>
        <v>0</v>
      </c>
      <c r="T170" s="30">
        <f t="shared" si="133"/>
        <v>0</v>
      </c>
      <c r="U170" s="30">
        <f t="shared" si="133"/>
        <v>0</v>
      </c>
      <c r="V170" s="30">
        <f t="shared" si="133"/>
        <v>0</v>
      </c>
      <c r="W170" s="30">
        <f t="shared" si="133"/>
        <v>0</v>
      </c>
      <c r="X170" s="30">
        <f t="shared" si="133"/>
        <v>0</v>
      </c>
      <c r="Y170" s="30">
        <f t="shared" si="133"/>
        <v>0</v>
      </c>
      <c r="Z170" s="30">
        <f t="shared" si="133"/>
        <v>0</v>
      </c>
      <c r="AA170" s="30">
        <f t="shared" si="133"/>
        <v>0</v>
      </c>
      <c r="AB170" s="30">
        <f t="shared" si="133"/>
        <v>0</v>
      </c>
      <c r="AC170" s="30">
        <f t="shared" si="133"/>
        <v>0</v>
      </c>
      <c r="AD170" s="30">
        <f t="shared" si="133"/>
        <v>0</v>
      </c>
      <c r="AE170" s="30">
        <f t="shared" si="133"/>
        <v>0</v>
      </c>
      <c r="AF170" s="30">
        <f t="shared" si="133"/>
        <v>0</v>
      </c>
      <c r="AG170" s="30">
        <f t="shared" si="133"/>
        <v>0</v>
      </c>
      <c r="AH170" s="30">
        <f t="shared" si="133"/>
        <v>0</v>
      </c>
      <c r="AI170" s="30">
        <f t="shared" si="133"/>
        <v>0</v>
      </c>
      <c r="AJ170" s="30">
        <f t="shared" si="133"/>
        <v>0</v>
      </c>
      <c r="AK170" s="30">
        <f t="shared" si="133"/>
        <v>0</v>
      </c>
      <c r="AL170" s="30">
        <f t="shared" si="133"/>
        <v>0</v>
      </c>
      <c r="AM170" s="30">
        <f t="shared" si="133"/>
        <v>0</v>
      </c>
      <c r="AN170" s="30">
        <f t="shared" si="133"/>
        <v>0</v>
      </c>
      <c r="AO170" s="30">
        <f t="shared" si="133"/>
        <v>0</v>
      </c>
      <c r="AP170" s="30">
        <f t="shared" si="133"/>
        <v>0</v>
      </c>
      <c r="AQ170" s="30">
        <f t="shared" si="133"/>
        <v>0</v>
      </c>
      <c r="AR170" s="30">
        <f t="shared" si="133"/>
        <v>0</v>
      </c>
      <c r="AS170" s="30">
        <f t="shared" si="133"/>
        <v>0</v>
      </c>
      <c r="AT170" s="30">
        <f t="shared" si="133"/>
        <v>0</v>
      </c>
      <c r="AU170" s="30">
        <f t="shared" si="133"/>
        <v>0</v>
      </c>
      <c r="AV170" s="30">
        <f t="shared" si="133"/>
        <v>0</v>
      </c>
      <c r="AW170" s="30">
        <f t="shared" si="133"/>
        <v>0</v>
      </c>
      <c r="AX170" s="30">
        <f t="shared" si="133"/>
        <v>0</v>
      </c>
      <c r="AY170" s="30">
        <f t="shared" si="133"/>
        <v>0</v>
      </c>
      <c r="AZ170" s="30">
        <f t="shared" si="133"/>
        <v>0</v>
      </c>
      <c r="BA170" s="30">
        <f t="shared" si="133"/>
        <v>0</v>
      </c>
      <c r="BB170" s="30">
        <f t="shared" si="133"/>
        <v>0</v>
      </c>
      <c r="BC170" s="30">
        <f t="shared" si="133"/>
        <v>0</v>
      </c>
      <c r="BD170" s="30">
        <f t="shared" si="133"/>
        <v>0</v>
      </c>
      <c r="BE170" s="30">
        <f t="shared" si="133"/>
        <v>0</v>
      </c>
      <c r="BF170" s="30">
        <f t="shared" si="133"/>
        <v>0</v>
      </c>
      <c r="BG170" s="30">
        <f t="shared" si="133"/>
        <v>0</v>
      </c>
      <c r="BH170" s="30">
        <f t="shared" si="133"/>
        <v>0</v>
      </c>
      <c r="BI170" s="30">
        <f t="shared" si="133"/>
        <v>0</v>
      </c>
      <c r="BJ170" s="30">
        <f t="shared" si="133"/>
        <v>0</v>
      </c>
      <c r="BK170" s="30">
        <f t="shared" si="133"/>
        <v>0</v>
      </c>
      <c r="BL170" s="30">
        <f t="shared" si="133"/>
        <v>0</v>
      </c>
      <c r="BM170" s="30">
        <f t="shared" si="133"/>
        <v>0</v>
      </c>
      <c r="BN170" s="30">
        <f t="shared" si="133"/>
        <v>0</v>
      </c>
      <c r="BO170" s="30">
        <f t="shared" si="133"/>
        <v>0</v>
      </c>
      <c r="BP170" s="30">
        <f t="shared" si="133"/>
        <v>0</v>
      </c>
      <c r="BQ170" s="30">
        <f t="shared" si="132"/>
        <v>0</v>
      </c>
      <c r="BR170" s="30">
        <f t="shared" si="132"/>
        <v>0</v>
      </c>
      <c r="BS170" s="30">
        <f t="shared" si="132"/>
        <v>0</v>
      </c>
      <c r="BT170" s="30">
        <f t="shared" si="132"/>
        <v>0</v>
      </c>
      <c r="BU170" s="30">
        <f t="shared" si="132"/>
        <v>0</v>
      </c>
      <c r="BV170" s="30">
        <f t="shared" si="132"/>
        <v>0</v>
      </c>
      <c r="BW170" s="30">
        <f t="shared" si="132"/>
        <v>0</v>
      </c>
      <c r="BX170" s="30">
        <f t="shared" si="132"/>
        <v>0</v>
      </c>
      <c r="BY170" s="30">
        <f t="shared" si="132"/>
        <v>0</v>
      </c>
      <c r="BZ170" s="30">
        <f t="shared" si="132"/>
        <v>0</v>
      </c>
      <c r="CA170" s="30">
        <f t="shared" si="132"/>
        <v>0</v>
      </c>
      <c r="CB170" s="30">
        <f t="shared" si="132"/>
        <v>0</v>
      </c>
      <c r="CC170" s="30">
        <f t="shared" si="132"/>
        <v>0</v>
      </c>
      <c r="CD170" s="30">
        <f t="shared" si="132"/>
        <v>0</v>
      </c>
      <c r="CE170" s="30">
        <f t="shared" si="132"/>
        <v>0</v>
      </c>
      <c r="CF170" s="30">
        <f t="shared" si="132"/>
        <v>0</v>
      </c>
      <c r="CG170" s="30">
        <f t="shared" si="132"/>
        <v>0</v>
      </c>
      <c r="CH170" s="33">
        <f t="shared" si="132"/>
        <v>0</v>
      </c>
    </row>
    <row r="171" spans="1:86" hidden="1" x14ac:dyDescent="0.3">
      <c r="A171" s="571"/>
      <c r="B171" s="94" t="s">
        <v>23</v>
      </c>
      <c r="C171" s="30">
        <f t="shared" si="129"/>
        <v>0</v>
      </c>
      <c r="D171" s="30">
        <f t="shared" si="130"/>
        <v>0</v>
      </c>
      <c r="E171" s="30">
        <f t="shared" si="133"/>
        <v>0</v>
      </c>
      <c r="F171" s="30">
        <f t="shared" si="133"/>
        <v>0</v>
      </c>
      <c r="G171" s="30">
        <f t="shared" si="133"/>
        <v>0</v>
      </c>
      <c r="H171" s="30">
        <f t="shared" si="133"/>
        <v>0</v>
      </c>
      <c r="I171" s="30">
        <f t="shared" si="133"/>
        <v>0</v>
      </c>
      <c r="J171" s="30">
        <f t="shared" si="133"/>
        <v>0</v>
      </c>
      <c r="K171" s="30">
        <f t="shared" si="133"/>
        <v>0</v>
      </c>
      <c r="L171" s="30">
        <f t="shared" si="133"/>
        <v>0</v>
      </c>
      <c r="M171" s="30">
        <f t="shared" si="133"/>
        <v>0</v>
      </c>
      <c r="N171" s="30">
        <f t="shared" si="133"/>
        <v>83.38196168651973</v>
      </c>
      <c r="O171" s="30">
        <f t="shared" si="133"/>
        <v>158.57788638507444</v>
      </c>
      <c r="P171" s="30">
        <f t="shared" si="133"/>
        <v>124.51740063574503</v>
      </c>
      <c r="Q171" s="30">
        <f t="shared" si="133"/>
        <v>165.63114964215927</v>
      </c>
      <c r="R171" s="30">
        <f t="shared" si="133"/>
        <v>235.08420014188604</v>
      </c>
      <c r="S171" s="30">
        <f t="shared" si="133"/>
        <v>341.80534300759263</v>
      </c>
      <c r="T171" s="30">
        <f t="shared" si="133"/>
        <v>829.97802751051279</v>
      </c>
      <c r="U171" s="30">
        <f t="shared" si="133"/>
        <v>845.60007657874496</v>
      </c>
      <c r="V171" s="30">
        <f t="shared" si="133"/>
        <v>815.39110599798221</v>
      </c>
      <c r="W171" s="30">
        <f t="shared" si="133"/>
        <v>781.16619148977566</v>
      </c>
      <c r="X171" s="30">
        <f t="shared" si="133"/>
        <v>349.18633841514753</v>
      </c>
      <c r="Y171" s="30">
        <f t="shared" si="133"/>
        <v>222.47525558937619</v>
      </c>
      <c r="Z171" s="30">
        <f t="shared" si="133"/>
        <v>166.76392337303946</v>
      </c>
      <c r="AA171" s="30">
        <f t="shared" si="133"/>
        <v>158.57788638507444</v>
      </c>
      <c r="AB171" s="30">
        <f t="shared" si="133"/>
        <v>124.51740063574503</v>
      </c>
      <c r="AC171" s="30">
        <f t="shared" si="133"/>
        <v>165.63114964215927</v>
      </c>
      <c r="AD171" s="30">
        <f t="shared" si="133"/>
        <v>235.08420014188604</v>
      </c>
      <c r="AE171" s="30">
        <f t="shared" si="133"/>
        <v>341.80534300759263</v>
      </c>
      <c r="AF171" s="30">
        <f t="shared" si="133"/>
        <v>829.97802751051279</v>
      </c>
      <c r="AG171" s="30">
        <f t="shared" si="133"/>
        <v>845.60007657874496</v>
      </c>
      <c r="AH171" s="30">
        <f t="shared" si="133"/>
        <v>815.39110599798221</v>
      </c>
      <c r="AI171" s="30">
        <f t="shared" si="133"/>
        <v>781.16619148977566</v>
      </c>
      <c r="AJ171" s="30">
        <f t="shared" si="133"/>
        <v>349.18633841514753</v>
      </c>
      <c r="AK171" s="30">
        <f t="shared" si="133"/>
        <v>222.47525558937619</v>
      </c>
      <c r="AL171" s="30">
        <f t="shared" si="133"/>
        <v>166.76392337303946</v>
      </c>
      <c r="AM171" s="30">
        <f t="shared" si="133"/>
        <v>158.57788638507444</v>
      </c>
      <c r="AN171" s="30">
        <f t="shared" si="133"/>
        <v>124.51740063574503</v>
      </c>
      <c r="AO171" s="30">
        <f t="shared" si="133"/>
        <v>165.63114964215927</v>
      </c>
      <c r="AP171" s="30">
        <f t="shared" si="133"/>
        <v>235.08420014188604</v>
      </c>
      <c r="AQ171" s="30">
        <f t="shared" si="133"/>
        <v>341.80534300759263</v>
      </c>
      <c r="AR171" s="30">
        <f t="shared" si="133"/>
        <v>829.97802751051279</v>
      </c>
      <c r="AS171" s="30">
        <f t="shared" si="133"/>
        <v>845.60007657874496</v>
      </c>
      <c r="AT171" s="30">
        <f t="shared" si="133"/>
        <v>815.39110599798221</v>
      </c>
      <c r="AU171" s="30">
        <f t="shared" si="133"/>
        <v>781.16619148977566</v>
      </c>
      <c r="AV171" s="30">
        <f t="shared" si="133"/>
        <v>349.18633841514753</v>
      </c>
      <c r="AW171" s="30">
        <f t="shared" si="133"/>
        <v>222.47525558937619</v>
      </c>
      <c r="AX171" s="30">
        <f t="shared" si="133"/>
        <v>166.76392337303946</v>
      </c>
      <c r="AY171" s="30">
        <f t="shared" si="133"/>
        <v>158.57788638507444</v>
      </c>
      <c r="AZ171" s="30">
        <f t="shared" si="133"/>
        <v>124.51740063574503</v>
      </c>
      <c r="BA171" s="30">
        <f t="shared" si="133"/>
        <v>165.63114964215927</v>
      </c>
      <c r="BB171" s="30">
        <f t="shared" si="133"/>
        <v>235.08420014188604</v>
      </c>
      <c r="BC171" s="30">
        <f t="shared" si="133"/>
        <v>341.80534300759263</v>
      </c>
      <c r="BD171" s="30">
        <f t="shared" si="133"/>
        <v>829.97802751051279</v>
      </c>
      <c r="BE171" s="30">
        <f t="shared" si="133"/>
        <v>845.60007657874496</v>
      </c>
      <c r="BF171" s="30">
        <f t="shared" si="133"/>
        <v>815.39110599798221</v>
      </c>
      <c r="BG171" s="30">
        <f t="shared" si="133"/>
        <v>781.16619148977566</v>
      </c>
      <c r="BH171" s="30">
        <f t="shared" si="133"/>
        <v>349.18633841514753</v>
      </c>
      <c r="BI171" s="30">
        <f t="shared" si="133"/>
        <v>222.47525558937619</v>
      </c>
      <c r="BJ171" s="30">
        <f t="shared" si="133"/>
        <v>166.76392337303946</v>
      </c>
      <c r="BK171" s="30">
        <f t="shared" si="133"/>
        <v>158.57788638507444</v>
      </c>
      <c r="BL171" s="30">
        <f t="shared" si="133"/>
        <v>124.51740063574503</v>
      </c>
      <c r="BM171" s="30">
        <f t="shared" si="133"/>
        <v>165.63114964215927</v>
      </c>
      <c r="BN171" s="30">
        <f t="shared" si="133"/>
        <v>235.08420014188604</v>
      </c>
      <c r="BO171" s="30">
        <f t="shared" si="133"/>
        <v>341.80534300759263</v>
      </c>
      <c r="BP171" s="30">
        <f t="shared" ref="BP171:CH174" si="134">IF(BP32=0,0,((BP14*0.5)+BO32-BP50)*BP87*BP136*BP$2)</f>
        <v>829.97802751051279</v>
      </c>
      <c r="BQ171" s="30">
        <f t="shared" si="134"/>
        <v>845.60007657874496</v>
      </c>
      <c r="BR171" s="30">
        <f t="shared" si="134"/>
        <v>815.39110599798221</v>
      </c>
      <c r="BS171" s="30">
        <f t="shared" si="134"/>
        <v>781.16619148977566</v>
      </c>
      <c r="BT171" s="30">
        <f t="shared" si="134"/>
        <v>349.18633841514753</v>
      </c>
      <c r="BU171" s="30">
        <f t="shared" si="134"/>
        <v>222.47525558937619</v>
      </c>
      <c r="BV171" s="30">
        <f t="shared" si="134"/>
        <v>166.76392337303946</v>
      </c>
      <c r="BW171" s="30">
        <f t="shared" si="134"/>
        <v>158.57788638507444</v>
      </c>
      <c r="BX171" s="30">
        <f t="shared" si="134"/>
        <v>124.51740063574503</v>
      </c>
      <c r="BY171" s="30">
        <f t="shared" si="134"/>
        <v>165.63114964215927</v>
      </c>
      <c r="BZ171" s="30">
        <f t="shared" si="134"/>
        <v>235.08420014188604</v>
      </c>
      <c r="CA171" s="30">
        <f t="shared" si="134"/>
        <v>341.80534300759263</v>
      </c>
      <c r="CB171" s="30">
        <f t="shared" si="134"/>
        <v>829.97802751051279</v>
      </c>
      <c r="CC171" s="30">
        <f t="shared" si="134"/>
        <v>845.60007657874496</v>
      </c>
      <c r="CD171" s="30">
        <f t="shared" si="134"/>
        <v>815.39110599798221</v>
      </c>
      <c r="CE171" s="30">
        <f t="shared" si="134"/>
        <v>781.16619148977566</v>
      </c>
      <c r="CF171" s="30">
        <f t="shared" si="134"/>
        <v>349.18633841514753</v>
      </c>
      <c r="CG171" s="30">
        <f t="shared" si="134"/>
        <v>222.47525558937619</v>
      </c>
      <c r="CH171" s="33">
        <f t="shared" si="134"/>
        <v>166.76392337303946</v>
      </c>
    </row>
    <row r="172" spans="1:86" hidden="1" x14ac:dyDescent="0.3">
      <c r="A172" s="571"/>
      <c r="B172" s="94" t="s">
        <v>24</v>
      </c>
      <c r="C172" s="30">
        <f t="shared" si="129"/>
        <v>0</v>
      </c>
      <c r="D172" s="30">
        <f t="shared" si="130"/>
        <v>0</v>
      </c>
      <c r="E172" s="30">
        <f t="shared" ref="E172:BP174" si="135">IF(E33=0,0,((E15*0.5)+D33-E51)*E88*E137*E$2)</f>
        <v>0</v>
      </c>
      <c r="F172" s="30">
        <f t="shared" si="135"/>
        <v>0</v>
      </c>
      <c r="G172" s="30">
        <f t="shared" si="135"/>
        <v>0</v>
      </c>
      <c r="H172" s="30">
        <f t="shared" si="135"/>
        <v>0</v>
      </c>
      <c r="I172" s="30">
        <f t="shared" si="135"/>
        <v>0</v>
      </c>
      <c r="J172" s="30">
        <f t="shared" si="135"/>
        <v>0</v>
      </c>
      <c r="K172" s="30">
        <f t="shared" si="135"/>
        <v>0</v>
      </c>
      <c r="L172" s="30">
        <f t="shared" si="135"/>
        <v>0</v>
      </c>
      <c r="M172" s="30">
        <f t="shared" si="135"/>
        <v>0</v>
      </c>
      <c r="N172" s="30">
        <f t="shared" si="135"/>
        <v>0</v>
      </c>
      <c r="O172" s="30">
        <f t="shared" si="135"/>
        <v>0</v>
      </c>
      <c r="P172" s="30">
        <f t="shared" si="135"/>
        <v>0</v>
      </c>
      <c r="Q172" s="30">
        <f t="shared" si="135"/>
        <v>0</v>
      </c>
      <c r="R172" s="30">
        <f t="shared" si="135"/>
        <v>0</v>
      </c>
      <c r="S172" s="30">
        <f t="shared" si="135"/>
        <v>0</v>
      </c>
      <c r="T172" s="30">
        <f t="shared" si="135"/>
        <v>0</v>
      </c>
      <c r="U172" s="30">
        <f t="shared" si="135"/>
        <v>0</v>
      </c>
      <c r="V172" s="30">
        <f t="shared" si="135"/>
        <v>0</v>
      </c>
      <c r="W172" s="30">
        <f t="shared" si="135"/>
        <v>0</v>
      </c>
      <c r="X172" s="30">
        <f t="shared" si="135"/>
        <v>0</v>
      </c>
      <c r="Y172" s="30">
        <f t="shared" si="135"/>
        <v>0</v>
      </c>
      <c r="Z172" s="30">
        <f t="shared" si="135"/>
        <v>0</v>
      </c>
      <c r="AA172" s="30">
        <f t="shared" si="135"/>
        <v>0</v>
      </c>
      <c r="AB172" s="30">
        <f t="shared" si="135"/>
        <v>0</v>
      </c>
      <c r="AC172" s="30">
        <f t="shared" si="135"/>
        <v>0</v>
      </c>
      <c r="AD172" s="30">
        <f t="shared" si="135"/>
        <v>0</v>
      </c>
      <c r="AE172" s="30">
        <f t="shared" si="135"/>
        <v>0</v>
      </c>
      <c r="AF172" s="30">
        <f t="shared" si="135"/>
        <v>0</v>
      </c>
      <c r="AG172" s="30">
        <f t="shared" si="135"/>
        <v>0</v>
      </c>
      <c r="AH172" s="30">
        <f t="shared" si="135"/>
        <v>0</v>
      </c>
      <c r="AI172" s="30">
        <f t="shared" si="135"/>
        <v>0</v>
      </c>
      <c r="AJ172" s="30">
        <f t="shared" si="135"/>
        <v>0</v>
      </c>
      <c r="AK172" s="30">
        <f t="shared" si="135"/>
        <v>0</v>
      </c>
      <c r="AL172" s="30">
        <f t="shared" si="135"/>
        <v>0</v>
      </c>
      <c r="AM172" s="30">
        <f t="shared" si="135"/>
        <v>0</v>
      </c>
      <c r="AN172" s="30">
        <f t="shared" si="135"/>
        <v>0</v>
      </c>
      <c r="AO172" s="30">
        <f t="shared" si="135"/>
        <v>0</v>
      </c>
      <c r="AP172" s="30">
        <f t="shared" si="135"/>
        <v>0</v>
      </c>
      <c r="AQ172" s="30">
        <f t="shared" si="135"/>
        <v>0</v>
      </c>
      <c r="AR172" s="30">
        <f t="shared" si="135"/>
        <v>0</v>
      </c>
      <c r="AS172" s="30">
        <f t="shared" si="135"/>
        <v>0</v>
      </c>
      <c r="AT172" s="30">
        <f t="shared" si="135"/>
        <v>0</v>
      </c>
      <c r="AU172" s="30">
        <f t="shared" si="135"/>
        <v>0</v>
      </c>
      <c r="AV172" s="30">
        <f t="shared" si="135"/>
        <v>0</v>
      </c>
      <c r="AW172" s="30">
        <f t="shared" si="135"/>
        <v>0</v>
      </c>
      <c r="AX172" s="30">
        <f t="shared" si="135"/>
        <v>0</v>
      </c>
      <c r="AY172" s="30">
        <f t="shared" si="135"/>
        <v>0</v>
      </c>
      <c r="AZ172" s="30">
        <f t="shared" si="135"/>
        <v>0</v>
      </c>
      <c r="BA172" s="30">
        <f t="shared" si="135"/>
        <v>0</v>
      </c>
      <c r="BB172" s="30">
        <f t="shared" si="135"/>
        <v>0</v>
      </c>
      <c r="BC172" s="30">
        <f t="shared" si="135"/>
        <v>0</v>
      </c>
      <c r="BD172" s="30">
        <f t="shared" si="135"/>
        <v>0</v>
      </c>
      <c r="BE172" s="30">
        <f t="shared" si="135"/>
        <v>0</v>
      </c>
      <c r="BF172" s="30">
        <f t="shared" si="135"/>
        <v>0</v>
      </c>
      <c r="BG172" s="30">
        <f t="shared" si="135"/>
        <v>0</v>
      </c>
      <c r="BH172" s="30">
        <f t="shared" si="135"/>
        <v>0</v>
      </c>
      <c r="BI172" s="30">
        <f t="shared" si="135"/>
        <v>0</v>
      </c>
      <c r="BJ172" s="30">
        <f t="shared" si="135"/>
        <v>0</v>
      </c>
      <c r="BK172" s="30">
        <f t="shared" si="135"/>
        <v>0</v>
      </c>
      <c r="BL172" s="30">
        <f t="shared" si="135"/>
        <v>0</v>
      </c>
      <c r="BM172" s="30">
        <f t="shared" si="135"/>
        <v>0</v>
      </c>
      <c r="BN172" s="30">
        <f t="shared" si="135"/>
        <v>0</v>
      </c>
      <c r="BO172" s="30">
        <f t="shared" si="135"/>
        <v>0</v>
      </c>
      <c r="BP172" s="30">
        <f t="shared" si="135"/>
        <v>0</v>
      </c>
      <c r="BQ172" s="30">
        <f t="shared" si="134"/>
        <v>0</v>
      </c>
      <c r="BR172" s="30">
        <f t="shared" si="134"/>
        <v>0</v>
      </c>
      <c r="BS172" s="30">
        <f t="shared" si="134"/>
        <v>0</v>
      </c>
      <c r="BT172" s="30">
        <f t="shared" si="134"/>
        <v>0</v>
      </c>
      <c r="BU172" s="30">
        <f t="shared" si="134"/>
        <v>0</v>
      </c>
      <c r="BV172" s="30">
        <f t="shared" si="134"/>
        <v>0</v>
      </c>
      <c r="BW172" s="30">
        <f t="shared" si="134"/>
        <v>0</v>
      </c>
      <c r="BX172" s="30">
        <f t="shared" si="134"/>
        <v>0</v>
      </c>
      <c r="BY172" s="30">
        <f t="shared" si="134"/>
        <v>0</v>
      </c>
      <c r="BZ172" s="30">
        <f t="shared" si="134"/>
        <v>0</v>
      </c>
      <c r="CA172" s="30">
        <f t="shared" si="134"/>
        <v>0</v>
      </c>
      <c r="CB172" s="30">
        <f t="shared" si="134"/>
        <v>0</v>
      </c>
      <c r="CC172" s="30">
        <f t="shared" si="134"/>
        <v>0</v>
      </c>
      <c r="CD172" s="30">
        <f t="shared" si="134"/>
        <v>0</v>
      </c>
      <c r="CE172" s="30">
        <f t="shared" si="134"/>
        <v>0</v>
      </c>
      <c r="CF172" s="30">
        <f t="shared" si="134"/>
        <v>0</v>
      </c>
      <c r="CG172" s="30">
        <f t="shared" si="134"/>
        <v>0</v>
      </c>
      <c r="CH172" s="33">
        <f t="shared" si="134"/>
        <v>0</v>
      </c>
    </row>
    <row r="173" spans="1:86" ht="15.75" hidden="1" customHeight="1" x14ac:dyDescent="0.3">
      <c r="A173" s="571"/>
      <c r="B173" s="94" t="s">
        <v>7</v>
      </c>
      <c r="C173" s="30">
        <f t="shared" si="129"/>
        <v>0</v>
      </c>
      <c r="D173" s="30">
        <f t="shared" si="130"/>
        <v>0</v>
      </c>
      <c r="E173" s="30">
        <f t="shared" si="135"/>
        <v>0</v>
      </c>
      <c r="F173" s="30">
        <f t="shared" si="135"/>
        <v>0</v>
      </c>
      <c r="G173" s="30">
        <f t="shared" si="135"/>
        <v>0</v>
      </c>
      <c r="H173" s="30">
        <f t="shared" si="135"/>
        <v>0</v>
      </c>
      <c r="I173" s="30">
        <f t="shared" si="135"/>
        <v>0</v>
      </c>
      <c r="J173" s="30">
        <f t="shared" si="135"/>
        <v>0</v>
      </c>
      <c r="K173" s="30">
        <f t="shared" si="135"/>
        <v>0</v>
      </c>
      <c r="L173" s="30">
        <f t="shared" si="135"/>
        <v>0</v>
      </c>
      <c r="M173" s="30">
        <f t="shared" si="135"/>
        <v>0</v>
      </c>
      <c r="N173" s="30">
        <f t="shared" si="135"/>
        <v>0</v>
      </c>
      <c r="O173" s="30">
        <f t="shared" si="135"/>
        <v>0</v>
      </c>
      <c r="P173" s="30">
        <f t="shared" si="135"/>
        <v>0</v>
      </c>
      <c r="Q173" s="30">
        <f t="shared" si="135"/>
        <v>0</v>
      </c>
      <c r="R173" s="30">
        <f t="shared" si="135"/>
        <v>0</v>
      </c>
      <c r="S173" s="30">
        <f t="shared" si="135"/>
        <v>0</v>
      </c>
      <c r="T173" s="30">
        <f t="shared" si="135"/>
        <v>0</v>
      </c>
      <c r="U173" s="30">
        <f t="shared" si="135"/>
        <v>0</v>
      </c>
      <c r="V173" s="30">
        <f t="shared" si="135"/>
        <v>0</v>
      </c>
      <c r="W173" s="30">
        <f t="shared" si="135"/>
        <v>0</v>
      </c>
      <c r="X173" s="30">
        <f t="shared" si="135"/>
        <v>0</v>
      </c>
      <c r="Y173" s="30">
        <f t="shared" si="135"/>
        <v>0</v>
      </c>
      <c r="Z173" s="30">
        <f t="shared" si="135"/>
        <v>0</v>
      </c>
      <c r="AA173" s="30">
        <f t="shared" si="135"/>
        <v>0</v>
      </c>
      <c r="AB173" s="30">
        <f t="shared" si="135"/>
        <v>0</v>
      </c>
      <c r="AC173" s="30">
        <f t="shared" si="135"/>
        <v>0</v>
      </c>
      <c r="AD173" s="30">
        <f t="shared" si="135"/>
        <v>0</v>
      </c>
      <c r="AE173" s="30">
        <f t="shared" si="135"/>
        <v>0</v>
      </c>
      <c r="AF173" s="30">
        <f t="shared" si="135"/>
        <v>0</v>
      </c>
      <c r="AG173" s="30">
        <f t="shared" si="135"/>
        <v>0</v>
      </c>
      <c r="AH173" s="30">
        <f t="shared" si="135"/>
        <v>0</v>
      </c>
      <c r="AI173" s="30">
        <f t="shared" si="135"/>
        <v>0</v>
      </c>
      <c r="AJ173" s="30">
        <f t="shared" si="135"/>
        <v>0</v>
      </c>
      <c r="AK173" s="30">
        <f t="shared" si="135"/>
        <v>0</v>
      </c>
      <c r="AL173" s="30">
        <f t="shared" si="135"/>
        <v>0</v>
      </c>
      <c r="AM173" s="30">
        <f t="shared" si="135"/>
        <v>0</v>
      </c>
      <c r="AN173" s="30">
        <f t="shared" si="135"/>
        <v>0</v>
      </c>
      <c r="AO173" s="30">
        <f t="shared" si="135"/>
        <v>0</v>
      </c>
      <c r="AP173" s="30">
        <f t="shared" si="135"/>
        <v>0</v>
      </c>
      <c r="AQ173" s="30">
        <f t="shared" si="135"/>
        <v>0</v>
      </c>
      <c r="AR173" s="30">
        <f t="shared" si="135"/>
        <v>0</v>
      </c>
      <c r="AS173" s="30">
        <f t="shared" si="135"/>
        <v>0</v>
      </c>
      <c r="AT173" s="30">
        <f t="shared" si="135"/>
        <v>0</v>
      </c>
      <c r="AU173" s="30">
        <f t="shared" si="135"/>
        <v>0</v>
      </c>
      <c r="AV173" s="30">
        <f t="shared" si="135"/>
        <v>0</v>
      </c>
      <c r="AW173" s="30">
        <f t="shared" si="135"/>
        <v>0</v>
      </c>
      <c r="AX173" s="30">
        <f t="shared" si="135"/>
        <v>0</v>
      </c>
      <c r="AY173" s="30">
        <f t="shared" si="135"/>
        <v>0</v>
      </c>
      <c r="AZ173" s="30">
        <f t="shared" si="135"/>
        <v>0</v>
      </c>
      <c r="BA173" s="30">
        <f t="shared" si="135"/>
        <v>0</v>
      </c>
      <c r="BB173" s="30">
        <f t="shared" si="135"/>
        <v>0</v>
      </c>
      <c r="BC173" s="30">
        <f t="shared" si="135"/>
        <v>0</v>
      </c>
      <c r="BD173" s="30">
        <f t="shared" si="135"/>
        <v>0</v>
      </c>
      <c r="BE173" s="30">
        <f t="shared" si="135"/>
        <v>0</v>
      </c>
      <c r="BF173" s="30">
        <f t="shared" si="135"/>
        <v>0</v>
      </c>
      <c r="BG173" s="30">
        <f t="shared" si="135"/>
        <v>0</v>
      </c>
      <c r="BH173" s="30">
        <f t="shared" si="135"/>
        <v>0</v>
      </c>
      <c r="BI173" s="30">
        <f t="shared" si="135"/>
        <v>0</v>
      </c>
      <c r="BJ173" s="30">
        <f t="shared" si="135"/>
        <v>0</v>
      </c>
      <c r="BK173" s="30">
        <f t="shared" si="135"/>
        <v>0</v>
      </c>
      <c r="BL173" s="30">
        <f t="shared" si="135"/>
        <v>0</v>
      </c>
      <c r="BM173" s="30">
        <f t="shared" si="135"/>
        <v>0</v>
      </c>
      <c r="BN173" s="30">
        <f t="shared" si="135"/>
        <v>0</v>
      </c>
      <c r="BO173" s="30">
        <f t="shared" si="135"/>
        <v>0</v>
      </c>
      <c r="BP173" s="30">
        <f t="shared" si="135"/>
        <v>0</v>
      </c>
      <c r="BQ173" s="30">
        <f t="shared" si="134"/>
        <v>0</v>
      </c>
      <c r="BR173" s="30">
        <f t="shared" si="134"/>
        <v>0</v>
      </c>
      <c r="BS173" s="30">
        <f t="shared" si="134"/>
        <v>0</v>
      </c>
      <c r="BT173" s="30">
        <f t="shared" si="134"/>
        <v>0</v>
      </c>
      <c r="BU173" s="30">
        <f t="shared" si="134"/>
        <v>0</v>
      </c>
      <c r="BV173" s="30">
        <f t="shared" si="134"/>
        <v>0</v>
      </c>
      <c r="BW173" s="30">
        <f t="shared" si="134"/>
        <v>0</v>
      </c>
      <c r="BX173" s="30">
        <f t="shared" si="134"/>
        <v>0</v>
      </c>
      <c r="BY173" s="30">
        <f t="shared" si="134"/>
        <v>0</v>
      </c>
      <c r="BZ173" s="30">
        <f t="shared" si="134"/>
        <v>0</v>
      </c>
      <c r="CA173" s="30">
        <f t="shared" si="134"/>
        <v>0</v>
      </c>
      <c r="CB173" s="30">
        <f t="shared" si="134"/>
        <v>0</v>
      </c>
      <c r="CC173" s="30">
        <f t="shared" si="134"/>
        <v>0</v>
      </c>
      <c r="CD173" s="30">
        <f t="shared" si="134"/>
        <v>0</v>
      </c>
      <c r="CE173" s="30">
        <f t="shared" si="134"/>
        <v>0</v>
      </c>
      <c r="CF173" s="30">
        <f t="shared" si="134"/>
        <v>0</v>
      </c>
      <c r="CG173" s="30">
        <f t="shared" si="134"/>
        <v>0</v>
      </c>
      <c r="CH173" s="33">
        <f t="shared" si="134"/>
        <v>0</v>
      </c>
    </row>
    <row r="174" spans="1:86" ht="15.75" hidden="1" customHeight="1" x14ac:dyDescent="0.3">
      <c r="A174" s="571"/>
      <c r="B174" s="94" t="s">
        <v>8</v>
      </c>
      <c r="C174" s="30">
        <f t="shared" si="129"/>
        <v>0</v>
      </c>
      <c r="D174" s="30">
        <f t="shared" si="130"/>
        <v>0</v>
      </c>
      <c r="E174" s="30">
        <f t="shared" si="135"/>
        <v>0</v>
      </c>
      <c r="F174" s="30">
        <f t="shared" si="135"/>
        <v>0</v>
      </c>
      <c r="G174" s="30">
        <f t="shared" si="135"/>
        <v>0</v>
      </c>
      <c r="H174" s="30">
        <f t="shared" si="135"/>
        <v>0</v>
      </c>
      <c r="I174" s="30">
        <f t="shared" si="135"/>
        <v>0</v>
      </c>
      <c r="J174" s="30">
        <f t="shared" si="135"/>
        <v>0</v>
      </c>
      <c r="K174" s="30">
        <f t="shared" si="135"/>
        <v>0</v>
      </c>
      <c r="L174" s="30">
        <f t="shared" si="135"/>
        <v>0</v>
      </c>
      <c r="M174" s="30">
        <f t="shared" si="135"/>
        <v>0</v>
      </c>
      <c r="N174" s="30">
        <f t="shared" si="135"/>
        <v>0</v>
      </c>
      <c r="O174" s="30">
        <f t="shared" si="135"/>
        <v>0</v>
      </c>
      <c r="P174" s="30">
        <f t="shared" si="135"/>
        <v>0</v>
      </c>
      <c r="Q174" s="30">
        <f t="shared" si="135"/>
        <v>0</v>
      </c>
      <c r="R174" s="30">
        <f t="shared" si="135"/>
        <v>0</v>
      </c>
      <c r="S174" s="30">
        <f t="shared" si="135"/>
        <v>0</v>
      </c>
      <c r="T174" s="30">
        <f t="shared" si="135"/>
        <v>0</v>
      </c>
      <c r="U174" s="30">
        <f t="shared" si="135"/>
        <v>0</v>
      </c>
      <c r="V174" s="30">
        <f t="shared" si="135"/>
        <v>0</v>
      </c>
      <c r="W174" s="30">
        <f t="shared" si="135"/>
        <v>0</v>
      </c>
      <c r="X174" s="30">
        <f t="shared" si="135"/>
        <v>0</v>
      </c>
      <c r="Y174" s="30">
        <f t="shared" si="135"/>
        <v>0</v>
      </c>
      <c r="Z174" s="30">
        <f t="shared" si="135"/>
        <v>0</v>
      </c>
      <c r="AA174" s="30">
        <f t="shared" si="135"/>
        <v>0</v>
      </c>
      <c r="AB174" s="30">
        <f t="shared" si="135"/>
        <v>0</v>
      </c>
      <c r="AC174" s="30">
        <f t="shared" si="135"/>
        <v>0</v>
      </c>
      <c r="AD174" s="30">
        <f t="shared" si="135"/>
        <v>0</v>
      </c>
      <c r="AE174" s="30">
        <f t="shared" si="135"/>
        <v>0</v>
      </c>
      <c r="AF174" s="30">
        <f t="shared" si="135"/>
        <v>0</v>
      </c>
      <c r="AG174" s="30">
        <f t="shared" si="135"/>
        <v>0</v>
      </c>
      <c r="AH174" s="30">
        <f t="shared" si="135"/>
        <v>0</v>
      </c>
      <c r="AI174" s="30">
        <f t="shared" si="135"/>
        <v>0</v>
      </c>
      <c r="AJ174" s="30">
        <f t="shared" si="135"/>
        <v>0</v>
      </c>
      <c r="AK174" s="30">
        <f t="shared" si="135"/>
        <v>0</v>
      </c>
      <c r="AL174" s="30">
        <f t="shared" si="135"/>
        <v>0</v>
      </c>
      <c r="AM174" s="30">
        <f t="shared" si="135"/>
        <v>0</v>
      </c>
      <c r="AN174" s="30">
        <f t="shared" si="135"/>
        <v>0</v>
      </c>
      <c r="AO174" s="30">
        <f t="shared" si="135"/>
        <v>0</v>
      </c>
      <c r="AP174" s="30">
        <f t="shared" si="135"/>
        <v>0</v>
      </c>
      <c r="AQ174" s="30">
        <f t="shared" si="135"/>
        <v>0</v>
      </c>
      <c r="AR174" s="30">
        <f t="shared" si="135"/>
        <v>0</v>
      </c>
      <c r="AS174" s="30">
        <f t="shared" si="135"/>
        <v>0</v>
      </c>
      <c r="AT174" s="30">
        <f t="shared" si="135"/>
        <v>0</v>
      </c>
      <c r="AU174" s="30">
        <f t="shared" si="135"/>
        <v>0</v>
      </c>
      <c r="AV174" s="30">
        <f t="shared" si="135"/>
        <v>0</v>
      </c>
      <c r="AW174" s="30">
        <f t="shared" si="135"/>
        <v>0</v>
      </c>
      <c r="AX174" s="30">
        <f t="shared" si="135"/>
        <v>0</v>
      </c>
      <c r="AY174" s="30">
        <f t="shared" si="135"/>
        <v>0</v>
      </c>
      <c r="AZ174" s="30">
        <f t="shared" si="135"/>
        <v>0</v>
      </c>
      <c r="BA174" s="30">
        <f t="shared" si="135"/>
        <v>0</v>
      </c>
      <c r="BB174" s="30">
        <f t="shared" si="135"/>
        <v>0</v>
      </c>
      <c r="BC174" s="30">
        <f t="shared" si="135"/>
        <v>0</v>
      </c>
      <c r="BD174" s="30">
        <f t="shared" si="135"/>
        <v>0</v>
      </c>
      <c r="BE174" s="30">
        <f t="shared" si="135"/>
        <v>0</v>
      </c>
      <c r="BF174" s="30">
        <f t="shared" si="135"/>
        <v>0</v>
      </c>
      <c r="BG174" s="30">
        <f t="shared" si="135"/>
        <v>0</v>
      </c>
      <c r="BH174" s="30">
        <f t="shared" si="135"/>
        <v>0</v>
      </c>
      <c r="BI174" s="30">
        <f t="shared" si="135"/>
        <v>0</v>
      </c>
      <c r="BJ174" s="30">
        <f t="shared" si="135"/>
        <v>0</v>
      </c>
      <c r="BK174" s="30">
        <f t="shared" si="135"/>
        <v>0</v>
      </c>
      <c r="BL174" s="30">
        <f t="shared" si="135"/>
        <v>0</v>
      </c>
      <c r="BM174" s="30">
        <f t="shared" si="135"/>
        <v>0</v>
      </c>
      <c r="BN174" s="30">
        <f t="shared" si="135"/>
        <v>0</v>
      </c>
      <c r="BO174" s="30">
        <f t="shared" si="135"/>
        <v>0</v>
      </c>
      <c r="BP174" s="30">
        <f t="shared" si="135"/>
        <v>0</v>
      </c>
      <c r="BQ174" s="30">
        <f t="shared" si="134"/>
        <v>0</v>
      </c>
      <c r="BR174" s="30">
        <f t="shared" si="134"/>
        <v>0</v>
      </c>
      <c r="BS174" s="30">
        <f t="shared" si="134"/>
        <v>0</v>
      </c>
      <c r="BT174" s="30">
        <f t="shared" si="134"/>
        <v>0</v>
      </c>
      <c r="BU174" s="30">
        <f t="shared" si="134"/>
        <v>0</v>
      </c>
      <c r="BV174" s="30">
        <f t="shared" si="134"/>
        <v>0</v>
      </c>
      <c r="BW174" s="30">
        <f t="shared" si="134"/>
        <v>0</v>
      </c>
      <c r="BX174" s="30">
        <f t="shared" si="134"/>
        <v>0</v>
      </c>
      <c r="BY174" s="30">
        <f t="shared" si="134"/>
        <v>0</v>
      </c>
      <c r="BZ174" s="30">
        <f t="shared" si="134"/>
        <v>0</v>
      </c>
      <c r="CA174" s="30">
        <f t="shared" si="134"/>
        <v>0</v>
      </c>
      <c r="CB174" s="30">
        <f t="shared" si="134"/>
        <v>0</v>
      </c>
      <c r="CC174" s="30">
        <f t="shared" si="134"/>
        <v>0</v>
      </c>
      <c r="CD174" s="30">
        <f t="shared" si="134"/>
        <v>0</v>
      </c>
      <c r="CE174" s="30">
        <f t="shared" si="134"/>
        <v>0</v>
      </c>
      <c r="CF174" s="30">
        <f t="shared" si="134"/>
        <v>0</v>
      </c>
      <c r="CG174" s="30">
        <f t="shared" si="134"/>
        <v>0</v>
      </c>
      <c r="CH174" s="33">
        <f t="shared" si="134"/>
        <v>0</v>
      </c>
    </row>
    <row r="175" spans="1:86" ht="15.75" hidden="1" customHeight="1" x14ac:dyDescent="0.3">
      <c r="A175" s="571"/>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71"/>
      <c r="B176" s="281" t="s">
        <v>26</v>
      </c>
      <c r="C176" s="30">
        <f>SUM(C162:C175)</f>
        <v>0</v>
      </c>
      <c r="D176" s="30">
        <f>SUM(D162:D175)</f>
        <v>0</v>
      </c>
      <c r="E176" s="30">
        <f t="shared" ref="E176:BP176" si="136">SUM(E162:E175)</f>
        <v>26.777602583152774</v>
      </c>
      <c r="F176" s="30">
        <f t="shared" si="136"/>
        <v>57.678909972273061</v>
      </c>
      <c r="G176" s="30">
        <f t="shared" si="136"/>
        <v>104.84557945305905</v>
      </c>
      <c r="H176" s="30">
        <f t="shared" si="136"/>
        <v>3666.2128244330238</v>
      </c>
      <c r="I176" s="30">
        <f t="shared" si="136"/>
        <v>7685.2941981757676</v>
      </c>
      <c r="J176" s="30">
        <f t="shared" si="136"/>
        <v>8432.968029215137</v>
      </c>
      <c r="K176" s="30">
        <f t="shared" si="136"/>
        <v>4923.1650373637431</v>
      </c>
      <c r="L176" s="30">
        <f t="shared" si="136"/>
        <v>815.26201263860776</v>
      </c>
      <c r="M176" s="30">
        <f t="shared" si="136"/>
        <v>334.71557756122888</v>
      </c>
      <c r="N176" s="30">
        <f t="shared" si="136"/>
        <v>812.24322102128542</v>
      </c>
      <c r="O176" s="30">
        <f t="shared" si="136"/>
        <v>1598.5951131299023</v>
      </c>
      <c r="P176" s="30">
        <f t="shared" si="136"/>
        <v>1091.5501786068032</v>
      </c>
      <c r="Q176" s="30">
        <f t="shared" si="136"/>
        <v>1330.6808946246108</v>
      </c>
      <c r="R176" s="30">
        <f t="shared" si="136"/>
        <v>2271.2053833691034</v>
      </c>
      <c r="S176" s="30">
        <f t="shared" si="136"/>
        <v>5477.7573078275309</v>
      </c>
      <c r="T176" s="30">
        <f t="shared" si="136"/>
        <v>22139.277975250134</v>
      </c>
      <c r="U176" s="30">
        <f t="shared" si="136"/>
        <v>22383.635923398855</v>
      </c>
      <c r="V176" s="30">
        <f t="shared" si="136"/>
        <v>22611.214262681955</v>
      </c>
      <c r="W176" s="30">
        <f t="shared" si="136"/>
        <v>14225.089572914467</v>
      </c>
      <c r="X176" s="30">
        <f t="shared" si="136"/>
        <v>3423.4191241310536</v>
      </c>
      <c r="Y176" s="30">
        <f t="shared" si="136"/>
        <v>1858.4865895882679</v>
      </c>
      <c r="Z176" s="30">
        <f t="shared" si="136"/>
        <v>1371.0962815359969</v>
      </c>
      <c r="AA176" s="30">
        <f t="shared" si="136"/>
        <v>1598.5951131299023</v>
      </c>
      <c r="AB176" s="30">
        <f t="shared" si="136"/>
        <v>1091.5501786068032</v>
      </c>
      <c r="AC176" s="30">
        <f t="shared" si="136"/>
        <v>1330.6808946246108</v>
      </c>
      <c r="AD176" s="30">
        <f t="shared" si="136"/>
        <v>2271.2053833691034</v>
      </c>
      <c r="AE176" s="30">
        <f t="shared" si="136"/>
        <v>5477.7573078275309</v>
      </c>
      <c r="AF176" s="30">
        <f t="shared" si="136"/>
        <v>22139.277975250134</v>
      </c>
      <c r="AG176" s="30">
        <f t="shared" si="136"/>
        <v>22383.635923398855</v>
      </c>
      <c r="AH176" s="30">
        <f t="shared" si="136"/>
        <v>22611.214262681955</v>
      </c>
      <c r="AI176" s="30">
        <f t="shared" si="136"/>
        <v>14225.089572914467</v>
      </c>
      <c r="AJ176" s="30">
        <f t="shared" si="136"/>
        <v>3423.4191241310536</v>
      </c>
      <c r="AK176" s="30">
        <f t="shared" si="136"/>
        <v>1858.4865895882679</v>
      </c>
      <c r="AL176" s="30">
        <f t="shared" si="136"/>
        <v>1371.0962815359969</v>
      </c>
      <c r="AM176" s="30">
        <f t="shared" si="136"/>
        <v>1598.5951131299023</v>
      </c>
      <c r="AN176" s="30">
        <f t="shared" si="136"/>
        <v>1091.5501786068032</v>
      </c>
      <c r="AO176" s="30">
        <f t="shared" si="136"/>
        <v>1330.6808946246108</v>
      </c>
      <c r="AP176" s="30">
        <f t="shared" si="136"/>
        <v>2271.2053833691034</v>
      </c>
      <c r="AQ176" s="30">
        <f t="shared" si="136"/>
        <v>5477.7573078275309</v>
      </c>
      <c r="AR176" s="30">
        <f t="shared" si="136"/>
        <v>22139.277975250134</v>
      </c>
      <c r="AS176" s="30">
        <f t="shared" si="136"/>
        <v>22383.635923398855</v>
      </c>
      <c r="AT176" s="30">
        <f t="shared" si="136"/>
        <v>22611.214262681955</v>
      </c>
      <c r="AU176" s="30">
        <f t="shared" si="136"/>
        <v>14225.089572914467</v>
      </c>
      <c r="AV176" s="30">
        <f t="shared" si="136"/>
        <v>3423.4191241310536</v>
      </c>
      <c r="AW176" s="30">
        <f t="shared" si="136"/>
        <v>1858.4865895882679</v>
      </c>
      <c r="AX176" s="30">
        <f t="shared" si="136"/>
        <v>1371.0962815359969</v>
      </c>
      <c r="AY176" s="30">
        <f t="shared" si="136"/>
        <v>1598.5951131299023</v>
      </c>
      <c r="AZ176" s="30">
        <f t="shared" si="136"/>
        <v>1091.5501786068032</v>
      </c>
      <c r="BA176" s="30">
        <f t="shared" si="136"/>
        <v>1330.6808946246108</v>
      </c>
      <c r="BB176" s="30">
        <f t="shared" si="136"/>
        <v>2271.2053833691034</v>
      </c>
      <c r="BC176" s="30">
        <f t="shared" si="136"/>
        <v>5477.7573078275309</v>
      </c>
      <c r="BD176" s="30">
        <f t="shared" si="136"/>
        <v>22139.277975250134</v>
      </c>
      <c r="BE176" s="30">
        <f t="shared" si="136"/>
        <v>22383.635923398855</v>
      </c>
      <c r="BF176" s="30">
        <f t="shared" si="136"/>
        <v>22611.214262681955</v>
      </c>
      <c r="BG176" s="30">
        <f t="shared" si="136"/>
        <v>14225.089572914467</v>
      </c>
      <c r="BH176" s="30">
        <f t="shared" si="136"/>
        <v>3423.4191241310536</v>
      </c>
      <c r="BI176" s="30">
        <f t="shared" si="136"/>
        <v>1858.4865895882679</v>
      </c>
      <c r="BJ176" s="30">
        <f t="shared" si="136"/>
        <v>1371.0962815359969</v>
      </c>
      <c r="BK176" s="30">
        <f t="shared" si="136"/>
        <v>1598.5951131299023</v>
      </c>
      <c r="BL176" s="30">
        <f t="shared" si="136"/>
        <v>1091.5501786068032</v>
      </c>
      <c r="BM176" s="30">
        <f t="shared" si="136"/>
        <v>1330.6808946246108</v>
      </c>
      <c r="BN176" s="30">
        <f t="shared" si="136"/>
        <v>2271.2053833691034</v>
      </c>
      <c r="BO176" s="30">
        <f t="shared" si="136"/>
        <v>5477.7573078275309</v>
      </c>
      <c r="BP176" s="30">
        <f t="shared" si="136"/>
        <v>22139.277975250134</v>
      </c>
      <c r="BQ176" s="30">
        <f t="shared" ref="BQ176:CH176" si="137">SUM(BQ162:BQ175)</f>
        <v>22383.635923398855</v>
      </c>
      <c r="BR176" s="30">
        <f t="shared" si="137"/>
        <v>22611.214262681955</v>
      </c>
      <c r="BS176" s="30">
        <f t="shared" si="137"/>
        <v>14225.089572914467</v>
      </c>
      <c r="BT176" s="30">
        <f t="shared" si="137"/>
        <v>3423.4191241310536</v>
      </c>
      <c r="BU176" s="30">
        <f t="shared" si="137"/>
        <v>1858.4865895882679</v>
      </c>
      <c r="BV176" s="30">
        <f t="shared" si="137"/>
        <v>1371.0962815359969</v>
      </c>
      <c r="BW176" s="30">
        <f t="shared" si="137"/>
        <v>1598.5951131299023</v>
      </c>
      <c r="BX176" s="30">
        <f t="shared" si="137"/>
        <v>1091.5501786068032</v>
      </c>
      <c r="BY176" s="30">
        <f t="shared" si="137"/>
        <v>1330.6808946246108</v>
      </c>
      <c r="BZ176" s="30">
        <f t="shared" si="137"/>
        <v>2271.2053833691034</v>
      </c>
      <c r="CA176" s="30">
        <f t="shared" si="137"/>
        <v>5477.7573078275309</v>
      </c>
      <c r="CB176" s="30">
        <f t="shared" si="137"/>
        <v>22139.277975250134</v>
      </c>
      <c r="CC176" s="30">
        <f t="shared" si="137"/>
        <v>22383.635923398855</v>
      </c>
      <c r="CD176" s="30">
        <f t="shared" si="137"/>
        <v>22611.214262681955</v>
      </c>
      <c r="CE176" s="30">
        <f t="shared" si="137"/>
        <v>14225.089572914467</v>
      </c>
      <c r="CF176" s="30">
        <f t="shared" si="137"/>
        <v>3423.4191241310536</v>
      </c>
      <c r="CG176" s="30">
        <f t="shared" si="137"/>
        <v>1858.4865895882679</v>
      </c>
      <c r="CH176" s="33">
        <f t="shared" si="137"/>
        <v>1371.0962815359969</v>
      </c>
    </row>
    <row r="177" spans="1:86" ht="16.5" hidden="1" customHeight="1" thickBot="1" x14ac:dyDescent="0.35">
      <c r="A177" s="572"/>
      <c r="B177" s="156" t="s">
        <v>27</v>
      </c>
      <c r="C177" s="31">
        <f>C176</f>
        <v>0</v>
      </c>
      <c r="D177" s="31">
        <f>C177+D176</f>
        <v>0</v>
      </c>
      <c r="E177" s="31">
        <f t="shared" ref="E177:BP177" si="138">D177+E176</f>
        <v>26.777602583152774</v>
      </c>
      <c r="F177" s="31">
        <f t="shared" si="138"/>
        <v>84.456512555425832</v>
      </c>
      <c r="G177" s="31">
        <f t="shared" si="138"/>
        <v>189.30209200848486</v>
      </c>
      <c r="H177" s="31">
        <f t="shared" si="138"/>
        <v>3855.5149164415088</v>
      </c>
      <c r="I177" s="31">
        <f t="shared" si="138"/>
        <v>11540.809114617277</v>
      </c>
      <c r="J177" s="31">
        <f t="shared" si="138"/>
        <v>19973.777143832413</v>
      </c>
      <c r="K177" s="31">
        <f t="shared" si="138"/>
        <v>24896.942181196155</v>
      </c>
      <c r="L177" s="31">
        <f t="shared" si="138"/>
        <v>25712.204193834761</v>
      </c>
      <c r="M177" s="31">
        <f t="shared" si="138"/>
        <v>26046.919771395991</v>
      </c>
      <c r="N177" s="31">
        <f t="shared" si="138"/>
        <v>26859.162992417278</v>
      </c>
      <c r="O177" s="31">
        <f t="shared" si="138"/>
        <v>28457.758105547178</v>
      </c>
      <c r="P177" s="31">
        <f t="shared" si="138"/>
        <v>29549.30828415398</v>
      </c>
      <c r="Q177" s="31">
        <f t="shared" si="138"/>
        <v>30879.989178778589</v>
      </c>
      <c r="R177" s="31">
        <f t="shared" si="138"/>
        <v>33151.194562147692</v>
      </c>
      <c r="S177" s="31">
        <f t="shared" si="138"/>
        <v>38628.951869975223</v>
      </c>
      <c r="T177" s="31">
        <f t="shared" si="138"/>
        <v>60768.22984522536</v>
      </c>
      <c r="U177" s="31">
        <f t="shared" si="138"/>
        <v>83151.865768624208</v>
      </c>
      <c r="V177" s="31">
        <f t="shared" si="138"/>
        <v>105763.08003130616</v>
      </c>
      <c r="W177" s="31">
        <f t="shared" si="138"/>
        <v>119988.16960422063</v>
      </c>
      <c r="X177" s="31">
        <f t="shared" si="138"/>
        <v>123411.58872835168</v>
      </c>
      <c r="Y177" s="31">
        <f t="shared" si="138"/>
        <v>125270.07531793995</v>
      </c>
      <c r="Z177" s="31">
        <f t="shared" si="138"/>
        <v>126641.17159947594</v>
      </c>
      <c r="AA177" s="31">
        <f t="shared" si="138"/>
        <v>128239.76671260585</v>
      </c>
      <c r="AB177" s="31">
        <f t="shared" si="138"/>
        <v>129331.31689121266</v>
      </c>
      <c r="AC177" s="31">
        <f t="shared" si="138"/>
        <v>130661.99778583727</v>
      </c>
      <c r="AD177" s="31">
        <f t="shared" si="138"/>
        <v>132933.20316920639</v>
      </c>
      <c r="AE177" s="31">
        <f t="shared" si="138"/>
        <v>138410.96047703392</v>
      </c>
      <c r="AF177" s="31">
        <f t="shared" si="138"/>
        <v>160550.23845228404</v>
      </c>
      <c r="AG177" s="31">
        <f t="shared" si="138"/>
        <v>182933.87437568291</v>
      </c>
      <c r="AH177" s="31">
        <f t="shared" si="138"/>
        <v>205545.08863836486</v>
      </c>
      <c r="AI177" s="31">
        <f t="shared" si="138"/>
        <v>219770.17821127933</v>
      </c>
      <c r="AJ177" s="31">
        <f t="shared" si="138"/>
        <v>223193.59733541039</v>
      </c>
      <c r="AK177" s="31">
        <f t="shared" si="138"/>
        <v>225052.08392499865</v>
      </c>
      <c r="AL177" s="31">
        <f t="shared" si="138"/>
        <v>226423.18020653466</v>
      </c>
      <c r="AM177" s="31">
        <f t="shared" si="138"/>
        <v>228021.77531966456</v>
      </c>
      <c r="AN177" s="31">
        <f t="shared" si="138"/>
        <v>229113.32549827136</v>
      </c>
      <c r="AO177" s="31">
        <f t="shared" si="138"/>
        <v>230444.00639289597</v>
      </c>
      <c r="AP177" s="31">
        <f t="shared" si="138"/>
        <v>232715.21177626509</v>
      </c>
      <c r="AQ177" s="31">
        <f t="shared" si="138"/>
        <v>238192.96908409262</v>
      </c>
      <c r="AR177" s="31">
        <f t="shared" si="138"/>
        <v>260332.24705934274</v>
      </c>
      <c r="AS177" s="31">
        <f t="shared" si="138"/>
        <v>282715.88298274158</v>
      </c>
      <c r="AT177" s="31">
        <f t="shared" si="138"/>
        <v>305327.09724542353</v>
      </c>
      <c r="AU177" s="31">
        <f t="shared" si="138"/>
        <v>319552.186818338</v>
      </c>
      <c r="AV177" s="31">
        <f t="shared" si="138"/>
        <v>322975.60594246903</v>
      </c>
      <c r="AW177" s="31">
        <f t="shared" si="138"/>
        <v>324834.09253205732</v>
      </c>
      <c r="AX177" s="31">
        <f t="shared" si="138"/>
        <v>326205.1888135933</v>
      </c>
      <c r="AY177" s="31">
        <f t="shared" si="138"/>
        <v>327803.78392672318</v>
      </c>
      <c r="AZ177" s="31">
        <f t="shared" si="138"/>
        <v>328895.33410533</v>
      </c>
      <c r="BA177" s="31">
        <f t="shared" si="138"/>
        <v>330226.01499995461</v>
      </c>
      <c r="BB177" s="31">
        <f t="shared" si="138"/>
        <v>332497.22038332373</v>
      </c>
      <c r="BC177" s="31">
        <f t="shared" si="138"/>
        <v>337974.97769115126</v>
      </c>
      <c r="BD177" s="31">
        <f t="shared" si="138"/>
        <v>360114.25566640141</v>
      </c>
      <c r="BE177" s="31">
        <f t="shared" si="138"/>
        <v>382497.89158980025</v>
      </c>
      <c r="BF177" s="31">
        <f t="shared" si="138"/>
        <v>405109.1058524822</v>
      </c>
      <c r="BG177" s="31">
        <f t="shared" si="138"/>
        <v>419334.19542539667</v>
      </c>
      <c r="BH177" s="31">
        <f t="shared" si="138"/>
        <v>422757.6145495277</v>
      </c>
      <c r="BI177" s="31">
        <f t="shared" si="138"/>
        <v>424616.10113911598</v>
      </c>
      <c r="BJ177" s="31">
        <f t="shared" si="138"/>
        <v>425987.19742065197</v>
      </c>
      <c r="BK177" s="31">
        <f t="shared" si="138"/>
        <v>427585.79253378185</v>
      </c>
      <c r="BL177" s="31">
        <f t="shared" si="138"/>
        <v>428677.34271238866</v>
      </c>
      <c r="BM177" s="31">
        <f t="shared" si="138"/>
        <v>430008.02360701328</v>
      </c>
      <c r="BN177" s="31">
        <f t="shared" si="138"/>
        <v>432279.2289903824</v>
      </c>
      <c r="BO177" s="31">
        <f t="shared" si="138"/>
        <v>437756.98629820993</v>
      </c>
      <c r="BP177" s="31">
        <f t="shared" si="138"/>
        <v>459896.26427346008</v>
      </c>
      <c r="BQ177" s="31">
        <f t="shared" ref="BQ177:CH177" si="139">BP177+BQ176</f>
        <v>482279.90019685891</v>
      </c>
      <c r="BR177" s="31">
        <f t="shared" si="139"/>
        <v>504891.11445954087</v>
      </c>
      <c r="BS177" s="31">
        <f t="shared" si="139"/>
        <v>519116.20403245534</v>
      </c>
      <c r="BT177" s="31">
        <f t="shared" si="139"/>
        <v>522539.62315658637</v>
      </c>
      <c r="BU177" s="31">
        <f t="shared" si="139"/>
        <v>524398.10974617465</v>
      </c>
      <c r="BV177" s="31">
        <f t="shared" si="139"/>
        <v>525769.20602771069</v>
      </c>
      <c r="BW177" s="31">
        <f t="shared" si="139"/>
        <v>527367.80114084063</v>
      </c>
      <c r="BX177" s="31">
        <f t="shared" si="139"/>
        <v>528459.35131944739</v>
      </c>
      <c r="BY177" s="31">
        <f t="shared" si="139"/>
        <v>529790.03221407195</v>
      </c>
      <c r="BZ177" s="31">
        <f t="shared" si="139"/>
        <v>532061.23759744107</v>
      </c>
      <c r="CA177" s="31">
        <f t="shared" si="139"/>
        <v>537538.99490526854</v>
      </c>
      <c r="CB177" s="31">
        <f t="shared" si="139"/>
        <v>559678.27288051869</v>
      </c>
      <c r="CC177" s="31">
        <f t="shared" si="139"/>
        <v>582061.90880391758</v>
      </c>
      <c r="CD177" s="31">
        <f t="shared" si="139"/>
        <v>604673.12306659948</v>
      </c>
      <c r="CE177" s="31">
        <f t="shared" si="139"/>
        <v>618898.21263951389</v>
      </c>
      <c r="CF177" s="31">
        <f t="shared" si="139"/>
        <v>622321.63176364498</v>
      </c>
      <c r="CG177" s="31">
        <f t="shared" si="139"/>
        <v>624180.11835323321</v>
      </c>
      <c r="CH177" s="34">
        <f t="shared" si="139"/>
        <v>625551.21463476925</v>
      </c>
    </row>
    <row r="178" spans="1:86" hidden="1" x14ac:dyDescent="0.3">
      <c r="A178" s="113"/>
      <c r="B178" s="247" t="s">
        <v>129</v>
      </c>
      <c r="C178" s="118">
        <f>C157+C176</f>
        <v>0</v>
      </c>
      <c r="D178" s="118">
        <f t="shared" ref="D178:BO178" si="140">D157+D176</f>
        <v>0</v>
      </c>
      <c r="E178" s="118">
        <f t="shared" si="140"/>
        <v>110.16249667365365</v>
      </c>
      <c r="F178" s="118">
        <f t="shared" si="140"/>
        <v>221.92611239939342</v>
      </c>
      <c r="G178" s="118">
        <f t="shared" si="140"/>
        <v>356.28321509371841</v>
      </c>
      <c r="H178" s="118">
        <f t="shared" si="140"/>
        <v>6107.3298627239838</v>
      </c>
      <c r="I178" s="118">
        <f t="shared" si="140"/>
        <v>13828.40043955142</v>
      </c>
      <c r="J178" s="118">
        <f t="shared" si="140"/>
        <v>14374.703803285758</v>
      </c>
      <c r="K178" s="118">
        <f t="shared" si="140"/>
        <v>8090.9458210449993</v>
      </c>
      <c r="L178" s="118">
        <f t="shared" si="140"/>
        <v>2294.5133104803826</v>
      </c>
      <c r="M178" s="118">
        <f t="shared" si="140"/>
        <v>1335.9038451527626</v>
      </c>
      <c r="N178" s="118">
        <f t="shared" si="140"/>
        <v>4065.4937807226124</v>
      </c>
      <c r="O178" s="118">
        <f t="shared" si="140"/>
        <v>7519.8910010735453</v>
      </c>
      <c r="P178" s="118">
        <f t="shared" si="140"/>
        <v>5916.4159185693361</v>
      </c>
      <c r="Q178" s="118">
        <f t="shared" si="140"/>
        <v>6664.4110400312329</v>
      </c>
      <c r="R178" s="118">
        <f t="shared" si="140"/>
        <v>7888.9665131181555</v>
      </c>
      <c r="S178" s="118">
        <f t="shared" si="140"/>
        <v>13560.158639747158</v>
      </c>
      <c r="T178" s="118">
        <f t="shared" si="140"/>
        <v>37233.962880813968</v>
      </c>
      <c r="U178" s="118">
        <f t="shared" si="140"/>
        <v>41339.355340256785</v>
      </c>
      <c r="V178" s="118">
        <f t="shared" si="140"/>
        <v>40047.267021830899</v>
      </c>
      <c r="W178" s="118">
        <f t="shared" si="140"/>
        <v>25012.457871026301</v>
      </c>
      <c r="X178" s="118">
        <f t="shared" si="140"/>
        <v>9922.1380973744308</v>
      </c>
      <c r="Y178" s="118">
        <f t="shared" si="140"/>
        <v>7135.6106755980563</v>
      </c>
      <c r="Z178" s="118">
        <f t="shared" si="140"/>
        <v>6901.0995484386303</v>
      </c>
      <c r="AA178" s="118">
        <f t="shared" si="140"/>
        <v>7519.8910010735453</v>
      </c>
      <c r="AB178" s="118">
        <f t="shared" si="140"/>
        <v>5916.4159185693361</v>
      </c>
      <c r="AC178" s="118">
        <f t="shared" si="140"/>
        <v>6664.4110400312329</v>
      </c>
      <c r="AD178" s="118">
        <f t="shared" si="140"/>
        <v>7888.9665131181555</v>
      </c>
      <c r="AE178" s="118">
        <f t="shared" si="140"/>
        <v>13560.158639747158</v>
      </c>
      <c r="AF178" s="118">
        <f t="shared" si="140"/>
        <v>37233.962880813968</v>
      </c>
      <c r="AG178" s="118">
        <f t="shared" si="140"/>
        <v>41339.355340256785</v>
      </c>
      <c r="AH178" s="118">
        <f t="shared" si="140"/>
        <v>40047.267021830899</v>
      </c>
      <c r="AI178" s="118">
        <f t="shared" si="140"/>
        <v>25012.457871026301</v>
      </c>
      <c r="AJ178" s="118">
        <f t="shared" si="140"/>
        <v>9922.1380973744308</v>
      </c>
      <c r="AK178" s="118">
        <f t="shared" si="140"/>
        <v>7135.6106755980563</v>
      </c>
      <c r="AL178" s="118">
        <f t="shared" si="140"/>
        <v>6901.0995484386303</v>
      </c>
      <c r="AM178" s="118">
        <f t="shared" si="140"/>
        <v>7519.8910010735453</v>
      </c>
      <c r="AN178" s="118">
        <f t="shared" si="140"/>
        <v>5916.4159185693361</v>
      </c>
      <c r="AO178" s="118">
        <f t="shared" si="140"/>
        <v>6664.4110400312329</v>
      </c>
      <c r="AP178" s="118">
        <f t="shared" si="140"/>
        <v>7888.9665131181555</v>
      </c>
      <c r="AQ178" s="118">
        <f t="shared" si="140"/>
        <v>13560.158639747158</v>
      </c>
      <c r="AR178" s="118">
        <f t="shared" si="140"/>
        <v>37233.962880813968</v>
      </c>
      <c r="AS178" s="118">
        <f t="shared" si="140"/>
        <v>41339.355340256785</v>
      </c>
      <c r="AT178" s="118">
        <f t="shared" si="140"/>
        <v>40047.267021830899</v>
      </c>
      <c r="AU178" s="118">
        <f t="shared" si="140"/>
        <v>25012.457871026301</v>
      </c>
      <c r="AV178" s="118">
        <f t="shared" si="140"/>
        <v>9922.1380973744308</v>
      </c>
      <c r="AW178" s="118">
        <f t="shared" si="140"/>
        <v>7135.6106755980563</v>
      </c>
      <c r="AX178" s="118">
        <f t="shared" si="140"/>
        <v>6901.0995484386303</v>
      </c>
      <c r="AY178" s="118">
        <f t="shared" si="140"/>
        <v>7519.8910010735453</v>
      </c>
      <c r="AZ178" s="118">
        <f t="shared" si="140"/>
        <v>5916.4159185693361</v>
      </c>
      <c r="BA178" s="118">
        <f t="shared" si="140"/>
        <v>6664.4110400312329</v>
      </c>
      <c r="BB178" s="118">
        <f t="shared" si="140"/>
        <v>7888.9665131181555</v>
      </c>
      <c r="BC178" s="118">
        <f t="shared" si="140"/>
        <v>13560.158639747158</v>
      </c>
      <c r="BD178" s="118">
        <f t="shared" si="140"/>
        <v>37233.962880813968</v>
      </c>
      <c r="BE178" s="118">
        <f t="shared" si="140"/>
        <v>41339.355340256785</v>
      </c>
      <c r="BF178" s="118">
        <f t="shared" si="140"/>
        <v>40047.267021830899</v>
      </c>
      <c r="BG178" s="118">
        <f t="shared" si="140"/>
        <v>25012.457871026301</v>
      </c>
      <c r="BH178" s="118">
        <f t="shared" si="140"/>
        <v>9922.1380973744308</v>
      </c>
      <c r="BI178" s="118">
        <f t="shared" si="140"/>
        <v>7135.6106755980563</v>
      </c>
      <c r="BJ178" s="118">
        <f t="shared" si="140"/>
        <v>6901.0995484386303</v>
      </c>
      <c r="BK178" s="118">
        <f t="shared" si="140"/>
        <v>7519.8910010735453</v>
      </c>
      <c r="BL178" s="118">
        <f t="shared" si="140"/>
        <v>5916.4159185693361</v>
      </c>
      <c r="BM178" s="118">
        <f t="shared" si="140"/>
        <v>6664.4110400312329</v>
      </c>
      <c r="BN178" s="118">
        <f t="shared" si="140"/>
        <v>7888.9665131181555</v>
      </c>
      <c r="BO178" s="118">
        <f t="shared" si="140"/>
        <v>13560.158639747158</v>
      </c>
      <c r="BP178" s="118">
        <f t="shared" ref="BP178:CH178" si="141">BP157+BP176</f>
        <v>37233.962880813968</v>
      </c>
      <c r="BQ178" s="118">
        <f t="shared" si="141"/>
        <v>41339.355340256785</v>
      </c>
      <c r="BR178" s="118">
        <f t="shared" si="141"/>
        <v>40047.267021830899</v>
      </c>
      <c r="BS178" s="118">
        <f t="shared" si="141"/>
        <v>25012.457871026301</v>
      </c>
      <c r="BT178" s="118">
        <f t="shared" si="141"/>
        <v>9922.1380973744308</v>
      </c>
      <c r="BU178" s="118">
        <f t="shared" si="141"/>
        <v>7135.6106755980563</v>
      </c>
      <c r="BV178" s="118">
        <f t="shared" si="141"/>
        <v>6901.0995484386303</v>
      </c>
      <c r="BW178" s="118">
        <f t="shared" si="141"/>
        <v>7519.8910010735453</v>
      </c>
      <c r="BX178" s="118">
        <f t="shared" si="141"/>
        <v>5916.4159185693361</v>
      </c>
      <c r="BY178" s="118">
        <f t="shared" si="141"/>
        <v>6664.4110400312329</v>
      </c>
      <c r="BZ178" s="118">
        <f t="shared" si="141"/>
        <v>7888.9665131181555</v>
      </c>
      <c r="CA178" s="118">
        <f t="shared" si="141"/>
        <v>13560.158639747158</v>
      </c>
      <c r="CB178" s="118">
        <f t="shared" si="141"/>
        <v>37233.962880813968</v>
      </c>
      <c r="CC178" s="118">
        <f t="shared" si="141"/>
        <v>41339.355340256785</v>
      </c>
      <c r="CD178" s="118">
        <f t="shared" si="141"/>
        <v>40047.267021830899</v>
      </c>
      <c r="CE178" s="118">
        <f t="shared" si="141"/>
        <v>25012.457871026301</v>
      </c>
      <c r="CF178" s="118">
        <f t="shared" si="141"/>
        <v>9922.1380973744308</v>
      </c>
      <c r="CG178" s="118">
        <f t="shared" si="141"/>
        <v>7135.6106755980563</v>
      </c>
      <c r="CH178" s="118">
        <f t="shared" si="141"/>
        <v>6901.0995484386303</v>
      </c>
    </row>
    <row r="179" spans="1:86" hidden="1" x14ac:dyDescent="0.3">
      <c r="A179" s="113"/>
      <c r="B179" s="248" t="s">
        <v>188</v>
      </c>
      <c r="C179" s="116">
        <f>C178-C73</f>
        <v>0</v>
      </c>
      <c r="D179" s="116">
        <f t="shared" ref="D179:BO179" si="142">D178-D73</f>
        <v>0</v>
      </c>
      <c r="E179" s="116">
        <f t="shared" si="142"/>
        <v>6.4817931782101823E-4</v>
      </c>
      <c r="F179" s="116">
        <f t="shared" si="142"/>
        <v>3.0980931180408788E-3</v>
      </c>
      <c r="G179" s="116">
        <f t="shared" si="142"/>
        <v>-4.6951752449331252E-4</v>
      </c>
      <c r="H179" s="116">
        <f t="shared" si="142"/>
        <v>1.4481624953987193E-2</v>
      </c>
      <c r="I179" s="116">
        <f t="shared" si="142"/>
        <v>0</v>
      </c>
      <c r="J179" s="116">
        <f t="shared" si="142"/>
        <v>0</v>
      </c>
      <c r="K179" s="116">
        <f t="shared" si="142"/>
        <v>0</v>
      </c>
      <c r="L179" s="116">
        <f t="shared" si="142"/>
        <v>0</v>
      </c>
      <c r="M179" s="116">
        <f t="shared" si="142"/>
        <v>0</v>
      </c>
      <c r="N179" s="116">
        <f t="shared" si="142"/>
        <v>0</v>
      </c>
      <c r="O179" s="116">
        <f t="shared" si="142"/>
        <v>0</v>
      </c>
      <c r="P179" s="116">
        <f t="shared" si="142"/>
        <v>0</v>
      </c>
      <c r="Q179" s="116">
        <f t="shared" si="142"/>
        <v>0</v>
      </c>
      <c r="R179" s="116">
        <f t="shared" si="142"/>
        <v>0</v>
      </c>
      <c r="S179" s="116">
        <f t="shared" si="142"/>
        <v>0</v>
      </c>
      <c r="T179" s="116">
        <f t="shared" si="142"/>
        <v>0</v>
      </c>
      <c r="U179" s="116">
        <f t="shared" si="142"/>
        <v>0</v>
      </c>
      <c r="V179" s="116">
        <f t="shared" si="142"/>
        <v>0</v>
      </c>
      <c r="W179" s="116">
        <f t="shared" si="142"/>
        <v>0</v>
      </c>
      <c r="X179" s="116">
        <f t="shared" si="142"/>
        <v>0</v>
      </c>
      <c r="Y179" s="116">
        <f t="shared" si="142"/>
        <v>0</v>
      </c>
      <c r="Z179" s="116">
        <f t="shared" si="142"/>
        <v>0</v>
      </c>
      <c r="AA179" s="116">
        <f t="shared" si="142"/>
        <v>0</v>
      </c>
      <c r="AB179" s="116">
        <f t="shared" si="142"/>
        <v>0</v>
      </c>
      <c r="AC179" s="116">
        <f t="shared" si="142"/>
        <v>0</v>
      </c>
      <c r="AD179" s="116">
        <f t="shared" si="142"/>
        <v>0</v>
      </c>
      <c r="AE179" s="116">
        <f t="shared" si="142"/>
        <v>0</v>
      </c>
      <c r="AF179" s="116">
        <f t="shared" si="142"/>
        <v>0</v>
      </c>
      <c r="AG179" s="116">
        <f t="shared" si="142"/>
        <v>0</v>
      </c>
      <c r="AH179" s="116">
        <f t="shared" si="142"/>
        <v>0</v>
      </c>
      <c r="AI179" s="116">
        <f t="shared" si="142"/>
        <v>0</v>
      </c>
      <c r="AJ179" s="116">
        <f t="shared" si="142"/>
        <v>0</v>
      </c>
      <c r="AK179" s="116">
        <f t="shared" si="142"/>
        <v>0</v>
      </c>
      <c r="AL179" s="116">
        <f t="shared" si="142"/>
        <v>0</v>
      </c>
      <c r="AM179" s="116">
        <f t="shared" si="142"/>
        <v>0</v>
      </c>
      <c r="AN179" s="116">
        <f t="shared" si="142"/>
        <v>0</v>
      </c>
      <c r="AO179" s="116">
        <f t="shared" si="142"/>
        <v>0</v>
      </c>
      <c r="AP179" s="116">
        <f t="shared" si="142"/>
        <v>0</v>
      </c>
      <c r="AQ179" s="116">
        <f t="shared" si="142"/>
        <v>0</v>
      </c>
      <c r="AR179" s="116">
        <f t="shared" si="142"/>
        <v>0</v>
      </c>
      <c r="AS179" s="116">
        <f t="shared" si="142"/>
        <v>0</v>
      </c>
      <c r="AT179" s="116">
        <f t="shared" si="142"/>
        <v>0</v>
      </c>
      <c r="AU179" s="116">
        <f t="shared" si="142"/>
        <v>0</v>
      </c>
      <c r="AV179" s="116">
        <f t="shared" si="142"/>
        <v>0</v>
      </c>
      <c r="AW179" s="116">
        <f t="shared" si="142"/>
        <v>0</v>
      </c>
      <c r="AX179" s="116">
        <f t="shared" si="142"/>
        <v>0</v>
      </c>
      <c r="AY179" s="116">
        <f t="shared" si="142"/>
        <v>0</v>
      </c>
      <c r="AZ179" s="116">
        <f t="shared" si="142"/>
        <v>0</v>
      </c>
      <c r="BA179" s="116">
        <f t="shared" si="142"/>
        <v>0</v>
      </c>
      <c r="BB179" s="116">
        <f t="shared" si="142"/>
        <v>0</v>
      </c>
      <c r="BC179" s="116">
        <f t="shared" si="142"/>
        <v>0</v>
      </c>
      <c r="BD179" s="116">
        <f t="shared" si="142"/>
        <v>0</v>
      </c>
      <c r="BE179" s="116">
        <f t="shared" si="142"/>
        <v>0</v>
      </c>
      <c r="BF179" s="116">
        <f t="shared" si="142"/>
        <v>0</v>
      </c>
      <c r="BG179" s="116">
        <f t="shared" si="142"/>
        <v>0</v>
      </c>
      <c r="BH179" s="116">
        <f t="shared" si="142"/>
        <v>0</v>
      </c>
      <c r="BI179" s="116">
        <f t="shared" si="142"/>
        <v>0</v>
      </c>
      <c r="BJ179" s="116">
        <f t="shared" si="142"/>
        <v>0</v>
      </c>
      <c r="BK179" s="116">
        <f t="shared" si="142"/>
        <v>0</v>
      </c>
      <c r="BL179" s="116">
        <f t="shared" si="142"/>
        <v>0</v>
      </c>
      <c r="BM179" s="116">
        <f t="shared" si="142"/>
        <v>0</v>
      </c>
      <c r="BN179" s="116">
        <f t="shared" si="142"/>
        <v>0</v>
      </c>
      <c r="BO179" s="116">
        <f t="shared" si="142"/>
        <v>0</v>
      </c>
      <c r="BP179" s="116">
        <f t="shared" ref="BP179:CH179" si="143">BP178-BP73</f>
        <v>0</v>
      </c>
      <c r="BQ179" s="116">
        <f t="shared" si="143"/>
        <v>0</v>
      </c>
      <c r="BR179" s="116">
        <f t="shared" si="143"/>
        <v>0</v>
      </c>
      <c r="BS179" s="116">
        <f t="shared" si="143"/>
        <v>0</v>
      </c>
      <c r="BT179" s="116">
        <f t="shared" si="143"/>
        <v>0</v>
      </c>
      <c r="BU179" s="116">
        <f t="shared" si="143"/>
        <v>0</v>
      </c>
      <c r="BV179" s="116">
        <f t="shared" si="143"/>
        <v>0</v>
      </c>
      <c r="BW179" s="116">
        <f t="shared" si="143"/>
        <v>0</v>
      </c>
      <c r="BX179" s="116">
        <f t="shared" si="143"/>
        <v>0</v>
      </c>
      <c r="BY179" s="116">
        <f t="shared" si="143"/>
        <v>0</v>
      </c>
      <c r="BZ179" s="116">
        <f t="shared" si="143"/>
        <v>0</v>
      </c>
      <c r="CA179" s="116">
        <f t="shared" si="143"/>
        <v>0</v>
      </c>
      <c r="CB179" s="116">
        <f t="shared" si="143"/>
        <v>0</v>
      </c>
      <c r="CC179" s="116">
        <f t="shared" si="143"/>
        <v>0</v>
      </c>
      <c r="CD179" s="116">
        <f t="shared" si="143"/>
        <v>0</v>
      </c>
      <c r="CE179" s="116">
        <f t="shared" si="143"/>
        <v>0</v>
      </c>
      <c r="CF179" s="116">
        <f t="shared" si="143"/>
        <v>0</v>
      </c>
      <c r="CG179" s="116">
        <f t="shared" si="143"/>
        <v>0</v>
      </c>
      <c r="CH179" s="116">
        <f t="shared" si="143"/>
        <v>0</v>
      </c>
    </row>
    <row r="180" spans="1:86" ht="15" hidden="1" thickBot="1" x14ac:dyDescent="0.35">
      <c r="A180" s="113"/>
      <c r="B180" s="113"/>
      <c r="C180" s="116"/>
      <c r="D180" s="116"/>
      <c r="E180" s="116"/>
      <c r="F180" s="116"/>
      <c r="G180" s="116"/>
      <c r="H180" s="116"/>
      <c r="I180" s="116"/>
      <c r="J180" s="116"/>
      <c r="K180" s="116"/>
      <c r="L180" s="116"/>
      <c r="M180" s="116"/>
      <c r="N180" s="116"/>
    </row>
    <row r="181" spans="1:86" ht="15" hidden="1" thickBot="1" x14ac:dyDescent="0.35">
      <c r="A181" s="113"/>
      <c r="B181" s="301" t="s">
        <v>39</v>
      </c>
      <c r="C181" s="174">
        <f>C$4</f>
        <v>44927</v>
      </c>
      <c r="D181" s="174">
        <f t="shared" ref="D181:BO181" si="144">D$4</f>
        <v>44958</v>
      </c>
      <c r="E181" s="174">
        <f t="shared" si="144"/>
        <v>44986</v>
      </c>
      <c r="F181" s="174">
        <f t="shared" si="144"/>
        <v>45017</v>
      </c>
      <c r="G181" s="174">
        <f t="shared" si="144"/>
        <v>45047</v>
      </c>
      <c r="H181" s="174">
        <f t="shared" si="144"/>
        <v>45078</v>
      </c>
      <c r="I181" s="174">
        <f t="shared" si="144"/>
        <v>45108</v>
      </c>
      <c r="J181" s="174">
        <f t="shared" si="144"/>
        <v>45139</v>
      </c>
      <c r="K181" s="174">
        <f t="shared" si="144"/>
        <v>45170</v>
      </c>
      <c r="L181" s="174">
        <f t="shared" si="144"/>
        <v>45200</v>
      </c>
      <c r="M181" s="174">
        <f t="shared" si="144"/>
        <v>45231</v>
      </c>
      <c r="N181" s="174">
        <f t="shared" si="144"/>
        <v>45261</v>
      </c>
      <c r="O181" s="174">
        <f t="shared" si="144"/>
        <v>45292</v>
      </c>
      <c r="P181" s="174">
        <f t="shared" si="144"/>
        <v>45323</v>
      </c>
      <c r="Q181" s="174">
        <f t="shared" si="144"/>
        <v>45352</v>
      </c>
      <c r="R181" s="174">
        <f t="shared" si="144"/>
        <v>45383</v>
      </c>
      <c r="S181" s="174">
        <f t="shared" si="144"/>
        <v>45413</v>
      </c>
      <c r="T181" s="174">
        <f t="shared" si="144"/>
        <v>45444</v>
      </c>
      <c r="U181" s="174">
        <f t="shared" si="144"/>
        <v>45474</v>
      </c>
      <c r="V181" s="174">
        <f t="shared" si="144"/>
        <v>45505</v>
      </c>
      <c r="W181" s="174">
        <f t="shared" si="144"/>
        <v>45536</v>
      </c>
      <c r="X181" s="174">
        <f t="shared" si="144"/>
        <v>45566</v>
      </c>
      <c r="Y181" s="174">
        <f t="shared" si="144"/>
        <v>45597</v>
      </c>
      <c r="Z181" s="174">
        <f t="shared" si="144"/>
        <v>45627</v>
      </c>
      <c r="AA181" s="174">
        <f t="shared" si="144"/>
        <v>45658</v>
      </c>
      <c r="AB181" s="174">
        <f t="shared" si="144"/>
        <v>45689</v>
      </c>
      <c r="AC181" s="174">
        <f t="shared" si="144"/>
        <v>45717</v>
      </c>
      <c r="AD181" s="174">
        <f t="shared" si="144"/>
        <v>45748</v>
      </c>
      <c r="AE181" s="174">
        <f t="shared" si="144"/>
        <v>45778</v>
      </c>
      <c r="AF181" s="174">
        <f t="shared" si="144"/>
        <v>45809</v>
      </c>
      <c r="AG181" s="174">
        <f t="shared" si="144"/>
        <v>45839</v>
      </c>
      <c r="AH181" s="174">
        <f t="shared" si="144"/>
        <v>45870</v>
      </c>
      <c r="AI181" s="174">
        <f t="shared" si="144"/>
        <v>45901</v>
      </c>
      <c r="AJ181" s="174">
        <f t="shared" si="144"/>
        <v>45931</v>
      </c>
      <c r="AK181" s="174">
        <f t="shared" si="144"/>
        <v>45962</v>
      </c>
      <c r="AL181" s="174">
        <f t="shared" si="144"/>
        <v>45992</v>
      </c>
      <c r="AM181" s="174">
        <f t="shared" si="144"/>
        <v>46023</v>
      </c>
      <c r="AN181" s="174">
        <f t="shared" si="144"/>
        <v>46054</v>
      </c>
      <c r="AO181" s="174">
        <f t="shared" si="144"/>
        <v>46082</v>
      </c>
      <c r="AP181" s="174">
        <f t="shared" si="144"/>
        <v>46113</v>
      </c>
      <c r="AQ181" s="174">
        <f t="shared" si="144"/>
        <v>46143</v>
      </c>
      <c r="AR181" s="174">
        <f t="shared" si="144"/>
        <v>46174</v>
      </c>
      <c r="AS181" s="174">
        <f t="shared" si="144"/>
        <v>46204</v>
      </c>
      <c r="AT181" s="174">
        <f t="shared" si="144"/>
        <v>46235</v>
      </c>
      <c r="AU181" s="174">
        <f t="shared" si="144"/>
        <v>46266</v>
      </c>
      <c r="AV181" s="174">
        <f t="shared" si="144"/>
        <v>46296</v>
      </c>
      <c r="AW181" s="174">
        <f t="shared" si="144"/>
        <v>46327</v>
      </c>
      <c r="AX181" s="174">
        <f t="shared" si="144"/>
        <v>46357</v>
      </c>
      <c r="AY181" s="174">
        <f t="shared" si="144"/>
        <v>46388</v>
      </c>
      <c r="AZ181" s="174">
        <f t="shared" si="144"/>
        <v>46419</v>
      </c>
      <c r="BA181" s="174">
        <f t="shared" si="144"/>
        <v>46447</v>
      </c>
      <c r="BB181" s="174">
        <f t="shared" si="144"/>
        <v>46478</v>
      </c>
      <c r="BC181" s="174">
        <f t="shared" si="144"/>
        <v>46508</v>
      </c>
      <c r="BD181" s="174">
        <f t="shared" si="144"/>
        <v>46539</v>
      </c>
      <c r="BE181" s="174">
        <f t="shared" si="144"/>
        <v>46569</v>
      </c>
      <c r="BF181" s="174">
        <f t="shared" si="144"/>
        <v>46600</v>
      </c>
      <c r="BG181" s="174">
        <f t="shared" si="144"/>
        <v>46631</v>
      </c>
      <c r="BH181" s="174">
        <f t="shared" si="144"/>
        <v>46661</v>
      </c>
      <c r="BI181" s="174">
        <f t="shared" si="144"/>
        <v>46692</v>
      </c>
      <c r="BJ181" s="174">
        <f t="shared" si="144"/>
        <v>46722</v>
      </c>
      <c r="BK181" s="174">
        <f t="shared" si="144"/>
        <v>46753</v>
      </c>
      <c r="BL181" s="174">
        <f t="shared" si="144"/>
        <v>46784</v>
      </c>
      <c r="BM181" s="174">
        <f t="shared" si="144"/>
        <v>46813</v>
      </c>
      <c r="BN181" s="174">
        <f t="shared" si="144"/>
        <v>46844</v>
      </c>
      <c r="BO181" s="174">
        <f t="shared" si="144"/>
        <v>46874</v>
      </c>
      <c r="BP181" s="174">
        <f t="shared" ref="BP181:CH181" si="145">BP$4</f>
        <v>46905</v>
      </c>
      <c r="BQ181" s="174">
        <f t="shared" si="145"/>
        <v>46935</v>
      </c>
      <c r="BR181" s="174">
        <f t="shared" si="145"/>
        <v>46966</v>
      </c>
      <c r="BS181" s="174">
        <f t="shared" si="145"/>
        <v>46997</v>
      </c>
      <c r="BT181" s="174">
        <f t="shared" si="145"/>
        <v>47027</v>
      </c>
      <c r="BU181" s="174">
        <f t="shared" si="145"/>
        <v>47058</v>
      </c>
      <c r="BV181" s="174">
        <f t="shared" si="145"/>
        <v>47088</v>
      </c>
      <c r="BW181" s="174">
        <f t="shared" si="145"/>
        <v>47119</v>
      </c>
      <c r="BX181" s="174">
        <f t="shared" si="145"/>
        <v>47150</v>
      </c>
      <c r="BY181" s="174">
        <f t="shared" si="145"/>
        <v>47178</v>
      </c>
      <c r="BZ181" s="174">
        <f t="shared" si="145"/>
        <v>47209</v>
      </c>
      <c r="CA181" s="174">
        <f t="shared" si="145"/>
        <v>47239</v>
      </c>
      <c r="CB181" s="174">
        <f t="shared" si="145"/>
        <v>47270</v>
      </c>
      <c r="CC181" s="174">
        <f t="shared" si="145"/>
        <v>47300</v>
      </c>
      <c r="CD181" s="174">
        <f t="shared" si="145"/>
        <v>47331</v>
      </c>
      <c r="CE181" s="174">
        <f t="shared" si="145"/>
        <v>47362</v>
      </c>
      <c r="CF181" s="174">
        <f t="shared" si="145"/>
        <v>47392</v>
      </c>
      <c r="CG181" s="174">
        <f t="shared" si="145"/>
        <v>47423</v>
      </c>
      <c r="CH181" s="175">
        <f t="shared" si="145"/>
        <v>47453</v>
      </c>
    </row>
    <row r="182" spans="1:86" hidden="1" x14ac:dyDescent="0.3">
      <c r="A182" s="113"/>
      <c r="B182" s="295" t="s">
        <v>130</v>
      </c>
      <c r="C182" s="126">
        <f>C157*'YTD PROGRAM SUMMARY'!C47</f>
        <v>0</v>
      </c>
      <c r="D182" s="126">
        <f>D157*'YTD PROGRAM SUMMARY'!D47</f>
        <v>0</v>
      </c>
      <c r="E182" s="126">
        <f>E157*'YTD PROGRAM SUMMARY'!E47</f>
        <v>83.384894090500879</v>
      </c>
      <c r="F182" s="126">
        <f>F157*'YTD PROGRAM SUMMARY'!F47</f>
        <v>0</v>
      </c>
      <c r="G182" s="126">
        <f>G157*'YTD PROGRAM SUMMARY'!G47</f>
        <v>251.43763564065935</v>
      </c>
      <c r="H182" s="126">
        <f>H157*'YTD PROGRAM SUMMARY'!H47</f>
        <v>2441.1170382909604</v>
      </c>
      <c r="I182" s="126">
        <f>I157*'YTD PROGRAM SUMMARY'!I47</f>
        <v>0</v>
      </c>
      <c r="J182" s="126">
        <f>J157*'YTD PROGRAM SUMMARY'!J47</f>
        <v>0</v>
      </c>
      <c r="K182" s="126">
        <f>K157*'YTD PROGRAM SUMMARY'!K47</f>
        <v>3167.7807836812567</v>
      </c>
      <c r="L182" s="126">
        <f>L157*'YTD PROGRAM SUMMARY'!L47</f>
        <v>0</v>
      </c>
      <c r="M182" s="126">
        <f>M157*'YTD PROGRAM SUMMARY'!M47</f>
        <v>0</v>
      </c>
      <c r="N182" s="126">
        <f>N157*'YTD PROGRAM SUMMARY'!N47</f>
        <v>2113.629742053995</v>
      </c>
      <c r="O182" s="258">
        <f>O157*'YTD PROGRAM SUMMARY'!O47</f>
        <v>0</v>
      </c>
      <c r="P182" s="258">
        <f>P157*'YTD PROGRAM SUMMARY'!P47</f>
        <v>0</v>
      </c>
      <c r="Q182" s="258">
        <f>Q157*'YTD PROGRAM SUMMARY'!Q47</f>
        <v>0</v>
      </c>
      <c r="R182" s="258">
        <f>R157*'YTD PROGRAM SUMMARY'!R47</f>
        <v>0</v>
      </c>
      <c r="S182" s="258">
        <f>S157*'YTD PROGRAM SUMMARY'!S47</f>
        <v>0</v>
      </c>
      <c r="T182" s="258">
        <f>T157*'YTD PROGRAM SUMMARY'!T47</f>
        <v>0</v>
      </c>
      <c r="U182" s="258">
        <f>U157*'YTD PROGRAM SUMMARY'!U47</f>
        <v>0</v>
      </c>
      <c r="V182" s="258">
        <f>V157*'YTD PROGRAM SUMMARY'!V47</f>
        <v>0</v>
      </c>
      <c r="W182" s="258">
        <f>W157*'YTD PROGRAM SUMMARY'!W47</f>
        <v>0</v>
      </c>
      <c r="X182" s="258">
        <f>X157*'YTD PROGRAM SUMMARY'!X47</f>
        <v>0</v>
      </c>
      <c r="Y182" s="258">
        <f>Y157*'YTD PROGRAM SUMMARY'!Y47</f>
        <v>0</v>
      </c>
      <c r="Z182" s="258">
        <f>Z157*'YTD PROGRAM SUMMARY'!Z47</f>
        <v>0</v>
      </c>
      <c r="AA182" s="258">
        <f>AA157*'YTD PROGRAM SUMMARY'!AA47</f>
        <v>0</v>
      </c>
      <c r="AB182" s="258">
        <f>AB157*'YTD PROGRAM SUMMARY'!AB47</f>
        <v>0</v>
      </c>
      <c r="AC182" s="258">
        <f>AC157*'YTD PROGRAM SUMMARY'!AC47</f>
        <v>0</v>
      </c>
      <c r="AD182" s="258">
        <f>AD157*'YTD PROGRAM SUMMARY'!AD47</f>
        <v>0</v>
      </c>
      <c r="AE182" s="258">
        <f>AE157*'YTD PROGRAM SUMMARY'!AE47</f>
        <v>0</v>
      </c>
      <c r="AF182" s="258">
        <f>AF157*'YTD PROGRAM SUMMARY'!AF47</f>
        <v>0</v>
      </c>
      <c r="AG182" s="258">
        <f>AG157*'YTD PROGRAM SUMMARY'!AG47</f>
        <v>0</v>
      </c>
      <c r="AH182" s="258">
        <f>AH157*'YTD PROGRAM SUMMARY'!AH47</f>
        <v>0</v>
      </c>
      <c r="AI182" s="258">
        <f>AI157*'YTD PROGRAM SUMMARY'!AI47</f>
        <v>0</v>
      </c>
      <c r="AJ182" s="258">
        <f>AJ157*'YTD PROGRAM SUMMARY'!AJ47</f>
        <v>0</v>
      </c>
      <c r="AK182" s="258">
        <f>AK157*'YTD PROGRAM SUMMARY'!AK47</f>
        <v>0</v>
      </c>
      <c r="AL182" s="258">
        <f>AL157*'YTD PROGRAM SUMMARY'!AL47</f>
        <v>0</v>
      </c>
      <c r="AM182" s="258">
        <f>AM157*'YTD PROGRAM SUMMARY'!AM47</f>
        <v>0</v>
      </c>
      <c r="AN182" s="258">
        <f>AN157*'YTD PROGRAM SUMMARY'!AN47</f>
        <v>0</v>
      </c>
      <c r="AO182" s="258">
        <f>AO157*'YTD PROGRAM SUMMARY'!AO47</f>
        <v>0</v>
      </c>
      <c r="AP182" s="258">
        <f>AP157*'YTD PROGRAM SUMMARY'!AP47</f>
        <v>0</v>
      </c>
      <c r="AQ182" s="258">
        <f>AQ157*'YTD PROGRAM SUMMARY'!AQ47</f>
        <v>0</v>
      </c>
      <c r="AR182" s="258">
        <f>AR157*'YTD PROGRAM SUMMARY'!AR47</f>
        <v>0</v>
      </c>
      <c r="AS182" s="258">
        <f>AS157*'YTD PROGRAM SUMMARY'!AS47</f>
        <v>0</v>
      </c>
      <c r="AT182" s="258">
        <f>AT157*'YTD PROGRAM SUMMARY'!AT47</f>
        <v>0</v>
      </c>
      <c r="AU182" s="258">
        <f>AU157*'YTD PROGRAM SUMMARY'!AU47</f>
        <v>0</v>
      </c>
      <c r="AV182" s="258">
        <f>AV157*'YTD PROGRAM SUMMARY'!AV47</f>
        <v>0</v>
      </c>
      <c r="AW182" s="258">
        <f>AW157*'YTD PROGRAM SUMMARY'!AW47</f>
        <v>0</v>
      </c>
      <c r="AX182" s="258">
        <f>AX157*'YTD PROGRAM SUMMARY'!AX47</f>
        <v>0</v>
      </c>
      <c r="AY182" s="258">
        <f>AY157*'YTD PROGRAM SUMMARY'!AY47</f>
        <v>0</v>
      </c>
      <c r="AZ182" s="258">
        <f>AZ157*'YTD PROGRAM SUMMARY'!AZ47</f>
        <v>0</v>
      </c>
      <c r="BA182" s="258">
        <f>BA157*'YTD PROGRAM SUMMARY'!BA47</f>
        <v>0</v>
      </c>
      <c r="BB182" s="258">
        <f>BB157*'YTD PROGRAM SUMMARY'!BB47</f>
        <v>0</v>
      </c>
      <c r="BC182" s="258">
        <f>BC157*'YTD PROGRAM SUMMARY'!BC47</f>
        <v>0</v>
      </c>
      <c r="BD182" s="258">
        <f>BD157*'YTD PROGRAM SUMMARY'!BD47</f>
        <v>0</v>
      </c>
      <c r="BE182" s="258">
        <f>BE157*'YTD PROGRAM SUMMARY'!BE47</f>
        <v>0</v>
      </c>
      <c r="BF182" s="258">
        <f>BF157*'YTD PROGRAM SUMMARY'!BF47</f>
        <v>0</v>
      </c>
      <c r="BG182" s="258">
        <f>BG157*'YTD PROGRAM SUMMARY'!BG47</f>
        <v>0</v>
      </c>
      <c r="BH182" s="258">
        <f>BH157*'YTD PROGRAM SUMMARY'!BH47</f>
        <v>0</v>
      </c>
      <c r="BI182" s="258">
        <f>BI157*'YTD PROGRAM SUMMARY'!BI47</f>
        <v>0</v>
      </c>
      <c r="BJ182" s="258">
        <f>BJ157*'YTD PROGRAM SUMMARY'!BJ47</f>
        <v>0</v>
      </c>
      <c r="BK182" s="258">
        <f>BK157*'YTD PROGRAM SUMMARY'!BK47</f>
        <v>0</v>
      </c>
      <c r="BL182" s="258">
        <f>BL157*'YTD PROGRAM SUMMARY'!BL47</f>
        <v>0</v>
      </c>
      <c r="BM182" s="258">
        <f>BM157*'YTD PROGRAM SUMMARY'!BM47</f>
        <v>0</v>
      </c>
      <c r="BN182" s="258">
        <f>BN157*'YTD PROGRAM SUMMARY'!BN47</f>
        <v>0</v>
      </c>
      <c r="BO182" s="258">
        <f>BO157*'YTD PROGRAM SUMMARY'!BO47</f>
        <v>0</v>
      </c>
      <c r="BP182" s="258">
        <f>BP157*'YTD PROGRAM SUMMARY'!BP47</f>
        <v>0</v>
      </c>
      <c r="BQ182" s="258">
        <f>BQ157*'YTD PROGRAM SUMMARY'!BQ47</f>
        <v>0</v>
      </c>
      <c r="BR182" s="258">
        <f>BR157*'YTD PROGRAM SUMMARY'!BR47</f>
        <v>0</v>
      </c>
      <c r="BS182" s="258">
        <f>BS157*'YTD PROGRAM SUMMARY'!BS47</f>
        <v>0</v>
      </c>
      <c r="BT182" s="258">
        <f>BT157*'YTD PROGRAM SUMMARY'!BT47</f>
        <v>0</v>
      </c>
      <c r="BU182" s="258">
        <f>BU157*'YTD PROGRAM SUMMARY'!BU47</f>
        <v>0</v>
      </c>
      <c r="BV182" s="258">
        <f>BV157*'YTD PROGRAM SUMMARY'!BV47</f>
        <v>0</v>
      </c>
      <c r="BW182" s="258">
        <f>BW157*'YTD PROGRAM SUMMARY'!BW47</f>
        <v>0</v>
      </c>
      <c r="BX182" s="258">
        <f>BX157*'YTD PROGRAM SUMMARY'!BX47</f>
        <v>0</v>
      </c>
      <c r="BY182" s="258">
        <f>BY157*'YTD PROGRAM SUMMARY'!BY47</f>
        <v>0</v>
      </c>
      <c r="BZ182" s="258">
        <f>BZ157*'YTD PROGRAM SUMMARY'!BZ47</f>
        <v>0</v>
      </c>
      <c r="CA182" s="258">
        <f>CA157*'YTD PROGRAM SUMMARY'!CA47</f>
        <v>0</v>
      </c>
      <c r="CB182" s="258">
        <f>CB157*'YTD PROGRAM SUMMARY'!CB47</f>
        <v>0</v>
      </c>
      <c r="CC182" s="258">
        <f>CC157*'YTD PROGRAM SUMMARY'!CC47</f>
        <v>0</v>
      </c>
      <c r="CD182" s="258">
        <f>CD157*'YTD PROGRAM SUMMARY'!CD47</f>
        <v>0</v>
      </c>
      <c r="CE182" s="258">
        <f>CE157*'YTD PROGRAM SUMMARY'!CE47</f>
        <v>0</v>
      </c>
      <c r="CF182" s="258">
        <f>CF157*'YTD PROGRAM SUMMARY'!CF47</f>
        <v>0</v>
      </c>
      <c r="CG182" s="258">
        <f>CG157*'YTD PROGRAM SUMMARY'!CG47</f>
        <v>0</v>
      </c>
      <c r="CH182" s="259">
        <f>CH157*'YTD PROGRAM SUMMARY'!CH47</f>
        <v>0</v>
      </c>
    </row>
    <row r="183" spans="1:86" ht="15" hidden="1" thickBot="1" x14ac:dyDescent="0.35">
      <c r="A183" s="113"/>
      <c r="B183" s="96" t="s">
        <v>131</v>
      </c>
      <c r="C183" s="119">
        <f>C176*'YTD PROGRAM SUMMARY'!C47</f>
        <v>0</v>
      </c>
      <c r="D183" s="119">
        <f>D176*'YTD PROGRAM SUMMARY'!D47</f>
        <v>0</v>
      </c>
      <c r="E183" s="119">
        <f>E176*'YTD PROGRAM SUMMARY'!E47</f>
        <v>26.777602583152774</v>
      </c>
      <c r="F183" s="119">
        <f>F176*'YTD PROGRAM SUMMARY'!F47</f>
        <v>0</v>
      </c>
      <c r="G183" s="119">
        <f>G176*'YTD PROGRAM SUMMARY'!G47</f>
        <v>104.84557945305905</v>
      </c>
      <c r="H183" s="119">
        <f>H176*'YTD PROGRAM SUMMARY'!H47</f>
        <v>3666.2128244330238</v>
      </c>
      <c r="I183" s="119">
        <f>I176*'YTD PROGRAM SUMMARY'!I47</f>
        <v>0</v>
      </c>
      <c r="J183" s="119">
        <f>J176*'YTD PROGRAM SUMMARY'!J47</f>
        <v>0</v>
      </c>
      <c r="K183" s="119">
        <f>K176*'YTD PROGRAM SUMMARY'!K47</f>
        <v>4923.1650373637431</v>
      </c>
      <c r="L183" s="119">
        <f>L176*'YTD PROGRAM SUMMARY'!L47</f>
        <v>0</v>
      </c>
      <c r="M183" s="119">
        <f>M176*'YTD PROGRAM SUMMARY'!M47</f>
        <v>0</v>
      </c>
      <c r="N183" s="119">
        <f>N176*'YTD PROGRAM SUMMARY'!N47</f>
        <v>527.7126364007878</v>
      </c>
      <c r="O183" s="250">
        <f>O176*'YTD PROGRAM SUMMARY'!O47</f>
        <v>0</v>
      </c>
      <c r="P183" s="250">
        <f>P176*'YTD PROGRAM SUMMARY'!P47</f>
        <v>0</v>
      </c>
      <c r="Q183" s="250">
        <f>Q176*'YTD PROGRAM SUMMARY'!Q47</f>
        <v>0</v>
      </c>
      <c r="R183" s="250">
        <f>R176*'YTD PROGRAM SUMMARY'!R47</f>
        <v>0</v>
      </c>
      <c r="S183" s="250">
        <f>S176*'YTD PROGRAM SUMMARY'!S47</f>
        <v>0</v>
      </c>
      <c r="T183" s="250">
        <f>T176*'YTD PROGRAM SUMMARY'!T47</f>
        <v>0</v>
      </c>
      <c r="U183" s="250">
        <f>U176*'YTD PROGRAM SUMMARY'!U47</f>
        <v>0</v>
      </c>
      <c r="V183" s="250">
        <f>V176*'YTD PROGRAM SUMMARY'!V47</f>
        <v>0</v>
      </c>
      <c r="W183" s="250">
        <f>W176*'YTD PROGRAM SUMMARY'!W47</f>
        <v>0</v>
      </c>
      <c r="X183" s="250">
        <f>X176*'YTD PROGRAM SUMMARY'!X47</f>
        <v>0</v>
      </c>
      <c r="Y183" s="250">
        <f>Y176*'YTD PROGRAM SUMMARY'!Y47</f>
        <v>0</v>
      </c>
      <c r="Z183" s="250">
        <f>Z176*'YTD PROGRAM SUMMARY'!Z47</f>
        <v>0</v>
      </c>
      <c r="AA183" s="250">
        <f>AA176*'YTD PROGRAM SUMMARY'!AA47</f>
        <v>0</v>
      </c>
      <c r="AB183" s="250">
        <f>AB176*'YTD PROGRAM SUMMARY'!AB47</f>
        <v>0</v>
      </c>
      <c r="AC183" s="250">
        <f>AC176*'YTD PROGRAM SUMMARY'!AC47</f>
        <v>0</v>
      </c>
      <c r="AD183" s="250">
        <f>AD176*'YTD PROGRAM SUMMARY'!AD47</f>
        <v>0</v>
      </c>
      <c r="AE183" s="250">
        <f>AE176*'YTD PROGRAM SUMMARY'!AE47</f>
        <v>0</v>
      </c>
      <c r="AF183" s="250">
        <f>AF176*'YTD PROGRAM SUMMARY'!AF47</f>
        <v>0</v>
      </c>
      <c r="AG183" s="250">
        <f>AG176*'YTD PROGRAM SUMMARY'!AG47</f>
        <v>0</v>
      </c>
      <c r="AH183" s="250">
        <f>AH176*'YTD PROGRAM SUMMARY'!AH47</f>
        <v>0</v>
      </c>
      <c r="AI183" s="250">
        <f>AI176*'YTD PROGRAM SUMMARY'!AI47</f>
        <v>0</v>
      </c>
      <c r="AJ183" s="250">
        <f>AJ176*'YTD PROGRAM SUMMARY'!AJ47</f>
        <v>0</v>
      </c>
      <c r="AK183" s="250">
        <f>AK176*'YTD PROGRAM SUMMARY'!AK47</f>
        <v>0</v>
      </c>
      <c r="AL183" s="250">
        <f>AL176*'YTD PROGRAM SUMMARY'!AL47</f>
        <v>0</v>
      </c>
      <c r="AM183" s="250">
        <f>AM176*'YTD PROGRAM SUMMARY'!AM47</f>
        <v>0</v>
      </c>
      <c r="AN183" s="250">
        <f>AN176*'YTD PROGRAM SUMMARY'!AN47</f>
        <v>0</v>
      </c>
      <c r="AO183" s="250">
        <f>AO176*'YTD PROGRAM SUMMARY'!AO47</f>
        <v>0</v>
      </c>
      <c r="AP183" s="250">
        <f>AP176*'YTD PROGRAM SUMMARY'!AP47</f>
        <v>0</v>
      </c>
      <c r="AQ183" s="250">
        <f>AQ176*'YTD PROGRAM SUMMARY'!AQ47</f>
        <v>0</v>
      </c>
      <c r="AR183" s="250">
        <f>AR176*'YTD PROGRAM SUMMARY'!AR47</f>
        <v>0</v>
      </c>
      <c r="AS183" s="250">
        <f>AS176*'YTD PROGRAM SUMMARY'!AS47</f>
        <v>0</v>
      </c>
      <c r="AT183" s="250">
        <f>AT176*'YTD PROGRAM SUMMARY'!AT47</f>
        <v>0</v>
      </c>
      <c r="AU183" s="250">
        <f>AU176*'YTD PROGRAM SUMMARY'!AU47</f>
        <v>0</v>
      </c>
      <c r="AV183" s="250">
        <f>AV176*'YTD PROGRAM SUMMARY'!AV47</f>
        <v>0</v>
      </c>
      <c r="AW183" s="250">
        <f>AW176*'YTD PROGRAM SUMMARY'!AW47</f>
        <v>0</v>
      </c>
      <c r="AX183" s="250">
        <f>AX176*'YTD PROGRAM SUMMARY'!AX47</f>
        <v>0</v>
      </c>
      <c r="AY183" s="250">
        <f>AY176*'YTD PROGRAM SUMMARY'!AY47</f>
        <v>0</v>
      </c>
      <c r="AZ183" s="250">
        <f>AZ176*'YTD PROGRAM SUMMARY'!AZ47</f>
        <v>0</v>
      </c>
      <c r="BA183" s="250">
        <f>BA176*'YTD PROGRAM SUMMARY'!BA47</f>
        <v>0</v>
      </c>
      <c r="BB183" s="250">
        <f>BB176*'YTD PROGRAM SUMMARY'!BB47</f>
        <v>0</v>
      </c>
      <c r="BC183" s="250">
        <f>BC176*'YTD PROGRAM SUMMARY'!BC47</f>
        <v>0</v>
      </c>
      <c r="BD183" s="250">
        <f>BD176*'YTD PROGRAM SUMMARY'!BD47</f>
        <v>0</v>
      </c>
      <c r="BE183" s="250">
        <f>BE176*'YTD PROGRAM SUMMARY'!BE47</f>
        <v>0</v>
      </c>
      <c r="BF183" s="250">
        <f>BF176*'YTD PROGRAM SUMMARY'!BF47</f>
        <v>0</v>
      </c>
      <c r="BG183" s="250">
        <f>BG176*'YTD PROGRAM SUMMARY'!BG47</f>
        <v>0</v>
      </c>
      <c r="BH183" s="250">
        <f>BH176*'YTD PROGRAM SUMMARY'!BH47</f>
        <v>0</v>
      </c>
      <c r="BI183" s="250">
        <f>BI176*'YTD PROGRAM SUMMARY'!BI47</f>
        <v>0</v>
      </c>
      <c r="BJ183" s="250">
        <f>BJ176*'YTD PROGRAM SUMMARY'!BJ47</f>
        <v>0</v>
      </c>
      <c r="BK183" s="250">
        <f>BK176*'YTD PROGRAM SUMMARY'!BK47</f>
        <v>0</v>
      </c>
      <c r="BL183" s="250">
        <f>BL176*'YTD PROGRAM SUMMARY'!BL47</f>
        <v>0</v>
      </c>
      <c r="BM183" s="250">
        <f>BM176*'YTD PROGRAM SUMMARY'!BM47</f>
        <v>0</v>
      </c>
      <c r="BN183" s="250">
        <f>BN176*'YTD PROGRAM SUMMARY'!BN47</f>
        <v>0</v>
      </c>
      <c r="BO183" s="250">
        <f>BO176*'YTD PROGRAM SUMMARY'!BO47</f>
        <v>0</v>
      </c>
      <c r="BP183" s="250">
        <f>BP176*'YTD PROGRAM SUMMARY'!BP47</f>
        <v>0</v>
      </c>
      <c r="BQ183" s="250">
        <f>BQ176*'YTD PROGRAM SUMMARY'!BQ47</f>
        <v>0</v>
      </c>
      <c r="BR183" s="250">
        <f>BR176*'YTD PROGRAM SUMMARY'!BR47</f>
        <v>0</v>
      </c>
      <c r="BS183" s="250">
        <f>BS176*'YTD PROGRAM SUMMARY'!BS47</f>
        <v>0</v>
      </c>
      <c r="BT183" s="250">
        <f>BT176*'YTD PROGRAM SUMMARY'!BT47</f>
        <v>0</v>
      </c>
      <c r="BU183" s="250">
        <f>BU176*'YTD PROGRAM SUMMARY'!BU47</f>
        <v>0</v>
      </c>
      <c r="BV183" s="250">
        <f>BV176*'YTD PROGRAM SUMMARY'!BV47</f>
        <v>0</v>
      </c>
      <c r="BW183" s="250">
        <f>BW176*'YTD PROGRAM SUMMARY'!BW47</f>
        <v>0</v>
      </c>
      <c r="BX183" s="250">
        <f>BX176*'YTD PROGRAM SUMMARY'!BX47</f>
        <v>0</v>
      </c>
      <c r="BY183" s="250">
        <f>BY176*'YTD PROGRAM SUMMARY'!BY47</f>
        <v>0</v>
      </c>
      <c r="BZ183" s="250">
        <f>BZ176*'YTD PROGRAM SUMMARY'!BZ47</f>
        <v>0</v>
      </c>
      <c r="CA183" s="250">
        <f>CA176*'YTD PROGRAM SUMMARY'!CA47</f>
        <v>0</v>
      </c>
      <c r="CB183" s="250">
        <f>CB176*'YTD PROGRAM SUMMARY'!CB47</f>
        <v>0</v>
      </c>
      <c r="CC183" s="250">
        <f>CC176*'YTD PROGRAM SUMMARY'!CC47</f>
        <v>0</v>
      </c>
      <c r="CD183" s="250">
        <f>CD176*'YTD PROGRAM SUMMARY'!CD47</f>
        <v>0</v>
      </c>
      <c r="CE183" s="250">
        <f>CE176*'YTD PROGRAM SUMMARY'!CE47</f>
        <v>0</v>
      </c>
      <c r="CF183" s="250">
        <f>CF176*'YTD PROGRAM SUMMARY'!CF47</f>
        <v>0</v>
      </c>
      <c r="CG183" s="250">
        <f>CG176*'YTD PROGRAM SUMMARY'!CG47</f>
        <v>0</v>
      </c>
      <c r="CH183" s="251">
        <f>CH176*'YTD PROGRAM SUMMARY'!CH47</f>
        <v>0</v>
      </c>
    </row>
    <row r="184" spans="1:86" hidden="1" x14ac:dyDescent="0.3">
      <c r="A184" s="113"/>
      <c r="B184" s="295" t="s">
        <v>132</v>
      </c>
      <c r="C184" s="120">
        <f>IFERROR(C182/C73,0)</f>
        <v>0</v>
      </c>
      <c r="D184" s="120">
        <f t="shared" ref="D184:N184" si="146">IFERROR(D182/D73,0)</f>
        <v>0</v>
      </c>
      <c r="E184" s="120">
        <f t="shared" si="146"/>
        <v>0.75693078166519934</v>
      </c>
      <c r="F184" s="120">
        <f t="shared" si="146"/>
        <v>0</v>
      </c>
      <c r="G184" s="120">
        <f t="shared" si="146"/>
        <v>0.7057231259832013</v>
      </c>
      <c r="H184" s="120">
        <f t="shared" si="146"/>
        <v>0.3997037791507787</v>
      </c>
      <c r="I184" s="120">
        <f t="shared" si="146"/>
        <v>0</v>
      </c>
      <c r="J184" s="120">
        <f t="shared" si="146"/>
        <v>0</v>
      </c>
      <c r="K184" s="120">
        <f t="shared" si="146"/>
        <v>0.39152169026292116</v>
      </c>
      <c r="L184" s="120">
        <f t="shared" si="146"/>
        <v>0</v>
      </c>
      <c r="M184" s="120">
        <f t="shared" si="146"/>
        <v>0</v>
      </c>
      <c r="N184" s="120">
        <f t="shared" si="146"/>
        <v>0.51989496382363476</v>
      </c>
      <c r="O184" s="252">
        <f t="shared" ref="O184:BO184" si="147">IFERROR(O182/O73,0)</f>
        <v>0</v>
      </c>
      <c r="P184" s="252">
        <f t="shared" si="147"/>
        <v>0</v>
      </c>
      <c r="Q184" s="252">
        <f t="shared" si="147"/>
        <v>0</v>
      </c>
      <c r="R184" s="252">
        <f t="shared" si="147"/>
        <v>0</v>
      </c>
      <c r="S184" s="252">
        <f t="shared" si="147"/>
        <v>0</v>
      </c>
      <c r="T184" s="252">
        <f t="shared" si="147"/>
        <v>0</v>
      </c>
      <c r="U184" s="252">
        <f t="shared" si="147"/>
        <v>0</v>
      </c>
      <c r="V184" s="252">
        <f t="shared" si="147"/>
        <v>0</v>
      </c>
      <c r="W184" s="252">
        <f t="shared" si="147"/>
        <v>0</v>
      </c>
      <c r="X184" s="252">
        <f t="shared" si="147"/>
        <v>0</v>
      </c>
      <c r="Y184" s="252">
        <f t="shared" si="147"/>
        <v>0</v>
      </c>
      <c r="Z184" s="252">
        <f t="shared" si="147"/>
        <v>0</v>
      </c>
      <c r="AA184" s="252">
        <f t="shared" si="147"/>
        <v>0</v>
      </c>
      <c r="AB184" s="252">
        <f t="shared" si="147"/>
        <v>0</v>
      </c>
      <c r="AC184" s="252">
        <f t="shared" si="147"/>
        <v>0</v>
      </c>
      <c r="AD184" s="252">
        <f t="shared" si="147"/>
        <v>0</v>
      </c>
      <c r="AE184" s="252">
        <f t="shared" si="147"/>
        <v>0</v>
      </c>
      <c r="AF184" s="252">
        <f t="shared" si="147"/>
        <v>0</v>
      </c>
      <c r="AG184" s="252">
        <f t="shared" si="147"/>
        <v>0</v>
      </c>
      <c r="AH184" s="252">
        <f t="shared" si="147"/>
        <v>0</v>
      </c>
      <c r="AI184" s="252">
        <f t="shared" si="147"/>
        <v>0</v>
      </c>
      <c r="AJ184" s="252">
        <f t="shared" si="147"/>
        <v>0</v>
      </c>
      <c r="AK184" s="252">
        <f t="shared" si="147"/>
        <v>0</v>
      </c>
      <c r="AL184" s="252">
        <f t="shared" si="147"/>
        <v>0</v>
      </c>
      <c r="AM184" s="252">
        <f t="shared" si="147"/>
        <v>0</v>
      </c>
      <c r="AN184" s="252">
        <f t="shared" si="147"/>
        <v>0</v>
      </c>
      <c r="AO184" s="252">
        <f t="shared" si="147"/>
        <v>0</v>
      </c>
      <c r="AP184" s="252">
        <f t="shared" si="147"/>
        <v>0</v>
      </c>
      <c r="AQ184" s="252">
        <f t="shared" si="147"/>
        <v>0</v>
      </c>
      <c r="AR184" s="252">
        <f t="shared" si="147"/>
        <v>0</v>
      </c>
      <c r="AS184" s="252">
        <f t="shared" si="147"/>
        <v>0</v>
      </c>
      <c r="AT184" s="252">
        <f t="shared" si="147"/>
        <v>0</v>
      </c>
      <c r="AU184" s="252">
        <f t="shared" si="147"/>
        <v>0</v>
      </c>
      <c r="AV184" s="252">
        <f t="shared" si="147"/>
        <v>0</v>
      </c>
      <c r="AW184" s="252">
        <f t="shared" si="147"/>
        <v>0</v>
      </c>
      <c r="AX184" s="252">
        <f t="shared" si="147"/>
        <v>0</v>
      </c>
      <c r="AY184" s="252">
        <f t="shared" si="147"/>
        <v>0</v>
      </c>
      <c r="AZ184" s="252">
        <f t="shared" si="147"/>
        <v>0</v>
      </c>
      <c r="BA184" s="252">
        <f t="shared" si="147"/>
        <v>0</v>
      </c>
      <c r="BB184" s="252">
        <f t="shared" si="147"/>
        <v>0</v>
      </c>
      <c r="BC184" s="252">
        <f t="shared" si="147"/>
        <v>0</v>
      </c>
      <c r="BD184" s="252">
        <f t="shared" si="147"/>
        <v>0</v>
      </c>
      <c r="BE184" s="252">
        <f t="shared" si="147"/>
        <v>0</v>
      </c>
      <c r="BF184" s="252">
        <f t="shared" si="147"/>
        <v>0</v>
      </c>
      <c r="BG184" s="252">
        <f t="shared" si="147"/>
        <v>0</v>
      </c>
      <c r="BH184" s="252">
        <f t="shared" si="147"/>
        <v>0</v>
      </c>
      <c r="BI184" s="252">
        <f t="shared" si="147"/>
        <v>0</v>
      </c>
      <c r="BJ184" s="252">
        <f t="shared" si="147"/>
        <v>0</v>
      </c>
      <c r="BK184" s="252">
        <f t="shared" si="147"/>
        <v>0</v>
      </c>
      <c r="BL184" s="252">
        <f t="shared" si="147"/>
        <v>0</v>
      </c>
      <c r="BM184" s="252">
        <f t="shared" si="147"/>
        <v>0</v>
      </c>
      <c r="BN184" s="252">
        <f t="shared" si="147"/>
        <v>0</v>
      </c>
      <c r="BO184" s="252">
        <f t="shared" si="147"/>
        <v>0</v>
      </c>
      <c r="BP184" s="252">
        <f t="shared" ref="BP184:CH184" si="148">IFERROR(BP182/BP73,0)</f>
        <v>0</v>
      </c>
      <c r="BQ184" s="252">
        <f t="shared" si="148"/>
        <v>0</v>
      </c>
      <c r="BR184" s="252">
        <f t="shared" si="148"/>
        <v>0</v>
      </c>
      <c r="BS184" s="252">
        <f t="shared" si="148"/>
        <v>0</v>
      </c>
      <c r="BT184" s="252">
        <f t="shared" si="148"/>
        <v>0</v>
      </c>
      <c r="BU184" s="252">
        <f t="shared" si="148"/>
        <v>0</v>
      </c>
      <c r="BV184" s="252">
        <f t="shared" si="148"/>
        <v>0</v>
      </c>
      <c r="BW184" s="252">
        <f t="shared" si="148"/>
        <v>0</v>
      </c>
      <c r="BX184" s="252">
        <f t="shared" si="148"/>
        <v>0</v>
      </c>
      <c r="BY184" s="252">
        <f t="shared" si="148"/>
        <v>0</v>
      </c>
      <c r="BZ184" s="252">
        <f t="shared" si="148"/>
        <v>0</v>
      </c>
      <c r="CA184" s="252">
        <f t="shared" si="148"/>
        <v>0</v>
      </c>
      <c r="CB184" s="252">
        <f t="shared" si="148"/>
        <v>0</v>
      </c>
      <c r="CC184" s="252">
        <f t="shared" si="148"/>
        <v>0</v>
      </c>
      <c r="CD184" s="252">
        <f t="shared" si="148"/>
        <v>0</v>
      </c>
      <c r="CE184" s="252">
        <f t="shared" si="148"/>
        <v>0</v>
      </c>
      <c r="CF184" s="252">
        <f t="shared" si="148"/>
        <v>0</v>
      </c>
      <c r="CG184" s="252">
        <f t="shared" si="148"/>
        <v>0</v>
      </c>
      <c r="CH184" s="260">
        <f t="shared" si="148"/>
        <v>0</v>
      </c>
    </row>
    <row r="185" spans="1:86" ht="15" hidden="1" thickBot="1" x14ac:dyDescent="0.35">
      <c r="A185" s="113"/>
      <c r="B185" s="96" t="s">
        <v>133</v>
      </c>
      <c r="C185" s="121">
        <f>IFERROR(C183/C73,0)</f>
        <v>0</v>
      </c>
      <c r="D185" s="121">
        <f t="shared" ref="D185:N185" si="149">IFERROR(D183/D73,0)</f>
        <v>0</v>
      </c>
      <c r="E185" s="121">
        <f t="shared" si="149"/>
        <v>0.24307510221680415</v>
      </c>
      <c r="F185" s="121">
        <f t="shared" si="149"/>
        <v>0</v>
      </c>
      <c r="G185" s="121">
        <f t="shared" si="149"/>
        <v>0.29427555619747436</v>
      </c>
      <c r="H185" s="121">
        <f t="shared" si="149"/>
        <v>0.60029859204246261</v>
      </c>
      <c r="I185" s="121">
        <f t="shared" si="149"/>
        <v>0</v>
      </c>
      <c r="J185" s="121">
        <f t="shared" si="149"/>
        <v>0</v>
      </c>
      <c r="K185" s="121">
        <f t="shared" si="149"/>
        <v>0.60847830973707884</v>
      </c>
      <c r="L185" s="121">
        <f t="shared" si="149"/>
        <v>0</v>
      </c>
      <c r="M185" s="121">
        <f t="shared" si="149"/>
        <v>0</v>
      </c>
      <c r="N185" s="121">
        <f t="shared" si="149"/>
        <v>0.12980283942458537</v>
      </c>
      <c r="O185" s="253">
        <f>IFERROR(O183/O73,0)</f>
        <v>0</v>
      </c>
      <c r="P185" s="253">
        <f t="shared" ref="P185:Z185" si="150">IFERROR(P183/P73,0)</f>
        <v>0</v>
      </c>
      <c r="Q185" s="253">
        <f t="shared" si="150"/>
        <v>0</v>
      </c>
      <c r="R185" s="253">
        <f t="shared" si="150"/>
        <v>0</v>
      </c>
      <c r="S185" s="253">
        <f t="shared" si="150"/>
        <v>0</v>
      </c>
      <c r="T185" s="253">
        <f t="shared" si="150"/>
        <v>0</v>
      </c>
      <c r="U185" s="253">
        <f t="shared" si="150"/>
        <v>0</v>
      </c>
      <c r="V185" s="253">
        <f t="shared" si="150"/>
        <v>0</v>
      </c>
      <c r="W185" s="253">
        <f t="shared" si="150"/>
        <v>0</v>
      </c>
      <c r="X185" s="253">
        <f t="shared" si="150"/>
        <v>0</v>
      </c>
      <c r="Y185" s="253">
        <f t="shared" si="150"/>
        <v>0</v>
      </c>
      <c r="Z185" s="253">
        <f t="shared" si="150"/>
        <v>0</v>
      </c>
      <c r="AA185" s="253">
        <f>IFERROR(AA183/AA73,0)</f>
        <v>0</v>
      </c>
      <c r="AB185" s="253">
        <f t="shared" ref="AB185:AL185" si="151">IFERROR(AB183/AB73,0)</f>
        <v>0</v>
      </c>
      <c r="AC185" s="253">
        <f t="shared" si="151"/>
        <v>0</v>
      </c>
      <c r="AD185" s="253">
        <f t="shared" si="151"/>
        <v>0</v>
      </c>
      <c r="AE185" s="253">
        <f t="shared" si="151"/>
        <v>0</v>
      </c>
      <c r="AF185" s="253">
        <f t="shared" si="151"/>
        <v>0</v>
      </c>
      <c r="AG185" s="253">
        <f t="shared" si="151"/>
        <v>0</v>
      </c>
      <c r="AH185" s="253">
        <f t="shared" si="151"/>
        <v>0</v>
      </c>
      <c r="AI185" s="253">
        <f t="shared" si="151"/>
        <v>0</v>
      </c>
      <c r="AJ185" s="253">
        <f t="shared" si="151"/>
        <v>0</v>
      </c>
      <c r="AK185" s="253">
        <f t="shared" si="151"/>
        <v>0</v>
      </c>
      <c r="AL185" s="253">
        <f t="shared" si="151"/>
        <v>0</v>
      </c>
      <c r="AM185" s="253">
        <f>IFERROR(AM183/AM73,0)</f>
        <v>0</v>
      </c>
      <c r="AN185" s="253">
        <f t="shared" ref="AN185:AX185" si="152">IFERROR(AN183/AN73,0)</f>
        <v>0</v>
      </c>
      <c r="AO185" s="253">
        <f t="shared" si="152"/>
        <v>0</v>
      </c>
      <c r="AP185" s="253">
        <f t="shared" si="152"/>
        <v>0</v>
      </c>
      <c r="AQ185" s="253">
        <f t="shared" si="152"/>
        <v>0</v>
      </c>
      <c r="AR185" s="253">
        <f t="shared" si="152"/>
        <v>0</v>
      </c>
      <c r="AS185" s="253">
        <f t="shared" si="152"/>
        <v>0</v>
      </c>
      <c r="AT185" s="253">
        <f t="shared" si="152"/>
        <v>0</v>
      </c>
      <c r="AU185" s="253">
        <f t="shared" si="152"/>
        <v>0</v>
      </c>
      <c r="AV185" s="253">
        <f t="shared" si="152"/>
        <v>0</v>
      </c>
      <c r="AW185" s="253">
        <f t="shared" si="152"/>
        <v>0</v>
      </c>
      <c r="AX185" s="253">
        <f t="shared" si="152"/>
        <v>0</v>
      </c>
      <c r="AY185" s="253">
        <f>IFERROR(AY183/AY73,0)</f>
        <v>0</v>
      </c>
      <c r="AZ185" s="253">
        <f t="shared" ref="AZ185:BJ185" si="153">IFERROR(AZ183/AZ73,0)</f>
        <v>0</v>
      </c>
      <c r="BA185" s="253">
        <f t="shared" si="153"/>
        <v>0</v>
      </c>
      <c r="BB185" s="253">
        <f t="shared" si="153"/>
        <v>0</v>
      </c>
      <c r="BC185" s="253">
        <f t="shared" si="153"/>
        <v>0</v>
      </c>
      <c r="BD185" s="253">
        <f t="shared" si="153"/>
        <v>0</v>
      </c>
      <c r="BE185" s="253">
        <f t="shared" si="153"/>
        <v>0</v>
      </c>
      <c r="BF185" s="253">
        <f t="shared" si="153"/>
        <v>0</v>
      </c>
      <c r="BG185" s="253">
        <f t="shared" si="153"/>
        <v>0</v>
      </c>
      <c r="BH185" s="253">
        <f t="shared" si="153"/>
        <v>0</v>
      </c>
      <c r="BI185" s="253">
        <f t="shared" si="153"/>
        <v>0</v>
      </c>
      <c r="BJ185" s="253">
        <f t="shared" si="153"/>
        <v>0</v>
      </c>
      <c r="BK185" s="253">
        <f>IFERROR(BK183/BK73,0)</f>
        <v>0</v>
      </c>
      <c r="BL185" s="253">
        <f t="shared" ref="BL185:BV185" si="154">IFERROR(BL183/BL73,0)</f>
        <v>0</v>
      </c>
      <c r="BM185" s="253">
        <f t="shared" si="154"/>
        <v>0</v>
      </c>
      <c r="BN185" s="253">
        <f t="shared" si="154"/>
        <v>0</v>
      </c>
      <c r="BO185" s="253">
        <f t="shared" si="154"/>
        <v>0</v>
      </c>
      <c r="BP185" s="253">
        <f t="shared" si="154"/>
        <v>0</v>
      </c>
      <c r="BQ185" s="253">
        <f t="shared" si="154"/>
        <v>0</v>
      </c>
      <c r="BR185" s="253">
        <f t="shared" si="154"/>
        <v>0</v>
      </c>
      <c r="BS185" s="253">
        <f t="shared" si="154"/>
        <v>0</v>
      </c>
      <c r="BT185" s="253">
        <f t="shared" si="154"/>
        <v>0</v>
      </c>
      <c r="BU185" s="253">
        <f t="shared" si="154"/>
        <v>0</v>
      </c>
      <c r="BV185" s="253">
        <f t="shared" si="154"/>
        <v>0</v>
      </c>
      <c r="BW185" s="253">
        <f>IFERROR(BW183/BW73,0)</f>
        <v>0</v>
      </c>
      <c r="BX185" s="253">
        <f t="shared" ref="BX185:CH185" si="155">IFERROR(BX183/BX73,0)</f>
        <v>0</v>
      </c>
      <c r="BY185" s="253">
        <f t="shared" si="155"/>
        <v>0</v>
      </c>
      <c r="BZ185" s="253">
        <f t="shared" si="155"/>
        <v>0</v>
      </c>
      <c r="CA185" s="253">
        <f t="shared" si="155"/>
        <v>0</v>
      </c>
      <c r="CB185" s="253">
        <f t="shared" si="155"/>
        <v>0</v>
      </c>
      <c r="CC185" s="253">
        <f t="shared" si="155"/>
        <v>0</v>
      </c>
      <c r="CD185" s="253">
        <f t="shared" si="155"/>
        <v>0</v>
      </c>
      <c r="CE185" s="253">
        <f t="shared" si="155"/>
        <v>0</v>
      </c>
      <c r="CF185" s="253">
        <f t="shared" si="155"/>
        <v>0</v>
      </c>
      <c r="CG185" s="253">
        <f t="shared" si="155"/>
        <v>0</v>
      </c>
      <c r="CH185" s="254">
        <f t="shared" si="155"/>
        <v>0</v>
      </c>
    </row>
    <row r="186" spans="1:86" s="1" customFormat="1" ht="15" hidden="1" thickBot="1" x14ac:dyDescent="0.35">
      <c r="A186" s="122"/>
      <c r="B186" s="302" t="s">
        <v>134</v>
      </c>
      <c r="C186" s="123">
        <f>C184+C185</f>
        <v>0</v>
      </c>
      <c r="D186" s="123">
        <f t="shared" ref="D186:N186" si="156">D184+D185</f>
        <v>0</v>
      </c>
      <c r="E186" s="124">
        <f t="shared" si="156"/>
        <v>1.0000058838820034</v>
      </c>
      <c r="F186" s="124">
        <f t="shared" si="156"/>
        <v>0</v>
      </c>
      <c r="G186" s="124">
        <f t="shared" si="156"/>
        <v>0.99999868218067567</v>
      </c>
      <c r="H186" s="124">
        <f t="shared" si="156"/>
        <v>1.0000023711932413</v>
      </c>
      <c r="I186" s="124">
        <f t="shared" si="156"/>
        <v>0</v>
      </c>
      <c r="J186" s="124">
        <f t="shared" si="156"/>
        <v>0</v>
      </c>
      <c r="K186" s="124">
        <f t="shared" si="156"/>
        <v>1</v>
      </c>
      <c r="L186" s="124">
        <f t="shared" si="156"/>
        <v>0</v>
      </c>
      <c r="M186" s="125">
        <f t="shared" si="156"/>
        <v>0</v>
      </c>
      <c r="N186" s="125">
        <f t="shared" si="156"/>
        <v>0.64969780324822013</v>
      </c>
      <c r="O186" s="255">
        <f>O184+O185</f>
        <v>0</v>
      </c>
      <c r="P186" s="255">
        <f t="shared" ref="P186:Z186" si="157">P184+P185</f>
        <v>0</v>
      </c>
      <c r="Q186" s="256">
        <f t="shared" si="157"/>
        <v>0</v>
      </c>
      <c r="R186" s="256">
        <f t="shared" si="157"/>
        <v>0</v>
      </c>
      <c r="S186" s="256">
        <f t="shared" si="157"/>
        <v>0</v>
      </c>
      <c r="T186" s="256">
        <f t="shared" si="157"/>
        <v>0</v>
      </c>
      <c r="U186" s="256">
        <f t="shared" si="157"/>
        <v>0</v>
      </c>
      <c r="V186" s="256">
        <f t="shared" si="157"/>
        <v>0</v>
      </c>
      <c r="W186" s="256">
        <f t="shared" si="157"/>
        <v>0</v>
      </c>
      <c r="X186" s="256">
        <f t="shared" si="157"/>
        <v>0</v>
      </c>
      <c r="Y186" s="257">
        <f t="shared" si="157"/>
        <v>0</v>
      </c>
      <c r="Z186" s="257">
        <f t="shared" si="157"/>
        <v>0</v>
      </c>
      <c r="AA186" s="255">
        <f>AA184+AA185</f>
        <v>0</v>
      </c>
      <c r="AB186" s="255">
        <f t="shared" ref="AB186:AL186" si="158">AB184+AB185</f>
        <v>0</v>
      </c>
      <c r="AC186" s="256">
        <f t="shared" si="158"/>
        <v>0</v>
      </c>
      <c r="AD186" s="256">
        <f t="shared" si="158"/>
        <v>0</v>
      </c>
      <c r="AE186" s="256">
        <f t="shared" si="158"/>
        <v>0</v>
      </c>
      <c r="AF186" s="256">
        <f t="shared" si="158"/>
        <v>0</v>
      </c>
      <c r="AG186" s="256">
        <f t="shared" si="158"/>
        <v>0</v>
      </c>
      <c r="AH186" s="256">
        <f t="shared" si="158"/>
        <v>0</v>
      </c>
      <c r="AI186" s="256">
        <f t="shared" si="158"/>
        <v>0</v>
      </c>
      <c r="AJ186" s="256">
        <f t="shared" si="158"/>
        <v>0</v>
      </c>
      <c r="AK186" s="257">
        <f t="shared" si="158"/>
        <v>0</v>
      </c>
      <c r="AL186" s="257">
        <f t="shared" si="158"/>
        <v>0</v>
      </c>
      <c r="AM186" s="255">
        <f>AM184+AM185</f>
        <v>0</v>
      </c>
      <c r="AN186" s="255">
        <f t="shared" ref="AN186:AX186" si="159">AN184+AN185</f>
        <v>0</v>
      </c>
      <c r="AO186" s="256">
        <f t="shared" si="159"/>
        <v>0</v>
      </c>
      <c r="AP186" s="256">
        <f t="shared" si="159"/>
        <v>0</v>
      </c>
      <c r="AQ186" s="256">
        <f t="shared" si="159"/>
        <v>0</v>
      </c>
      <c r="AR186" s="256">
        <f t="shared" si="159"/>
        <v>0</v>
      </c>
      <c r="AS186" s="256">
        <f t="shared" si="159"/>
        <v>0</v>
      </c>
      <c r="AT186" s="256">
        <f t="shared" si="159"/>
        <v>0</v>
      </c>
      <c r="AU186" s="256">
        <f t="shared" si="159"/>
        <v>0</v>
      </c>
      <c r="AV186" s="256">
        <f t="shared" si="159"/>
        <v>0</v>
      </c>
      <c r="AW186" s="257">
        <f t="shared" si="159"/>
        <v>0</v>
      </c>
      <c r="AX186" s="257">
        <f t="shared" si="159"/>
        <v>0</v>
      </c>
      <c r="AY186" s="255">
        <f>AY184+AY185</f>
        <v>0</v>
      </c>
      <c r="AZ186" s="255">
        <f t="shared" ref="AZ186:BJ186" si="160">AZ184+AZ185</f>
        <v>0</v>
      </c>
      <c r="BA186" s="256">
        <f t="shared" si="160"/>
        <v>0</v>
      </c>
      <c r="BB186" s="256">
        <f t="shared" si="160"/>
        <v>0</v>
      </c>
      <c r="BC186" s="256">
        <f t="shared" si="160"/>
        <v>0</v>
      </c>
      <c r="BD186" s="256">
        <f t="shared" si="160"/>
        <v>0</v>
      </c>
      <c r="BE186" s="256">
        <f t="shared" si="160"/>
        <v>0</v>
      </c>
      <c r="BF186" s="256">
        <f t="shared" si="160"/>
        <v>0</v>
      </c>
      <c r="BG186" s="256">
        <f t="shared" si="160"/>
        <v>0</v>
      </c>
      <c r="BH186" s="256">
        <f t="shared" si="160"/>
        <v>0</v>
      </c>
      <c r="BI186" s="257">
        <f t="shared" si="160"/>
        <v>0</v>
      </c>
      <c r="BJ186" s="257">
        <f t="shared" si="160"/>
        <v>0</v>
      </c>
      <c r="BK186" s="255">
        <f>BK184+BK185</f>
        <v>0</v>
      </c>
      <c r="BL186" s="255">
        <f t="shared" ref="BL186:BV186" si="161">BL184+BL185</f>
        <v>0</v>
      </c>
      <c r="BM186" s="256">
        <f t="shared" si="161"/>
        <v>0</v>
      </c>
      <c r="BN186" s="256">
        <f t="shared" si="161"/>
        <v>0</v>
      </c>
      <c r="BO186" s="256">
        <f t="shared" si="161"/>
        <v>0</v>
      </c>
      <c r="BP186" s="256">
        <f t="shared" si="161"/>
        <v>0</v>
      </c>
      <c r="BQ186" s="256">
        <f t="shared" si="161"/>
        <v>0</v>
      </c>
      <c r="BR186" s="256">
        <f t="shared" si="161"/>
        <v>0</v>
      </c>
      <c r="BS186" s="256">
        <f t="shared" si="161"/>
        <v>0</v>
      </c>
      <c r="BT186" s="256">
        <f t="shared" si="161"/>
        <v>0</v>
      </c>
      <c r="BU186" s="257">
        <f t="shared" si="161"/>
        <v>0</v>
      </c>
      <c r="BV186" s="257">
        <f t="shared" si="161"/>
        <v>0</v>
      </c>
      <c r="BW186" s="255">
        <f>BW184+BW185</f>
        <v>0</v>
      </c>
      <c r="BX186" s="255">
        <f t="shared" ref="BX186:CH186" si="162">BX184+BX185</f>
        <v>0</v>
      </c>
      <c r="BY186" s="256">
        <f t="shared" si="162"/>
        <v>0</v>
      </c>
      <c r="BZ186" s="256">
        <f t="shared" si="162"/>
        <v>0</v>
      </c>
      <c r="CA186" s="256">
        <f t="shared" si="162"/>
        <v>0</v>
      </c>
      <c r="CB186" s="256">
        <f t="shared" si="162"/>
        <v>0</v>
      </c>
      <c r="CC186" s="256">
        <f t="shared" si="162"/>
        <v>0</v>
      </c>
      <c r="CD186" s="256">
        <f t="shared" si="162"/>
        <v>0</v>
      </c>
      <c r="CE186" s="256">
        <f t="shared" si="162"/>
        <v>0</v>
      </c>
      <c r="CF186" s="256">
        <f t="shared" si="162"/>
        <v>0</v>
      </c>
      <c r="CG186" s="257">
        <f t="shared" si="162"/>
        <v>0</v>
      </c>
      <c r="CH186" s="261">
        <f t="shared" si="162"/>
        <v>0</v>
      </c>
    </row>
    <row r="187" spans="1:86" ht="15" hidden="1" thickBot="1" x14ac:dyDescent="0.35">
      <c r="A187" s="113"/>
      <c r="B187" s="113"/>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row>
    <row r="188" spans="1:86" ht="15" hidden="1" thickBot="1" x14ac:dyDescent="0.35">
      <c r="A188" s="113"/>
      <c r="B188" s="301" t="s">
        <v>37</v>
      </c>
      <c r="C188" s="174">
        <f>C$4</f>
        <v>44927</v>
      </c>
      <c r="D188" s="174">
        <f t="shared" ref="D188:BO188" si="163">D$4</f>
        <v>44958</v>
      </c>
      <c r="E188" s="174">
        <f t="shared" si="163"/>
        <v>44986</v>
      </c>
      <c r="F188" s="174">
        <f t="shared" si="163"/>
        <v>45017</v>
      </c>
      <c r="G188" s="174">
        <f t="shared" si="163"/>
        <v>45047</v>
      </c>
      <c r="H188" s="174">
        <f t="shared" si="163"/>
        <v>45078</v>
      </c>
      <c r="I188" s="174">
        <f t="shared" si="163"/>
        <v>45108</v>
      </c>
      <c r="J188" s="174">
        <f t="shared" si="163"/>
        <v>45139</v>
      </c>
      <c r="K188" s="174">
        <f t="shared" si="163"/>
        <v>45170</v>
      </c>
      <c r="L188" s="174">
        <f t="shared" si="163"/>
        <v>45200</v>
      </c>
      <c r="M188" s="174">
        <f t="shared" si="163"/>
        <v>45231</v>
      </c>
      <c r="N188" s="174">
        <f t="shared" si="163"/>
        <v>45261</v>
      </c>
      <c r="O188" s="174">
        <f t="shared" si="163"/>
        <v>45292</v>
      </c>
      <c r="P188" s="174">
        <f t="shared" si="163"/>
        <v>45323</v>
      </c>
      <c r="Q188" s="174">
        <f t="shared" si="163"/>
        <v>45352</v>
      </c>
      <c r="R188" s="174">
        <f t="shared" si="163"/>
        <v>45383</v>
      </c>
      <c r="S188" s="174">
        <f t="shared" si="163"/>
        <v>45413</v>
      </c>
      <c r="T188" s="174">
        <f t="shared" si="163"/>
        <v>45444</v>
      </c>
      <c r="U188" s="174">
        <f t="shared" si="163"/>
        <v>45474</v>
      </c>
      <c r="V188" s="174">
        <f t="shared" si="163"/>
        <v>45505</v>
      </c>
      <c r="W188" s="174">
        <f t="shared" si="163"/>
        <v>45536</v>
      </c>
      <c r="X188" s="174">
        <f t="shared" si="163"/>
        <v>45566</v>
      </c>
      <c r="Y188" s="174">
        <f t="shared" si="163"/>
        <v>45597</v>
      </c>
      <c r="Z188" s="174">
        <f t="shared" si="163"/>
        <v>45627</v>
      </c>
      <c r="AA188" s="174">
        <f t="shared" si="163"/>
        <v>45658</v>
      </c>
      <c r="AB188" s="174">
        <f t="shared" si="163"/>
        <v>45689</v>
      </c>
      <c r="AC188" s="174">
        <f t="shared" si="163"/>
        <v>45717</v>
      </c>
      <c r="AD188" s="174">
        <f t="shared" si="163"/>
        <v>45748</v>
      </c>
      <c r="AE188" s="174">
        <f t="shared" si="163"/>
        <v>45778</v>
      </c>
      <c r="AF188" s="174">
        <f t="shared" si="163"/>
        <v>45809</v>
      </c>
      <c r="AG188" s="174">
        <f t="shared" si="163"/>
        <v>45839</v>
      </c>
      <c r="AH188" s="174">
        <f t="shared" si="163"/>
        <v>45870</v>
      </c>
      <c r="AI188" s="174">
        <f t="shared" si="163"/>
        <v>45901</v>
      </c>
      <c r="AJ188" s="174">
        <f t="shared" si="163"/>
        <v>45931</v>
      </c>
      <c r="AK188" s="174">
        <f t="shared" si="163"/>
        <v>45962</v>
      </c>
      <c r="AL188" s="174">
        <f t="shared" si="163"/>
        <v>45992</v>
      </c>
      <c r="AM188" s="174">
        <f t="shared" si="163"/>
        <v>46023</v>
      </c>
      <c r="AN188" s="174">
        <f t="shared" si="163"/>
        <v>46054</v>
      </c>
      <c r="AO188" s="174">
        <f t="shared" si="163"/>
        <v>46082</v>
      </c>
      <c r="AP188" s="174">
        <f t="shared" si="163"/>
        <v>46113</v>
      </c>
      <c r="AQ188" s="174">
        <f t="shared" si="163"/>
        <v>46143</v>
      </c>
      <c r="AR188" s="174">
        <f t="shared" si="163"/>
        <v>46174</v>
      </c>
      <c r="AS188" s="174">
        <f t="shared" si="163"/>
        <v>46204</v>
      </c>
      <c r="AT188" s="174">
        <f t="shared" si="163"/>
        <v>46235</v>
      </c>
      <c r="AU188" s="174">
        <f t="shared" si="163"/>
        <v>46266</v>
      </c>
      <c r="AV188" s="174">
        <f t="shared" si="163"/>
        <v>46296</v>
      </c>
      <c r="AW188" s="174">
        <f t="shared" si="163"/>
        <v>46327</v>
      </c>
      <c r="AX188" s="174">
        <f t="shared" si="163"/>
        <v>46357</v>
      </c>
      <c r="AY188" s="174">
        <f t="shared" si="163"/>
        <v>46388</v>
      </c>
      <c r="AZ188" s="174">
        <f t="shared" si="163"/>
        <v>46419</v>
      </c>
      <c r="BA188" s="174">
        <f t="shared" si="163"/>
        <v>46447</v>
      </c>
      <c r="BB188" s="174">
        <f t="shared" si="163"/>
        <v>46478</v>
      </c>
      <c r="BC188" s="174">
        <f t="shared" si="163"/>
        <v>46508</v>
      </c>
      <c r="BD188" s="174">
        <f t="shared" si="163"/>
        <v>46539</v>
      </c>
      <c r="BE188" s="174">
        <f t="shared" si="163"/>
        <v>46569</v>
      </c>
      <c r="BF188" s="174">
        <f t="shared" si="163"/>
        <v>46600</v>
      </c>
      <c r="BG188" s="174">
        <f t="shared" si="163"/>
        <v>46631</v>
      </c>
      <c r="BH188" s="174">
        <f t="shared" si="163"/>
        <v>46661</v>
      </c>
      <c r="BI188" s="174">
        <f t="shared" si="163"/>
        <v>46692</v>
      </c>
      <c r="BJ188" s="174">
        <f t="shared" si="163"/>
        <v>46722</v>
      </c>
      <c r="BK188" s="174">
        <f t="shared" si="163"/>
        <v>46753</v>
      </c>
      <c r="BL188" s="174">
        <f t="shared" si="163"/>
        <v>46784</v>
      </c>
      <c r="BM188" s="174">
        <f t="shared" si="163"/>
        <v>46813</v>
      </c>
      <c r="BN188" s="174">
        <f t="shared" si="163"/>
        <v>46844</v>
      </c>
      <c r="BO188" s="174">
        <f t="shared" si="163"/>
        <v>46874</v>
      </c>
      <c r="BP188" s="174">
        <f t="shared" ref="BP188:CH188" si="164">BP$4</f>
        <v>46905</v>
      </c>
      <c r="BQ188" s="174">
        <f t="shared" si="164"/>
        <v>46935</v>
      </c>
      <c r="BR188" s="174">
        <f t="shared" si="164"/>
        <v>46966</v>
      </c>
      <c r="BS188" s="174">
        <f t="shared" si="164"/>
        <v>46997</v>
      </c>
      <c r="BT188" s="174">
        <f t="shared" si="164"/>
        <v>47027</v>
      </c>
      <c r="BU188" s="174">
        <f t="shared" si="164"/>
        <v>47058</v>
      </c>
      <c r="BV188" s="174">
        <f t="shared" si="164"/>
        <v>47088</v>
      </c>
      <c r="BW188" s="174">
        <f t="shared" si="164"/>
        <v>47119</v>
      </c>
      <c r="BX188" s="174">
        <f t="shared" si="164"/>
        <v>47150</v>
      </c>
      <c r="BY188" s="174">
        <f t="shared" si="164"/>
        <v>47178</v>
      </c>
      <c r="BZ188" s="174">
        <f t="shared" si="164"/>
        <v>47209</v>
      </c>
      <c r="CA188" s="174">
        <f t="shared" si="164"/>
        <v>47239</v>
      </c>
      <c r="CB188" s="174">
        <f t="shared" si="164"/>
        <v>47270</v>
      </c>
      <c r="CC188" s="174">
        <f t="shared" si="164"/>
        <v>47300</v>
      </c>
      <c r="CD188" s="174">
        <f t="shared" si="164"/>
        <v>47331</v>
      </c>
      <c r="CE188" s="174">
        <f t="shared" si="164"/>
        <v>47362</v>
      </c>
      <c r="CF188" s="174">
        <f t="shared" si="164"/>
        <v>47392</v>
      </c>
      <c r="CG188" s="174">
        <f t="shared" si="164"/>
        <v>47423</v>
      </c>
      <c r="CH188" s="175">
        <f t="shared" si="164"/>
        <v>47453</v>
      </c>
    </row>
    <row r="189" spans="1:86" hidden="1" x14ac:dyDescent="0.3">
      <c r="A189" s="113"/>
      <c r="B189" s="295" t="s">
        <v>135</v>
      </c>
      <c r="C189" s="126">
        <f>C157*'YTD PROGRAM SUMMARY'!C48</f>
        <v>0</v>
      </c>
      <c r="D189" s="126">
        <f>D157*'YTD PROGRAM SUMMARY'!D48</f>
        <v>0</v>
      </c>
      <c r="E189" s="126">
        <f>E157*'YTD PROGRAM SUMMARY'!E48</f>
        <v>0</v>
      </c>
      <c r="F189" s="126">
        <f>F157*'YTD PROGRAM SUMMARY'!F48</f>
        <v>0</v>
      </c>
      <c r="G189" s="126">
        <f>G157*'YTD PROGRAM SUMMARY'!G48</f>
        <v>0</v>
      </c>
      <c r="H189" s="126">
        <f>H157*'YTD PROGRAM SUMMARY'!H48</f>
        <v>0</v>
      </c>
      <c r="I189" s="126">
        <f>I157*'YTD PROGRAM SUMMARY'!I48</f>
        <v>6143.1062413756517</v>
      </c>
      <c r="J189" s="126">
        <f>J157*'YTD PROGRAM SUMMARY'!J48</f>
        <v>5941.7357740706211</v>
      </c>
      <c r="K189" s="126">
        <f>K157*'YTD PROGRAM SUMMARY'!K48</f>
        <v>0</v>
      </c>
      <c r="L189" s="126">
        <f>L157*'YTD PROGRAM SUMMARY'!L48</f>
        <v>1479.2512978417747</v>
      </c>
      <c r="M189" s="126">
        <f>M157*'YTD PROGRAM SUMMARY'!M48</f>
        <v>0</v>
      </c>
      <c r="N189" s="126">
        <f>N157*'YTD PROGRAM SUMMARY'!N48</f>
        <v>1139.6208176473319</v>
      </c>
      <c r="O189" s="258">
        <f>O157*'YTD PROGRAM SUMMARY'!O48</f>
        <v>0</v>
      </c>
      <c r="P189" s="258">
        <f>P157*'YTD PROGRAM SUMMARY'!P48</f>
        <v>0</v>
      </c>
      <c r="Q189" s="258">
        <f>Q157*'YTD PROGRAM SUMMARY'!Q48</f>
        <v>0</v>
      </c>
      <c r="R189" s="258">
        <f>R157*'YTD PROGRAM SUMMARY'!R48</f>
        <v>0</v>
      </c>
      <c r="S189" s="258">
        <f>S157*'YTD PROGRAM SUMMARY'!S48</f>
        <v>0</v>
      </c>
      <c r="T189" s="258">
        <f>T157*'YTD PROGRAM SUMMARY'!T48</f>
        <v>0</v>
      </c>
      <c r="U189" s="258">
        <f>U157*'YTD PROGRAM SUMMARY'!U48</f>
        <v>0</v>
      </c>
      <c r="V189" s="258">
        <f>V157*'YTD PROGRAM SUMMARY'!V48</f>
        <v>0</v>
      </c>
      <c r="W189" s="258">
        <f>W157*'YTD PROGRAM SUMMARY'!W48</f>
        <v>0</v>
      </c>
      <c r="X189" s="258">
        <f>X157*'YTD PROGRAM SUMMARY'!X48</f>
        <v>0</v>
      </c>
      <c r="Y189" s="258">
        <f>Y157*'YTD PROGRAM SUMMARY'!Y48</f>
        <v>0</v>
      </c>
      <c r="Z189" s="258">
        <f>Z157*'YTD PROGRAM SUMMARY'!Z48</f>
        <v>0</v>
      </c>
      <c r="AA189" s="258">
        <f>AA157*'YTD PROGRAM SUMMARY'!AA48</f>
        <v>0</v>
      </c>
      <c r="AB189" s="258">
        <f>AB157*'YTD PROGRAM SUMMARY'!AB48</f>
        <v>0</v>
      </c>
      <c r="AC189" s="258">
        <f>AC157*'YTD PROGRAM SUMMARY'!AC48</f>
        <v>0</v>
      </c>
      <c r="AD189" s="258">
        <f>AD157*'YTD PROGRAM SUMMARY'!AD48</f>
        <v>0</v>
      </c>
      <c r="AE189" s="258">
        <f>AE157*'YTD PROGRAM SUMMARY'!AE48</f>
        <v>0</v>
      </c>
      <c r="AF189" s="258">
        <f>AF157*'YTD PROGRAM SUMMARY'!AF48</f>
        <v>0</v>
      </c>
      <c r="AG189" s="258">
        <f>AG157*'YTD PROGRAM SUMMARY'!AG48</f>
        <v>0</v>
      </c>
      <c r="AH189" s="258">
        <f>AH157*'YTD PROGRAM SUMMARY'!AH48</f>
        <v>0</v>
      </c>
      <c r="AI189" s="258">
        <f>AI157*'YTD PROGRAM SUMMARY'!AI48</f>
        <v>0</v>
      </c>
      <c r="AJ189" s="258">
        <f>AJ157*'YTD PROGRAM SUMMARY'!AJ48</f>
        <v>0</v>
      </c>
      <c r="AK189" s="258">
        <f>AK157*'YTD PROGRAM SUMMARY'!AK48</f>
        <v>0</v>
      </c>
      <c r="AL189" s="258">
        <f>AL157*'YTD PROGRAM SUMMARY'!AL48</f>
        <v>0</v>
      </c>
      <c r="AM189" s="258">
        <f>AM157*'YTD PROGRAM SUMMARY'!AM48</f>
        <v>0</v>
      </c>
      <c r="AN189" s="258">
        <f>AN157*'YTD PROGRAM SUMMARY'!AN48</f>
        <v>0</v>
      </c>
      <c r="AO189" s="258">
        <f>AO157*'YTD PROGRAM SUMMARY'!AO48</f>
        <v>0</v>
      </c>
      <c r="AP189" s="258">
        <f>AP157*'YTD PROGRAM SUMMARY'!AP48</f>
        <v>0</v>
      </c>
      <c r="AQ189" s="258">
        <f>AQ157*'YTD PROGRAM SUMMARY'!AQ48</f>
        <v>0</v>
      </c>
      <c r="AR189" s="258">
        <f>AR157*'YTD PROGRAM SUMMARY'!AR48</f>
        <v>0</v>
      </c>
      <c r="AS189" s="258">
        <f>AS157*'YTD PROGRAM SUMMARY'!AS48</f>
        <v>0</v>
      </c>
      <c r="AT189" s="258">
        <f>AT157*'YTD PROGRAM SUMMARY'!AT48</f>
        <v>0</v>
      </c>
      <c r="AU189" s="258">
        <f>AU157*'YTD PROGRAM SUMMARY'!AU48</f>
        <v>0</v>
      </c>
      <c r="AV189" s="258">
        <f>AV157*'YTD PROGRAM SUMMARY'!AV48</f>
        <v>0</v>
      </c>
      <c r="AW189" s="258">
        <f>AW157*'YTD PROGRAM SUMMARY'!AW48</f>
        <v>0</v>
      </c>
      <c r="AX189" s="258">
        <f>AX157*'YTD PROGRAM SUMMARY'!AX48</f>
        <v>0</v>
      </c>
      <c r="AY189" s="258">
        <f>AY157*'YTD PROGRAM SUMMARY'!AY48</f>
        <v>0</v>
      </c>
      <c r="AZ189" s="258">
        <f>AZ157*'YTD PROGRAM SUMMARY'!AZ48</f>
        <v>0</v>
      </c>
      <c r="BA189" s="258">
        <f>BA157*'YTD PROGRAM SUMMARY'!BA48</f>
        <v>0</v>
      </c>
      <c r="BB189" s="258">
        <f>BB157*'YTD PROGRAM SUMMARY'!BB48</f>
        <v>0</v>
      </c>
      <c r="BC189" s="258">
        <f>BC157*'YTD PROGRAM SUMMARY'!BC48</f>
        <v>0</v>
      </c>
      <c r="BD189" s="258">
        <f>BD157*'YTD PROGRAM SUMMARY'!BD48</f>
        <v>0</v>
      </c>
      <c r="BE189" s="258">
        <f>BE157*'YTD PROGRAM SUMMARY'!BE48</f>
        <v>0</v>
      </c>
      <c r="BF189" s="258">
        <f>BF157*'YTD PROGRAM SUMMARY'!BF48</f>
        <v>0</v>
      </c>
      <c r="BG189" s="258">
        <f>BG157*'YTD PROGRAM SUMMARY'!BG48</f>
        <v>0</v>
      </c>
      <c r="BH189" s="258">
        <f>BH157*'YTD PROGRAM SUMMARY'!BH48</f>
        <v>0</v>
      </c>
      <c r="BI189" s="258">
        <f>BI157*'YTD PROGRAM SUMMARY'!BI48</f>
        <v>0</v>
      </c>
      <c r="BJ189" s="258">
        <f>BJ157*'YTD PROGRAM SUMMARY'!BJ48</f>
        <v>0</v>
      </c>
      <c r="BK189" s="258">
        <f>BK157*'YTD PROGRAM SUMMARY'!BK48</f>
        <v>0</v>
      </c>
      <c r="BL189" s="258">
        <f>BL157*'YTD PROGRAM SUMMARY'!BL48</f>
        <v>0</v>
      </c>
      <c r="BM189" s="258">
        <f>BM157*'YTD PROGRAM SUMMARY'!BM48</f>
        <v>0</v>
      </c>
      <c r="BN189" s="258">
        <f>BN157*'YTD PROGRAM SUMMARY'!BN48</f>
        <v>0</v>
      </c>
      <c r="BO189" s="258">
        <f>BO157*'YTD PROGRAM SUMMARY'!BO48</f>
        <v>0</v>
      </c>
      <c r="BP189" s="258">
        <f>BP157*'YTD PROGRAM SUMMARY'!BP48</f>
        <v>0</v>
      </c>
      <c r="BQ189" s="258">
        <f>BQ157*'YTD PROGRAM SUMMARY'!BQ48</f>
        <v>0</v>
      </c>
      <c r="BR189" s="258">
        <f>BR157*'YTD PROGRAM SUMMARY'!BR48</f>
        <v>0</v>
      </c>
      <c r="BS189" s="258">
        <f>BS157*'YTD PROGRAM SUMMARY'!BS48</f>
        <v>0</v>
      </c>
      <c r="BT189" s="258">
        <f>BT157*'YTD PROGRAM SUMMARY'!BT48</f>
        <v>0</v>
      </c>
      <c r="BU189" s="258">
        <f>BU157*'YTD PROGRAM SUMMARY'!BU48</f>
        <v>0</v>
      </c>
      <c r="BV189" s="258">
        <f>BV157*'YTD PROGRAM SUMMARY'!BV48</f>
        <v>0</v>
      </c>
      <c r="BW189" s="258">
        <f>BW157*'YTD PROGRAM SUMMARY'!BW48</f>
        <v>0</v>
      </c>
      <c r="BX189" s="258">
        <f>BX157*'YTD PROGRAM SUMMARY'!BX48</f>
        <v>0</v>
      </c>
      <c r="BY189" s="258">
        <f>BY157*'YTD PROGRAM SUMMARY'!BY48</f>
        <v>0</v>
      </c>
      <c r="BZ189" s="258">
        <f>BZ157*'YTD PROGRAM SUMMARY'!BZ48</f>
        <v>0</v>
      </c>
      <c r="CA189" s="258">
        <f>CA157*'YTD PROGRAM SUMMARY'!CA48</f>
        <v>0</v>
      </c>
      <c r="CB189" s="258">
        <f>CB157*'YTD PROGRAM SUMMARY'!CB48</f>
        <v>0</v>
      </c>
      <c r="CC189" s="258">
        <f>CC157*'YTD PROGRAM SUMMARY'!CC48</f>
        <v>0</v>
      </c>
      <c r="CD189" s="258">
        <f>CD157*'YTD PROGRAM SUMMARY'!CD48</f>
        <v>0</v>
      </c>
      <c r="CE189" s="258">
        <f>CE157*'YTD PROGRAM SUMMARY'!CE48</f>
        <v>0</v>
      </c>
      <c r="CF189" s="258">
        <f>CF157*'YTD PROGRAM SUMMARY'!CF48</f>
        <v>0</v>
      </c>
      <c r="CG189" s="258">
        <f>CG157*'YTD PROGRAM SUMMARY'!CG48</f>
        <v>0</v>
      </c>
      <c r="CH189" s="259">
        <f>CH157*'YTD PROGRAM SUMMARY'!CH48</f>
        <v>0</v>
      </c>
    </row>
    <row r="190" spans="1:86" ht="15" hidden="1" thickBot="1" x14ac:dyDescent="0.35">
      <c r="A190" s="113"/>
      <c r="B190" s="96" t="s">
        <v>136</v>
      </c>
      <c r="C190" s="119">
        <f>C176*'YTD PROGRAM SUMMARY'!C48</f>
        <v>0</v>
      </c>
      <c r="D190" s="119">
        <f>D176*'YTD PROGRAM SUMMARY'!D48</f>
        <v>0</v>
      </c>
      <c r="E190" s="119">
        <f>E176*'YTD PROGRAM SUMMARY'!E48</f>
        <v>0</v>
      </c>
      <c r="F190" s="119">
        <f>F176*'YTD PROGRAM SUMMARY'!F48</f>
        <v>0</v>
      </c>
      <c r="G190" s="119">
        <f>G176*'YTD PROGRAM SUMMARY'!G48</f>
        <v>0</v>
      </c>
      <c r="H190" s="119">
        <f>H176*'YTD PROGRAM SUMMARY'!H48</f>
        <v>0</v>
      </c>
      <c r="I190" s="119">
        <f>I176*'YTD PROGRAM SUMMARY'!I48</f>
        <v>7685.2941981757676</v>
      </c>
      <c r="J190" s="119">
        <f>J176*'YTD PROGRAM SUMMARY'!J48</f>
        <v>8432.968029215137</v>
      </c>
      <c r="K190" s="119">
        <f>K176*'YTD PROGRAM SUMMARY'!K48</f>
        <v>0</v>
      </c>
      <c r="L190" s="119">
        <f>L176*'YTD PROGRAM SUMMARY'!L48</f>
        <v>815.26201263860776</v>
      </c>
      <c r="M190" s="119">
        <f>M176*'YTD PROGRAM SUMMARY'!M48</f>
        <v>0</v>
      </c>
      <c r="N190" s="119">
        <f>N176*'YTD PROGRAM SUMMARY'!N48</f>
        <v>284.53058462049768</v>
      </c>
      <c r="O190" s="250">
        <f>O176*'YTD PROGRAM SUMMARY'!O48</f>
        <v>0</v>
      </c>
      <c r="P190" s="250">
        <f>P176*'YTD PROGRAM SUMMARY'!P48</f>
        <v>0</v>
      </c>
      <c r="Q190" s="250">
        <f>Q176*'YTD PROGRAM SUMMARY'!Q48</f>
        <v>0</v>
      </c>
      <c r="R190" s="250">
        <f>R176*'YTD PROGRAM SUMMARY'!R48</f>
        <v>0</v>
      </c>
      <c r="S190" s="250">
        <f>S176*'YTD PROGRAM SUMMARY'!S48</f>
        <v>0</v>
      </c>
      <c r="T190" s="250">
        <f>T176*'YTD PROGRAM SUMMARY'!T48</f>
        <v>0</v>
      </c>
      <c r="U190" s="250">
        <f>U176*'YTD PROGRAM SUMMARY'!U48</f>
        <v>0</v>
      </c>
      <c r="V190" s="250">
        <f>V176*'YTD PROGRAM SUMMARY'!V48</f>
        <v>0</v>
      </c>
      <c r="W190" s="250">
        <f>W176*'YTD PROGRAM SUMMARY'!W48</f>
        <v>0</v>
      </c>
      <c r="X190" s="250">
        <f>X176*'YTD PROGRAM SUMMARY'!X48</f>
        <v>0</v>
      </c>
      <c r="Y190" s="250">
        <f>Y176*'YTD PROGRAM SUMMARY'!Y48</f>
        <v>0</v>
      </c>
      <c r="Z190" s="250">
        <f>Z176*'YTD PROGRAM SUMMARY'!Z48</f>
        <v>0</v>
      </c>
      <c r="AA190" s="250">
        <f>AA176*'YTD PROGRAM SUMMARY'!AA48</f>
        <v>0</v>
      </c>
      <c r="AB190" s="250">
        <f>AB176*'YTD PROGRAM SUMMARY'!AB48</f>
        <v>0</v>
      </c>
      <c r="AC190" s="250">
        <f>AC176*'YTD PROGRAM SUMMARY'!AC48</f>
        <v>0</v>
      </c>
      <c r="AD190" s="250">
        <f>AD176*'YTD PROGRAM SUMMARY'!AD48</f>
        <v>0</v>
      </c>
      <c r="AE190" s="250">
        <f>AE176*'YTD PROGRAM SUMMARY'!AE48</f>
        <v>0</v>
      </c>
      <c r="AF190" s="250">
        <f>AF176*'YTD PROGRAM SUMMARY'!AF48</f>
        <v>0</v>
      </c>
      <c r="AG190" s="250">
        <f>AG176*'YTD PROGRAM SUMMARY'!AG48</f>
        <v>0</v>
      </c>
      <c r="AH190" s="250">
        <f>AH176*'YTD PROGRAM SUMMARY'!AH48</f>
        <v>0</v>
      </c>
      <c r="AI190" s="250">
        <f>AI176*'YTD PROGRAM SUMMARY'!AI48</f>
        <v>0</v>
      </c>
      <c r="AJ190" s="250">
        <f>AJ176*'YTD PROGRAM SUMMARY'!AJ48</f>
        <v>0</v>
      </c>
      <c r="AK190" s="250">
        <f>AK176*'YTD PROGRAM SUMMARY'!AK48</f>
        <v>0</v>
      </c>
      <c r="AL190" s="250">
        <f>AL176*'YTD PROGRAM SUMMARY'!AL48</f>
        <v>0</v>
      </c>
      <c r="AM190" s="250">
        <f>AM176*'YTD PROGRAM SUMMARY'!AM48</f>
        <v>0</v>
      </c>
      <c r="AN190" s="250">
        <f>AN176*'YTD PROGRAM SUMMARY'!AN48</f>
        <v>0</v>
      </c>
      <c r="AO190" s="250">
        <f>AO176*'YTD PROGRAM SUMMARY'!AO48</f>
        <v>0</v>
      </c>
      <c r="AP190" s="250">
        <f>AP176*'YTD PROGRAM SUMMARY'!AP48</f>
        <v>0</v>
      </c>
      <c r="AQ190" s="250">
        <f>AQ176*'YTD PROGRAM SUMMARY'!AQ48</f>
        <v>0</v>
      </c>
      <c r="AR190" s="250">
        <f>AR176*'YTD PROGRAM SUMMARY'!AR48</f>
        <v>0</v>
      </c>
      <c r="AS190" s="250">
        <f>AS176*'YTD PROGRAM SUMMARY'!AS48</f>
        <v>0</v>
      </c>
      <c r="AT190" s="250">
        <f>AT176*'YTD PROGRAM SUMMARY'!AT48</f>
        <v>0</v>
      </c>
      <c r="AU190" s="250">
        <f>AU176*'YTD PROGRAM SUMMARY'!AU48</f>
        <v>0</v>
      </c>
      <c r="AV190" s="250">
        <f>AV176*'YTD PROGRAM SUMMARY'!AV48</f>
        <v>0</v>
      </c>
      <c r="AW190" s="250">
        <f>AW176*'YTD PROGRAM SUMMARY'!AW48</f>
        <v>0</v>
      </c>
      <c r="AX190" s="250">
        <f>AX176*'YTD PROGRAM SUMMARY'!AX48</f>
        <v>0</v>
      </c>
      <c r="AY190" s="250">
        <f>AY176*'YTD PROGRAM SUMMARY'!AY48</f>
        <v>0</v>
      </c>
      <c r="AZ190" s="250">
        <f>AZ176*'YTD PROGRAM SUMMARY'!AZ48</f>
        <v>0</v>
      </c>
      <c r="BA190" s="250">
        <f>BA176*'YTD PROGRAM SUMMARY'!BA48</f>
        <v>0</v>
      </c>
      <c r="BB190" s="250">
        <f>BB176*'YTD PROGRAM SUMMARY'!BB48</f>
        <v>0</v>
      </c>
      <c r="BC190" s="250">
        <f>BC176*'YTD PROGRAM SUMMARY'!BC48</f>
        <v>0</v>
      </c>
      <c r="BD190" s="250">
        <f>BD176*'YTD PROGRAM SUMMARY'!BD48</f>
        <v>0</v>
      </c>
      <c r="BE190" s="250">
        <f>BE176*'YTD PROGRAM SUMMARY'!BE48</f>
        <v>0</v>
      </c>
      <c r="BF190" s="250">
        <f>BF176*'YTD PROGRAM SUMMARY'!BF48</f>
        <v>0</v>
      </c>
      <c r="BG190" s="250">
        <f>BG176*'YTD PROGRAM SUMMARY'!BG48</f>
        <v>0</v>
      </c>
      <c r="BH190" s="250">
        <f>BH176*'YTD PROGRAM SUMMARY'!BH48</f>
        <v>0</v>
      </c>
      <c r="BI190" s="250">
        <f>BI176*'YTD PROGRAM SUMMARY'!BI48</f>
        <v>0</v>
      </c>
      <c r="BJ190" s="250">
        <f>BJ176*'YTD PROGRAM SUMMARY'!BJ48</f>
        <v>0</v>
      </c>
      <c r="BK190" s="250">
        <f>BK176*'YTD PROGRAM SUMMARY'!BK48</f>
        <v>0</v>
      </c>
      <c r="BL190" s="250">
        <f>BL176*'YTD PROGRAM SUMMARY'!BL48</f>
        <v>0</v>
      </c>
      <c r="BM190" s="250">
        <f>BM176*'YTD PROGRAM SUMMARY'!BM48</f>
        <v>0</v>
      </c>
      <c r="BN190" s="250">
        <f>BN176*'YTD PROGRAM SUMMARY'!BN48</f>
        <v>0</v>
      </c>
      <c r="BO190" s="250">
        <f>BO176*'YTD PROGRAM SUMMARY'!BO48</f>
        <v>0</v>
      </c>
      <c r="BP190" s="250">
        <f>BP176*'YTD PROGRAM SUMMARY'!BP48</f>
        <v>0</v>
      </c>
      <c r="BQ190" s="250">
        <f>BQ176*'YTD PROGRAM SUMMARY'!BQ48</f>
        <v>0</v>
      </c>
      <c r="BR190" s="250">
        <f>BR176*'YTD PROGRAM SUMMARY'!BR48</f>
        <v>0</v>
      </c>
      <c r="BS190" s="250">
        <f>BS176*'YTD PROGRAM SUMMARY'!BS48</f>
        <v>0</v>
      </c>
      <c r="BT190" s="250">
        <f>BT176*'YTD PROGRAM SUMMARY'!BT48</f>
        <v>0</v>
      </c>
      <c r="BU190" s="250">
        <f>BU176*'YTD PROGRAM SUMMARY'!BU48</f>
        <v>0</v>
      </c>
      <c r="BV190" s="250">
        <f>BV176*'YTD PROGRAM SUMMARY'!BV48</f>
        <v>0</v>
      </c>
      <c r="BW190" s="250">
        <f>BW176*'YTD PROGRAM SUMMARY'!BW48</f>
        <v>0</v>
      </c>
      <c r="BX190" s="250">
        <f>BX176*'YTD PROGRAM SUMMARY'!BX48</f>
        <v>0</v>
      </c>
      <c r="BY190" s="250">
        <f>BY176*'YTD PROGRAM SUMMARY'!BY48</f>
        <v>0</v>
      </c>
      <c r="BZ190" s="250">
        <f>BZ176*'YTD PROGRAM SUMMARY'!BZ48</f>
        <v>0</v>
      </c>
      <c r="CA190" s="250">
        <f>CA176*'YTD PROGRAM SUMMARY'!CA48</f>
        <v>0</v>
      </c>
      <c r="CB190" s="250">
        <f>CB176*'YTD PROGRAM SUMMARY'!CB48</f>
        <v>0</v>
      </c>
      <c r="CC190" s="250">
        <f>CC176*'YTD PROGRAM SUMMARY'!CC48</f>
        <v>0</v>
      </c>
      <c r="CD190" s="250">
        <f>CD176*'YTD PROGRAM SUMMARY'!CD48</f>
        <v>0</v>
      </c>
      <c r="CE190" s="250">
        <f>CE176*'YTD PROGRAM SUMMARY'!CE48</f>
        <v>0</v>
      </c>
      <c r="CF190" s="250">
        <f>CF176*'YTD PROGRAM SUMMARY'!CF48</f>
        <v>0</v>
      </c>
      <c r="CG190" s="250">
        <f>CG176*'YTD PROGRAM SUMMARY'!CG48</f>
        <v>0</v>
      </c>
      <c r="CH190" s="251">
        <f>CH176*'YTD PROGRAM SUMMARY'!CH48</f>
        <v>0</v>
      </c>
    </row>
    <row r="191" spans="1:86" hidden="1" x14ac:dyDescent="0.3">
      <c r="A191" s="113"/>
      <c r="B191" s="295" t="s">
        <v>137</v>
      </c>
      <c r="C191" s="120">
        <f>IFERROR(C189/C73,0)</f>
        <v>0</v>
      </c>
      <c r="D191" s="120">
        <f t="shared" ref="D191:N191" si="165">IFERROR(D189/D73,0)</f>
        <v>0</v>
      </c>
      <c r="E191" s="120">
        <f t="shared" si="165"/>
        <v>0</v>
      </c>
      <c r="F191" s="120">
        <f t="shared" si="165"/>
        <v>0</v>
      </c>
      <c r="G191" s="120">
        <f t="shared" si="165"/>
        <v>0</v>
      </c>
      <c r="H191" s="120">
        <f t="shared" si="165"/>
        <v>0</v>
      </c>
      <c r="I191" s="120">
        <f t="shared" si="165"/>
        <v>0.44423838232261437</v>
      </c>
      <c r="J191" s="120">
        <f t="shared" si="165"/>
        <v>0.41334665780817431</v>
      </c>
      <c r="K191" s="120">
        <f t="shared" si="165"/>
        <v>0</v>
      </c>
      <c r="L191" s="120">
        <f t="shared" si="165"/>
        <v>0.64469065883608967</v>
      </c>
      <c r="M191" s="120">
        <f t="shared" si="165"/>
        <v>0</v>
      </c>
      <c r="N191" s="120">
        <f t="shared" si="165"/>
        <v>0.28031547435912507</v>
      </c>
      <c r="O191" s="252">
        <f>IFERROR(O189/O73,0)</f>
        <v>0</v>
      </c>
      <c r="P191" s="252">
        <f t="shared" ref="P191:Y191" si="166">IFERROR(P189/P73,0)</f>
        <v>0</v>
      </c>
      <c r="Q191" s="252">
        <f t="shared" si="166"/>
        <v>0</v>
      </c>
      <c r="R191" s="252">
        <f t="shared" si="166"/>
        <v>0</v>
      </c>
      <c r="S191" s="252">
        <f t="shared" si="166"/>
        <v>0</v>
      </c>
      <c r="T191" s="252">
        <f t="shared" si="166"/>
        <v>0</v>
      </c>
      <c r="U191" s="252">
        <f t="shared" si="166"/>
        <v>0</v>
      </c>
      <c r="V191" s="252">
        <f t="shared" si="166"/>
        <v>0</v>
      </c>
      <c r="W191" s="252">
        <f t="shared" si="166"/>
        <v>0</v>
      </c>
      <c r="X191" s="252">
        <f t="shared" si="166"/>
        <v>0</v>
      </c>
      <c r="Y191" s="252">
        <f t="shared" si="166"/>
        <v>0</v>
      </c>
      <c r="Z191" s="252">
        <f>IFERROR(Z189/Z80,0)</f>
        <v>0</v>
      </c>
      <c r="AA191" s="252">
        <f>IFERROR(AA189/AA73,0)</f>
        <v>0</v>
      </c>
      <c r="AB191" s="252">
        <f t="shared" ref="AB191:AK191" si="167">IFERROR(AB189/AB73,0)</f>
        <v>0</v>
      </c>
      <c r="AC191" s="252">
        <f t="shared" si="167"/>
        <v>0</v>
      </c>
      <c r="AD191" s="252">
        <f t="shared" si="167"/>
        <v>0</v>
      </c>
      <c r="AE191" s="252">
        <f t="shared" si="167"/>
        <v>0</v>
      </c>
      <c r="AF191" s="252">
        <f t="shared" si="167"/>
        <v>0</v>
      </c>
      <c r="AG191" s="252">
        <f t="shared" si="167"/>
        <v>0</v>
      </c>
      <c r="AH191" s="252">
        <f t="shared" si="167"/>
        <v>0</v>
      </c>
      <c r="AI191" s="252">
        <f t="shared" si="167"/>
        <v>0</v>
      </c>
      <c r="AJ191" s="252">
        <f t="shared" si="167"/>
        <v>0</v>
      </c>
      <c r="AK191" s="252">
        <f t="shared" si="167"/>
        <v>0</v>
      </c>
      <c r="AL191" s="252">
        <f>IFERROR(AL189/AL80,0)</f>
        <v>0</v>
      </c>
      <c r="AM191" s="252">
        <f>IFERROR(AM189/AM73,0)</f>
        <v>0</v>
      </c>
      <c r="AN191" s="252">
        <f t="shared" ref="AN191:AW191" si="168">IFERROR(AN189/AN73,0)</f>
        <v>0</v>
      </c>
      <c r="AO191" s="252">
        <f t="shared" si="168"/>
        <v>0</v>
      </c>
      <c r="AP191" s="252">
        <f t="shared" si="168"/>
        <v>0</v>
      </c>
      <c r="AQ191" s="252">
        <f t="shared" si="168"/>
        <v>0</v>
      </c>
      <c r="AR191" s="252">
        <f t="shared" si="168"/>
        <v>0</v>
      </c>
      <c r="AS191" s="252">
        <f t="shared" si="168"/>
        <v>0</v>
      </c>
      <c r="AT191" s="252">
        <f t="shared" si="168"/>
        <v>0</v>
      </c>
      <c r="AU191" s="252">
        <f t="shared" si="168"/>
        <v>0</v>
      </c>
      <c r="AV191" s="252">
        <f t="shared" si="168"/>
        <v>0</v>
      </c>
      <c r="AW191" s="252">
        <f t="shared" si="168"/>
        <v>0</v>
      </c>
      <c r="AX191" s="252">
        <f>IFERROR(AX189/AX80,0)</f>
        <v>0</v>
      </c>
      <c r="AY191" s="252">
        <f>IFERROR(AY189/AY73,0)</f>
        <v>0</v>
      </c>
      <c r="AZ191" s="252">
        <f t="shared" ref="AZ191:BI191" si="169">IFERROR(AZ189/AZ73,0)</f>
        <v>0</v>
      </c>
      <c r="BA191" s="252">
        <f t="shared" si="169"/>
        <v>0</v>
      </c>
      <c r="BB191" s="252">
        <f t="shared" si="169"/>
        <v>0</v>
      </c>
      <c r="BC191" s="252">
        <f t="shared" si="169"/>
        <v>0</v>
      </c>
      <c r="BD191" s="252">
        <f t="shared" si="169"/>
        <v>0</v>
      </c>
      <c r="BE191" s="252">
        <f t="shared" si="169"/>
        <v>0</v>
      </c>
      <c r="BF191" s="252">
        <f t="shared" si="169"/>
        <v>0</v>
      </c>
      <c r="BG191" s="252">
        <f t="shared" si="169"/>
        <v>0</v>
      </c>
      <c r="BH191" s="252">
        <f t="shared" si="169"/>
        <v>0</v>
      </c>
      <c r="BI191" s="252">
        <f t="shared" si="169"/>
        <v>0</v>
      </c>
      <c r="BJ191" s="252">
        <f>IFERROR(BJ189/BJ80,0)</f>
        <v>0</v>
      </c>
      <c r="BK191" s="252">
        <f>IFERROR(BK189/BK73,0)</f>
        <v>0</v>
      </c>
      <c r="BL191" s="252">
        <f t="shared" ref="BL191:BU191" si="170">IFERROR(BL189/BL73,0)</f>
        <v>0</v>
      </c>
      <c r="BM191" s="252">
        <f t="shared" si="170"/>
        <v>0</v>
      </c>
      <c r="BN191" s="252">
        <f t="shared" si="170"/>
        <v>0</v>
      </c>
      <c r="BO191" s="252">
        <f t="shared" si="170"/>
        <v>0</v>
      </c>
      <c r="BP191" s="252">
        <f t="shared" si="170"/>
        <v>0</v>
      </c>
      <c r="BQ191" s="252">
        <f t="shared" si="170"/>
        <v>0</v>
      </c>
      <c r="BR191" s="252">
        <f t="shared" si="170"/>
        <v>0</v>
      </c>
      <c r="BS191" s="252">
        <f t="shared" si="170"/>
        <v>0</v>
      </c>
      <c r="BT191" s="252">
        <f t="shared" si="170"/>
        <v>0</v>
      </c>
      <c r="BU191" s="252">
        <f t="shared" si="170"/>
        <v>0</v>
      </c>
      <c r="BV191" s="252">
        <f>IFERROR(BV189/BV80,0)</f>
        <v>0</v>
      </c>
      <c r="BW191" s="252">
        <f>IFERROR(BW189/BW73,0)</f>
        <v>0</v>
      </c>
      <c r="BX191" s="252">
        <f t="shared" ref="BX191:CG191" si="171">IFERROR(BX189/BX73,0)</f>
        <v>0</v>
      </c>
      <c r="BY191" s="252">
        <f t="shared" si="171"/>
        <v>0</v>
      </c>
      <c r="BZ191" s="252">
        <f t="shared" si="171"/>
        <v>0</v>
      </c>
      <c r="CA191" s="252">
        <f t="shared" si="171"/>
        <v>0</v>
      </c>
      <c r="CB191" s="252">
        <f t="shared" si="171"/>
        <v>0</v>
      </c>
      <c r="CC191" s="252">
        <f t="shared" si="171"/>
        <v>0</v>
      </c>
      <c r="CD191" s="252">
        <f t="shared" si="171"/>
        <v>0</v>
      </c>
      <c r="CE191" s="252">
        <f t="shared" si="171"/>
        <v>0</v>
      </c>
      <c r="CF191" s="252">
        <f t="shared" si="171"/>
        <v>0</v>
      </c>
      <c r="CG191" s="252">
        <f t="shared" si="171"/>
        <v>0</v>
      </c>
      <c r="CH191" s="260">
        <f>IFERROR(CH189/CH80,0)</f>
        <v>0</v>
      </c>
    </row>
    <row r="192" spans="1:86" ht="15" hidden="1" thickBot="1" x14ac:dyDescent="0.35">
      <c r="A192" s="113"/>
      <c r="B192" s="96" t="s">
        <v>138</v>
      </c>
      <c r="C192" s="121">
        <f t="shared" ref="C192" si="172">IFERROR(C190/C73,0)</f>
        <v>0</v>
      </c>
      <c r="D192" s="121">
        <f t="shared" ref="D192:N192" si="173">IFERROR(D190/D73,0)</f>
        <v>0</v>
      </c>
      <c r="E192" s="121">
        <f t="shared" si="173"/>
        <v>0</v>
      </c>
      <c r="F192" s="121">
        <f t="shared" si="173"/>
        <v>0</v>
      </c>
      <c r="G192" s="121">
        <f t="shared" si="173"/>
        <v>0</v>
      </c>
      <c r="H192" s="121">
        <f t="shared" si="173"/>
        <v>0</v>
      </c>
      <c r="I192" s="121">
        <f t="shared" si="173"/>
        <v>0.55576161767738574</v>
      </c>
      <c r="J192" s="121">
        <f t="shared" si="173"/>
        <v>0.58665334219182552</v>
      </c>
      <c r="K192" s="121">
        <f t="shared" si="173"/>
        <v>0</v>
      </c>
      <c r="L192" s="121">
        <f t="shared" si="173"/>
        <v>0.3553093411639105</v>
      </c>
      <c r="M192" s="121">
        <f t="shared" si="173"/>
        <v>0</v>
      </c>
      <c r="N192" s="121">
        <f t="shared" si="173"/>
        <v>6.9986722392654688E-2</v>
      </c>
      <c r="O192" s="253">
        <f>IFERROR(O190/O73,0)</f>
        <v>0</v>
      </c>
      <c r="P192" s="253">
        <f t="shared" ref="P192:Y192" si="174">IFERROR(P190/P73,0)</f>
        <v>0</v>
      </c>
      <c r="Q192" s="253">
        <f t="shared" si="174"/>
        <v>0</v>
      </c>
      <c r="R192" s="253">
        <f t="shared" si="174"/>
        <v>0</v>
      </c>
      <c r="S192" s="253">
        <f t="shared" si="174"/>
        <v>0</v>
      </c>
      <c r="T192" s="253">
        <f t="shared" si="174"/>
        <v>0</v>
      </c>
      <c r="U192" s="253">
        <f t="shared" si="174"/>
        <v>0</v>
      </c>
      <c r="V192" s="253">
        <f t="shared" si="174"/>
        <v>0</v>
      </c>
      <c r="W192" s="253">
        <f t="shared" si="174"/>
        <v>0</v>
      </c>
      <c r="X192" s="253">
        <f t="shared" si="174"/>
        <v>0</v>
      </c>
      <c r="Y192" s="253">
        <f t="shared" si="174"/>
        <v>0</v>
      </c>
      <c r="Z192" s="253">
        <f>IFERROR(Z190/Z81,0)</f>
        <v>0</v>
      </c>
      <c r="AA192" s="253">
        <f>IFERROR(AA190/AA73,0)</f>
        <v>0</v>
      </c>
      <c r="AB192" s="253">
        <f t="shared" ref="AB192:AK192" si="175">IFERROR(AB190/AB73,0)</f>
        <v>0</v>
      </c>
      <c r="AC192" s="253">
        <f t="shared" si="175"/>
        <v>0</v>
      </c>
      <c r="AD192" s="253">
        <f t="shared" si="175"/>
        <v>0</v>
      </c>
      <c r="AE192" s="253">
        <f t="shared" si="175"/>
        <v>0</v>
      </c>
      <c r="AF192" s="253">
        <f t="shared" si="175"/>
        <v>0</v>
      </c>
      <c r="AG192" s="253">
        <f t="shared" si="175"/>
        <v>0</v>
      </c>
      <c r="AH192" s="253">
        <f t="shared" si="175"/>
        <v>0</v>
      </c>
      <c r="AI192" s="253">
        <f t="shared" si="175"/>
        <v>0</v>
      </c>
      <c r="AJ192" s="253">
        <f t="shared" si="175"/>
        <v>0</v>
      </c>
      <c r="AK192" s="253">
        <f t="shared" si="175"/>
        <v>0</v>
      </c>
      <c r="AL192" s="253">
        <f>IFERROR(AL190/AL81,0)</f>
        <v>0</v>
      </c>
      <c r="AM192" s="253">
        <f>IFERROR(AM190/AM73,0)</f>
        <v>0</v>
      </c>
      <c r="AN192" s="253">
        <f t="shared" ref="AN192:AW192" si="176">IFERROR(AN190/AN73,0)</f>
        <v>0</v>
      </c>
      <c r="AO192" s="253">
        <f t="shared" si="176"/>
        <v>0</v>
      </c>
      <c r="AP192" s="253">
        <f t="shared" si="176"/>
        <v>0</v>
      </c>
      <c r="AQ192" s="253">
        <f t="shared" si="176"/>
        <v>0</v>
      </c>
      <c r="AR192" s="253">
        <f t="shared" si="176"/>
        <v>0</v>
      </c>
      <c r="AS192" s="253">
        <f t="shared" si="176"/>
        <v>0</v>
      </c>
      <c r="AT192" s="253">
        <f t="shared" si="176"/>
        <v>0</v>
      </c>
      <c r="AU192" s="253">
        <f t="shared" si="176"/>
        <v>0</v>
      </c>
      <c r="AV192" s="253">
        <f t="shared" si="176"/>
        <v>0</v>
      </c>
      <c r="AW192" s="253">
        <f t="shared" si="176"/>
        <v>0</v>
      </c>
      <c r="AX192" s="253">
        <f>IFERROR(AX190/AX81,0)</f>
        <v>0</v>
      </c>
      <c r="AY192" s="253">
        <f>IFERROR(AY190/AY73,0)</f>
        <v>0</v>
      </c>
      <c r="AZ192" s="253">
        <f t="shared" ref="AZ192:BI192" si="177">IFERROR(AZ190/AZ73,0)</f>
        <v>0</v>
      </c>
      <c r="BA192" s="253">
        <f t="shared" si="177"/>
        <v>0</v>
      </c>
      <c r="BB192" s="253">
        <f t="shared" si="177"/>
        <v>0</v>
      </c>
      <c r="BC192" s="253">
        <f t="shared" si="177"/>
        <v>0</v>
      </c>
      <c r="BD192" s="253">
        <f t="shared" si="177"/>
        <v>0</v>
      </c>
      <c r="BE192" s="253">
        <f t="shared" si="177"/>
        <v>0</v>
      </c>
      <c r="BF192" s="253">
        <f t="shared" si="177"/>
        <v>0</v>
      </c>
      <c r="BG192" s="253">
        <f t="shared" si="177"/>
        <v>0</v>
      </c>
      <c r="BH192" s="253">
        <f t="shared" si="177"/>
        <v>0</v>
      </c>
      <c r="BI192" s="253">
        <f t="shared" si="177"/>
        <v>0</v>
      </c>
      <c r="BJ192" s="253">
        <f>IFERROR(BJ190/BJ81,0)</f>
        <v>0</v>
      </c>
      <c r="BK192" s="253">
        <f>IFERROR(BK190/BK73,0)</f>
        <v>0</v>
      </c>
      <c r="BL192" s="253">
        <f t="shared" ref="BL192:BU192" si="178">IFERROR(BL190/BL73,0)</f>
        <v>0</v>
      </c>
      <c r="BM192" s="253">
        <f t="shared" si="178"/>
        <v>0</v>
      </c>
      <c r="BN192" s="253">
        <f t="shared" si="178"/>
        <v>0</v>
      </c>
      <c r="BO192" s="253">
        <f t="shared" si="178"/>
        <v>0</v>
      </c>
      <c r="BP192" s="253">
        <f t="shared" si="178"/>
        <v>0</v>
      </c>
      <c r="BQ192" s="253">
        <f t="shared" si="178"/>
        <v>0</v>
      </c>
      <c r="BR192" s="253">
        <f t="shared" si="178"/>
        <v>0</v>
      </c>
      <c r="BS192" s="253">
        <f t="shared" si="178"/>
        <v>0</v>
      </c>
      <c r="BT192" s="253">
        <f t="shared" si="178"/>
        <v>0</v>
      </c>
      <c r="BU192" s="253">
        <f t="shared" si="178"/>
        <v>0</v>
      </c>
      <c r="BV192" s="253">
        <f>IFERROR(BV190/BV81,0)</f>
        <v>0</v>
      </c>
      <c r="BW192" s="253">
        <f>IFERROR(BW190/BW73,0)</f>
        <v>0</v>
      </c>
      <c r="BX192" s="253">
        <f t="shared" ref="BX192:CG192" si="179">IFERROR(BX190/BX73,0)</f>
        <v>0</v>
      </c>
      <c r="BY192" s="253">
        <f t="shared" si="179"/>
        <v>0</v>
      </c>
      <c r="BZ192" s="253">
        <f t="shared" si="179"/>
        <v>0</v>
      </c>
      <c r="CA192" s="253">
        <f t="shared" si="179"/>
        <v>0</v>
      </c>
      <c r="CB192" s="253">
        <f t="shared" si="179"/>
        <v>0</v>
      </c>
      <c r="CC192" s="253">
        <f t="shared" si="179"/>
        <v>0</v>
      </c>
      <c r="CD192" s="253">
        <f t="shared" si="179"/>
        <v>0</v>
      </c>
      <c r="CE192" s="253">
        <f t="shared" si="179"/>
        <v>0</v>
      </c>
      <c r="CF192" s="253">
        <f t="shared" si="179"/>
        <v>0</v>
      </c>
      <c r="CG192" s="253">
        <f t="shared" si="179"/>
        <v>0</v>
      </c>
      <c r="CH192" s="254">
        <f>IFERROR(CH190/CH81,0)</f>
        <v>0</v>
      </c>
    </row>
    <row r="193" spans="1:86" s="1" customFormat="1" ht="15" hidden="1" thickBot="1" x14ac:dyDescent="0.35">
      <c r="A193" s="122"/>
      <c r="B193" s="302" t="s">
        <v>139</v>
      </c>
      <c r="C193" s="123">
        <f>C191+C192</f>
        <v>0</v>
      </c>
      <c r="D193" s="123">
        <f t="shared" ref="D193:N193" si="180">D191+D192</f>
        <v>0</v>
      </c>
      <c r="E193" s="124">
        <f t="shared" si="180"/>
        <v>0</v>
      </c>
      <c r="F193" s="124">
        <f t="shared" si="180"/>
        <v>0</v>
      </c>
      <c r="G193" s="124">
        <f t="shared" si="180"/>
        <v>0</v>
      </c>
      <c r="H193" s="124">
        <f t="shared" si="180"/>
        <v>0</v>
      </c>
      <c r="I193" s="124">
        <f t="shared" si="180"/>
        <v>1</v>
      </c>
      <c r="J193" s="124">
        <f t="shared" si="180"/>
        <v>0.99999999999999978</v>
      </c>
      <c r="K193" s="124">
        <f t="shared" si="180"/>
        <v>0</v>
      </c>
      <c r="L193" s="124">
        <f t="shared" si="180"/>
        <v>1.0000000000000002</v>
      </c>
      <c r="M193" s="125">
        <f t="shared" si="180"/>
        <v>0</v>
      </c>
      <c r="N193" s="125">
        <f t="shared" si="180"/>
        <v>0.35030219675177976</v>
      </c>
      <c r="O193" s="255">
        <f>O191+O192</f>
        <v>0</v>
      </c>
      <c r="P193" s="255">
        <f t="shared" ref="P193:X193" si="181">P191+P192</f>
        <v>0</v>
      </c>
      <c r="Q193" s="256">
        <f t="shared" si="181"/>
        <v>0</v>
      </c>
      <c r="R193" s="256">
        <f t="shared" si="181"/>
        <v>0</v>
      </c>
      <c r="S193" s="256">
        <f t="shared" si="181"/>
        <v>0</v>
      </c>
      <c r="T193" s="256">
        <f t="shared" si="181"/>
        <v>0</v>
      </c>
      <c r="U193" s="256">
        <f t="shared" si="181"/>
        <v>0</v>
      </c>
      <c r="V193" s="256">
        <f t="shared" si="181"/>
        <v>0</v>
      </c>
      <c r="W193" s="256">
        <f t="shared" si="181"/>
        <v>0</v>
      </c>
      <c r="X193" s="256">
        <f t="shared" si="181"/>
        <v>0</v>
      </c>
      <c r="Y193" s="257">
        <f>Y191+Y192</f>
        <v>0</v>
      </c>
      <c r="Z193" s="257">
        <f>Z191+Z192</f>
        <v>0</v>
      </c>
      <c r="AA193" s="255">
        <f>AA191+AA192</f>
        <v>0</v>
      </c>
      <c r="AB193" s="255">
        <f t="shared" ref="AB193:AJ193" si="182">AB191+AB192</f>
        <v>0</v>
      </c>
      <c r="AC193" s="256">
        <f t="shared" si="182"/>
        <v>0</v>
      </c>
      <c r="AD193" s="256">
        <f t="shared" si="182"/>
        <v>0</v>
      </c>
      <c r="AE193" s="256">
        <f t="shared" si="182"/>
        <v>0</v>
      </c>
      <c r="AF193" s="256">
        <f t="shared" si="182"/>
        <v>0</v>
      </c>
      <c r="AG193" s="256">
        <f t="shared" si="182"/>
        <v>0</v>
      </c>
      <c r="AH193" s="256">
        <f t="shared" si="182"/>
        <v>0</v>
      </c>
      <c r="AI193" s="256">
        <f t="shared" si="182"/>
        <v>0</v>
      </c>
      <c r="AJ193" s="256">
        <f t="shared" si="182"/>
        <v>0</v>
      </c>
      <c r="AK193" s="257">
        <f>AK191+AK192</f>
        <v>0</v>
      </c>
      <c r="AL193" s="257">
        <f>AL191+AL192</f>
        <v>0</v>
      </c>
      <c r="AM193" s="255">
        <f>AM191+AM192</f>
        <v>0</v>
      </c>
      <c r="AN193" s="255">
        <f t="shared" ref="AN193:AV193" si="183">AN191+AN192</f>
        <v>0</v>
      </c>
      <c r="AO193" s="256">
        <f t="shared" si="183"/>
        <v>0</v>
      </c>
      <c r="AP193" s="256">
        <f t="shared" si="183"/>
        <v>0</v>
      </c>
      <c r="AQ193" s="256">
        <f t="shared" si="183"/>
        <v>0</v>
      </c>
      <c r="AR193" s="256">
        <f t="shared" si="183"/>
        <v>0</v>
      </c>
      <c r="AS193" s="256">
        <f t="shared" si="183"/>
        <v>0</v>
      </c>
      <c r="AT193" s="256">
        <f t="shared" si="183"/>
        <v>0</v>
      </c>
      <c r="AU193" s="256">
        <f t="shared" si="183"/>
        <v>0</v>
      </c>
      <c r="AV193" s="256">
        <f t="shared" si="183"/>
        <v>0</v>
      </c>
      <c r="AW193" s="257">
        <f>AW191+AW192</f>
        <v>0</v>
      </c>
      <c r="AX193" s="257">
        <f>AX191+AX192</f>
        <v>0</v>
      </c>
      <c r="AY193" s="255">
        <f>AY191+AY192</f>
        <v>0</v>
      </c>
      <c r="AZ193" s="255">
        <f t="shared" ref="AZ193:BH193" si="184">AZ191+AZ192</f>
        <v>0</v>
      </c>
      <c r="BA193" s="256">
        <f t="shared" si="184"/>
        <v>0</v>
      </c>
      <c r="BB193" s="256">
        <f t="shared" si="184"/>
        <v>0</v>
      </c>
      <c r="BC193" s="256">
        <f t="shared" si="184"/>
        <v>0</v>
      </c>
      <c r="BD193" s="256">
        <f t="shared" si="184"/>
        <v>0</v>
      </c>
      <c r="BE193" s="256">
        <f t="shared" si="184"/>
        <v>0</v>
      </c>
      <c r="BF193" s="256">
        <f t="shared" si="184"/>
        <v>0</v>
      </c>
      <c r="BG193" s="256">
        <f t="shared" si="184"/>
        <v>0</v>
      </c>
      <c r="BH193" s="256">
        <f t="shared" si="184"/>
        <v>0</v>
      </c>
      <c r="BI193" s="257">
        <f>BI191+BI192</f>
        <v>0</v>
      </c>
      <c r="BJ193" s="257">
        <f>BJ191+BJ192</f>
        <v>0</v>
      </c>
      <c r="BK193" s="255">
        <f>BK191+BK192</f>
        <v>0</v>
      </c>
      <c r="BL193" s="255">
        <f t="shared" ref="BL193:BT193" si="185">BL191+BL192</f>
        <v>0</v>
      </c>
      <c r="BM193" s="256">
        <f t="shared" si="185"/>
        <v>0</v>
      </c>
      <c r="BN193" s="256">
        <f t="shared" si="185"/>
        <v>0</v>
      </c>
      <c r="BO193" s="256">
        <f t="shared" si="185"/>
        <v>0</v>
      </c>
      <c r="BP193" s="256">
        <f t="shared" si="185"/>
        <v>0</v>
      </c>
      <c r="BQ193" s="256">
        <f t="shared" si="185"/>
        <v>0</v>
      </c>
      <c r="BR193" s="256">
        <f t="shared" si="185"/>
        <v>0</v>
      </c>
      <c r="BS193" s="256">
        <f t="shared" si="185"/>
        <v>0</v>
      </c>
      <c r="BT193" s="256">
        <f t="shared" si="185"/>
        <v>0</v>
      </c>
      <c r="BU193" s="257">
        <f>BU191+BU192</f>
        <v>0</v>
      </c>
      <c r="BV193" s="257">
        <f>BV191+BV192</f>
        <v>0</v>
      </c>
      <c r="BW193" s="255">
        <f>BW191+BW192</f>
        <v>0</v>
      </c>
      <c r="BX193" s="255">
        <f t="shared" ref="BX193:CF193" si="186">BX191+BX192</f>
        <v>0</v>
      </c>
      <c r="BY193" s="256">
        <f t="shared" si="186"/>
        <v>0</v>
      </c>
      <c r="BZ193" s="256">
        <f t="shared" si="186"/>
        <v>0</v>
      </c>
      <c r="CA193" s="256">
        <f t="shared" si="186"/>
        <v>0</v>
      </c>
      <c r="CB193" s="256">
        <f t="shared" si="186"/>
        <v>0</v>
      </c>
      <c r="CC193" s="256">
        <f t="shared" si="186"/>
        <v>0</v>
      </c>
      <c r="CD193" s="256">
        <f t="shared" si="186"/>
        <v>0</v>
      </c>
      <c r="CE193" s="256">
        <f t="shared" si="186"/>
        <v>0</v>
      </c>
      <c r="CF193" s="256">
        <f t="shared" si="186"/>
        <v>0</v>
      </c>
      <c r="CG193" s="257">
        <f>CG191+CG192</f>
        <v>0</v>
      </c>
      <c r="CH193" s="261">
        <f>CH191+CH192</f>
        <v>0</v>
      </c>
    </row>
    <row r="194" spans="1:86" hidden="1" x14ac:dyDescent="0.3">
      <c r="A194" s="113"/>
      <c r="B194" s="113" t="s">
        <v>140</v>
      </c>
      <c r="C194" s="127">
        <f>C186+C193</f>
        <v>0</v>
      </c>
      <c r="D194" s="127">
        <f t="shared" ref="D194:N194" si="187">D186+D193</f>
        <v>0</v>
      </c>
      <c r="E194" s="127">
        <f t="shared" si="187"/>
        <v>1.0000058838820034</v>
      </c>
      <c r="F194" s="127">
        <f t="shared" si="187"/>
        <v>0</v>
      </c>
      <c r="G194" s="127">
        <f t="shared" si="187"/>
        <v>0.99999868218067567</v>
      </c>
      <c r="H194" s="127">
        <f t="shared" si="187"/>
        <v>1.0000023711932413</v>
      </c>
      <c r="I194" s="127">
        <f t="shared" si="187"/>
        <v>1</v>
      </c>
      <c r="J194" s="127">
        <f t="shared" si="187"/>
        <v>0.99999999999999978</v>
      </c>
      <c r="K194" s="127">
        <f t="shared" si="187"/>
        <v>1</v>
      </c>
      <c r="L194" s="127">
        <f t="shared" si="187"/>
        <v>1.0000000000000002</v>
      </c>
      <c r="M194" s="127">
        <f t="shared" si="187"/>
        <v>0</v>
      </c>
      <c r="N194" s="127">
        <f t="shared" si="187"/>
        <v>0.99999999999999989</v>
      </c>
      <c r="O194" s="262">
        <f>O186+O193</f>
        <v>0</v>
      </c>
      <c r="P194" s="262">
        <f t="shared" ref="P194:Z194" si="188">P186+P193</f>
        <v>0</v>
      </c>
      <c r="Q194" s="262">
        <f t="shared" si="188"/>
        <v>0</v>
      </c>
      <c r="R194" s="262">
        <f t="shared" si="188"/>
        <v>0</v>
      </c>
      <c r="S194" s="262">
        <f t="shared" si="188"/>
        <v>0</v>
      </c>
      <c r="T194" s="262">
        <f t="shared" si="188"/>
        <v>0</v>
      </c>
      <c r="U194" s="262">
        <f t="shared" si="188"/>
        <v>0</v>
      </c>
      <c r="V194" s="262">
        <f t="shared" si="188"/>
        <v>0</v>
      </c>
      <c r="W194" s="262">
        <f t="shared" si="188"/>
        <v>0</v>
      </c>
      <c r="X194" s="262">
        <f t="shared" si="188"/>
        <v>0</v>
      </c>
      <c r="Y194" s="262">
        <f t="shared" si="188"/>
        <v>0</v>
      </c>
      <c r="Z194" s="262">
        <f t="shared" si="188"/>
        <v>0</v>
      </c>
      <c r="AA194" s="262">
        <f>AA186+AA193</f>
        <v>0</v>
      </c>
      <c r="AB194" s="262">
        <f t="shared" ref="AB194:AL194" si="189">AB186+AB193</f>
        <v>0</v>
      </c>
      <c r="AC194" s="262">
        <f t="shared" si="189"/>
        <v>0</v>
      </c>
      <c r="AD194" s="262">
        <f t="shared" si="189"/>
        <v>0</v>
      </c>
      <c r="AE194" s="262">
        <f t="shared" si="189"/>
        <v>0</v>
      </c>
      <c r="AF194" s="262">
        <f t="shared" si="189"/>
        <v>0</v>
      </c>
      <c r="AG194" s="262">
        <f t="shared" si="189"/>
        <v>0</v>
      </c>
      <c r="AH194" s="262">
        <f t="shared" si="189"/>
        <v>0</v>
      </c>
      <c r="AI194" s="262">
        <f t="shared" si="189"/>
        <v>0</v>
      </c>
      <c r="AJ194" s="262">
        <f t="shared" si="189"/>
        <v>0</v>
      </c>
      <c r="AK194" s="262">
        <f t="shared" si="189"/>
        <v>0</v>
      </c>
      <c r="AL194" s="262">
        <f t="shared" si="189"/>
        <v>0</v>
      </c>
      <c r="AM194" s="262">
        <f>AM186+AM193</f>
        <v>0</v>
      </c>
      <c r="AN194" s="262">
        <f t="shared" ref="AN194:AX194" si="190">AN186+AN193</f>
        <v>0</v>
      </c>
      <c r="AO194" s="262">
        <f t="shared" si="190"/>
        <v>0</v>
      </c>
      <c r="AP194" s="262">
        <f t="shared" si="190"/>
        <v>0</v>
      </c>
      <c r="AQ194" s="262">
        <f t="shared" si="190"/>
        <v>0</v>
      </c>
      <c r="AR194" s="262">
        <f t="shared" si="190"/>
        <v>0</v>
      </c>
      <c r="AS194" s="262">
        <f t="shared" si="190"/>
        <v>0</v>
      </c>
      <c r="AT194" s="262">
        <f t="shared" si="190"/>
        <v>0</v>
      </c>
      <c r="AU194" s="262">
        <f t="shared" si="190"/>
        <v>0</v>
      </c>
      <c r="AV194" s="262">
        <f t="shared" si="190"/>
        <v>0</v>
      </c>
      <c r="AW194" s="262">
        <f t="shared" si="190"/>
        <v>0</v>
      </c>
      <c r="AX194" s="262">
        <f t="shared" si="190"/>
        <v>0</v>
      </c>
      <c r="AY194" s="262">
        <f>AY186+AY193</f>
        <v>0</v>
      </c>
      <c r="AZ194" s="262">
        <f t="shared" ref="AZ194:BJ194" si="191">AZ186+AZ193</f>
        <v>0</v>
      </c>
      <c r="BA194" s="262">
        <f t="shared" si="191"/>
        <v>0</v>
      </c>
      <c r="BB194" s="262">
        <f t="shared" si="191"/>
        <v>0</v>
      </c>
      <c r="BC194" s="262">
        <f t="shared" si="191"/>
        <v>0</v>
      </c>
      <c r="BD194" s="262">
        <f t="shared" si="191"/>
        <v>0</v>
      </c>
      <c r="BE194" s="262">
        <f t="shared" si="191"/>
        <v>0</v>
      </c>
      <c r="BF194" s="262">
        <f t="shared" si="191"/>
        <v>0</v>
      </c>
      <c r="BG194" s="262">
        <f t="shared" si="191"/>
        <v>0</v>
      </c>
      <c r="BH194" s="262">
        <f t="shared" si="191"/>
        <v>0</v>
      </c>
      <c r="BI194" s="262">
        <f t="shared" si="191"/>
        <v>0</v>
      </c>
      <c r="BJ194" s="262">
        <f t="shared" si="191"/>
        <v>0</v>
      </c>
      <c r="BK194" s="262">
        <f>BK186+BK193</f>
        <v>0</v>
      </c>
      <c r="BL194" s="262">
        <f t="shared" ref="BL194:BV194" si="192">BL186+BL193</f>
        <v>0</v>
      </c>
      <c r="BM194" s="262">
        <f t="shared" si="192"/>
        <v>0</v>
      </c>
      <c r="BN194" s="262">
        <f t="shared" si="192"/>
        <v>0</v>
      </c>
      <c r="BO194" s="262">
        <f t="shared" si="192"/>
        <v>0</v>
      </c>
      <c r="BP194" s="262">
        <f t="shared" si="192"/>
        <v>0</v>
      </c>
      <c r="BQ194" s="262">
        <f t="shared" si="192"/>
        <v>0</v>
      </c>
      <c r="BR194" s="262">
        <f t="shared" si="192"/>
        <v>0</v>
      </c>
      <c r="BS194" s="262">
        <f t="shared" si="192"/>
        <v>0</v>
      </c>
      <c r="BT194" s="262">
        <f t="shared" si="192"/>
        <v>0</v>
      </c>
      <c r="BU194" s="262">
        <f t="shared" si="192"/>
        <v>0</v>
      </c>
      <c r="BV194" s="262">
        <f t="shared" si="192"/>
        <v>0</v>
      </c>
      <c r="BW194" s="262">
        <f>BW186+BW193</f>
        <v>0</v>
      </c>
      <c r="BX194" s="262">
        <f t="shared" ref="BX194:CH194" si="193">BX186+BX193</f>
        <v>0</v>
      </c>
      <c r="BY194" s="262">
        <f t="shared" si="193"/>
        <v>0</v>
      </c>
      <c r="BZ194" s="262">
        <f t="shared" si="193"/>
        <v>0</v>
      </c>
      <c r="CA194" s="262">
        <f t="shared" si="193"/>
        <v>0</v>
      </c>
      <c r="CB194" s="262">
        <f t="shared" si="193"/>
        <v>0</v>
      </c>
      <c r="CC194" s="262">
        <f t="shared" si="193"/>
        <v>0</v>
      </c>
      <c r="CD194" s="262">
        <f t="shared" si="193"/>
        <v>0</v>
      </c>
      <c r="CE194" s="262">
        <f t="shared" si="193"/>
        <v>0</v>
      </c>
      <c r="CF194" s="262">
        <f t="shared" si="193"/>
        <v>0</v>
      </c>
      <c r="CG194" s="262">
        <f t="shared" si="193"/>
        <v>0</v>
      </c>
      <c r="CH194" s="262">
        <f t="shared" si="193"/>
        <v>0</v>
      </c>
    </row>
    <row r="195" spans="1:86" hidden="1" x14ac:dyDescent="0.3">
      <c r="A195" s="113"/>
      <c r="B195" s="113"/>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row>
    <row r="196" spans="1:86" hidden="1" x14ac:dyDescent="0.3">
      <c r="A196" s="113"/>
      <c r="B196" s="113" t="s">
        <v>141</v>
      </c>
      <c r="C196" s="128">
        <f t="shared" ref="C196" si="194">SUM(C182:C183)</f>
        <v>0</v>
      </c>
      <c r="D196" s="128">
        <f t="shared" ref="D196:BO196" si="195">SUM(D182:D183)</f>
        <v>0</v>
      </c>
      <c r="E196" s="129">
        <f t="shared" si="195"/>
        <v>110.16249667365365</v>
      </c>
      <c r="F196" s="129">
        <f t="shared" si="195"/>
        <v>0</v>
      </c>
      <c r="G196" s="129">
        <f t="shared" si="195"/>
        <v>356.28321509371841</v>
      </c>
      <c r="H196" s="129">
        <f t="shared" si="195"/>
        <v>6107.3298627239838</v>
      </c>
      <c r="I196" s="129">
        <f t="shared" si="195"/>
        <v>0</v>
      </c>
      <c r="J196" s="129">
        <f t="shared" si="195"/>
        <v>0</v>
      </c>
      <c r="K196" s="129">
        <f t="shared" si="195"/>
        <v>8090.9458210449993</v>
      </c>
      <c r="L196" s="129">
        <f t="shared" si="195"/>
        <v>0</v>
      </c>
      <c r="M196" s="130">
        <f t="shared" si="195"/>
        <v>0</v>
      </c>
      <c r="N196" s="130">
        <f t="shared" si="195"/>
        <v>2641.3423784547826</v>
      </c>
      <c r="O196" s="268">
        <f t="shared" si="195"/>
        <v>0</v>
      </c>
      <c r="P196" s="268">
        <f t="shared" si="195"/>
        <v>0</v>
      </c>
      <c r="Q196" s="269">
        <f t="shared" si="195"/>
        <v>0</v>
      </c>
      <c r="R196" s="269">
        <f t="shared" si="195"/>
        <v>0</v>
      </c>
      <c r="S196" s="269">
        <f t="shared" si="195"/>
        <v>0</v>
      </c>
      <c r="T196" s="269">
        <f t="shared" si="195"/>
        <v>0</v>
      </c>
      <c r="U196" s="269">
        <f t="shared" si="195"/>
        <v>0</v>
      </c>
      <c r="V196" s="269">
        <f t="shared" si="195"/>
        <v>0</v>
      </c>
      <c r="W196" s="269">
        <f t="shared" si="195"/>
        <v>0</v>
      </c>
      <c r="X196" s="269">
        <f t="shared" si="195"/>
        <v>0</v>
      </c>
      <c r="Y196" s="270">
        <f t="shared" si="195"/>
        <v>0</v>
      </c>
      <c r="Z196" s="270">
        <f t="shared" si="195"/>
        <v>0</v>
      </c>
      <c r="AA196" s="268">
        <f t="shared" si="195"/>
        <v>0</v>
      </c>
      <c r="AB196" s="268">
        <f t="shared" si="195"/>
        <v>0</v>
      </c>
      <c r="AC196" s="269">
        <f t="shared" si="195"/>
        <v>0</v>
      </c>
      <c r="AD196" s="269">
        <f t="shared" si="195"/>
        <v>0</v>
      </c>
      <c r="AE196" s="269">
        <f t="shared" si="195"/>
        <v>0</v>
      </c>
      <c r="AF196" s="269">
        <f t="shared" si="195"/>
        <v>0</v>
      </c>
      <c r="AG196" s="269">
        <f t="shared" si="195"/>
        <v>0</v>
      </c>
      <c r="AH196" s="269">
        <f t="shared" si="195"/>
        <v>0</v>
      </c>
      <c r="AI196" s="269">
        <f t="shared" si="195"/>
        <v>0</v>
      </c>
      <c r="AJ196" s="269">
        <f t="shared" si="195"/>
        <v>0</v>
      </c>
      <c r="AK196" s="270">
        <f t="shared" si="195"/>
        <v>0</v>
      </c>
      <c r="AL196" s="270">
        <f t="shared" si="195"/>
        <v>0</v>
      </c>
      <c r="AM196" s="268">
        <f t="shared" si="195"/>
        <v>0</v>
      </c>
      <c r="AN196" s="268">
        <f t="shared" si="195"/>
        <v>0</v>
      </c>
      <c r="AO196" s="269">
        <f t="shared" si="195"/>
        <v>0</v>
      </c>
      <c r="AP196" s="269">
        <f t="shared" si="195"/>
        <v>0</v>
      </c>
      <c r="AQ196" s="269">
        <f t="shared" si="195"/>
        <v>0</v>
      </c>
      <c r="AR196" s="269">
        <f t="shared" si="195"/>
        <v>0</v>
      </c>
      <c r="AS196" s="269">
        <f t="shared" si="195"/>
        <v>0</v>
      </c>
      <c r="AT196" s="269">
        <f t="shared" si="195"/>
        <v>0</v>
      </c>
      <c r="AU196" s="269">
        <f t="shared" si="195"/>
        <v>0</v>
      </c>
      <c r="AV196" s="269">
        <f t="shared" si="195"/>
        <v>0</v>
      </c>
      <c r="AW196" s="270">
        <f t="shared" si="195"/>
        <v>0</v>
      </c>
      <c r="AX196" s="270">
        <f t="shared" si="195"/>
        <v>0</v>
      </c>
      <c r="AY196" s="268">
        <f t="shared" si="195"/>
        <v>0</v>
      </c>
      <c r="AZ196" s="268">
        <f t="shared" si="195"/>
        <v>0</v>
      </c>
      <c r="BA196" s="269">
        <f t="shared" si="195"/>
        <v>0</v>
      </c>
      <c r="BB196" s="269">
        <f t="shared" si="195"/>
        <v>0</v>
      </c>
      <c r="BC196" s="269">
        <f t="shared" si="195"/>
        <v>0</v>
      </c>
      <c r="BD196" s="269">
        <f t="shared" si="195"/>
        <v>0</v>
      </c>
      <c r="BE196" s="269">
        <f t="shared" si="195"/>
        <v>0</v>
      </c>
      <c r="BF196" s="269">
        <f t="shared" si="195"/>
        <v>0</v>
      </c>
      <c r="BG196" s="269">
        <f t="shared" si="195"/>
        <v>0</v>
      </c>
      <c r="BH196" s="269">
        <f t="shared" si="195"/>
        <v>0</v>
      </c>
      <c r="BI196" s="270">
        <f t="shared" si="195"/>
        <v>0</v>
      </c>
      <c r="BJ196" s="270">
        <f t="shared" si="195"/>
        <v>0</v>
      </c>
      <c r="BK196" s="268">
        <f t="shared" si="195"/>
        <v>0</v>
      </c>
      <c r="BL196" s="268">
        <f t="shared" si="195"/>
        <v>0</v>
      </c>
      <c r="BM196" s="269">
        <f t="shared" si="195"/>
        <v>0</v>
      </c>
      <c r="BN196" s="269">
        <f t="shared" si="195"/>
        <v>0</v>
      </c>
      <c r="BO196" s="269">
        <f t="shared" si="195"/>
        <v>0</v>
      </c>
      <c r="BP196" s="269">
        <f t="shared" ref="BP196:CH196" si="196">SUM(BP182:BP183)</f>
        <v>0</v>
      </c>
      <c r="BQ196" s="269">
        <f t="shared" si="196"/>
        <v>0</v>
      </c>
      <c r="BR196" s="269">
        <f t="shared" si="196"/>
        <v>0</v>
      </c>
      <c r="BS196" s="269">
        <f t="shared" si="196"/>
        <v>0</v>
      </c>
      <c r="BT196" s="269">
        <f t="shared" si="196"/>
        <v>0</v>
      </c>
      <c r="BU196" s="270">
        <f t="shared" si="196"/>
        <v>0</v>
      </c>
      <c r="BV196" s="270">
        <f t="shared" si="196"/>
        <v>0</v>
      </c>
      <c r="BW196" s="268">
        <f t="shared" si="196"/>
        <v>0</v>
      </c>
      <c r="BX196" s="268">
        <f t="shared" si="196"/>
        <v>0</v>
      </c>
      <c r="BY196" s="269">
        <f t="shared" si="196"/>
        <v>0</v>
      </c>
      <c r="BZ196" s="269">
        <f t="shared" si="196"/>
        <v>0</v>
      </c>
      <c r="CA196" s="269">
        <f t="shared" si="196"/>
        <v>0</v>
      </c>
      <c r="CB196" s="269">
        <f t="shared" si="196"/>
        <v>0</v>
      </c>
      <c r="CC196" s="269">
        <f t="shared" si="196"/>
        <v>0</v>
      </c>
      <c r="CD196" s="269">
        <f t="shared" si="196"/>
        <v>0</v>
      </c>
      <c r="CE196" s="269">
        <f t="shared" si="196"/>
        <v>0</v>
      </c>
      <c r="CF196" s="269">
        <f t="shared" si="196"/>
        <v>0</v>
      </c>
      <c r="CG196" s="270">
        <f t="shared" si="196"/>
        <v>0</v>
      </c>
      <c r="CH196" s="270">
        <f t="shared" si="196"/>
        <v>0</v>
      </c>
    </row>
    <row r="197" spans="1:86" hidden="1" x14ac:dyDescent="0.3">
      <c r="A197" s="113"/>
      <c r="B197" s="113" t="s">
        <v>142</v>
      </c>
      <c r="C197" s="128">
        <f t="shared" ref="C197" si="197">SUM(C189:C190)</f>
        <v>0</v>
      </c>
      <c r="D197" s="128">
        <f t="shared" ref="D197:BO197" si="198">SUM(D189:D190)</f>
        <v>0</v>
      </c>
      <c r="E197" s="129">
        <f t="shared" si="198"/>
        <v>0</v>
      </c>
      <c r="F197" s="129">
        <f t="shared" si="198"/>
        <v>0</v>
      </c>
      <c r="G197" s="129">
        <f t="shared" si="198"/>
        <v>0</v>
      </c>
      <c r="H197" s="129">
        <f t="shared" si="198"/>
        <v>0</v>
      </c>
      <c r="I197" s="129">
        <f t="shared" si="198"/>
        <v>13828.40043955142</v>
      </c>
      <c r="J197" s="129">
        <f t="shared" si="198"/>
        <v>14374.703803285758</v>
      </c>
      <c r="K197" s="129">
        <f t="shared" si="198"/>
        <v>0</v>
      </c>
      <c r="L197" s="129">
        <f t="shared" si="198"/>
        <v>2294.5133104803826</v>
      </c>
      <c r="M197" s="130">
        <f t="shared" si="198"/>
        <v>0</v>
      </c>
      <c r="N197" s="130">
        <f t="shared" si="198"/>
        <v>1424.1514022678296</v>
      </c>
      <c r="O197" s="268">
        <f t="shared" si="198"/>
        <v>0</v>
      </c>
      <c r="P197" s="268">
        <f t="shared" si="198"/>
        <v>0</v>
      </c>
      <c r="Q197" s="269">
        <f t="shared" si="198"/>
        <v>0</v>
      </c>
      <c r="R197" s="269">
        <f t="shared" si="198"/>
        <v>0</v>
      </c>
      <c r="S197" s="269">
        <f t="shared" si="198"/>
        <v>0</v>
      </c>
      <c r="T197" s="269">
        <f t="shared" si="198"/>
        <v>0</v>
      </c>
      <c r="U197" s="269">
        <f t="shared" si="198"/>
        <v>0</v>
      </c>
      <c r="V197" s="269">
        <f t="shared" si="198"/>
        <v>0</v>
      </c>
      <c r="W197" s="269">
        <f t="shared" si="198"/>
        <v>0</v>
      </c>
      <c r="X197" s="269">
        <f t="shared" si="198"/>
        <v>0</v>
      </c>
      <c r="Y197" s="270">
        <f t="shared" si="198"/>
        <v>0</v>
      </c>
      <c r="Z197" s="270">
        <f t="shared" si="198"/>
        <v>0</v>
      </c>
      <c r="AA197" s="268">
        <f t="shared" si="198"/>
        <v>0</v>
      </c>
      <c r="AB197" s="268">
        <f t="shared" si="198"/>
        <v>0</v>
      </c>
      <c r="AC197" s="269">
        <f t="shared" si="198"/>
        <v>0</v>
      </c>
      <c r="AD197" s="269">
        <f t="shared" si="198"/>
        <v>0</v>
      </c>
      <c r="AE197" s="269">
        <f t="shared" si="198"/>
        <v>0</v>
      </c>
      <c r="AF197" s="269">
        <f t="shared" si="198"/>
        <v>0</v>
      </c>
      <c r="AG197" s="269">
        <f t="shared" si="198"/>
        <v>0</v>
      </c>
      <c r="AH197" s="269">
        <f t="shared" si="198"/>
        <v>0</v>
      </c>
      <c r="AI197" s="269">
        <f t="shared" si="198"/>
        <v>0</v>
      </c>
      <c r="AJ197" s="269">
        <f t="shared" si="198"/>
        <v>0</v>
      </c>
      <c r="AK197" s="270">
        <f t="shared" si="198"/>
        <v>0</v>
      </c>
      <c r="AL197" s="270">
        <f t="shared" si="198"/>
        <v>0</v>
      </c>
      <c r="AM197" s="268">
        <f t="shared" si="198"/>
        <v>0</v>
      </c>
      <c r="AN197" s="268">
        <f t="shared" si="198"/>
        <v>0</v>
      </c>
      <c r="AO197" s="269">
        <f t="shared" si="198"/>
        <v>0</v>
      </c>
      <c r="AP197" s="269">
        <f t="shared" si="198"/>
        <v>0</v>
      </c>
      <c r="AQ197" s="269">
        <f t="shared" si="198"/>
        <v>0</v>
      </c>
      <c r="AR197" s="269">
        <f t="shared" si="198"/>
        <v>0</v>
      </c>
      <c r="AS197" s="269">
        <f t="shared" si="198"/>
        <v>0</v>
      </c>
      <c r="AT197" s="269">
        <f t="shared" si="198"/>
        <v>0</v>
      </c>
      <c r="AU197" s="269">
        <f t="shared" si="198"/>
        <v>0</v>
      </c>
      <c r="AV197" s="269">
        <f t="shared" si="198"/>
        <v>0</v>
      </c>
      <c r="AW197" s="270">
        <f t="shared" si="198"/>
        <v>0</v>
      </c>
      <c r="AX197" s="270">
        <f t="shared" si="198"/>
        <v>0</v>
      </c>
      <c r="AY197" s="268">
        <f t="shared" si="198"/>
        <v>0</v>
      </c>
      <c r="AZ197" s="268">
        <f t="shared" si="198"/>
        <v>0</v>
      </c>
      <c r="BA197" s="269">
        <f t="shared" si="198"/>
        <v>0</v>
      </c>
      <c r="BB197" s="269">
        <f t="shared" si="198"/>
        <v>0</v>
      </c>
      <c r="BC197" s="269">
        <f t="shared" si="198"/>
        <v>0</v>
      </c>
      <c r="BD197" s="269">
        <f t="shared" si="198"/>
        <v>0</v>
      </c>
      <c r="BE197" s="269">
        <f t="shared" si="198"/>
        <v>0</v>
      </c>
      <c r="BF197" s="269">
        <f t="shared" si="198"/>
        <v>0</v>
      </c>
      <c r="BG197" s="269">
        <f t="shared" si="198"/>
        <v>0</v>
      </c>
      <c r="BH197" s="269">
        <f t="shared" si="198"/>
        <v>0</v>
      </c>
      <c r="BI197" s="270">
        <f t="shared" si="198"/>
        <v>0</v>
      </c>
      <c r="BJ197" s="270">
        <f t="shared" si="198"/>
        <v>0</v>
      </c>
      <c r="BK197" s="268">
        <f t="shared" si="198"/>
        <v>0</v>
      </c>
      <c r="BL197" s="268">
        <f t="shared" si="198"/>
        <v>0</v>
      </c>
      <c r="BM197" s="269">
        <f t="shared" si="198"/>
        <v>0</v>
      </c>
      <c r="BN197" s="269">
        <f t="shared" si="198"/>
        <v>0</v>
      </c>
      <c r="BO197" s="269">
        <f t="shared" si="198"/>
        <v>0</v>
      </c>
      <c r="BP197" s="269">
        <f t="shared" ref="BP197:CH197" si="199">SUM(BP189:BP190)</f>
        <v>0</v>
      </c>
      <c r="BQ197" s="269">
        <f t="shared" si="199"/>
        <v>0</v>
      </c>
      <c r="BR197" s="269">
        <f t="shared" si="199"/>
        <v>0</v>
      </c>
      <c r="BS197" s="269">
        <f t="shared" si="199"/>
        <v>0</v>
      </c>
      <c r="BT197" s="269">
        <f t="shared" si="199"/>
        <v>0</v>
      </c>
      <c r="BU197" s="270">
        <f t="shared" si="199"/>
        <v>0</v>
      </c>
      <c r="BV197" s="270">
        <f t="shared" si="199"/>
        <v>0</v>
      </c>
      <c r="BW197" s="268">
        <f t="shared" si="199"/>
        <v>0</v>
      </c>
      <c r="BX197" s="268">
        <f t="shared" si="199"/>
        <v>0</v>
      </c>
      <c r="BY197" s="269">
        <f t="shared" si="199"/>
        <v>0</v>
      </c>
      <c r="BZ197" s="269">
        <f t="shared" si="199"/>
        <v>0</v>
      </c>
      <c r="CA197" s="269">
        <f t="shared" si="199"/>
        <v>0</v>
      </c>
      <c r="CB197" s="269">
        <f t="shared" si="199"/>
        <v>0</v>
      </c>
      <c r="CC197" s="269">
        <f t="shared" si="199"/>
        <v>0</v>
      </c>
      <c r="CD197" s="269">
        <f t="shared" si="199"/>
        <v>0</v>
      </c>
      <c r="CE197" s="269">
        <f t="shared" si="199"/>
        <v>0</v>
      </c>
      <c r="CF197" s="269">
        <f t="shared" si="199"/>
        <v>0</v>
      </c>
      <c r="CG197" s="270">
        <f t="shared" si="199"/>
        <v>0</v>
      </c>
      <c r="CH197" s="270">
        <f t="shared" si="199"/>
        <v>0</v>
      </c>
    </row>
    <row r="198" spans="1:86" hidden="1" x14ac:dyDescent="0.3">
      <c r="A198" s="113"/>
      <c r="B198" s="113" t="s">
        <v>129</v>
      </c>
      <c r="C198" s="131">
        <f t="shared" ref="C198" si="200">SUM(C196:C197)</f>
        <v>0</v>
      </c>
      <c r="D198" s="131">
        <f t="shared" ref="D198:BO198" si="201">SUM(D196:D197)</f>
        <v>0</v>
      </c>
      <c r="E198" s="131">
        <f t="shared" si="201"/>
        <v>110.16249667365365</v>
      </c>
      <c r="F198" s="131">
        <f t="shared" si="201"/>
        <v>0</v>
      </c>
      <c r="G198" s="131">
        <f t="shared" si="201"/>
        <v>356.28321509371841</v>
      </c>
      <c r="H198" s="131">
        <f t="shared" si="201"/>
        <v>6107.3298627239838</v>
      </c>
      <c r="I198" s="131">
        <f t="shared" si="201"/>
        <v>13828.40043955142</v>
      </c>
      <c r="J198" s="131">
        <f t="shared" si="201"/>
        <v>14374.703803285758</v>
      </c>
      <c r="K198" s="131">
        <f t="shared" si="201"/>
        <v>8090.9458210449993</v>
      </c>
      <c r="L198" s="131">
        <f t="shared" si="201"/>
        <v>2294.5133104803826</v>
      </c>
      <c r="M198" s="132">
        <f t="shared" si="201"/>
        <v>0</v>
      </c>
      <c r="N198" s="132">
        <f t="shared" si="201"/>
        <v>4065.4937807226124</v>
      </c>
      <c r="O198" s="271">
        <f t="shared" si="201"/>
        <v>0</v>
      </c>
      <c r="P198" s="271">
        <f t="shared" si="201"/>
        <v>0</v>
      </c>
      <c r="Q198" s="271">
        <f t="shared" si="201"/>
        <v>0</v>
      </c>
      <c r="R198" s="271">
        <f t="shared" si="201"/>
        <v>0</v>
      </c>
      <c r="S198" s="271">
        <f t="shared" si="201"/>
        <v>0</v>
      </c>
      <c r="T198" s="271">
        <f t="shared" si="201"/>
        <v>0</v>
      </c>
      <c r="U198" s="271">
        <f t="shared" si="201"/>
        <v>0</v>
      </c>
      <c r="V198" s="271">
        <f t="shared" si="201"/>
        <v>0</v>
      </c>
      <c r="W198" s="271">
        <f t="shared" si="201"/>
        <v>0</v>
      </c>
      <c r="X198" s="271">
        <f t="shared" si="201"/>
        <v>0</v>
      </c>
      <c r="Y198" s="272">
        <f t="shared" si="201"/>
        <v>0</v>
      </c>
      <c r="Z198" s="272">
        <f t="shared" si="201"/>
        <v>0</v>
      </c>
      <c r="AA198" s="271">
        <f t="shared" si="201"/>
        <v>0</v>
      </c>
      <c r="AB198" s="271">
        <f t="shared" si="201"/>
        <v>0</v>
      </c>
      <c r="AC198" s="271">
        <f t="shared" si="201"/>
        <v>0</v>
      </c>
      <c r="AD198" s="271">
        <f t="shared" si="201"/>
        <v>0</v>
      </c>
      <c r="AE198" s="271">
        <f t="shared" si="201"/>
        <v>0</v>
      </c>
      <c r="AF198" s="271">
        <f t="shared" si="201"/>
        <v>0</v>
      </c>
      <c r="AG198" s="271">
        <f t="shared" si="201"/>
        <v>0</v>
      </c>
      <c r="AH198" s="271">
        <f t="shared" si="201"/>
        <v>0</v>
      </c>
      <c r="AI198" s="271">
        <f t="shared" si="201"/>
        <v>0</v>
      </c>
      <c r="AJ198" s="271">
        <f t="shared" si="201"/>
        <v>0</v>
      </c>
      <c r="AK198" s="272">
        <f t="shared" si="201"/>
        <v>0</v>
      </c>
      <c r="AL198" s="272">
        <f t="shared" si="201"/>
        <v>0</v>
      </c>
      <c r="AM198" s="271">
        <f t="shared" si="201"/>
        <v>0</v>
      </c>
      <c r="AN198" s="271">
        <f t="shared" si="201"/>
        <v>0</v>
      </c>
      <c r="AO198" s="271">
        <f t="shared" si="201"/>
        <v>0</v>
      </c>
      <c r="AP198" s="271">
        <f t="shared" si="201"/>
        <v>0</v>
      </c>
      <c r="AQ198" s="271">
        <f t="shared" si="201"/>
        <v>0</v>
      </c>
      <c r="AR198" s="271">
        <f t="shared" si="201"/>
        <v>0</v>
      </c>
      <c r="AS198" s="271">
        <f t="shared" si="201"/>
        <v>0</v>
      </c>
      <c r="AT198" s="271">
        <f t="shared" si="201"/>
        <v>0</v>
      </c>
      <c r="AU198" s="271">
        <f t="shared" si="201"/>
        <v>0</v>
      </c>
      <c r="AV198" s="271">
        <f t="shared" si="201"/>
        <v>0</v>
      </c>
      <c r="AW198" s="272">
        <f t="shared" si="201"/>
        <v>0</v>
      </c>
      <c r="AX198" s="272">
        <f t="shared" si="201"/>
        <v>0</v>
      </c>
      <c r="AY198" s="271">
        <f t="shared" si="201"/>
        <v>0</v>
      </c>
      <c r="AZ198" s="271">
        <f t="shared" si="201"/>
        <v>0</v>
      </c>
      <c r="BA198" s="271">
        <f t="shared" si="201"/>
        <v>0</v>
      </c>
      <c r="BB198" s="271">
        <f t="shared" si="201"/>
        <v>0</v>
      </c>
      <c r="BC198" s="271">
        <f t="shared" si="201"/>
        <v>0</v>
      </c>
      <c r="BD198" s="271">
        <f t="shared" si="201"/>
        <v>0</v>
      </c>
      <c r="BE198" s="271">
        <f t="shared" si="201"/>
        <v>0</v>
      </c>
      <c r="BF198" s="271">
        <f t="shared" si="201"/>
        <v>0</v>
      </c>
      <c r="BG198" s="271">
        <f t="shared" si="201"/>
        <v>0</v>
      </c>
      <c r="BH198" s="271">
        <f t="shared" si="201"/>
        <v>0</v>
      </c>
      <c r="BI198" s="272">
        <f t="shared" si="201"/>
        <v>0</v>
      </c>
      <c r="BJ198" s="272">
        <f t="shared" si="201"/>
        <v>0</v>
      </c>
      <c r="BK198" s="271">
        <f t="shared" si="201"/>
        <v>0</v>
      </c>
      <c r="BL198" s="271">
        <f t="shared" si="201"/>
        <v>0</v>
      </c>
      <c r="BM198" s="271">
        <f t="shared" si="201"/>
        <v>0</v>
      </c>
      <c r="BN198" s="271">
        <f t="shared" si="201"/>
        <v>0</v>
      </c>
      <c r="BO198" s="271">
        <f t="shared" si="201"/>
        <v>0</v>
      </c>
      <c r="BP198" s="271">
        <f t="shared" ref="BP198:CH198" si="202">SUM(BP196:BP197)</f>
        <v>0</v>
      </c>
      <c r="BQ198" s="271">
        <f t="shared" si="202"/>
        <v>0</v>
      </c>
      <c r="BR198" s="271">
        <f t="shared" si="202"/>
        <v>0</v>
      </c>
      <c r="BS198" s="271">
        <f t="shared" si="202"/>
        <v>0</v>
      </c>
      <c r="BT198" s="271">
        <f t="shared" si="202"/>
        <v>0</v>
      </c>
      <c r="BU198" s="272">
        <f t="shared" si="202"/>
        <v>0</v>
      </c>
      <c r="BV198" s="272">
        <f t="shared" si="202"/>
        <v>0</v>
      </c>
      <c r="BW198" s="271">
        <f t="shared" si="202"/>
        <v>0</v>
      </c>
      <c r="BX198" s="271">
        <f t="shared" si="202"/>
        <v>0</v>
      </c>
      <c r="BY198" s="271">
        <f t="shared" si="202"/>
        <v>0</v>
      </c>
      <c r="BZ198" s="271">
        <f t="shared" si="202"/>
        <v>0</v>
      </c>
      <c r="CA198" s="271">
        <f t="shared" si="202"/>
        <v>0</v>
      </c>
      <c r="CB198" s="271">
        <f t="shared" si="202"/>
        <v>0</v>
      </c>
      <c r="CC198" s="271">
        <f t="shared" si="202"/>
        <v>0</v>
      </c>
      <c r="CD198" s="271">
        <f t="shared" si="202"/>
        <v>0</v>
      </c>
      <c r="CE198" s="271">
        <f t="shared" si="202"/>
        <v>0</v>
      </c>
      <c r="CF198" s="271">
        <f t="shared" si="202"/>
        <v>0</v>
      </c>
      <c r="CG198" s="272">
        <f t="shared" si="202"/>
        <v>0</v>
      </c>
      <c r="CH198" s="272">
        <f t="shared" si="202"/>
        <v>0</v>
      </c>
    </row>
    <row r="199" spans="1:86" hidden="1" x14ac:dyDescent="0.3"/>
    <row r="200" spans="1:86" hidden="1" x14ac:dyDescent="0.3">
      <c r="B200" s="203" t="s">
        <v>235</v>
      </c>
      <c r="C200" s="416">
        <f>IF('YTD PROGRAM SUMMARY'!C4=0,0,C198-C73)</f>
        <v>0</v>
      </c>
      <c r="D200" s="416">
        <f>IF('YTD PROGRAM SUMMARY'!D4=0,0,D198-D73)</f>
        <v>0</v>
      </c>
      <c r="E200" s="416">
        <f>IF('YTD PROGRAM SUMMARY'!E4=0,0,E198-E73)</f>
        <v>6.4817931782101823E-4</v>
      </c>
      <c r="F200" s="416">
        <f>IF('YTD PROGRAM SUMMARY'!F4=0,0,F198-F73)</f>
        <v>-221.92301430627538</v>
      </c>
      <c r="G200" s="416">
        <f>IF('YTD PROGRAM SUMMARY'!G4=0,0,G198-G73)</f>
        <v>-4.6951752449331252E-4</v>
      </c>
      <c r="H200" s="416">
        <f>IF('YTD PROGRAM SUMMARY'!H4=0,0,H198-H73)</f>
        <v>1.4481624953987193E-2</v>
      </c>
      <c r="I200" s="416">
        <f>IF('YTD PROGRAM SUMMARY'!I4=0,0,I198-I73)</f>
        <v>1.8189894035458565E-12</v>
      </c>
      <c r="J200" s="416">
        <f>IF('YTD PROGRAM SUMMARY'!J4=0,0,J198-J73)</f>
        <v>-1.8189894035458565E-12</v>
      </c>
      <c r="K200" s="416">
        <f>IF('YTD PROGRAM SUMMARY'!K4=0,0,K198-K73)</f>
        <v>0</v>
      </c>
      <c r="L200" s="416">
        <f>IF('YTD PROGRAM SUMMARY'!L4=0,0,L198-L73)</f>
        <v>4.5474735088646412E-13</v>
      </c>
      <c r="M200" s="416">
        <f>IF('YTD PROGRAM SUMMARY'!M4=0,0,M198-M73)</f>
        <v>-1335.9038451527624</v>
      </c>
      <c r="N200" s="416">
        <f>IF('YTD PROGRAM SUMMARY'!N4=0,0,N198-N73)</f>
        <v>-4.5474735088646412E-13</v>
      </c>
      <c r="BW200" s="336">
        <f>BW93-BW110-BW127</f>
        <v>0</v>
      </c>
      <c r="BX200" s="336">
        <f t="shared" ref="BX200:CH200" si="203">BX93-BX110-BX127</f>
        <v>0</v>
      </c>
      <c r="BY200" s="336">
        <f t="shared" si="203"/>
        <v>0</v>
      </c>
      <c r="BZ200" s="336">
        <f t="shared" si="203"/>
        <v>0</v>
      </c>
      <c r="CA200" s="336">
        <f t="shared" si="203"/>
        <v>0</v>
      </c>
      <c r="CB200" s="336">
        <f t="shared" si="203"/>
        <v>0</v>
      </c>
      <c r="CC200" s="336">
        <f t="shared" si="203"/>
        <v>0</v>
      </c>
      <c r="CD200" s="336">
        <f t="shared" si="203"/>
        <v>0</v>
      </c>
      <c r="CE200" s="336">
        <f t="shared" si="203"/>
        <v>0</v>
      </c>
      <c r="CF200" s="336">
        <f t="shared" si="203"/>
        <v>0</v>
      </c>
      <c r="CG200" s="336">
        <f t="shared" si="203"/>
        <v>0</v>
      </c>
      <c r="CH200" s="336">
        <f t="shared" si="203"/>
        <v>0</v>
      </c>
    </row>
    <row r="201" spans="1:86" hidden="1" x14ac:dyDescent="0.3">
      <c r="B201" s="203"/>
      <c r="C201" s="203"/>
      <c r="D201" s="203"/>
      <c r="E201" s="203"/>
      <c r="F201" s="203"/>
      <c r="G201" s="203"/>
      <c r="H201" s="203"/>
      <c r="I201" s="203"/>
      <c r="J201" s="203"/>
      <c r="K201" s="203"/>
      <c r="L201" s="203"/>
      <c r="M201" s="203"/>
      <c r="N201" s="203"/>
      <c r="BW201" s="336">
        <f t="shared" ref="BW201:CH201" si="204">BW94-BW111-BW128</f>
        <v>0</v>
      </c>
      <c r="BX201" s="336">
        <f t="shared" si="204"/>
        <v>0</v>
      </c>
      <c r="BY201" s="336">
        <f t="shared" si="204"/>
        <v>0</v>
      </c>
      <c r="BZ201" s="336">
        <f t="shared" si="204"/>
        <v>0</v>
      </c>
      <c r="CA201" s="336">
        <f t="shared" si="204"/>
        <v>0</v>
      </c>
      <c r="CB201" s="336">
        <f t="shared" si="204"/>
        <v>0</v>
      </c>
      <c r="CC201" s="336">
        <f t="shared" si="204"/>
        <v>0</v>
      </c>
      <c r="CD201" s="336">
        <f t="shared" si="204"/>
        <v>0</v>
      </c>
      <c r="CE201" s="336">
        <f t="shared" si="204"/>
        <v>0</v>
      </c>
      <c r="CF201" s="336">
        <f t="shared" si="204"/>
        <v>0</v>
      </c>
      <c r="CG201" s="336">
        <f t="shared" si="204"/>
        <v>0</v>
      </c>
      <c r="CH201" s="336">
        <f t="shared" si="204"/>
        <v>0</v>
      </c>
    </row>
    <row r="202" spans="1:86" x14ac:dyDescent="0.3">
      <c r="BW202" s="336">
        <f t="shared" ref="BW202:CH202" si="205">BW95-BW112-BW129</f>
        <v>0</v>
      </c>
      <c r="BX202" s="336">
        <f t="shared" si="205"/>
        <v>0</v>
      </c>
      <c r="BY202" s="336">
        <f t="shared" si="205"/>
        <v>0</v>
      </c>
      <c r="BZ202" s="336">
        <f t="shared" si="205"/>
        <v>0</v>
      </c>
      <c r="CA202" s="336">
        <f t="shared" si="205"/>
        <v>0</v>
      </c>
      <c r="CB202" s="336">
        <f t="shared" si="205"/>
        <v>0</v>
      </c>
      <c r="CC202" s="336">
        <f t="shared" si="205"/>
        <v>0</v>
      </c>
      <c r="CD202" s="336">
        <f t="shared" si="205"/>
        <v>0</v>
      </c>
      <c r="CE202" s="336">
        <f t="shared" si="205"/>
        <v>0</v>
      </c>
      <c r="CF202" s="336">
        <f t="shared" si="205"/>
        <v>0</v>
      </c>
      <c r="CG202" s="336">
        <f t="shared" si="205"/>
        <v>0</v>
      </c>
      <c r="CH202" s="336">
        <f t="shared" si="205"/>
        <v>0</v>
      </c>
    </row>
    <row r="203" spans="1:86" x14ac:dyDescent="0.3">
      <c r="BW203" s="336">
        <f t="shared" ref="BW203:CH203" si="206">BW96-BW113-BW130</f>
        <v>0</v>
      </c>
      <c r="BX203" s="336">
        <f t="shared" si="206"/>
        <v>0</v>
      </c>
      <c r="BY203" s="336">
        <f t="shared" si="206"/>
        <v>0</v>
      </c>
      <c r="BZ203" s="336">
        <f t="shared" si="206"/>
        <v>0</v>
      </c>
      <c r="CA203" s="336">
        <f t="shared" si="206"/>
        <v>0</v>
      </c>
      <c r="CB203" s="336">
        <f t="shared" si="206"/>
        <v>0</v>
      </c>
      <c r="CC203" s="336">
        <f t="shared" si="206"/>
        <v>0</v>
      </c>
      <c r="CD203" s="336">
        <f t="shared" si="206"/>
        <v>0</v>
      </c>
      <c r="CE203" s="336">
        <f t="shared" si="206"/>
        <v>0</v>
      </c>
      <c r="CF203" s="336">
        <f t="shared" si="206"/>
        <v>0</v>
      </c>
      <c r="CG203" s="336">
        <f t="shared" si="206"/>
        <v>0</v>
      </c>
      <c r="CH203" s="336">
        <f t="shared" si="206"/>
        <v>0</v>
      </c>
    </row>
    <row r="204" spans="1:86" x14ac:dyDescent="0.3">
      <c r="BW204" s="336">
        <f t="shared" ref="BW204:CH204" si="207">BW97-BW114-BW131</f>
        <v>1.1926223897340549E-18</v>
      </c>
      <c r="BX204" s="336">
        <f t="shared" si="207"/>
        <v>-8.6736173798840355E-19</v>
      </c>
      <c r="BY204" s="336">
        <f t="shared" si="207"/>
        <v>-5.8275866771095863E-19</v>
      </c>
      <c r="BZ204" s="336">
        <f t="shared" si="207"/>
        <v>1.7347234759768071E-18</v>
      </c>
      <c r="CA204" s="336">
        <f t="shared" si="207"/>
        <v>-1.6805133673525319E-18</v>
      </c>
      <c r="CB204" s="336">
        <f t="shared" si="207"/>
        <v>-2.5478751053409354E-18</v>
      </c>
      <c r="CC204" s="336">
        <f t="shared" si="207"/>
        <v>-2.3174821436877657E-18</v>
      </c>
      <c r="CD204" s="336">
        <f t="shared" si="207"/>
        <v>-1.5178830414797062E-18</v>
      </c>
      <c r="CE204" s="336">
        <f t="shared" si="207"/>
        <v>4.3368086899420177E-19</v>
      </c>
      <c r="CF204" s="336">
        <f t="shared" si="207"/>
        <v>7.0473141211557788E-19</v>
      </c>
      <c r="CG204" s="336">
        <f t="shared" si="207"/>
        <v>-1.4907779871675686E-18</v>
      </c>
      <c r="CH204" s="336">
        <f t="shared" si="207"/>
        <v>-7.0473141211557788E-19</v>
      </c>
    </row>
    <row r="205" spans="1:86" x14ac:dyDescent="0.3">
      <c r="BW205" s="336">
        <f t="shared" ref="BW205:CH205" si="208">BW98-BW115-BW132</f>
        <v>0</v>
      </c>
      <c r="BX205" s="336">
        <f t="shared" si="208"/>
        <v>0</v>
      </c>
      <c r="BY205" s="336">
        <f t="shared" si="208"/>
        <v>0</v>
      </c>
      <c r="BZ205" s="336">
        <f t="shared" si="208"/>
        <v>0</v>
      </c>
      <c r="CA205" s="336">
        <f t="shared" si="208"/>
        <v>0</v>
      </c>
      <c r="CB205" s="336">
        <f t="shared" si="208"/>
        <v>0</v>
      </c>
      <c r="CC205" s="336">
        <f t="shared" si="208"/>
        <v>0</v>
      </c>
      <c r="CD205" s="336">
        <f t="shared" si="208"/>
        <v>0</v>
      </c>
      <c r="CE205" s="336">
        <f t="shared" si="208"/>
        <v>0</v>
      </c>
      <c r="CF205" s="336">
        <f t="shared" si="208"/>
        <v>0</v>
      </c>
      <c r="CG205" s="336">
        <f t="shared" si="208"/>
        <v>0</v>
      </c>
      <c r="CH205" s="336">
        <f t="shared" si="208"/>
        <v>0</v>
      </c>
    </row>
    <row r="206" spans="1:86" x14ac:dyDescent="0.3">
      <c r="BW206" s="336">
        <f t="shared" ref="BW206:CH206" si="209">BW99-BW116-BW133</f>
        <v>0</v>
      </c>
      <c r="BX206" s="336">
        <f t="shared" si="209"/>
        <v>0</v>
      </c>
      <c r="BY206" s="336">
        <f t="shared" si="209"/>
        <v>0</v>
      </c>
      <c r="BZ206" s="336">
        <f t="shared" si="209"/>
        <v>0</v>
      </c>
      <c r="CA206" s="336">
        <f t="shared" si="209"/>
        <v>0</v>
      </c>
      <c r="CB206" s="336">
        <f t="shared" si="209"/>
        <v>0</v>
      </c>
      <c r="CC206" s="336">
        <f t="shared" si="209"/>
        <v>0</v>
      </c>
      <c r="CD206" s="336">
        <f t="shared" si="209"/>
        <v>0</v>
      </c>
      <c r="CE206" s="336">
        <f t="shared" si="209"/>
        <v>0</v>
      </c>
      <c r="CF206" s="336">
        <f t="shared" si="209"/>
        <v>0</v>
      </c>
      <c r="CG206" s="336">
        <f t="shared" si="209"/>
        <v>0</v>
      </c>
      <c r="CH206" s="336">
        <f t="shared" si="209"/>
        <v>0</v>
      </c>
    </row>
    <row r="207" spans="1:86" x14ac:dyDescent="0.3">
      <c r="BW207" s="336">
        <f t="shared" ref="BW207:CH207" si="210">BW100-BW117-BW134</f>
        <v>0</v>
      </c>
      <c r="BX207" s="336">
        <f t="shared" si="210"/>
        <v>0</v>
      </c>
      <c r="BY207" s="336">
        <f t="shared" si="210"/>
        <v>0</v>
      </c>
      <c r="BZ207" s="336">
        <f t="shared" si="210"/>
        <v>0</v>
      </c>
      <c r="CA207" s="336">
        <f t="shared" si="210"/>
        <v>0</v>
      </c>
      <c r="CB207" s="336">
        <f t="shared" si="210"/>
        <v>0</v>
      </c>
      <c r="CC207" s="336">
        <f t="shared" si="210"/>
        <v>0</v>
      </c>
      <c r="CD207" s="336">
        <f t="shared" si="210"/>
        <v>0</v>
      </c>
      <c r="CE207" s="336">
        <f t="shared" si="210"/>
        <v>0</v>
      </c>
      <c r="CF207" s="336">
        <f t="shared" si="210"/>
        <v>0</v>
      </c>
      <c r="CG207" s="336">
        <f t="shared" si="210"/>
        <v>0</v>
      </c>
      <c r="CH207" s="336">
        <f t="shared" si="210"/>
        <v>0</v>
      </c>
    </row>
    <row r="208" spans="1:86" x14ac:dyDescent="0.3">
      <c r="BW208" s="336">
        <f t="shared" ref="BW208:CH208" si="211">BW101-BW118-BW135</f>
        <v>0</v>
      </c>
      <c r="BX208" s="336">
        <f t="shared" si="211"/>
        <v>0</v>
      </c>
      <c r="BY208" s="336">
        <f t="shared" si="211"/>
        <v>0</v>
      </c>
      <c r="BZ208" s="336">
        <f t="shared" si="211"/>
        <v>0</v>
      </c>
      <c r="CA208" s="336">
        <f t="shared" si="211"/>
        <v>0</v>
      </c>
      <c r="CB208" s="336">
        <f t="shared" si="211"/>
        <v>0</v>
      </c>
      <c r="CC208" s="336">
        <f t="shared" si="211"/>
        <v>0</v>
      </c>
      <c r="CD208" s="336">
        <f t="shared" si="211"/>
        <v>0</v>
      </c>
      <c r="CE208" s="336">
        <f t="shared" si="211"/>
        <v>0</v>
      </c>
      <c r="CF208" s="336">
        <f t="shared" si="211"/>
        <v>0</v>
      </c>
      <c r="CG208" s="336">
        <f t="shared" si="211"/>
        <v>0</v>
      </c>
      <c r="CH208" s="336">
        <f t="shared" si="211"/>
        <v>0</v>
      </c>
    </row>
    <row r="209" spans="75:86" x14ac:dyDescent="0.3">
      <c r="BW209" s="336">
        <f t="shared" ref="BW209:CH209" si="212">BW102-BW119-BW136</f>
        <v>0</v>
      </c>
      <c r="BX209" s="336">
        <f t="shared" si="212"/>
        <v>0</v>
      </c>
      <c r="BY209" s="336">
        <f t="shared" si="212"/>
        <v>0</v>
      </c>
      <c r="BZ209" s="336">
        <f t="shared" si="212"/>
        <v>0</v>
      </c>
      <c r="CA209" s="336">
        <f t="shared" si="212"/>
        <v>0</v>
      </c>
      <c r="CB209" s="336">
        <f t="shared" si="212"/>
        <v>0</v>
      </c>
      <c r="CC209" s="336">
        <f t="shared" si="212"/>
        <v>0</v>
      </c>
      <c r="CD209" s="336">
        <f t="shared" si="212"/>
        <v>0</v>
      </c>
      <c r="CE209" s="336">
        <f t="shared" si="212"/>
        <v>0</v>
      </c>
      <c r="CF209" s="336">
        <f t="shared" si="212"/>
        <v>0</v>
      </c>
      <c r="CG209" s="336">
        <f t="shared" si="212"/>
        <v>0</v>
      </c>
      <c r="CH209" s="336">
        <f t="shared" si="212"/>
        <v>0</v>
      </c>
    </row>
    <row r="210" spans="75:86" x14ac:dyDescent="0.3">
      <c r="BW210" s="336">
        <f t="shared" ref="BW210:CH210" si="213">BW103-BW120-BW137</f>
        <v>0</v>
      </c>
      <c r="BX210" s="336">
        <f t="shared" si="213"/>
        <v>0</v>
      </c>
      <c r="BY210" s="336">
        <f t="shared" si="213"/>
        <v>0</v>
      </c>
      <c r="BZ210" s="336">
        <f t="shared" si="213"/>
        <v>0</v>
      </c>
      <c r="CA210" s="336">
        <f t="shared" si="213"/>
        <v>0</v>
      </c>
      <c r="CB210" s="336">
        <f t="shared" si="213"/>
        <v>0</v>
      </c>
      <c r="CC210" s="336">
        <f t="shared" si="213"/>
        <v>0</v>
      </c>
      <c r="CD210" s="336">
        <f t="shared" si="213"/>
        <v>0</v>
      </c>
      <c r="CE210" s="336">
        <f t="shared" si="213"/>
        <v>0</v>
      </c>
      <c r="CF210" s="336">
        <f t="shared" si="213"/>
        <v>0</v>
      </c>
      <c r="CG210" s="336">
        <f t="shared" si="213"/>
        <v>0</v>
      </c>
      <c r="CH210" s="336">
        <f t="shared" si="213"/>
        <v>0</v>
      </c>
    </row>
    <row r="211" spans="75:86" x14ac:dyDescent="0.3">
      <c r="BW211" s="336">
        <f t="shared" ref="BW211:CH211" si="214">BW104-BW121-BW138</f>
        <v>0</v>
      </c>
      <c r="BX211" s="336">
        <f t="shared" si="214"/>
        <v>0</v>
      </c>
      <c r="BY211" s="336">
        <f t="shared" si="214"/>
        <v>0</v>
      </c>
      <c r="BZ211" s="336">
        <f t="shared" si="214"/>
        <v>0</v>
      </c>
      <c r="CA211" s="336">
        <f t="shared" si="214"/>
        <v>0</v>
      </c>
      <c r="CB211" s="336">
        <f t="shared" si="214"/>
        <v>0</v>
      </c>
      <c r="CC211" s="336">
        <f t="shared" si="214"/>
        <v>0</v>
      </c>
      <c r="CD211" s="336">
        <f t="shared" si="214"/>
        <v>0</v>
      </c>
      <c r="CE211" s="336">
        <f t="shared" si="214"/>
        <v>0</v>
      </c>
      <c r="CF211" s="336">
        <f t="shared" si="214"/>
        <v>0</v>
      </c>
      <c r="CG211" s="336">
        <f t="shared" si="214"/>
        <v>0</v>
      </c>
      <c r="CH211" s="336">
        <f t="shared" si="214"/>
        <v>0</v>
      </c>
    </row>
    <row r="212" spans="75:86" x14ac:dyDescent="0.3">
      <c r="BW212" s="336">
        <f t="shared" ref="BW212:CH212" si="215">BW105-BW122-BW139</f>
        <v>0</v>
      </c>
      <c r="BX212" s="336">
        <f t="shared" si="215"/>
        <v>0</v>
      </c>
      <c r="BY212" s="336">
        <f t="shared" si="215"/>
        <v>0</v>
      </c>
      <c r="BZ212" s="336">
        <f t="shared" si="215"/>
        <v>0</v>
      </c>
      <c r="CA212" s="336">
        <f t="shared" si="215"/>
        <v>0</v>
      </c>
      <c r="CB212" s="336">
        <f t="shared" si="215"/>
        <v>0</v>
      </c>
      <c r="CC212" s="336">
        <f t="shared" si="215"/>
        <v>0</v>
      </c>
      <c r="CD212" s="336">
        <f t="shared" si="215"/>
        <v>0</v>
      </c>
      <c r="CE212" s="336">
        <f t="shared" si="215"/>
        <v>0</v>
      </c>
      <c r="CF212" s="336">
        <f t="shared" si="215"/>
        <v>0</v>
      </c>
      <c r="CG212" s="336">
        <f t="shared" si="215"/>
        <v>0</v>
      </c>
      <c r="CH212" s="336">
        <f t="shared" si="215"/>
        <v>0</v>
      </c>
    </row>
  </sheetData>
  <mergeCells count="31">
    <mergeCell ref="A92:A105"/>
    <mergeCell ref="A77:A90"/>
    <mergeCell ref="A4:A19"/>
    <mergeCell ref="A22:A37"/>
    <mergeCell ref="A40:A55"/>
    <mergeCell ref="A58:A74"/>
    <mergeCell ref="A108:A122"/>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C107:N107"/>
    <mergeCell ref="BK125:BV125"/>
    <mergeCell ref="BW125:CH125"/>
    <mergeCell ref="A126:A139"/>
    <mergeCell ref="A142:A158"/>
    <mergeCell ref="A161:A177"/>
    <mergeCell ref="C125:N125"/>
    <mergeCell ref="O125:Z125"/>
    <mergeCell ref="AA125:AL125"/>
    <mergeCell ref="AM125:AX125"/>
    <mergeCell ref="AY125:BJ125"/>
  </mergeCells>
  <conditionalFormatting sqref="C178:CH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7030A0"/>
  </sheetPr>
  <dimension ref="A1:CJ97"/>
  <sheetViews>
    <sheetView zoomScale="80" zoomScaleNormal="80" workbookViewId="0">
      <pane xSplit="2" topLeftCell="C1" activePane="topRight" state="frozen"/>
      <selection activeCell="K32" sqref="K32"/>
      <selection pane="topRight" activeCell="D36" sqref="D36"/>
    </sheetView>
  </sheetViews>
  <sheetFormatPr defaultRowHeight="14.4" x14ac:dyDescent="0.3"/>
  <cols>
    <col min="1" max="1" width="10.5546875" customWidth="1"/>
    <col min="2" max="2" width="24.6640625" customWidth="1"/>
    <col min="3" max="3" width="15.6640625" bestFit="1" customWidth="1"/>
    <col min="4" max="8" width="13.6640625" customWidth="1"/>
    <col min="9" max="14" width="14.33203125" bestFit="1" customWidth="1"/>
    <col min="15" max="86" width="13.6640625" customWidth="1"/>
    <col min="87" max="87" width="10.5546875" bestFit="1" customWidth="1"/>
    <col min="88" max="88" width="10.554687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6.5" customHeight="1" thickBot="1" x14ac:dyDescent="0.5">
      <c r="B3" s="84"/>
      <c r="C3" s="610"/>
      <c r="D3" s="610"/>
      <c r="E3" s="610"/>
      <c r="F3" s="610"/>
      <c r="G3" s="610"/>
      <c r="H3" s="610"/>
      <c r="I3" s="610"/>
      <c r="J3" s="610"/>
      <c r="K3" s="610"/>
      <c r="L3" s="610"/>
      <c r="M3" s="610"/>
      <c r="N3" s="610"/>
      <c r="O3" s="610"/>
      <c r="CH3" s="32"/>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0</v>
      </c>
      <c r="C5" s="3">
        <f>'RES kWh ENTRY'!C158</f>
        <v>0</v>
      </c>
      <c r="D5" s="3">
        <f>'RES kWh ENTRY'!D158</f>
        <v>2516.5190696716309</v>
      </c>
      <c r="E5" s="3">
        <f>'RES kWh ENTRY'!E158</f>
        <v>6257.7509994506836</v>
      </c>
      <c r="F5" s="3">
        <f>'RES kWh ENTRY'!F158</f>
        <v>12828.033138275146</v>
      </c>
      <c r="G5" s="3">
        <f>'RES kWh ENTRY'!G158</f>
        <v>1893.0244064331055</v>
      </c>
      <c r="H5" s="3">
        <f>'RES kWh ENTRY'!H158</f>
        <v>4583.435848236084</v>
      </c>
      <c r="I5" s="3">
        <f>'RES kWh ENTRY'!I158</f>
        <v>13965.007015228271</v>
      </c>
      <c r="J5" s="3">
        <f>'RES kWh ENTRY'!J158</f>
        <v>5206.932933807373</v>
      </c>
      <c r="K5" s="3">
        <f>'RES kWh ENTRY'!K158</f>
        <v>4059.8793182373047</v>
      </c>
      <c r="L5" s="3">
        <f>'RES kWh ENTRY'!L158</f>
        <v>3998.5804481506348</v>
      </c>
      <c r="M5" s="3">
        <f>'RES kWh ENTRY'!M158</f>
        <v>16488.103820800781</v>
      </c>
      <c r="N5" s="3">
        <f>'RES kWh ENTRY'!N158</f>
        <v>438.70127487182623</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1</v>
      </c>
      <c r="C6" s="3">
        <f>'RES kWh ENTRY'!C159</f>
        <v>772.94281005859375</v>
      </c>
      <c r="D6" s="3">
        <f>'RES kWh ENTRY'!D159</f>
        <v>107077.67098887122</v>
      </c>
      <c r="E6" s="3">
        <f>'RES kWh ENTRY'!E159</f>
        <v>80971.34984967779</v>
      </c>
      <c r="F6" s="3">
        <f>'RES kWh ENTRY'!F159</f>
        <v>82540.206563498054</v>
      </c>
      <c r="G6" s="3">
        <f>'RES kWh ENTRY'!G159</f>
        <v>81844.436279316491</v>
      </c>
      <c r="H6" s="3">
        <f>'RES kWh ENTRY'!H159</f>
        <v>122616.94122049349</v>
      </c>
      <c r="I6" s="3">
        <f>'RES kWh ENTRY'!I159</f>
        <v>90614.041755635728</v>
      </c>
      <c r="J6" s="3">
        <f>'RES kWh ENTRY'!J159</f>
        <v>149566.60696037373</v>
      </c>
      <c r="K6" s="3">
        <f>'RES kWh ENTRY'!K159</f>
        <v>27780.719874925027</v>
      </c>
      <c r="L6" s="3">
        <f>'RES kWh ENTRY'!L159</f>
        <v>47902.942258003626</v>
      </c>
      <c r="M6" s="3">
        <f>'RES kWh ENTRY'!M159</f>
        <v>5600.1583668214389</v>
      </c>
      <c r="N6" s="3">
        <f>'RES kWh ENTRY'!N159</f>
        <v>27715.218523069554</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9</v>
      </c>
      <c r="C8" s="3">
        <f>'RES kWh ENTRY'!C161</f>
        <v>2793.0009765625</v>
      </c>
      <c r="D8" s="3">
        <f>'RES kWh ENTRY'!D161</f>
        <v>11423.945449640933</v>
      </c>
      <c r="E8" s="3">
        <f>'RES kWh ENTRY'!E161</f>
        <v>56584.668799152874</v>
      </c>
      <c r="F8" s="3">
        <f>'RES kWh ENTRY'!F161</f>
        <v>51492.62606371037</v>
      </c>
      <c r="G8" s="3">
        <f>'RES kWh ENTRY'!G161</f>
        <v>44342.57576900463</v>
      </c>
      <c r="H8" s="3">
        <f>'RES kWh ENTRY'!H161</f>
        <v>21168.209224796468</v>
      </c>
      <c r="I8" s="3">
        <f>'RES kWh ENTRY'!I161</f>
        <v>54689.172535212027</v>
      </c>
      <c r="J8" s="3">
        <f>'RES kWh ENTRY'!J161</f>
        <v>169207.65054872536</v>
      </c>
      <c r="K8" s="3">
        <f>'RES kWh ENTRY'!K161</f>
        <v>73809.289694283405</v>
      </c>
      <c r="L8" s="3">
        <f>'RES kWh ENTRY'!L161</f>
        <v>165411.86721025733</v>
      </c>
      <c r="M8" s="3">
        <f>'RES kWh ENTRY'!M161</f>
        <v>14096.516850165703</v>
      </c>
      <c r="N8" s="3">
        <f>'RES kWh ENTRY'!N161</f>
        <v>26259.029576623769</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3</v>
      </c>
      <c r="C9" s="3">
        <f>'RES kWh ENTRY'!C162</f>
        <v>36602.357696533203</v>
      </c>
      <c r="D9" s="3">
        <f>'RES kWh ENTRY'!D162</f>
        <v>499644.98164367676</v>
      </c>
      <c r="E9" s="3">
        <f>'RES kWh ENTRY'!E162</f>
        <v>667844.07139587402</v>
      </c>
      <c r="F9" s="3">
        <f>'RES kWh ENTRY'!F162</f>
        <v>317310.41088485718</v>
      </c>
      <c r="G9" s="3">
        <f>'RES kWh ENTRY'!G162</f>
        <v>457762.41489362717</v>
      </c>
      <c r="H9" s="3">
        <f>'RES kWh ENTRY'!H162</f>
        <v>453849.36691665649</v>
      </c>
      <c r="I9" s="3">
        <f>'RES kWh ENTRY'!I162</f>
        <v>416015.69378662109</v>
      </c>
      <c r="J9" s="3">
        <f>'RES kWh ENTRY'!J162</f>
        <v>436182.01362991333</v>
      </c>
      <c r="K9" s="3">
        <f>'RES kWh ENTRY'!K162</f>
        <v>979161.41333007813</v>
      </c>
      <c r="L9" s="3">
        <f>'RES kWh ENTRY'!L162</f>
        <v>67338.180541992188</v>
      </c>
      <c r="M9" s="3">
        <f>'RES kWh ENTRY'!M162</f>
        <v>241426.80551147461</v>
      </c>
      <c r="N9" s="3">
        <f>'RES kWh ENTRY'!N162</f>
        <v>574891.36218261719</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4</v>
      </c>
      <c r="C10" s="3">
        <f>'RES kWh ENTRY'!C163</f>
        <v>0</v>
      </c>
      <c r="D10" s="3">
        <f>'RES kWh ENTRY'!D163</f>
        <v>198167.57349662558</v>
      </c>
      <c r="E10" s="3">
        <f>'RES kWh ENTRY'!E163</f>
        <v>241041.52668274409</v>
      </c>
      <c r="F10" s="3">
        <f>'RES kWh ENTRY'!F163</f>
        <v>3310785.028101705</v>
      </c>
      <c r="G10" s="3">
        <f>'RES kWh ENTRY'!G163</f>
        <v>2961048.0197973717</v>
      </c>
      <c r="H10" s="3">
        <f>'RES kWh ENTRY'!H163</f>
        <v>4535219.4783791583</v>
      </c>
      <c r="I10" s="3">
        <f>'RES kWh ENTRY'!I163</f>
        <v>998470.25019483548</v>
      </c>
      <c r="J10" s="3">
        <f>'RES kWh ENTRY'!J163</f>
        <v>340628.01039682498</v>
      </c>
      <c r="K10" s="3">
        <f>'RES kWh ENTRY'!K163</f>
        <v>625892.08449295035</v>
      </c>
      <c r="L10" s="3">
        <f>'RES kWh ENTRY'!L163</f>
        <v>287550.60778310348</v>
      </c>
      <c r="M10" s="3">
        <f>'RES kWh ENTRY'!M163</f>
        <v>223042.88715718957</v>
      </c>
      <c r="N10" s="3">
        <f>'RES kWh ENTRY'!N163</f>
        <v>2437164.4187922264</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5</v>
      </c>
      <c r="C11" s="3">
        <f>'RES kWh ENTRY'!C164</f>
        <v>0</v>
      </c>
      <c r="D11" s="3">
        <f>'RES kWh ENTRY'!D164</f>
        <v>0</v>
      </c>
      <c r="E11" s="3">
        <f>'RES kWh ENTRY'!E164</f>
        <v>0</v>
      </c>
      <c r="F11" s="3">
        <f>'RES kWh ENTRY'!F164</f>
        <v>2000.6999206542973</v>
      </c>
      <c r="G11" s="3">
        <f>'RES kWh ENTRY'!G164</f>
        <v>26009.098968505867</v>
      </c>
      <c r="H11" s="3">
        <f>'RES kWh ENTRY'!H164</f>
        <v>615.59997558593761</v>
      </c>
      <c r="I11" s="3">
        <f>'RES kWh ENTRY'!I164</f>
        <v>15082.199401855472</v>
      </c>
      <c r="J11" s="3">
        <f>'RES kWh ENTRY'!J164</f>
        <v>153.8999938964844</v>
      </c>
      <c r="K11" s="3">
        <f>'RES kWh ENTRY'!K164</f>
        <v>0</v>
      </c>
      <c r="L11" s="3">
        <f>'RES kWh ENTRY'!L164</f>
        <v>0</v>
      </c>
      <c r="M11" s="3">
        <f>'RES kWh ENTRY'!M164</f>
        <v>0</v>
      </c>
      <c r="N11" s="3">
        <f>'RES kWh ENTRY'!N164</f>
        <v>0</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7</v>
      </c>
      <c r="C13" s="3">
        <f>'RES kWh ENTRY'!C166</f>
        <v>0</v>
      </c>
      <c r="D13" s="3">
        <f>'RES kWh ENTRY'!D166</f>
        <v>13551.849609375</v>
      </c>
      <c r="E13" s="3">
        <f>'RES kWh ENTRY'!E166</f>
        <v>0</v>
      </c>
      <c r="F13" s="3">
        <f>'RES kWh ENTRY'!F166</f>
        <v>1129.32080078125</v>
      </c>
      <c r="G13" s="3">
        <f>'RES kWh ENTRY'!G166</f>
        <v>2823.302001953125</v>
      </c>
      <c r="H13" s="3">
        <f>'RES kWh ENTRY'!H166</f>
        <v>4517.283203125</v>
      </c>
      <c r="I13" s="3">
        <f>'RES kWh ENTRY'!I166</f>
        <v>14116.510009765625</v>
      </c>
      <c r="J13" s="3">
        <f>'RES kWh ENTRY'!J166</f>
        <v>0</v>
      </c>
      <c r="K13" s="3">
        <f>'RES kWh ENTRY'!K166</f>
        <v>0</v>
      </c>
      <c r="L13" s="3">
        <f>'RES kWh ENTRY'!L166</f>
        <v>9599.226806640625</v>
      </c>
      <c r="M13" s="3">
        <f>'RES kWh ENTRY'!M166</f>
        <v>0</v>
      </c>
      <c r="N13" s="3">
        <f>'RES kWh ENTRY'!N166</f>
        <v>5646.60400390625</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8</v>
      </c>
      <c r="C14" s="3">
        <f>'RES kWh ENTRY'!C167</f>
        <v>0</v>
      </c>
      <c r="D14" s="3">
        <f>'RES kWh ENTRY'!D167</f>
        <v>0</v>
      </c>
      <c r="E14" s="3">
        <f>'RES kWh ENTRY'!E167</f>
        <v>60.288284301757813</v>
      </c>
      <c r="F14" s="3">
        <f>'RES kWh ENTRY'!F167</f>
        <v>142982.54183959961</v>
      </c>
      <c r="G14" s="3">
        <f>'RES kWh ENTRY'!G167</f>
        <v>629.1268310546875</v>
      </c>
      <c r="H14" s="3">
        <f>'RES kWh ENTRY'!H167</f>
        <v>105.87905883789063</v>
      </c>
      <c r="I14" s="3">
        <f>'RES kWh ENTRY'!I167</f>
        <v>32041.986978824734</v>
      </c>
      <c r="J14" s="3">
        <f>'RES kWh ENTRY'!J167</f>
        <v>1349.1973586309523</v>
      </c>
      <c r="K14" s="3">
        <f>'RES kWh ENTRY'!K167</f>
        <v>0</v>
      </c>
      <c r="L14" s="3">
        <f>'RES kWh ENTRY'!L167</f>
        <v>158.36717785105986</v>
      </c>
      <c r="M14" s="3">
        <f>'RES kWh ENTRY'!M167</f>
        <v>462.84056163969495</v>
      </c>
      <c r="N14" s="3">
        <f>'RES kWh ENTRY'!N167</f>
        <v>925.68112327938991</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11</v>
      </c>
      <c r="C15" s="3"/>
      <c r="D15" s="3"/>
      <c r="E15" s="275"/>
      <c r="F15" s="275"/>
      <c r="G15" s="275"/>
      <c r="H15" s="275"/>
      <c r="I15" s="275"/>
      <c r="J15" s="275"/>
      <c r="K15" s="275"/>
      <c r="L15" s="275"/>
      <c r="M15" s="275"/>
      <c r="N15" s="275"/>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ht="15" thickBot="1" x14ac:dyDescent="0.35">
      <c r="A16" s="563"/>
      <c r="B16" s="222" t="s">
        <v>25</v>
      </c>
      <c r="C16" s="276">
        <f>SUM(C5:C15)</f>
        <v>40168.301483154297</v>
      </c>
      <c r="D16" s="276">
        <f t="shared" ref="D16:BO16" si="2">SUM(D5:D15)</f>
        <v>832382.54025786114</v>
      </c>
      <c r="E16" s="276">
        <f t="shared" si="2"/>
        <v>1052759.6560112012</v>
      </c>
      <c r="F16" s="276">
        <f t="shared" si="2"/>
        <v>3921068.8673130809</v>
      </c>
      <c r="G16" s="276">
        <f t="shared" si="2"/>
        <v>3576351.9989472665</v>
      </c>
      <c r="H16" s="276">
        <f t="shared" si="2"/>
        <v>5142676.1938268896</v>
      </c>
      <c r="I16" s="276">
        <f t="shared" si="2"/>
        <v>1634994.8616779784</v>
      </c>
      <c r="J16" s="276">
        <f t="shared" si="2"/>
        <v>1102294.3118221723</v>
      </c>
      <c r="K16" s="276">
        <f t="shared" si="2"/>
        <v>1710703.3867104743</v>
      </c>
      <c r="L16" s="276">
        <f t="shared" si="2"/>
        <v>581959.77222599892</v>
      </c>
      <c r="M16" s="276">
        <f t="shared" si="2"/>
        <v>501117.31226809177</v>
      </c>
      <c r="N16" s="276">
        <f t="shared" si="2"/>
        <v>3073041.0154765942</v>
      </c>
      <c r="O16" s="277">
        <f t="shared" si="2"/>
        <v>0</v>
      </c>
      <c r="P16" s="277">
        <f t="shared" si="2"/>
        <v>0</v>
      </c>
      <c r="Q16" s="277">
        <f t="shared" si="2"/>
        <v>0</v>
      </c>
      <c r="R16" s="277">
        <f t="shared" si="2"/>
        <v>0</v>
      </c>
      <c r="S16" s="277">
        <f t="shared" si="2"/>
        <v>0</v>
      </c>
      <c r="T16" s="277">
        <f t="shared" si="2"/>
        <v>0</v>
      </c>
      <c r="U16" s="277">
        <f t="shared" si="2"/>
        <v>0</v>
      </c>
      <c r="V16" s="277">
        <f t="shared" si="2"/>
        <v>0</v>
      </c>
      <c r="W16" s="277">
        <f t="shared" si="2"/>
        <v>0</v>
      </c>
      <c r="X16" s="277">
        <f t="shared" si="2"/>
        <v>0</v>
      </c>
      <c r="Y16" s="277">
        <f t="shared" si="2"/>
        <v>0</v>
      </c>
      <c r="Z16" s="277">
        <f t="shared" si="2"/>
        <v>0</v>
      </c>
      <c r="AA16" s="277">
        <f t="shared" si="2"/>
        <v>0</v>
      </c>
      <c r="AB16" s="277">
        <f t="shared" si="2"/>
        <v>0</v>
      </c>
      <c r="AC16" s="277">
        <f t="shared" si="2"/>
        <v>0</v>
      </c>
      <c r="AD16" s="277">
        <f t="shared" si="2"/>
        <v>0</v>
      </c>
      <c r="AE16" s="277">
        <f t="shared" si="2"/>
        <v>0</v>
      </c>
      <c r="AF16" s="277">
        <f t="shared" si="2"/>
        <v>0</v>
      </c>
      <c r="AG16" s="277">
        <f t="shared" si="2"/>
        <v>0</v>
      </c>
      <c r="AH16" s="277">
        <f t="shared" si="2"/>
        <v>0</v>
      </c>
      <c r="AI16" s="277">
        <f t="shared" si="2"/>
        <v>0</v>
      </c>
      <c r="AJ16" s="277">
        <f t="shared" si="2"/>
        <v>0</v>
      </c>
      <c r="AK16" s="277">
        <f t="shared" si="2"/>
        <v>0</v>
      </c>
      <c r="AL16" s="277">
        <f t="shared" si="2"/>
        <v>0</v>
      </c>
      <c r="AM16" s="277">
        <f t="shared" si="2"/>
        <v>0</v>
      </c>
      <c r="AN16" s="277">
        <f t="shared" si="2"/>
        <v>0</v>
      </c>
      <c r="AO16" s="277">
        <f t="shared" si="2"/>
        <v>0</v>
      </c>
      <c r="AP16" s="277">
        <f t="shared" si="2"/>
        <v>0</v>
      </c>
      <c r="AQ16" s="277">
        <f t="shared" si="2"/>
        <v>0</v>
      </c>
      <c r="AR16" s="277">
        <f t="shared" si="2"/>
        <v>0</v>
      </c>
      <c r="AS16" s="277">
        <f t="shared" si="2"/>
        <v>0</v>
      </c>
      <c r="AT16" s="277">
        <f t="shared" si="2"/>
        <v>0</v>
      </c>
      <c r="AU16" s="277">
        <f t="shared" si="2"/>
        <v>0</v>
      </c>
      <c r="AV16" s="277">
        <f t="shared" si="2"/>
        <v>0</v>
      </c>
      <c r="AW16" s="277">
        <f t="shared" si="2"/>
        <v>0</v>
      </c>
      <c r="AX16" s="277">
        <f t="shared" si="2"/>
        <v>0</v>
      </c>
      <c r="AY16" s="277">
        <f t="shared" si="2"/>
        <v>0</v>
      </c>
      <c r="AZ16" s="277">
        <f t="shared" si="2"/>
        <v>0</v>
      </c>
      <c r="BA16" s="277">
        <f t="shared" si="2"/>
        <v>0</v>
      </c>
      <c r="BB16" s="277">
        <f t="shared" si="2"/>
        <v>0</v>
      </c>
      <c r="BC16" s="277">
        <f t="shared" si="2"/>
        <v>0</v>
      </c>
      <c r="BD16" s="277">
        <f t="shared" si="2"/>
        <v>0</v>
      </c>
      <c r="BE16" s="277">
        <f t="shared" si="2"/>
        <v>0</v>
      </c>
      <c r="BF16" s="277">
        <f t="shared" si="2"/>
        <v>0</v>
      </c>
      <c r="BG16" s="277">
        <f t="shared" si="2"/>
        <v>0</v>
      </c>
      <c r="BH16" s="277">
        <f t="shared" si="2"/>
        <v>0</v>
      </c>
      <c r="BI16" s="277">
        <f t="shared" si="2"/>
        <v>0</v>
      </c>
      <c r="BJ16" s="277">
        <f t="shared" si="2"/>
        <v>0</v>
      </c>
      <c r="BK16" s="277">
        <f t="shared" si="2"/>
        <v>0</v>
      </c>
      <c r="BL16" s="277">
        <f t="shared" si="2"/>
        <v>0</v>
      </c>
      <c r="BM16" s="277">
        <f t="shared" si="2"/>
        <v>0</v>
      </c>
      <c r="BN16" s="277">
        <f t="shared" si="2"/>
        <v>0</v>
      </c>
      <c r="BO16" s="277">
        <f t="shared" si="2"/>
        <v>0</v>
      </c>
      <c r="BP16" s="277">
        <f t="shared" ref="BP16:CH16" si="3">SUM(BP5:BP15)</f>
        <v>0</v>
      </c>
      <c r="BQ16" s="277">
        <f t="shared" si="3"/>
        <v>0</v>
      </c>
      <c r="BR16" s="277">
        <f t="shared" si="3"/>
        <v>0</v>
      </c>
      <c r="BS16" s="277">
        <f t="shared" si="3"/>
        <v>0</v>
      </c>
      <c r="BT16" s="277">
        <f t="shared" si="3"/>
        <v>0</v>
      </c>
      <c r="BU16" s="277">
        <f t="shared" si="3"/>
        <v>0</v>
      </c>
      <c r="BV16" s="277">
        <f t="shared" si="3"/>
        <v>0</v>
      </c>
      <c r="BW16" s="277">
        <f t="shared" si="3"/>
        <v>0</v>
      </c>
      <c r="BX16" s="277">
        <f t="shared" si="3"/>
        <v>0</v>
      </c>
      <c r="BY16" s="277">
        <f t="shared" si="3"/>
        <v>0</v>
      </c>
      <c r="BZ16" s="277">
        <f t="shared" si="3"/>
        <v>0</v>
      </c>
      <c r="CA16" s="277">
        <f t="shared" si="3"/>
        <v>0</v>
      </c>
      <c r="CB16" s="277">
        <f t="shared" si="3"/>
        <v>0</v>
      </c>
      <c r="CC16" s="277">
        <f t="shared" si="3"/>
        <v>0</v>
      </c>
      <c r="CD16" s="277">
        <f t="shared" si="3"/>
        <v>0</v>
      </c>
      <c r="CE16" s="277">
        <f t="shared" si="3"/>
        <v>0</v>
      </c>
      <c r="CF16" s="277">
        <f t="shared" si="3"/>
        <v>0</v>
      </c>
      <c r="CG16" s="277">
        <f t="shared" si="3"/>
        <v>0</v>
      </c>
      <c r="CH16" s="278">
        <f t="shared" si="3"/>
        <v>0</v>
      </c>
    </row>
    <row r="17" spans="1:86" x14ac:dyDescent="0.3">
      <c r="A17" s="298"/>
      <c r="B17" s="299"/>
      <c r="C17" s="9"/>
      <c r="D17" s="299"/>
      <c r="E17" s="9"/>
      <c r="F17" s="299"/>
      <c r="G17" s="299"/>
      <c r="H17" s="9"/>
      <c r="I17" s="299"/>
      <c r="J17" s="299"/>
      <c r="K17" s="9"/>
      <c r="L17" s="299"/>
      <c r="M17" s="299"/>
      <c r="N17" s="9"/>
      <c r="O17" s="299"/>
      <c r="P17" s="299"/>
      <c r="Q17" s="9"/>
      <c r="R17" s="299"/>
      <c r="S17" s="299"/>
      <c r="T17" s="9"/>
      <c r="U17" s="299"/>
      <c r="V17" s="299"/>
      <c r="W17" s="9"/>
      <c r="X17" s="299"/>
      <c r="Y17" s="299"/>
      <c r="Z17" s="9"/>
      <c r="AA17" s="299"/>
      <c r="AB17" s="299"/>
      <c r="AC17" s="9"/>
      <c r="AD17" s="299"/>
      <c r="AE17" s="299"/>
      <c r="AF17" s="9"/>
      <c r="AG17" s="299"/>
      <c r="AH17" s="299"/>
      <c r="AI17" s="9"/>
      <c r="AJ17" s="299"/>
      <c r="AK17" s="299"/>
      <c r="AL17" s="9"/>
      <c r="AM17" s="299"/>
      <c r="AN17" s="299"/>
      <c r="AO17" s="9"/>
      <c r="AP17" s="299"/>
      <c r="AQ17" s="299"/>
      <c r="AR17" s="9"/>
      <c r="AS17" s="299"/>
      <c r="AT17" s="299"/>
      <c r="AU17" s="9"/>
      <c r="AV17" s="299"/>
      <c r="AW17" s="299"/>
      <c r="AX17" s="9"/>
      <c r="AY17" s="299"/>
      <c r="AZ17" s="299"/>
      <c r="BA17" s="9"/>
      <c r="BB17" s="299"/>
      <c r="BC17" s="299"/>
      <c r="BD17" s="9"/>
      <c r="BE17" s="299"/>
      <c r="BF17" s="299"/>
      <c r="BG17" s="9"/>
      <c r="BH17" s="299"/>
      <c r="BI17" s="299"/>
      <c r="BJ17" s="9"/>
      <c r="BK17" s="299"/>
      <c r="BL17" s="299"/>
      <c r="BM17" s="9"/>
      <c r="BN17" s="299"/>
      <c r="BO17" s="299"/>
      <c r="BP17" s="9"/>
      <c r="BQ17" s="299"/>
      <c r="BR17" s="299"/>
      <c r="BS17" s="9"/>
      <c r="BT17" s="299"/>
      <c r="BU17" s="299"/>
      <c r="BV17" s="9"/>
      <c r="BW17" s="299"/>
      <c r="BX17" s="299"/>
      <c r="BY17" s="9"/>
      <c r="BZ17" s="299"/>
      <c r="CA17" s="299"/>
      <c r="CB17" s="9"/>
      <c r="CC17" s="299"/>
      <c r="CD17" s="299"/>
      <c r="CE17" s="9"/>
      <c r="CF17" s="299"/>
      <c r="CG17" s="299"/>
      <c r="CH17" s="9"/>
    </row>
    <row r="18" spans="1:86" ht="15" thickBot="1" x14ac:dyDescent="0.35">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row>
    <row r="19" spans="1:86" ht="16.2" thickBot="1" x14ac:dyDescent="0.35">
      <c r="A19" s="564" t="s">
        <v>15</v>
      </c>
      <c r="B19" s="18" t="s">
        <v>10</v>
      </c>
      <c r="C19" s="174">
        <f>C$4</f>
        <v>44927</v>
      </c>
      <c r="D19" s="174">
        <f t="shared" ref="D19:BO19" si="4">D$4</f>
        <v>44958</v>
      </c>
      <c r="E19" s="174">
        <f t="shared" si="4"/>
        <v>44986</v>
      </c>
      <c r="F19" s="174">
        <f t="shared" si="4"/>
        <v>45017</v>
      </c>
      <c r="G19" s="174">
        <f t="shared" si="4"/>
        <v>45047</v>
      </c>
      <c r="H19" s="174">
        <f t="shared" si="4"/>
        <v>45078</v>
      </c>
      <c r="I19" s="174">
        <f t="shared" si="4"/>
        <v>45108</v>
      </c>
      <c r="J19" s="174">
        <f t="shared" si="4"/>
        <v>45139</v>
      </c>
      <c r="K19" s="174">
        <f t="shared" si="4"/>
        <v>45170</v>
      </c>
      <c r="L19" s="174">
        <f t="shared" si="4"/>
        <v>45200</v>
      </c>
      <c r="M19" s="174">
        <f t="shared" si="4"/>
        <v>45231</v>
      </c>
      <c r="N19" s="174">
        <f t="shared" si="4"/>
        <v>45261</v>
      </c>
      <c r="O19" s="174">
        <f t="shared" si="4"/>
        <v>45292</v>
      </c>
      <c r="P19" s="174">
        <f t="shared" si="4"/>
        <v>45323</v>
      </c>
      <c r="Q19" s="174">
        <f t="shared" si="4"/>
        <v>45352</v>
      </c>
      <c r="R19" s="174">
        <f t="shared" si="4"/>
        <v>45383</v>
      </c>
      <c r="S19" s="174">
        <f t="shared" si="4"/>
        <v>45413</v>
      </c>
      <c r="T19" s="174">
        <f t="shared" si="4"/>
        <v>45444</v>
      </c>
      <c r="U19" s="174">
        <f t="shared" si="4"/>
        <v>45474</v>
      </c>
      <c r="V19" s="174">
        <f t="shared" si="4"/>
        <v>45505</v>
      </c>
      <c r="W19" s="174">
        <f t="shared" si="4"/>
        <v>45536</v>
      </c>
      <c r="X19" s="174">
        <f t="shared" si="4"/>
        <v>45566</v>
      </c>
      <c r="Y19" s="174">
        <f t="shared" si="4"/>
        <v>45597</v>
      </c>
      <c r="Z19" s="174">
        <f t="shared" si="4"/>
        <v>45627</v>
      </c>
      <c r="AA19" s="174">
        <f t="shared" si="4"/>
        <v>45658</v>
      </c>
      <c r="AB19" s="174">
        <f t="shared" si="4"/>
        <v>45689</v>
      </c>
      <c r="AC19" s="174">
        <f t="shared" si="4"/>
        <v>45717</v>
      </c>
      <c r="AD19" s="174">
        <f t="shared" si="4"/>
        <v>45748</v>
      </c>
      <c r="AE19" s="174">
        <f t="shared" si="4"/>
        <v>45778</v>
      </c>
      <c r="AF19" s="174">
        <f t="shared" si="4"/>
        <v>45809</v>
      </c>
      <c r="AG19" s="174">
        <f t="shared" si="4"/>
        <v>45839</v>
      </c>
      <c r="AH19" s="174">
        <f t="shared" si="4"/>
        <v>45870</v>
      </c>
      <c r="AI19" s="174">
        <f t="shared" si="4"/>
        <v>45901</v>
      </c>
      <c r="AJ19" s="174">
        <f t="shared" si="4"/>
        <v>45931</v>
      </c>
      <c r="AK19" s="174">
        <f t="shared" si="4"/>
        <v>45962</v>
      </c>
      <c r="AL19" s="174">
        <f t="shared" si="4"/>
        <v>45992</v>
      </c>
      <c r="AM19" s="174">
        <f t="shared" si="4"/>
        <v>46023</v>
      </c>
      <c r="AN19" s="174">
        <f t="shared" si="4"/>
        <v>46054</v>
      </c>
      <c r="AO19" s="174">
        <f t="shared" si="4"/>
        <v>46082</v>
      </c>
      <c r="AP19" s="174">
        <f t="shared" si="4"/>
        <v>46113</v>
      </c>
      <c r="AQ19" s="174">
        <f t="shared" si="4"/>
        <v>46143</v>
      </c>
      <c r="AR19" s="174">
        <f t="shared" si="4"/>
        <v>46174</v>
      </c>
      <c r="AS19" s="174">
        <f t="shared" si="4"/>
        <v>46204</v>
      </c>
      <c r="AT19" s="174">
        <f t="shared" si="4"/>
        <v>46235</v>
      </c>
      <c r="AU19" s="174">
        <f t="shared" si="4"/>
        <v>46266</v>
      </c>
      <c r="AV19" s="174">
        <f t="shared" si="4"/>
        <v>46296</v>
      </c>
      <c r="AW19" s="174">
        <f t="shared" si="4"/>
        <v>46327</v>
      </c>
      <c r="AX19" s="174">
        <f t="shared" si="4"/>
        <v>46357</v>
      </c>
      <c r="AY19" s="174">
        <f t="shared" si="4"/>
        <v>46388</v>
      </c>
      <c r="AZ19" s="174">
        <f t="shared" si="4"/>
        <v>46419</v>
      </c>
      <c r="BA19" s="174">
        <f t="shared" si="4"/>
        <v>46447</v>
      </c>
      <c r="BB19" s="174">
        <f t="shared" si="4"/>
        <v>46478</v>
      </c>
      <c r="BC19" s="174">
        <f t="shared" si="4"/>
        <v>46508</v>
      </c>
      <c r="BD19" s="174">
        <f t="shared" si="4"/>
        <v>46539</v>
      </c>
      <c r="BE19" s="174">
        <f t="shared" si="4"/>
        <v>46569</v>
      </c>
      <c r="BF19" s="174">
        <f t="shared" si="4"/>
        <v>46600</v>
      </c>
      <c r="BG19" s="174">
        <f t="shared" si="4"/>
        <v>46631</v>
      </c>
      <c r="BH19" s="174">
        <f t="shared" si="4"/>
        <v>46661</v>
      </c>
      <c r="BI19" s="174">
        <f t="shared" si="4"/>
        <v>46692</v>
      </c>
      <c r="BJ19" s="174">
        <f t="shared" si="4"/>
        <v>46722</v>
      </c>
      <c r="BK19" s="174">
        <f t="shared" si="4"/>
        <v>46753</v>
      </c>
      <c r="BL19" s="174">
        <f t="shared" si="4"/>
        <v>46784</v>
      </c>
      <c r="BM19" s="174">
        <f t="shared" si="4"/>
        <v>46813</v>
      </c>
      <c r="BN19" s="174">
        <f t="shared" si="4"/>
        <v>46844</v>
      </c>
      <c r="BO19" s="174">
        <f t="shared" si="4"/>
        <v>46874</v>
      </c>
      <c r="BP19" s="174">
        <f t="shared" ref="BP19:CH19" si="5">BP$4</f>
        <v>46905</v>
      </c>
      <c r="BQ19" s="174">
        <f t="shared" si="5"/>
        <v>46935</v>
      </c>
      <c r="BR19" s="174">
        <f t="shared" si="5"/>
        <v>46966</v>
      </c>
      <c r="BS19" s="174">
        <f t="shared" si="5"/>
        <v>46997</v>
      </c>
      <c r="BT19" s="174">
        <f t="shared" si="5"/>
        <v>47027</v>
      </c>
      <c r="BU19" s="174">
        <f t="shared" si="5"/>
        <v>47058</v>
      </c>
      <c r="BV19" s="174">
        <f t="shared" si="5"/>
        <v>47088</v>
      </c>
      <c r="BW19" s="174">
        <f t="shared" si="5"/>
        <v>47119</v>
      </c>
      <c r="BX19" s="174">
        <f t="shared" si="5"/>
        <v>47150</v>
      </c>
      <c r="BY19" s="174">
        <f t="shared" si="5"/>
        <v>47178</v>
      </c>
      <c r="BZ19" s="174">
        <f t="shared" si="5"/>
        <v>47209</v>
      </c>
      <c r="CA19" s="174">
        <f t="shared" si="5"/>
        <v>47239</v>
      </c>
      <c r="CB19" s="174">
        <f t="shared" si="5"/>
        <v>47270</v>
      </c>
      <c r="CC19" s="174">
        <f t="shared" si="5"/>
        <v>47300</v>
      </c>
      <c r="CD19" s="174">
        <f t="shared" si="5"/>
        <v>47331</v>
      </c>
      <c r="CE19" s="174">
        <f t="shared" si="5"/>
        <v>47362</v>
      </c>
      <c r="CF19" s="174">
        <f t="shared" si="5"/>
        <v>47392</v>
      </c>
      <c r="CG19" s="174">
        <f t="shared" si="5"/>
        <v>47423</v>
      </c>
      <c r="CH19" s="175">
        <f t="shared" si="5"/>
        <v>47453</v>
      </c>
    </row>
    <row r="20" spans="1:86" ht="15" customHeight="1" x14ac:dyDescent="0.3">
      <c r="A20" s="565"/>
      <c r="B20" s="11" t="str">
        <f t="shared" ref="B20:C31" si="6">B5</f>
        <v>Building Shell</v>
      </c>
      <c r="C20" s="3">
        <f>C5</f>
        <v>0</v>
      </c>
      <c r="D20" s="3">
        <f>IF(SUM($C$16:$N$16)=0,0,C20+D5)</f>
        <v>2516.5190696716309</v>
      </c>
      <c r="E20" s="3">
        <f t="shared" ref="E20:BP20" si="7">IF(SUM($C$16:$N$16)=0,0,D20+E5)</f>
        <v>8774.2700691223145</v>
      </c>
      <c r="F20" s="3">
        <f t="shared" si="7"/>
        <v>21602.303207397461</v>
      </c>
      <c r="G20" s="3">
        <f t="shared" si="7"/>
        <v>23495.327613830566</v>
      </c>
      <c r="H20" s="3">
        <f t="shared" si="7"/>
        <v>28078.76346206665</v>
      </c>
      <c r="I20" s="3">
        <f t="shared" si="7"/>
        <v>42043.770477294922</v>
      </c>
      <c r="J20" s="3">
        <f t="shared" si="7"/>
        <v>47250.703411102295</v>
      </c>
      <c r="K20" s="3">
        <f t="shared" si="7"/>
        <v>51310.5827293396</v>
      </c>
      <c r="L20" s="3">
        <f t="shared" si="7"/>
        <v>55309.163177490234</v>
      </c>
      <c r="M20" s="3">
        <f t="shared" si="7"/>
        <v>71797.266998291016</v>
      </c>
      <c r="N20" s="3">
        <f t="shared" si="7"/>
        <v>72235.968273162842</v>
      </c>
      <c r="O20" s="3">
        <f t="shared" si="7"/>
        <v>72235.968273162842</v>
      </c>
      <c r="P20" s="3">
        <f t="shared" si="7"/>
        <v>72235.968273162842</v>
      </c>
      <c r="Q20" s="3">
        <f t="shared" si="7"/>
        <v>72235.968273162842</v>
      </c>
      <c r="R20" s="3">
        <f t="shared" si="7"/>
        <v>72235.968273162842</v>
      </c>
      <c r="S20" s="3">
        <f t="shared" si="7"/>
        <v>72235.968273162842</v>
      </c>
      <c r="T20" s="3">
        <f t="shared" si="7"/>
        <v>72235.968273162842</v>
      </c>
      <c r="U20" s="3">
        <f t="shared" si="7"/>
        <v>72235.968273162842</v>
      </c>
      <c r="V20" s="3">
        <f t="shared" si="7"/>
        <v>72235.968273162842</v>
      </c>
      <c r="W20" s="3">
        <f t="shared" si="7"/>
        <v>72235.968273162842</v>
      </c>
      <c r="X20" s="3">
        <f t="shared" si="7"/>
        <v>72235.968273162842</v>
      </c>
      <c r="Y20" s="3">
        <f t="shared" si="7"/>
        <v>72235.968273162842</v>
      </c>
      <c r="Z20" s="3">
        <f t="shared" si="7"/>
        <v>72235.968273162842</v>
      </c>
      <c r="AA20" s="3">
        <f t="shared" si="7"/>
        <v>72235.968273162842</v>
      </c>
      <c r="AB20" s="3">
        <f t="shared" si="7"/>
        <v>72235.968273162842</v>
      </c>
      <c r="AC20" s="3">
        <f t="shared" si="7"/>
        <v>72235.968273162842</v>
      </c>
      <c r="AD20" s="3">
        <f t="shared" si="7"/>
        <v>72235.968273162842</v>
      </c>
      <c r="AE20" s="3">
        <f t="shared" si="7"/>
        <v>72235.968273162842</v>
      </c>
      <c r="AF20" s="3">
        <f t="shared" si="7"/>
        <v>72235.968273162842</v>
      </c>
      <c r="AG20" s="3">
        <f t="shared" si="7"/>
        <v>72235.968273162842</v>
      </c>
      <c r="AH20" s="3">
        <f t="shared" si="7"/>
        <v>72235.968273162842</v>
      </c>
      <c r="AI20" s="3">
        <f t="shared" si="7"/>
        <v>72235.968273162842</v>
      </c>
      <c r="AJ20" s="3">
        <f t="shared" si="7"/>
        <v>72235.968273162842</v>
      </c>
      <c r="AK20" s="3">
        <f t="shared" si="7"/>
        <v>72235.968273162842</v>
      </c>
      <c r="AL20" s="3">
        <f t="shared" si="7"/>
        <v>72235.968273162842</v>
      </c>
      <c r="AM20" s="3">
        <f t="shared" si="7"/>
        <v>72235.968273162842</v>
      </c>
      <c r="AN20" s="3">
        <f t="shared" si="7"/>
        <v>72235.968273162842</v>
      </c>
      <c r="AO20" s="3">
        <f t="shared" si="7"/>
        <v>72235.968273162842</v>
      </c>
      <c r="AP20" s="3">
        <f t="shared" si="7"/>
        <v>72235.968273162842</v>
      </c>
      <c r="AQ20" s="3">
        <f t="shared" si="7"/>
        <v>72235.968273162842</v>
      </c>
      <c r="AR20" s="3">
        <f t="shared" si="7"/>
        <v>72235.968273162842</v>
      </c>
      <c r="AS20" s="3">
        <f t="shared" si="7"/>
        <v>72235.968273162842</v>
      </c>
      <c r="AT20" s="3">
        <f t="shared" si="7"/>
        <v>72235.968273162842</v>
      </c>
      <c r="AU20" s="3">
        <f t="shared" si="7"/>
        <v>72235.968273162842</v>
      </c>
      <c r="AV20" s="3">
        <f t="shared" si="7"/>
        <v>72235.968273162842</v>
      </c>
      <c r="AW20" s="3">
        <f t="shared" si="7"/>
        <v>72235.968273162842</v>
      </c>
      <c r="AX20" s="3">
        <f t="shared" si="7"/>
        <v>72235.968273162842</v>
      </c>
      <c r="AY20" s="3">
        <f t="shared" si="7"/>
        <v>72235.968273162842</v>
      </c>
      <c r="AZ20" s="3">
        <f t="shared" si="7"/>
        <v>72235.968273162842</v>
      </c>
      <c r="BA20" s="3">
        <f t="shared" si="7"/>
        <v>72235.968273162842</v>
      </c>
      <c r="BB20" s="3">
        <f t="shared" si="7"/>
        <v>72235.968273162842</v>
      </c>
      <c r="BC20" s="3">
        <f t="shared" si="7"/>
        <v>72235.968273162842</v>
      </c>
      <c r="BD20" s="3">
        <f t="shared" si="7"/>
        <v>72235.968273162842</v>
      </c>
      <c r="BE20" s="3">
        <f t="shared" si="7"/>
        <v>72235.968273162842</v>
      </c>
      <c r="BF20" s="3">
        <f t="shared" si="7"/>
        <v>72235.968273162842</v>
      </c>
      <c r="BG20" s="3">
        <f t="shared" si="7"/>
        <v>72235.968273162842</v>
      </c>
      <c r="BH20" s="3">
        <f t="shared" si="7"/>
        <v>72235.968273162842</v>
      </c>
      <c r="BI20" s="3">
        <f t="shared" si="7"/>
        <v>72235.968273162842</v>
      </c>
      <c r="BJ20" s="3">
        <f t="shared" si="7"/>
        <v>72235.968273162842</v>
      </c>
      <c r="BK20" s="3">
        <f t="shared" si="7"/>
        <v>72235.968273162842</v>
      </c>
      <c r="BL20" s="3">
        <f t="shared" si="7"/>
        <v>72235.968273162842</v>
      </c>
      <c r="BM20" s="3">
        <f t="shared" si="7"/>
        <v>72235.968273162842</v>
      </c>
      <c r="BN20" s="3">
        <f t="shared" si="7"/>
        <v>72235.968273162842</v>
      </c>
      <c r="BO20" s="3">
        <f t="shared" si="7"/>
        <v>72235.968273162842</v>
      </c>
      <c r="BP20" s="3">
        <f t="shared" si="7"/>
        <v>72235.968273162842</v>
      </c>
      <c r="BQ20" s="3">
        <f t="shared" ref="BQ20:CH20" si="8">IF(SUM($C$16:$N$16)=0,0,BP20+BQ5)</f>
        <v>72235.968273162842</v>
      </c>
      <c r="BR20" s="3">
        <f t="shared" si="8"/>
        <v>72235.968273162842</v>
      </c>
      <c r="BS20" s="3">
        <f t="shared" si="8"/>
        <v>72235.968273162842</v>
      </c>
      <c r="BT20" s="3">
        <f t="shared" si="8"/>
        <v>72235.968273162842</v>
      </c>
      <c r="BU20" s="3">
        <f t="shared" si="8"/>
        <v>72235.968273162842</v>
      </c>
      <c r="BV20" s="3">
        <f t="shared" si="8"/>
        <v>72235.968273162842</v>
      </c>
      <c r="BW20" s="3">
        <f t="shared" si="8"/>
        <v>72235.968273162842</v>
      </c>
      <c r="BX20" s="3">
        <f t="shared" si="8"/>
        <v>72235.968273162842</v>
      </c>
      <c r="BY20" s="3">
        <f t="shared" si="8"/>
        <v>72235.968273162842</v>
      </c>
      <c r="BZ20" s="3">
        <f t="shared" si="8"/>
        <v>72235.968273162842</v>
      </c>
      <c r="CA20" s="3">
        <f t="shared" si="8"/>
        <v>72235.968273162842</v>
      </c>
      <c r="CB20" s="3">
        <f t="shared" si="8"/>
        <v>72235.968273162842</v>
      </c>
      <c r="CC20" s="3">
        <f t="shared" si="8"/>
        <v>72235.968273162842</v>
      </c>
      <c r="CD20" s="3">
        <f t="shared" si="8"/>
        <v>72235.968273162842</v>
      </c>
      <c r="CE20" s="3">
        <f t="shared" si="8"/>
        <v>72235.968273162842</v>
      </c>
      <c r="CF20" s="3">
        <f t="shared" si="8"/>
        <v>72235.968273162842</v>
      </c>
      <c r="CG20" s="3">
        <f t="shared" si="8"/>
        <v>72235.968273162842</v>
      </c>
      <c r="CH20" s="12">
        <f t="shared" si="8"/>
        <v>72235.968273162842</v>
      </c>
    </row>
    <row r="21" spans="1:86" x14ac:dyDescent="0.3">
      <c r="A21" s="565"/>
      <c r="B21" s="13" t="str">
        <f t="shared" si="6"/>
        <v>Cooling</v>
      </c>
      <c r="C21" s="3">
        <f t="shared" si="6"/>
        <v>772.94281005859375</v>
      </c>
      <c r="D21" s="3">
        <f t="shared" ref="D21:BO21" si="9">IF(SUM($C$16:$N$16)=0,0,C21+D6)</f>
        <v>107850.61379892981</v>
      </c>
      <c r="E21" s="3">
        <f t="shared" si="9"/>
        <v>188821.96364860761</v>
      </c>
      <c r="F21" s="3">
        <f t="shared" si="9"/>
        <v>271362.17021210567</v>
      </c>
      <c r="G21" s="3">
        <f t="shared" si="9"/>
        <v>353206.60649142216</v>
      </c>
      <c r="H21" s="3">
        <f t="shared" si="9"/>
        <v>475823.54771191569</v>
      </c>
      <c r="I21" s="3">
        <f t="shared" si="9"/>
        <v>566437.58946755144</v>
      </c>
      <c r="J21" s="3">
        <f t="shared" si="9"/>
        <v>716004.19642792514</v>
      </c>
      <c r="K21" s="3">
        <f t="shared" si="9"/>
        <v>743784.91630285012</v>
      </c>
      <c r="L21" s="3">
        <f t="shared" si="9"/>
        <v>791687.85856085375</v>
      </c>
      <c r="M21" s="3">
        <f t="shared" si="9"/>
        <v>797288.01692767523</v>
      </c>
      <c r="N21" s="3">
        <f t="shared" si="9"/>
        <v>825003.23545074475</v>
      </c>
      <c r="O21" s="3">
        <f t="shared" si="9"/>
        <v>825003.23545074475</v>
      </c>
      <c r="P21" s="3">
        <f t="shared" si="9"/>
        <v>825003.23545074475</v>
      </c>
      <c r="Q21" s="3">
        <f t="shared" si="9"/>
        <v>825003.23545074475</v>
      </c>
      <c r="R21" s="3">
        <f t="shared" si="9"/>
        <v>825003.23545074475</v>
      </c>
      <c r="S21" s="3">
        <f t="shared" si="9"/>
        <v>825003.23545074475</v>
      </c>
      <c r="T21" s="3">
        <f t="shared" si="9"/>
        <v>825003.23545074475</v>
      </c>
      <c r="U21" s="3">
        <f t="shared" si="9"/>
        <v>825003.23545074475</v>
      </c>
      <c r="V21" s="3">
        <f t="shared" si="9"/>
        <v>825003.23545074475</v>
      </c>
      <c r="W21" s="3">
        <f t="shared" si="9"/>
        <v>825003.23545074475</v>
      </c>
      <c r="X21" s="3">
        <f t="shared" si="9"/>
        <v>825003.23545074475</v>
      </c>
      <c r="Y21" s="3">
        <f t="shared" si="9"/>
        <v>825003.23545074475</v>
      </c>
      <c r="Z21" s="3">
        <f t="shared" si="9"/>
        <v>825003.23545074475</v>
      </c>
      <c r="AA21" s="3">
        <f t="shared" si="9"/>
        <v>825003.23545074475</v>
      </c>
      <c r="AB21" s="3">
        <f t="shared" si="9"/>
        <v>825003.23545074475</v>
      </c>
      <c r="AC21" s="3">
        <f t="shared" si="9"/>
        <v>825003.23545074475</v>
      </c>
      <c r="AD21" s="3">
        <f t="shared" si="9"/>
        <v>825003.23545074475</v>
      </c>
      <c r="AE21" s="3">
        <f t="shared" si="9"/>
        <v>825003.23545074475</v>
      </c>
      <c r="AF21" s="3">
        <f t="shared" si="9"/>
        <v>825003.23545074475</v>
      </c>
      <c r="AG21" s="3">
        <f t="shared" si="9"/>
        <v>825003.23545074475</v>
      </c>
      <c r="AH21" s="3">
        <f t="shared" si="9"/>
        <v>825003.23545074475</v>
      </c>
      <c r="AI21" s="3">
        <f t="shared" si="9"/>
        <v>825003.23545074475</v>
      </c>
      <c r="AJ21" s="3">
        <f t="shared" si="9"/>
        <v>825003.23545074475</v>
      </c>
      <c r="AK21" s="3">
        <f t="shared" si="9"/>
        <v>825003.23545074475</v>
      </c>
      <c r="AL21" s="3">
        <f t="shared" si="9"/>
        <v>825003.23545074475</v>
      </c>
      <c r="AM21" s="3">
        <f t="shared" si="9"/>
        <v>825003.23545074475</v>
      </c>
      <c r="AN21" s="3">
        <f t="shared" si="9"/>
        <v>825003.23545074475</v>
      </c>
      <c r="AO21" s="3">
        <f t="shared" si="9"/>
        <v>825003.23545074475</v>
      </c>
      <c r="AP21" s="3">
        <f t="shared" si="9"/>
        <v>825003.23545074475</v>
      </c>
      <c r="AQ21" s="3">
        <f t="shared" si="9"/>
        <v>825003.23545074475</v>
      </c>
      <c r="AR21" s="3">
        <f t="shared" si="9"/>
        <v>825003.23545074475</v>
      </c>
      <c r="AS21" s="3">
        <f t="shared" si="9"/>
        <v>825003.23545074475</v>
      </c>
      <c r="AT21" s="3">
        <f t="shared" si="9"/>
        <v>825003.23545074475</v>
      </c>
      <c r="AU21" s="3">
        <f t="shared" si="9"/>
        <v>825003.23545074475</v>
      </c>
      <c r="AV21" s="3">
        <f t="shared" si="9"/>
        <v>825003.23545074475</v>
      </c>
      <c r="AW21" s="3">
        <f t="shared" si="9"/>
        <v>825003.23545074475</v>
      </c>
      <c r="AX21" s="3">
        <f t="shared" si="9"/>
        <v>825003.23545074475</v>
      </c>
      <c r="AY21" s="3">
        <f t="shared" si="9"/>
        <v>825003.23545074475</v>
      </c>
      <c r="AZ21" s="3">
        <f t="shared" si="9"/>
        <v>825003.23545074475</v>
      </c>
      <c r="BA21" s="3">
        <f t="shared" si="9"/>
        <v>825003.23545074475</v>
      </c>
      <c r="BB21" s="3">
        <f t="shared" si="9"/>
        <v>825003.23545074475</v>
      </c>
      <c r="BC21" s="3">
        <f t="shared" si="9"/>
        <v>825003.23545074475</v>
      </c>
      <c r="BD21" s="3">
        <f t="shared" si="9"/>
        <v>825003.23545074475</v>
      </c>
      <c r="BE21" s="3">
        <f t="shared" si="9"/>
        <v>825003.23545074475</v>
      </c>
      <c r="BF21" s="3">
        <f t="shared" si="9"/>
        <v>825003.23545074475</v>
      </c>
      <c r="BG21" s="3">
        <f t="shared" si="9"/>
        <v>825003.23545074475</v>
      </c>
      <c r="BH21" s="3">
        <f t="shared" si="9"/>
        <v>825003.23545074475</v>
      </c>
      <c r="BI21" s="3">
        <f t="shared" si="9"/>
        <v>825003.23545074475</v>
      </c>
      <c r="BJ21" s="3">
        <f t="shared" si="9"/>
        <v>825003.23545074475</v>
      </c>
      <c r="BK21" s="3">
        <f t="shared" si="9"/>
        <v>825003.23545074475</v>
      </c>
      <c r="BL21" s="3">
        <f t="shared" si="9"/>
        <v>825003.23545074475</v>
      </c>
      <c r="BM21" s="3">
        <f t="shared" si="9"/>
        <v>825003.23545074475</v>
      </c>
      <c r="BN21" s="3">
        <f t="shared" si="9"/>
        <v>825003.23545074475</v>
      </c>
      <c r="BO21" s="3">
        <f t="shared" si="9"/>
        <v>825003.23545074475</v>
      </c>
      <c r="BP21" s="3">
        <f t="shared" ref="BP21:CH21" si="10">IF(SUM($C$16:$N$16)=0,0,BO21+BP6)</f>
        <v>825003.23545074475</v>
      </c>
      <c r="BQ21" s="3">
        <f t="shared" si="10"/>
        <v>825003.23545074475</v>
      </c>
      <c r="BR21" s="3">
        <f t="shared" si="10"/>
        <v>825003.23545074475</v>
      </c>
      <c r="BS21" s="3">
        <f t="shared" si="10"/>
        <v>825003.23545074475</v>
      </c>
      <c r="BT21" s="3">
        <f t="shared" si="10"/>
        <v>825003.23545074475</v>
      </c>
      <c r="BU21" s="3">
        <f t="shared" si="10"/>
        <v>825003.23545074475</v>
      </c>
      <c r="BV21" s="3">
        <f t="shared" si="10"/>
        <v>825003.23545074475</v>
      </c>
      <c r="BW21" s="3">
        <f t="shared" si="10"/>
        <v>825003.23545074475</v>
      </c>
      <c r="BX21" s="3">
        <f t="shared" si="10"/>
        <v>825003.23545074475</v>
      </c>
      <c r="BY21" s="3">
        <f t="shared" si="10"/>
        <v>825003.23545074475</v>
      </c>
      <c r="BZ21" s="3">
        <f t="shared" si="10"/>
        <v>825003.23545074475</v>
      </c>
      <c r="CA21" s="3">
        <f t="shared" si="10"/>
        <v>825003.23545074475</v>
      </c>
      <c r="CB21" s="3">
        <f t="shared" si="10"/>
        <v>825003.23545074475</v>
      </c>
      <c r="CC21" s="3">
        <f t="shared" si="10"/>
        <v>825003.23545074475</v>
      </c>
      <c r="CD21" s="3">
        <f t="shared" si="10"/>
        <v>825003.23545074475</v>
      </c>
      <c r="CE21" s="3">
        <f t="shared" si="10"/>
        <v>825003.23545074475</v>
      </c>
      <c r="CF21" s="3">
        <f t="shared" si="10"/>
        <v>825003.23545074475</v>
      </c>
      <c r="CG21" s="3">
        <f t="shared" si="10"/>
        <v>825003.23545074475</v>
      </c>
      <c r="CH21" s="12">
        <f t="shared" si="10"/>
        <v>825003.23545074475</v>
      </c>
    </row>
    <row r="22" spans="1:86" x14ac:dyDescent="0.3">
      <c r="A22" s="565"/>
      <c r="B22" s="11" t="str">
        <f t="shared" si="6"/>
        <v>Freezer</v>
      </c>
      <c r="C22" s="3">
        <f t="shared" si="6"/>
        <v>0</v>
      </c>
      <c r="D22" s="3">
        <f t="shared" ref="D22:BO22" si="11">IF(SUM($C$16:$N$16)=0,0,C22+D7)</f>
        <v>0</v>
      </c>
      <c r="E22" s="3">
        <f t="shared" si="11"/>
        <v>0</v>
      </c>
      <c r="F22" s="3">
        <f t="shared" si="11"/>
        <v>0</v>
      </c>
      <c r="G22" s="3">
        <f t="shared" si="11"/>
        <v>0</v>
      </c>
      <c r="H22" s="3">
        <f t="shared" si="11"/>
        <v>0</v>
      </c>
      <c r="I22" s="3">
        <f t="shared" si="11"/>
        <v>0</v>
      </c>
      <c r="J22" s="3">
        <f t="shared" si="11"/>
        <v>0</v>
      </c>
      <c r="K22" s="3">
        <f t="shared" si="11"/>
        <v>0</v>
      </c>
      <c r="L22" s="3">
        <f t="shared" si="11"/>
        <v>0</v>
      </c>
      <c r="M22" s="3">
        <f t="shared" si="11"/>
        <v>0</v>
      </c>
      <c r="N22" s="3">
        <f t="shared" si="11"/>
        <v>0</v>
      </c>
      <c r="O22" s="3">
        <f t="shared" si="11"/>
        <v>0</v>
      </c>
      <c r="P22" s="3">
        <f t="shared" si="11"/>
        <v>0</v>
      </c>
      <c r="Q22" s="3">
        <f t="shared" si="11"/>
        <v>0</v>
      </c>
      <c r="R22" s="3">
        <f t="shared" si="11"/>
        <v>0</v>
      </c>
      <c r="S22" s="3">
        <f t="shared" si="11"/>
        <v>0</v>
      </c>
      <c r="T22" s="3">
        <f t="shared" si="11"/>
        <v>0</v>
      </c>
      <c r="U22" s="3">
        <f t="shared" si="11"/>
        <v>0</v>
      </c>
      <c r="V22" s="3">
        <f t="shared" si="11"/>
        <v>0</v>
      </c>
      <c r="W22" s="3">
        <f t="shared" si="11"/>
        <v>0</v>
      </c>
      <c r="X22" s="3">
        <f t="shared" si="11"/>
        <v>0</v>
      </c>
      <c r="Y22" s="3">
        <f t="shared" si="11"/>
        <v>0</v>
      </c>
      <c r="Z22" s="3">
        <f t="shared" si="11"/>
        <v>0</v>
      </c>
      <c r="AA22" s="3">
        <f t="shared" si="11"/>
        <v>0</v>
      </c>
      <c r="AB22" s="3">
        <f t="shared" si="11"/>
        <v>0</v>
      </c>
      <c r="AC22" s="3">
        <f t="shared" si="11"/>
        <v>0</v>
      </c>
      <c r="AD22" s="3">
        <f t="shared" si="11"/>
        <v>0</v>
      </c>
      <c r="AE22" s="3">
        <f t="shared" si="11"/>
        <v>0</v>
      </c>
      <c r="AF22" s="3">
        <f t="shared" si="11"/>
        <v>0</v>
      </c>
      <c r="AG22" s="3">
        <f t="shared" si="11"/>
        <v>0</v>
      </c>
      <c r="AH22" s="3">
        <f t="shared" si="11"/>
        <v>0</v>
      </c>
      <c r="AI22" s="3">
        <f t="shared" si="11"/>
        <v>0</v>
      </c>
      <c r="AJ22" s="3">
        <f t="shared" si="11"/>
        <v>0</v>
      </c>
      <c r="AK22" s="3">
        <f t="shared" si="11"/>
        <v>0</v>
      </c>
      <c r="AL22" s="3">
        <f t="shared" si="11"/>
        <v>0</v>
      </c>
      <c r="AM22" s="3">
        <f t="shared" si="11"/>
        <v>0</v>
      </c>
      <c r="AN22" s="3">
        <f t="shared" si="11"/>
        <v>0</v>
      </c>
      <c r="AO22" s="3">
        <f t="shared" si="11"/>
        <v>0</v>
      </c>
      <c r="AP22" s="3">
        <f t="shared" si="11"/>
        <v>0</v>
      </c>
      <c r="AQ22" s="3">
        <f t="shared" si="11"/>
        <v>0</v>
      </c>
      <c r="AR22" s="3">
        <f t="shared" si="11"/>
        <v>0</v>
      </c>
      <c r="AS22" s="3">
        <f t="shared" si="11"/>
        <v>0</v>
      </c>
      <c r="AT22" s="3">
        <f t="shared" si="11"/>
        <v>0</v>
      </c>
      <c r="AU22" s="3">
        <f t="shared" si="11"/>
        <v>0</v>
      </c>
      <c r="AV22" s="3">
        <f t="shared" si="11"/>
        <v>0</v>
      </c>
      <c r="AW22" s="3">
        <f t="shared" si="11"/>
        <v>0</v>
      </c>
      <c r="AX22" s="3">
        <f t="shared" si="11"/>
        <v>0</v>
      </c>
      <c r="AY22" s="3">
        <f t="shared" si="11"/>
        <v>0</v>
      </c>
      <c r="AZ22" s="3">
        <f t="shared" si="11"/>
        <v>0</v>
      </c>
      <c r="BA22" s="3">
        <f t="shared" si="11"/>
        <v>0</v>
      </c>
      <c r="BB22" s="3">
        <f t="shared" si="11"/>
        <v>0</v>
      </c>
      <c r="BC22" s="3">
        <f t="shared" si="11"/>
        <v>0</v>
      </c>
      <c r="BD22" s="3">
        <f t="shared" si="11"/>
        <v>0</v>
      </c>
      <c r="BE22" s="3">
        <f t="shared" si="11"/>
        <v>0</v>
      </c>
      <c r="BF22" s="3">
        <f t="shared" si="11"/>
        <v>0</v>
      </c>
      <c r="BG22" s="3">
        <f t="shared" si="11"/>
        <v>0</v>
      </c>
      <c r="BH22" s="3">
        <f t="shared" si="11"/>
        <v>0</v>
      </c>
      <c r="BI22" s="3">
        <f t="shared" si="11"/>
        <v>0</v>
      </c>
      <c r="BJ22" s="3">
        <f t="shared" si="11"/>
        <v>0</v>
      </c>
      <c r="BK22" s="3">
        <f t="shared" si="11"/>
        <v>0</v>
      </c>
      <c r="BL22" s="3">
        <f t="shared" si="11"/>
        <v>0</v>
      </c>
      <c r="BM22" s="3">
        <f t="shared" si="11"/>
        <v>0</v>
      </c>
      <c r="BN22" s="3">
        <f t="shared" si="11"/>
        <v>0</v>
      </c>
      <c r="BO22" s="3">
        <f t="shared" si="11"/>
        <v>0</v>
      </c>
      <c r="BP22" s="3">
        <f t="shared" ref="BP22:CH22" si="12">IF(SUM($C$16:$N$16)=0,0,BO22+BP7)</f>
        <v>0</v>
      </c>
      <c r="BQ22" s="3">
        <f t="shared" si="12"/>
        <v>0</v>
      </c>
      <c r="BR22" s="3">
        <f t="shared" si="12"/>
        <v>0</v>
      </c>
      <c r="BS22" s="3">
        <f t="shared" si="12"/>
        <v>0</v>
      </c>
      <c r="BT22" s="3">
        <f t="shared" si="12"/>
        <v>0</v>
      </c>
      <c r="BU22" s="3">
        <f t="shared" si="12"/>
        <v>0</v>
      </c>
      <c r="BV22" s="3">
        <f t="shared" si="12"/>
        <v>0</v>
      </c>
      <c r="BW22" s="3">
        <f t="shared" si="12"/>
        <v>0</v>
      </c>
      <c r="BX22" s="3">
        <f t="shared" si="12"/>
        <v>0</v>
      </c>
      <c r="BY22" s="3">
        <f t="shared" si="12"/>
        <v>0</v>
      </c>
      <c r="BZ22" s="3">
        <f t="shared" si="12"/>
        <v>0</v>
      </c>
      <c r="CA22" s="3">
        <f t="shared" si="12"/>
        <v>0</v>
      </c>
      <c r="CB22" s="3">
        <f t="shared" si="12"/>
        <v>0</v>
      </c>
      <c r="CC22" s="3">
        <f t="shared" si="12"/>
        <v>0</v>
      </c>
      <c r="CD22" s="3">
        <f t="shared" si="12"/>
        <v>0</v>
      </c>
      <c r="CE22" s="3">
        <f t="shared" si="12"/>
        <v>0</v>
      </c>
      <c r="CF22" s="3">
        <f t="shared" si="12"/>
        <v>0</v>
      </c>
      <c r="CG22" s="3">
        <f t="shared" si="12"/>
        <v>0</v>
      </c>
      <c r="CH22" s="12">
        <f t="shared" si="12"/>
        <v>0</v>
      </c>
    </row>
    <row r="23" spans="1:86" x14ac:dyDescent="0.3">
      <c r="A23" s="565"/>
      <c r="B23" s="11" t="str">
        <f t="shared" si="6"/>
        <v>Heating</v>
      </c>
      <c r="C23" s="3">
        <f t="shared" si="6"/>
        <v>2793.0009765625</v>
      </c>
      <c r="D23" s="3">
        <f t="shared" ref="D23:BO23" si="13">IF(SUM($C$16:$N$16)=0,0,C23+D8)</f>
        <v>14216.946426203433</v>
      </c>
      <c r="E23" s="3">
        <f t="shared" si="13"/>
        <v>70801.615225356305</v>
      </c>
      <c r="F23" s="3">
        <f t="shared" si="13"/>
        <v>122294.24128906667</v>
      </c>
      <c r="G23" s="3">
        <f t="shared" si="13"/>
        <v>166636.81705807132</v>
      </c>
      <c r="H23" s="3">
        <f t="shared" si="13"/>
        <v>187805.0262828678</v>
      </c>
      <c r="I23" s="3">
        <f t="shared" si="13"/>
        <v>242494.19881807984</v>
      </c>
      <c r="J23" s="3">
        <f t="shared" si="13"/>
        <v>411701.84936680517</v>
      </c>
      <c r="K23" s="3">
        <f t="shared" si="13"/>
        <v>485511.13906108856</v>
      </c>
      <c r="L23" s="3">
        <f t="shared" si="13"/>
        <v>650923.00627134589</v>
      </c>
      <c r="M23" s="3">
        <f t="shared" si="13"/>
        <v>665019.52312151156</v>
      </c>
      <c r="N23" s="3">
        <f t="shared" si="13"/>
        <v>691278.55269813538</v>
      </c>
      <c r="O23" s="3">
        <f t="shared" si="13"/>
        <v>691278.55269813538</v>
      </c>
      <c r="P23" s="3">
        <f t="shared" si="13"/>
        <v>691278.55269813538</v>
      </c>
      <c r="Q23" s="3">
        <f t="shared" si="13"/>
        <v>691278.55269813538</v>
      </c>
      <c r="R23" s="3">
        <f t="shared" si="13"/>
        <v>691278.55269813538</v>
      </c>
      <c r="S23" s="3">
        <f t="shared" si="13"/>
        <v>691278.55269813538</v>
      </c>
      <c r="T23" s="3">
        <f t="shared" si="13"/>
        <v>691278.55269813538</v>
      </c>
      <c r="U23" s="3">
        <f t="shared" si="13"/>
        <v>691278.55269813538</v>
      </c>
      <c r="V23" s="3">
        <f t="shared" si="13"/>
        <v>691278.55269813538</v>
      </c>
      <c r="W23" s="3">
        <f t="shared" si="13"/>
        <v>691278.55269813538</v>
      </c>
      <c r="X23" s="3">
        <f t="shared" si="13"/>
        <v>691278.55269813538</v>
      </c>
      <c r="Y23" s="3">
        <f t="shared" si="13"/>
        <v>691278.55269813538</v>
      </c>
      <c r="Z23" s="3">
        <f t="shared" si="13"/>
        <v>691278.55269813538</v>
      </c>
      <c r="AA23" s="3">
        <f t="shared" si="13"/>
        <v>691278.55269813538</v>
      </c>
      <c r="AB23" s="3">
        <f t="shared" si="13"/>
        <v>691278.55269813538</v>
      </c>
      <c r="AC23" s="3">
        <f t="shared" si="13"/>
        <v>691278.55269813538</v>
      </c>
      <c r="AD23" s="3">
        <f t="shared" si="13"/>
        <v>691278.55269813538</v>
      </c>
      <c r="AE23" s="3">
        <f t="shared" si="13"/>
        <v>691278.55269813538</v>
      </c>
      <c r="AF23" s="3">
        <f t="shared" si="13"/>
        <v>691278.55269813538</v>
      </c>
      <c r="AG23" s="3">
        <f t="shared" si="13"/>
        <v>691278.55269813538</v>
      </c>
      <c r="AH23" s="3">
        <f t="shared" si="13"/>
        <v>691278.55269813538</v>
      </c>
      <c r="AI23" s="3">
        <f t="shared" si="13"/>
        <v>691278.55269813538</v>
      </c>
      <c r="AJ23" s="3">
        <f t="shared" si="13"/>
        <v>691278.55269813538</v>
      </c>
      <c r="AK23" s="3">
        <f t="shared" si="13"/>
        <v>691278.55269813538</v>
      </c>
      <c r="AL23" s="3">
        <f t="shared" si="13"/>
        <v>691278.55269813538</v>
      </c>
      <c r="AM23" s="3">
        <f t="shared" si="13"/>
        <v>691278.55269813538</v>
      </c>
      <c r="AN23" s="3">
        <f t="shared" si="13"/>
        <v>691278.55269813538</v>
      </c>
      <c r="AO23" s="3">
        <f t="shared" si="13"/>
        <v>691278.55269813538</v>
      </c>
      <c r="AP23" s="3">
        <f t="shared" si="13"/>
        <v>691278.55269813538</v>
      </c>
      <c r="AQ23" s="3">
        <f t="shared" si="13"/>
        <v>691278.55269813538</v>
      </c>
      <c r="AR23" s="3">
        <f t="shared" si="13"/>
        <v>691278.55269813538</v>
      </c>
      <c r="AS23" s="3">
        <f t="shared" si="13"/>
        <v>691278.55269813538</v>
      </c>
      <c r="AT23" s="3">
        <f t="shared" si="13"/>
        <v>691278.55269813538</v>
      </c>
      <c r="AU23" s="3">
        <f t="shared" si="13"/>
        <v>691278.55269813538</v>
      </c>
      <c r="AV23" s="3">
        <f t="shared" si="13"/>
        <v>691278.55269813538</v>
      </c>
      <c r="AW23" s="3">
        <f t="shared" si="13"/>
        <v>691278.55269813538</v>
      </c>
      <c r="AX23" s="3">
        <f t="shared" si="13"/>
        <v>691278.55269813538</v>
      </c>
      <c r="AY23" s="3">
        <f t="shared" si="13"/>
        <v>691278.55269813538</v>
      </c>
      <c r="AZ23" s="3">
        <f t="shared" si="13"/>
        <v>691278.55269813538</v>
      </c>
      <c r="BA23" s="3">
        <f t="shared" si="13"/>
        <v>691278.55269813538</v>
      </c>
      <c r="BB23" s="3">
        <f t="shared" si="13"/>
        <v>691278.55269813538</v>
      </c>
      <c r="BC23" s="3">
        <f t="shared" si="13"/>
        <v>691278.55269813538</v>
      </c>
      <c r="BD23" s="3">
        <f t="shared" si="13"/>
        <v>691278.55269813538</v>
      </c>
      <c r="BE23" s="3">
        <f t="shared" si="13"/>
        <v>691278.55269813538</v>
      </c>
      <c r="BF23" s="3">
        <f t="shared" si="13"/>
        <v>691278.55269813538</v>
      </c>
      <c r="BG23" s="3">
        <f t="shared" si="13"/>
        <v>691278.55269813538</v>
      </c>
      <c r="BH23" s="3">
        <f t="shared" si="13"/>
        <v>691278.55269813538</v>
      </c>
      <c r="BI23" s="3">
        <f t="shared" si="13"/>
        <v>691278.55269813538</v>
      </c>
      <c r="BJ23" s="3">
        <f t="shared" si="13"/>
        <v>691278.55269813538</v>
      </c>
      <c r="BK23" s="3">
        <f t="shared" si="13"/>
        <v>691278.55269813538</v>
      </c>
      <c r="BL23" s="3">
        <f t="shared" si="13"/>
        <v>691278.55269813538</v>
      </c>
      <c r="BM23" s="3">
        <f t="shared" si="13"/>
        <v>691278.55269813538</v>
      </c>
      <c r="BN23" s="3">
        <f t="shared" si="13"/>
        <v>691278.55269813538</v>
      </c>
      <c r="BO23" s="3">
        <f t="shared" si="13"/>
        <v>691278.55269813538</v>
      </c>
      <c r="BP23" s="3">
        <f t="shared" ref="BP23:CH23" si="14">IF(SUM($C$16:$N$16)=0,0,BO23+BP8)</f>
        <v>691278.55269813538</v>
      </c>
      <c r="BQ23" s="3">
        <f t="shared" si="14"/>
        <v>691278.55269813538</v>
      </c>
      <c r="BR23" s="3">
        <f t="shared" si="14"/>
        <v>691278.55269813538</v>
      </c>
      <c r="BS23" s="3">
        <f t="shared" si="14"/>
        <v>691278.55269813538</v>
      </c>
      <c r="BT23" s="3">
        <f t="shared" si="14"/>
        <v>691278.55269813538</v>
      </c>
      <c r="BU23" s="3">
        <f t="shared" si="14"/>
        <v>691278.55269813538</v>
      </c>
      <c r="BV23" s="3">
        <f t="shared" si="14"/>
        <v>691278.55269813538</v>
      </c>
      <c r="BW23" s="3">
        <f t="shared" si="14"/>
        <v>691278.55269813538</v>
      </c>
      <c r="BX23" s="3">
        <f t="shared" si="14"/>
        <v>691278.55269813538</v>
      </c>
      <c r="BY23" s="3">
        <f t="shared" si="14"/>
        <v>691278.55269813538</v>
      </c>
      <c r="BZ23" s="3">
        <f t="shared" si="14"/>
        <v>691278.55269813538</v>
      </c>
      <c r="CA23" s="3">
        <f t="shared" si="14"/>
        <v>691278.55269813538</v>
      </c>
      <c r="CB23" s="3">
        <f t="shared" si="14"/>
        <v>691278.55269813538</v>
      </c>
      <c r="CC23" s="3">
        <f t="shared" si="14"/>
        <v>691278.55269813538</v>
      </c>
      <c r="CD23" s="3">
        <f t="shared" si="14"/>
        <v>691278.55269813538</v>
      </c>
      <c r="CE23" s="3">
        <f t="shared" si="14"/>
        <v>691278.55269813538</v>
      </c>
      <c r="CF23" s="3">
        <f t="shared" si="14"/>
        <v>691278.55269813538</v>
      </c>
      <c r="CG23" s="3">
        <f t="shared" si="14"/>
        <v>691278.55269813538</v>
      </c>
      <c r="CH23" s="12">
        <f t="shared" si="14"/>
        <v>691278.55269813538</v>
      </c>
    </row>
    <row r="24" spans="1:86" x14ac:dyDescent="0.3">
      <c r="A24" s="565"/>
      <c r="B24" s="13" t="str">
        <f t="shared" si="6"/>
        <v>HVAC</v>
      </c>
      <c r="C24" s="3">
        <f t="shared" si="6"/>
        <v>36602.357696533203</v>
      </c>
      <c r="D24" s="3">
        <f t="shared" ref="D24:BO24" si="15">IF(SUM($C$16:$N$16)=0,0,C24+D9)</f>
        <v>536247.33934020996</v>
      </c>
      <c r="E24" s="3">
        <f t="shared" si="15"/>
        <v>1204091.410736084</v>
      </c>
      <c r="F24" s="3">
        <f t="shared" si="15"/>
        <v>1521401.8216209412</v>
      </c>
      <c r="G24" s="3">
        <f t="shared" si="15"/>
        <v>1979164.2365145683</v>
      </c>
      <c r="H24" s="3">
        <f t="shared" si="15"/>
        <v>2433013.6034312248</v>
      </c>
      <c r="I24" s="3">
        <f t="shared" si="15"/>
        <v>2849029.2972178459</v>
      </c>
      <c r="J24" s="3">
        <f t="shared" si="15"/>
        <v>3285211.3108477592</v>
      </c>
      <c r="K24" s="3">
        <f t="shared" si="15"/>
        <v>4264372.7241778374</v>
      </c>
      <c r="L24" s="3">
        <f t="shared" si="15"/>
        <v>4331710.9047198296</v>
      </c>
      <c r="M24" s="3">
        <f t="shared" si="15"/>
        <v>4573137.7102313042</v>
      </c>
      <c r="N24" s="3">
        <f t="shared" si="15"/>
        <v>5148029.0724139214</v>
      </c>
      <c r="O24" s="3">
        <f t="shared" si="15"/>
        <v>5148029.0724139214</v>
      </c>
      <c r="P24" s="3">
        <f t="shared" si="15"/>
        <v>5148029.0724139214</v>
      </c>
      <c r="Q24" s="3">
        <f t="shared" si="15"/>
        <v>5148029.0724139214</v>
      </c>
      <c r="R24" s="3">
        <f t="shared" si="15"/>
        <v>5148029.0724139214</v>
      </c>
      <c r="S24" s="3">
        <f t="shared" si="15"/>
        <v>5148029.0724139214</v>
      </c>
      <c r="T24" s="3">
        <f t="shared" si="15"/>
        <v>5148029.0724139214</v>
      </c>
      <c r="U24" s="3">
        <f t="shared" si="15"/>
        <v>5148029.0724139214</v>
      </c>
      <c r="V24" s="3">
        <f t="shared" si="15"/>
        <v>5148029.0724139214</v>
      </c>
      <c r="W24" s="3">
        <f t="shared" si="15"/>
        <v>5148029.0724139214</v>
      </c>
      <c r="X24" s="3">
        <f t="shared" si="15"/>
        <v>5148029.0724139214</v>
      </c>
      <c r="Y24" s="3">
        <f t="shared" si="15"/>
        <v>5148029.0724139214</v>
      </c>
      <c r="Z24" s="3">
        <f t="shared" si="15"/>
        <v>5148029.0724139214</v>
      </c>
      <c r="AA24" s="3">
        <f t="shared" si="15"/>
        <v>5148029.0724139214</v>
      </c>
      <c r="AB24" s="3">
        <f t="shared" si="15"/>
        <v>5148029.0724139214</v>
      </c>
      <c r="AC24" s="3">
        <f t="shared" si="15"/>
        <v>5148029.0724139214</v>
      </c>
      <c r="AD24" s="3">
        <f t="shared" si="15"/>
        <v>5148029.0724139214</v>
      </c>
      <c r="AE24" s="3">
        <f t="shared" si="15"/>
        <v>5148029.0724139214</v>
      </c>
      <c r="AF24" s="3">
        <f t="shared" si="15"/>
        <v>5148029.0724139214</v>
      </c>
      <c r="AG24" s="3">
        <f t="shared" si="15"/>
        <v>5148029.0724139214</v>
      </c>
      <c r="AH24" s="3">
        <f t="shared" si="15"/>
        <v>5148029.0724139214</v>
      </c>
      <c r="AI24" s="3">
        <f t="shared" si="15"/>
        <v>5148029.0724139214</v>
      </c>
      <c r="AJ24" s="3">
        <f t="shared" si="15"/>
        <v>5148029.0724139214</v>
      </c>
      <c r="AK24" s="3">
        <f t="shared" si="15"/>
        <v>5148029.0724139214</v>
      </c>
      <c r="AL24" s="3">
        <f t="shared" si="15"/>
        <v>5148029.0724139214</v>
      </c>
      <c r="AM24" s="3">
        <f t="shared" si="15"/>
        <v>5148029.0724139214</v>
      </c>
      <c r="AN24" s="3">
        <f t="shared" si="15"/>
        <v>5148029.0724139214</v>
      </c>
      <c r="AO24" s="3">
        <f t="shared" si="15"/>
        <v>5148029.0724139214</v>
      </c>
      <c r="AP24" s="3">
        <f t="shared" si="15"/>
        <v>5148029.0724139214</v>
      </c>
      <c r="AQ24" s="3">
        <f t="shared" si="15"/>
        <v>5148029.0724139214</v>
      </c>
      <c r="AR24" s="3">
        <f t="shared" si="15"/>
        <v>5148029.0724139214</v>
      </c>
      <c r="AS24" s="3">
        <f t="shared" si="15"/>
        <v>5148029.0724139214</v>
      </c>
      <c r="AT24" s="3">
        <f t="shared" si="15"/>
        <v>5148029.0724139214</v>
      </c>
      <c r="AU24" s="3">
        <f t="shared" si="15"/>
        <v>5148029.0724139214</v>
      </c>
      <c r="AV24" s="3">
        <f t="shared" si="15"/>
        <v>5148029.0724139214</v>
      </c>
      <c r="AW24" s="3">
        <f t="shared" si="15"/>
        <v>5148029.0724139214</v>
      </c>
      <c r="AX24" s="3">
        <f t="shared" si="15"/>
        <v>5148029.0724139214</v>
      </c>
      <c r="AY24" s="3">
        <f t="shared" si="15"/>
        <v>5148029.0724139214</v>
      </c>
      <c r="AZ24" s="3">
        <f t="shared" si="15"/>
        <v>5148029.0724139214</v>
      </c>
      <c r="BA24" s="3">
        <f t="shared" si="15"/>
        <v>5148029.0724139214</v>
      </c>
      <c r="BB24" s="3">
        <f t="shared" si="15"/>
        <v>5148029.0724139214</v>
      </c>
      <c r="BC24" s="3">
        <f t="shared" si="15"/>
        <v>5148029.0724139214</v>
      </c>
      <c r="BD24" s="3">
        <f t="shared" si="15"/>
        <v>5148029.0724139214</v>
      </c>
      <c r="BE24" s="3">
        <f t="shared" si="15"/>
        <v>5148029.0724139214</v>
      </c>
      <c r="BF24" s="3">
        <f t="shared" si="15"/>
        <v>5148029.0724139214</v>
      </c>
      <c r="BG24" s="3">
        <f t="shared" si="15"/>
        <v>5148029.0724139214</v>
      </c>
      <c r="BH24" s="3">
        <f t="shared" si="15"/>
        <v>5148029.0724139214</v>
      </c>
      <c r="BI24" s="3">
        <f t="shared" si="15"/>
        <v>5148029.0724139214</v>
      </c>
      <c r="BJ24" s="3">
        <f t="shared" si="15"/>
        <v>5148029.0724139214</v>
      </c>
      <c r="BK24" s="3">
        <f t="shared" si="15"/>
        <v>5148029.0724139214</v>
      </c>
      <c r="BL24" s="3">
        <f t="shared" si="15"/>
        <v>5148029.0724139214</v>
      </c>
      <c r="BM24" s="3">
        <f t="shared" si="15"/>
        <v>5148029.0724139214</v>
      </c>
      <c r="BN24" s="3">
        <f t="shared" si="15"/>
        <v>5148029.0724139214</v>
      </c>
      <c r="BO24" s="3">
        <f t="shared" si="15"/>
        <v>5148029.0724139214</v>
      </c>
      <c r="BP24" s="3">
        <f t="shared" ref="BP24:CH24" si="16">IF(SUM($C$16:$N$16)=0,0,BO24+BP9)</f>
        <v>5148029.0724139214</v>
      </c>
      <c r="BQ24" s="3">
        <f t="shared" si="16"/>
        <v>5148029.0724139214</v>
      </c>
      <c r="BR24" s="3">
        <f t="shared" si="16"/>
        <v>5148029.0724139214</v>
      </c>
      <c r="BS24" s="3">
        <f t="shared" si="16"/>
        <v>5148029.0724139214</v>
      </c>
      <c r="BT24" s="3">
        <f t="shared" si="16"/>
        <v>5148029.0724139214</v>
      </c>
      <c r="BU24" s="3">
        <f t="shared" si="16"/>
        <v>5148029.0724139214</v>
      </c>
      <c r="BV24" s="3">
        <f t="shared" si="16"/>
        <v>5148029.0724139214</v>
      </c>
      <c r="BW24" s="3">
        <f t="shared" si="16"/>
        <v>5148029.0724139214</v>
      </c>
      <c r="BX24" s="3">
        <f t="shared" si="16"/>
        <v>5148029.0724139214</v>
      </c>
      <c r="BY24" s="3">
        <f t="shared" si="16"/>
        <v>5148029.0724139214</v>
      </c>
      <c r="BZ24" s="3">
        <f t="shared" si="16"/>
        <v>5148029.0724139214</v>
      </c>
      <c r="CA24" s="3">
        <f t="shared" si="16"/>
        <v>5148029.0724139214</v>
      </c>
      <c r="CB24" s="3">
        <f t="shared" si="16"/>
        <v>5148029.0724139214</v>
      </c>
      <c r="CC24" s="3">
        <f t="shared" si="16"/>
        <v>5148029.0724139214</v>
      </c>
      <c r="CD24" s="3">
        <f t="shared" si="16"/>
        <v>5148029.0724139214</v>
      </c>
      <c r="CE24" s="3">
        <f t="shared" si="16"/>
        <v>5148029.0724139214</v>
      </c>
      <c r="CF24" s="3">
        <f t="shared" si="16"/>
        <v>5148029.0724139214</v>
      </c>
      <c r="CG24" s="3">
        <f t="shared" si="16"/>
        <v>5148029.0724139214</v>
      </c>
      <c r="CH24" s="12">
        <f t="shared" si="16"/>
        <v>5148029.0724139214</v>
      </c>
    </row>
    <row r="25" spans="1:86" x14ac:dyDescent="0.3">
      <c r="A25" s="565"/>
      <c r="B25" s="11" t="str">
        <f t="shared" si="6"/>
        <v>Lighting</v>
      </c>
      <c r="C25" s="3">
        <f t="shared" si="6"/>
        <v>0</v>
      </c>
      <c r="D25" s="3">
        <f t="shared" ref="D25:BO25" si="17">IF(SUM($C$16:$N$16)=0,0,C25+D10)</f>
        <v>198167.57349662558</v>
      </c>
      <c r="E25" s="3">
        <f t="shared" si="17"/>
        <v>439209.10017936968</v>
      </c>
      <c r="F25" s="3">
        <f t="shared" si="17"/>
        <v>3749994.1282810746</v>
      </c>
      <c r="G25" s="3">
        <f t="shared" si="17"/>
        <v>6711042.1480784463</v>
      </c>
      <c r="H25" s="3">
        <f t="shared" si="17"/>
        <v>11246261.626457606</v>
      </c>
      <c r="I25" s="3">
        <f t="shared" si="17"/>
        <v>12244731.876652442</v>
      </c>
      <c r="J25" s="3">
        <f t="shared" si="17"/>
        <v>12585359.887049267</v>
      </c>
      <c r="K25" s="3">
        <f t="shared" si="17"/>
        <v>13211251.971542217</v>
      </c>
      <c r="L25" s="3">
        <f t="shared" si="17"/>
        <v>13498802.57932532</v>
      </c>
      <c r="M25" s="3">
        <f t="shared" si="17"/>
        <v>13721845.466482509</v>
      </c>
      <c r="N25" s="3">
        <f t="shared" si="17"/>
        <v>16159009.885274734</v>
      </c>
      <c r="O25" s="3">
        <f t="shared" si="17"/>
        <v>16159009.885274734</v>
      </c>
      <c r="P25" s="3">
        <f t="shared" si="17"/>
        <v>16159009.885274734</v>
      </c>
      <c r="Q25" s="3">
        <f t="shared" si="17"/>
        <v>16159009.885274734</v>
      </c>
      <c r="R25" s="3">
        <f t="shared" si="17"/>
        <v>16159009.885274734</v>
      </c>
      <c r="S25" s="3">
        <f t="shared" si="17"/>
        <v>16159009.885274734</v>
      </c>
      <c r="T25" s="3">
        <f t="shared" si="17"/>
        <v>16159009.885274734</v>
      </c>
      <c r="U25" s="3">
        <f t="shared" si="17"/>
        <v>16159009.885274734</v>
      </c>
      <c r="V25" s="3">
        <f t="shared" si="17"/>
        <v>16159009.885274734</v>
      </c>
      <c r="W25" s="3">
        <f t="shared" si="17"/>
        <v>16159009.885274734</v>
      </c>
      <c r="X25" s="3">
        <f t="shared" si="17"/>
        <v>16159009.885274734</v>
      </c>
      <c r="Y25" s="3">
        <f t="shared" si="17"/>
        <v>16159009.885274734</v>
      </c>
      <c r="Z25" s="3">
        <f t="shared" si="17"/>
        <v>16159009.885274734</v>
      </c>
      <c r="AA25" s="3">
        <f t="shared" si="17"/>
        <v>16159009.885274734</v>
      </c>
      <c r="AB25" s="3">
        <f t="shared" si="17"/>
        <v>16159009.885274734</v>
      </c>
      <c r="AC25" s="3">
        <f t="shared" si="17"/>
        <v>16159009.885274734</v>
      </c>
      <c r="AD25" s="3">
        <f t="shared" si="17"/>
        <v>16159009.885274734</v>
      </c>
      <c r="AE25" s="3">
        <f t="shared" si="17"/>
        <v>16159009.885274734</v>
      </c>
      <c r="AF25" s="3">
        <f t="shared" si="17"/>
        <v>16159009.885274734</v>
      </c>
      <c r="AG25" s="3">
        <f t="shared" si="17"/>
        <v>16159009.885274734</v>
      </c>
      <c r="AH25" s="3">
        <f t="shared" si="17"/>
        <v>16159009.885274734</v>
      </c>
      <c r="AI25" s="3">
        <f t="shared" si="17"/>
        <v>16159009.885274734</v>
      </c>
      <c r="AJ25" s="3">
        <f t="shared" si="17"/>
        <v>16159009.885274734</v>
      </c>
      <c r="AK25" s="3">
        <f t="shared" si="17"/>
        <v>16159009.885274734</v>
      </c>
      <c r="AL25" s="3">
        <f t="shared" si="17"/>
        <v>16159009.885274734</v>
      </c>
      <c r="AM25" s="3">
        <f t="shared" si="17"/>
        <v>16159009.885274734</v>
      </c>
      <c r="AN25" s="3">
        <f t="shared" si="17"/>
        <v>16159009.885274734</v>
      </c>
      <c r="AO25" s="3">
        <f t="shared" si="17"/>
        <v>16159009.885274734</v>
      </c>
      <c r="AP25" s="3">
        <f t="shared" si="17"/>
        <v>16159009.885274734</v>
      </c>
      <c r="AQ25" s="3">
        <f t="shared" si="17"/>
        <v>16159009.885274734</v>
      </c>
      <c r="AR25" s="3">
        <f t="shared" si="17"/>
        <v>16159009.885274734</v>
      </c>
      <c r="AS25" s="3">
        <f t="shared" si="17"/>
        <v>16159009.885274734</v>
      </c>
      <c r="AT25" s="3">
        <f t="shared" si="17"/>
        <v>16159009.885274734</v>
      </c>
      <c r="AU25" s="3">
        <f t="shared" si="17"/>
        <v>16159009.885274734</v>
      </c>
      <c r="AV25" s="3">
        <f t="shared" si="17"/>
        <v>16159009.885274734</v>
      </c>
      <c r="AW25" s="3">
        <f t="shared" si="17"/>
        <v>16159009.885274734</v>
      </c>
      <c r="AX25" s="3">
        <f t="shared" si="17"/>
        <v>16159009.885274734</v>
      </c>
      <c r="AY25" s="3">
        <f t="shared" si="17"/>
        <v>16159009.885274734</v>
      </c>
      <c r="AZ25" s="3">
        <f t="shared" si="17"/>
        <v>16159009.885274734</v>
      </c>
      <c r="BA25" s="3">
        <f t="shared" si="17"/>
        <v>16159009.885274734</v>
      </c>
      <c r="BB25" s="3">
        <f t="shared" si="17"/>
        <v>16159009.885274734</v>
      </c>
      <c r="BC25" s="3">
        <f t="shared" si="17"/>
        <v>16159009.885274734</v>
      </c>
      <c r="BD25" s="3">
        <f t="shared" si="17"/>
        <v>16159009.885274734</v>
      </c>
      <c r="BE25" s="3">
        <f t="shared" si="17"/>
        <v>16159009.885274734</v>
      </c>
      <c r="BF25" s="3">
        <f t="shared" si="17"/>
        <v>16159009.885274734</v>
      </c>
      <c r="BG25" s="3">
        <f t="shared" si="17"/>
        <v>16159009.885274734</v>
      </c>
      <c r="BH25" s="3">
        <f t="shared" si="17"/>
        <v>16159009.885274734</v>
      </c>
      <c r="BI25" s="3">
        <f t="shared" si="17"/>
        <v>16159009.885274734</v>
      </c>
      <c r="BJ25" s="3">
        <f t="shared" si="17"/>
        <v>16159009.885274734</v>
      </c>
      <c r="BK25" s="3">
        <f t="shared" si="17"/>
        <v>16159009.885274734</v>
      </c>
      <c r="BL25" s="3">
        <f t="shared" si="17"/>
        <v>16159009.885274734</v>
      </c>
      <c r="BM25" s="3">
        <f t="shared" si="17"/>
        <v>16159009.885274734</v>
      </c>
      <c r="BN25" s="3">
        <f t="shared" si="17"/>
        <v>16159009.885274734</v>
      </c>
      <c r="BO25" s="3">
        <f t="shared" si="17"/>
        <v>16159009.885274734</v>
      </c>
      <c r="BP25" s="3">
        <f t="shared" ref="BP25:CH25" si="18">IF(SUM($C$16:$N$16)=0,0,BO25+BP10)</f>
        <v>16159009.885274734</v>
      </c>
      <c r="BQ25" s="3">
        <f t="shared" si="18"/>
        <v>16159009.885274734</v>
      </c>
      <c r="BR25" s="3">
        <f t="shared" si="18"/>
        <v>16159009.885274734</v>
      </c>
      <c r="BS25" s="3">
        <f t="shared" si="18"/>
        <v>16159009.885274734</v>
      </c>
      <c r="BT25" s="3">
        <f t="shared" si="18"/>
        <v>16159009.885274734</v>
      </c>
      <c r="BU25" s="3">
        <f t="shared" si="18"/>
        <v>16159009.885274734</v>
      </c>
      <c r="BV25" s="3">
        <f t="shared" si="18"/>
        <v>16159009.885274734</v>
      </c>
      <c r="BW25" s="3">
        <f t="shared" si="18"/>
        <v>16159009.885274734</v>
      </c>
      <c r="BX25" s="3">
        <f t="shared" si="18"/>
        <v>16159009.885274734</v>
      </c>
      <c r="BY25" s="3">
        <f t="shared" si="18"/>
        <v>16159009.885274734</v>
      </c>
      <c r="BZ25" s="3">
        <f t="shared" si="18"/>
        <v>16159009.885274734</v>
      </c>
      <c r="CA25" s="3">
        <f t="shared" si="18"/>
        <v>16159009.885274734</v>
      </c>
      <c r="CB25" s="3">
        <f t="shared" si="18"/>
        <v>16159009.885274734</v>
      </c>
      <c r="CC25" s="3">
        <f t="shared" si="18"/>
        <v>16159009.885274734</v>
      </c>
      <c r="CD25" s="3">
        <f t="shared" si="18"/>
        <v>16159009.885274734</v>
      </c>
      <c r="CE25" s="3">
        <f t="shared" si="18"/>
        <v>16159009.885274734</v>
      </c>
      <c r="CF25" s="3">
        <f t="shared" si="18"/>
        <v>16159009.885274734</v>
      </c>
      <c r="CG25" s="3">
        <f t="shared" si="18"/>
        <v>16159009.885274734</v>
      </c>
      <c r="CH25" s="12">
        <f t="shared" si="18"/>
        <v>16159009.885274734</v>
      </c>
    </row>
    <row r="26" spans="1:86" x14ac:dyDescent="0.3">
      <c r="A26" s="565"/>
      <c r="B26" s="11" t="str">
        <f t="shared" si="6"/>
        <v>Miscellaneous</v>
      </c>
      <c r="C26" s="3">
        <f t="shared" si="6"/>
        <v>0</v>
      </c>
      <c r="D26" s="3">
        <f t="shared" ref="D26:BO26" si="19">IF(SUM($C$16:$N$16)=0,0,C26+D11)</f>
        <v>0</v>
      </c>
      <c r="E26" s="3">
        <f t="shared" si="19"/>
        <v>0</v>
      </c>
      <c r="F26" s="3">
        <f t="shared" si="19"/>
        <v>2000.6999206542973</v>
      </c>
      <c r="G26" s="3">
        <f t="shared" si="19"/>
        <v>28009.798889160164</v>
      </c>
      <c r="H26" s="3">
        <f t="shared" si="19"/>
        <v>28625.398864746101</v>
      </c>
      <c r="I26" s="3">
        <f t="shared" si="19"/>
        <v>43707.598266601577</v>
      </c>
      <c r="J26" s="3">
        <f t="shared" si="19"/>
        <v>43861.498260498061</v>
      </c>
      <c r="K26" s="3">
        <f t="shared" si="19"/>
        <v>43861.498260498061</v>
      </c>
      <c r="L26" s="3">
        <f t="shared" si="19"/>
        <v>43861.498260498061</v>
      </c>
      <c r="M26" s="3">
        <f t="shared" si="19"/>
        <v>43861.498260498061</v>
      </c>
      <c r="N26" s="3">
        <f t="shared" si="19"/>
        <v>43861.498260498061</v>
      </c>
      <c r="O26" s="3">
        <f t="shared" si="19"/>
        <v>43861.498260498061</v>
      </c>
      <c r="P26" s="3">
        <f t="shared" si="19"/>
        <v>43861.498260498061</v>
      </c>
      <c r="Q26" s="3">
        <f t="shared" si="19"/>
        <v>43861.498260498061</v>
      </c>
      <c r="R26" s="3">
        <f t="shared" si="19"/>
        <v>43861.498260498061</v>
      </c>
      <c r="S26" s="3">
        <f t="shared" si="19"/>
        <v>43861.498260498061</v>
      </c>
      <c r="T26" s="3">
        <f t="shared" si="19"/>
        <v>43861.498260498061</v>
      </c>
      <c r="U26" s="3">
        <f t="shared" si="19"/>
        <v>43861.498260498061</v>
      </c>
      <c r="V26" s="3">
        <f t="shared" si="19"/>
        <v>43861.498260498061</v>
      </c>
      <c r="W26" s="3">
        <f t="shared" si="19"/>
        <v>43861.498260498061</v>
      </c>
      <c r="X26" s="3">
        <f t="shared" si="19"/>
        <v>43861.498260498061</v>
      </c>
      <c r="Y26" s="3">
        <f t="shared" si="19"/>
        <v>43861.498260498061</v>
      </c>
      <c r="Z26" s="3">
        <f t="shared" si="19"/>
        <v>43861.498260498061</v>
      </c>
      <c r="AA26" s="3">
        <f t="shared" si="19"/>
        <v>43861.498260498061</v>
      </c>
      <c r="AB26" s="3">
        <f t="shared" si="19"/>
        <v>43861.498260498061</v>
      </c>
      <c r="AC26" s="3">
        <f t="shared" si="19"/>
        <v>43861.498260498061</v>
      </c>
      <c r="AD26" s="3">
        <f t="shared" si="19"/>
        <v>43861.498260498061</v>
      </c>
      <c r="AE26" s="3">
        <f t="shared" si="19"/>
        <v>43861.498260498061</v>
      </c>
      <c r="AF26" s="3">
        <f t="shared" si="19"/>
        <v>43861.498260498061</v>
      </c>
      <c r="AG26" s="3">
        <f t="shared" si="19"/>
        <v>43861.498260498061</v>
      </c>
      <c r="AH26" s="3">
        <f t="shared" si="19"/>
        <v>43861.498260498061</v>
      </c>
      <c r="AI26" s="3">
        <f t="shared" si="19"/>
        <v>43861.498260498061</v>
      </c>
      <c r="AJ26" s="3">
        <f t="shared" si="19"/>
        <v>43861.498260498061</v>
      </c>
      <c r="AK26" s="3">
        <f t="shared" si="19"/>
        <v>43861.498260498061</v>
      </c>
      <c r="AL26" s="3">
        <f t="shared" si="19"/>
        <v>43861.498260498061</v>
      </c>
      <c r="AM26" s="3">
        <f t="shared" si="19"/>
        <v>43861.498260498061</v>
      </c>
      <c r="AN26" s="3">
        <f t="shared" si="19"/>
        <v>43861.498260498061</v>
      </c>
      <c r="AO26" s="3">
        <f t="shared" si="19"/>
        <v>43861.498260498061</v>
      </c>
      <c r="AP26" s="3">
        <f t="shared" si="19"/>
        <v>43861.498260498061</v>
      </c>
      <c r="AQ26" s="3">
        <f t="shared" si="19"/>
        <v>43861.498260498061</v>
      </c>
      <c r="AR26" s="3">
        <f t="shared" si="19"/>
        <v>43861.498260498061</v>
      </c>
      <c r="AS26" s="3">
        <f t="shared" si="19"/>
        <v>43861.498260498061</v>
      </c>
      <c r="AT26" s="3">
        <f t="shared" si="19"/>
        <v>43861.498260498061</v>
      </c>
      <c r="AU26" s="3">
        <f t="shared" si="19"/>
        <v>43861.498260498061</v>
      </c>
      <c r="AV26" s="3">
        <f t="shared" si="19"/>
        <v>43861.498260498061</v>
      </c>
      <c r="AW26" s="3">
        <f t="shared" si="19"/>
        <v>43861.498260498061</v>
      </c>
      <c r="AX26" s="3">
        <f t="shared" si="19"/>
        <v>43861.498260498061</v>
      </c>
      <c r="AY26" s="3">
        <f t="shared" si="19"/>
        <v>43861.498260498061</v>
      </c>
      <c r="AZ26" s="3">
        <f t="shared" si="19"/>
        <v>43861.498260498061</v>
      </c>
      <c r="BA26" s="3">
        <f t="shared" si="19"/>
        <v>43861.498260498061</v>
      </c>
      <c r="BB26" s="3">
        <f t="shared" si="19"/>
        <v>43861.498260498061</v>
      </c>
      <c r="BC26" s="3">
        <f t="shared" si="19"/>
        <v>43861.498260498061</v>
      </c>
      <c r="BD26" s="3">
        <f t="shared" si="19"/>
        <v>43861.498260498061</v>
      </c>
      <c r="BE26" s="3">
        <f t="shared" si="19"/>
        <v>43861.498260498061</v>
      </c>
      <c r="BF26" s="3">
        <f t="shared" si="19"/>
        <v>43861.498260498061</v>
      </c>
      <c r="BG26" s="3">
        <f t="shared" si="19"/>
        <v>43861.498260498061</v>
      </c>
      <c r="BH26" s="3">
        <f t="shared" si="19"/>
        <v>43861.498260498061</v>
      </c>
      <c r="BI26" s="3">
        <f t="shared" si="19"/>
        <v>43861.498260498061</v>
      </c>
      <c r="BJ26" s="3">
        <f t="shared" si="19"/>
        <v>43861.498260498061</v>
      </c>
      <c r="BK26" s="3">
        <f t="shared" si="19"/>
        <v>43861.498260498061</v>
      </c>
      <c r="BL26" s="3">
        <f t="shared" si="19"/>
        <v>43861.498260498061</v>
      </c>
      <c r="BM26" s="3">
        <f t="shared" si="19"/>
        <v>43861.498260498061</v>
      </c>
      <c r="BN26" s="3">
        <f t="shared" si="19"/>
        <v>43861.498260498061</v>
      </c>
      <c r="BO26" s="3">
        <f t="shared" si="19"/>
        <v>43861.498260498061</v>
      </c>
      <c r="BP26" s="3">
        <f t="shared" ref="BP26:CH26" si="20">IF(SUM($C$16:$N$16)=0,0,BO26+BP11)</f>
        <v>43861.498260498061</v>
      </c>
      <c r="BQ26" s="3">
        <f t="shared" si="20"/>
        <v>43861.498260498061</v>
      </c>
      <c r="BR26" s="3">
        <f t="shared" si="20"/>
        <v>43861.498260498061</v>
      </c>
      <c r="BS26" s="3">
        <f t="shared" si="20"/>
        <v>43861.498260498061</v>
      </c>
      <c r="BT26" s="3">
        <f t="shared" si="20"/>
        <v>43861.498260498061</v>
      </c>
      <c r="BU26" s="3">
        <f t="shared" si="20"/>
        <v>43861.498260498061</v>
      </c>
      <c r="BV26" s="3">
        <f t="shared" si="20"/>
        <v>43861.498260498061</v>
      </c>
      <c r="BW26" s="3">
        <f t="shared" si="20"/>
        <v>43861.498260498061</v>
      </c>
      <c r="BX26" s="3">
        <f t="shared" si="20"/>
        <v>43861.498260498061</v>
      </c>
      <c r="BY26" s="3">
        <f t="shared" si="20"/>
        <v>43861.498260498061</v>
      </c>
      <c r="BZ26" s="3">
        <f t="shared" si="20"/>
        <v>43861.498260498061</v>
      </c>
      <c r="CA26" s="3">
        <f t="shared" si="20"/>
        <v>43861.498260498061</v>
      </c>
      <c r="CB26" s="3">
        <f t="shared" si="20"/>
        <v>43861.498260498061</v>
      </c>
      <c r="CC26" s="3">
        <f t="shared" si="20"/>
        <v>43861.498260498061</v>
      </c>
      <c r="CD26" s="3">
        <f t="shared" si="20"/>
        <v>43861.498260498061</v>
      </c>
      <c r="CE26" s="3">
        <f t="shared" si="20"/>
        <v>43861.498260498061</v>
      </c>
      <c r="CF26" s="3">
        <f t="shared" si="20"/>
        <v>43861.498260498061</v>
      </c>
      <c r="CG26" s="3">
        <f t="shared" si="20"/>
        <v>43861.498260498061</v>
      </c>
      <c r="CH26" s="12">
        <f t="shared" si="20"/>
        <v>43861.498260498061</v>
      </c>
    </row>
    <row r="27" spans="1:86" x14ac:dyDescent="0.3">
      <c r="A27" s="565"/>
      <c r="B27" s="11" t="str">
        <f t="shared" si="6"/>
        <v>Pool Spa</v>
      </c>
      <c r="C27" s="3">
        <f t="shared" si="6"/>
        <v>0</v>
      </c>
      <c r="D27" s="3">
        <f t="shared" ref="D27:BO27" si="21">IF(SUM($C$16:$N$16)=0,0,C27+D12)</f>
        <v>0</v>
      </c>
      <c r="E27" s="3">
        <f t="shared" si="21"/>
        <v>0</v>
      </c>
      <c r="F27" s="3">
        <f t="shared" si="21"/>
        <v>0</v>
      </c>
      <c r="G27" s="3">
        <f t="shared" si="21"/>
        <v>0</v>
      </c>
      <c r="H27" s="3">
        <f t="shared" si="21"/>
        <v>0</v>
      </c>
      <c r="I27" s="3">
        <f t="shared" si="21"/>
        <v>0</v>
      </c>
      <c r="J27" s="3">
        <f t="shared" si="21"/>
        <v>0</v>
      </c>
      <c r="K27" s="3">
        <f t="shared" si="21"/>
        <v>0</v>
      </c>
      <c r="L27" s="3">
        <f t="shared" si="21"/>
        <v>0</v>
      </c>
      <c r="M27" s="3">
        <f t="shared" si="21"/>
        <v>0</v>
      </c>
      <c r="N27" s="3">
        <f t="shared" si="21"/>
        <v>0</v>
      </c>
      <c r="O27" s="3">
        <f t="shared" si="21"/>
        <v>0</v>
      </c>
      <c r="P27" s="3">
        <f t="shared" si="21"/>
        <v>0</v>
      </c>
      <c r="Q27" s="3">
        <f t="shared" si="21"/>
        <v>0</v>
      </c>
      <c r="R27" s="3">
        <f t="shared" si="21"/>
        <v>0</v>
      </c>
      <c r="S27" s="3">
        <f t="shared" si="21"/>
        <v>0</v>
      </c>
      <c r="T27" s="3">
        <f t="shared" si="21"/>
        <v>0</v>
      </c>
      <c r="U27" s="3">
        <f t="shared" si="21"/>
        <v>0</v>
      </c>
      <c r="V27" s="3">
        <f t="shared" si="21"/>
        <v>0</v>
      </c>
      <c r="W27" s="3">
        <f t="shared" si="21"/>
        <v>0</v>
      </c>
      <c r="X27" s="3">
        <f t="shared" si="21"/>
        <v>0</v>
      </c>
      <c r="Y27" s="3">
        <f t="shared" si="21"/>
        <v>0</v>
      </c>
      <c r="Z27" s="3">
        <f t="shared" si="21"/>
        <v>0</v>
      </c>
      <c r="AA27" s="3">
        <f t="shared" si="21"/>
        <v>0</v>
      </c>
      <c r="AB27" s="3">
        <f t="shared" si="21"/>
        <v>0</v>
      </c>
      <c r="AC27" s="3">
        <f t="shared" si="21"/>
        <v>0</v>
      </c>
      <c r="AD27" s="3">
        <f t="shared" si="21"/>
        <v>0</v>
      </c>
      <c r="AE27" s="3">
        <f t="shared" si="21"/>
        <v>0</v>
      </c>
      <c r="AF27" s="3">
        <f t="shared" si="21"/>
        <v>0</v>
      </c>
      <c r="AG27" s="3">
        <f t="shared" si="21"/>
        <v>0</v>
      </c>
      <c r="AH27" s="3">
        <f t="shared" si="21"/>
        <v>0</v>
      </c>
      <c r="AI27" s="3">
        <f t="shared" si="21"/>
        <v>0</v>
      </c>
      <c r="AJ27" s="3">
        <f t="shared" si="21"/>
        <v>0</v>
      </c>
      <c r="AK27" s="3">
        <f t="shared" si="21"/>
        <v>0</v>
      </c>
      <c r="AL27" s="3">
        <f t="shared" si="21"/>
        <v>0</v>
      </c>
      <c r="AM27" s="3">
        <f t="shared" si="21"/>
        <v>0</v>
      </c>
      <c r="AN27" s="3">
        <f t="shared" si="21"/>
        <v>0</v>
      </c>
      <c r="AO27" s="3">
        <f t="shared" si="21"/>
        <v>0</v>
      </c>
      <c r="AP27" s="3">
        <f t="shared" si="21"/>
        <v>0</v>
      </c>
      <c r="AQ27" s="3">
        <f t="shared" si="21"/>
        <v>0</v>
      </c>
      <c r="AR27" s="3">
        <f t="shared" si="21"/>
        <v>0</v>
      </c>
      <c r="AS27" s="3">
        <f t="shared" si="21"/>
        <v>0</v>
      </c>
      <c r="AT27" s="3">
        <f t="shared" si="21"/>
        <v>0</v>
      </c>
      <c r="AU27" s="3">
        <f t="shared" si="21"/>
        <v>0</v>
      </c>
      <c r="AV27" s="3">
        <f t="shared" si="21"/>
        <v>0</v>
      </c>
      <c r="AW27" s="3">
        <f t="shared" si="21"/>
        <v>0</v>
      </c>
      <c r="AX27" s="3">
        <f t="shared" si="21"/>
        <v>0</v>
      </c>
      <c r="AY27" s="3">
        <f t="shared" si="21"/>
        <v>0</v>
      </c>
      <c r="AZ27" s="3">
        <f t="shared" si="21"/>
        <v>0</v>
      </c>
      <c r="BA27" s="3">
        <f t="shared" si="21"/>
        <v>0</v>
      </c>
      <c r="BB27" s="3">
        <f t="shared" si="21"/>
        <v>0</v>
      </c>
      <c r="BC27" s="3">
        <f t="shared" si="21"/>
        <v>0</v>
      </c>
      <c r="BD27" s="3">
        <f t="shared" si="21"/>
        <v>0</v>
      </c>
      <c r="BE27" s="3">
        <f t="shared" si="21"/>
        <v>0</v>
      </c>
      <c r="BF27" s="3">
        <f t="shared" si="21"/>
        <v>0</v>
      </c>
      <c r="BG27" s="3">
        <f t="shared" si="21"/>
        <v>0</v>
      </c>
      <c r="BH27" s="3">
        <f t="shared" si="21"/>
        <v>0</v>
      </c>
      <c r="BI27" s="3">
        <f t="shared" si="21"/>
        <v>0</v>
      </c>
      <c r="BJ27" s="3">
        <f t="shared" si="21"/>
        <v>0</v>
      </c>
      <c r="BK27" s="3">
        <f t="shared" si="21"/>
        <v>0</v>
      </c>
      <c r="BL27" s="3">
        <f t="shared" si="21"/>
        <v>0</v>
      </c>
      <c r="BM27" s="3">
        <f t="shared" si="21"/>
        <v>0</v>
      </c>
      <c r="BN27" s="3">
        <f t="shared" si="21"/>
        <v>0</v>
      </c>
      <c r="BO27" s="3">
        <f t="shared" si="21"/>
        <v>0</v>
      </c>
      <c r="BP27" s="3">
        <f t="shared" ref="BP27:CH27" si="22">IF(SUM($C$16:$N$16)=0,0,BO27+BP12)</f>
        <v>0</v>
      </c>
      <c r="BQ27" s="3">
        <f t="shared" si="22"/>
        <v>0</v>
      </c>
      <c r="BR27" s="3">
        <f t="shared" si="22"/>
        <v>0</v>
      </c>
      <c r="BS27" s="3">
        <f t="shared" si="22"/>
        <v>0</v>
      </c>
      <c r="BT27" s="3">
        <f t="shared" si="22"/>
        <v>0</v>
      </c>
      <c r="BU27" s="3">
        <f t="shared" si="22"/>
        <v>0</v>
      </c>
      <c r="BV27" s="3">
        <f t="shared" si="22"/>
        <v>0</v>
      </c>
      <c r="BW27" s="3">
        <f t="shared" si="22"/>
        <v>0</v>
      </c>
      <c r="BX27" s="3">
        <f t="shared" si="22"/>
        <v>0</v>
      </c>
      <c r="BY27" s="3">
        <f t="shared" si="22"/>
        <v>0</v>
      </c>
      <c r="BZ27" s="3">
        <f t="shared" si="22"/>
        <v>0</v>
      </c>
      <c r="CA27" s="3">
        <f t="shared" si="22"/>
        <v>0</v>
      </c>
      <c r="CB27" s="3">
        <f t="shared" si="22"/>
        <v>0</v>
      </c>
      <c r="CC27" s="3">
        <f t="shared" si="22"/>
        <v>0</v>
      </c>
      <c r="CD27" s="3">
        <f t="shared" si="22"/>
        <v>0</v>
      </c>
      <c r="CE27" s="3">
        <f t="shared" si="22"/>
        <v>0</v>
      </c>
      <c r="CF27" s="3">
        <f t="shared" si="22"/>
        <v>0</v>
      </c>
      <c r="CG27" s="3">
        <f t="shared" si="22"/>
        <v>0</v>
      </c>
      <c r="CH27" s="12">
        <f t="shared" si="22"/>
        <v>0</v>
      </c>
    </row>
    <row r="28" spans="1:86" x14ac:dyDescent="0.3">
      <c r="A28" s="565"/>
      <c r="B28" s="11" t="str">
        <f t="shared" si="6"/>
        <v>Refrigeration</v>
      </c>
      <c r="C28" s="3">
        <f t="shared" si="6"/>
        <v>0</v>
      </c>
      <c r="D28" s="3">
        <f t="shared" ref="D28:BO28" si="23">IF(SUM($C$16:$N$16)=0,0,C28+D13)</f>
        <v>13551.849609375</v>
      </c>
      <c r="E28" s="3">
        <f t="shared" si="23"/>
        <v>13551.849609375</v>
      </c>
      <c r="F28" s="3">
        <f t="shared" si="23"/>
        <v>14681.17041015625</v>
      </c>
      <c r="G28" s="3">
        <f t="shared" si="23"/>
        <v>17504.472412109375</v>
      </c>
      <c r="H28" s="3">
        <f t="shared" si="23"/>
        <v>22021.755615234375</v>
      </c>
      <c r="I28" s="3">
        <f t="shared" si="23"/>
        <v>36138.265625</v>
      </c>
      <c r="J28" s="3">
        <f t="shared" si="23"/>
        <v>36138.265625</v>
      </c>
      <c r="K28" s="3">
        <f t="shared" si="23"/>
        <v>36138.265625</v>
      </c>
      <c r="L28" s="3">
        <f t="shared" si="23"/>
        <v>45737.492431640625</v>
      </c>
      <c r="M28" s="3">
        <f t="shared" si="23"/>
        <v>45737.492431640625</v>
      </c>
      <c r="N28" s="3">
        <f t="shared" si="23"/>
        <v>51384.096435546875</v>
      </c>
      <c r="O28" s="3">
        <f t="shared" si="23"/>
        <v>51384.096435546875</v>
      </c>
      <c r="P28" s="3">
        <f t="shared" si="23"/>
        <v>51384.096435546875</v>
      </c>
      <c r="Q28" s="3">
        <f t="shared" si="23"/>
        <v>51384.096435546875</v>
      </c>
      <c r="R28" s="3">
        <f t="shared" si="23"/>
        <v>51384.096435546875</v>
      </c>
      <c r="S28" s="3">
        <f t="shared" si="23"/>
        <v>51384.096435546875</v>
      </c>
      <c r="T28" s="3">
        <f t="shared" si="23"/>
        <v>51384.096435546875</v>
      </c>
      <c r="U28" s="3">
        <f t="shared" si="23"/>
        <v>51384.096435546875</v>
      </c>
      <c r="V28" s="3">
        <f t="shared" si="23"/>
        <v>51384.096435546875</v>
      </c>
      <c r="W28" s="3">
        <f t="shared" si="23"/>
        <v>51384.096435546875</v>
      </c>
      <c r="X28" s="3">
        <f t="shared" si="23"/>
        <v>51384.096435546875</v>
      </c>
      <c r="Y28" s="3">
        <f t="shared" si="23"/>
        <v>51384.096435546875</v>
      </c>
      <c r="Z28" s="3">
        <f t="shared" si="23"/>
        <v>51384.096435546875</v>
      </c>
      <c r="AA28" s="3">
        <f t="shared" si="23"/>
        <v>51384.096435546875</v>
      </c>
      <c r="AB28" s="3">
        <f t="shared" si="23"/>
        <v>51384.096435546875</v>
      </c>
      <c r="AC28" s="3">
        <f t="shared" si="23"/>
        <v>51384.096435546875</v>
      </c>
      <c r="AD28" s="3">
        <f t="shared" si="23"/>
        <v>51384.096435546875</v>
      </c>
      <c r="AE28" s="3">
        <f t="shared" si="23"/>
        <v>51384.096435546875</v>
      </c>
      <c r="AF28" s="3">
        <f t="shared" si="23"/>
        <v>51384.096435546875</v>
      </c>
      <c r="AG28" s="3">
        <f t="shared" si="23"/>
        <v>51384.096435546875</v>
      </c>
      <c r="AH28" s="3">
        <f t="shared" si="23"/>
        <v>51384.096435546875</v>
      </c>
      <c r="AI28" s="3">
        <f t="shared" si="23"/>
        <v>51384.096435546875</v>
      </c>
      <c r="AJ28" s="3">
        <f t="shared" si="23"/>
        <v>51384.096435546875</v>
      </c>
      <c r="AK28" s="3">
        <f t="shared" si="23"/>
        <v>51384.096435546875</v>
      </c>
      <c r="AL28" s="3">
        <f t="shared" si="23"/>
        <v>51384.096435546875</v>
      </c>
      <c r="AM28" s="3">
        <f t="shared" si="23"/>
        <v>51384.096435546875</v>
      </c>
      <c r="AN28" s="3">
        <f t="shared" si="23"/>
        <v>51384.096435546875</v>
      </c>
      <c r="AO28" s="3">
        <f t="shared" si="23"/>
        <v>51384.096435546875</v>
      </c>
      <c r="AP28" s="3">
        <f t="shared" si="23"/>
        <v>51384.096435546875</v>
      </c>
      <c r="AQ28" s="3">
        <f t="shared" si="23"/>
        <v>51384.096435546875</v>
      </c>
      <c r="AR28" s="3">
        <f t="shared" si="23"/>
        <v>51384.096435546875</v>
      </c>
      <c r="AS28" s="3">
        <f t="shared" si="23"/>
        <v>51384.096435546875</v>
      </c>
      <c r="AT28" s="3">
        <f t="shared" si="23"/>
        <v>51384.096435546875</v>
      </c>
      <c r="AU28" s="3">
        <f t="shared" si="23"/>
        <v>51384.096435546875</v>
      </c>
      <c r="AV28" s="3">
        <f t="shared" si="23"/>
        <v>51384.096435546875</v>
      </c>
      <c r="AW28" s="3">
        <f t="shared" si="23"/>
        <v>51384.096435546875</v>
      </c>
      <c r="AX28" s="3">
        <f t="shared" si="23"/>
        <v>51384.096435546875</v>
      </c>
      <c r="AY28" s="3">
        <f t="shared" si="23"/>
        <v>51384.096435546875</v>
      </c>
      <c r="AZ28" s="3">
        <f t="shared" si="23"/>
        <v>51384.096435546875</v>
      </c>
      <c r="BA28" s="3">
        <f t="shared" si="23"/>
        <v>51384.096435546875</v>
      </c>
      <c r="BB28" s="3">
        <f t="shared" si="23"/>
        <v>51384.096435546875</v>
      </c>
      <c r="BC28" s="3">
        <f t="shared" si="23"/>
        <v>51384.096435546875</v>
      </c>
      <c r="BD28" s="3">
        <f t="shared" si="23"/>
        <v>51384.096435546875</v>
      </c>
      <c r="BE28" s="3">
        <f t="shared" si="23"/>
        <v>51384.096435546875</v>
      </c>
      <c r="BF28" s="3">
        <f t="shared" si="23"/>
        <v>51384.096435546875</v>
      </c>
      <c r="BG28" s="3">
        <f t="shared" si="23"/>
        <v>51384.096435546875</v>
      </c>
      <c r="BH28" s="3">
        <f t="shared" si="23"/>
        <v>51384.096435546875</v>
      </c>
      <c r="BI28" s="3">
        <f t="shared" si="23"/>
        <v>51384.096435546875</v>
      </c>
      <c r="BJ28" s="3">
        <f t="shared" si="23"/>
        <v>51384.096435546875</v>
      </c>
      <c r="BK28" s="3">
        <f t="shared" si="23"/>
        <v>51384.096435546875</v>
      </c>
      <c r="BL28" s="3">
        <f t="shared" si="23"/>
        <v>51384.096435546875</v>
      </c>
      <c r="BM28" s="3">
        <f t="shared" si="23"/>
        <v>51384.096435546875</v>
      </c>
      <c r="BN28" s="3">
        <f t="shared" si="23"/>
        <v>51384.096435546875</v>
      </c>
      <c r="BO28" s="3">
        <f t="shared" si="23"/>
        <v>51384.096435546875</v>
      </c>
      <c r="BP28" s="3">
        <f t="shared" ref="BP28:CH28" si="24">IF(SUM($C$16:$N$16)=0,0,BO28+BP13)</f>
        <v>51384.096435546875</v>
      </c>
      <c r="BQ28" s="3">
        <f t="shared" si="24"/>
        <v>51384.096435546875</v>
      </c>
      <c r="BR28" s="3">
        <f t="shared" si="24"/>
        <v>51384.096435546875</v>
      </c>
      <c r="BS28" s="3">
        <f t="shared" si="24"/>
        <v>51384.096435546875</v>
      </c>
      <c r="BT28" s="3">
        <f t="shared" si="24"/>
        <v>51384.096435546875</v>
      </c>
      <c r="BU28" s="3">
        <f t="shared" si="24"/>
        <v>51384.096435546875</v>
      </c>
      <c r="BV28" s="3">
        <f t="shared" si="24"/>
        <v>51384.096435546875</v>
      </c>
      <c r="BW28" s="3">
        <f t="shared" si="24"/>
        <v>51384.096435546875</v>
      </c>
      <c r="BX28" s="3">
        <f t="shared" si="24"/>
        <v>51384.096435546875</v>
      </c>
      <c r="BY28" s="3">
        <f t="shared" si="24"/>
        <v>51384.096435546875</v>
      </c>
      <c r="BZ28" s="3">
        <f t="shared" si="24"/>
        <v>51384.096435546875</v>
      </c>
      <c r="CA28" s="3">
        <f t="shared" si="24"/>
        <v>51384.096435546875</v>
      </c>
      <c r="CB28" s="3">
        <f t="shared" si="24"/>
        <v>51384.096435546875</v>
      </c>
      <c r="CC28" s="3">
        <f t="shared" si="24"/>
        <v>51384.096435546875</v>
      </c>
      <c r="CD28" s="3">
        <f t="shared" si="24"/>
        <v>51384.096435546875</v>
      </c>
      <c r="CE28" s="3">
        <f t="shared" si="24"/>
        <v>51384.096435546875</v>
      </c>
      <c r="CF28" s="3">
        <f t="shared" si="24"/>
        <v>51384.096435546875</v>
      </c>
      <c r="CG28" s="3">
        <f t="shared" si="24"/>
        <v>51384.096435546875</v>
      </c>
      <c r="CH28" s="12">
        <f t="shared" si="24"/>
        <v>51384.096435546875</v>
      </c>
    </row>
    <row r="29" spans="1:86" ht="15" customHeight="1" x14ac:dyDescent="0.3">
      <c r="A29" s="565"/>
      <c r="B29" s="11" t="str">
        <f t="shared" si="6"/>
        <v>Water Heating</v>
      </c>
      <c r="C29" s="3">
        <f t="shared" si="6"/>
        <v>0</v>
      </c>
      <c r="D29" s="3">
        <f t="shared" ref="D29:BO29" si="25">IF(SUM($C$16:$N$16)=0,0,C29+D14)</f>
        <v>0</v>
      </c>
      <c r="E29" s="3">
        <f t="shared" si="25"/>
        <v>60.288284301757813</v>
      </c>
      <c r="F29" s="3">
        <f t="shared" si="25"/>
        <v>143042.83012390137</v>
      </c>
      <c r="G29" s="3">
        <f t="shared" si="25"/>
        <v>143671.95695495605</v>
      </c>
      <c r="H29" s="3">
        <f t="shared" si="25"/>
        <v>143777.83601379395</v>
      </c>
      <c r="I29" s="3">
        <f t="shared" si="25"/>
        <v>175819.82299261869</v>
      </c>
      <c r="J29" s="3">
        <f t="shared" si="25"/>
        <v>177169.02035124964</v>
      </c>
      <c r="K29" s="3">
        <f t="shared" si="25"/>
        <v>177169.02035124964</v>
      </c>
      <c r="L29" s="3">
        <f t="shared" si="25"/>
        <v>177327.3875291007</v>
      </c>
      <c r="M29" s="3">
        <f t="shared" si="25"/>
        <v>177790.22809074039</v>
      </c>
      <c r="N29" s="3">
        <f t="shared" si="25"/>
        <v>178715.90921401978</v>
      </c>
      <c r="O29" s="3">
        <f t="shared" si="25"/>
        <v>178715.90921401978</v>
      </c>
      <c r="P29" s="3">
        <f t="shared" si="25"/>
        <v>178715.90921401978</v>
      </c>
      <c r="Q29" s="3">
        <f t="shared" si="25"/>
        <v>178715.90921401978</v>
      </c>
      <c r="R29" s="3">
        <f t="shared" si="25"/>
        <v>178715.90921401978</v>
      </c>
      <c r="S29" s="3">
        <f t="shared" si="25"/>
        <v>178715.90921401978</v>
      </c>
      <c r="T29" s="3">
        <f t="shared" si="25"/>
        <v>178715.90921401978</v>
      </c>
      <c r="U29" s="3">
        <f t="shared" si="25"/>
        <v>178715.90921401978</v>
      </c>
      <c r="V29" s="3">
        <f t="shared" si="25"/>
        <v>178715.90921401978</v>
      </c>
      <c r="W29" s="3">
        <f t="shared" si="25"/>
        <v>178715.90921401978</v>
      </c>
      <c r="X29" s="3">
        <f t="shared" si="25"/>
        <v>178715.90921401978</v>
      </c>
      <c r="Y29" s="3">
        <f t="shared" si="25"/>
        <v>178715.90921401978</v>
      </c>
      <c r="Z29" s="3">
        <f t="shared" si="25"/>
        <v>178715.90921401978</v>
      </c>
      <c r="AA29" s="3">
        <f t="shared" si="25"/>
        <v>178715.90921401978</v>
      </c>
      <c r="AB29" s="3">
        <f t="shared" si="25"/>
        <v>178715.90921401978</v>
      </c>
      <c r="AC29" s="3">
        <f t="shared" si="25"/>
        <v>178715.90921401978</v>
      </c>
      <c r="AD29" s="3">
        <f t="shared" si="25"/>
        <v>178715.90921401978</v>
      </c>
      <c r="AE29" s="3">
        <f t="shared" si="25"/>
        <v>178715.90921401978</v>
      </c>
      <c r="AF29" s="3">
        <f t="shared" si="25"/>
        <v>178715.90921401978</v>
      </c>
      <c r="AG29" s="3">
        <f t="shared" si="25"/>
        <v>178715.90921401978</v>
      </c>
      <c r="AH29" s="3">
        <f t="shared" si="25"/>
        <v>178715.90921401978</v>
      </c>
      <c r="AI29" s="3">
        <f t="shared" si="25"/>
        <v>178715.90921401978</v>
      </c>
      <c r="AJ29" s="3">
        <f t="shared" si="25"/>
        <v>178715.90921401978</v>
      </c>
      <c r="AK29" s="3">
        <f t="shared" si="25"/>
        <v>178715.90921401978</v>
      </c>
      <c r="AL29" s="3">
        <f t="shared" si="25"/>
        <v>178715.90921401978</v>
      </c>
      <c r="AM29" s="3">
        <f t="shared" si="25"/>
        <v>178715.90921401978</v>
      </c>
      <c r="AN29" s="3">
        <f t="shared" si="25"/>
        <v>178715.90921401978</v>
      </c>
      <c r="AO29" s="3">
        <f t="shared" si="25"/>
        <v>178715.90921401978</v>
      </c>
      <c r="AP29" s="3">
        <f t="shared" si="25"/>
        <v>178715.90921401978</v>
      </c>
      <c r="AQ29" s="3">
        <f t="shared" si="25"/>
        <v>178715.90921401978</v>
      </c>
      <c r="AR29" s="3">
        <f t="shared" si="25"/>
        <v>178715.90921401978</v>
      </c>
      <c r="AS29" s="3">
        <f t="shared" si="25"/>
        <v>178715.90921401978</v>
      </c>
      <c r="AT29" s="3">
        <f t="shared" si="25"/>
        <v>178715.90921401978</v>
      </c>
      <c r="AU29" s="3">
        <f t="shared" si="25"/>
        <v>178715.90921401978</v>
      </c>
      <c r="AV29" s="3">
        <f t="shared" si="25"/>
        <v>178715.90921401978</v>
      </c>
      <c r="AW29" s="3">
        <f t="shared" si="25"/>
        <v>178715.90921401978</v>
      </c>
      <c r="AX29" s="3">
        <f t="shared" si="25"/>
        <v>178715.90921401978</v>
      </c>
      <c r="AY29" s="3">
        <f t="shared" si="25"/>
        <v>178715.90921401978</v>
      </c>
      <c r="AZ29" s="3">
        <f t="shared" si="25"/>
        <v>178715.90921401978</v>
      </c>
      <c r="BA29" s="3">
        <f t="shared" si="25"/>
        <v>178715.90921401978</v>
      </c>
      <c r="BB29" s="3">
        <f t="shared" si="25"/>
        <v>178715.90921401978</v>
      </c>
      <c r="BC29" s="3">
        <f t="shared" si="25"/>
        <v>178715.90921401978</v>
      </c>
      <c r="BD29" s="3">
        <f t="shared" si="25"/>
        <v>178715.90921401978</v>
      </c>
      <c r="BE29" s="3">
        <f t="shared" si="25"/>
        <v>178715.90921401978</v>
      </c>
      <c r="BF29" s="3">
        <f t="shared" si="25"/>
        <v>178715.90921401978</v>
      </c>
      <c r="BG29" s="3">
        <f t="shared" si="25"/>
        <v>178715.90921401978</v>
      </c>
      <c r="BH29" s="3">
        <f t="shared" si="25"/>
        <v>178715.90921401978</v>
      </c>
      <c r="BI29" s="3">
        <f t="shared" si="25"/>
        <v>178715.90921401978</v>
      </c>
      <c r="BJ29" s="3">
        <f t="shared" si="25"/>
        <v>178715.90921401978</v>
      </c>
      <c r="BK29" s="3">
        <f t="shared" si="25"/>
        <v>178715.90921401978</v>
      </c>
      <c r="BL29" s="3">
        <f t="shared" si="25"/>
        <v>178715.90921401978</v>
      </c>
      <c r="BM29" s="3">
        <f t="shared" si="25"/>
        <v>178715.90921401978</v>
      </c>
      <c r="BN29" s="3">
        <f t="shared" si="25"/>
        <v>178715.90921401978</v>
      </c>
      <c r="BO29" s="3">
        <f t="shared" si="25"/>
        <v>178715.90921401978</v>
      </c>
      <c r="BP29" s="3">
        <f t="shared" ref="BP29:CH29" si="26">IF(SUM($C$16:$N$16)=0,0,BO29+BP14)</f>
        <v>178715.90921401978</v>
      </c>
      <c r="BQ29" s="3">
        <f t="shared" si="26"/>
        <v>178715.90921401978</v>
      </c>
      <c r="BR29" s="3">
        <f t="shared" si="26"/>
        <v>178715.90921401978</v>
      </c>
      <c r="BS29" s="3">
        <f t="shared" si="26"/>
        <v>178715.90921401978</v>
      </c>
      <c r="BT29" s="3">
        <f t="shared" si="26"/>
        <v>178715.90921401978</v>
      </c>
      <c r="BU29" s="3">
        <f t="shared" si="26"/>
        <v>178715.90921401978</v>
      </c>
      <c r="BV29" s="3">
        <f t="shared" si="26"/>
        <v>178715.90921401978</v>
      </c>
      <c r="BW29" s="3">
        <f t="shared" si="26"/>
        <v>178715.90921401978</v>
      </c>
      <c r="BX29" s="3">
        <f t="shared" si="26"/>
        <v>178715.90921401978</v>
      </c>
      <c r="BY29" s="3">
        <f t="shared" si="26"/>
        <v>178715.90921401978</v>
      </c>
      <c r="BZ29" s="3">
        <f t="shared" si="26"/>
        <v>178715.90921401978</v>
      </c>
      <c r="CA29" s="3">
        <f t="shared" si="26"/>
        <v>178715.90921401978</v>
      </c>
      <c r="CB29" s="3">
        <f t="shared" si="26"/>
        <v>178715.90921401978</v>
      </c>
      <c r="CC29" s="3">
        <f t="shared" si="26"/>
        <v>178715.90921401978</v>
      </c>
      <c r="CD29" s="3">
        <f t="shared" si="26"/>
        <v>178715.90921401978</v>
      </c>
      <c r="CE29" s="3">
        <f t="shared" si="26"/>
        <v>178715.90921401978</v>
      </c>
      <c r="CF29" s="3">
        <f t="shared" si="26"/>
        <v>178715.90921401978</v>
      </c>
      <c r="CG29" s="3">
        <f t="shared" si="26"/>
        <v>178715.90921401978</v>
      </c>
      <c r="CH29" s="12">
        <f t="shared" si="26"/>
        <v>178715.90921401978</v>
      </c>
    </row>
    <row r="30" spans="1:86" ht="15" customHeight="1" x14ac:dyDescent="0.3">
      <c r="A30" s="565"/>
      <c r="B30" s="11" t="str">
        <f t="shared" si="6"/>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12"/>
    </row>
    <row r="31" spans="1:86" ht="15" customHeight="1" thickBot="1" x14ac:dyDescent="0.35">
      <c r="A31" s="566"/>
      <c r="B31" s="222" t="str">
        <f t="shared" si="6"/>
        <v>Monthly kWh</v>
      </c>
      <c r="C31" s="276">
        <f>SUM(C20:C30)</f>
        <v>40168.301483154297</v>
      </c>
      <c r="D31" s="276">
        <f t="shared" ref="D31:BO31" si="27">SUM(D20:D30)</f>
        <v>872550.84174101544</v>
      </c>
      <c r="E31" s="276">
        <f t="shared" si="27"/>
        <v>1925310.4977522166</v>
      </c>
      <c r="F31" s="276">
        <f t="shared" si="27"/>
        <v>5846379.3650652971</v>
      </c>
      <c r="G31" s="276">
        <f t="shared" si="27"/>
        <v>9422731.3640125655</v>
      </c>
      <c r="H31" s="276">
        <f t="shared" si="27"/>
        <v>14565407.557839455</v>
      </c>
      <c r="I31" s="276">
        <f t="shared" si="27"/>
        <v>16200402.419517435</v>
      </c>
      <c r="J31" s="276">
        <f t="shared" si="27"/>
        <v>17302696.731339607</v>
      </c>
      <c r="K31" s="276">
        <f t="shared" si="27"/>
        <v>19013400.11805008</v>
      </c>
      <c r="L31" s="276">
        <f t="shared" si="27"/>
        <v>19595359.890276078</v>
      </c>
      <c r="M31" s="276">
        <f t="shared" si="27"/>
        <v>20096477.202544171</v>
      </c>
      <c r="N31" s="276">
        <f t="shared" si="27"/>
        <v>23169518.218020763</v>
      </c>
      <c r="O31" s="276">
        <f t="shared" si="27"/>
        <v>23169518.218020763</v>
      </c>
      <c r="P31" s="276">
        <f t="shared" si="27"/>
        <v>23169518.218020763</v>
      </c>
      <c r="Q31" s="276">
        <f t="shared" si="27"/>
        <v>23169518.218020763</v>
      </c>
      <c r="R31" s="276">
        <f t="shared" si="27"/>
        <v>23169518.218020763</v>
      </c>
      <c r="S31" s="276">
        <f t="shared" si="27"/>
        <v>23169518.218020763</v>
      </c>
      <c r="T31" s="276">
        <f t="shared" si="27"/>
        <v>23169518.218020763</v>
      </c>
      <c r="U31" s="276">
        <f t="shared" si="27"/>
        <v>23169518.218020763</v>
      </c>
      <c r="V31" s="276">
        <f t="shared" si="27"/>
        <v>23169518.218020763</v>
      </c>
      <c r="W31" s="276">
        <f t="shared" si="27"/>
        <v>23169518.218020763</v>
      </c>
      <c r="X31" s="276">
        <f t="shared" si="27"/>
        <v>23169518.218020763</v>
      </c>
      <c r="Y31" s="276">
        <f t="shared" si="27"/>
        <v>23169518.218020763</v>
      </c>
      <c r="Z31" s="276">
        <f t="shared" si="27"/>
        <v>23169518.218020763</v>
      </c>
      <c r="AA31" s="276">
        <f t="shared" si="27"/>
        <v>23169518.218020763</v>
      </c>
      <c r="AB31" s="276">
        <f t="shared" si="27"/>
        <v>23169518.218020763</v>
      </c>
      <c r="AC31" s="276">
        <f t="shared" si="27"/>
        <v>23169518.218020763</v>
      </c>
      <c r="AD31" s="276">
        <f t="shared" si="27"/>
        <v>23169518.218020763</v>
      </c>
      <c r="AE31" s="276">
        <f t="shared" si="27"/>
        <v>23169518.218020763</v>
      </c>
      <c r="AF31" s="276">
        <f t="shared" si="27"/>
        <v>23169518.218020763</v>
      </c>
      <c r="AG31" s="276">
        <f t="shared" si="27"/>
        <v>23169518.218020763</v>
      </c>
      <c r="AH31" s="276">
        <f t="shared" si="27"/>
        <v>23169518.218020763</v>
      </c>
      <c r="AI31" s="276">
        <f t="shared" si="27"/>
        <v>23169518.218020763</v>
      </c>
      <c r="AJ31" s="276">
        <f t="shared" si="27"/>
        <v>23169518.218020763</v>
      </c>
      <c r="AK31" s="276">
        <f t="shared" si="27"/>
        <v>23169518.218020763</v>
      </c>
      <c r="AL31" s="276">
        <f t="shared" si="27"/>
        <v>23169518.218020763</v>
      </c>
      <c r="AM31" s="276">
        <f t="shared" si="27"/>
        <v>23169518.218020763</v>
      </c>
      <c r="AN31" s="276">
        <f t="shared" si="27"/>
        <v>23169518.218020763</v>
      </c>
      <c r="AO31" s="276">
        <f t="shared" si="27"/>
        <v>23169518.218020763</v>
      </c>
      <c r="AP31" s="276">
        <f t="shared" si="27"/>
        <v>23169518.218020763</v>
      </c>
      <c r="AQ31" s="276">
        <f t="shared" si="27"/>
        <v>23169518.218020763</v>
      </c>
      <c r="AR31" s="276">
        <f t="shared" si="27"/>
        <v>23169518.218020763</v>
      </c>
      <c r="AS31" s="276">
        <f t="shared" si="27"/>
        <v>23169518.218020763</v>
      </c>
      <c r="AT31" s="276">
        <f t="shared" si="27"/>
        <v>23169518.218020763</v>
      </c>
      <c r="AU31" s="276">
        <f t="shared" si="27"/>
        <v>23169518.218020763</v>
      </c>
      <c r="AV31" s="276">
        <f t="shared" si="27"/>
        <v>23169518.218020763</v>
      </c>
      <c r="AW31" s="276">
        <f t="shared" si="27"/>
        <v>23169518.218020763</v>
      </c>
      <c r="AX31" s="276">
        <f t="shared" si="27"/>
        <v>23169518.218020763</v>
      </c>
      <c r="AY31" s="276">
        <f t="shared" si="27"/>
        <v>23169518.218020763</v>
      </c>
      <c r="AZ31" s="276">
        <f t="shared" si="27"/>
        <v>23169518.218020763</v>
      </c>
      <c r="BA31" s="276">
        <f t="shared" si="27"/>
        <v>23169518.218020763</v>
      </c>
      <c r="BB31" s="276">
        <f t="shared" si="27"/>
        <v>23169518.218020763</v>
      </c>
      <c r="BC31" s="276">
        <f t="shared" si="27"/>
        <v>23169518.218020763</v>
      </c>
      <c r="BD31" s="276">
        <f t="shared" si="27"/>
        <v>23169518.218020763</v>
      </c>
      <c r="BE31" s="276">
        <f t="shared" si="27"/>
        <v>23169518.218020763</v>
      </c>
      <c r="BF31" s="276">
        <f t="shared" si="27"/>
        <v>23169518.218020763</v>
      </c>
      <c r="BG31" s="276">
        <f t="shared" si="27"/>
        <v>23169518.218020763</v>
      </c>
      <c r="BH31" s="276">
        <f t="shared" si="27"/>
        <v>23169518.218020763</v>
      </c>
      <c r="BI31" s="276">
        <f t="shared" si="27"/>
        <v>23169518.218020763</v>
      </c>
      <c r="BJ31" s="276">
        <f t="shared" si="27"/>
        <v>23169518.218020763</v>
      </c>
      <c r="BK31" s="276">
        <f t="shared" si="27"/>
        <v>23169518.218020763</v>
      </c>
      <c r="BL31" s="276">
        <f t="shared" si="27"/>
        <v>23169518.218020763</v>
      </c>
      <c r="BM31" s="276">
        <f t="shared" si="27"/>
        <v>23169518.218020763</v>
      </c>
      <c r="BN31" s="276">
        <f t="shared" si="27"/>
        <v>23169518.218020763</v>
      </c>
      <c r="BO31" s="276">
        <f t="shared" si="27"/>
        <v>23169518.218020763</v>
      </c>
      <c r="BP31" s="276">
        <f t="shared" ref="BP31:CH31" si="28">SUM(BP20:BP30)</f>
        <v>23169518.218020763</v>
      </c>
      <c r="BQ31" s="276">
        <f t="shared" si="28"/>
        <v>23169518.218020763</v>
      </c>
      <c r="BR31" s="276">
        <f t="shared" si="28"/>
        <v>23169518.218020763</v>
      </c>
      <c r="BS31" s="276">
        <f t="shared" si="28"/>
        <v>23169518.218020763</v>
      </c>
      <c r="BT31" s="276">
        <f t="shared" si="28"/>
        <v>23169518.218020763</v>
      </c>
      <c r="BU31" s="276">
        <f t="shared" si="28"/>
        <v>23169518.218020763</v>
      </c>
      <c r="BV31" s="276">
        <f t="shared" si="28"/>
        <v>23169518.218020763</v>
      </c>
      <c r="BW31" s="276">
        <f t="shared" si="28"/>
        <v>23169518.218020763</v>
      </c>
      <c r="BX31" s="276">
        <f t="shared" si="28"/>
        <v>23169518.218020763</v>
      </c>
      <c r="BY31" s="276">
        <f t="shared" si="28"/>
        <v>23169518.218020763</v>
      </c>
      <c r="BZ31" s="276">
        <f t="shared" si="28"/>
        <v>23169518.218020763</v>
      </c>
      <c r="CA31" s="276">
        <f t="shared" si="28"/>
        <v>23169518.218020763</v>
      </c>
      <c r="CB31" s="276">
        <f t="shared" si="28"/>
        <v>23169518.218020763</v>
      </c>
      <c r="CC31" s="276">
        <f t="shared" si="28"/>
        <v>23169518.218020763</v>
      </c>
      <c r="CD31" s="276">
        <f t="shared" si="28"/>
        <v>23169518.218020763</v>
      </c>
      <c r="CE31" s="276">
        <f t="shared" si="28"/>
        <v>23169518.218020763</v>
      </c>
      <c r="CF31" s="276">
        <f t="shared" si="28"/>
        <v>23169518.218020763</v>
      </c>
      <c r="CG31" s="276">
        <f t="shared" si="28"/>
        <v>23169518.218020763</v>
      </c>
      <c r="CH31" s="279">
        <f t="shared" si="28"/>
        <v>23169518.218020763</v>
      </c>
    </row>
    <row r="32" spans="1:86" x14ac:dyDescent="0.3">
      <c r="A32" s="8"/>
      <c r="B32" s="299"/>
      <c r="C32" s="9"/>
      <c r="D32" s="299"/>
      <c r="E32" s="9"/>
      <c r="F32" s="299"/>
      <c r="G32" s="299"/>
      <c r="H32" s="9"/>
      <c r="I32" s="299"/>
      <c r="J32" s="299"/>
      <c r="K32" s="9"/>
      <c r="L32" s="299"/>
      <c r="M32" s="299"/>
      <c r="N32" s="351" t="s">
        <v>195</v>
      </c>
      <c r="O32" s="350">
        <f>SUM(C5:N15)</f>
        <v>23169518.218020767</v>
      </c>
      <c r="P32" s="299"/>
      <c r="Q32" s="9"/>
      <c r="R32" s="299"/>
      <c r="S32" s="299"/>
      <c r="T32" s="9"/>
      <c r="U32" s="299"/>
      <c r="V32" s="299"/>
      <c r="W32" s="9"/>
      <c r="X32" s="299"/>
      <c r="Y32" s="299"/>
      <c r="Z32" s="9"/>
      <c r="AA32" s="299"/>
      <c r="AB32" s="299"/>
      <c r="AC32" s="9"/>
      <c r="AD32" s="299"/>
      <c r="AE32" s="299"/>
      <c r="AF32" s="9"/>
      <c r="AG32" s="299"/>
      <c r="AH32" s="299"/>
      <c r="AI32" s="9"/>
      <c r="AJ32" s="299"/>
      <c r="AK32" s="299"/>
      <c r="AL32" s="9"/>
      <c r="AM32" s="299"/>
      <c r="AN32" s="299"/>
      <c r="AO32" s="9"/>
      <c r="AP32" s="299"/>
      <c r="AQ32" s="299"/>
      <c r="AR32" s="9"/>
      <c r="AS32" s="299"/>
      <c r="AT32" s="299"/>
      <c r="AU32" s="9"/>
      <c r="AV32" s="299"/>
      <c r="AW32" s="299"/>
      <c r="AX32" s="9"/>
      <c r="AY32" s="299"/>
      <c r="AZ32" s="299"/>
      <c r="BA32" s="9"/>
      <c r="BB32" s="299"/>
      <c r="BC32" s="299"/>
      <c r="BD32" s="9"/>
      <c r="BE32" s="299"/>
      <c r="BF32" s="299"/>
      <c r="BG32" s="9"/>
      <c r="BH32" s="299"/>
      <c r="BI32" s="299"/>
      <c r="BJ32" s="9"/>
      <c r="BK32" s="299"/>
      <c r="BL32" s="299"/>
      <c r="BM32" s="9"/>
      <c r="BN32" s="299"/>
      <c r="BO32" s="299"/>
      <c r="BP32" s="9"/>
      <c r="BQ32" s="299"/>
      <c r="BR32" s="299"/>
      <c r="BS32" s="9"/>
      <c r="BT32" s="299"/>
      <c r="BU32" s="299"/>
      <c r="BV32" s="9"/>
      <c r="BW32" s="299"/>
      <c r="BX32" s="299"/>
      <c r="BY32" s="9"/>
      <c r="BZ32" s="299"/>
      <c r="CA32" s="299"/>
      <c r="CB32" s="9"/>
      <c r="CC32" s="299"/>
      <c r="CD32" s="299"/>
      <c r="CE32" s="9"/>
      <c r="CF32" s="299"/>
      <c r="CG32" s="299"/>
      <c r="CH32" s="9"/>
    </row>
    <row r="33" spans="1:86" ht="15" thickBot="1" x14ac:dyDescent="0.35">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row>
    <row r="34" spans="1:86" ht="16.2" thickBot="1" x14ac:dyDescent="0.35">
      <c r="A34" s="567" t="s">
        <v>16</v>
      </c>
      <c r="B34" s="18" t="s">
        <v>10</v>
      </c>
      <c r="C34" s="174">
        <f>C$4</f>
        <v>44927</v>
      </c>
      <c r="D34" s="174">
        <f t="shared" ref="D34:BO34" si="29">D$4</f>
        <v>44958</v>
      </c>
      <c r="E34" s="174">
        <f t="shared" si="29"/>
        <v>44986</v>
      </c>
      <c r="F34" s="174">
        <f t="shared" si="29"/>
        <v>45017</v>
      </c>
      <c r="G34" s="174">
        <f t="shared" si="29"/>
        <v>45047</v>
      </c>
      <c r="H34" s="174">
        <f t="shared" si="29"/>
        <v>45078</v>
      </c>
      <c r="I34" s="174">
        <f t="shared" si="29"/>
        <v>45108</v>
      </c>
      <c r="J34" s="174">
        <f t="shared" si="29"/>
        <v>45139</v>
      </c>
      <c r="K34" s="174">
        <f t="shared" si="29"/>
        <v>45170</v>
      </c>
      <c r="L34" s="174">
        <f t="shared" si="29"/>
        <v>45200</v>
      </c>
      <c r="M34" s="174">
        <f t="shared" si="29"/>
        <v>45231</v>
      </c>
      <c r="N34" s="174">
        <f t="shared" si="29"/>
        <v>45261</v>
      </c>
      <c r="O34" s="174">
        <f t="shared" si="29"/>
        <v>45292</v>
      </c>
      <c r="P34" s="174">
        <f t="shared" si="29"/>
        <v>45323</v>
      </c>
      <c r="Q34" s="174">
        <f t="shared" si="29"/>
        <v>45352</v>
      </c>
      <c r="R34" s="174">
        <f t="shared" si="29"/>
        <v>45383</v>
      </c>
      <c r="S34" s="174">
        <f t="shared" si="29"/>
        <v>45413</v>
      </c>
      <c r="T34" s="174">
        <f t="shared" si="29"/>
        <v>45444</v>
      </c>
      <c r="U34" s="174">
        <f t="shared" si="29"/>
        <v>45474</v>
      </c>
      <c r="V34" s="174">
        <f t="shared" si="29"/>
        <v>45505</v>
      </c>
      <c r="W34" s="174">
        <f t="shared" si="29"/>
        <v>45536</v>
      </c>
      <c r="X34" s="174">
        <f t="shared" si="29"/>
        <v>45566</v>
      </c>
      <c r="Y34" s="174">
        <f t="shared" si="29"/>
        <v>45597</v>
      </c>
      <c r="Z34" s="174">
        <f t="shared" si="29"/>
        <v>45627</v>
      </c>
      <c r="AA34" s="174">
        <f t="shared" si="29"/>
        <v>45658</v>
      </c>
      <c r="AB34" s="174">
        <f t="shared" si="29"/>
        <v>45689</v>
      </c>
      <c r="AC34" s="174">
        <f t="shared" si="29"/>
        <v>45717</v>
      </c>
      <c r="AD34" s="174">
        <f t="shared" si="29"/>
        <v>45748</v>
      </c>
      <c r="AE34" s="174">
        <f t="shared" si="29"/>
        <v>45778</v>
      </c>
      <c r="AF34" s="174">
        <f t="shared" si="29"/>
        <v>45809</v>
      </c>
      <c r="AG34" s="174">
        <f t="shared" si="29"/>
        <v>45839</v>
      </c>
      <c r="AH34" s="174">
        <f t="shared" si="29"/>
        <v>45870</v>
      </c>
      <c r="AI34" s="174">
        <f t="shared" si="29"/>
        <v>45901</v>
      </c>
      <c r="AJ34" s="174">
        <f t="shared" si="29"/>
        <v>45931</v>
      </c>
      <c r="AK34" s="174">
        <f t="shared" si="29"/>
        <v>45962</v>
      </c>
      <c r="AL34" s="174">
        <f t="shared" si="29"/>
        <v>45992</v>
      </c>
      <c r="AM34" s="174">
        <f t="shared" si="29"/>
        <v>46023</v>
      </c>
      <c r="AN34" s="174">
        <f t="shared" si="29"/>
        <v>46054</v>
      </c>
      <c r="AO34" s="174">
        <f t="shared" si="29"/>
        <v>46082</v>
      </c>
      <c r="AP34" s="174">
        <f t="shared" si="29"/>
        <v>46113</v>
      </c>
      <c r="AQ34" s="174">
        <f t="shared" si="29"/>
        <v>46143</v>
      </c>
      <c r="AR34" s="174">
        <f t="shared" si="29"/>
        <v>46174</v>
      </c>
      <c r="AS34" s="174">
        <f t="shared" si="29"/>
        <v>46204</v>
      </c>
      <c r="AT34" s="174">
        <f t="shared" si="29"/>
        <v>46235</v>
      </c>
      <c r="AU34" s="174">
        <f t="shared" si="29"/>
        <v>46266</v>
      </c>
      <c r="AV34" s="174">
        <f t="shared" si="29"/>
        <v>46296</v>
      </c>
      <c r="AW34" s="174">
        <f t="shared" si="29"/>
        <v>46327</v>
      </c>
      <c r="AX34" s="174">
        <f t="shared" si="29"/>
        <v>46357</v>
      </c>
      <c r="AY34" s="174">
        <f t="shared" si="29"/>
        <v>46388</v>
      </c>
      <c r="AZ34" s="174">
        <f t="shared" si="29"/>
        <v>46419</v>
      </c>
      <c r="BA34" s="174">
        <f t="shared" si="29"/>
        <v>46447</v>
      </c>
      <c r="BB34" s="174">
        <f t="shared" si="29"/>
        <v>46478</v>
      </c>
      <c r="BC34" s="174">
        <f t="shared" si="29"/>
        <v>46508</v>
      </c>
      <c r="BD34" s="174">
        <f t="shared" si="29"/>
        <v>46539</v>
      </c>
      <c r="BE34" s="174">
        <f t="shared" si="29"/>
        <v>46569</v>
      </c>
      <c r="BF34" s="174">
        <f t="shared" si="29"/>
        <v>46600</v>
      </c>
      <c r="BG34" s="174">
        <f t="shared" si="29"/>
        <v>46631</v>
      </c>
      <c r="BH34" s="174">
        <f t="shared" si="29"/>
        <v>46661</v>
      </c>
      <c r="BI34" s="174">
        <f t="shared" si="29"/>
        <v>46692</v>
      </c>
      <c r="BJ34" s="174">
        <f t="shared" si="29"/>
        <v>46722</v>
      </c>
      <c r="BK34" s="174">
        <f t="shared" si="29"/>
        <v>46753</v>
      </c>
      <c r="BL34" s="174">
        <f t="shared" si="29"/>
        <v>46784</v>
      </c>
      <c r="BM34" s="174">
        <f t="shared" si="29"/>
        <v>46813</v>
      </c>
      <c r="BN34" s="174">
        <f t="shared" si="29"/>
        <v>46844</v>
      </c>
      <c r="BO34" s="174">
        <f t="shared" si="29"/>
        <v>46874</v>
      </c>
      <c r="BP34" s="174">
        <f t="shared" ref="BP34:CH34" si="30">BP$4</f>
        <v>46905</v>
      </c>
      <c r="BQ34" s="174">
        <f t="shared" si="30"/>
        <v>46935</v>
      </c>
      <c r="BR34" s="174">
        <f t="shared" si="30"/>
        <v>46966</v>
      </c>
      <c r="BS34" s="174">
        <f t="shared" si="30"/>
        <v>46997</v>
      </c>
      <c r="BT34" s="174">
        <f t="shared" si="30"/>
        <v>47027</v>
      </c>
      <c r="BU34" s="174">
        <f t="shared" si="30"/>
        <v>47058</v>
      </c>
      <c r="BV34" s="174">
        <f t="shared" si="30"/>
        <v>47088</v>
      </c>
      <c r="BW34" s="174">
        <f t="shared" si="30"/>
        <v>47119</v>
      </c>
      <c r="BX34" s="174">
        <f t="shared" si="30"/>
        <v>47150</v>
      </c>
      <c r="BY34" s="174">
        <f t="shared" si="30"/>
        <v>47178</v>
      </c>
      <c r="BZ34" s="174">
        <f t="shared" si="30"/>
        <v>47209</v>
      </c>
      <c r="CA34" s="174">
        <f t="shared" si="30"/>
        <v>47239</v>
      </c>
      <c r="CB34" s="174">
        <f t="shared" si="30"/>
        <v>47270</v>
      </c>
      <c r="CC34" s="174">
        <f t="shared" si="30"/>
        <v>47300</v>
      </c>
      <c r="CD34" s="174">
        <f t="shared" si="30"/>
        <v>47331</v>
      </c>
      <c r="CE34" s="174">
        <f t="shared" si="30"/>
        <v>47362</v>
      </c>
      <c r="CF34" s="174">
        <f t="shared" si="30"/>
        <v>47392</v>
      </c>
      <c r="CG34" s="174">
        <f t="shared" si="30"/>
        <v>47423</v>
      </c>
      <c r="CH34" s="175">
        <f t="shared" si="30"/>
        <v>47453</v>
      </c>
    </row>
    <row r="35" spans="1:86" ht="15" customHeight="1" x14ac:dyDescent="0.3">
      <c r="A35" s="568"/>
      <c r="B35" s="11" t="str">
        <f t="shared" ref="B35:B46" si="31">B20</f>
        <v>Building Shell</v>
      </c>
      <c r="C35" s="3">
        <v>0</v>
      </c>
      <c r="D35" s="3">
        <v>0</v>
      </c>
      <c r="E35" s="3">
        <v>0</v>
      </c>
      <c r="F35" s="3">
        <v>0</v>
      </c>
      <c r="G35" s="3">
        <f>F35</f>
        <v>0</v>
      </c>
      <c r="H35" s="3">
        <f t="shared" ref="H35:BS35" si="32">G35</f>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si="32"/>
        <v>0</v>
      </c>
      <c r="BQ35" s="3">
        <f t="shared" si="32"/>
        <v>0</v>
      </c>
      <c r="BR35" s="3">
        <f t="shared" si="32"/>
        <v>0</v>
      </c>
      <c r="BS35" s="3">
        <f t="shared" si="32"/>
        <v>0</v>
      </c>
      <c r="BT35" s="3">
        <f t="shared" ref="BT35:CH35" si="33">BS35</f>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x14ac:dyDescent="0.3">
      <c r="A36" s="568"/>
      <c r="B36" s="13" t="str">
        <f t="shared" si="31"/>
        <v>Cooling</v>
      </c>
      <c r="C36" s="3">
        <v>0</v>
      </c>
      <c r="D36" s="3">
        <v>0</v>
      </c>
      <c r="E36" s="3">
        <v>0</v>
      </c>
      <c r="F36" s="3">
        <v>0</v>
      </c>
      <c r="G36" s="3">
        <f t="shared" ref="G36:BR36" si="34">F36</f>
        <v>0</v>
      </c>
      <c r="H36" s="3">
        <f t="shared" si="34"/>
        <v>0</v>
      </c>
      <c r="I36" s="3">
        <f t="shared" si="34"/>
        <v>0</v>
      </c>
      <c r="J36" s="3">
        <f t="shared" si="34"/>
        <v>0</v>
      </c>
      <c r="K36" s="3">
        <f t="shared" si="34"/>
        <v>0</v>
      </c>
      <c r="L36" s="3">
        <f t="shared" si="34"/>
        <v>0</v>
      </c>
      <c r="M36" s="3">
        <f t="shared" si="34"/>
        <v>0</v>
      </c>
      <c r="N36" s="3">
        <f t="shared" si="34"/>
        <v>0</v>
      </c>
      <c r="O36" s="3">
        <f t="shared" si="34"/>
        <v>0</v>
      </c>
      <c r="P36" s="3">
        <f t="shared" si="34"/>
        <v>0</v>
      </c>
      <c r="Q36" s="3">
        <f t="shared" si="34"/>
        <v>0</v>
      </c>
      <c r="R36" s="3">
        <f t="shared" si="34"/>
        <v>0</v>
      </c>
      <c r="S36" s="3">
        <f t="shared" si="34"/>
        <v>0</v>
      </c>
      <c r="T36" s="3">
        <f t="shared" si="34"/>
        <v>0</v>
      </c>
      <c r="U36" s="3">
        <f t="shared" si="34"/>
        <v>0</v>
      </c>
      <c r="V36" s="3">
        <f t="shared" si="34"/>
        <v>0</v>
      </c>
      <c r="W36" s="3">
        <f t="shared" si="34"/>
        <v>0</v>
      </c>
      <c r="X36" s="3">
        <f t="shared" si="34"/>
        <v>0</v>
      </c>
      <c r="Y36" s="3">
        <f t="shared" si="34"/>
        <v>0</v>
      </c>
      <c r="Z36" s="3">
        <f t="shared" si="34"/>
        <v>0</v>
      </c>
      <c r="AA36" s="3">
        <f t="shared" si="34"/>
        <v>0</v>
      </c>
      <c r="AB36" s="3">
        <f t="shared" si="34"/>
        <v>0</v>
      </c>
      <c r="AC36" s="3">
        <f t="shared" si="34"/>
        <v>0</v>
      </c>
      <c r="AD36" s="3">
        <f t="shared" si="34"/>
        <v>0</v>
      </c>
      <c r="AE36" s="3">
        <f t="shared" si="34"/>
        <v>0</v>
      </c>
      <c r="AF36" s="3">
        <f t="shared" si="34"/>
        <v>0</v>
      </c>
      <c r="AG36" s="3">
        <f t="shared" si="34"/>
        <v>0</v>
      </c>
      <c r="AH36" s="3">
        <f t="shared" si="34"/>
        <v>0</v>
      </c>
      <c r="AI36" s="3">
        <f t="shared" si="34"/>
        <v>0</v>
      </c>
      <c r="AJ36" s="3">
        <f t="shared" si="34"/>
        <v>0</v>
      </c>
      <c r="AK36" s="3">
        <f t="shared" si="34"/>
        <v>0</v>
      </c>
      <c r="AL36" s="3">
        <f t="shared" si="34"/>
        <v>0</v>
      </c>
      <c r="AM36" s="3">
        <f t="shared" si="34"/>
        <v>0</v>
      </c>
      <c r="AN36" s="3">
        <f t="shared" si="34"/>
        <v>0</v>
      </c>
      <c r="AO36" s="3">
        <f t="shared" si="34"/>
        <v>0</v>
      </c>
      <c r="AP36" s="3">
        <f t="shared" si="34"/>
        <v>0</v>
      </c>
      <c r="AQ36" s="3">
        <f t="shared" si="34"/>
        <v>0</v>
      </c>
      <c r="AR36" s="3">
        <f t="shared" si="34"/>
        <v>0</v>
      </c>
      <c r="AS36" s="3">
        <f t="shared" si="34"/>
        <v>0</v>
      </c>
      <c r="AT36" s="3">
        <f t="shared" si="34"/>
        <v>0</v>
      </c>
      <c r="AU36" s="3">
        <f t="shared" si="34"/>
        <v>0</v>
      </c>
      <c r="AV36" s="3">
        <f t="shared" si="34"/>
        <v>0</v>
      </c>
      <c r="AW36" s="3">
        <f t="shared" si="34"/>
        <v>0</v>
      </c>
      <c r="AX36" s="3">
        <f t="shared" si="34"/>
        <v>0</v>
      </c>
      <c r="AY36" s="3">
        <f t="shared" si="34"/>
        <v>0</v>
      </c>
      <c r="AZ36" s="3">
        <f t="shared" si="34"/>
        <v>0</v>
      </c>
      <c r="BA36" s="3">
        <f t="shared" si="34"/>
        <v>0</v>
      </c>
      <c r="BB36" s="3">
        <f t="shared" si="34"/>
        <v>0</v>
      </c>
      <c r="BC36" s="3">
        <f t="shared" si="34"/>
        <v>0</v>
      </c>
      <c r="BD36" s="3">
        <f t="shared" si="34"/>
        <v>0</v>
      </c>
      <c r="BE36" s="3">
        <f t="shared" si="34"/>
        <v>0</v>
      </c>
      <c r="BF36" s="3">
        <f t="shared" si="34"/>
        <v>0</v>
      </c>
      <c r="BG36" s="3">
        <f t="shared" si="34"/>
        <v>0</v>
      </c>
      <c r="BH36" s="3">
        <f t="shared" si="34"/>
        <v>0</v>
      </c>
      <c r="BI36" s="3">
        <f t="shared" si="34"/>
        <v>0</v>
      </c>
      <c r="BJ36" s="3">
        <f t="shared" si="34"/>
        <v>0</v>
      </c>
      <c r="BK36" s="3">
        <f t="shared" si="34"/>
        <v>0</v>
      </c>
      <c r="BL36" s="3">
        <f t="shared" si="34"/>
        <v>0</v>
      </c>
      <c r="BM36" s="3">
        <f t="shared" si="34"/>
        <v>0</v>
      </c>
      <c r="BN36" s="3">
        <f t="shared" si="34"/>
        <v>0</v>
      </c>
      <c r="BO36" s="3">
        <f t="shared" si="34"/>
        <v>0</v>
      </c>
      <c r="BP36" s="3">
        <f t="shared" si="34"/>
        <v>0</v>
      </c>
      <c r="BQ36" s="3">
        <f t="shared" si="34"/>
        <v>0</v>
      </c>
      <c r="BR36" s="3">
        <f t="shared" si="34"/>
        <v>0</v>
      </c>
      <c r="BS36" s="3">
        <f t="shared" ref="BS36:CH36" si="35">BR36</f>
        <v>0</v>
      </c>
      <c r="BT36" s="3">
        <f t="shared" si="35"/>
        <v>0</v>
      </c>
      <c r="BU36" s="3">
        <f t="shared" si="35"/>
        <v>0</v>
      </c>
      <c r="BV36" s="3">
        <f t="shared" si="35"/>
        <v>0</v>
      </c>
      <c r="BW36" s="3">
        <f t="shared" si="35"/>
        <v>0</v>
      </c>
      <c r="BX36" s="3">
        <f t="shared" si="35"/>
        <v>0</v>
      </c>
      <c r="BY36" s="3">
        <f t="shared" si="35"/>
        <v>0</v>
      </c>
      <c r="BZ36" s="3">
        <f t="shared" si="35"/>
        <v>0</v>
      </c>
      <c r="CA36" s="3">
        <f t="shared" si="35"/>
        <v>0</v>
      </c>
      <c r="CB36" s="3">
        <f t="shared" si="35"/>
        <v>0</v>
      </c>
      <c r="CC36" s="3">
        <f t="shared" si="35"/>
        <v>0</v>
      </c>
      <c r="CD36" s="3">
        <f t="shared" si="35"/>
        <v>0</v>
      </c>
      <c r="CE36" s="3">
        <f t="shared" si="35"/>
        <v>0</v>
      </c>
      <c r="CF36" s="3">
        <f t="shared" si="35"/>
        <v>0</v>
      </c>
      <c r="CG36" s="3">
        <f t="shared" si="35"/>
        <v>0</v>
      </c>
      <c r="CH36" s="12">
        <f t="shared" si="35"/>
        <v>0</v>
      </c>
    </row>
    <row r="37" spans="1:86" x14ac:dyDescent="0.3">
      <c r="A37" s="568"/>
      <c r="B37" s="11" t="str">
        <f t="shared" si="31"/>
        <v>Freezer</v>
      </c>
      <c r="C37" s="3">
        <v>0</v>
      </c>
      <c r="D37" s="3">
        <v>0</v>
      </c>
      <c r="E37" s="3">
        <v>0</v>
      </c>
      <c r="F37" s="3">
        <v>0</v>
      </c>
      <c r="G37" s="3">
        <f t="shared" ref="G37:BR37" si="36">F37</f>
        <v>0</v>
      </c>
      <c r="H37" s="3">
        <f t="shared" si="36"/>
        <v>0</v>
      </c>
      <c r="I37" s="3">
        <f t="shared" si="36"/>
        <v>0</v>
      </c>
      <c r="J37" s="3">
        <f t="shared" si="36"/>
        <v>0</v>
      </c>
      <c r="K37" s="3">
        <f t="shared" si="36"/>
        <v>0</v>
      </c>
      <c r="L37" s="3">
        <f t="shared" si="36"/>
        <v>0</v>
      </c>
      <c r="M37" s="3">
        <f t="shared" si="36"/>
        <v>0</v>
      </c>
      <c r="N37" s="3">
        <f t="shared" si="36"/>
        <v>0</v>
      </c>
      <c r="O37" s="3">
        <f t="shared" si="36"/>
        <v>0</v>
      </c>
      <c r="P37" s="3">
        <f t="shared" si="36"/>
        <v>0</v>
      </c>
      <c r="Q37" s="3">
        <f t="shared" si="36"/>
        <v>0</v>
      </c>
      <c r="R37" s="3">
        <f t="shared" si="36"/>
        <v>0</v>
      </c>
      <c r="S37" s="3">
        <f t="shared" si="36"/>
        <v>0</v>
      </c>
      <c r="T37" s="3">
        <f t="shared" si="36"/>
        <v>0</v>
      </c>
      <c r="U37" s="3">
        <f t="shared" si="36"/>
        <v>0</v>
      </c>
      <c r="V37" s="3">
        <f t="shared" si="36"/>
        <v>0</v>
      </c>
      <c r="W37" s="3">
        <f t="shared" si="36"/>
        <v>0</v>
      </c>
      <c r="X37" s="3">
        <f t="shared" si="36"/>
        <v>0</v>
      </c>
      <c r="Y37" s="3">
        <f t="shared" si="36"/>
        <v>0</v>
      </c>
      <c r="Z37" s="3">
        <f t="shared" si="36"/>
        <v>0</v>
      </c>
      <c r="AA37" s="3">
        <f t="shared" si="36"/>
        <v>0</v>
      </c>
      <c r="AB37" s="3">
        <f t="shared" si="36"/>
        <v>0</v>
      </c>
      <c r="AC37" s="3">
        <f t="shared" si="36"/>
        <v>0</v>
      </c>
      <c r="AD37" s="3">
        <f t="shared" si="36"/>
        <v>0</v>
      </c>
      <c r="AE37" s="3">
        <f t="shared" si="36"/>
        <v>0</v>
      </c>
      <c r="AF37" s="3">
        <f t="shared" si="36"/>
        <v>0</v>
      </c>
      <c r="AG37" s="3">
        <f t="shared" si="36"/>
        <v>0</v>
      </c>
      <c r="AH37" s="3">
        <f t="shared" si="36"/>
        <v>0</v>
      </c>
      <c r="AI37" s="3">
        <f t="shared" si="36"/>
        <v>0</v>
      </c>
      <c r="AJ37" s="3">
        <f t="shared" si="36"/>
        <v>0</v>
      </c>
      <c r="AK37" s="3">
        <f t="shared" si="36"/>
        <v>0</v>
      </c>
      <c r="AL37" s="3">
        <f t="shared" si="36"/>
        <v>0</v>
      </c>
      <c r="AM37" s="3">
        <f t="shared" si="36"/>
        <v>0</v>
      </c>
      <c r="AN37" s="3">
        <f t="shared" si="36"/>
        <v>0</v>
      </c>
      <c r="AO37" s="3">
        <f t="shared" si="36"/>
        <v>0</v>
      </c>
      <c r="AP37" s="3">
        <f t="shared" si="36"/>
        <v>0</v>
      </c>
      <c r="AQ37" s="3">
        <f t="shared" si="36"/>
        <v>0</v>
      </c>
      <c r="AR37" s="3">
        <f t="shared" si="36"/>
        <v>0</v>
      </c>
      <c r="AS37" s="3">
        <f t="shared" si="36"/>
        <v>0</v>
      </c>
      <c r="AT37" s="3">
        <f t="shared" si="36"/>
        <v>0</v>
      </c>
      <c r="AU37" s="3">
        <f t="shared" si="36"/>
        <v>0</v>
      </c>
      <c r="AV37" s="3">
        <f t="shared" si="36"/>
        <v>0</v>
      </c>
      <c r="AW37" s="3">
        <f t="shared" si="36"/>
        <v>0</v>
      </c>
      <c r="AX37" s="3">
        <f t="shared" si="36"/>
        <v>0</v>
      </c>
      <c r="AY37" s="3">
        <f t="shared" si="36"/>
        <v>0</v>
      </c>
      <c r="AZ37" s="3">
        <f t="shared" si="36"/>
        <v>0</v>
      </c>
      <c r="BA37" s="3">
        <f t="shared" si="36"/>
        <v>0</v>
      </c>
      <c r="BB37" s="3">
        <f t="shared" si="36"/>
        <v>0</v>
      </c>
      <c r="BC37" s="3">
        <f t="shared" si="36"/>
        <v>0</v>
      </c>
      <c r="BD37" s="3">
        <f t="shared" si="36"/>
        <v>0</v>
      </c>
      <c r="BE37" s="3">
        <f t="shared" si="36"/>
        <v>0</v>
      </c>
      <c r="BF37" s="3">
        <f t="shared" si="36"/>
        <v>0</v>
      </c>
      <c r="BG37" s="3">
        <f t="shared" si="36"/>
        <v>0</v>
      </c>
      <c r="BH37" s="3">
        <f t="shared" si="36"/>
        <v>0</v>
      </c>
      <c r="BI37" s="3">
        <f t="shared" si="36"/>
        <v>0</v>
      </c>
      <c r="BJ37" s="3">
        <f t="shared" si="36"/>
        <v>0</v>
      </c>
      <c r="BK37" s="3">
        <f t="shared" si="36"/>
        <v>0</v>
      </c>
      <c r="BL37" s="3">
        <f t="shared" si="36"/>
        <v>0</v>
      </c>
      <c r="BM37" s="3">
        <f t="shared" si="36"/>
        <v>0</v>
      </c>
      <c r="BN37" s="3">
        <f t="shared" si="36"/>
        <v>0</v>
      </c>
      <c r="BO37" s="3">
        <f t="shared" si="36"/>
        <v>0</v>
      </c>
      <c r="BP37" s="3">
        <f t="shared" si="36"/>
        <v>0</v>
      </c>
      <c r="BQ37" s="3">
        <f t="shared" si="36"/>
        <v>0</v>
      </c>
      <c r="BR37" s="3">
        <f t="shared" si="36"/>
        <v>0</v>
      </c>
      <c r="BS37" s="3">
        <f t="shared" ref="BS37:CH37" si="37">BR37</f>
        <v>0</v>
      </c>
      <c r="BT37" s="3">
        <f t="shared" si="37"/>
        <v>0</v>
      </c>
      <c r="BU37" s="3">
        <f t="shared" si="37"/>
        <v>0</v>
      </c>
      <c r="BV37" s="3">
        <f t="shared" si="37"/>
        <v>0</v>
      </c>
      <c r="BW37" s="3">
        <f t="shared" si="37"/>
        <v>0</v>
      </c>
      <c r="BX37" s="3">
        <f t="shared" si="37"/>
        <v>0</v>
      </c>
      <c r="BY37" s="3">
        <f t="shared" si="37"/>
        <v>0</v>
      </c>
      <c r="BZ37" s="3">
        <f t="shared" si="37"/>
        <v>0</v>
      </c>
      <c r="CA37" s="3">
        <f t="shared" si="37"/>
        <v>0</v>
      </c>
      <c r="CB37" s="3">
        <f t="shared" si="37"/>
        <v>0</v>
      </c>
      <c r="CC37" s="3">
        <f t="shared" si="37"/>
        <v>0</v>
      </c>
      <c r="CD37" s="3">
        <f t="shared" si="37"/>
        <v>0</v>
      </c>
      <c r="CE37" s="3">
        <f t="shared" si="37"/>
        <v>0</v>
      </c>
      <c r="CF37" s="3">
        <f t="shared" si="37"/>
        <v>0</v>
      </c>
      <c r="CG37" s="3">
        <f t="shared" si="37"/>
        <v>0</v>
      </c>
      <c r="CH37" s="12">
        <f t="shared" si="37"/>
        <v>0</v>
      </c>
    </row>
    <row r="38" spans="1:86" x14ac:dyDescent="0.3">
      <c r="A38" s="568"/>
      <c r="B38" s="11" t="str">
        <f t="shared" si="31"/>
        <v>Heating</v>
      </c>
      <c r="C38" s="3">
        <v>0</v>
      </c>
      <c r="D38" s="3">
        <v>0</v>
      </c>
      <c r="E38" s="3">
        <v>0</v>
      </c>
      <c r="F38" s="3">
        <v>0</v>
      </c>
      <c r="G38" s="3">
        <f t="shared" ref="G38:BR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3">
        <f t="shared" si="38"/>
        <v>0</v>
      </c>
      <c r="S38" s="3">
        <f t="shared" si="38"/>
        <v>0</v>
      </c>
      <c r="T38" s="3">
        <f t="shared" si="38"/>
        <v>0</v>
      </c>
      <c r="U38" s="3">
        <f t="shared" si="38"/>
        <v>0</v>
      </c>
      <c r="V38" s="3">
        <f t="shared" si="38"/>
        <v>0</v>
      </c>
      <c r="W38" s="3">
        <f t="shared" si="38"/>
        <v>0</v>
      </c>
      <c r="X38" s="3">
        <f t="shared" si="38"/>
        <v>0</v>
      </c>
      <c r="Y38" s="3">
        <f t="shared" si="38"/>
        <v>0</v>
      </c>
      <c r="Z38" s="3">
        <f t="shared" si="38"/>
        <v>0</v>
      </c>
      <c r="AA38" s="3">
        <f t="shared" si="38"/>
        <v>0</v>
      </c>
      <c r="AB38" s="3">
        <f t="shared" si="38"/>
        <v>0</v>
      </c>
      <c r="AC38" s="3">
        <f t="shared" si="38"/>
        <v>0</v>
      </c>
      <c r="AD38" s="3">
        <f t="shared" si="38"/>
        <v>0</v>
      </c>
      <c r="AE38" s="3">
        <f t="shared" si="38"/>
        <v>0</v>
      </c>
      <c r="AF38" s="3">
        <f t="shared" si="38"/>
        <v>0</v>
      </c>
      <c r="AG38" s="3">
        <f t="shared" si="38"/>
        <v>0</v>
      </c>
      <c r="AH38" s="3">
        <f t="shared" si="38"/>
        <v>0</v>
      </c>
      <c r="AI38" s="3">
        <f t="shared" si="38"/>
        <v>0</v>
      </c>
      <c r="AJ38" s="3">
        <f t="shared" si="38"/>
        <v>0</v>
      </c>
      <c r="AK38" s="3">
        <f t="shared" si="38"/>
        <v>0</v>
      </c>
      <c r="AL38" s="3">
        <f t="shared" si="38"/>
        <v>0</v>
      </c>
      <c r="AM38" s="3">
        <f t="shared" si="38"/>
        <v>0</v>
      </c>
      <c r="AN38" s="3">
        <f t="shared" si="38"/>
        <v>0</v>
      </c>
      <c r="AO38" s="3">
        <f t="shared" si="38"/>
        <v>0</v>
      </c>
      <c r="AP38" s="3">
        <f t="shared" si="38"/>
        <v>0</v>
      </c>
      <c r="AQ38" s="3">
        <f t="shared" si="38"/>
        <v>0</v>
      </c>
      <c r="AR38" s="3">
        <f t="shared" si="38"/>
        <v>0</v>
      </c>
      <c r="AS38" s="3">
        <f t="shared" si="38"/>
        <v>0</v>
      </c>
      <c r="AT38" s="3">
        <f t="shared" si="38"/>
        <v>0</v>
      </c>
      <c r="AU38" s="3">
        <f t="shared" si="38"/>
        <v>0</v>
      </c>
      <c r="AV38" s="3">
        <f t="shared" si="38"/>
        <v>0</v>
      </c>
      <c r="AW38" s="3">
        <f t="shared" si="38"/>
        <v>0</v>
      </c>
      <c r="AX38" s="3">
        <f t="shared" si="38"/>
        <v>0</v>
      </c>
      <c r="AY38" s="3">
        <f t="shared" si="38"/>
        <v>0</v>
      </c>
      <c r="AZ38" s="3">
        <f t="shared" si="38"/>
        <v>0</v>
      </c>
      <c r="BA38" s="3">
        <f t="shared" si="38"/>
        <v>0</v>
      </c>
      <c r="BB38" s="3">
        <f t="shared" si="38"/>
        <v>0</v>
      </c>
      <c r="BC38" s="3">
        <f t="shared" si="38"/>
        <v>0</v>
      </c>
      <c r="BD38" s="3">
        <f t="shared" si="38"/>
        <v>0</v>
      </c>
      <c r="BE38" s="3">
        <f t="shared" si="38"/>
        <v>0</v>
      </c>
      <c r="BF38" s="3">
        <f t="shared" si="38"/>
        <v>0</v>
      </c>
      <c r="BG38" s="3">
        <f t="shared" si="38"/>
        <v>0</v>
      </c>
      <c r="BH38" s="3">
        <f t="shared" si="38"/>
        <v>0</v>
      </c>
      <c r="BI38" s="3">
        <f t="shared" si="38"/>
        <v>0</v>
      </c>
      <c r="BJ38" s="3">
        <f t="shared" si="38"/>
        <v>0</v>
      </c>
      <c r="BK38" s="3">
        <f t="shared" si="38"/>
        <v>0</v>
      </c>
      <c r="BL38" s="3">
        <f t="shared" si="38"/>
        <v>0</v>
      </c>
      <c r="BM38" s="3">
        <f t="shared" si="38"/>
        <v>0</v>
      </c>
      <c r="BN38" s="3">
        <f t="shared" si="38"/>
        <v>0</v>
      </c>
      <c r="BO38" s="3">
        <f t="shared" si="38"/>
        <v>0</v>
      </c>
      <c r="BP38" s="3">
        <f t="shared" si="38"/>
        <v>0</v>
      </c>
      <c r="BQ38" s="3">
        <f t="shared" si="38"/>
        <v>0</v>
      </c>
      <c r="BR38" s="3">
        <f t="shared" si="38"/>
        <v>0</v>
      </c>
      <c r="BS38" s="3">
        <f t="shared" ref="BS38:CH38" si="39">BR38</f>
        <v>0</v>
      </c>
      <c r="BT38" s="3">
        <f t="shared" si="39"/>
        <v>0</v>
      </c>
      <c r="BU38" s="3">
        <f t="shared" si="39"/>
        <v>0</v>
      </c>
      <c r="BV38" s="3">
        <f t="shared" si="39"/>
        <v>0</v>
      </c>
      <c r="BW38" s="3">
        <f t="shared" si="39"/>
        <v>0</v>
      </c>
      <c r="BX38" s="3">
        <f t="shared" si="39"/>
        <v>0</v>
      </c>
      <c r="BY38" s="3">
        <f t="shared" si="39"/>
        <v>0</v>
      </c>
      <c r="BZ38" s="3">
        <f t="shared" si="39"/>
        <v>0</v>
      </c>
      <c r="CA38" s="3">
        <f t="shared" si="39"/>
        <v>0</v>
      </c>
      <c r="CB38" s="3">
        <f t="shared" si="39"/>
        <v>0</v>
      </c>
      <c r="CC38" s="3">
        <f t="shared" si="39"/>
        <v>0</v>
      </c>
      <c r="CD38" s="3">
        <f t="shared" si="39"/>
        <v>0</v>
      </c>
      <c r="CE38" s="3">
        <f t="shared" si="39"/>
        <v>0</v>
      </c>
      <c r="CF38" s="3">
        <f t="shared" si="39"/>
        <v>0</v>
      </c>
      <c r="CG38" s="3">
        <f t="shared" si="39"/>
        <v>0</v>
      </c>
      <c r="CH38" s="12">
        <f t="shared" si="39"/>
        <v>0</v>
      </c>
    </row>
    <row r="39" spans="1:86" x14ac:dyDescent="0.3">
      <c r="A39" s="568"/>
      <c r="B39" s="13" t="str">
        <f t="shared" si="31"/>
        <v>HVAC</v>
      </c>
      <c r="C39" s="3">
        <v>0</v>
      </c>
      <c r="D39" s="3">
        <v>0</v>
      </c>
      <c r="E39" s="3">
        <v>0</v>
      </c>
      <c r="F39" s="3">
        <v>0</v>
      </c>
      <c r="G39" s="3">
        <f t="shared" ref="G39:BR39" si="40">F39</f>
        <v>0</v>
      </c>
      <c r="H39" s="3">
        <f t="shared" si="40"/>
        <v>0</v>
      </c>
      <c r="I39" s="3">
        <f t="shared" si="40"/>
        <v>0</v>
      </c>
      <c r="J39" s="3">
        <f t="shared" si="40"/>
        <v>0</v>
      </c>
      <c r="K39" s="3">
        <f t="shared" si="40"/>
        <v>0</v>
      </c>
      <c r="L39" s="3">
        <f t="shared" si="40"/>
        <v>0</v>
      </c>
      <c r="M39" s="3">
        <f t="shared" si="40"/>
        <v>0</v>
      </c>
      <c r="N39" s="3">
        <f t="shared" si="40"/>
        <v>0</v>
      </c>
      <c r="O39" s="3">
        <f t="shared" si="40"/>
        <v>0</v>
      </c>
      <c r="P39" s="3">
        <f t="shared" si="40"/>
        <v>0</v>
      </c>
      <c r="Q39" s="3">
        <f t="shared" si="40"/>
        <v>0</v>
      </c>
      <c r="R39" s="3">
        <f t="shared" si="40"/>
        <v>0</v>
      </c>
      <c r="S39" s="3">
        <f t="shared" si="40"/>
        <v>0</v>
      </c>
      <c r="T39" s="3">
        <f t="shared" si="40"/>
        <v>0</v>
      </c>
      <c r="U39" s="3">
        <f t="shared" si="40"/>
        <v>0</v>
      </c>
      <c r="V39" s="3">
        <f t="shared" si="40"/>
        <v>0</v>
      </c>
      <c r="W39" s="3">
        <f t="shared" si="40"/>
        <v>0</v>
      </c>
      <c r="X39" s="3">
        <f t="shared" si="40"/>
        <v>0</v>
      </c>
      <c r="Y39" s="3">
        <f t="shared" si="40"/>
        <v>0</v>
      </c>
      <c r="Z39" s="3">
        <f t="shared" si="40"/>
        <v>0</v>
      </c>
      <c r="AA39" s="3">
        <f t="shared" si="40"/>
        <v>0</v>
      </c>
      <c r="AB39" s="3">
        <f t="shared" si="40"/>
        <v>0</v>
      </c>
      <c r="AC39" s="3">
        <f t="shared" si="40"/>
        <v>0</v>
      </c>
      <c r="AD39" s="3">
        <f t="shared" si="40"/>
        <v>0</v>
      </c>
      <c r="AE39" s="3">
        <f t="shared" si="40"/>
        <v>0</v>
      </c>
      <c r="AF39" s="3">
        <f t="shared" si="40"/>
        <v>0</v>
      </c>
      <c r="AG39" s="3">
        <f t="shared" si="40"/>
        <v>0</v>
      </c>
      <c r="AH39" s="3">
        <f t="shared" si="40"/>
        <v>0</v>
      </c>
      <c r="AI39" s="3">
        <f t="shared" si="40"/>
        <v>0</v>
      </c>
      <c r="AJ39" s="3">
        <f t="shared" si="40"/>
        <v>0</v>
      </c>
      <c r="AK39" s="3">
        <f t="shared" si="40"/>
        <v>0</v>
      </c>
      <c r="AL39" s="3">
        <f t="shared" si="40"/>
        <v>0</v>
      </c>
      <c r="AM39" s="3">
        <f t="shared" si="40"/>
        <v>0</v>
      </c>
      <c r="AN39" s="3">
        <f t="shared" si="40"/>
        <v>0</v>
      </c>
      <c r="AO39" s="3">
        <f t="shared" si="40"/>
        <v>0</v>
      </c>
      <c r="AP39" s="3">
        <f t="shared" si="40"/>
        <v>0</v>
      </c>
      <c r="AQ39" s="3">
        <f t="shared" si="40"/>
        <v>0</v>
      </c>
      <c r="AR39" s="3">
        <f t="shared" si="40"/>
        <v>0</v>
      </c>
      <c r="AS39" s="3">
        <f t="shared" si="40"/>
        <v>0</v>
      </c>
      <c r="AT39" s="3">
        <f t="shared" si="40"/>
        <v>0</v>
      </c>
      <c r="AU39" s="3">
        <f t="shared" si="40"/>
        <v>0</v>
      </c>
      <c r="AV39" s="3">
        <f t="shared" si="40"/>
        <v>0</v>
      </c>
      <c r="AW39" s="3">
        <f t="shared" si="40"/>
        <v>0</v>
      </c>
      <c r="AX39" s="3">
        <f t="shared" si="40"/>
        <v>0</v>
      </c>
      <c r="AY39" s="3">
        <f t="shared" si="40"/>
        <v>0</v>
      </c>
      <c r="AZ39" s="3">
        <f t="shared" si="40"/>
        <v>0</v>
      </c>
      <c r="BA39" s="3">
        <f t="shared" si="40"/>
        <v>0</v>
      </c>
      <c r="BB39" s="3">
        <f t="shared" si="40"/>
        <v>0</v>
      </c>
      <c r="BC39" s="3">
        <f t="shared" si="40"/>
        <v>0</v>
      </c>
      <c r="BD39" s="3">
        <f t="shared" si="40"/>
        <v>0</v>
      </c>
      <c r="BE39" s="3">
        <f t="shared" si="40"/>
        <v>0</v>
      </c>
      <c r="BF39" s="3">
        <f t="shared" si="40"/>
        <v>0</v>
      </c>
      <c r="BG39" s="3">
        <f t="shared" si="40"/>
        <v>0</v>
      </c>
      <c r="BH39" s="3">
        <f t="shared" si="40"/>
        <v>0</v>
      </c>
      <c r="BI39" s="3">
        <f t="shared" si="40"/>
        <v>0</v>
      </c>
      <c r="BJ39" s="3">
        <f t="shared" si="40"/>
        <v>0</v>
      </c>
      <c r="BK39" s="3">
        <f t="shared" si="40"/>
        <v>0</v>
      </c>
      <c r="BL39" s="3">
        <f t="shared" si="40"/>
        <v>0</v>
      </c>
      <c r="BM39" s="3">
        <f t="shared" si="40"/>
        <v>0</v>
      </c>
      <c r="BN39" s="3">
        <f t="shared" si="40"/>
        <v>0</v>
      </c>
      <c r="BO39" s="3">
        <f t="shared" si="40"/>
        <v>0</v>
      </c>
      <c r="BP39" s="3">
        <f t="shared" si="40"/>
        <v>0</v>
      </c>
      <c r="BQ39" s="3">
        <f t="shared" si="40"/>
        <v>0</v>
      </c>
      <c r="BR39" s="3">
        <f t="shared" si="40"/>
        <v>0</v>
      </c>
      <c r="BS39" s="3">
        <f t="shared" ref="BS39:CH39" si="41">BR39</f>
        <v>0</v>
      </c>
      <c r="BT39" s="3">
        <f t="shared" si="41"/>
        <v>0</v>
      </c>
      <c r="BU39" s="3">
        <f t="shared" si="41"/>
        <v>0</v>
      </c>
      <c r="BV39" s="3">
        <f t="shared" si="41"/>
        <v>0</v>
      </c>
      <c r="BW39" s="3">
        <f t="shared" si="41"/>
        <v>0</v>
      </c>
      <c r="BX39" s="3">
        <f t="shared" si="41"/>
        <v>0</v>
      </c>
      <c r="BY39" s="3">
        <f t="shared" si="41"/>
        <v>0</v>
      </c>
      <c r="BZ39" s="3">
        <f t="shared" si="41"/>
        <v>0</v>
      </c>
      <c r="CA39" s="3">
        <f t="shared" si="41"/>
        <v>0</v>
      </c>
      <c r="CB39" s="3">
        <f t="shared" si="41"/>
        <v>0</v>
      </c>
      <c r="CC39" s="3">
        <f t="shared" si="41"/>
        <v>0</v>
      </c>
      <c r="CD39" s="3">
        <f t="shared" si="41"/>
        <v>0</v>
      </c>
      <c r="CE39" s="3">
        <f t="shared" si="41"/>
        <v>0</v>
      </c>
      <c r="CF39" s="3">
        <f t="shared" si="41"/>
        <v>0</v>
      </c>
      <c r="CG39" s="3">
        <f t="shared" si="41"/>
        <v>0</v>
      </c>
      <c r="CH39" s="12">
        <f t="shared" si="41"/>
        <v>0</v>
      </c>
    </row>
    <row r="40" spans="1:86" x14ac:dyDescent="0.3">
      <c r="A40" s="568"/>
      <c r="B40" s="11" t="str">
        <f t="shared" si="31"/>
        <v>Lighting</v>
      </c>
      <c r="C40" s="3">
        <v>0</v>
      </c>
      <c r="D40" s="3">
        <v>0</v>
      </c>
      <c r="E40" s="3">
        <v>0</v>
      </c>
      <c r="F40" s="3">
        <v>0</v>
      </c>
      <c r="G40" s="3">
        <f t="shared" ref="G40:BR40" si="42">F40</f>
        <v>0</v>
      </c>
      <c r="H40" s="3">
        <f t="shared" si="42"/>
        <v>0</v>
      </c>
      <c r="I40" s="3">
        <f t="shared" si="42"/>
        <v>0</v>
      </c>
      <c r="J40" s="3">
        <f t="shared" si="42"/>
        <v>0</v>
      </c>
      <c r="K40" s="3">
        <f t="shared" si="42"/>
        <v>0</v>
      </c>
      <c r="L40" s="3">
        <f t="shared" si="42"/>
        <v>0</v>
      </c>
      <c r="M40" s="3">
        <f t="shared" si="42"/>
        <v>0</v>
      </c>
      <c r="N40" s="3">
        <f t="shared" si="42"/>
        <v>0</v>
      </c>
      <c r="O40" s="3">
        <f t="shared" si="42"/>
        <v>0</v>
      </c>
      <c r="P40" s="3">
        <f t="shared" si="42"/>
        <v>0</v>
      </c>
      <c r="Q40" s="3">
        <f t="shared" si="42"/>
        <v>0</v>
      </c>
      <c r="R40" s="3">
        <f t="shared" si="42"/>
        <v>0</v>
      </c>
      <c r="S40" s="3">
        <f t="shared" si="42"/>
        <v>0</v>
      </c>
      <c r="T40" s="3">
        <f t="shared" si="42"/>
        <v>0</v>
      </c>
      <c r="U40" s="3">
        <f t="shared" si="42"/>
        <v>0</v>
      </c>
      <c r="V40" s="3">
        <f t="shared" si="42"/>
        <v>0</v>
      </c>
      <c r="W40" s="3">
        <f t="shared" si="42"/>
        <v>0</v>
      </c>
      <c r="X40" s="3">
        <f t="shared" si="42"/>
        <v>0</v>
      </c>
      <c r="Y40" s="3">
        <f t="shared" si="42"/>
        <v>0</v>
      </c>
      <c r="Z40" s="3">
        <f t="shared" si="42"/>
        <v>0</v>
      </c>
      <c r="AA40" s="3">
        <f t="shared" si="42"/>
        <v>0</v>
      </c>
      <c r="AB40" s="3">
        <f t="shared" si="42"/>
        <v>0</v>
      </c>
      <c r="AC40" s="3">
        <f t="shared" si="42"/>
        <v>0</v>
      </c>
      <c r="AD40" s="3">
        <f t="shared" si="42"/>
        <v>0</v>
      </c>
      <c r="AE40" s="3">
        <f t="shared" si="42"/>
        <v>0</v>
      </c>
      <c r="AF40" s="3">
        <f t="shared" si="42"/>
        <v>0</v>
      </c>
      <c r="AG40" s="3">
        <f t="shared" si="42"/>
        <v>0</v>
      </c>
      <c r="AH40" s="3">
        <f t="shared" si="42"/>
        <v>0</v>
      </c>
      <c r="AI40" s="3">
        <f t="shared" si="42"/>
        <v>0</v>
      </c>
      <c r="AJ40" s="3">
        <f t="shared" si="42"/>
        <v>0</v>
      </c>
      <c r="AK40" s="3">
        <f t="shared" si="42"/>
        <v>0</v>
      </c>
      <c r="AL40" s="3">
        <f t="shared" si="42"/>
        <v>0</v>
      </c>
      <c r="AM40" s="3">
        <f t="shared" si="42"/>
        <v>0</v>
      </c>
      <c r="AN40" s="3">
        <f t="shared" si="42"/>
        <v>0</v>
      </c>
      <c r="AO40" s="3">
        <f t="shared" si="42"/>
        <v>0</v>
      </c>
      <c r="AP40" s="3">
        <f t="shared" si="42"/>
        <v>0</v>
      </c>
      <c r="AQ40" s="3">
        <f t="shared" si="42"/>
        <v>0</v>
      </c>
      <c r="AR40" s="3">
        <f t="shared" si="42"/>
        <v>0</v>
      </c>
      <c r="AS40" s="3">
        <f t="shared" si="42"/>
        <v>0</v>
      </c>
      <c r="AT40" s="3">
        <f t="shared" si="42"/>
        <v>0</v>
      </c>
      <c r="AU40" s="3">
        <f t="shared" si="42"/>
        <v>0</v>
      </c>
      <c r="AV40" s="3">
        <f t="shared" si="42"/>
        <v>0</v>
      </c>
      <c r="AW40" s="3">
        <f t="shared" si="42"/>
        <v>0</v>
      </c>
      <c r="AX40" s="3">
        <f t="shared" si="42"/>
        <v>0</v>
      </c>
      <c r="AY40" s="3">
        <f t="shared" si="42"/>
        <v>0</v>
      </c>
      <c r="AZ40" s="3">
        <f t="shared" si="42"/>
        <v>0</v>
      </c>
      <c r="BA40" s="3">
        <f t="shared" si="42"/>
        <v>0</v>
      </c>
      <c r="BB40" s="3">
        <f t="shared" si="42"/>
        <v>0</v>
      </c>
      <c r="BC40" s="3">
        <f t="shared" si="42"/>
        <v>0</v>
      </c>
      <c r="BD40" s="3">
        <f t="shared" si="42"/>
        <v>0</v>
      </c>
      <c r="BE40" s="3">
        <f t="shared" si="42"/>
        <v>0</v>
      </c>
      <c r="BF40" s="3">
        <f t="shared" si="42"/>
        <v>0</v>
      </c>
      <c r="BG40" s="3">
        <f t="shared" si="42"/>
        <v>0</v>
      </c>
      <c r="BH40" s="3">
        <f t="shared" si="42"/>
        <v>0</v>
      </c>
      <c r="BI40" s="3">
        <f t="shared" si="42"/>
        <v>0</v>
      </c>
      <c r="BJ40" s="3">
        <f t="shared" si="42"/>
        <v>0</v>
      </c>
      <c r="BK40" s="3">
        <f t="shared" si="42"/>
        <v>0</v>
      </c>
      <c r="BL40" s="3">
        <f t="shared" si="42"/>
        <v>0</v>
      </c>
      <c r="BM40" s="3">
        <f t="shared" si="42"/>
        <v>0</v>
      </c>
      <c r="BN40" s="3">
        <f t="shared" si="42"/>
        <v>0</v>
      </c>
      <c r="BO40" s="3">
        <f t="shared" si="42"/>
        <v>0</v>
      </c>
      <c r="BP40" s="3">
        <f t="shared" si="42"/>
        <v>0</v>
      </c>
      <c r="BQ40" s="3">
        <f t="shared" si="42"/>
        <v>0</v>
      </c>
      <c r="BR40" s="3">
        <f t="shared" si="42"/>
        <v>0</v>
      </c>
      <c r="BS40" s="3">
        <f t="shared" ref="BS40:CH40" si="43">BR40</f>
        <v>0</v>
      </c>
      <c r="BT40" s="3">
        <f t="shared" si="43"/>
        <v>0</v>
      </c>
      <c r="BU40" s="3">
        <f t="shared" si="43"/>
        <v>0</v>
      </c>
      <c r="BV40" s="3">
        <f t="shared" si="43"/>
        <v>0</v>
      </c>
      <c r="BW40" s="3">
        <f t="shared" si="43"/>
        <v>0</v>
      </c>
      <c r="BX40" s="3">
        <f t="shared" si="43"/>
        <v>0</v>
      </c>
      <c r="BY40" s="3">
        <f t="shared" si="43"/>
        <v>0</v>
      </c>
      <c r="BZ40" s="3">
        <f t="shared" si="43"/>
        <v>0</v>
      </c>
      <c r="CA40" s="3">
        <f t="shared" si="43"/>
        <v>0</v>
      </c>
      <c r="CB40" s="3">
        <f t="shared" si="43"/>
        <v>0</v>
      </c>
      <c r="CC40" s="3">
        <f t="shared" si="43"/>
        <v>0</v>
      </c>
      <c r="CD40" s="3">
        <f t="shared" si="43"/>
        <v>0</v>
      </c>
      <c r="CE40" s="3">
        <f t="shared" si="43"/>
        <v>0</v>
      </c>
      <c r="CF40" s="3">
        <f t="shared" si="43"/>
        <v>0</v>
      </c>
      <c r="CG40" s="3">
        <f t="shared" si="43"/>
        <v>0</v>
      </c>
      <c r="CH40" s="12">
        <f t="shared" si="43"/>
        <v>0</v>
      </c>
    </row>
    <row r="41" spans="1:86" x14ac:dyDescent="0.3">
      <c r="A41" s="568"/>
      <c r="B41" s="11" t="str">
        <f t="shared" si="31"/>
        <v>Miscellaneous</v>
      </c>
      <c r="C41" s="3">
        <v>0</v>
      </c>
      <c r="D41" s="3">
        <v>0</v>
      </c>
      <c r="E41" s="3">
        <v>0</v>
      </c>
      <c r="F41" s="3">
        <v>0</v>
      </c>
      <c r="G41" s="3">
        <f t="shared" ref="G41:BR41" si="44">F41</f>
        <v>0</v>
      </c>
      <c r="H41" s="3">
        <f t="shared" si="44"/>
        <v>0</v>
      </c>
      <c r="I41" s="3">
        <f t="shared" si="44"/>
        <v>0</v>
      </c>
      <c r="J41" s="3">
        <f t="shared" si="44"/>
        <v>0</v>
      </c>
      <c r="K41" s="3">
        <f t="shared" si="44"/>
        <v>0</v>
      </c>
      <c r="L41" s="3">
        <f t="shared" si="44"/>
        <v>0</v>
      </c>
      <c r="M41" s="3">
        <f t="shared" si="44"/>
        <v>0</v>
      </c>
      <c r="N41" s="3">
        <f t="shared" si="44"/>
        <v>0</v>
      </c>
      <c r="O41" s="3">
        <f t="shared" si="44"/>
        <v>0</v>
      </c>
      <c r="P41" s="3">
        <f t="shared" si="44"/>
        <v>0</v>
      </c>
      <c r="Q41" s="3">
        <f t="shared" si="44"/>
        <v>0</v>
      </c>
      <c r="R41" s="3">
        <f t="shared" si="44"/>
        <v>0</v>
      </c>
      <c r="S41" s="3">
        <f t="shared" si="44"/>
        <v>0</v>
      </c>
      <c r="T41" s="3">
        <f t="shared" si="44"/>
        <v>0</v>
      </c>
      <c r="U41" s="3">
        <f t="shared" si="44"/>
        <v>0</v>
      </c>
      <c r="V41" s="3">
        <f t="shared" si="44"/>
        <v>0</v>
      </c>
      <c r="W41" s="3">
        <f t="shared" si="44"/>
        <v>0</v>
      </c>
      <c r="X41" s="3">
        <f t="shared" si="44"/>
        <v>0</v>
      </c>
      <c r="Y41" s="3">
        <f t="shared" si="44"/>
        <v>0</v>
      </c>
      <c r="Z41" s="3">
        <f t="shared" si="44"/>
        <v>0</v>
      </c>
      <c r="AA41" s="3">
        <f t="shared" si="44"/>
        <v>0</v>
      </c>
      <c r="AB41" s="3">
        <f t="shared" si="44"/>
        <v>0</v>
      </c>
      <c r="AC41" s="3">
        <f t="shared" si="44"/>
        <v>0</v>
      </c>
      <c r="AD41" s="3">
        <f t="shared" si="44"/>
        <v>0</v>
      </c>
      <c r="AE41" s="3">
        <f t="shared" si="44"/>
        <v>0</v>
      </c>
      <c r="AF41" s="3">
        <f t="shared" si="44"/>
        <v>0</v>
      </c>
      <c r="AG41" s="3">
        <f t="shared" si="44"/>
        <v>0</v>
      </c>
      <c r="AH41" s="3">
        <f t="shared" si="44"/>
        <v>0</v>
      </c>
      <c r="AI41" s="3">
        <f t="shared" si="44"/>
        <v>0</v>
      </c>
      <c r="AJ41" s="3">
        <f t="shared" si="44"/>
        <v>0</v>
      </c>
      <c r="AK41" s="3">
        <f t="shared" si="44"/>
        <v>0</v>
      </c>
      <c r="AL41" s="3">
        <f t="shared" si="44"/>
        <v>0</v>
      </c>
      <c r="AM41" s="3">
        <f t="shared" si="44"/>
        <v>0</v>
      </c>
      <c r="AN41" s="3">
        <f t="shared" si="44"/>
        <v>0</v>
      </c>
      <c r="AO41" s="3">
        <f t="shared" si="44"/>
        <v>0</v>
      </c>
      <c r="AP41" s="3">
        <f t="shared" si="44"/>
        <v>0</v>
      </c>
      <c r="AQ41" s="3">
        <f t="shared" si="44"/>
        <v>0</v>
      </c>
      <c r="AR41" s="3">
        <f t="shared" si="44"/>
        <v>0</v>
      </c>
      <c r="AS41" s="3">
        <f t="shared" si="44"/>
        <v>0</v>
      </c>
      <c r="AT41" s="3">
        <f t="shared" si="44"/>
        <v>0</v>
      </c>
      <c r="AU41" s="3">
        <f t="shared" si="44"/>
        <v>0</v>
      </c>
      <c r="AV41" s="3">
        <f t="shared" si="44"/>
        <v>0</v>
      </c>
      <c r="AW41" s="3">
        <f t="shared" si="44"/>
        <v>0</v>
      </c>
      <c r="AX41" s="3">
        <f t="shared" si="44"/>
        <v>0</v>
      </c>
      <c r="AY41" s="3">
        <f t="shared" si="44"/>
        <v>0</v>
      </c>
      <c r="AZ41" s="3">
        <f t="shared" si="44"/>
        <v>0</v>
      </c>
      <c r="BA41" s="3">
        <f t="shared" si="44"/>
        <v>0</v>
      </c>
      <c r="BB41" s="3">
        <f t="shared" si="44"/>
        <v>0</v>
      </c>
      <c r="BC41" s="3">
        <f t="shared" si="44"/>
        <v>0</v>
      </c>
      <c r="BD41" s="3">
        <f t="shared" si="44"/>
        <v>0</v>
      </c>
      <c r="BE41" s="3">
        <f t="shared" si="44"/>
        <v>0</v>
      </c>
      <c r="BF41" s="3">
        <f t="shared" si="44"/>
        <v>0</v>
      </c>
      <c r="BG41" s="3">
        <f t="shared" si="44"/>
        <v>0</v>
      </c>
      <c r="BH41" s="3">
        <f t="shared" si="44"/>
        <v>0</v>
      </c>
      <c r="BI41" s="3">
        <f t="shared" si="44"/>
        <v>0</v>
      </c>
      <c r="BJ41" s="3">
        <f t="shared" si="44"/>
        <v>0</v>
      </c>
      <c r="BK41" s="3">
        <f t="shared" si="44"/>
        <v>0</v>
      </c>
      <c r="BL41" s="3">
        <f t="shared" si="44"/>
        <v>0</v>
      </c>
      <c r="BM41" s="3">
        <f t="shared" si="44"/>
        <v>0</v>
      </c>
      <c r="BN41" s="3">
        <f t="shared" si="44"/>
        <v>0</v>
      </c>
      <c r="BO41" s="3">
        <f t="shared" si="44"/>
        <v>0</v>
      </c>
      <c r="BP41" s="3">
        <f t="shared" si="44"/>
        <v>0</v>
      </c>
      <c r="BQ41" s="3">
        <f t="shared" si="44"/>
        <v>0</v>
      </c>
      <c r="BR41" s="3">
        <f t="shared" si="44"/>
        <v>0</v>
      </c>
      <c r="BS41" s="3">
        <f t="shared" ref="BS41:CH41" si="45">BR41</f>
        <v>0</v>
      </c>
      <c r="BT41" s="3">
        <f t="shared" si="45"/>
        <v>0</v>
      </c>
      <c r="BU41" s="3">
        <f t="shared" si="45"/>
        <v>0</v>
      </c>
      <c r="BV41" s="3">
        <f t="shared" si="45"/>
        <v>0</v>
      </c>
      <c r="BW41" s="3">
        <f t="shared" si="45"/>
        <v>0</v>
      </c>
      <c r="BX41" s="3">
        <f t="shared" si="45"/>
        <v>0</v>
      </c>
      <c r="BY41" s="3">
        <f t="shared" si="45"/>
        <v>0</v>
      </c>
      <c r="BZ41" s="3">
        <f t="shared" si="45"/>
        <v>0</v>
      </c>
      <c r="CA41" s="3">
        <f t="shared" si="45"/>
        <v>0</v>
      </c>
      <c r="CB41" s="3">
        <f t="shared" si="45"/>
        <v>0</v>
      </c>
      <c r="CC41" s="3">
        <f t="shared" si="45"/>
        <v>0</v>
      </c>
      <c r="CD41" s="3">
        <f t="shared" si="45"/>
        <v>0</v>
      </c>
      <c r="CE41" s="3">
        <f t="shared" si="45"/>
        <v>0</v>
      </c>
      <c r="CF41" s="3">
        <f t="shared" si="45"/>
        <v>0</v>
      </c>
      <c r="CG41" s="3">
        <f t="shared" si="45"/>
        <v>0</v>
      </c>
      <c r="CH41" s="12">
        <f t="shared" si="45"/>
        <v>0</v>
      </c>
    </row>
    <row r="42" spans="1:86" x14ac:dyDescent="0.3">
      <c r="A42" s="568"/>
      <c r="B42" s="11" t="str">
        <f t="shared" si="31"/>
        <v>Pool Spa</v>
      </c>
      <c r="C42" s="3">
        <v>0</v>
      </c>
      <c r="D42" s="3">
        <v>0</v>
      </c>
      <c r="E42" s="3">
        <v>0</v>
      </c>
      <c r="F42" s="3">
        <v>0</v>
      </c>
      <c r="G42" s="3">
        <f t="shared" ref="G42:BR42" si="46">F42</f>
        <v>0</v>
      </c>
      <c r="H42" s="3">
        <f t="shared" si="46"/>
        <v>0</v>
      </c>
      <c r="I42" s="3">
        <f t="shared" si="46"/>
        <v>0</v>
      </c>
      <c r="J42" s="3">
        <f t="shared" si="46"/>
        <v>0</v>
      </c>
      <c r="K42" s="3">
        <f t="shared" si="46"/>
        <v>0</v>
      </c>
      <c r="L42" s="3">
        <f t="shared" si="46"/>
        <v>0</v>
      </c>
      <c r="M42" s="3">
        <f t="shared" si="46"/>
        <v>0</v>
      </c>
      <c r="N42" s="3">
        <f t="shared" si="46"/>
        <v>0</v>
      </c>
      <c r="O42" s="3">
        <f t="shared" si="46"/>
        <v>0</v>
      </c>
      <c r="P42" s="3">
        <f t="shared" si="46"/>
        <v>0</v>
      </c>
      <c r="Q42" s="3">
        <f t="shared" si="46"/>
        <v>0</v>
      </c>
      <c r="R42" s="3">
        <f t="shared" si="46"/>
        <v>0</v>
      </c>
      <c r="S42" s="3">
        <f t="shared" si="46"/>
        <v>0</v>
      </c>
      <c r="T42" s="3">
        <f t="shared" si="46"/>
        <v>0</v>
      </c>
      <c r="U42" s="3">
        <f t="shared" si="46"/>
        <v>0</v>
      </c>
      <c r="V42" s="3">
        <f t="shared" si="46"/>
        <v>0</v>
      </c>
      <c r="W42" s="3">
        <f t="shared" si="46"/>
        <v>0</v>
      </c>
      <c r="X42" s="3">
        <f t="shared" si="46"/>
        <v>0</v>
      </c>
      <c r="Y42" s="3">
        <f t="shared" si="46"/>
        <v>0</v>
      </c>
      <c r="Z42" s="3">
        <f t="shared" si="46"/>
        <v>0</v>
      </c>
      <c r="AA42" s="3">
        <f t="shared" si="46"/>
        <v>0</v>
      </c>
      <c r="AB42" s="3">
        <f t="shared" si="46"/>
        <v>0</v>
      </c>
      <c r="AC42" s="3">
        <f t="shared" si="46"/>
        <v>0</v>
      </c>
      <c r="AD42" s="3">
        <f t="shared" si="46"/>
        <v>0</v>
      </c>
      <c r="AE42" s="3">
        <f t="shared" si="46"/>
        <v>0</v>
      </c>
      <c r="AF42" s="3">
        <f t="shared" si="46"/>
        <v>0</v>
      </c>
      <c r="AG42" s="3">
        <f t="shared" si="46"/>
        <v>0</v>
      </c>
      <c r="AH42" s="3">
        <f t="shared" si="46"/>
        <v>0</v>
      </c>
      <c r="AI42" s="3">
        <f t="shared" si="46"/>
        <v>0</v>
      </c>
      <c r="AJ42" s="3">
        <f t="shared" si="46"/>
        <v>0</v>
      </c>
      <c r="AK42" s="3">
        <f t="shared" si="46"/>
        <v>0</v>
      </c>
      <c r="AL42" s="3">
        <f t="shared" si="46"/>
        <v>0</v>
      </c>
      <c r="AM42" s="3">
        <f t="shared" si="46"/>
        <v>0</v>
      </c>
      <c r="AN42" s="3">
        <f t="shared" si="46"/>
        <v>0</v>
      </c>
      <c r="AO42" s="3">
        <f t="shared" si="46"/>
        <v>0</v>
      </c>
      <c r="AP42" s="3">
        <f t="shared" si="46"/>
        <v>0</v>
      </c>
      <c r="AQ42" s="3">
        <f t="shared" si="46"/>
        <v>0</v>
      </c>
      <c r="AR42" s="3">
        <f t="shared" si="46"/>
        <v>0</v>
      </c>
      <c r="AS42" s="3">
        <f t="shared" si="46"/>
        <v>0</v>
      </c>
      <c r="AT42" s="3">
        <f t="shared" si="46"/>
        <v>0</v>
      </c>
      <c r="AU42" s="3">
        <f t="shared" si="46"/>
        <v>0</v>
      </c>
      <c r="AV42" s="3">
        <f t="shared" si="46"/>
        <v>0</v>
      </c>
      <c r="AW42" s="3">
        <f t="shared" si="46"/>
        <v>0</v>
      </c>
      <c r="AX42" s="3">
        <f t="shared" si="46"/>
        <v>0</v>
      </c>
      <c r="AY42" s="3">
        <f t="shared" si="46"/>
        <v>0</v>
      </c>
      <c r="AZ42" s="3">
        <f t="shared" si="46"/>
        <v>0</v>
      </c>
      <c r="BA42" s="3">
        <f t="shared" si="46"/>
        <v>0</v>
      </c>
      <c r="BB42" s="3">
        <f t="shared" si="46"/>
        <v>0</v>
      </c>
      <c r="BC42" s="3">
        <f t="shared" si="46"/>
        <v>0</v>
      </c>
      <c r="BD42" s="3">
        <f t="shared" si="46"/>
        <v>0</v>
      </c>
      <c r="BE42" s="3">
        <f t="shared" si="46"/>
        <v>0</v>
      </c>
      <c r="BF42" s="3">
        <f t="shared" si="46"/>
        <v>0</v>
      </c>
      <c r="BG42" s="3">
        <f t="shared" si="46"/>
        <v>0</v>
      </c>
      <c r="BH42" s="3">
        <f t="shared" si="46"/>
        <v>0</v>
      </c>
      <c r="BI42" s="3">
        <f t="shared" si="46"/>
        <v>0</v>
      </c>
      <c r="BJ42" s="3">
        <f t="shared" si="46"/>
        <v>0</v>
      </c>
      <c r="BK42" s="3">
        <f t="shared" si="46"/>
        <v>0</v>
      </c>
      <c r="BL42" s="3">
        <f t="shared" si="46"/>
        <v>0</v>
      </c>
      <c r="BM42" s="3">
        <f t="shared" si="46"/>
        <v>0</v>
      </c>
      <c r="BN42" s="3">
        <f t="shared" si="46"/>
        <v>0</v>
      </c>
      <c r="BO42" s="3">
        <f t="shared" si="46"/>
        <v>0</v>
      </c>
      <c r="BP42" s="3">
        <f t="shared" si="46"/>
        <v>0</v>
      </c>
      <c r="BQ42" s="3">
        <f t="shared" si="46"/>
        <v>0</v>
      </c>
      <c r="BR42" s="3">
        <f t="shared" si="46"/>
        <v>0</v>
      </c>
      <c r="BS42" s="3">
        <f t="shared" ref="BS42:CH42" si="47">BR42</f>
        <v>0</v>
      </c>
      <c r="BT42" s="3">
        <f t="shared" si="47"/>
        <v>0</v>
      </c>
      <c r="BU42" s="3">
        <f t="shared" si="47"/>
        <v>0</v>
      </c>
      <c r="BV42" s="3">
        <f t="shared" si="47"/>
        <v>0</v>
      </c>
      <c r="BW42" s="3">
        <f t="shared" si="47"/>
        <v>0</v>
      </c>
      <c r="BX42" s="3">
        <f t="shared" si="47"/>
        <v>0</v>
      </c>
      <c r="BY42" s="3">
        <f t="shared" si="47"/>
        <v>0</v>
      </c>
      <c r="BZ42" s="3">
        <f t="shared" si="47"/>
        <v>0</v>
      </c>
      <c r="CA42" s="3">
        <f t="shared" si="47"/>
        <v>0</v>
      </c>
      <c r="CB42" s="3">
        <f t="shared" si="47"/>
        <v>0</v>
      </c>
      <c r="CC42" s="3">
        <f t="shared" si="47"/>
        <v>0</v>
      </c>
      <c r="CD42" s="3">
        <f t="shared" si="47"/>
        <v>0</v>
      </c>
      <c r="CE42" s="3">
        <f t="shared" si="47"/>
        <v>0</v>
      </c>
      <c r="CF42" s="3">
        <f t="shared" si="47"/>
        <v>0</v>
      </c>
      <c r="CG42" s="3">
        <f t="shared" si="47"/>
        <v>0</v>
      </c>
      <c r="CH42" s="12">
        <f t="shared" si="47"/>
        <v>0</v>
      </c>
    </row>
    <row r="43" spans="1:86" x14ac:dyDescent="0.3">
      <c r="A43" s="568"/>
      <c r="B43" s="11" t="str">
        <f t="shared" si="31"/>
        <v>Refrigeration</v>
      </c>
      <c r="C43" s="3">
        <v>0</v>
      </c>
      <c r="D43" s="3">
        <v>0</v>
      </c>
      <c r="E43" s="3">
        <v>0</v>
      </c>
      <c r="F43" s="3">
        <v>0</v>
      </c>
      <c r="G43" s="3">
        <f t="shared" ref="G43:BR43" si="48">F43</f>
        <v>0</v>
      </c>
      <c r="H43" s="3">
        <f t="shared" si="48"/>
        <v>0</v>
      </c>
      <c r="I43" s="3">
        <f t="shared" si="48"/>
        <v>0</v>
      </c>
      <c r="J43" s="3">
        <f t="shared" si="48"/>
        <v>0</v>
      </c>
      <c r="K43" s="3">
        <f t="shared" si="48"/>
        <v>0</v>
      </c>
      <c r="L43" s="3">
        <f t="shared" si="48"/>
        <v>0</v>
      </c>
      <c r="M43" s="3">
        <f t="shared" si="48"/>
        <v>0</v>
      </c>
      <c r="N43" s="3">
        <f t="shared" si="48"/>
        <v>0</v>
      </c>
      <c r="O43" s="3">
        <f t="shared" si="48"/>
        <v>0</v>
      </c>
      <c r="P43" s="3">
        <f t="shared" si="48"/>
        <v>0</v>
      </c>
      <c r="Q43" s="3">
        <f t="shared" si="48"/>
        <v>0</v>
      </c>
      <c r="R43" s="3">
        <f t="shared" si="48"/>
        <v>0</v>
      </c>
      <c r="S43" s="3">
        <f t="shared" si="48"/>
        <v>0</v>
      </c>
      <c r="T43" s="3">
        <f t="shared" si="48"/>
        <v>0</v>
      </c>
      <c r="U43" s="3">
        <f t="shared" si="48"/>
        <v>0</v>
      </c>
      <c r="V43" s="3">
        <f t="shared" si="48"/>
        <v>0</v>
      </c>
      <c r="W43" s="3">
        <f t="shared" si="48"/>
        <v>0</v>
      </c>
      <c r="X43" s="3">
        <f t="shared" si="48"/>
        <v>0</v>
      </c>
      <c r="Y43" s="3">
        <f t="shared" si="48"/>
        <v>0</v>
      </c>
      <c r="Z43" s="3">
        <f t="shared" si="48"/>
        <v>0</v>
      </c>
      <c r="AA43" s="3">
        <f t="shared" si="48"/>
        <v>0</v>
      </c>
      <c r="AB43" s="3">
        <f t="shared" si="48"/>
        <v>0</v>
      </c>
      <c r="AC43" s="3">
        <f t="shared" si="48"/>
        <v>0</v>
      </c>
      <c r="AD43" s="3">
        <f t="shared" si="48"/>
        <v>0</v>
      </c>
      <c r="AE43" s="3">
        <f t="shared" si="48"/>
        <v>0</v>
      </c>
      <c r="AF43" s="3">
        <f t="shared" si="48"/>
        <v>0</v>
      </c>
      <c r="AG43" s="3">
        <f t="shared" si="48"/>
        <v>0</v>
      </c>
      <c r="AH43" s="3">
        <f t="shared" si="48"/>
        <v>0</v>
      </c>
      <c r="AI43" s="3">
        <f t="shared" si="48"/>
        <v>0</v>
      </c>
      <c r="AJ43" s="3">
        <f t="shared" si="48"/>
        <v>0</v>
      </c>
      <c r="AK43" s="3">
        <f t="shared" si="48"/>
        <v>0</v>
      </c>
      <c r="AL43" s="3">
        <f t="shared" si="48"/>
        <v>0</v>
      </c>
      <c r="AM43" s="3">
        <f t="shared" si="48"/>
        <v>0</v>
      </c>
      <c r="AN43" s="3">
        <f t="shared" si="48"/>
        <v>0</v>
      </c>
      <c r="AO43" s="3">
        <f t="shared" si="48"/>
        <v>0</v>
      </c>
      <c r="AP43" s="3">
        <f t="shared" si="48"/>
        <v>0</v>
      </c>
      <c r="AQ43" s="3">
        <f t="shared" si="48"/>
        <v>0</v>
      </c>
      <c r="AR43" s="3">
        <f t="shared" si="48"/>
        <v>0</v>
      </c>
      <c r="AS43" s="3">
        <f t="shared" si="48"/>
        <v>0</v>
      </c>
      <c r="AT43" s="3">
        <f t="shared" si="48"/>
        <v>0</v>
      </c>
      <c r="AU43" s="3">
        <f t="shared" si="48"/>
        <v>0</v>
      </c>
      <c r="AV43" s="3">
        <f t="shared" si="48"/>
        <v>0</v>
      </c>
      <c r="AW43" s="3">
        <f t="shared" si="48"/>
        <v>0</v>
      </c>
      <c r="AX43" s="3">
        <f t="shared" si="48"/>
        <v>0</v>
      </c>
      <c r="AY43" s="3">
        <f t="shared" si="48"/>
        <v>0</v>
      </c>
      <c r="AZ43" s="3">
        <f t="shared" si="48"/>
        <v>0</v>
      </c>
      <c r="BA43" s="3">
        <f t="shared" si="48"/>
        <v>0</v>
      </c>
      <c r="BB43" s="3">
        <f t="shared" si="48"/>
        <v>0</v>
      </c>
      <c r="BC43" s="3">
        <f t="shared" si="48"/>
        <v>0</v>
      </c>
      <c r="BD43" s="3">
        <f t="shared" si="48"/>
        <v>0</v>
      </c>
      <c r="BE43" s="3">
        <f t="shared" si="48"/>
        <v>0</v>
      </c>
      <c r="BF43" s="3">
        <f t="shared" si="48"/>
        <v>0</v>
      </c>
      <c r="BG43" s="3">
        <f t="shared" si="48"/>
        <v>0</v>
      </c>
      <c r="BH43" s="3">
        <f t="shared" si="48"/>
        <v>0</v>
      </c>
      <c r="BI43" s="3">
        <f t="shared" si="48"/>
        <v>0</v>
      </c>
      <c r="BJ43" s="3">
        <f t="shared" si="48"/>
        <v>0</v>
      </c>
      <c r="BK43" s="3">
        <f t="shared" si="48"/>
        <v>0</v>
      </c>
      <c r="BL43" s="3">
        <f t="shared" si="48"/>
        <v>0</v>
      </c>
      <c r="BM43" s="3">
        <f t="shared" si="48"/>
        <v>0</v>
      </c>
      <c r="BN43" s="3">
        <f t="shared" si="48"/>
        <v>0</v>
      </c>
      <c r="BO43" s="3">
        <f t="shared" si="48"/>
        <v>0</v>
      </c>
      <c r="BP43" s="3">
        <f t="shared" si="48"/>
        <v>0</v>
      </c>
      <c r="BQ43" s="3">
        <f t="shared" si="48"/>
        <v>0</v>
      </c>
      <c r="BR43" s="3">
        <f t="shared" si="48"/>
        <v>0</v>
      </c>
      <c r="BS43" s="3">
        <f t="shared" ref="BS43:CH43" si="49">BR43</f>
        <v>0</v>
      </c>
      <c r="BT43" s="3">
        <f t="shared" si="49"/>
        <v>0</v>
      </c>
      <c r="BU43" s="3">
        <f t="shared" si="49"/>
        <v>0</v>
      </c>
      <c r="BV43" s="3">
        <f t="shared" si="49"/>
        <v>0</v>
      </c>
      <c r="BW43" s="3">
        <f t="shared" si="49"/>
        <v>0</v>
      </c>
      <c r="BX43" s="3">
        <f t="shared" si="49"/>
        <v>0</v>
      </c>
      <c r="BY43" s="3">
        <f t="shared" si="49"/>
        <v>0</v>
      </c>
      <c r="BZ43" s="3">
        <f t="shared" si="49"/>
        <v>0</v>
      </c>
      <c r="CA43" s="3">
        <f t="shared" si="49"/>
        <v>0</v>
      </c>
      <c r="CB43" s="3">
        <f t="shared" si="49"/>
        <v>0</v>
      </c>
      <c r="CC43" s="3">
        <f t="shared" si="49"/>
        <v>0</v>
      </c>
      <c r="CD43" s="3">
        <f t="shared" si="49"/>
        <v>0</v>
      </c>
      <c r="CE43" s="3">
        <f t="shared" si="49"/>
        <v>0</v>
      </c>
      <c r="CF43" s="3">
        <f t="shared" si="49"/>
        <v>0</v>
      </c>
      <c r="CG43" s="3">
        <f t="shared" si="49"/>
        <v>0</v>
      </c>
      <c r="CH43" s="12">
        <f t="shared" si="49"/>
        <v>0</v>
      </c>
    </row>
    <row r="44" spans="1:86" ht="15" customHeight="1" x14ac:dyDescent="0.3">
      <c r="A44" s="568"/>
      <c r="B44" s="11" t="str">
        <f t="shared" si="31"/>
        <v>Water Heating</v>
      </c>
      <c r="C44" s="3">
        <v>0</v>
      </c>
      <c r="D44" s="3">
        <v>0</v>
      </c>
      <c r="E44" s="3">
        <v>0</v>
      </c>
      <c r="F44" s="3">
        <v>0</v>
      </c>
      <c r="G44" s="3">
        <f t="shared" ref="G44:BR44" si="50">F44</f>
        <v>0</v>
      </c>
      <c r="H44" s="3">
        <f t="shared" si="50"/>
        <v>0</v>
      </c>
      <c r="I44" s="3">
        <f t="shared" si="50"/>
        <v>0</v>
      </c>
      <c r="J44" s="3">
        <f t="shared" si="50"/>
        <v>0</v>
      </c>
      <c r="K44" s="3">
        <f t="shared" si="50"/>
        <v>0</v>
      </c>
      <c r="L44" s="3">
        <f t="shared" si="50"/>
        <v>0</v>
      </c>
      <c r="M44" s="3">
        <f t="shared" si="50"/>
        <v>0</v>
      </c>
      <c r="N44" s="3">
        <f t="shared" si="50"/>
        <v>0</v>
      </c>
      <c r="O44" s="3">
        <f t="shared" si="50"/>
        <v>0</v>
      </c>
      <c r="P44" s="3">
        <f t="shared" si="50"/>
        <v>0</v>
      </c>
      <c r="Q44" s="3">
        <f t="shared" si="50"/>
        <v>0</v>
      </c>
      <c r="R44" s="3">
        <f t="shared" si="50"/>
        <v>0</v>
      </c>
      <c r="S44" s="3">
        <f t="shared" si="50"/>
        <v>0</v>
      </c>
      <c r="T44" s="3">
        <f t="shared" si="50"/>
        <v>0</v>
      </c>
      <c r="U44" s="3">
        <f t="shared" si="50"/>
        <v>0</v>
      </c>
      <c r="V44" s="3">
        <f t="shared" si="50"/>
        <v>0</v>
      </c>
      <c r="W44" s="3">
        <f t="shared" si="50"/>
        <v>0</v>
      </c>
      <c r="X44" s="3">
        <f t="shared" si="50"/>
        <v>0</v>
      </c>
      <c r="Y44" s="3">
        <f t="shared" si="50"/>
        <v>0</v>
      </c>
      <c r="Z44" s="3">
        <f t="shared" si="50"/>
        <v>0</v>
      </c>
      <c r="AA44" s="3">
        <f t="shared" si="50"/>
        <v>0</v>
      </c>
      <c r="AB44" s="3">
        <f t="shared" si="50"/>
        <v>0</v>
      </c>
      <c r="AC44" s="3">
        <f t="shared" si="50"/>
        <v>0</v>
      </c>
      <c r="AD44" s="3">
        <f t="shared" si="50"/>
        <v>0</v>
      </c>
      <c r="AE44" s="3">
        <f t="shared" si="50"/>
        <v>0</v>
      </c>
      <c r="AF44" s="3">
        <f t="shared" si="50"/>
        <v>0</v>
      </c>
      <c r="AG44" s="3">
        <f t="shared" si="50"/>
        <v>0</v>
      </c>
      <c r="AH44" s="3">
        <f t="shared" si="50"/>
        <v>0</v>
      </c>
      <c r="AI44" s="3">
        <f t="shared" si="50"/>
        <v>0</v>
      </c>
      <c r="AJ44" s="3">
        <f t="shared" si="50"/>
        <v>0</v>
      </c>
      <c r="AK44" s="3">
        <f t="shared" si="50"/>
        <v>0</v>
      </c>
      <c r="AL44" s="3">
        <f t="shared" si="50"/>
        <v>0</v>
      </c>
      <c r="AM44" s="3">
        <f t="shared" si="50"/>
        <v>0</v>
      </c>
      <c r="AN44" s="3">
        <f t="shared" si="50"/>
        <v>0</v>
      </c>
      <c r="AO44" s="3">
        <f t="shared" si="50"/>
        <v>0</v>
      </c>
      <c r="AP44" s="3">
        <f t="shared" si="50"/>
        <v>0</v>
      </c>
      <c r="AQ44" s="3">
        <f t="shared" si="50"/>
        <v>0</v>
      </c>
      <c r="AR44" s="3">
        <f t="shared" si="50"/>
        <v>0</v>
      </c>
      <c r="AS44" s="3">
        <f t="shared" si="50"/>
        <v>0</v>
      </c>
      <c r="AT44" s="3">
        <f t="shared" si="50"/>
        <v>0</v>
      </c>
      <c r="AU44" s="3">
        <f t="shared" si="50"/>
        <v>0</v>
      </c>
      <c r="AV44" s="3">
        <f t="shared" si="50"/>
        <v>0</v>
      </c>
      <c r="AW44" s="3">
        <f t="shared" si="50"/>
        <v>0</v>
      </c>
      <c r="AX44" s="3">
        <f t="shared" si="50"/>
        <v>0</v>
      </c>
      <c r="AY44" s="3">
        <f t="shared" si="50"/>
        <v>0</v>
      </c>
      <c r="AZ44" s="3">
        <f t="shared" si="50"/>
        <v>0</v>
      </c>
      <c r="BA44" s="3">
        <f t="shared" si="50"/>
        <v>0</v>
      </c>
      <c r="BB44" s="3">
        <f t="shared" si="50"/>
        <v>0</v>
      </c>
      <c r="BC44" s="3">
        <f t="shared" si="50"/>
        <v>0</v>
      </c>
      <c r="BD44" s="3">
        <f t="shared" si="50"/>
        <v>0</v>
      </c>
      <c r="BE44" s="3">
        <f t="shared" si="50"/>
        <v>0</v>
      </c>
      <c r="BF44" s="3">
        <f t="shared" si="50"/>
        <v>0</v>
      </c>
      <c r="BG44" s="3">
        <f t="shared" si="50"/>
        <v>0</v>
      </c>
      <c r="BH44" s="3">
        <f t="shared" si="50"/>
        <v>0</v>
      </c>
      <c r="BI44" s="3">
        <f t="shared" si="50"/>
        <v>0</v>
      </c>
      <c r="BJ44" s="3">
        <f t="shared" si="50"/>
        <v>0</v>
      </c>
      <c r="BK44" s="3">
        <f t="shared" si="50"/>
        <v>0</v>
      </c>
      <c r="BL44" s="3">
        <f t="shared" si="50"/>
        <v>0</v>
      </c>
      <c r="BM44" s="3">
        <f t="shared" si="50"/>
        <v>0</v>
      </c>
      <c r="BN44" s="3">
        <f t="shared" si="50"/>
        <v>0</v>
      </c>
      <c r="BO44" s="3">
        <f t="shared" si="50"/>
        <v>0</v>
      </c>
      <c r="BP44" s="3">
        <f t="shared" si="50"/>
        <v>0</v>
      </c>
      <c r="BQ44" s="3">
        <f t="shared" si="50"/>
        <v>0</v>
      </c>
      <c r="BR44" s="3">
        <f t="shared" si="50"/>
        <v>0</v>
      </c>
      <c r="BS44" s="3">
        <f t="shared" ref="BS44:CH44" si="51">BR44</f>
        <v>0</v>
      </c>
      <c r="BT44" s="3">
        <f t="shared" si="51"/>
        <v>0</v>
      </c>
      <c r="BU44" s="3">
        <f t="shared" si="51"/>
        <v>0</v>
      </c>
      <c r="BV44" s="3">
        <f t="shared" si="51"/>
        <v>0</v>
      </c>
      <c r="BW44" s="3">
        <f t="shared" si="51"/>
        <v>0</v>
      </c>
      <c r="BX44" s="3">
        <f t="shared" si="51"/>
        <v>0</v>
      </c>
      <c r="BY44" s="3">
        <f t="shared" si="51"/>
        <v>0</v>
      </c>
      <c r="BZ44" s="3">
        <f t="shared" si="51"/>
        <v>0</v>
      </c>
      <c r="CA44" s="3">
        <f t="shared" si="51"/>
        <v>0</v>
      </c>
      <c r="CB44" s="3">
        <f t="shared" si="51"/>
        <v>0</v>
      </c>
      <c r="CC44" s="3">
        <f t="shared" si="51"/>
        <v>0</v>
      </c>
      <c r="CD44" s="3">
        <f t="shared" si="51"/>
        <v>0</v>
      </c>
      <c r="CE44" s="3">
        <f t="shared" si="51"/>
        <v>0</v>
      </c>
      <c r="CF44" s="3">
        <f t="shared" si="51"/>
        <v>0</v>
      </c>
      <c r="CG44" s="3">
        <f t="shared" si="51"/>
        <v>0</v>
      </c>
      <c r="CH44" s="12">
        <f t="shared" si="51"/>
        <v>0</v>
      </c>
    </row>
    <row r="45" spans="1:86" ht="15" customHeight="1" x14ac:dyDescent="0.3">
      <c r="A45" s="568"/>
      <c r="B45" s="11" t="str">
        <f t="shared" si="31"/>
        <v xml:space="preserve"> </v>
      </c>
      <c r="C45" s="3"/>
      <c r="D45" s="3"/>
      <c r="E45" s="3"/>
      <c r="F45" s="3">
        <v>0</v>
      </c>
      <c r="G45" s="3">
        <f t="shared" ref="G45:BR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
        <f t="shared" si="52"/>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3">
        <f t="shared" si="52"/>
        <v>0</v>
      </c>
      <c r="AG45" s="3">
        <f t="shared" si="52"/>
        <v>0</v>
      </c>
      <c r="AH45" s="3">
        <f t="shared" si="52"/>
        <v>0</v>
      </c>
      <c r="AI45" s="3">
        <f t="shared" si="52"/>
        <v>0</v>
      </c>
      <c r="AJ45" s="3">
        <f t="shared" si="52"/>
        <v>0</v>
      </c>
      <c r="AK45" s="3">
        <f t="shared" si="52"/>
        <v>0</v>
      </c>
      <c r="AL45" s="3">
        <f t="shared" si="52"/>
        <v>0</v>
      </c>
      <c r="AM45" s="3">
        <f t="shared" si="52"/>
        <v>0</v>
      </c>
      <c r="AN45" s="3">
        <f t="shared" si="52"/>
        <v>0</v>
      </c>
      <c r="AO45" s="3">
        <f t="shared" si="52"/>
        <v>0</v>
      </c>
      <c r="AP45" s="3">
        <f t="shared" si="52"/>
        <v>0</v>
      </c>
      <c r="AQ45" s="3">
        <f t="shared" si="52"/>
        <v>0</v>
      </c>
      <c r="AR45" s="3">
        <f t="shared" si="52"/>
        <v>0</v>
      </c>
      <c r="AS45" s="3">
        <f t="shared" si="52"/>
        <v>0</v>
      </c>
      <c r="AT45" s="3">
        <f t="shared" si="52"/>
        <v>0</v>
      </c>
      <c r="AU45" s="3">
        <f t="shared" si="52"/>
        <v>0</v>
      </c>
      <c r="AV45" s="3">
        <f t="shared" si="52"/>
        <v>0</v>
      </c>
      <c r="AW45" s="3">
        <f t="shared" si="52"/>
        <v>0</v>
      </c>
      <c r="AX45" s="3">
        <f t="shared" si="52"/>
        <v>0</v>
      </c>
      <c r="AY45" s="3">
        <f t="shared" si="52"/>
        <v>0</v>
      </c>
      <c r="AZ45" s="3">
        <f t="shared" si="52"/>
        <v>0</v>
      </c>
      <c r="BA45" s="3">
        <f t="shared" si="52"/>
        <v>0</v>
      </c>
      <c r="BB45" s="3">
        <f t="shared" si="52"/>
        <v>0</v>
      </c>
      <c r="BC45" s="3">
        <f t="shared" si="52"/>
        <v>0</v>
      </c>
      <c r="BD45" s="3">
        <f t="shared" si="52"/>
        <v>0</v>
      </c>
      <c r="BE45" s="3">
        <f t="shared" si="52"/>
        <v>0</v>
      </c>
      <c r="BF45" s="3">
        <f t="shared" si="52"/>
        <v>0</v>
      </c>
      <c r="BG45" s="3">
        <f t="shared" si="52"/>
        <v>0</v>
      </c>
      <c r="BH45" s="3">
        <f t="shared" si="52"/>
        <v>0</v>
      </c>
      <c r="BI45" s="3">
        <f t="shared" si="52"/>
        <v>0</v>
      </c>
      <c r="BJ45" s="3">
        <f t="shared" si="52"/>
        <v>0</v>
      </c>
      <c r="BK45" s="3">
        <f t="shared" si="52"/>
        <v>0</v>
      </c>
      <c r="BL45" s="3">
        <f t="shared" si="52"/>
        <v>0</v>
      </c>
      <c r="BM45" s="3">
        <f t="shared" si="52"/>
        <v>0</v>
      </c>
      <c r="BN45" s="3">
        <f t="shared" si="52"/>
        <v>0</v>
      </c>
      <c r="BO45" s="3">
        <f t="shared" si="52"/>
        <v>0</v>
      </c>
      <c r="BP45" s="3">
        <f t="shared" si="52"/>
        <v>0</v>
      </c>
      <c r="BQ45" s="3">
        <f t="shared" si="52"/>
        <v>0</v>
      </c>
      <c r="BR45" s="3">
        <f t="shared" si="52"/>
        <v>0</v>
      </c>
      <c r="BS45" s="3">
        <f t="shared" ref="BS45:CH45" si="53">BR45</f>
        <v>0</v>
      </c>
      <c r="BT45" s="3">
        <f t="shared" si="53"/>
        <v>0</v>
      </c>
      <c r="BU45" s="3">
        <f t="shared" si="53"/>
        <v>0</v>
      </c>
      <c r="BV45" s="3">
        <f t="shared" si="53"/>
        <v>0</v>
      </c>
      <c r="BW45" s="3">
        <f t="shared" si="53"/>
        <v>0</v>
      </c>
      <c r="BX45" s="3">
        <f t="shared" si="53"/>
        <v>0</v>
      </c>
      <c r="BY45" s="3">
        <f t="shared" si="53"/>
        <v>0</v>
      </c>
      <c r="BZ45" s="3">
        <f t="shared" si="53"/>
        <v>0</v>
      </c>
      <c r="CA45" s="3">
        <f t="shared" si="53"/>
        <v>0</v>
      </c>
      <c r="CB45" s="3">
        <f t="shared" si="53"/>
        <v>0</v>
      </c>
      <c r="CC45" s="3">
        <f t="shared" si="53"/>
        <v>0</v>
      </c>
      <c r="CD45" s="3">
        <f t="shared" si="53"/>
        <v>0</v>
      </c>
      <c r="CE45" s="3">
        <f t="shared" si="53"/>
        <v>0</v>
      </c>
      <c r="CF45" s="3">
        <f t="shared" si="53"/>
        <v>0</v>
      </c>
      <c r="CG45" s="3">
        <f t="shared" si="53"/>
        <v>0</v>
      </c>
      <c r="CH45" s="12">
        <f t="shared" si="53"/>
        <v>0</v>
      </c>
    </row>
    <row r="46" spans="1:86" ht="15" customHeight="1" thickBot="1" x14ac:dyDescent="0.35">
      <c r="A46" s="569"/>
      <c r="B46" s="222" t="str">
        <f t="shared" si="31"/>
        <v>Monthly kWh</v>
      </c>
      <c r="C46" s="276">
        <f>SUM(C35:C45)</f>
        <v>0</v>
      </c>
      <c r="D46" s="276">
        <f t="shared" ref="D46:BO46" si="54">SUM(D35:D45)</f>
        <v>0</v>
      </c>
      <c r="E46" s="276">
        <f t="shared" si="54"/>
        <v>0</v>
      </c>
      <c r="F46" s="276">
        <f t="shared" si="54"/>
        <v>0</v>
      </c>
      <c r="G46" s="276">
        <f t="shared" si="54"/>
        <v>0</v>
      </c>
      <c r="H46" s="276">
        <f t="shared" si="54"/>
        <v>0</v>
      </c>
      <c r="I46" s="276">
        <f t="shared" si="54"/>
        <v>0</v>
      </c>
      <c r="J46" s="276">
        <f t="shared" si="54"/>
        <v>0</v>
      </c>
      <c r="K46" s="276">
        <f t="shared" si="54"/>
        <v>0</v>
      </c>
      <c r="L46" s="276">
        <f t="shared" si="54"/>
        <v>0</v>
      </c>
      <c r="M46" s="276">
        <f t="shared" si="54"/>
        <v>0</v>
      </c>
      <c r="N46" s="276">
        <f t="shared" si="54"/>
        <v>0</v>
      </c>
      <c r="O46" s="276">
        <f t="shared" si="54"/>
        <v>0</v>
      </c>
      <c r="P46" s="276">
        <f t="shared" si="54"/>
        <v>0</v>
      </c>
      <c r="Q46" s="276">
        <f t="shared" si="54"/>
        <v>0</v>
      </c>
      <c r="R46" s="276">
        <f t="shared" si="54"/>
        <v>0</v>
      </c>
      <c r="S46" s="276">
        <f t="shared" si="54"/>
        <v>0</v>
      </c>
      <c r="T46" s="276">
        <f t="shared" si="54"/>
        <v>0</v>
      </c>
      <c r="U46" s="276">
        <f t="shared" si="54"/>
        <v>0</v>
      </c>
      <c r="V46" s="276">
        <f t="shared" si="54"/>
        <v>0</v>
      </c>
      <c r="W46" s="276">
        <f t="shared" si="54"/>
        <v>0</v>
      </c>
      <c r="X46" s="276">
        <f t="shared" si="54"/>
        <v>0</v>
      </c>
      <c r="Y46" s="276">
        <f t="shared" si="54"/>
        <v>0</v>
      </c>
      <c r="Z46" s="276">
        <f t="shared" si="54"/>
        <v>0</v>
      </c>
      <c r="AA46" s="276">
        <f t="shared" si="54"/>
        <v>0</v>
      </c>
      <c r="AB46" s="276">
        <f t="shared" si="54"/>
        <v>0</v>
      </c>
      <c r="AC46" s="276">
        <f t="shared" si="54"/>
        <v>0</v>
      </c>
      <c r="AD46" s="276">
        <f t="shared" si="54"/>
        <v>0</v>
      </c>
      <c r="AE46" s="276">
        <f t="shared" si="54"/>
        <v>0</v>
      </c>
      <c r="AF46" s="276">
        <f t="shared" si="54"/>
        <v>0</v>
      </c>
      <c r="AG46" s="276">
        <f t="shared" si="54"/>
        <v>0</v>
      </c>
      <c r="AH46" s="276">
        <f t="shared" si="54"/>
        <v>0</v>
      </c>
      <c r="AI46" s="276">
        <f t="shared" si="54"/>
        <v>0</v>
      </c>
      <c r="AJ46" s="276">
        <f t="shared" si="54"/>
        <v>0</v>
      </c>
      <c r="AK46" s="276">
        <f t="shared" si="54"/>
        <v>0</v>
      </c>
      <c r="AL46" s="276">
        <f t="shared" si="54"/>
        <v>0</v>
      </c>
      <c r="AM46" s="276">
        <f t="shared" si="54"/>
        <v>0</v>
      </c>
      <c r="AN46" s="276">
        <f t="shared" si="54"/>
        <v>0</v>
      </c>
      <c r="AO46" s="276">
        <f t="shared" si="54"/>
        <v>0</v>
      </c>
      <c r="AP46" s="276">
        <f t="shared" si="54"/>
        <v>0</v>
      </c>
      <c r="AQ46" s="276">
        <f t="shared" si="54"/>
        <v>0</v>
      </c>
      <c r="AR46" s="276">
        <f t="shared" si="54"/>
        <v>0</v>
      </c>
      <c r="AS46" s="276">
        <f t="shared" si="54"/>
        <v>0</v>
      </c>
      <c r="AT46" s="276">
        <f t="shared" si="54"/>
        <v>0</v>
      </c>
      <c r="AU46" s="276">
        <f t="shared" si="54"/>
        <v>0</v>
      </c>
      <c r="AV46" s="276">
        <f t="shared" si="54"/>
        <v>0</v>
      </c>
      <c r="AW46" s="276">
        <f t="shared" si="54"/>
        <v>0</v>
      </c>
      <c r="AX46" s="276">
        <f t="shared" si="54"/>
        <v>0</v>
      </c>
      <c r="AY46" s="276">
        <f t="shared" si="54"/>
        <v>0</v>
      </c>
      <c r="AZ46" s="276">
        <f t="shared" si="54"/>
        <v>0</v>
      </c>
      <c r="BA46" s="276">
        <f t="shared" si="54"/>
        <v>0</v>
      </c>
      <c r="BB46" s="276">
        <f t="shared" si="54"/>
        <v>0</v>
      </c>
      <c r="BC46" s="276">
        <f t="shared" si="54"/>
        <v>0</v>
      </c>
      <c r="BD46" s="276">
        <f t="shared" si="54"/>
        <v>0</v>
      </c>
      <c r="BE46" s="276">
        <f t="shared" si="54"/>
        <v>0</v>
      </c>
      <c r="BF46" s="276">
        <f t="shared" si="54"/>
        <v>0</v>
      </c>
      <c r="BG46" s="276">
        <f t="shared" si="54"/>
        <v>0</v>
      </c>
      <c r="BH46" s="276">
        <f t="shared" si="54"/>
        <v>0</v>
      </c>
      <c r="BI46" s="276">
        <f t="shared" si="54"/>
        <v>0</v>
      </c>
      <c r="BJ46" s="276">
        <f t="shared" si="54"/>
        <v>0</v>
      </c>
      <c r="BK46" s="276">
        <f t="shared" si="54"/>
        <v>0</v>
      </c>
      <c r="BL46" s="276">
        <f t="shared" si="54"/>
        <v>0</v>
      </c>
      <c r="BM46" s="276">
        <f t="shared" si="54"/>
        <v>0</v>
      </c>
      <c r="BN46" s="276">
        <f t="shared" si="54"/>
        <v>0</v>
      </c>
      <c r="BO46" s="276">
        <f t="shared" si="54"/>
        <v>0</v>
      </c>
      <c r="BP46" s="276">
        <f t="shared" ref="BP46:CH46" si="55">SUM(BP35:BP45)</f>
        <v>0</v>
      </c>
      <c r="BQ46" s="276">
        <f t="shared" si="55"/>
        <v>0</v>
      </c>
      <c r="BR46" s="276">
        <f t="shared" si="55"/>
        <v>0</v>
      </c>
      <c r="BS46" s="276">
        <f t="shared" si="55"/>
        <v>0</v>
      </c>
      <c r="BT46" s="276">
        <f t="shared" si="55"/>
        <v>0</v>
      </c>
      <c r="BU46" s="276">
        <f t="shared" si="55"/>
        <v>0</v>
      </c>
      <c r="BV46" s="276">
        <f t="shared" si="55"/>
        <v>0</v>
      </c>
      <c r="BW46" s="276">
        <f t="shared" si="55"/>
        <v>0</v>
      </c>
      <c r="BX46" s="276">
        <f t="shared" si="55"/>
        <v>0</v>
      </c>
      <c r="BY46" s="276">
        <f t="shared" si="55"/>
        <v>0</v>
      </c>
      <c r="BZ46" s="276">
        <f t="shared" si="55"/>
        <v>0</v>
      </c>
      <c r="CA46" s="276">
        <f t="shared" si="55"/>
        <v>0</v>
      </c>
      <c r="CB46" s="276">
        <f t="shared" si="55"/>
        <v>0</v>
      </c>
      <c r="CC46" s="276">
        <f t="shared" si="55"/>
        <v>0</v>
      </c>
      <c r="CD46" s="276">
        <f t="shared" si="55"/>
        <v>0</v>
      </c>
      <c r="CE46" s="276">
        <f t="shared" si="55"/>
        <v>0</v>
      </c>
      <c r="CF46" s="276">
        <f t="shared" si="55"/>
        <v>0</v>
      </c>
      <c r="CG46" s="276">
        <f t="shared" si="55"/>
        <v>0</v>
      </c>
      <c r="CH46" s="279">
        <f t="shared" si="55"/>
        <v>0</v>
      </c>
    </row>
    <row r="47" spans="1:86" x14ac:dyDescent="0.3">
      <c r="A47" s="8"/>
      <c r="B47" s="299"/>
      <c r="C47" s="9"/>
      <c r="D47" s="299"/>
      <c r="E47" s="9"/>
      <c r="F47" s="299"/>
      <c r="G47" s="299"/>
      <c r="H47" s="9"/>
      <c r="I47" s="299"/>
      <c r="J47" s="299"/>
      <c r="K47" s="9"/>
      <c r="L47" s="299"/>
      <c r="M47" s="299"/>
      <c r="N47" s="9"/>
      <c r="O47" s="299"/>
      <c r="P47" s="299"/>
      <c r="Q47" s="9"/>
      <c r="R47" s="299"/>
      <c r="S47" s="299"/>
      <c r="T47" s="9"/>
      <c r="U47" s="299"/>
      <c r="V47" s="299"/>
      <c r="W47" s="9"/>
      <c r="X47" s="299"/>
      <c r="Y47" s="299"/>
      <c r="Z47" s="9"/>
      <c r="AA47" s="299"/>
      <c r="AB47" s="299"/>
      <c r="AC47" s="9"/>
      <c r="AD47" s="299"/>
      <c r="AE47" s="299"/>
      <c r="AF47" s="9"/>
      <c r="AG47" s="299"/>
      <c r="AH47" s="299"/>
      <c r="AI47" s="9"/>
      <c r="AJ47" s="299"/>
      <c r="AK47" s="299"/>
      <c r="AL47" s="9"/>
      <c r="AM47" s="299"/>
      <c r="AN47" s="299"/>
      <c r="AO47" s="9"/>
      <c r="AP47" s="299"/>
      <c r="AQ47" s="299"/>
      <c r="AR47" s="9"/>
      <c r="AS47" s="299"/>
      <c r="AT47" s="299"/>
      <c r="AU47" s="9"/>
      <c r="AV47" s="299"/>
      <c r="AW47" s="299"/>
      <c r="AX47" s="9"/>
      <c r="AY47" s="299"/>
      <c r="AZ47" s="299"/>
      <c r="BA47" s="9"/>
      <c r="BB47" s="299"/>
      <c r="BC47" s="299"/>
      <c r="BD47" s="9"/>
      <c r="BE47" s="299"/>
      <c r="BF47" s="299"/>
      <c r="BG47" s="9"/>
      <c r="BH47" s="299"/>
      <c r="BI47" s="299"/>
      <c r="BJ47" s="9"/>
      <c r="BK47" s="299"/>
      <c r="BL47" s="299"/>
      <c r="BM47" s="9"/>
      <c r="BN47" s="299"/>
      <c r="BO47" s="299"/>
      <c r="BP47" s="9"/>
      <c r="BQ47" s="299"/>
      <c r="BR47" s="299"/>
      <c r="BS47" s="9"/>
      <c r="BT47" s="299"/>
      <c r="BU47" s="299"/>
      <c r="BV47" s="9"/>
      <c r="BW47" s="299"/>
      <c r="BX47" s="299"/>
      <c r="BY47" s="9"/>
      <c r="BZ47" s="299"/>
      <c r="CA47" s="299"/>
      <c r="CB47" s="9"/>
      <c r="CC47" s="299"/>
      <c r="CD47" s="299"/>
      <c r="CE47" s="9"/>
      <c r="CF47" s="299"/>
      <c r="CG47" s="299"/>
      <c r="CH47" s="9"/>
    </row>
    <row r="48" spans="1:86" ht="15" thickBot="1" x14ac:dyDescent="0.35">
      <c r="A48" s="240" t="s">
        <v>183</v>
      </c>
      <c r="B48" s="240"/>
      <c r="C48" s="240"/>
      <c r="D48" s="240"/>
      <c r="E48" s="240"/>
      <c r="F48" s="240"/>
      <c r="G48" s="240"/>
      <c r="H48" s="240"/>
      <c r="I48" s="240"/>
      <c r="J48" s="240"/>
    </row>
    <row r="49" spans="1:87" ht="16.2" thickBot="1" x14ac:dyDescent="0.35">
      <c r="A49" s="570" t="s">
        <v>17</v>
      </c>
      <c r="B49" s="18" t="s">
        <v>10</v>
      </c>
      <c r="C49" s="174">
        <f>C$4</f>
        <v>44927</v>
      </c>
      <c r="D49" s="174">
        <f t="shared" ref="D49:BO49" si="56">D$4</f>
        <v>44958</v>
      </c>
      <c r="E49" s="174">
        <f t="shared" si="56"/>
        <v>44986</v>
      </c>
      <c r="F49" s="174">
        <f t="shared" si="56"/>
        <v>45017</v>
      </c>
      <c r="G49" s="174">
        <f t="shared" si="56"/>
        <v>45047</v>
      </c>
      <c r="H49" s="174">
        <f t="shared" si="56"/>
        <v>45078</v>
      </c>
      <c r="I49" s="174">
        <f t="shared" si="56"/>
        <v>45108</v>
      </c>
      <c r="J49" s="174">
        <f t="shared" si="56"/>
        <v>45139</v>
      </c>
      <c r="K49" s="174">
        <f t="shared" si="56"/>
        <v>45170</v>
      </c>
      <c r="L49" s="174">
        <f t="shared" si="56"/>
        <v>45200</v>
      </c>
      <c r="M49" s="174">
        <f t="shared" si="56"/>
        <v>45231</v>
      </c>
      <c r="N49" s="174">
        <f t="shared" si="56"/>
        <v>45261</v>
      </c>
      <c r="O49" s="174">
        <f t="shared" si="56"/>
        <v>45292</v>
      </c>
      <c r="P49" s="174">
        <f t="shared" si="56"/>
        <v>45323</v>
      </c>
      <c r="Q49" s="174">
        <f t="shared" si="56"/>
        <v>45352</v>
      </c>
      <c r="R49" s="174">
        <f t="shared" si="56"/>
        <v>45383</v>
      </c>
      <c r="S49" s="174">
        <f t="shared" si="56"/>
        <v>45413</v>
      </c>
      <c r="T49" s="174">
        <f t="shared" si="56"/>
        <v>45444</v>
      </c>
      <c r="U49" s="174">
        <f t="shared" si="56"/>
        <v>45474</v>
      </c>
      <c r="V49" s="174">
        <f t="shared" si="56"/>
        <v>45505</v>
      </c>
      <c r="W49" s="174">
        <f t="shared" si="56"/>
        <v>45536</v>
      </c>
      <c r="X49" s="174">
        <f t="shared" si="56"/>
        <v>45566</v>
      </c>
      <c r="Y49" s="174">
        <f t="shared" si="56"/>
        <v>45597</v>
      </c>
      <c r="Z49" s="174">
        <f t="shared" si="56"/>
        <v>45627</v>
      </c>
      <c r="AA49" s="174">
        <f t="shared" si="56"/>
        <v>45658</v>
      </c>
      <c r="AB49" s="174">
        <f t="shared" si="56"/>
        <v>45689</v>
      </c>
      <c r="AC49" s="174">
        <f t="shared" si="56"/>
        <v>45717</v>
      </c>
      <c r="AD49" s="174">
        <f t="shared" si="56"/>
        <v>45748</v>
      </c>
      <c r="AE49" s="174">
        <f t="shared" si="56"/>
        <v>45778</v>
      </c>
      <c r="AF49" s="174">
        <f t="shared" si="56"/>
        <v>45809</v>
      </c>
      <c r="AG49" s="174">
        <f t="shared" si="56"/>
        <v>45839</v>
      </c>
      <c r="AH49" s="174">
        <f t="shared" si="56"/>
        <v>45870</v>
      </c>
      <c r="AI49" s="174">
        <f t="shared" si="56"/>
        <v>45901</v>
      </c>
      <c r="AJ49" s="174">
        <f t="shared" si="56"/>
        <v>45931</v>
      </c>
      <c r="AK49" s="174">
        <f t="shared" si="56"/>
        <v>45962</v>
      </c>
      <c r="AL49" s="174">
        <f t="shared" si="56"/>
        <v>45992</v>
      </c>
      <c r="AM49" s="174">
        <f t="shared" si="56"/>
        <v>46023</v>
      </c>
      <c r="AN49" s="174">
        <f t="shared" si="56"/>
        <v>46054</v>
      </c>
      <c r="AO49" s="174">
        <f t="shared" si="56"/>
        <v>46082</v>
      </c>
      <c r="AP49" s="174">
        <f t="shared" si="56"/>
        <v>46113</v>
      </c>
      <c r="AQ49" s="174">
        <f t="shared" si="56"/>
        <v>46143</v>
      </c>
      <c r="AR49" s="174">
        <f t="shared" si="56"/>
        <v>46174</v>
      </c>
      <c r="AS49" s="174">
        <f t="shared" si="56"/>
        <v>46204</v>
      </c>
      <c r="AT49" s="174">
        <f t="shared" si="56"/>
        <v>46235</v>
      </c>
      <c r="AU49" s="174">
        <f t="shared" si="56"/>
        <v>46266</v>
      </c>
      <c r="AV49" s="174">
        <f t="shared" si="56"/>
        <v>46296</v>
      </c>
      <c r="AW49" s="174">
        <f t="shared" si="56"/>
        <v>46327</v>
      </c>
      <c r="AX49" s="174">
        <f t="shared" si="56"/>
        <v>46357</v>
      </c>
      <c r="AY49" s="174">
        <f t="shared" si="56"/>
        <v>46388</v>
      </c>
      <c r="AZ49" s="174">
        <f t="shared" si="56"/>
        <v>46419</v>
      </c>
      <c r="BA49" s="174">
        <f t="shared" si="56"/>
        <v>46447</v>
      </c>
      <c r="BB49" s="174">
        <f t="shared" si="56"/>
        <v>46478</v>
      </c>
      <c r="BC49" s="174">
        <f t="shared" si="56"/>
        <v>46508</v>
      </c>
      <c r="BD49" s="174">
        <f t="shared" si="56"/>
        <v>46539</v>
      </c>
      <c r="BE49" s="174">
        <f t="shared" si="56"/>
        <v>46569</v>
      </c>
      <c r="BF49" s="174">
        <f t="shared" si="56"/>
        <v>46600</v>
      </c>
      <c r="BG49" s="174">
        <f t="shared" si="56"/>
        <v>46631</v>
      </c>
      <c r="BH49" s="174">
        <f t="shared" si="56"/>
        <v>46661</v>
      </c>
      <c r="BI49" s="174">
        <f t="shared" si="56"/>
        <v>46692</v>
      </c>
      <c r="BJ49" s="174">
        <f t="shared" si="56"/>
        <v>46722</v>
      </c>
      <c r="BK49" s="174">
        <f t="shared" si="56"/>
        <v>46753</v>
      </c>
      <c r="BL49" s="174">
        <f t="shared" si="56"/>
        <v>46784</v>
      </c>
      <c r="BM49" s="174">
        <f t="shared" si="56"/>
        <v>46813</v>
      </c>
      <c r="BN49" s="174">
        <f t="shared" si="56"/>
        <v>46844</v>
      </c>
      <c r="BO49" s="174">
        <f t="shared" si="56"/>
        <v>46874</v>
      </c>
      <c r="BP49" s="174">
        <f t="shared" ref="BP49:CH49" si="57">BP$4</f>
        <v>46905</v>
      </c>
      <c r="BQ49" s="174">
        <f t="shared" si="57"/>
        <v>46935</v>
      </c>
      <c r="BR49" s="174">
        <f t="shared" si="57"/>
        <v>46966</v>
      </c>
      <c r="BS49" s="174">
        <f t="shared" si="57"/>
        <v>46997</v>
      </c>
      <c r="BT49" s="174">
        <f t="shared" si="57"/>
        <v>47027</v>
      </c>
      <c r="BU49" s="174">
        <f t="shared" si="57"/>
        <v>47058</v>
      </c>
      <c r="BV49" s="174">
        <f t="shared" si="57"/>
        <v>47088</v>
      </c>
      <c r="BW49" s="174">
        <f t="shared" si="57"/>
        <v>47119</v>
      </c>
      <c r="BX49" s="174">
        <f t="shared" si="57"/>
        <v>47150</v>
      </c>
      <c r="BY49" s="174">
        <f t="shared" si="57"/>
        <v>47178</v>
      </c>
      <c r="BZ49" s="174">
        <f t="shared" si="57"/>
        <v>47209</v>
      </c>
      <c r="CA49" s="174">
        <f t="shared" si="57"/>
        <v>47239</v>
      </c>
      <c r="CB49" s="174">
        <f t="shared" si="57"/>
        <v>47270</v>
      </c>
      <c r="CC49" s="174">
        <f t="shared" si="57"/>
        <v>47300</v>
      </c>
      <c r="CD49" s="174">
        <f t="shared" si="57"/>
        <v>47331</v>
      </c>
      <c r="CE49" s="174">
        <f t="shared" si="57"/>
        <v>47362</v>
      </c>
      <c r="CF49" s="174">
        <f t="shared" si="57"/>
        <v>47392</v>
      </c>
      <c r="CG49" s="174">
        <f t="shared" si="57"/>
        <v>47423</v>
      </c>
      <c r="CH49" s="175">
        <f t="shared" si="57"/>
        <v>47453</v>
      </c>
    </row>
    <row r="50" spans="1:87" ht="15" customHeight="1" x14ac:dyDescent="0.3">
      <c r="A50" s="571"/>
      <c r="B50" s="14" t="str">
        <f t="shared" ref="B50:B60" si="58">B35</f>
        <v>Building Shell</v>
      </c>
      <c r="C50" s="30">
        <f>((C5*0.5)-C35)*C66*C$78*C$2</f>
        <v>0</v>
      </c>
      <c r="D50" s="30">
        <f>((D5*0.5)+C20-D35)*D66*D$78*D$2</f>
        <v>4.98259130065082</v>
      </c>
      <c r="E50" s="30">
        <f t="shared" ref="E50:BP50" si="59">((E5*0.5)+D20-E35)*E66*E$78*E$2</f>
        <v>17.158369619118339</v>
      </c>
      <c r="F50" s="30">
        <f t="shared" si="59"/>
        <v>25.481977399078239</v>
      </c>
      <c r="G50" s="30">
        <f t="shared" si="59"/>
        <v>42.89802036827097</v>
      </c>
      <c r="H50" s="30">
        <f t="shared" si="59"/>
        <v>255.82797542658358</v>
      </c>
      <c r="I50" s="30">
        <f t="shared" si="59"/>
        <v>494.51872611961801</v>
      </c>
      <c r="J50" s="30">
        <f t="shared" si="59"/>
        <v>598.72578019248851</v>
      </c>
      <c r="K50" s="30">
        <f t="shared" si="59"/>
        <v>331.19895199850532</v>
      </c>
      <c r="L50" s="30">
        <f t="shared" si="59"/>
        <v>91.039417400213381</v>
      </c>
      <c r="M50" s="30">
        <f t="shared" si="59"/>
        <v>185.98226620525898</v>
      </c>
      <c r="N50" s="30">
        <f t="shared" si="59"/>
        <v>355.60673033741921</v>
      </c>
      <c r="O50" s="30">
        <f t="shared" si="59"/>
        <v>354.59785716196035</v>
      </c>
      <c r="P50" s="30">
        <f t="shared" si="59"/>
        <v>295.59395225121392</v>
      </c>
      <c r="Q50" s="30">
        <f t="shared" si="59"/>
        <v>228.90094884082973</v>
      </c>
      <c r="R50" s="30">
        <f t="shared" si="59"/>
        <v>130.71095900430819</v>
      </c>
      <c r="S50" s="30">
        <f t="shared" si="59"/>
        <v>147.17223079757935</v>
      </c>
      <c r="T50" s="30">
        <f t="shared" si="59"/>
        <v>756.15158869931452</v>
      </c>
      <c r="U50" s="30">
        <f t="shared" si="59"/>
        <v>1018.846211158092</v>
      </c>
      <c r="V50" s="30">
        <f t="shared" si="59"/>
        <v>968.69458050368883</v>
      </c>
      <c r="W50" s="30">
        <f t="shared" si="59"/>
        <v>485.47412326942163</v>
      </c>
      <c r="X50" s="30">
        <f t="shared" si="59"/>
        <v>123.36027273364151</v>
      </c>
      <c r="Y50" s="30">
        <f t="shared" si="59"/>
        <v>211.39149392197837</v>
      </c>
      <c r="Z50" s="30">
        <f t="shared" si="59"/>
        <v>356.68984928325142</v>
      </c>
      <c r="AA50" s="30">
        <f t="shared" si="59"/>
        <v>354.59785716196035</v>
      </c>
      <c r="AB50" s="30">
        <f t="shared" si="59"/>
        <v>295.59395225121392</v>
      </c>
      <c r="AC50" s="30">
        <f t="shared" si="59"/>
        <v>228.90094884082973</v>
      </c>
      <c r="AD50" s="30">
        <f t="shared" si="59"/>
        <v>130.71095900430819</v>
      </c>
      <c r="AE50" s="30">
        <f t="shared" si="59"/>
        <v>147.17223079757935</v>
      </c>
      <c r="AF50" s="30">
        <f t="shared" si="59"/>
        <v>756.15158869931452</v>
      </c>
      <c r="AG50" s="30">
        <f t="shared" si="59"/>
        <v>1018.846211158092</v>
      </c>
      <c r="AH50" s="30">
        <f t="shared" si="59"/>
        <v>968.69458050368883</v>
      </c>
      <c r="AI50" s="30">
        <f t="shared" si="59"/>
        <v>485.47412326942163</v>
      </c>
      <c r="AJ50" s="30">
        <f t="shared" si="59"/>
        <v>123.36027273364151</v>
      </c>
      <c r="AK50" s="30">
        <f t="shared" si="59"/>
        <v>211.39149392197837</v>
      </c>
      <c r="AL50" s="30">
        <f t="shared" si="59"/>
        <v>356.68984928325142</v>
      </c>
      <c r="AM50" s="30">
        <f t="shared" si="59"/>
        <v>354.59785716196035</v>
      </c>
      <c r="AN50" s="30">
        <f t="shared" si="59"/>
        <v>295.59395225121392</v>
      </c>
      <c r="AO50" s="30">
        <f t="shared" si="59"/>
        <v>228.90094884082973</v>
      </c>
      <c r="AP50" s="30">
        <f t="shared" si="59"/>
        <v>130.71095900430819</v>
      </c>
      <c r="AQ50" s="30">
        <f t="shared" si="59"/>
        <v>147.17223079757935</v>
      </c>
      <c r="AR50" s="30">
        <f t="shared" si="59"/>
        <v>756.15158869931452</v>
      </c>
      <c r="AS50" s="30">
        <f t="shared" si="59"/>
        <v>1018.846211158092</v>
      </c>
      <c r="AT50" s="30">
        <f t="shared" si="59"/>
        <v>968.69458050368883</v>
      </c>
      <c r="AU50" s="30">
        <f t="shared" si="59"/>
        <v>485.47412326942163</v>
      </c>
      <c r="AV50" s="30">
        <f t="shared" si="59"/>
        <v>123.36027273364151</v>
      </c>
      <c r="AW50" s="30">
        <f t="shared" si="59"/>
        <v>211.39149392197837</v>
      </c>
      <c r="AX50" s="30">
        <f t="shared" si="59"/>
        <v>356.68984928325142</v>
      </c>
      <c r="AY50" s="30">
        <f t="shared" si="59"/>
        <v>354.59785716196035</v>
      </c>
      <c r="AZ50" s="30">
        <f t="shared" si="59"/>
        <v>295.59395225121392</v>
      </c>
      <c r="BA50" s="30">
        <f t="shared" si="59"/>
        <v>228.90094884082973</v>
      </c>
      <c r="BB50" s="30">
        <f t="shared" si="59"/>
        <v>130.71095900430819</v>
      </c>
      <c r="BC50" s="30">
        <f t="shared" si="59"/>
        <v>147.17223079757935</v>
      </c>
      <c r="BD50" s="30">
        <f t="shared" si="59"/>
        <v>756.15158869931452</v>
      </c>
      <c r="BE50" s="30">
        <f t="shared" si="59"/>
        <v>1018.846211158092</v>
      </c>
      <c r="BF50" s="30">
        <f t="shared" si="59"/>
        <v>968.69458050368883</v>
      </c>
      <c r="BG50" s="30">
        <f t="shared" si="59"/>
        <v>485.47412326942163</v>
      </c>
      <c r="BH50" s="30">
        <f t="shared" si="59"/>
        <v>123.36027273364151</v>
      </c>
      <c r="BI50" s="30">
        <f t="shared" si="59"/>
        <v>211.39149392197837</v>
      </c>
      <c r="BJ50" s="30">
        <f t="shared" si="59"/>
        <v>356.68984928325142</v>
      </c>
      <c r="BK50" s="30">
        <f t="shared" si="59"/>
        <v>354.59785716196035</v>
      </c>
      <c r="BL50" s="30">
        <f t="shared" si="59"/>
        <v>295.59395225121392</v>
      </c>
      <c r="BM50" s="30">
        <f t="shared" si="59"/>
        <v>228.90094884082973</v>
      </c>
      <c r="BN50" s="30">
        <f t="shared" si="59"/>
        <v>130.71095900430819</v>
      </c>
      <c r="BO50" s="30">
        <f t="shared" si="59"/>
        <v>147.17223079757935</v>
      </c>
      <c r="BP50" s="30">
        <f t="shared" si="59"/>
        <v>756.15158869931452</v>
      </c>
      <c r="BQ50" s="30">
        <f t="shared" ref="BQ50:CH50" si="60">((BQ5*0.5)+BP20-BQ35)*BQ66*BQ$78*BQ$2</f>
        <v>1018.846211158092</v>
      </c>
      <c r="BR50" s="30">
        <f t="shared" si="60"/>
        <v>968.69458050368883</v>
      </c>
      <c r="BS50" s="30">
        <f t="shared" si="60"/>
        <v>485.47412326942163</v>
      </c>
      <c r="BT50" s="30">
        <f t="shared" si="60"/>
        <v>123.36027273364151</v>
      </c>
      <c r="BU50" s="30">
        <f t="shared" si="60"/>
        <v>211.39149392197837</v>
      </c>
      <c r="BV50" s="30">
        <f t="shared" si="60"/>
        <v>356.68984928325142</v>
      </c>
      <c r="BW50" s="30">
        <f t="shared" si="60"/>
        <v>354.59785716196035</v>
      </c>
      <c r="BX50" s="30">
        <f t="shared" si="60"/>
        <v>295.59395225121392</v>
      </c>
      <c r="BY50" s="30">
        <f t="shared" si="60"/>
        <v>228.90094884082973</v>
      </c>
      <c r="BZ50" s="30">
        <f t="shared" si="60"/>
        <v>130.71095900430819</v>
      </c>
      <c r="CA50" s="30">
        <f t="shared" si="60"/>
        <v>147.17223079757935</v>
      </c>
      <c r="CB50" s="30">
        <f t="shared" si="60"/>
        <v>756.15158869931452</v>
      </c>
      <c r="CC50" s="30">
        <f t="shared" si="60"/>
        <v>1018.846211158092</v>
      </c>
      <c r="CD50" s="30">
        <f t="shared" si="60"/>
        <v>968.69458050368883</v>
      </c>
      <c r="CE50" s="30">
        <f t="shared" si="60"/>
        <v>485.47412326942163</v>
      </c>
      <c r="CF50" s="30">
        <f t="shared" si="60"/>
        <v>123.36027273364151</v>
      </c>
      <c r="CG50" s="30">
        <f t="shared" si="60"/>
        <v>211.39149392197837</v>
      </c>
      <c r="CH50" s="33">
        <f t="shared" si="60"/>
        <v>356.68984928325142</v>
      </c>
    </row>
    <row r="51" spans="1:87" ht="15.6" x14ac:dyDescent="0.3">
      <c r="A51" s="571"/>
      <c r="B51" s="14" t="str">
        <f t="shared" si="58"/>
        <v>Cooling</v>
      </c>
      <c r="C51" s="30">
        <f t="shared" ref="C51:C59" si="61">((C6*0.5)-C36)*C67*C$78*C$2</f>
        <v>1.9528628114259337E-2</v>
      </c>
      <c r="D51" s="30">
        <f t="shared" ref="D51:BO51" si="62">((D6*0.5)+C21-D36)*D67*D$78*D$2</f>
        <v>2.5417297165613988</v>
      </c>
      <c r="E51" s="30">
        <f t="shared" si="62"/>
        <v>20.147210587132548</v>
      </c>
      <c r="F51" s="30">
        <f t="shared" si="62"/>
        <v>156.50014411874622</v>
      </c>
      <c r="G51" s="30">
        <f t="shared" si="62"/>
        <v>950.41235755135597</v>
      </c>
      <c r="H51" s="30">
        <f t="shared" si="62"/>
        <v>8338.4281773599087</v>
      </c>
      <c r="I51" s="30">
        <f t="shared" si="62"/>
        <v>14940.771899410873</v>
      </c>
      <c r="J51" s="30">
        <f t="shared" si="62"/>
        <v>17478.65932709329</v>
      </c>
      <c r="K51" s="30">
        <f t="shared" si="62"/>
        <v>9302.8013472584698</v>
      </c>
      <c r="L51" s="30">
        <f t="shared" si="62"/>
        <v>654.36045777213531</v>
      </c>
      <c r="M51" s="30">
        <f t="shared" si="62"/>
        <v>56.33694096401257</v>
      </c>
      <c r="N51" s="30">
        <f t="shared" si="62"/>
        <v>45.76982923649723</v>
      </c>
      <c r="O51" s="30">
        <f t="shared" si="62"/>
        <v>43.665259743931038</v>
      </c>
      <c r="P51" s="30">
        <f t="shared" si="62"/>
        <v>39.897713343581948</v>
      </c>
      <c r="Q51" s="30">
        <f t="shared" si="62"/>
        <v>116.82493419487936</v>
      </c>
      <c r="R51" s="30">
        <f t="shared" si="62"/>
        <v>605.20555983697727</v>
      </c>
      <c r="S51" s="30">
        <f t="shared" si="62"/>
        <v>2688.910253352728</v>
      </c>
      <c r="T51" s="30">
        <f t="shared" si="62"/>
        <v>17510.89871474493</v>
      </c>
      <c r="U51" s="30">
        <f t="shared" si="62"/>
        <v>23652.777058352684</v>
      </c>
      <c r="V51" s="30">
        <f t="shared" si="62"/>
        <v>22488.273003556944</v>
      </c>
      <c r="W51" s="30">
        <f t="shared" si="62"/>
        <v>10514.999931581535</v>
      </c>
      <c r="X51" s="30">
        <f t="shared" si="62"/>
        <v>703.17038979862309</v>
      </c>
      <c r="Y51" s="30">
        <f t="shared" si="62"/>
        <v>58.500773092503124</v>
      </c>
      <c r="Z51" s="30">
        <f t="shared" si="62"/>
        <v>46.551760851546831</v>
      </c>
      <c r="AA51" s="30">
        <f t="shared" si="62"/>
        <v>43.665259743931038</v>
      </c>
      <c r="AB51" s="30">
        <f t="shared" si="62"/>
        <v>39.897713343581948</v>
      </c>
      <c r="AC51" s="30">
        <f t="shared" si="62"/>
        <v>116.82493419487936</v>
      </c>
      <c r="AD51" s="30">
        <f t="shared" si="62"/>
        <v>605.20555983697727</v>
      </c>
      <c r="AE51" s="30">
        <f t="shared" si="62"/>
        <v>2688.910253352728</v>
      </c>
      <c r="AF51" s="30">
        <f t="shared" si="62"/>
        <v>17510.89871474493</v>
      </c>
      <c r="AG51" s="30">
        <f t="shared" si="62"/>
        <v>23652.777058352684</v>
      </c>
      <c r="AH51" s="30">
        <f t="shared" si="62"/>
        <v>22488.273003556944</v>
      </c>
      <c r="AI51" s="30">
        <f t="shared" si="62"/>
        <v>10514.999931581535</v>
      </c>
      <c r="AJ51" s="30">
        <f t="shared" si="62"/>
        <v>703.17038979862309</v>
      </c>
      <c r="AK51" s="30">
        <f t="shared" si="62"/>
        <v>58.500773092503124</v>
      </c>
      <c r="AL51" s="30">
        <f t="shared" si="62"/>
        <v>46.551760851546831</v>
      </c>
      <c r="AM51" s="30">
        <f t="shared" si="62"/>
        <v>43.665259743931038</v>
      </c>
      <c r="AN51" s="30">
        <f t="shared" si="62"/>
        <v>39.897713343581948</v>
      </c>
      <c r="AO51" s="30">
        <f t="shared" si="62"/>
        <v>116.82493419487936</v>
      </c>
      <c r="AP51" s="30">
        <f t="shared" si="62"/>
        <v>605.20555983697727</v>
      </c>
      <c r="AQ51" s="30">
        <f t="shared" si="62"/>
        <v>2688.910253352728</v>
      </c>
      <c r="AR51" s="30">
        <f t="shared" si="62"/>
        <v>17510.89871474493</v>
      </c>
      <c r="AS51" s="30">
        <f t="shared" si="62"/>
        <v>23652.777058352684</v>
      </c>
      <c r="AT51" s="30">
        <f t="shared" si="62"/>
        <v>22488.273003556944</v>
      </c>
      <c r="AU51" s="30">
        <f t="shared" si="62"/>
        <v>10514.999931581535</v>
      </c>
      <c r="AV51" s="30">
        <f t="shared" si="62"/>
        <v>703.17038979862309</v>
      </c>
      <c r="AW51" s="30">
        <f t="shared" si="62"/>
        <v>58.500773092503124</v>
      </c>
      <c r="AX51" s="30">
        <f t="shared" si="62"/>
        <v>46.551760851546831</v>
      </c>
      <c r="AY51" s="30">
        <f t="shared" si="62"/>
        <v>43.665259743931038</v>
      </c>
      <c r="AZ51" s="30">
        <f t="shared" si="62"/>
        <v>39.897713343581948</v>
      </c>
      <c r="BA51" s="30">
        <f t="shared" si="62"/>
        <v>116.82493419487936</v>
      </c>
      <c r="BB51" s="30">
        <f t="shared" si="62"/>
        <v>605.20555983697727</v>
      </c>
      <c r="BC51" s="30">
        <f t="shared" si="62"/>
        <v>2688.910253352728</v>
      </c>
      <c r="BD51" s="30">
        <f t="shared" si="62"/>
        <v>17510.89871474493</v>
      </c>
      <c r="BE51" s="30">
        <f t="shared" si="62"/>
        <v>23652.777058352684</v>
      </c>
      <c r="BF51" s="30">
        <f t="shared" si="62"/>
        <v>22488.273003556944</v>
      </c>
      <c r="BG51" s="30">
        <f t="shared" si="62"/>
        <v>10514.999931581535</v>
      </c>
      <c r="BH51" s="30">
        <f t="shared" si="62"/>
        <v>703.17038979862309</v>
      </c>
      <c r="BI51" s="30">
        <f t="shared" si="62"/>
        <v>58.500773092503124</v>
      </c>
      <c r="BJ51" s="30">
        <f t="shared" si="62"/>
        <v>46.551760851546831</v>
      </c>
      <c r="BK51" s="30">
        <f t="shared" si="62"/>
        <v>43.665259743931038</v>
      </c>
      <c r="BL51" s="30">
        <f t="shared" si="62"/>
        <v>39.897713343581948</v>
      </c>
      <c r="BM51" s="30">
        <f t="shared" si="62"/>
        <v>116.82493419487936</v>
      </c>
      <c r="BN51" s="30">
        <f t="shared" si="62"/>
        <v>605.20555983697727</v>
      </c>
      <c r="BO51" s="30">
        <f t="shared" si="62"/>
        <v>2688.910253352728</v>
      </c>
      <c r="BP51" s="30">
        <f t="shared" ref="BP51:CH51" si="63">((BP6*0.5)+BO21-BP36)*BP67*BP$78*BP$2</f>
        <v>17510.89871474493</v>
      </c>
      <c r="BQ51" s="30">
        <f t="shared" si="63"/>
        <v>23652.777058352684</v>
      </c>
      <c r="BR51" s="30">
        <f t="shared" si="63"/>
        <v>22488.273003556944</v>
      </c>
      <c r="BS51" s="30">
        <f t="shared" si="63"/>
        <v>10514.999931581535</v>
      </c>
      <c r="BT51" s="30">
        <f t="shared" si="63"/>
        <v>703.17038979862309</v>
      </c>
      <c r="BU51" s="30">
        <f t="shared" si="63"/>
        <v>58.500773092503124</v>
      </c>
      <c r="BV51" s="30">
        <f t="shared" si="63"/>
        <v>46.551760851546831</v>
      </c>
      <c r="BW51" s="30">
        <f t="shared" si="63"/>
        <v>43.665259743931038</v>
      </c>
      <c r="BX51" s="30">
        <f t="shared" si="63"/>
        <v>39.897713343581948</v>
      </c>
      <c r="BY51" s="30">
        <f t="shared" si="63"/>
        <v>116.82493419487936</v>
      </c>
      <c r="BZ51" s="30">
        <f t="shared" si="63"/>
        <v>605.20555983697727</v>
      </c>
      <c r="CA51" s="30">
        <f t="shared" si="63"/>
        <v>2688.910253352728</v>
      </c>
      <c r="CB51" s="30">
        <f t="shared" si="63"/>
        <v>17510.89871474493</v>
      </c>
      <c r="CC51" s="30">
        <f t="shared" si="63"/>
        <v>23652.777058352684</v>
      </c>
      <c r="CD51" s="30">
        <f t="shared" si="63"/>
        <v>22488.273003556944</v>
      </c>
      <c r="CE51" s="30">
        <f t="shared" si="63"/>
        <v>10514.999931581535</v>
      </c>
      <c r="CF51" s="30">
        <f t="shared" si="63"/>
        <v>703.17038979862309</v>
      </c>
      <c r="CG51" s="30">
        <f t="shared" si="63"/>
        <v>58.500773092503124</v>
      </c>
      <c r="CH51" s="33">
        <f t="shared" si="63"/>
        <v>46.551760851546831</v>
      </c>
    </row>
    <row r="52" spans="1:87" ht="15.6" x14ac:dyDescent="0.3">
      <c r="A52" s="571"/>
      <c r="B52" s="14" t="str">
        <f t="shared" si="58"/>
        <v>Freezer</v>
      </c>
      <c r="C52" s="30">
        <f t="shared" si="61"/>
        <v>0</v>
      </c>
      <c r="D52" s="30">
        <f t="shared" ref="D52:BO52" si="64">((D7*0.5)+C22-D37)*D68*D$78*D$2</f>
        <v>0</v>
      </c>
      <c r="E52" s="30">
        <f t="shared" si="64"/>
        <v>0</v>
      </c>
      <c r="F52" s="30">
        <f t="shared" si="64"/>
        <v>0</v>
      </c>
      <c r="G52" s="30">
        <f t="shared" si="64"/>
        <v>0</v>
      </c>
      <c r="H52" s="30">
        <f t="shared" si="64"/>
        <v>0</v>
      </c>
      <c r="I52" s="30">
        <f t="shared" si="64"/>
        <v>0</v>
      </c>
      <c r="J52" s="30">
        <f t="shared" si="64"/>
        <v>0</v>
      </c>
      <c r="K52" s="30">
        <f t="shared" si="64"/>
        <v>0</v>
      </c>
      <c r="L52" s="30">
        <f t="shared" si="64"/>
        <v>0</v>
      </c>
      <c r="M52" s="30">
        <f t="shared" si="64"/>
        <v>0</v>
      </c>
      <c r="N52" s="30">
        <f t="shared" si="64"/>
        <v>0</v>
      </c>
      <c r="O52" s="30">
        <f t="shared" si="64"/>
        <v>0</v>
      </c>
      <c r="P52" s="30">
        <f t="shared" si="64"/>
        <v>0</v>
      </c>
      <c r="Q52" s="30">
        <f t="shared" si="64"/>
        <v>0</v>
      </c>
      <c r="R52" s="30">
        <f t="shared" si="64"/>
        <v>0</v>
      </c>
      <c r="S52" s="30">
        <f t="shared" si="64"/>
        <v>0</v>
      </c>
      <c r="T52" s="30">
        <f t="shared" si="64"/>
        <v>0</v>
      </c>
      <c r="U52" s="30">
        <f t="shared" si="64"/>
        <v>0</v>
      </c>
      <c r="V52" s="30">
        <f t="shared" si="64"/>
        <v>0</v>
      </c>
      <c r="W52" s="30">
        <f t="shared" si="64"/>
        <v>0</v>
      </c>
      <c r="X52" s="30">
        <f t="shared" si="64"/>
        <v>0</v>
      </c>
      <c r="Y52" s="30">
        <f t="shared" si="64"/>
        <v>0</v>
      </c>
      <c r="Z52" s="30">
        <f t="shared" si="64"/>
        <v>0</v>
      </c>
      <c r="AA52" s="30">
        <f t="shared" si="64"/>
        <v>0</v>
      </c>
      <c r="AB52" s="30">
        <f t="shared" si="64"/>
        <v>0</v>
      </c>
      <c r="AC52" s="30">
        <f t="shared" si="64"/>
        <v>0</v>
      </c>
      <c r="AD52" s="30">
        <f t="shared" si="64"/>
        <v>0</v>
      </c>
      <c r="AE52" s="30">
        <f t="shared" si="64"/>
        <v>0</v>
      </c>
      <c r="AF52" s="30">
        <f t="shared" si="64"/>
        <v>0</v>
      </c>
      <c r="AG52" s="30">
        <f t="shared" si="64"/>
        <v>0</v>
      </c>
      <c r="AH52" s="30">
        <f t="shared" si="64"/>
        <v>0</v>
      </c>
      <c r="AI52" s="30">
        <f t="shared" si="64"/>
        <v>0</v>
      </c>
      <c r="AJ52" s="30">
        <f t="shared" si="64"/>
        <v>0</v>
      </c>
      <c r="AK52" s="30">
        <f t="shared" si="64"/>
        <v>0</v>
      </c>
      <c r="AL52" s="30">
        <f t="shared" si="64"/>
        <v>0</v>
      </c>
      <c r="AM52" s="30">
        <f t="shared" si="64"/>
        <v>0</v>
      </c>
      <c r="AN52" s="30">
        <f t="shared" si="64"/>
        <v>0</v>
      </c>
      <c r="AO52" s="30">
        <f t="shared" si="64"/>
        <v>0</v>
      </c>
      <c r="AP52" s="30">
        <f t="shared" si="64"/>
        <v>0</v>
      </c>
      <c r="AQ52" s="30">
        <f t="shared" si="64"/>
        <v>0</v>
      </c>
      <c r="AR52" s="30">
        <f t="shared" si="64"/>
        <v>0</v>
      </c>
      <c r="AS52" s="30">
        <f t="shared" si="64"/>
        <v>0</v>
      </c>
      <c r="AT52" s="30">
        <f t="shared" si="64"/>
        <v>0</v>
      </c>
      <c r="AU52" s="30">
        <f t="shared" si="64"/>
        <v>0</v>
      </c>
      <c r="AV52" s="30">
        <f t="shared" si="64"/>
        <v>0</v>
      </c>
      <c r="AW52" s="30">
        <f t="shared" si="64"/>
        <v>0</v>
      </c>
      <c r="AX52" s="30">
        <f t="shared" si="64"/>
        <v>0</v>
      </c>
      <c r="AY52" s="30">
        <f t="shared" si="64"/>
        <v>0</v>
      </c>
      <c r="AZ52" s="30">
        <f t="shared" si="64"/>
        <v>0</v>
      </c>
      <c r="BA52" s="30">
        <f t="shared" si="64"/>
        <v>0</v>
      </c>
      <c r="BB52" s="30">
        <f t="shared" si="64"/>
        <v>0</v>
      </c>
      <c r="BC52" s="30">
        <f t="shared" si="64"/>
        <v>0</v>
      </c>
      <c r="BD52" s="30">
        <f t="shared" si="64"/>
        <v>0</v>
      </c>
      <c r="BE52" s="30">
        <f t="shared" si="64"/>
        <v>0</v>
      </c>
      <c r="BF52" s="30">
        <f t="shared" si="64"/>
        <v>0</v>
      </c>
      <c r="BG52" s="30">
        <f t="shared" si="64"/>
        <v>0</v>
      </c>
      <c r="BH52" s="30">
        <f t="shared" si="64"/>
        <v>0</v>
      </c>
      <c r="BI52" s="30">
        <f t="shared" si="64"/>
        <v>0</v>
      </c>
      <c r="BJ52" s="30">
        <f t="shared" si="64"/>
        <v>0</v>
      </c>
      <c r="BK52" s="30">
        <f t="shared" si="64"/>
        <v>0</v>
      </c>
      <c r="BL52" s="30">
        <f t="shared" si="64"/>
        <v>0</v>
      </c>
      <c r="BM52" s="30">
        <f t="shared" si="64"/>
        <v>0</v>
      </c>
      <c r="BN52" s="30">
        <f t="shared" si="64"/>
        <v>0</v>
      </c>
      <c r="BO52" s="30">
        <f t="shared" si="64"/>
        <v>0</v>
      </c>
      <c r="BP52" s="30">
        <f t="shared" ref="BP52:CH52" si="65">((BP7*0.5)+BO22-BP37)*BP68*BP$78*BP$2</f>
        <v>0</v>
      </c>
      <c r="BQ52" s="30">
        <f t="shared" si="65"/>
        <v>0</v>
      </c>
      <c r="BR52" s="30">
        <f t="shared" si="65"/>
        <v>0</v>
      </c>
      <c r="BS52" s="30">
        <f t="shared" si="65"/>
        <v>0</v>
      </c>
      <c r="BT52" s="30">
        <f t="shared" si="65"/>
        <v>0</v>
      </c>
      <c r="BU52" s="30">
        <f t="shared" si="65"/>
        <v>0</v>
      </c>
      <c r="BV52" s="30">
        <f t="shared" si="65"/>
        <v>0</v>
      </c>
      <c r="BW52" s="30">
        <f t="shared" si="65"/>
        <v>0</v>
      </c>
      <c r="BX52" s="30">
        <f t="shared" si="65"/>
        <v>0</v>
      </c>
      <c r="BY52" s="30">
        <f t="shared" si="65"/>
        <v>0</v>
      </c>
      <c r="BZ52" s="30">
        <f t="shared" si="65"/>
        <v>0</v>
      </c>
      <c r="CA52" s="30">
        <f t="shared" si="65"/>
        <v>0</v>
      </c>
      <c r="CB52" s="30">
        <f t="shared" si="65"/>
        <v>0</v>
      </c>
      <c r="CC52" s="30">
        <f t="shared" si="65"/>
        <v>0</v>
      </c>
      <c r="CD52" s="30">
        <f t="shared" si="65"/>
        <v>0</v>
      </c>
      <c r="CE52" s="30">
        <f t="shared" si="65"/>
        <v>0</v>
      </c>
      <c r="CF52" s="30">
        <f t="shared" si="65"/>
        <v>0</v>
      </c>
      <c r="CG52" s="30">
        <f t="shared" si="65"/>
        <v>0</v>
      </c>
      <c r="CH52" s="33">
        <f t="shared" si="65"/>
        <v>0</v>
      </c>
    </row>
    <row r="53" spans="1:87" ht="15.6" x14ac:dyDescent="0.3">
      <c r="A53" s="571"/>
      <c r="B53" s="14" t="str">
        <f t="shared" si="58"/>
        <v>Heating</v>
      </c>
      <c r="C53" s="30">
        <f t="shared" si="61"/>
        <v>12.813902364318057</v>
      </c>
      <c r="D53" s="30">
        <f t="shared" ref="D53:BO53" si="66">((D8*0.5)+C23-D38)*D69*D$78*D$2</f>
        <v>65.903585563442036</v>
      </c>
      <c r="E53" s="30">
        <f t="shared" si="66"/>
        <v>248.71566209449563</v>
      </c>
      <c r="F53" s="30">
        <f t="shared" si="66"/>
        <v>255.24547662670747</v>
      </c>
      <c r="G53" s="30">
        <f t="shared" si="66"/>
        <v>115.237556922914</v>
      </c>
      <c r="H53" s="30">
        <f t="shared" si="66"/>
        <v>8.6240454879126585</v>
      </c>
      <c r="I53" s="30">
        <f t="shared" si="66"/>
        <v>0.12995973574611278</v>
      </c>
      <c r="J53" s="30">
        <f t="shared" si="66"/>
        <v>0.29636489139769012</v>
      </c>
      <c r="K53" s="30">
        <f t="shared" si="66"/>
        <v>397.82761959924107</v>
      </c>
      <c r="L53" s="30">
        <f t="shared" si="66"/>
        <v>1441.0127021913279</v>
      </c>
      <c r="M53" s="30">
        <f t="shared" si="66"/>
        <v>3744.7719618263795</v>
      </c>
      <c r="N53" s="30">
        <f t="shared" si="66"/>
        <v>6553.9890089240107</v>
      </c>
      <c r="O53" s="30">
        <f t="shared" si="66"/>
        <v>6643.8440317089126</v>
      </c>
      <c r="P53" s="30">
        <f t="shared" si="66"/>
        <v>5535.3637044234483</v>
      </c>
      <c r="Q53" s="30">
        <f t="shared" si="66"/>
        <v>4216.8177976481529</v>
      </c>
      <c r="R53" s="30">
        <f t="shared" si="66"/>
        <v>1971.0713216632328</v>
      </c>
      <c r="S53" s="30">
        <f t="shared" si="66"/>
        <v>590.5297032453866</v>
      </c>
      <c r="T53" s="30">
        <f t="shared" si="66"/>
        <v>35.494254113159968</v>
      </c>
      <c r="U53" s="30">
        <f t="shared" si="66"/>
        <v>0.41756235101064382</v>
      </c>
      <c r="V53" s="30">
        <f t="shared" si="66"/>
        <v>0.62632812828620421</v>
      </c>
      <c r="W53" s="30">
        <f t="shared" si="66"/>
        <v>613.0310297486501</v>
      </c>
      <c r="X53" s="30">
        <f t="shared" si="66"/>
        <v>1753.0996921938756</v>
      </c>
      <c r="Y53" s="30">
        <f t="shared" si="66"/>
        <v>3934.3367725188541</v>
      </c>
      <c r="Z53" s="30">
        <f t="shared" si="66"/>
        <v>6680.8795459663179</v>
      </c>
      <c r="AA53" s="30">
        <f t="shared" si="66"/>
        <v>6643.8440317089126</v>
      </c>
      <c r="AB53" s="30">
        <f t="shared" si="66"/>
        <v>5535.3637044234483</v>
      </c>
      <c r="AC53" s="30">
        <f t="shared" si="66"/>
        <v>4216.8177976481529</v>
      </c>
      <c r="AD53" s="30">
        <f t="shared" si="66"/>
        <v>1971.0713216632328</v>
      </c>
      <c r="AE53" s="30">
        <f t="shared" si="66"/>
        <v>590.5297032453866</v>
      </c>
      <c r="AF53" s="30">
        <f t="shared" si="66"/>
        <v>35.494254113159968</v>
      </c>
      <c r="AG53" s="30">
        <f t="shared" si="66"/>
        <v>0.41756235101064382</v>
      </c>
      <c r="AH53" s="30">
        <f t="shared" si="66"/>
        <v>0.62632812828620421</v>
      </c>
      <c r="AI53" s="30">
        <f t="shared" si="66"/>
        <v>613.0310297486501</v>
      </c>
      <c r="AJ53" s="30">
        <f t="shared" si="66"/>
        <v>1753.0996921938756</v>
      </c>
      <c r="AK53" s="30">
        <f t="shared" si="66"/>
        <v>3934.3367725188541</v>
      </c>
      <c r="AL53" s="30">
        <f t="shared" si="66"/>
        <v>6680.8795459663179</v>
      </c>
      <c r="AM53" s="30">
        <f t="shared" si="66"/>
        <v>6643.8440317089126</v>
      </c>
      <c r="AN53" s="30">
        <f t="shared" si="66"/>
        <v>5535.3637044234483</v>
      </c>
      <c r="AO53" s="30">
        <f t="shared" si="66"/>
        <v>4216.8177976481529</v>
      </c>
      <c r="AP53" s="30">
        <f t="shared" si="66"/>
        <v>1971.0713216632328</v>
      </c>
      <c r="AQ53" s="30">
        <f t="shared" si="66"/>
        <v>590.5297032453866</v>
      </c>
      <c r="AR53" s="30">
        <f t="shared" si="66"/>
        <v>35.494254113159968</v>
      </c>
      <c r="AS53" s="30">
        <f t="shared" si="66"/>
        <v>0.41756235101064382</v>
      </c>
      <c r="AT53" s="30">
        <f t="shared" si="66"/>
        <v>0.62632812828620421</v>
      </c>
      <c r="AU53" s="30">
        <f t="shared" si="66"/>
        <v>613.0310297486501</v>
      </c>
      <c r="AV53" s="30">
        <f t="shared" si="66"/>
        <v>1753.0996921938756</v>
      </c>
      <c r="AW53" s="30">
        <f t="shared" si="66"/>
        <v>3934.3367725188541</v>
      </c>
      <c r="AX53" s="30">
        <f t="shared" si="66"/>
        <v>6680.8795459663179</v>
      </c>
      <c r="AY53" s="30">
        <f t="shared" si="66"/>
        <v>6643.8440317089126</v>
      </c>
      <c r="AZ53" s="30">
        <f t="shared" si="66"/>
        <v>5535.3637044234483</v>
      </c>
      <c r="BA53" s="30">
        <f t="shared" si="66"/>
        <v>4216.8177976481529</v>
      </c>
      <c r="BB53" s="30">
        <f t="shared" si="66"/>
        <v>1971.0713216632328</v>
      </c>
      <c r="BC53" s="30">
        <f t="shared" si="66"/>
        <v>590.5297032453866</v>
      </c>
      <c r="BD53" s="30">
        <f t="shared" si="66"/>
        <v>35.494254113159968</v>
      </c>
      <c r="BE53" s="30">
        <f t="shared" si="66"/>
        <v>0.41756235101064382</v>
      </c>
      <c r="BF53" s="30">
        <f t="shared" si="66"/>
        <v>0.62632812828620421</v>
      </c>
      <c r="BG53" s="30">
        <f t="shared" si="66"/>
        <v>613.0310297486501</v>
      </c>
      <c r="BH53" s="30">
        <f t="shared" si="66"/>
        <v>1753.0996921938756</v>
      </c>
      <c r="BI53" s="30">
        <f t="shared" si="66"/>
        <v>3934.3367725188541</v>
      </c>
      <c r="BJ53" s="30">
        <f t="shared" si="66"/>
        <v>6680.8795459663179</v>
      </c>
      <c r="BK53" s="30">
        <f t="shared" si="66"/>
        <v>6643.8440317089126</v>
      </c>
      <c r="BL53" s="30">
        <f t="shared" si="66"/>
        <v>5535.3637044234483</v>
      </c>
      <c r="BM53" s="30">
        <f t="shared" si="66"/>
        <v>4216.8177976481529</v>
      </c>
      <c r="BN53" s="30">
        <f t="shared" si="66"/>
        <v>1971.0713216632328</v>
      </c>
      <c r="BO53" s="30">
        <f t="shared" si="66"/>
        <v>590.5297032453866</v>
      </c>
      <c r="BP53" s="30">
        <f t="shared" ref="BP53:CH53" si="67">((BP8*0.5)+BO23-BP38)*BP69*BP$78*BP$2</f>
        <v>35.494254113159968</v>
      </c>
      <c r="BQ53" s="30">
        <f t="shared" si="67"/>
        <v>0.41756235101064382</v>
      </c>
      <c r="BR53" s="30">
        <f t="shared" si="67"/>
        <v>0.62632812828620421</v>
      </c>
      <c r="BS53" s="30">
        <f t="shared" si="67"/>
        <v>613.0310297486501</v>
      </c>
      <c r="BT53" s="30">
        <f t="shared" si="67"/>
        <v>1753.0996921938756</v>
      </c>
      <c r="BU53" s="30">
        <f t="shared" si="67"/>
        <v>3934.3367725188541</v>
      </c>
      <c r="BV53" s="30">
        <f t="shared" si="67"/>
        <v>6680.8795459663179</v>
      </c>
      <c r="BW53" s="30">
        <f t="shared" si="67"/>
        <v>6643.8440317089126</v>
      </c>
      <c r="BX53" s="30">
        <f t="shared" si="67"/>
        <v>5535.3637044234483</v>
      </c>
      <c r="BY53" s="30">
        <f t="shared" si="67"/>
        <v>4216.8177976481529</v>
      </c>
      <c r="BZ53" s="30">
        <f t="shared" si="67"/>
        <v>1971.0713216632328</v>
      </c>
      <c r="CA53" s="30">
        <f t="shared" si="67"/>
        <v>590.5297032453866</v>
      </c>
      <c r="CB53" s="30">
        <f t="shared" si="67"/>
        <v>35.494254113159968</v>
      </c>
      <c r="CC53" s="30">
        <f t="shared" si="67"/>
        <v>0.41756235101064382</v>
      </c>
      <c r="CD53" s="30">
        <f t="shared" si="67"/>
        <v>0.62632812828620421</v>
      </c>
      <c r="CE53" s="30">
        <f t="shared" si="67"/>
        <v>613.0310297486501</v>
      </c>
      <c r="CF53" s="30">
        <f t="shared" si="67"/>
        <v>1753.0996921938756</v>
      </c>
      <c r="CG53" s="30">
        <f t="shared" si="67"/>
        <v>3934.3367725188541</v>
      </c>
      <c r="CH53" s="33">
        <f t="shared" si="67"/>
        <v>6680.8795459663179</v>
      </c>
    </row>
    <row r="54" spans="1:87" ht="15.6" x14ac:dyDescent="0.3">
      <c r="A54" s="571"/>
      <c r="B54" s="14" t="str">
        <f t="shared" si="58"/>
        <v>HVAC</v>
      </c>
      <c r="C54" s="30">
        <f t="shared" si="61"/>
        <v>85.770046670917296</v>
      </c>
      <c r="D54" s="30">
        <f t="shared" ref="D54:BO54" si="68">((D9*0.5)+C24-D39)*D70*D$78*D$2</f>
        <v>1134.2158902885546</v>
      </c>
      <c r="E54" s="30">
        <f t="shared" si="68"/>
        <v>2644.7553992203229</v>
      </c>
      <c r="F54" s="30">
        <f t="shared" si="68"/>
        <v>2286.3328366911624</v>
      </c>
      <c r="G54" s="30">
        <f t="shared" si="68"/>
        <v>3329.8280048824527</v>
      </c>
      <c r="H54" s="30">
        <f t="shared" si="68"/>
        <v>21886.1544715208</v>
      </c>
      <c r="I54" s="30">
        <f t="shared" si="68"/>
        <v>37250.067557412229</v>
      </c>
      <c r="J54" s="30">
        <f t="shared" si="68"/>
        <v>41130.518317883871</v>
      </c>
      <c r="K54" s="30">
        <f t="shared" si="68"/>
        <v>25369.132428550456</v>
      </c>
      <c r="L54" s="30">
        <f t="shared" si="68"/>
        <v>7339.9391345597369</v>
      </c>
      <c r="M54" s="30">
        <f t="shared" si="68"/>
        <v>13029.584131448084</v>
      </c>
      <c r="N54" s="30">
        <f t="shared" si="68"/>
        <v>24000.796261544001</v>
      </c>
      <c r="O54" s="30">
        <f t="shared" si="68"/>
        <v>25271.068157933925</v>
      </c>
      <c r="P54" s="30">
        <f t="shared" si="68"/>
        <v>21066.046405919562</v>
      </c>
      <c r="Q54" s="30">
        <f t="shared" si="68"/>
        <v>16313.046914240906</v>
      </c>
      <c r="R54" s="30">
        <f t="shared" si="68"/>
        <v>9315.3567831010932</v>
      </c>
      <c r="S54" s="30">
        <f t="shared" si="68"/>
        <v>10488.499578670859</v>
      </c>
      <c r="T54" s="30">
        <f t="shared" si="68"/>
        <v>53888.533023544449</v>
      </c>
      <c r="U54" s="30">
        <f t="shared" si="68"/>
        <v>72609.948212036004</v>
      </c>
      <c r="V54" s="30">
        <f t="shared" si="68"/>
        <v>69035.800058286521</v>
      </c>
      <c r="W54" s="30">
        <f t="shared" si="68"/>
        <v>34598.205855629967</v>
      </c>
      <c r="X54" s="30">
        <f t="shared" si="68"/>
        <v>8791.4966130472094</v>
      </c>
      <c r="Y54" s="30">
        <f t="shared" si="68"/>
        <v>15065.20342132193</v>
      </c>
      <c r="Z54" s="30">
        <f t="shared" si="68"/>
        <v>25420.157822226123</v>
      </c>
      <c r="AA54" s="30">
        <f t="shared" si="68"/>
        <v>25271.068157933925</v>
      </c>
      <c r="AB54" s="30">
        <f t="shared" si="68"/>
        <v>21066.046405919562</v>
      </c>
      <c r="AC54" s="30">
        <f t="shared" si="68"/>
        <v>16313.046914240906</v>
      </c>
      <c r="AD54" s="30">
        <f t="shared" si="68"/>
        <v>9315.3567831010932</v>
      </c>
      <c r="AE54" s="30">
        <f t="shared" si="68"/>
        <v>10488.499578670859</v>
      </c>
      <c r="AF54" s="30">
        <f t="shared" si="68"/>
        <v>53888.533023544449</v>
      </c>
      <c r="AG54" s="30">
        <f t="shared" si="68"/>
        <v>72609.948212036004</v>
      </c>
      <c r="AH54" s="30">
        <f t="shared" si="68"/>
        <v>69035.800058286521</v>
      </c>
      <c r="AI54" s="30">
        <f t="shared" si="68"/>
        <v>34598.205855629967</v>
      </c>
      <c r="AJ54" s="30">
        <f t="shared" si="68"/>
        <v>8791.4966130472094</v>
      </c>
      <c r="AK54" s="30">
        <f t="shared" si="68"/>
        <v>15065.20342132193</v>
      </c>
      <c r="AL54" s="30">
        <f t="shared" si="68"/>
        <v>25420.157822226123</v>
      </c>
      <c r="AM54" s="30">
        <f t="shared" si="68"/>
        <v>25271.068157933925</v>
      </c>
      <c r="AN54" s="30">
        <f t="shared" si="68"/>
        <v>21066.046405919562</v>
      </c>
      <c r="AO54" s="30">
        <f t="shared" si="68"/>
        <v>16313.046914240906</v>
      </c>
      <c r="AP54" s="30">
        <f t="shared" si="68"/>
        <v>9315.3567831010932</v>
      </c>
      <c r="AQ54" s="30">
        <f t="shared" si="68"/>
        <v>10488.499578670859</v>
      </c>
      <c r="AR54" s="30">
        <f t="shared" si="68"/>
        <v>53888.533023544449</v>
      </c>
      <c r="AS54" s="30">
        <f t="shared" si="68"/>
        <v>72609.948212036004</v>
      </c>
      <c r="AT54" s="30">
        <f t="shared" si="68"/>
        <v>69035.800058286521</v>
      </c>
      <c r="AU54" s="30">
        <f t="shared" si="68"/>
        <v>34598.205855629967</v>
      </c>
      <c r="AV54" s="30">
        <f t="shared" si="68"/>
        <v>8791.4966130472094</v>
      </c>
      <c r="AW54" s="30">
        <f t="shared" si="68"/>
        <v>15065.20342132193</v>
      </c>
      <c r="AX54" s="30">
        <f t="shared" si="68"/>
        <v>25420.157822226123</v>
      </c>
      <c r="AY54" s="30">
        <f t="shared" si="68"/>
        <v>25271.068157933925</v>
      </c>
      <c r="AZ54" s="30">
        <f t="shared" si="68"/>
        <v>21066.046405919562</v>
      </c>
      <c r="BA54" s="30">
        <f t="shared" si="68"/>
        <v>16313.046914240906</v>
      </c>
      <c r="BB54" s="30">
        <f t="shared" si="68"/>
        <v>9315.3567831010932</v>
      </c>
      <c r="BC54" s="30">
        <f t="shared" si="68"/>
        <v>10488.499578670859</v>
      </c>
      <c r="BD54" s="30">
        <f t="shared" si="68"/>
        <v>53888.533023544449</v>
      </c>
      <c r="BE54" s="30">
        <f t="shared" si="68"/>
        <v>72609.948212036004</v>
      </c>
      <c r="BF54" s="30">
        <f t="shared" si="68"/>
        <v>69035.800058286521</v>
      </c>
      <c r="BG54" s="30">
        <f t="shared" si="68"/>
        <v>34598.205855629967</v>
      </c>
      <c r="BH54" s="30">
        <f t="shared" si="68"/>
        <v>8791.4966130472094</v>
      </c>
      <c r="BI54" s="30">
        <f t="shared" si="68"/>
        <v>15065.20342132193</v>
      </c>
      <c r="BJ54" s="30">
        <f t="shared" si="68"/>
        <v>25420.157822226123</v>
      </c>
      <c r="BK54" s="30">
        <f t="shared" si="68"/>
        <v>25271.068157933925</v>
      </c>
      <c r="BL54" s="30">
        <f t="shared" si="68"/>
        <v>21066.046405919562</v>
      </c>
      <c r="BM54" s="30">
        <f t="shared" si="68"/>
        <v>16313.046914240906</v>
      </c>
      <c r="BN54" s="30">
        <f t="shared" si="68"/>
        <v>9315.3567831010932</v>
      </c>
      <c r="BO54" s="30">
        <f t="shared" si="68"/>
        <v>10488.499578670859</v>
      </c>
      <c r="BP54" s="30">
        <f t="shared" ref="BP54:CH54" si="69">((BP9*0.5)+BO24-BP39)*BP70*BP$78*BP$2</f>
        <v>53888.533023544449</v>
      </c>
      <c r="BQ54" s="30">
        <f t="shared" si="69"/>
        <v>72609.948212036004</v>
      </c>
      <c r="BR54" s="30">
        <f t="shared" si="69"/>
        <v>69035.800058286521</v>
      </c>
      <c r="BS54" s="30">
        <f t="shared" si="69"/>
        <v>34598.205855629967</v>
      </c>
      <c r="BT54" s="30">
        <f t="shared" si="69"/>
        <v>8791.4966130472094</v>
      </c>
      <c r="BU54" s="30">
        <f t="shared" si="69"/>
        <v>15065.20342132193</v>
      </c>
      <c r="BV54" s="30">
        <f t="shared" si="69"/>
        <v>25420.157822226123</v>
      </c>
      <c r="BW54" s="30">
        <f t="shared" si="69"/>
        <v>25271.068157933925</v>
      </c>
      <c r="BX54" s="30">
        <f t="shared" si="69"/>
        <v>21066.046405919562</v>
      </c>
      <c r="BY54" s="30">
        <f t="shared" si="69"/>
        <v>16313.046914240906</v>
      </c>
      <c r="BZ54" s="30">
        <f t="shared" si="69"/>
        <v>9315.3567831010932</v>
      </c>
      <c r="CA54" s="30">
        <f t="shared" si="69"/>
        <v>10488.499578670859</v>
      </c>
      <c r="CB54" s="30">
        <f t="shared" si="69"/>
        <v>53888.533023544449</v>
      </c>
      <c r="CC54" s="30">
        <f t="shared" si="69"/>
        <v>72609.948212036004</v>
      </c>
      <c r="CD54" s="30">
        <f t="shared" si="69"/>
        <v>69035.800058286521</v>
      </c>
      <c r="CE54" s="30">
        <f t="shared" si="69"/>
        <v>34598.205855629967</v>
      </c>
      <c r="CF54" s="30">
        <f t="shared" si="69"/>
        <v>8791.4966130472094</v>
      </c>
      <c r="CG54" s="30">
        <f t="shared" si="69"/>
        <v>15065.20342132193</v>
      </c>
      <c r="CH54" s="33">
        <f t="shared" si="69"/>
        <v>25420.157822226123</v>
      </c>
    </row>
    <row r="55" spans="1:87" ht="15.6" x14ac:dyDescent="0.3">
      <c r="A55" s="571"/>
      <c r="B55" s="14" t="str">
        <f t="shared" si="58"/>
        <v>Lighting</v>
      </c>
      <c r="C55" s="30">
        <f t="shared" si="61"/>
        <v>0</v>
      </c>
      <c r="D55" s="30">
        <f t="shared" ref="D55:BO55" si="70">((D10*0.5)+C25-D40)*D71*D$78*D$2</f>
        <v>372.81973966031074</v>
      </c>
      <c r="E55" s="30">
        <f t="shared" si="70"/>
        <v>1284.419468844108</v>
      </c>
      <c r="F55" s="30">
        <f t="shared" si="70"/>
        <v>8014.3059655711886</v>
      </c>
      <c r="G55" s="30">
        <f t="shared" si="70"/>
        <v>19321.66629034705</v>
      </c>
      <c r="H55" s="30">
        <f t="shared" si="70"/>
        <v>58691.916964184653</v>
      </c>
      <c r="I55" s="30">
        <f t="shared" si="70"/>
        <v>80246.822340426676</v>
      </c>
      <c r="J55" s="30">
        <f t="shared" si="70"/>
        <v>88195.006930941265</v>
      </c>
      <c r="K55" s="30">
        <f t="shared" si="70"/>
        <v>95817.474483388767</v>
      </c>
      <c r="L55" s="30">
        <f t="shared" si="70"/>
        <v>52094.621684087942</v>
      </c>
      <c r="M55" s="30">
        <f t="shared" si="70"/>
        <v>60071.750669172019</v>
      </c>
      <c r="N55" s="30">
        <f t="shared" si="70"/>
        <v>67823.284268688862</v>
      </c>
      <c r="O55" s="30">
        <f t="shared" si="70"/>
        <v>72113.596630913395</v>
      </c>
      <c r="P55" s="30">
        <f t="shared" si="70"/>
        <v>62830.144699588469</v>
      </c>
      <c r="Q55" s="30">
        <f t="shared" si="70"/>
        <v>67899.696528158529</v>
      </c>
      <c r="R55" s="30">
        <f t="shared" si="70"/>
        <v>66682.733184729077</v>
      </c>
      <c r="S55" s="30">
        <f t="shared" si="70"/>
        <v>63925.401699622671</v>
      </c>
      <c r="T55" s="30">
        <f t="shared" si="70"/>
        <v>111452.76081568404</v>
      </c>
      <c r="U55" s="30">
        <f t="shared" si="70"/>
        <v>110400.54098087971</v>
      </c>
      <c r="V55" s="30">
        <f t="shared" si="70"/>
        <v>114791.6811900248</v>
      </c>
      <c r="W55" s="30">
        <f t="shared" si="70"/>
        <v>120040.22278944953</v>
      </c>
      <c r="X55" s="30">
        <f t="shared" si="70"/>
        <v>63032.256647748625</v>
      </c>
      <c r="Y55" s="30">
        <f t="shared" si="70"/>
        <v>71320.859904244964</v>
      </c>
      <c r="Z55" s="30">
        <f t="shared" si="70"/>
        <v>73355.137130309115</v>
      </c>
      <c r="AA55" s="30">
        <f t="shared" si="70"/>
        <v>72113.596630913395</v>
      </c>
      <c r="AB55" s="30">
        <f t="shared" si="70"/>
        <v>62830.144699588469</v>
      </c>
      <c r="AC55" s="30">
        <f t="shared" si="70"/>
        <v>67899.696528158529</v>
      </c>
      <c r="AD55" s="30">
        <f t="shared" si="70"/>
        <v>66682.733184729077</v>
      </c>
      <c r="AE55" s="30">
        <f t="shared" si="70"/>
        <v>63925.401699622671</v>
      </c>
      <c r="AF55" s="30">
        <f t="shared" si="70"/>
        <v>111452.76081568404</v>
      </c>
      <c r="AG55" s="30">
        <f t="shared" si="70"/>
        <v>110400.54098087971</v>
      </c>
      <c r="AH55" s="30">
        <f t="shared" si="70"/>
        <v>114791.6811900248</v>
      </c>
      <c r="AI55" s="30">
        <f t="shared" si="70"/>
        <v>120040.22278944953</v>
      </c>
      <c r="AJ55" s="30">
        <f t="shared" si="70"/>
        <v>63032.256647748625</v>
      </c>
      <c r="AK55" s="30">
        <f t="shared" si="70"/>
        <v>71320.859904244964</v>
      </c>
      <c r="AL55" s="30">
        <f t="shared" si="70"/>
        <v>73355.137130309115</v>
      </c>
      <c r="AM55" s="30">
        <f t="shared" si="70"/>
        <v>72113.596630913395</v>
      </c>
      <c r="AN55" s="30">
        <f t="shared" si="70"/>
        <v>62830.144699588469</v>
      </c>
      <c r="AO55" s="30">
        <f t="shared" si="70"/>
        <v>67899.696528158529</v>
      </c>
      <c r="AP55" s="30">
        <f t="shared" si="70"/>
        <v>66682.733184729077</v>
      </c>
      <c r="AQ55" s="30">
        <f t="shared" si="70"/>
        <v>63925.401699622671</v>
      </c>
      <c r="AR55" s="30">
        <f t="shared" si="70"/>
        <v>111452.76081568404</v>
      </c>
      <c r="AS55" s="30">
        <f t="shared" si="70"/>
        <v>110400.54098087971</v>
      </c>
      <c r="AT55" s="30">
        <f t="shared" si="70"/>
        <v>114791.6811900248</v>
      </c>
      <c r="AU55" s="30">
        <f t="shared" si="70"/>
        <v>120040.22278944953</v>
      </c>
      <c r="AV55" s="30">
        <f t="shared" si="70"/>
        <v>63032.256647748625</v>
      </c>
      <c r="AW55" s="30">
        <f t="shared" si="70"/>
        <v>71320.859904244964</v>
      </c>
      <c r="AX55" s="30">
        <f t="shared" si="70"/>
        <v>73355.137130309115</v>
      </c>
      <c r="AY55" s="30">
        <f t="shared" si="70"/>
        <v>72113.596630913395</v>
      </c>
      <c r="AZ55" s="30">
        <f t="shared" si="70"/>
        <v>62830.144699588469</v>
      </c>
      <c r="BA55" s="30">
        <f t="shared" si="70"/>
        <v>67899.696528158529</v>
      </c>
      <c r="BB55" s="30">
        <f t="shared" si="70"/>
        <v>66682.733184729077</v>
      </c>
      <c r="BC55" s="30">
        <f t="shared" si="70"/>
        <v>63925.401699622671</v>
      </c>
      <c r="BD55" s="30">
        <f t="shared" si="70"/>
        <v>111452.76081568404</v>
      </c>
      <c r="BE55" s="30">
        <f t="shared" si="70"/>
        <v>110400.54098087971</v>
      </c>
      <c r="BF55" s="30">
        <f t="shared" si="70"/>
        <v>114791.6811900248</v>
      </c>
      <c r="BG55" s="30">
        <f t="shared" si="70"/>
        <v>120040.22278944953</v>
      </c>
      <c r="BH55" s="30">
        <f t="shared" si="70"/>
        <v>63032.256647748625</v>
      </c>
      <c r="BI55" s="30">
        <f t="shared" si="70"/>
        <v>71320.859904244964</v>
      </c>
      <c r="BJ55" s="30">
        <f t="shared" si="70"/>
        <v>73355.137130309115</v>
      </c>
      <c r="BK55" s="30">
        <f t="shared" si="70"/>
        <v>72113.596630913395</v>
      </c>
      <c r="BL55" s="30">
        <f t="shared" si="70"/>
        <v>62830.144699588469</v>
      </c>
      <c r="BM55" s="30">
        <f t="shared" si="70"/>
        <v>67899.696528158529</v>
      </c>
      <c r="BN55" s="30">
        <f t="shared" si="70"/>
        <v>66682.733184729077</v>
      </c>
      <c r="BO55" s="30">
        <f t="shared" si="70"/>
        <v>63925.401699622671</v>
      </c>
      <c r="BP55" s="30">
        <f t="shared" ref="BP55:CH55" si="71">((BP10*0.5)+BO25-BP40)*BP71*BP$78*BP$2</f>
        <v>111452.76081568404</v>
      </c>
      <c r="BQ55" s="30">
        <f t="shared" si="71"/>
        <v>110400.54098087971</v>
      </c>
      <c r="BR55" s="30">
        <f t="shared" si="71"/>
        <v>114791.6811900248</v>
      </c>
      <c r="BS55" s="30">
        <f t="shared" si="71"/>
        <v>120040.22278944953</v>
      </c>
      <c r="BT55" s="30">
        <f t="shared" si="71"/>
        <v>63032.256647748625</v>
      </c>
      <c r="BU55" s="30">
        <f t="shared" si="71"/>
        <v>71320.859904244964</v>
      </c>
      <c r="BV55" s="30">
        <f t="shared" si="71"/>
        <v>73355.137130309115</v>
      </c>
      <c r="BW55" s="30">
        <f t="shared" si="71"/>
        <v>72113.596630913395</v>
      </c>
      <c r="BX55" s="30">
        <f t="shared" si="71"/>
        <v>62830.144699588469</v>
      </c>
      <c r="BY55" s="30">
        <f t="shared" si="71"/>
        <v>67899.696528158529</v>
      </c>
      <c r="BZ55" s="30">
        <f t="shared" si="71"/>
        <v>66682.733184729077</v>
      </c>
      <c r="CA55" s="30">
        <f t="shared" si="71"/>
        <v>63925.401699622671</v>
      </c>
      <c r="CB55" s="30">
        <f t="shared" si="71"/>
        <v>111452.76081568404</v>
      </c>
      <c r="CC55" s="30">
        <f t="shared" si="71"/>
        <v>110400.54098087971</v>
      </c>
      <c r="CD55" s="30">
        <f t="shared" si="71"/>
        <v>114791.6811900248</v>
      </c>
      <c r="CE55" s="30">
        <f t="shared" si="71"/>
        <v>120040.22278944953</v>
      </c>
      <c r="CF55" s="30">
        <f t="shared" si="71"/>
        <v>63032.256647748625</v>
      </c>
      <c r="CG55" s="30">
        <f t="shared" si="71"/>
        <v>71320.859904244964</v>
      </c>
      <c r="CH55" s="33">
        <f t="shared" si="71"/>
        <v>73355.137130309115</v>
      </c>
    </row>
    <row r="56" spans="1:87" ht="15.6" x14ac:dyDescent="0.3">
      <c r="A56" s="571"/>
      <c r="B56" s="14" t="str">
        <f t="shared" si="58"/>
        <v>Miscellaneous</v>
      </c>
      <c r="C56" s="30">
        <f t="shared" si="61"/>
        <v>0</v>
      </c>
      <c r="D56" s="30">
        <f t="shared" ref="D56:BO56" si="72">((D11*0.5)+C26-D41)*D72*D$78*D$2</f>
        <v>0</v>
      </c>
      <c r="E56" s="30">
        <f t="shared" si="72"/>
        <v>0</v>
      </c>
      <c r="F56" s="30">
        <f t="shared" si="72"/>
        <v>3.7144197656022087</v>
      </c>
      <c r="G56" s="30">
        <f t="shared" si="72"/>
        <v>59.237587239738538</v>
      </c>
      <c r="H56" s="30">
        <f t="shared" si="72"/>
        <v>221.89208696541891</v>
      </c>
      <c r="I56" s="30">
        <f t="shared" si="72"/>
        <v>309.06098621602541</v>
      </c>
      <c r="J56" s="30">
        <f t="shared" si="72"/>
        <v>373.96233007555026</v>
      </c>
      <c r="K56" s="30">
        <f t="shared" si="72"/>
        <v>362.67680111659331</v>
      </c>
      <c r="L56" s="30">
        <f t="shared" si="72"/>
        <v>171.76060075558308</v>
      </c>
      <c r="M56" s="30">
        <f t="shared" si="72"/>
        <v>176.88122635418929</v>
      </c>
      <c r="N56" s="30">
        <f t="shared" si="72"/>
        <v>171.97967821196835</v>
      </c>
      <c r="O56" s="30">
        <f t="shared" si="72"/>
        <v>164.2307567127919</v>
      </c>
      <c r="P56" s="30">
        <f t="shared" si="72"/>
        <v>149.18778802944391</v>
      </c>
      <c r="Q56" s="30">
        <f t="shared" si="72"/>
        <v>168.39818210282172</v>
      </c>
      <c r="R56" s="30">
        <f t="shared" si="72"/>
        <v>175.65343455935812</v>
      </c>
      <c r="S56" s="30">
        <f t="shared" si="72"/>
        <v>185.4370288308337</v>
      </c>
      <c r="T56" s="30">
        <f t="shared" si="72"/>
        <v>362.64172801954089</v>
      </c>
      <c r="U56" s="30">
        <f t="shared" si="72"/>
        <v>374.81864285773304</v>
      </c>
      <c r="V56" s="30">
        <f t="shared" si="72"/>
        <v>374.61955736918031</v>
      </c>
      <c r="W56" s="30">
        <f t="shared" si="72"/>
        <v>362.67680111659331</v>
      </c>
      <c r="X56" s="30">
        <f t="shared" si="72"/>
        <v>171.76060075558308</v>
      </c>
      <c r="Y56" s="30">
        <f t="shared" si="72"/>
        <v>176.88122635418929</v>
      </c>
      <c r="Z56" s="30">
        <f t="shared" si="72"/>
        <v>171.97967821196835</v>
      </c>
      <c r="AA56" s="30">
        <f t="shared" si="72"/>
        <v>164.2307567127919</v>
      </c>
      <c r="AB56" s="30">
        <f t="shared" si="72"/>
        <v>149.18778802944391</v>
      </c>
      <c r="AC56" s="30">
        <f t="shared" si="72"/>
        <v>168.39818210282172</v>
      </c>
      <c r="AD56" s="30">
        <f t="shared" si="72"/>
        <v>175.65343455935812</v>
      </c>
      <c r="AE56" s="30">
        <f t="shared" si="72"/>
        <v>185.4370288308337</v>
      </c>
      <c r="AF56" s="30">
        <f t="shared" si="72"/>
        <v>362.64172801954089</v>
      </c>
      <c r="AG56" s="30">
        <f t="shared" si="72"/>
        <v>374.81864285773304</v>
      </c>
      <c r="AH56" s="30">
        <f t="shared" si="72"/>
        <v>374.61955736918031</v>
      </c>
      <c r="AI56" s="30">
        <f t="shared" si="72"/>
        <v>362.67680111659331</v>
      </c>
      <c r="AJ56" s="30">
        <f t="shared" si="72"/>
        <v>171.76060075558308</v>
      </c>
      <c r="AK56" s="30">
        <f t="shared" si="72"/>
        <v>176.88122635418929</v>
      </c>
      <c r="AL56" s="30">
        <f t="shared" si="72"/>
        <v>171.97967821196835</v>
      </c>
      <c r="AM56" s="30">
        <f t="shared" si="72"/>
        <v>164.2307567127919</v>
      </c>
      <c r="AN56" s="30">
        <f t="shared" si="72"/>
        <v>149.18778802944391</v>
      </c>
      <c r="AO56" s="30">
        <f t="shared" si="72"/>
        <v>168.39818210282172</v>
      </c>
      <c r="AP56" s="30">
        <f t="shared" si="72"/>
        <v>175.65343455935812</v>
      </c>
      <c r="AQ56" s="30">
        <f t="shared" si="72"/>
        <v>185.4370288308337</v>
      </c>
      <c r="AR56" s="30">
        <f t="shared" si="72"/>
        <v>362.64172801954089</v>
      </c>
      <c r="AS56" s="30">
        <f t="shared" si="72"/>
        <v>374.81864285773304</v>
      </c>
      <c r="AT56" s="30">
        <f t="shared" si="72"/>
        <v>374.61955736918031</v>
      </c>
      <c r="AU56" s="30">
        <f t="shared" si="72"/>
        <v>362.67680111659331</v>
      </c>
      <c r="AV56" s="30">
        <f t="shared" si="72"/>
        <v>171.76060075558308</v>
      </c>
      <c r="AW56" s="30">
        <f t="shared" si="72"/>
        <v>176.88122635418929</v>
      </c>
      <c r="AX56" s="30">
        <f t="shared" si="72"/>
        <v>171.97967821196835</v>
      </c>
      <c r="AY56" s="30">
        <f t="shared" si="72"/>
        <v>164.2307567127919</v>
      </c>
      <c r="AZ56" s="30">
        <f t="shared" si="72"/>
        <v>149.18778802944391</v>
      </c>
      <c r="BA56" s="30">
        <f t="shared" si="72"/>
        <v>168.39818210282172</v>
      </c>
      <c r="BB56" s="30">
        <f t="shared" si="72"/>
        <v>175.65343455935812</v>
      </c>
      <c r="BC56" s="30">
        <f t="shared" si="72"/>
        <v>185.4370288308337</v>
      </c>
      <c r="BD56" s="30">
        <f t="shared" si="72"/>
        <v>362.64172801954089</v>
      </c>
      <c r="BE56" s="30">
        <f t="shared" si="72"/>
        <v>374.81864285773304</v>
      </c>
      <c r="BF56" s="30">
        <f t="shared" si="72"/>
        <v>374.61955736918031</v>
      </c>
      <c r="BG56" s="30">
        <f t="shared" si="72"/>
        <v>362.67680111659331</v>
      </c>
      <c r="BH56" s="30">
        <f t="shared" si="72"/>
        <v>171.76060075558308</v>
      </c>
      <c r="BI56" s="30">
        <f t="shared" si="72"/>
        <v>176.88122635418929</v>
      </c>
      <c r="BJ56" s="30">
        <f t="shared" si="72"/>
        <v>171.97967821196835</v>
      </c>
      <c r="BK56" s="30">
        <f t="shared" si="72"/>
        <v>164.2307567127919</v>
      </c>
      <c r="BL56" s="30">
        <f t="shared" si="72"/>
        <v>149.18778802944391</v>
      </c>
      <c r="BM56" s="30">
        <f t="shared" si="72"/>
        <v>168.39818210282172</v>
      </c>
      <c r="BN56" s="30">
        <f t="shared" si="72"/>
        <v>175.65343455935812</v>
      </c>
      <c r="BO56" s="30">
        <f t="shared" si="72"/>
        <v>185.4370288308337</v>
      </c>
      <c r="BP56" s="30">
        <f t="shared" ref="BP56:CH56" si="73">((BP11*0.5)+BO26-BP41)*BP72*BP$78*BP$2</f>
        <v>362.64172801954089</v>
      </c>
      <c r="BQ56" s="30">
        <f t="shared" si="73"/>
        <v>374.81864285773304</v>
      </c>
      <c r="BR56" s="30">
        <f t="shared" si="73"/>
        <v>374.61955736918031</v>
      </c>
      <c r="BS56" s="30">
        <f t="shared" si="73"/>
        <v>362.67680111659331</v>
      </c>
      <c r="BT56" s="30">
        <f t="shared" si="73"/>
        <v>171.76060075558308</v>
      </c>
      <c r="BU56" s="30">
        <f t="shared" si="73"/>
        <v>176.88122635418929</v>
      </c>
      <c r="BV56" s="30">
        <f t="shared" si="73"/>
        <v>171.97967821196835</v>
      </c>
      <c r="BW56" s="30">
        <f t="shared" si="73"/>
        <v>164.2307567127919</v>
      </c>
      <c r="BX56" s="30">
        <f t="shared" si="73"/>
        <v>149.18778802944391</v>
      </c>
      <c r="BY56" s="30">
        <f t="shared" si="73"/>
        <v>168.39818210282172</v>
      </c>
      <c r="BZ56" s="30">
        <f t="shared" si="73"/>
        <v>175.65343455935812</v>
      </c>
      <c r="CA56" s="30">
        <f t="shared" si="73"/>
        <v>185.4370288308337</v>
      </c>
      <c r="CB56" s="30">
        <f t="shared" si="73"/>
        <v>362.64172801954089</v>
      </c>
      <c r="CC56" s="30">
        <f t="shared" si="73"/>
        <v>374.81864285773304</v>
      </c>
      <c r="CD56" s="30">
        <f t="shared" si="73"/>
        <v>374.61955736918031</v>
      </c>
      <c r="CE56" s="30">
        <f t="shared" si="73"/>
        <v>362.67680111659331</v>
      </c>
      <c r="CF56" s="30">
        <f t="shared" si="73"/>
        <v>171.76060075558308</v>
      </c>
      <c r="CG56" s="30">
        <f t="shared" si="73"/>
        <v>176.88122635418929</v>
      </c>
      <c r="CH56" s="33">
        <f t="shared" si="73"/>
        <v>171.97967821196835</v>
      </c>
    </row>
    <row r="57" spans="1:87" ht="15.6" x14ac:dyDescent="0.3">
      <c r="A57" s="571"/>
      <c r="B57" s="14" t="str">
        <f t="shared" si="58"/>
        <v>Pool Spa</v>
      </c>
      <c r="C57" s="30">
        <f t="shared" si="61"/>
        <v>0</v>
      </c>
      <c r="D57" s="30">
        <f t="shared" ref="D57:BO57" si="74">((D12*0.5)+C27-D42)*D73*D$78*D$2</f>
        <v>0</v>
      </c>
      <c r="E57" s="30">
        <f t="shared" si="74"/>
        <v>0</v>
      </c>
      <c r="F57" s="30">
        <f t="shared" si="74"/>
        <v>0</v>
      </c>
      <c r="G57" s="30">
        <f t="shared" si="74"/>
        <v>0</v>
      </c>
      <c r="H57" s="30">
        <f t="shared" si="74"/>
        <v>0</v>
      </c>
      <c r="I57" s="30">
        <f t="shared" si="74"/>
        <v>0</v>
      </c>
      <c r="J57" s="30">
        <f t="shared" si="74"/>
        <v>0</v>
      </c>
      <c r="K57" s="30">
        <f t="shared" si="74"/>
        <v>0</v>
      </c>
      <c r="L57" s="30">
        <f t="shared" si="74"/>
        <v>0</v>
      </c>
      <c r="M57" s="30">
        <f t="shared" si="74"/>
        <v>0</v>
      </c>
      <c r="N57" s="30">
        <f t="shared" si="74"/>
        <v>0</v>
      </c>
      <c r="O57" s="30">
        <f t="shared" si="74"/>
        <v>0</v>
      </c>
      <c r="P57" s="30">
        <f t="shared" si="74"/>
        <v>0</v>
      </c>
      <c r="Q57" s="30">
        <f t="shared" si="74"/>
        <v>0</v>
      </c>
      <c r="R57" s="30">
        <f t="shared" si="74"/>
        <v>0</v>
      </c>
      <c r="S57" s="30">
        <f t="shared" si="74"/>
        <v>0</v>
      </c>
      <c r="T57" s="30">
        <f t="shared" si="74"/>
        <v>0</v>
      </c>
      <c r="U57" s="30">
        <f t="shared" si="74"/>
        <v>0</v>
      </c>
      <c r="V57" s="30">
        <f t="shared" si="74"/>
        <v>0</v>
      </c>
      <c r="W57" s="30">
        <f t="shared" si="74"/>
        <v>0</v>
      </c>
      <c r="X57" s="30">
        <f t="shared" si="74"/>
        <v>0</v>
      </c>
      <c r="Y57" s="30">
        <f t="shared" si="74"/>
        <v>0</v>
      </c>
      <c r="Z57" s="30">
        <f t="shared" si="74"/>
        <v>0</v>
      </c>
      <c r="AA57" s="30">
        <f t="shared" si="74"/>
        <v>0</v>
      </c>
      <c r="AB57" s="30">
        <f t="shared" si="74"/>
        <v>0</v>
      </c>
      <c r="AC57" s="30">
        <f t="shared" si="74"/>
        <v>0</v>
      </c>
      <c r="AD57" s="30">
        <f t="shared" si="74"/>
        <v>0</v>
      </c>
      <c r="AE57" s="30">
        <f t="shared" si="74"/>
        <v>0</v>
      </c>
      <c r="AF57" s="30">
        <f t="shared" si="74"/>
        <v>0</v>
      </c>
      <c r="AG57" s="30">
        <f t="shared" si="74"/>
        <v>0</v>
      </c>
      <c r="AH57" s="30">
        <f t="shared" si="74"/>
        <v>0</v>
      </c>
      <c r="AI57" s="30">
        <f t="shared" si="74"/>
        <v>0</v>
      </c>
      <c r="AJ57" s="30">
        <f t="shared" si="74"/>
        <v>0</v>
      </c>
      <c r="AK57" s="30">
        <f t="shared" si="74"/>
        <v>0</v>
      </c>
      <c r="AL57" s="30">
        <f t="shared" si="74"/>
        <v>0</v>
      </c>
      <c r="AM57" s="30">
        <f t="shared" si="74"/>
        <v>0</v>
      </c>
      <c r="AN57" s="30">
        <f t="shared" si="74"/>
        <v>0</v>
      </c>
      <c r="AO57" s="30">
        <f t="shared" si="74"/>
        <v>0</v>
      </c>
      <c r="AP57" s="30">
        <f t="shared" si="74"/>
        <v>0</v>
      </c>
      <c r="AQ57" s="30">
        <f t="shared" si="74"/>
        <v>0</v>
      </c>
      <c r="AR57" s="30">
        <f t="shared" si="74"/>
        <v>0</v>
      </c>
      <c r="AS57" s="30">
        <f t="shared" si="74"/>
        <v>0</v>
      </c>
      <c r="AT57" s="30">
        <f t="shared" si="74"/>
        <v>0</v>
      </c>
      <c r="AU57" s="30">
        <f t="shared" si="74"/>
        <v>0</v>
      </c>
      <c r="AV57" s="30">
        <f t="shared" si="74"/>
        <v>0</v>
      </c>
      <c r="AW57" s="30">
        <f t="shared" si="74"/>
        <v>0</v>
      </c>
      <c r="AX57" s="30">
        <f t="shared" si="74"/>
        <v>0</v>
      </c>
      <c r="AY57" s="30">
        <f t="shared" si="74"/>
        <v>0</v>
      </c>
      <c r="AZ57" s="30">
        <f t="shared" si="74"/>
        <v>0</v>
      </c>
      <c r="BA57" s="30">
        <f t="shared" si="74"/>
        <v>0</v>
      </c>
      <c r="BB57" s="30">
        <f t="shared" si="74"/>
        <v>0</v>
      </c>
      <c r="BC57" s="30">
        <f t="shared" si="74"/>
        <v>0</v>
      </c>
      <c r="BD57" s="30">
        <f t="shared" si="74"/>
        <v>0</v>
      </c>
      <c r="BE57" s="30">
        <f t="shared" si="74"/>
        <v>0</v>
      </c>
      <c r="BF57" s="30">
        <f t="shared" si="74"/>
        <v>0</v>
      </c>
      <c r="BG57" s="30">
        <f t="shared" si="74"/>
        <v>0</v>
      </c>
      <c r="BH57" s="30">
        <f t="shared" si="74"/>
        <v>0</v>
      </c>
      <c r="BI57" s="30">
        <f t="shared" si="74"/>
        <v>0</v>
      </c>
      <c r="BJ57" s="30">
        <f t="shared" si="74"/>
        <v>0</v>
      </c>
      <c r="BK57" s="30">
        <f t="shared" si="74"/>
        <v>0</v>
      </c>
      <c r="BL57" s="30">
        <f t="shared" si="74"/>
        <v>0</v>
      </c>
      <c r="BM57" s="30">
        <f t="shared" si="74"/>
        <v>0</v>
      </c>
      <c r="BN57" s="30">
        <f t="shared" si="74"/>
        <v>0</v>
      </c>
      <c r="BO57" s="30">
        <f t="shared" si="74"/>
        <v>0</v>
      </c>
      <c r="BP57" s="30">
        <f t="shared" ref="BP57:CH57" si="75">((BP12*0.5)+BO27-BP42)*BP73*BP$78*BP$2</f>
        <v>0</v>
      </c>
      <c r="BQ57" s="30">
        <f t="shared" si="75"/>
        <v>0</v>
      </c>
      <c r="BR57" s="30">
        <f t="shared" si="75"/>
        <v>0</v>
      </c>
      <c r="BS57" s="30">
        <f t="shared" si="75"/>
        <v>0</v>
      </c>
      <c r="BT57" s="30">
        <f t="shared" si="75"/>
        <v>0</v>
      </c>
      <c r="BU57" s="30">
        <f t="shared" si="75"/>
        <v>0</v>
      </c>
      <c r="BV57" s="30">
        <f t="shared" si="75"/>
        <v>0</v>
      </c>
      <c r="BW57" s="30">
        <f t="shared" si="75"/>
        <v>0</v>
      </c>
      <c r="BX57" s="30">
        <f t="shared" si="75"/>
        <v>0</v>
      </c>
      <c r="BY57" s="30">
        <f t="shared" si="75"/>
        <v>0</v>
      </c>
      <c r="BZ57" s="30">
        <f t="shared" si="75"/>
        <v>0</v>
      </c>
      <c r="CA57" s="30">
        <f t="shared" si="75"/>
        <v>0</v>
      </c>
      <c r="CB57" s="30">
        <f t="shared" si="75"/>
        <v>0</v>
      </c>
      <c r="CC57" s="30">
        <f t="shared" si="75"/>
        <v>0</v>
      </c>
      <c r="CD57" s="30">
        <f t="shared" si="75"/>
        <v>0</v>
      </c>
      <c r="CE57" s="30">
        <f t="shared" si="75"/>
        <v>0</v>
      </c>
      <c r="CF57" s="30">
        <f t="shared" si="75"/>
        <v>0</v>
      </c>
      <c r="CG57" s="30">
        <f t="shared" si="75"/>
        <v>0</v>
      </c>
      <c r="CH57" s="33">
        <f t="shared" si="75"/>
        <v>0</v>
      </c>
    </row>
    <row r="58" spans="1:87" ht="15.6" x14ac:dyDescent="0.3">
      <c r="A58" s="571"/>
      <c r="B58" s="14" t="str">
        <f t="shared" si="58"/>
        <v>Refrigeration</v>
      </c>
      <c r="C58" s="30">
        <f t="shared" si="61"/>
        <v>0</v>
      </c>
      <c r="D58" s="30">
        <f t="shared" ref="D58:BO58" si="76">((D13*0.5)+C28-D43)*D74*D$78*D$2</f>
        <v>20.804722327791335</v>
      </c>
      <c r="E58" s="30">
        <f t="shared" si="76"/>
        <v>47.204764621440987</v>
      </c>
      <c r="F58" s="30">
        <f t="shared" si="76"/>
        <v>50.251856148511074</v>
      </c>
      <c r="G58" s="30">
        <f t="shared" si="76"/>
        <v>64.129363291807522</v>
      </c>
      <c r="H58" s="30">
        <f t="shared" si="76"/>
        <v>168.04184401383284</v>
      </c>
      <c r="I58" s="30">
        <f t="shared" si="76"/>
        <v>275.89398408302719</v>
      </c>
      <c r="J58" s="30">
        <f t="shared" si="76"/>
        <v>342.75188590906936</v>
      </c>
      <c r="K58" s="30">
        <f t="shared" si="76"/>
        <v>309.12974809338539</v>
      </c>
      <c r="L58" s="30">
        <f t="shared" si="76"/>
        <v>161.79269900664008</v>
      </c>
      <c r="M58" s="30">
        <f t="shared" si="76"/>
        <v>176.79893527479695</v>
      </c>
      <c r="N58" s="30">
        <f t="shared" si="76"/>
        <v>177.5996696223408</v>
      </c>
      <c r="O58" s="30">
        <f t="shared" si="76"/>
        <v>174.6294260022986</v>
      </c>
      <c r="P58" s="30">
        <f t="shared" si="76"/>
        <v>163.03433653481744</v>
      </c>
      <c r="Q58" s="30">
        <f t="shared" si="76"/>
        <v>186.60718586437289</v>
      </c>
      <c r="R58" s="30">
        <f t="shared" si="76"/>
        <v>197.28208650241851</v>
      </c>
      <c r="S58" s="30">
        <f t="shared" si="76"/>
        <v>219.28671158114469</v>
      </c>
      <c r="T58" s="30">
        <f t="shared" si="76"/>
        <v>460.99871015328608</v>
      </c>
      <c r="U58" s="30">
        <f t="shared" si="76"/>
        <v>487.50199129233931</v>
      </c>
      <c r="V58" s="30">
        <f t="shared" si="76"/>
        <v>487.35033777695799</v>
      </c>
      <c r="W58" s="30">
        <f t="shared" si="76"/>
        <v>439.54386057028228</v>
      </c>
      <c r="X58" s="30">
        <f t="shared" si="76"/>
        <v>203.07773254626551</v>
      </c>
      <c r="Y58" s="30">
        <f t="shared" si="76"/>
        <v>198.62596432106818</v>
      </c>
      <c r="Z58" s="30">
        <f t="shared" si="76"/>
        <v>187.92523180968621</v>
      </c>
      <c r="AA58" s="30">
        <f t="shared" si="76"/>
        <v>174.6294260022986</v>
      </c>
      <c r="AB58" s="30">
        <f t="shared" si="76"/>
        <v>163.03433653481744</v>
      </c>
      <c r="AC58" s="30">
        <f t="shared" si="76"/>
        <v>186.60718586437289</v>
      </c>
      <c r="AD58" s="30">
        <f t="shared" si="76"/>
        <v>197.28208650241851</v>
      </c>
      <c r="AE58" s="30">
        <f t="shared" si="76"/>
        <v>219.28671158114469</v>
      </c>
      <c r="AF58" s="30">
        <f t="shared" si="76"/>
        <v>460.99871015328608</v>
      </c>
      <c r="AG58" s="30">
        <f t="shared" si="76"/>
        <v>487.50199129233931</v>
      </c>
      <c r="AH58" s="30">
        <f t="shared" si="76"/>
        <v>487.35033777695799</v>
      </c>
      <c r="AI58" s="30">
        <f t="shared" si="76"/>
        <v>439.54386057028228</v>
      </c>
      <c r="AJ58" s="30">
        <f t="shared" si="76"/>
        <v>203.07773254626551</v>
      </c>
      <c r="AK58" s="30">
        <f t="shared" si="76"/>
        <v>198.62596432106818</v>
      </c>
      <c r="AL58" s="30">
        <f t="shared" si="76"/>
        <v>187.92523180968621</v>
      </c>
      <c r="AM58" s="30">
        <f t="shared" si="76"/>
        <v>174.6294260022986</v>
      </c>
      <c r="AN58" s="30">
        <f t="shared" si="76"/>
        <v>163.03433653481744</v>
      </c>
      <c r="AO58" s="30">
        <f t="shared" si="76"/>
        <v>186.60718586437289</v>
      </c>
      <c r="AP58" s="30">
        <f t="shared" si="76"/>
        <v>197.28208650241851</v>
      </c>
      <c r="AQ58" s="30">
        <f t="shared" si="76"/>
        <v>219.28671158114469</v>
      </c>
      <c r="AR58" s="30">
        <f t="shared" si="76"/>
        <v>460.99871015328608</v>
      </c>
      <c r="AS58" s="30">
        <f t="shared" si="76"/>
        <v>487.50199129233931</v>
      </c>
      <c r="AT58" s="30">
        <f t="shared" si="76"/>
        <v>487.35033777695799</v>
      </c>
      <c r="AU58" s="30">
        <f t="shared" si="76"/>
        <v>439.54386057028228</v>
      </c>
      <c r="AV58" s="30">
        <f t="shared" si="76"/>
        <v>203.07773254626551</v>
      </c>
      <c r="AW58" s="30">
        <f t="shared" si="76"/>
        <v>198.62596432106818</v>
      </c>
      <c r="AX58" s="30">
        <f t="shared" si="76"/>
        <v>187.92523180968621</v>
      </c>
      <c r="AY58" s="30">
        <f t="shared" si="76"/>
        <v>174.6294260022986</v>
      </c>
      <c r="AZ58" s="30">
        <f t="shared" si="76"/>
        <v>163.03433653481744</v>
      </c>
      <c r="BA58" s="30">
        <f t="shared" si="76"/>
        <v>186.60718586437289</v>
      </c>
      <c r="BB58" s="30">
        <f t="shared" si="76"/>
        <v>197.28208650241851</v>
      </c>
      <c r="BC58" s="30">
        <f t="shared" si="76"/>
        <v>219.28671158114469</v>
      </c>
      <c r="BD58" s="30">
        <f t="shared" si="76"/>
        <v>460.99871015328608</v>
      </c>
      <c r="BE58" s="30">
        <f t="shared" si="76"/>
        <v>487.50199129233931</v>
      </c>
      <c r="BF58" s="30">
        <f t="shared" si="76"/>
        <v>487.35033777695799</v>
      </c>
      <c r="BG58" s="30">
        <f t="shared" si="76"/>
        <v>439.54386057028228</v>
      </c>
      <c r="BH58" s="30">
        <f t="shared" si="76"/>
        <v>203.07773254626551</v>
      </c>
      <c r="BI58" s="30">
        <f t="shared" si="76"/>
        <v>198.62596432106818</v>
      </c>
      <c r="BJ58" s="30">
        <f t="shared" si="76"/>
        <v>187.92523180968621</v>
      </c>
      <c r="BK58" s="30">
        <f t="shared" si="76"/>
        <v>174.6294260022986</v>
      </c>
      <c r="BL58" s="30">
        <f t="shared" si="76"/>
        <v>163.03433653481744</v>
      </c>
      <c r="BM58" s="30">
        <f t="shared" si="76"/>
        <v>186.60718586437289</v>
      </c>
      <c r="BN58" s="30">
        <f t="shared" si="76"/>
        <v>197.28208650241851</v>
      </c>
      <c r="BO58" s="30">
        <f t="shared" si="76"/>
        <v>219.28671158114469</v>
      </c>
      <c r="BP58" s="30">
        <f t="shared" ref="BP58:CH58" si="77">((BP13*0.5)+BO28-BP43)*BP74*BP$78*BP$2</f>
        <v>460.99871015328608</v>
      </c>
      <c r="BQ58" s="30">
        <f t="shared" si="77"/>
        <v>487.50199129233931</v>
      </c>
      <c r="BR58" s="30">
        <f t="shared" si="77"/>
        <v>487.35033777695799</v>
      </c>
      <c r="BS58" s="30">
        <f t="shared" si="77"/>
        <v>439.54386057028228</v>
      </c>
      <c r="BT58" s="30">
        <f t="shared" si="77"/>
        <v>203.07773254626551</v>
      </c>
      <c r="BU58" s="30">
        <f t="shared" si="77"/>
        <v>198.62596432106818</v>
      </c>
      <c r="BV58" s="30">
        <f t="shared" si="77"/>
        <v>187.92523180968621</v>
      </c>
      <c r="BW58" s="30">
        <f t="shared" si="77"/>
        <v>174.6294260022986</v>
      </c>
      <c r="BX58" s="30">
        <f t="shared" si="77"/>
        <v>163.03433653481744</v>
      </c>
      <c r="BY58" s="30">
        <f t="shared" si="77"/>
        <v>186.60718586437289</v>
      </c>
      <c r="BZ58" s="30">
        <f t="shared" si="77"/>
        <v>197.28208650241851</v>
      </c>
      <c r="CA58" s="30">
        <f t="shared" si="77"/>
        <v>219.28671158114469</v>
      </c>
      <c r="CB58" s="30">
        <f t="shared" si="77"/>
        <v>460.99871015328608</v>
      </c>
      <c r="CC58" s="30">
        <f t="shared" si="77"/>
        <v>487.50199129233931</v>
      </c>
      <c r="CD58" s="30">
        <f t="shared" si="77"/>
        <v>487.35033777695799</v>
      </c>
      <c r="CE58" s="30">
        <f t="shared" si="77"/>
        <v>439.54386057028228</v>
      </c>
      <c r="CF58" s="30">
        <f t="shared" si="77"/>
        <v>203.07773254626551</v>
      </c>
      <c r="CG58" s="30">
        <f t="shared" si="77"/>
        <v>198.62596432106818</v>
      </c>
      <c r="CH58" s="33">
        <f t="shared" si="77"/>
        <v>187.92523180968621</v>
      </c>
    </row>
    <row r="59" spans="1:87" ht="15.75" customHeight="1" x14ac:dyDescent="0.3">
      <c r="A59" s="571"/>
      <c r="B59" s="14" t="str">
        <f t="shared" si="58"/>
        <v>Water Heating</v>
      </c>
      <c r="C59" s="30">
        <f t="shared" si="61"/>
        <v>0</v>
      </c>
      <c r="D59" s="30">
        <f t="shared" ref="D59:BO59" si="78">((D14*0.5)+C29-D44)*D75*D$78*D$2</f>
        <v>0</v>
      </c>
      <c r="E59" s="30">
        <f t="shared" si="78"/>
        <v>0.12497552856003584</v>
      </c>
      <c r="F59" s="30">
        <f t="shared" si="78"/>
        <v>274.26665405069963</v>
      </c>
      <c r="G59" s="30">
        <f t="shared" si="78"/>
        <v>557.62729726930706</v>
      </c>
      <c r="H59" s="30">
        <f t="shared" si="78"/>
        <v>1056.8541542875087</v>
      </c>
      <c r="I59" s="30">
        <f t="shared" si="78"/>
        <v>1089.3219038931331</v>
      </c>
      <c r="J59" s="30">
        <f t="shared" si="78"/>
        <v>1131.6051579878551</v>
      </c>
      <c r="K59" s="30">
        <f t="shared" si="78"/>
        <v>1237.3171267199687</v>
      </c>
      <c r="L59" s="30">
        <f t="shared" si="78"/>
        <v>651.36723612300125</v>
      </c>
      <c r="M59" s="30">
        <f t="shared" si="78"/>
        <v>738.97702510867816</v>
      </c>
      <c r="N59" s="30">
        <f t="shared" si="78"/>
        <v>819.60633858557424</v>
      </c>
      <c r="O59" s="30">
        <f t="shared" si="78"/>
        <v>816.04854407400148</v>
      </c>
      <c r="P59" s="30">
        <f t="shared" si="78"/>
        <v>712.79710190601907</v>
      </c>
      <c r="Q59" s="30">
        <f t="shared" si="78"/>
        <v>772.49849944200139</v>
      </c>
      <c r="R59" s="30">
        <f t="shared" si="78"/>
        <v>738.84150136266635</v>
      </c>
      <c r="S59" s="30">
        <f t="shared" si="78"/>
        <v>744.46793794033601</v>
      </c>
      <c r="T59" s="30">
        <f t="shared" si="78"/>
        <v>1386.6127617614666</v>
      </c>
      <c r="U59" s="30">
        <f t="shared" si="78"/>
        <v>1218.2764735276248</v>
      </c>
      <c r="V59" s="30">
        <f t="shared" si="78"/>
        <v>1145.8483660009817</v>
      </c>
      <c r="W59" s="30">
        <f t="shared" si="78"/>
        <v>1248.1203251529864</v>
      </c>
      <c r="X59" s="30">
        <f t="shared" si="78"/>
        <v>656.7608881116555</v>
      </c>
      <c r="Y59" s="30">
        <f t="shared" si="78"/>
        <v>743.7927330079209</v>
      </c>
      <c r="Z59" s="30">
        <f t="shared" si="78"/>
        <v>821.73447618759326</v>
      </c>
      <c r="AA59" s="30">
        <f t="shared" si="78"/>
        <v>816.04854407400148</v>
      </c>
      <c r="AB59" s="30">
        <f t="shared" si="78"/>
        <v>712.79710190601907</v>
      </c>
      <c r="AC59" s="30">
        <f t="shared" si="78"/>
        <v>772.49849944200139</v>
      </c>
      <c r="AD59" s="30">
        <f t="shared" si="78"/>
        <v>738.84150136266635</v>
      </c>
      <c r="AE59" s="30">
        <f t="shared" si="78"/>
        <v>744.46793794033601</v>
      </c>
      <c r="AF59" s="30">
        <f t="shared" si="78"/>
        <v>1386.6127617614666</v>
      </c>
      <c r="AG59" s="30">
        <f t="shared" si="78"/>
        <v>1218.2764735276248</v>
      </c>
      <c r="AH59" s="30">
        <f t="shared" si="78"/>
        <v>1145.8483660009817</v>
      </c>
      <c r="AI59" s="30">
        <f t="shared" si="78"/>
        <v>1248.1203251529864</v>
      </c>
      <c r="AJ59" s="30">
        <f t="shared" si="78"/>
        <v>656.7608881116555</v>
      </c>
      <c r="AK59" s="30">
        <f t="shared" si="78"/>
        <v>743.7927330079209</v>
      </c>
      <c r="AL59" s="30">
        <f t="shared" si="78"/>
        <v>821.73447618759326</v>
      </c>
      <c r="AM59" s="30">
        <f t="shared" si="78"/>
        <v>816.04854407400148</v>
      </c>
      <c r="AN59" s="30">
        <f t="shared" si="78"/>
        <v>712.79710190601907</v>
      </c>
      <c r="AO59" s="30">
        <f t="shared" si="78"/>
        <v>772.49849944200139</v>
      </c>
      <c r="AP59" s="30">
        <f t="shared" si="78"/>
        <v>738.84150136266635</v>
      </c>
      <c r="AQ59" s="30">
        <f t="shared" si="78"/>
        <v>744.46793794033601</v>
      </c>
      <c r="AR59" s="30">
        <f t="shared" si="78"/>
        <v>1386.6127617614666</v>
      </c>
      <c r="AS59" s="30">
        <f t="shared" si="78"/>
        <v>1218.2764735276248</v>
      </c>
      <c r="AT59" s="30">
        <f t="shared" si="78"/>
        <v>1145.8483660009817</v>
      </c>
      <c r="AU59" s="30">
        <f t="shared" si="78"/>
        <v>1248.1203251529864</v>
      </c>
      <c r="AV59" s="30">
        <f t="shared" si="78"/>
        <v>656.7608881116555</v>
      </c>
      <c r="AW59" s="30">
        <f t="shared" si="78"/>
        <v>743.7927330079209</v>
      </c>
      <c r="AX59" s="30">
        <f t="shared" si="78"/>
        <v>821.73447618759326</v>
      </c>
      <c r="AY59" s="30">
        <f t="shared" si="78"/>
        <v>816.04854407400148</v>
      </c>
      <c r="AZ59" s="30">
        <f t="shared" si="78"/>
        <v>712.79710190601907</v>
      </c>
      <c r="BA59" s="30">
        <f t="shared" si="78"/>
        <v>772.49849944200139</v>
      </c>
      <c r="BB59" s="30">
        <f t="shared" si="78"/>
        <v>738.84150136266635</v>
      </c>
      <c r="BC59" s="30">
        <f t="shared" si="78"/>
        <v>744.46793794033601</v>
      </c>
      <c r="BD59" s="30">
        <f t="shared" si="78"/>
        <v>1386.6127617614666</v>
      </c>
      <c r="BE59" s="30">
        <f t="shared" si="78"/>
        <v>1218.2764735276248</v>
      </c>
      <c r="BF59" s="30">
        <f t="shared" si="78"/>
        <v>1145.8483660009817</v>
      </c>
      <c r="BG59" s="30">
        <f t="shared" si="78"/>
        <v>1248.1203251529864</v>
      </c>
      <c r="BH59" s="30">
        <f t="shared" si="78"/>
        <v>656.7608881116555</v>
      </c>
      <c r="BI59" s="30">
        <f t="shared" si="78"/>
        <v>743.7927330079209</v>
      </c>
      <c r="BJ59" s="30">
        <f t="shared" si="78"/>
        <v>821.73447618759326</v>
      </c>
      <c r="BK59" s="30">
        <f t="shared" si="78"/>
        <v>816.04854407400148</v>
      </c>
      <c r="BL59" s="30">
        <f t="shared" si="78"/>
        <v>712.79710190601907</v>
      </c>
      <c r="BM59" s="30">
        <f t="shared" si="78"/>
        <v>772.49849944200139</v>
      </c>
      <c r="BN59" s="30">
        <f t="shared" si="78"/>
        <v>738.84150136266635</v>
      </c>
      <c r="BO59" s="30">
        <f t="shared" si="78"/>
        <v>744.46793794033601</v>
      </c>
      <c r="BP59" s="30">
        <f t="shared" ref="BP59:CH59" si="79">((BP14*0.5)+BO29-BP44)*BP75*BP$78*BP$2</f>
        <v>1386.6127617614666</v>
      </c>
      <c r="BQ59" s="30">
        <f t="shared" si="79"/>
        <v>1218.2764735276248</v>
      </c>
      <c r="BR59" s="30">
        <f t="shared" si="79"/>
        <v>1145.8483660009817</v>
      </c>
      <c r="BS59" s="30">
        <f t="shared" si="79"/>
        <v>1248.1203251529864</v>
      </c>
      <c r="BT59" s="30">
        <f t="shared" si="79"/>
        <v>656.7608881116555</v>
      </c>
      <c r="BU59" s="30">
        <f t="shared" si="79"/>
        <v>743.7927330079209</v>
      </c>
      <c r="BV59" s="30">
        <f t="shared" si="79"/>
        <v>821.73447618759326</v>
      </c>
      <c r="BW59" s="30">
        <f t="shared" si="79"/>
        <v>816.04854407400148</v>
      </c>
      <c r="BX59" s="30">
        <f t="shared" si="79"/>
        <v>712.79710190601907</v>
      </c>
      <c r="BY59" s="30">
        <f t="shared" si="79"/>
        <v>772.49849944200139</v>
      </c>
      <c r="BZ59" s="30">
        <f t="shared" si="79"/>
        <v>738.84150136266635</v>
      </c>
      <c r="CA59" s="30">
        <f t="shared" si="79"/>
        <v>744.46793794033601</v>
      </c>
      <c r="CB59" s="30">
        <f t="shared" si="79"/>
        <v>1386.6127617614666</v>
      </c>
      <c r="CC59" s="30">
        <f t="shared" si="79"/>
        <v>1218.2764735276248</v>
      </c>
      <c r="CD59" s="30">
        <f t="shared" si="79"/>
        <v>1145.8483660009817</v>
      </c>
      <c r="CE59" s="30">
        <f t="shared" si="79"/>
        <v>1248.1203251529864</v>
      </c>
      <c r="CF59" s="30">
        <f t="shared" si="79"/>
        <v>656.7608881116555</v>
      </c>
      <c r="CG59" s="30">
        <f t="shared" si="79"/>
        <v>743.7927330079209</v>
      </c>
      <c r="CH59" s="33">
        <f t="shared" si="79"/>
        <v>821.73447618759326</v>
      </c>
    </row>
    <row r="60" spans="1:87" ht="15.75" customHeight="1" x14ac:dyDescent="0.3">
      <c r="A60" s="571"/>
      <c r="B60" s="304" t="str">
        <f t="shared" si="58"/>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12"/>
    </row>
    <row r="61" spans="1:87" ht="15.75" customHeight="1" x14ac:dyDescent="0.3">
      <c r="A61" s="571"/>
      <c r="B61" s="281" t="s">
        <v>18</v>
      </c>
      <c r="C61" s="30">
        <f>SUM(C50:C60)</f>
        <v>98.603477663349608</v>
      </c>
      <c r="D61" s="30">
        <f>SUM(D50:D60)</f>
        <v>1601.2682588573109</v>
      </c>
      <c r="E61" s="30">
        <f t="shared" ref="E61:BP61" si="80">SUM(E50:E60)</f>
        <v>4262.5258505151787</v>
      </c>
      <c r="F61" s="30">
        <f t="shared" si="80"/>
        <v>11066.099330371695</v>
      </c>
      <c r="G61" s="30">
        <f t="shared" si="80"/>
        <v>24441.036477872898</v>
      </c>
      <c r="H61" s="30">
        <f t="shared" si="80"/>
        <v>90627.739719246616</v>
      </c>
      <c r="I61" s="30">
        <f t="shared" si="80"/>
        <v>134606.58735729734</v>
      </c>
      <c r="J61" s="30">
        <f t="shared" si="80"/>
        <v>149251.52609497478</v>
      </c>
      <c r="K61" s="30">
        <f t="shared" si="80"/>
        <v>133127.55850672539</v>
      </c>
      <c r="L61" s="30">
        <f t="shared" si="80"/>
        <v>62605.893931896571</v>
      </c>
      <c r="M61" s="30">
        <f t="shared" si="80"/>
        <v>78181.083156353416</v>
      </c>
      <c r="N61" s="30">
        <f t="shared" si="80"/>
        <v>99948.631785150676</v>
      </c>
      <c r="O61" s="30">
        <f t="shared" si="80"/>
        <v>105581.68066425121</v>
      </c>
      <c r="P61" s="30">
        <f t="shared" si="80"/>
        <v>90792.065701996558</v>
      </c>
      <c r="Q61" s="30">
        <f t="shared" si="80"/>
        <v>89902.790990492504</v>
      </c>
      <c r="R61" s="30">
        <f t="shared" si="80"/>
        <v>79816.854830759126</v>
      </c>
      <c r="S61" s="30">
        <f t="shared" si="80"/>
        <v>78989.705144041523</v>
      </c>
      <c r="T61" s="30">
        <f t="shared" si="80"/>
        <v>185854.09159672019</v>
      </c>
      <c r="U61" s="30">
        <f t="shared" si="80"/>
        <v>209763.12713245524</v>
      </c>
      <c r="V61" s="30">
        <f t="shared" si="80"/>
        <v>209292.89342164737</v>
      </c>
      <c r="W61" s="30">
        <f t="shared" si="80"/>
        <v>168302.27471651896</v>
      </c>
      <c r="X61" s="30">
        <f t="shared" si="80"/>
        <v>75434.982836935495</v>
      </c>
      <c r="Y61" s="30">
        <f t="shared" si="80"/>
        <v>91709.592288783417</v>
      </c>
      <c r="Z61" s="30">
        <f t="shared" si="80"/>
        <v>107041.0554948456</v>
      </c>
      <c r="AA61" s="30">
        <f t="shared" si="80"/>
        <v>105581.68066425121</v>
      </c>
      <c r="AB61" s="30">
        <f t="shared" si="80"/>
        <v>90792.065701996558</v>
      </c>
      <c r="AC61" s="30">
        <f t="shared" si="80"/>
        <v>89902.790990492504</v>
      </c>
      <c r="AD61" s="30">
        <f t="shared" si="80"/>
        <v>79816.854830759126</v>
      </c>
      <c r="AE61" s="30">
        <f t="shared" si="80"/>
        <v>78989.705144041523</v>
      </c>
      <c r="AF61" s="30">
        <f t="shared" si="80"/>
        <v>185854.09159672019</v>
      </c>
      <c r="AG61" s="30">
        <f t="shared" si="80"/>
        <v>209763.12713245524</v>
      </c>
      <c r="AH61" s="30">
        <f t="shared" si="80"/>
        <v>209292.89342164737</v>
      </c>
      <c r="AI61" s="30">
        <f t="shared" si="80"/>
        <v>168302.27471651896</v>
      </c>
      <c r="AJ61" s="30">
        <f t="shared" si="80"/>
        <v>75434.982836935495</v>
      </c>
      <c r="AK61" s="30">
        <f t="shared" si="80"/>
        <v>91709.592288783417</v>
      </c>
      <c r="AL61" s="30">
        <f t="shared" si="80"/>
        <v>107041.0554948456</v>
      </c>
      <c r="AM61" s="30">
        <f t="shared" si="80"/>
        <v>105581.68066425121</v>
      </c>
      <c r="AN61" s="30">
        <f t="shared" si="80"/>
        <v>90792.065701996558</v>
      </c>
      <c r="AO61" s="30">
        <f t="shared" si="80"/>
        <v>89902.790990492504</v>
      </c>
      <c r="AP61" s="30">
        <f t="shared" si="80"/>
        <v>79816.854830759126</v>
      </c>
      <c r="AQ61" s="30">
        <f t="shared" si="80"/>
        <v>78989.705144041523</v>
      </c>
      <c r="AR61" s="30">
        <f t="shared" si="80"/>
        <v>185854.09159672019</v>
      </c>
      <c r="AS61" s="30">
        <f t="shared" si="80"/>
        <v>209763.12713245524</v>
      </c>
      <c r="AT61" s="30">
        <f t="shared" si="80"/>
        <v>209292.89342164737</v>
      </c>
      <c r="AU61" s="30">
        <f t="shared" si="80"/>
        <v>168302.27471651896</v>
      </c>
      <c r="AV61" s="30">
        <f t="shared" si="80"/>
        <v>75434.982836935495</v>
      </c>
      <c r="AW61" s="30">
        <f t="shared" si="80"/>
        <v>91709.592288783417</v>
      </c>
      <c r="AX61" s="30">
        <f t="shared" si="80"/>
        <v>107041.0554948456</v>
      </c>
      <c r="AY61" s="30">
        <f t="shared" si="80"/>
        <v>105581.68066425121</v>
      </c>
      <c r="AZ61" s="30">
        <f t="shared" si="80"/>
        <v>90792.065701996558</v>
      </c>
      <c r="BA61" s="30">
        <f t="shared" si="80"/>
        <v>89902.790990492504</v>
      </c>
      <c r="BB61" s="30">
        <f t="shared" si="80"/>
        <v>79816.854830759126</v>
      </c>
      <c r="BC61" s="30">
        <f t="shared" si="80"/>
        <v>78989.705144041523</v>
      </c>
      <c r="BD61" s="30">
        <f t="shared" si="80"/>
        <v>185854.09159672019</v>
      </c>
      <c r="BE61" s="30">
        <f t="shared" si="80"/>
        <v>209763.12713245524</v>
      </c>
      <c r="BF61" s="30">
        <f t="shared" si="80"/>
        <v>209292.89342164737</v>
      </c>
      <c r="BG61" s="30">
        <f t="shared" si="80"/>
        <v>168302.27471651896</v>
      </c>
      <c r="BH61" s="30">
        <f t="shared" si="80"/>
        <v>75434.982836935495</v>
      </c>
      <c r="BI61" s="30">
        <f t="shared" si="80"/>
        <v>91709.592288783417</v>
      </c>
      <c r="BJ61" s="30">
        <f t="shared" si="80"/>
        <v>107041.0554948456</v>
      </c>
      <c r="BK61" s="30">
        <f t="shared" si="80"/>
        <v>105581.68066425121</v>
      </c>
      <c r="BL61" s="30">
        <f t="shared" si="80"/>
        <v>90792.065701996558</v>
      </c>
      <c r="BM61" s="30">
        <f t="shared" si="80"/>
        <v>89902.790990492504</v>
      </c>
      <c r="BN61" s="30">
        <f t="shared" si="80"/>
        <v>79816.854830759126</v>
      </c>
      <c r="BO61" s="30">
        <f t="shared" si="80"/>
        <v>78989.705144041523</v>
      </c>
      <c r="BP61" s="30">
        <f t="shared" si="80"/>
        <v>185854.09159672019</v>
      </c>
      <c r="BQ61" s="30">
        <f t="shared" ref="BQ61:CH61" si="81">SUM(BQ50:BQ60)</f>
        <v>209763.12713245524</v>
      </c>
      <c r="BR61" s="30">
        <f t="shared" si="81"/>
        <v>209292.89342164737</v>
      </c>
      <c r="BS61" s="30">
        <f t="shared" si="81"/>
        <v>168302.27471651896</v>
      </c>
      <c r="BT61" s="30">
        <f t="shared" si="81"/>
        <v>75434.982836935495</v>
      </c>
      <c r="BU61" s="30">
        <f t="shared" si="81"/>
        <v>91709.592288783417</v>
      </c>
      <c r="BV61" s="30">
        <f t="shared" si="81"/>
        <v>107041.0554948456</v>
      </c>
      <c r="BW61" s="30">
        <f t="shared" si="81"/>
        <v>105581.68066425121</v>
      </c>
      <c r="BX61" s="30">
        <f t="shared" si="81"/>
        <v>90792.065701996558</v>
      </c>
      <c r="BY61" s="30">
        <f t="shared" si="81"/>
        <v>89902.790990492504</v>
      </c>
      <c r="BZ61" s="30">
        <f t="shared" si="81"/>
        <v>79816.854830759126</v>
      </c>
      <c r="CA61" s="30">
        <f t="shared" si="81"/>
        <v>78989.705144041523</v>
      </c>
      <c r="CB61" s="30">
        <f t="shared" si="81"/>
        <v>185854.09159672019</v>
      </c>
      <c r="CC61" s="30">
        <f t="shared" si="81"/>
        <v>209763.12713245524</v>
      </c>
      <c r="CD61" s="30">
        <f t="shared" si="81"/>
        <v>209292.89342164737</v>
      </c>
      <c r="CE61" s="30">
        <f t="shared" si="81"/>
        <v>168302.27471651896</v>
      </c>
      <c r="CF61" s="30">
        <f t="shared" si="81"/>
        <v>75434.982836935495</v>
      </c>
      <c r="CG61" s="30">
        <f t="shared" si="81"/>
        <v>91709.592288783417</v>
      </c>
      <c r="CH61" s="33">
        <f t="shared" si="81"/>
        <v>107041.0554948456</v>
      </c>
    </row>
    <row r="62" spans="1:87" ht="16.5" customHeight="1" thickBot="1" x14ac:dyDescent="0.35">
      <c r="A62" s="572"/>
      <c r="B62" s="156" t="s">
        <v>19</v>
      </c>
      <c r="C62" s="31">
        <f>C61</f>
        <v>98.603477663349608</v>
      </c>
      <c r="D62" s="31">
        <f>C62+D61</f>
        <v>1699.8717365206605</v>
      </c>
      <c r="E62" s="31">
        <f t="shared" ref="E62:BP62" si="82">D62+E61</f>
        <v>5962.397587035839</v>
      </c>
      <c r="F62" s="31">
        <f t="shared" si="82"/>
        <v>17028.496917407534</v>
      </c>
      <c r="G62" s="31">
        <f t="shared" si="82"/>
        <v>41469.533395280436</v>
      </c>
      <c r="H62" s="31">
        <f t="shared" si="82"/>
        <v>132097.27311452705</v>
      </c>
      <c r="I62" s="31">
        <f t="shared" si="82"/>
        <v>266703.86047182442</v>
      </c>
      <c r="J62" s="31">
        <f t="shared" si="82"/>
        <v>415955.38656679919</v>
      </c>
      <c r="K62" s="31">
        <f t="shared" si="82"/>
        <v>549082.94507352461</v>
      </c>
      <c r="L62" s="31">
        <f t="shared" si="82"/>
        <v>611688.83900542115</v>
      </c>
      <c r="M62" s="31">
        <f t="shared" si="82"/>
        <v>689869.92216177459</v>
      </c>
      <c r="N62" s="31">
        <f t="shared" si="82"/>
        <v>789818.55394692533</v>
      </c>
      <c r="O62" s="31">
        <f t="shared" si="82"/>
        <v>895400.23461117654</v>
      </c>
      <c r="P62" s="31">
        <f t="shared" si="82"/>
        <v>986192.30031317309</v>
      </c>
      <c r="Q62" s="31">
        <f t="shared" si="82"/>
        <v>1076095.0913036657</v>
      </c>
      <c r="R62" s="31">
        <f t="shared" si="82"/>
        <v>1155911.9461344248</v>
      </c>
      <c r="S62" s="31">
        <f t="shared" si="82"/>
        <v>1234901.6512784662</v>
      </c>
      <c r="T62" s="31">
        <f t="shared" si="82"/>
        <v>1420755.7428751865</v>
      </c>
      <c r="U62" s="31">
        <f t="shared" si="82"/>
        <v>1630518.8700076416</v>
      </c>
      <c r="V62" s="31">
        <f t="shared" si="82"/>
        <v>1839811.763429289</v>
      </c>
      <c r="W62" s="31">
        <f t="shared" si="82"/>
        <v>2008114.038145808</v>
      </c>
      <c r="X62" s="31">
        <f t="shared" si="82"/>
        <v>2083549.0209827435</v>
      </c>
      <c r="Y62" s="31">
        <f t="shared" si="82"/>
        <v>2175258.613271527</v>
      </c>
      <c r="Z62" s="31">
        <f t="shared" si="82"/>
        <v>2282299.6687663724</v>
      </c>
      <c r="AA62" s="31">
        <f t="shared" si="82"/>
        <v>2387881.3494306235</v>
      </c>
      <c r="AB62" s="31">
        <f t="shared" si="82"/>
        <v>2478673.4151326199</v>
      </c>
      <c r="AC62" s="31">
        <f t="shared" si="82"/>
        <v>2568576.2061231122</v>
      </c>
      <c r="AD62" s="31">
        <f t="shared" si="82"/>
        <v>2648393.0609538713</v>
      </c>
      <c r="AE62" s="31">
        <f t="shared" si="82"/>
        <v>2727382.766097913</v>
      </c>
      <c r="AF62" s="31">
        <f t="shared" si="82"/>
        <v>2913236.8576946333</v>
      </c>
      <c r="AG62" s="31">
        <f t="shared" si="82"/>
        <v>3122999.9848270887</v>
      </c>
      <c r="AH62" s="31">
        <f t="shared" si="82"/>
        <v>3332292.8782487363</v>
      </c>
      <c r="AI62" s="31">
        <f t="shared" si="82"/>
        <v>3500595.1529652551</v>
      </c>
      <c r="AJ62" s="31">
        <f t="shared" si="82"/>
        <v>3576030.1358021908</v>
      </c>
      <c r="AK62" s="31">
        <f t="shared" si="82"/>
        <v>3667739.728090974</v>
      </c>
      <c r="AL62" s="31">
        <f t="shared" si="82"/>
        <v>3774780.7835858194</v>
      </c>
      <c r="AM62" s="31">
        <f t="shared" si="82"/>
        <v>3880362.4642500705</v>
      </c>
      <c r="AN62" s="31">
        <f t="shared" si="82"/>
        <v>3971154.529952067</v>
      </c>
      <c r="AO62" s="31">
        <f t="shared" si="82"/>
        <v>4061057.3209425593</v>
      </c>
      <c r="AP62" s="31">
        <f t="shared" si="82"/>
        <v>4140874.1757733184</v>
      </c>
      <c r="AQ62" s="31">
        <f t="shared" si="82"/>
        <v>4219863.8809173601</v>
      </c>
      <c r="AR62" s="31">
        <f t="shared" si="82"/>
        <v>4405717.9725140799</v>
      </c>
      <c r="AS62" s="31">
        <f t="shared" si="82"/>
        <v>4615481.0996465348</v>
      </c>
      <c r="AT62" s="31">
        <f t="shared" si="82"/>
        <v>4824773.9930681819</v>
      </c>
      <c r="AU62" s="31">
        <f t="shared" si="82"/>
        <v>4993076.2677847007</v>
      </c>
      <c r="AV62" s="31">
        <f t="shared" si="82"/>
        <v>5068511.2506216364</v>
      </c>
      <c r="AW62" s="31">
        <f t="shared" si="82"/>
        <v>5160220.8429104201</v>
      </c>
      <c r="AX62" s="31">
        <f t="shared" si="82"/>
        <v>5267261.898405266</v>
      </c>
      <c r="AY62" s="31">
        <f t="shared" si="82"/>
        <v>5372843.5790695176</v>
      </c>
      <c r="AZ62" s="31">
        <f t="shared" si="82"/>
        <v>5463635.6447715145</v>
      </c>
      <c r="BA62" s="31">
        <f t="shared" si="82"/>
        <v>5553538.4357620068</v>
      </c>
      <c r="BB62" s="31">
        <f t="shared" si="82"/>
        <v>5633355.2905927664</v>
      </c>
      <c r="BC62" s="31">
        <f t="shared" si="82"/>
        <v>5712344.9957368076</v>
      </c>
      <c r="BD62" s="31">
        <f t="shared" si="82"/>
        <v>5898199.0873335274</v>
      </c>
      <c r="BE62" s="31">
        <f t="shared" si="82"/>
        <v>6107962.2144659823</v>
      </c>
      <c r="BF62" s="31">
        <f t="shared" si="82"/>
        <v>6317255.1078876294</v>
      </c>
      <c r="BG62" s="31">
        <f t="shared" si="82"/>
        <v>6485557.3826041482</v>
      </c>
      <c r="BH62" s="31">
        <f t="shared" si="82"/>
        <v>6560992.3654410839</v>
      </c>
      <c r="BI62" s="31">
        <f t="shared" si="82"/>
        <v>6652701.9577298677</v>
      </c>
      <c r="BJ62" s="31">
        <f t="shared" si="82"/>
        <v>6759743.0132247135</v>
      </c>
      <c r="BK62" s="31">
        <f t="shared" si="82"/>
        <v>6865324.6938889651</v>
      </c>
      <c r="BL62" s="31">
        <f t="shared" si="82"/>
        <v>6956116.759590962</v>
      </c>
      <c r="BM62" s="31">
        <f t="shared" si="82"/>
        <v>7046019.5505814543</v>
      </c>
      <c r="BN62" s="31">
        <f t="shared" si="82"/>
        <v>7125836.4054122139</v>
      </c>
      <c r="BO62" s="31">
        <f t="shared" si="82"/>
        <v>7204826.1105562551</v>
      </c>
      <c r="BP62" s="31">
        <f t="shared" si="82"/>
        <v>7390680.2021529749</v>
      </c>
      <c r="BQ62" s="31">
        <f t="shared" ref="BQ62:CH62" si="83">BP62+BQ61</f>
        <v>7600443.3292854298</v>
      </c>
      <c r="BR62" s="31">
        <f t="shared" si="83"/>
        <v>7809736.2227070769</v>
      </c>
      <c r="BS62" s="31">
        <f t="shared" si="83"/>
        <v>7978038.4974235957</v>
      </c>
      <c r="BT62" s="31">
        <f t="shared" si="83"/>
        <v>8053473.4802605314</v>
      </c>
      <c r="BU62" s="31">
        <f t="shared" si="83"/>
        <v>8145183.0725493152</v>
      </c>
      <c r="BV62" s="31">
        <f t="shared" si="83"/>
        <v>8252224.128044161</v>
      </c>
      <c r="BW62" s="31">
        <f t="shared" si="83"/>
        <v>8357805.8087084126</v>
      </c>
      <c r="BX62" s="31">
        <f t="shared" si="83"/>
        <v>8448597.8744104095</v>
      </c>
      <c r="BY62" s="31">
        <f t="shared" si="83"/>
        <v>8538500.6654009018</v>
      </c>
      <c r="BZ62" s="31">
        <f t="shared" si="83"/>
        <v>8618317.5202316605</v>
      </c>
      <c r="CA62" s="31">
        <f t="shared" si="83"/>
        <v>8697307.2253757026</v>
      </c>
      <c r="CB62" s="31">
        <f t="shared" si="83"/>
        <v>8883161.3169724233</v>
      </c>
      <c r="CC62" s="31">
        <f t="shared" si="83"/>
        <v>9092924.4441048782</v>
      </c>
      <c r="CD62" s="31">
        <f t="shared" si="83"/>
        <v>9302217.3375265263</v>
      </c>
      <c r="CE62" s="31">
        <f t="shared" si="83"/>
        <v>9470519.6122430451</v>
      </c>
      <c r="CF62" s="31">
        <f t="shared" si="83"/>
        <v>9545954.5950799808</v>
      </c>
      <c r="CG62" s="31">
        <f t="shared" si="83"/>
        <v>9637664.1873687636</v>
      </c>
      <c r="CH62" s="34">
        <f t="shared" si="83"/>
        <v>9744705.2428636085</v>
      </c>
    </row>
    <row r="63" spans="1:87" x14ac:dyDescent="0.3">
      <c r="A63" s="8"/>
      <c r="B63" s="40"/>
      <c r="C63" s="41"/>
      <c r="D63" s="37"/>
      <c r="E63" s="42"/>
      <c r="F63" s="37"/>
      <c r="G63" s="42"/>
      <c r="H63" s="37"/>
      <c r="I63" s="42"/>
      <c r="J63" s="37"/>
      <c r="K63" s="42"/>
      <c r="L63" s="37"/>
      <c r="M63" s="42"/>
      <c r="N63" s="37"/>
      <c r="O63" s="42"/>
      <c r="P63" s="37"/>
      <c r="Q63" s="42"/>
      <c r="R63" s="37"/>
      <c r="S63" s="42"/>
      <c r="T63" s="37"/>
      <c r="U63" s="42"/>
      <c r="V63" s="37"/>
      <c r="W63" s="42"/>
      <c r="X63" s="37"/>
      <c r="Y63" s="42"/>
      <c r="Z63" s="37"/>
      <c r="AA63" s="42"/>
      <c r="AB63" s="37"/>
      <c r="AC63" s="42"/>
      <c r="AD63" s="37"/>
      <c r="AE63" s="42"/>
      <c r="AF63" s="37"/>
      <c r="AG63" s="42"/>
      <c r="AH63" s="37"/>
      <c r="AI63" s="42"/>
      <c r="AJ63" s="37"/>
      <c r="AK63" s="42"/>
      <c r="AL63" s="37"/>
      <c r="AM63" s="42"/>
      <c r="AN63" s="37"/>
      <c r="AO63" s="42"/>
      <c r="AP63" s="37"/>
      <c r="AQ63" s="42"/>
      <c r="AR63" s="37"/>
      <c r="AS63" s="42"/>
      <c r="AT63" s="37"/>
      <c r="AU63" s="42"/>
      <c r="AV63" s="37"/>
      <c r="AW63" s="42"/>
      <c r="AX63" s="37"/>
      <c r="AY63" s="42"/>
      <c r="AZ63" s="37"/>
      <c r="BA63" s="42"/>
      <c r="BB63" s="37"/>
      <c r="BC63" s="42"/>
      <c r="BD63" s="37"/>
      <c r="BE63" s="42"/>
      <c r="BF63" s="37"/>
      <c r="BG63" s="42"/>
      <c r="BH63" s="37"/>
      <c r="BI63" s="42"/>
      <c r="BJ63" s="37"/>
      <c r="BK63" s="42"/>
      <c r="BL63" s="37"/>
      <c r="BM63" s="42"/>
      <c r="BN63" s="37"/>
      <c r="BO63" s="42"/>
      <c r="BP63" s="37"/>
      <c r="BQ63" s="42"/>
      <c r="BR63" s="37"/>
      <c r="BS63" s="42"/>
      <c r="BT63" s="37"/>
      <c r="BU63" s="42"/>
      <c r="BV63" s="37"/>
      <c r="BW63" s="42"/>
      <c r="BX63" s="37"/>
      <c r="BY63" s="42"/>
      <c r="BZ63" s="37"/>
      <c r="CA63" s="42"/>
      <c r="CB63" s="37"/>
      <c r="CC63" s="42"/>
      <c r="CD63" s="37"/>
      <c r="CE63" s="42"/>
      <c r="CF63" s="37"/>
      <c r="CG63" s="42"/>
      <c r="CH63" s="37"/>
    </row>
    <row r="64" spans="1:87" ht="15" thickBot="1" x14ac:dyDescent="0.35">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227"/>
    </row>
    <row r="65" spans="1:88" ht="16.2" thickBot="1" x14ac:dyDescent="0.35">
      <c r="A65" s="556" t="s">
        <v>12</v>
      </c>
      <c r="B65" s="18" t="s">
        <v>12</v>
      </c>
      <c r="C65" s="174">
        <f>C$4</f>
        <v>44927</v>
      </c>
      <c r="D65" s="174">
        <f t="shared" ref="D65:BO65" si="84">D$4</f>
        <v>44958</v>
      </c>
      <c r="E65" s="174">
        <f t="shared" si="84"/>
        <v>44986</v>
      </c>
      <c r="F65" s="174">
        <f t="shared" si="84"/>
        <v>45017</v>
      </c>
      <c r="G65" s="174">
        <f t="shared" si="84"/>
        <v>45047</v>
      </c>
      <c r="H65" s="174">
        <f t="shared" si="84"/>
        <v>45078</v>
      </c>
      <c r="I65" s="174">
        <f t="shared" si="84"/>
        <v>45108</v>
      </c>
      <c r="J65" s="174">
        <f t="shared" si="84"/>
        <v>45139</v>
      </c>
      <c r="K65" s="174">
        <f t="shared" si="84"/>
        <v>45170</v>
      </c>
      <c r="L65" s="174">
        <f t="shared" si="84"/>
        <v>45200</v>
      </c>
      <c r="M65" s="174">
        <f t="shared" si="84"/>
        <v>45231</v>
      </c>
      <c r="N65" s="174">
        <f t="shared" si="84"/>
        <v>45261</v>
      </c>
      <c r="O65" s="174">
        <f t="shared" si="84"/>
        <v>45292</v>
      </c>
      <c r="P65" s="174">
        <f t="shared" si="84"/>
        <v>45323</v>
      </c>
      <c r="Q65" s="174">
        <f t="shared" si="84"/>
        <v>45352</v>
      </c>
      <c r="R65" s="174">
        <f t="shared" si="84"/>
        <v>45383</v>
      </c>
      <c r="S65" s="174">
        <f t="shared" si="84"/>
        <v>45413</v>
      </c>
      <c r="T65" s="174">
        <f t="shared" si="84"/>
        <v>45444</v>
      </c>
      <c r="U65" s="174">
        <f t="shared" si="84"/>
        <v>45474</v>
      </c>
      <c r="V65" s="174">
        <f t="shared" si="84"/>
        <v>45505</v>
      </c>
      <c r="W65" s="174">
        <f t="shared" si="84"/>
        <v>45536</v>
      </c>
      <c r="X65" s="174">
        <f t="shared" si="84"/>
        <v>45566</v>
      </c>
      <c r="Y65" s="174">
        <f t="shared" si="84"/>
        <v>45597</v>
      </c>
      <c r="Z65" s="174">
        <f t="shared" si="84"/>
        <v>45627</v>
      </c>
      <c r="AA65" s="174">
        <f t="shared" si="84"/>
        <v>45658</v>
      </c>
      <c r="AB65" s="174">
        <f t="shared" si="84"/>
        <v>45689</v>
      </c>
      <c r="AC65" s="174">
        <f t="shared" si="84"/>
        <v>45717</v>
      </c>
      <c r="AD65" s="174">
        <f t="shared" si="84"/>
        <v>45748</v>
      </c>
      <c r="AE65" s="174">
        <f t="shared" si="84"/>
        <v>45778</v>
      </c>
      <c r="AF65" s="174">
        <f t="shared" si="84"/>
        <v>45809</v>
      </c>
      <c r="AG65" s="174">
        <f t="shared" si="84"/>
        <v>45839</v>
      </c>
      <c r="AH65" s="174">
        <f t="shared" si="84"/>
        <v>45870</v>
      </c>
      <c r="AI65" s="174">
        <f t="shared" si="84"/>
        <v>45901</v>
      </c>
      <c r="AJ65" s="174">
        <f t="shared" si="84"/>
        <v>45931</v>
      </c>
      <c r="AK65" s="174">
        <f t="shared" si="84"/>
        <v>45962</v>
      </c>
      <c r="AL65" s="174">
        <f t="shared" si="84"/>
        <v>45992</v>
      </c>
      <c r="AM65" s="174">
        <f t="shared" si="84"/>
        <v>46023</v>
      </c>
      <c r="AN65" s="174">
        <f t="shared" si="84"/>
        <v>46054</v>
      </c>
      <c r="AO65" s="174">
        <f t="shared" si="84"/>
        <v>46082</v>
      </c>
      <c r="AP65" s="174">
        <f t="shared" si="84"/>
        <v>46113</v>
      </c>
      <c r="AQ65" s="174">
        <f t="shared" si="84"/>
        <v>46143</v>
      </c>
      <c r="AR65" s="174">
        <f t="shared" si="84"/>
        <v>46174</v>
      </c>
      <c r="AS65" s="174">
        <f t="shared" si="84"/>
        <v>46204</v>
      </c>
      <c r="AT65" s="174">
        <f t="shared" si="84"/>
        <v>46235</v>
      </c>
      <c r="AU65" s="174">
        <f t="shared" si="84"/>
        <v>46266</v>
      </c>
      <c r="AV65" s="174">
        <f t="shared" si="84"/>
        <v>46296</v>
      </c>
      <c r="AW65" s="174">
        <f t="shared" si="84"/>
        <v>46327</v>
      </c>
      <c r="AX65" s="174">
        <f t="shared" si="84"/>
        <v>46357</v>
      </c>
      <c r="AY65" s="174">
        <f t="shared" si="84"/>
        <v>46388</v>
      </c>
      <c r="AZ65" s="174">
        <f t="shared" si="84"/>
        <v>46419</v>
      </c>
      <c r="BA65" s="174">
        <f t="shared" si="84"/>
        <v>46447</v>
      </c>
      <c r="BB65" s="174">
        <f t="shared" si="84"/>
        <v>46478</v>
      </c>
      <c r="BC65" s="174">
        <f t="shared" si="84"/>
        <v>46508</v>
      </c>
      <c r="BD65" s="174">
        <f t="shared" si="84"/>
        <v>46539</v>
      </c>
      <c r="BE65" s="174">
        <f t="shared" si="84"/>
        <v>46569</v>
      </c>
      <c r="BF65" s="174">
        <f t="shared" si="84"/>
        <v>46600</v>
      </c>
      <c r="BG65" s="174">
        <f t="shared" si="84"/>
        <v>46631</v>
      </c>
      <c r="BH65" s="174">
        <f t="shared" si="84"/>
        <v>46661</v>
      </c>
      <c r="BI65" s="174">
        <f t="shared" si="84"/>
        <v>46692</v>
      </c>
      <c r="BJ65" s="174">
        <f t="shared" si="84"/>
        <v>46722</v>
      </c>
      <c r="BK65" s="174">
        <f t="shared" si="84"/>
        <v>46753</v>
      </c>
      <c r="BL65" s="174">
        <f t="shared" si="84"/>
        <v>46784</v>
      </c>
      <c r="BM65" s="174">
        <f t="shared" si="84"/>
        <v>46813</v>
      </c>
      <c r="BN65" s="174">
        <f t="shared" si="84"/>
        <v>46844</v>
      </c>
      <c r="BO65" s="174">
        <f t="shared" si="84"/>
        <v>46874</v>
      </c>
      <c r="BP65" s="174">
        <f t="shared" ref="BP65:CH65" si="85">BP$4</f>
        <v>46905</v>
      </c>
      <c r="BQ65" s="174">
        <f t="shared" si="85"/>
        <v>46935</v>
      </c>
      <c r="BR65" s="174">
        <f t="shared" si="85"/>
        <v>46966</v>
      </c>
      <c r="BS65" s="174">
        <f t="shared" si="85"/>
        <v>46997</v>
      </c>
      <c r="BT65" s="174">
        <f t="shared" si="85"/>
        <v>47027</v>
      </c>
      <c r="BU65" s="174">
        <f t="shared" si="85"/>
        <v>47058</v>
      </c>
      <c r="BV65" s="174">
        <f t="shared" si="85"/>
        <v>47088</v>
      </c>
      <c r="BW65" s="174">
        <f t="shared" si="85"/>
        <v>47119</v>
      </c>
      <c r="BX65" s="174">
        <f t="shared" si="85"/>
        <v>47150</v>
      </c>
      <c r="BY65" s="174">
        <f t="shared" si="85"/>
        <v>47178</v>
      </c>
      <c r="BZ65" s="174">
        <f t="shared" si="85"/>
        <v>47209</v>
      </c>
      <c r="CA65" s="174">
        <f t="shared" si="85"/>
        <v>47239</v>
      </c>
      <c r="CB65" s="174">
        <f t="shared" si="85"/>
        <v>47270</v>
      </c>
      <c r="CC65" s="174">
        <f t="shared" si="85"/>
        <v>47300</v>
      </c>
      <c r="CD65" s="174">
        <f t="shared" si="85"/>
        <v>47331</v>
      </c>
      <c r="CE65" s="174">
        <f t="shared" si="85"/>
        <v>47362</v>
      </c>
      <c r="CF65" s="174">
        <f t="shared" si="85"/>
        <v>47392</v>
      </c>
      <c r="CG65" s="174">
        <f t="shared" si="85"/>
        <v>47423</v>
      </c>
      <c r="CH65" s="175">
        <f t="shared" si="85"/>
        <v>47453</v>
      </c>
      <c r="CJ65" s="229" t="s">
        <v>182</v>
      </c>
    </row>
    <row r="66" spans="1:88" ht="15" customHeight="1" x14ac:dyDescent="0.3">
      <c r="A66" s="557"/>
      <c r="B66" s="94" t="s">
        <v>0</v>
      </c>
      <c r="C66" s="21">
        <f>' 1M - RES'!C66</f>
        <v>0.11129699999999999</v>
      </c>
      <c r="D66" s="21">
        <f>' 1M - RES'!D66</f>
        <v>9.3076999999999993E-2</v>
      </c>
      <c r="E66" s="21">
        <f>' 1M - RES'!E66</f>
        <v>7.0041999999999993E-2</v>
      </c>
      <c r="F66" s="21">
        <f>' 1M - RES'!F66</f>
        <v>3.7116000000000003E-2</v>
      </c>
      <c r="G66" s="21">
        <f>' 1M - RES'!G66</f>
        <v>4.0888000000000001E-2</v>
      </c>
      <c r="H66" s="21">
        <f>' 1M - RES'!H66</f>
        <v>0.103973</v>
      </c>
      <c r="I66" s="21">
        <f>' 1M - RES'!I66</f>
        <v>0.1401</v>
      </c>
      <c r="J66" s="21">
        <f>' 1M - RES'!J66</f>
        <v>0.13320699999999999</v>
      </c>
      <c r="K66" s="21">
        <f>' 1M - RES'!K66</f>
        <v>6.6758999999999999E-2</v>
      </c>
      <c r="L66" s="21">
        <f>' 1M - RES'!L66</f>
        <v>3.7011000000000002E-2</v>
      </c>
      <c r="M66" s="21">
        <f>' 1M - RES'!M66</f>
        <v>5.9593E-2</v>
      </c>
      <c r="N66" s="21">
        <f>' 1M - RES'!N66</f>
        <v>0.106937</v>
      </c>
      <c r="O66" s="21">
        <f>' 1M - RES'!O66</f>
        <v>0.11129699999999999</v>
      </c>
      <c r="P66" s="21">
        <f>' 1M - RES'!P66</f>
        <v>9.3076999999999993E-2</v>
      </c>
      <c r="Q66" s="21">
        <f>' 1M - RES'!Q66</f>
        <v>7.0041999999999993E-2</v>
      </c>
      <c r="R66" s="21">
        <f>' 1M - RES'!R66</f>
        <v>3.7116000000000003E-2</v>
      </c>
      <c r="S66" s="21">
        <f>' 1M - RES'!S66</f>
        <v>4.0888000000000001E-2</v>
      </c>
      <c r="T66" s="21">
        <f>' 1M - RES'!T66</f>
        <v>0.103973</v>
      </c>
      <c r="U66" s="21">
        <f>' 1M - RES'!U66</f>
        <v>0.1401</v>
      </c>
      <c r="V66" s="21">
        <f>' 1M - RES'!V66</f>
        <v>0.13320699999999999</v>
      </c>
      <c r="W66" s="21">
        <f>' 1M - RES'!W66</f>
        <v>6.6758999999999999E-2</v>
      </c>
      <c r="X66" s="21">
        <f>' 1M - RES'!X66</f>
        <v>3.7011000000000002E-2</v>
      </c>
      <c r="Y66" s="21">
        <f>' 1M - RES'!Y66</f>
        <v>5.9593E-2</v>
      </c>
      <c r="Z66" s="21">
        <f>' 1M - RES'!Z66</f>
        <v>0.106937</v>
      </c>
      <c r="AA66" s="21">
        <f>' 1M - RES'!AA66</f>
        <v>0.11129699999999999</v>
      </c>
      <c r="AB66" s="21">
        <f>' 1M - RES'!AB66</f>
        <v>9.3076999999999993E-2</v>
      </c>
      <c r="AC66" s="21">
        <f>' 1M - RES'!AC66</f>
        <v>7.0041999999999993E-2</v>
      </c>
      <c r="AD66" s="21">
        <f>' 1M - RES'!AD66</f>
        <v>3.7116000000000003E-2</v>
      </c>
      <c r="AE66" s="21">
        <f>' 1M - RES'!AE66</f>
        <v>4.0888000000000001E-2</v>
      </c>
      <c r="AF66" s="21">
        <f>' 1M - RES'!AF66</f>
        <v>0.103973</v>
      </c>
      <c r="AG66" s="21">
        <f>' 1M - RES'!AG66</f>
        <v>0.1401</v>
      </c>
      <c r="AH66" s="21">
        <f>' 1M - RES'!AH66</f>
        <v>0.13320699999999999</v>
      </c>
      <c r="AI66" s="21">
        <f>' 1M - RES'!AI66</f>
        <v>6.6758999999999999E-2</v>
      </c>
      <c r="AJ66" s="21">
        <f>' 1M - RES'!AJ66</f>
        <v>3.7011000000000002E-2</v>
      </c>
      <c r="AK66" s="21">
        <f>' 1M - RES'!AK66</f>
        <v>5.9593E-2</v>
      </c>
      <c r="AL66" s="21">
        <f>' 1M - RES'!AL66</f>
        <v>0.106937</v>
      </c>
      <c r="AM66" s="21">
        <f>' 1M - RES'!AM66</f>
        <v>0.11129699999999999</v>
      </c>
      <c r="AN66" s="21">
        <f>' 1M - RES'!AN66</f>
        <v>9.3076999999999993E-2</v>
      </c>
      <c r="AO66" s="21">
        <f>' 1M - RES'!AO66</f>
        <v>7.0041999999999993E-2</v>
      </c>
      <c r="AP66" s="21">
        <f>' 1M - RES'!AP66</f>
        <v>3.7116000000000003E-2</v>
      </c>
      <c r="AQ66" s="21">
        <f>' 1M - RES'!AQ66</f>
        <v>4.0888000000000001E-2</v>
      </c>
      <c r="AR66" s="21">
        <f>' 1M - RES'!AR66</f>
        <v>0.103973</v>
      </c>
      <c r="AS66" s="21">
        <f>' 1M - RES'!AS66</f>
        <v>0.1401</v>
      </c>
      <c r="AT66" s="21">
        <f>' 1M - RES'!AT66</f>
        <v>0.13320699999999999</v>
      </c>
      <c r="AU66" s="21">
        <f>' 1M - RES'!AU66</f>
        <v>6.6758999999999999E-2</v>
      </c>
      <c r="AV66" s="21">
        <f>' 1M - RES'!AV66</f>
        <v>3.7011000000000002E-2</v>
      </c>
      <c r="AW66" s="21">
        <f>' 1M - RES'!AW66</f>
        <v>5.9593E-2</v>
      </c>
      <c r="AX66" s="21">
        <f>' 1M - RES'!AX66</f>
        <v>0.106937</v>
      </c>
      <c r="AY66" s="21">
        <f>' 1M - RES'!AY66</f>
        <v>0.11129699999999999</v>
      </c>
      <c r="AZ66" s="21">
        <f>' 1M - RES'!AZ66</f>
        <v>9.3076999999999993E-2</v>
      </c>
      <c r="BA66" s="21">
        <f>' 1M - RES'!BA66</f>
        <v>7.0041999999999993E-2</v>
      </c>
      <c r="BB66" s="21">
        <f>' 1M - RES'!BB66</f>
        <v>3.7116000000000003E-2</v>
      </c>
      <c r="BC66" s="21">
        <f>' 1M - RES'!BC66</f>
        <v>4.0888000000000001E-2</v>
      </c>
      <c r="BD66" s="21">
        <f>' 1M - RES'!BD66</f>
        <v>0.103973</v>
      </c>
      <c r="BE66" s="21">
        <f>' 1M - RES'!BE66</f>
        <v>0.1401</v>
      </c>
      <c r="BF66" s="21">
        <f>' 1M - RES'!BF66</f>
        <v>0.13320699999999999</v>
      </c>
      <c r="BG66" s="21">
        <f>' 1M - RES'!BG66</f>
        <v>6.6758999999999999E-2</v>
      </c>
      <c r="BH66" s="21">
        <f>' 1M - RES'!BH66</f>
        <v>3.7011000000000002E-2</v>
      </c>
      <c r="BI66" s="21">
        <f>' 1M - RES'!BI66</f>
        <v>5.9593E-2</v>
      </c>
      <c r="BJ66" s="21">
        <f>' 1M - RES'!BJ66</f>
        <v>0.106937</v>
      </c>
      <c r="BK66" s="21">
        <f>' 1M - RES'!BK66</f>
        <v>0.11129699999999999</v>
      </c>
      <c r="BL66" s="21">
        <f>' 1M - RES'!BL66</f>
        <v>9.3076999999999993E-2</v>
      </c>
      <c r="BM66" s="21">
        <f>' 1M - RES'!BM66</f>
        <v>7.0041999999999993E-2</v>
      </c>
      <c r="BN66" s="21">
        <f>' 1M - RES'!BN66</f>
        <v>3.7116000000000003E-2</v>
      </c>
      <c r="BO66" s="21">
        <f>' 1M - RES'!BO66</f>
        <v>4.0888000000000001E-2</v>
      </c>
      <c r="BP66" s="21">
        <f>' 1M - RES'!BP66</f>
        <v>0.103973</v>
      </c>
      <c r="BQ66" s="21">
        <f>' 1M - RES'!BQ66</f>
        <v>0.1401</v>
      </c>
      <c r="BR66" s="21">
        <f>' 1M - RES'!BR66</f>
        <v>0.13320699999999999</v>
      </c>
      <c r="BS66" s="21">
        <f>' 1M - RES'!BS66</f>
        <v>6.6758999999999999E-2</v>
      </c>
      <c r="BT66" s="21">
        <f>' 1M - RES'!BT66</f>
        <v>3.7011000000000002E-2</v>
      </c>
      <c r="BU66" s="21">
        <f>' 1M - RES'!BU66</f>
        <v>5.9593E-2</v>
      </c>
      <c r="BV66" s="21">
        <f>' 1M - RES'!BV66</f>
        <v>0.106937</v>
      </c>
      <c r="BW66" s="21">
        <f>' 1M - RES'!BW66</f>
        <v>0.11129699999999999</v>
      </c>
      <c r="BX66" s="21">
        <f>' 1M - RES'!BX66</f>
        <v>9.3076999999999993E-2</v>
      </c>
      <c r="BY66" s="21">
        <f>' 1M - RES'!BY66</f>
        <v>7.0041999999999993E-2</v>
      </c>
      <c r="BZ66" s="21">
        <f>' 1M - RES'!BZ66</f>
        <v>3.7116000000000003E-2</v>
      </c>
      <c r="CA66" s="21">
        <f>' 1M - RES'!CA66</f>
        <v>4.0888000000000001E-2</v>
      </c>
      <c r="CB66" s="21">
        <f>' 1M - RES'!CB66</f>
        <v>0.103973</v>
      </c>
      <c r="CC66" s="21">
        <f>' 1M - RES'!CC66</f>
        <v>0.1401</v>
      </c>
      <c r="CD66" s="21">
        <f>' 1M - RES'!CD66</f>
        <v>0.13320699999999999</v>
      </c>
      <c r="CE66" s="21">
        <f>' 1M - RES'!CE66</f>
        <v>6.6758999999999999E-2</v>
      </c>
      <c r="CF66" s="21">
        <f>' 1M - RES'!CF66</f>
        <v>3.7011000000000002E-2</v>
      </c>
      <c r="CG66" s="21">
        <f>' 1M - RES'!CG66</f>
        <v>5.9593E-2</v>
      </c>
      <c r="CH66" s="25">
        <f>' 1M - RES'!CH66</f>
        <v>0.106937</v>
      </c>
      <c r="CJ66" s="245">
        <f>SUM(C66:N66)</f>
        <v>1</v>
      </c>
    </row>
    <row r="67" spans="1:88" x14ac:dyDescent="0.3">
      <c r="A67" s="557"/>
      <c r="B67" s="95" t="s">
        <v>1</v>
      </c>
      <c r="C67" s="21">
        <f>' 1M - RES'!C67</f>
        <v>1.1999999999999999E-3</v>
      </c>
      <c r="D67" s="21">
        <f>' 1M - RES'!D67</f>
        <v>1.1000000000000001E-3</v>
      </c>
      <c r="E67" s="21">
        <f>' 1M - RES'!E67</f>
        <v>3.13E-3</v>
      </c>
      <c r="F67" s="21">
        <f>' 1M - RES'!F67</f>
        <v>1.5047E-2</v>
      </c>
      <c r="G67" s="21">
        <f>' 1M - RES'!G67</f>
        <v>6.5409999999999996E-2</v>
      </c>
      <c r="H67" s="21">
        <f>' 1M - RES'!H67</f>
        <v>0.21082300000000001</v>
      </c>
      <c r="I67" s="21">
        <f>' 1M - RES'!I67</f>
        <v>0.28477999999999998</v>
      </c>
      <c r="J67" s="21">
        <f>' 1M - RES'!J67</f>
        <v>0.27076600000000001</v>
      </c>
      <c r="K67" s="21">
        <f>' 1M - RES'!K67</f>
        <v>0.126605</v>
      </c>
      <c r="L67" s="21">
        <f>' 1M - RES'!L67</f>
        <v>1.8471999999999999E-2</v>
      </c>
      <c r="M67" s="21">
        <f>' 1M - RES'!M67</f>
        <v>1.444E-3</v>
      </c>
      <c r="N67" s="21">
        <f>' 1M - RES'!N67</f>
        <v>1.222E-3</v>
      </c>
      <c r="O67" s="21">
        <f>' 1M - RES'!O67</f>
        <v>1.1999999999999999E-3</v>
      </c>
      <c r="P67" s="21">
        <f>' 1M - RES'!P67</f>
        <v>1.1000000000000001E-3</v>
      </c>
      <c r="Q67" s="21">
        <f>' 1M - RES'!Q67</f>
        <v>3.13E-3</v>
      </c>
      <c r="R67" s="21">
        <f>' 1M - RES'!R67</f>
        <v>1.5047E-2</v>
      </c>
      <c r="S67" s="21">
        <f>' 1M - RES'!S67</f>
        <v>6.5409999999999996E-2</v>
      </c>
      <c r="T67" s="21">
        <f>' 1M - RES'!T67</f>
        <v>0.21082300000000001</v>
      </c>
      <c r="U67" s="21">
        <f>' 1M - RES'!U67</f>
        <v>0.28477999999999998</v>
      </c>
      <c r="V67" s="21">
        <f>' 1M - RES'!V67</f>
        <v>0.27076600000000001</v>
      </c>
      <c r="W67" s="21">
        <f>' 1M - RES'!W67</f>
        <v>0.126605</v>
      </c>
      <c r="X67" s="21">
        <f>' 1M - RES'!X67</f>
        <v>1.8471999999999999E-2</v>
      </c>
      <c r="Y67" s="21">
        <f>' 1M - RES'!Y67</f>
        <v>1.444E-3</v>
      </c>
      <c r="Z67" s="21">
        <f>' 1M - RES'!Z67</f>
        <v>1.222E-3</v>
      </c>
      <c r="AA67" s="21">
        <f>' 1M - RES'!AA67</f>
        <v>1.1999999999999999E-3</v>
      </c>
      <c r="AB67" s="21">
        <f>' 1M - RES'!AB67</f>
        <v>1.1000000000000001E-3</v>
      </c>
      <c r="AC67" s="21">
        <f>' 1M - RES'!AC67</f>
        <v>3.13E-3</v>
      </c>
      <c r="AD67" s="21">
        <f>' 1M - RES'!AD67</f>
        <v>1.5047E-2</v>
      </c>
      <c r="AE67" s="21">
        <f>' 1M - RES'!AE67</f>
        <v>6.5409999999999996E-2</v>
      </c>
      <c r="AF67" s="21">
        <f>' 1M - RES'!AF67</f>
        <v>0.21082300000000001</v>
      </c>
      <c r="AG67" s="21">
        <f>' 1M - RES'!AG67</f>
        <v>0.28477999999999998</v>
      </c>
      <c r="AH67" s="21">
        <f>' 1M - RES'!AH67</f>
        <v>0.27076600000000001</v>
      </c>
      <c r="AI67" s="21">
        <f>' 1M - RES'!AI67</f>
        <v>0.126605</v>
      </c>
      <c r="AJ67" s="21">
        <f>' 1M - RES'!AJ67</f>
        <v>1.8471999999999999E-2</v>
      </c>
      <c r="AK67" s="21">
        <f>' 1M - RES'!AK67</f>
        <v>1.444E-3</v>
      </c>
      <c r="AL67" s="21">
        <f>' 1M - RES'!AL67</f>
        <v>1.222E-3</v>
      </c>
      <c r="AM67" s="21">
        <f>' 1M - RES'!AM67</f>
        <v>1.1999999999999999E-3</v>
      </c>
      <c r="AN67" s="21">
        <f>' 1M - RES'!AN67</f>
        <v>1.1000000000000001E-3</v>
      </c>
      <c r="AO67" s="21">
        <f>' 1M - RES'!AO67</f>
        <v>3.13E-3</v>
      </c>
      <c r="AP67" s="21">
        <f>' 1M - RES'!AP67</f>
        <v>1.5047E-2</v>
      </c>
      <c r="AQ67" s="21">
        <f>' 1M - RES'!AQ67</f>
        <v>6.5409999999999996E-2</v>
      </c>
      <c r="AR67" s="21">
        <f>' 1M - RES'!AR67</f>
        <v>0.21082300000000001</v>
      </c>
      <c r="AS67" s="21">
        <f>' 1M - RES'!AS67</f>
        <v>0.28477999999999998</v>
      </c>
      <c r="AT67" s="21">
        <f>' 1M - RES'!AT67</f>
        <v>0.27076600000000001</v>
      </c>
      <c r="AU67" s="21">
        <f>' 1M - RES'!AU67</f>
        <v>0.126605</v>
      </c>
      <c r="AV67" s="21">
        <f>' 1M - RES'!AV67</f>
        <v>1.8471999999999999E-2</v>
      </c>
      <c r="AW67" s="21">
        <f>' 1M - RES'!AW67</f>
        <v>1.444E-3</v>
      </c>
      <c r="AX67" s="21">
        <f>' 1M - RES'!AX67</f>
        <v>1.222E-3</v>
      </c>
      <c r="AY67" s="21">
        <f>' 1M - RES'!AY67</f>
        <v>1.1999999999999999E-3</v>
      </c>
      <c r="AZ67" s="21">
        <f>' 1M - RES'!AZ67</f>
        <v>1.1000000000000001E-3</v>
      </c>
      <c r="BA67" s="21">
        <f>' 1M - RES'!BA67</f>
        <v>3.13E-3</v>
      </c>
      <c r="BB67" s="21">
        <f>' 1M - RES'!BB67</f>
        <v>1.5047E-2</v>
      </c>
      <c r="BC67" s="21">
        <f>' 1M - RES'!BC67</f>
        <v>6.5409999999999996E-2</v>
      </c>
      <c r="BD67" s="21">
        <f>' 1M - RES'!BD67</f>
        <v>0.21082300000000001</v>
      </c>
      <c r="BE67" s="21">
        <f>' 1M - RES'!BE67</f>
        <v>0.28477999999999998</v>
      </c>
      <c r="BF67" s="21">
        <f>' 1M - RES'!BF67</f>
        <v>0.27076600000000001</v>
      </c>
      <c r="BG67" s="21">
        <f>' 1M - RES'!BG67</f>
        <v>0.126605</v>
      </c>
      <c r="BH67" s="21">
        <f>' 1M - RES'!BH67</f>
        <v>1.8471999999999999E-2</v>
      </c>
      <c r="BI67" s="21">
        <f>' 1M - RES'!BI67</f>
        <v>1.444E-3</v>
      </c>
      <c r="BJ67" s="21">
        <f>' 1M - RES'!BJ67</f>
        <v>1.222E-3</v>
      </c>
      <c r="BK67" s="21">
        <f>' 1M - RES'!BK67</f>
        <v>1.1999999999999999E-3</v>
      </c>
      <c r="BL67" s="21">
        <f>' 1M - RES'!BL67</f>
        <v>1.1000000000000001E-3</v>
      </c>
      <c r="BM67" s="21">
        <f>' 1M - RES'!BM67</f>
        <v>3.13E-3</v>
      </c>
      <c r="BN67" s="21">
        <f>' 1M - RES'!BN67</f>
        <v>1.5047E-2</v>
      </c>
      <c r="BO67" s="21">
        <f>' 1M - RES'!BO67</f>
        <v>6.5409999999999996E-2</v>
      </c>
      <c r="BP67" s="21">
        <f>' 1M - RES'!BP67</f>
        <v>0.21082300000000001</v>
      </c>
      <c r="BQ67" s="21">
        <f>' 1M - RES'!BQ67</f>
        <v>0.28477999999999998</v>
      </c>
      <c r="BR67" s="21">
        <f>' 1M - RES'!BR67</f>
        <v>0.27076600000000001</v>
      </c>
      <c r="BS67" s="21">
        <f>' 1M - RES'!BS67</f>
        <v>0.126605</v>
      </c>
      <c r="BT67" s="21">
        <f>' 1M - RES'!BT67</f>
        <v>1.8471999999999999E-2</v>
      </c>
      <c r="BU67" s="21">
        <f>' 1M - RES'!BU67</f>
        <v>1.444E-3</v>
      </c>
      <c r="BV67" s="21">
        <f>' 1M - RES'!BV67</f>
        <v>1.222E-3</v>
      </c>
      <c r="BW67" s="21">
        <f>' 1M - RES'!BW67</f>
        <v>1.1999999999999999E-3</v>
      </c>
      <c r="BX67" s="21">
        <f>' 1M - RES'!BX67</f>
        <v>1.1000000000000001E-3</v>
      </c>
      <c r="BY67" s="21">
        <f>' 1M - RES'!BY67</f>
        <v>3.13E-3</v>
      </c>
      <c r="BZ67" s="21">
        <f>' 1M - RES'!BZ67</f>
        <v>1.5047E-2</v>
      </c>
      <c r="CA67" s="21">
        <f>' 1M - RES'!CA67</f>
        <v>6.5409999999999996E-2</v>
      </c>
      <c r="CB67" s="21">
        <f>' 1M - RES'!CB67</f>
        <v>0.21082300000000001</v>
      </c>
      <c r="CC67" s="21">
        <f>' 1M - RES'!CC67</f>
        <v>0.28477999999999998</v>
      </c>
      <c r="CD67" s="21">
        <f>' 1M - RES'!CD67</f>
        <v>0.27076600000000001</v>
      </c>
      <c r="CE67" s="21">
        <f>' 1M - RES'!CE67</f>
        <v>0.126605</v>
      </c>
      <c r="CF67" s="21">
        <f>' 1M - RES'!CF67</f>
        <v>1.8471999999999999E-2</v>
      </c>
      <c r="CG67" s="21">
        <f>' 1M - RES'!CG67</f>
        <v>1.444E-3</v>
      </c>
      <c r="CH67" s="25">
        <f>' 1M - RES'!CH67</f>
        <v>1.222E-3</v>
      </c>
      <c r="CJ67" s="245">
        <f t="shared" ref="CJ67:CJ75" si="86">SUM(C67:N67)</f>
        <v>0.99999900000000008</v>
      </c>
    </row>
    <row r="68" spans="1:88" x14ac:dyDescent="0.3">
      <c r="A68" s="557"/>
      <c r="B68" s="94" t="s">
        <v>2</v>
      </c>
      <c r="C68" s="21">
        <f>' 1M - RES'!C68</f>
        <v>7.9578999999999997E-2</v>
      </c>
      <c r="D68" s="21">
        <f>' 1M - RES'!D68</f>
        <v>7.2517999999999999E-2</v>
      </c>
      <c r="E68" s="21">
        <f>' 1M - RES'!E68</f>
        <v>8.1079999999999999E-2</v>
      </c>
      <c r="F68" s="21">
        <f>' 1M - RES'!F68</f>
        <v>7.9918000000000003E-2</v>
      </c>
      <c r="G68" s="21">
        <f>' 1M - RES'!G68</f>
        <v>8.4083000000000005E-2</v>
      </c>
      <c r="H68" s="21">
        <f>' 1M - RES'!H68</f>
        <v>8.5730000000000001E-2</v>
      </c>
      <c r="I68" s="21">
        <f>' 1M - RES'!I68</f>
        <v>9.6095E-2</v>
      </c>
      <c r="J68" s="21">
        <f>' 1M - RES'!J68</f>
        <v>9.6095E-2</v>
      </c>
      <c r="K68" s="21">
        <f>' 1M - RES'!K68</f>
        <v>8.4277000000000005E-2</v>
      </c>
      <c r="L68" s="21">
        <f>' 1M - RES'!L68</f>
        <v>8.2582000000000003E-2</v>
      </c>
      <c r="M68" s="21">
        <f>' 1M - RES'!M68</f>
        <v>7.8464999999999993E-2</v>
      </c>
      <c r="N68" s="21">
        <f>' 1M - RES'!N68</f>
        <v>7.9578999999999997E-2</v>
      </c>
      <c r="O68" s="21">
        <f>' 1M - RES'!O68</f>
        <v>7.9578999999999997E-2</v>
      </c>
      <c r="P68" s="21">
        <f>' 1M - RES'!P68</f>
        <v>7.2517999999999999E-2</v>
      </c>
      <c r="Q68" s="21">
        <f>' 1M - RES'!Q68</f>
        <v>8.1079999999999999E-2</v>
      </c>
      <c r="R68" s="21">
        <f>' 1M - RES'!R68</f>
        <v>7.9918000000000003E-2</v>
      </c>
      <c r="S68" s="21">
        <f>' 1M - RES'!S68</f>
        <v>8.4083000000000005E-2</v>
      </c>
      <c r="T68" s="21">
        <f>' 1M - RES'!T68</f>
        <v>8.5730000000000001E-2</v>
      </c>
      <c r="U68" s="21">
        <f>' 1M - RES'!U68</f>
        <v>9.6095E-2</v>
      </c>
      <c r="V68" s="21">
        <f>' 1M - RES'!V68</f>
        <v>9.6095E-2</v>
      </c>
      <c r="W68" s="21">
        <f>' 1M - RES'!W68</f>
        <v>8.4277000000000005E-2</v>
      </c>
      <c r="X68" s="21">
        <f>' 1M - RES'!X68</f>
        <v>8.2582000000000003E-2</v>
      </c>
      <c r="Y68" s="21">
        <f>' 1M - RES'!Y68</f>
        <v>7.8464999999999993E-2</v>
      </c>
      <c r="Z68" s="21">
        <f>' 1M - RES'!Z68</f>
        <v>7.9578999999999997E-2</v>
      </c>
      <c r="AA68" s="21">
        <f>' 1M - RES'!AA68</f>
        <v>7.9578999999999997E-2</v>
      </c>
      <c r="AB68" s="21">
        <f>' 1M - RES'!AB68</f>
        <v>7.2517999999999999E-2</v>
      </c>
      <c r="AC68" s="21">
        <f>' 1M - RES'!AC68</f>
        <v>8.1079999999999999E-2</v>
      </c>
      <c r="AD68" s="21">
        <f>' 1M - RES'!AD68</f>
        <v>7.9918000000000003E-2</v>
      </c>
      <c r="AE68" s="21">
        <f>' 1M - RES'!AE68</f>
        <v>8.4083000000000005E-2</v>
      </c>
      <c r="AF68" s="21">
        <f>' 1M - RES'!AF68</f>
        <v>8.5730000000000001E-2</v>
      </c>
      <c r="AG68" s="21">
        <f>' 1M - RES'!AG68</f>
        <v>9.6095E-2</v>
      </c>
      <c r="AH68" s="21">
        <f>' 1M - RES'!AH68</f>
        <v>9.6095E-2</v>
      </c>
      <c r="AI68" s="21">
        <f>' 1M - RES'!AI68</f>
        <v>8.4277000000000005E-2</v>
      </c>
      <c r="AJ68" s="21">
        <f>' 1M - RES'!AJ68</f>
        <v>8.2582000000000003E-2</v>
      </c>
      <c r="AK68" s="21">
        <f>' 1M - RES'!AK68</f>
        <v>7.8464999999999993E-2</v>
      </c>
      <c r="AL68" s="21">
        <f>' 1M - RES'!AL68</f>
        <v>7.9578999999999997E-2</v>
      </c>
      <c r="AM68" s="21">
        <f>' 1M - RES'!AM68</f>
        <v>7.9578999999999997E-2</v>
      </c>
      <c r="AN68" s="21">
        <f>' 1M - RES'!AN68</f>
        <v>7.2517999999999999E-2</v>
      </c>
      <c r="AO68" s="21">
        <f>' 1M - RES'!AO68</f>
        <v>8.1079999999999999E-2</v>
      </c>
      <c r="AP68" s="21">
        <f>' 1M - RES'!AP68</f>
        <v>7.9918000000000003E-2</v>
      </c>
      <c r="AQ68" s="21">
        <f>' 1M - RES'!AQ68</f>
        <v>8.4083000000000005E-2</v>
      </c>
      <c r="AR68" s="21">
        <f>' 1M - RES'!AR68</f>
        <v>8.5730000000000001E-2</v>
      </c>
      <c r="AS68" s="21">
        <f>' 1M - RES'!AS68</f>
        <v>9.6095E-2</v>
      </c>
      <c r="AT68" s="21">
        <f>' 1M - RES'!AT68</f>
        <v>9.6095E-2</v>
      </c>
      <c r="AU68" s="21">
        <f>' 1M - RES'!AU68</f>
        <v>8.4277000000000005E-2</v>
      </c>
      <c r="AV68" s="21">
        <f>' 1M - RES'!AV68</f>
        <v>8.2582000000000003E-2</v>
      </c>
      <c r="AW68" s="21">
        <f>' 1M - RES'!AW68</f>
        <v>7.8464999999999993E-2</v>
      </c>
      <c r="AX68" s="21">
        <f>' 1M - RES'!AX68</f>
        <v>7.9578999999999997E-2</v>
      </c>
      <c r="AY68" s="21">
        <f>' 1M - RES'!AY68</f>
        <v>7.9578999999999997E-2</v>
      </c>
      <c r="AZ68" s="21">
        <f>' 1M - RES'!AZ68</f>
        <v>7.2517999999999999E-2</v>
      </c>
      <c r="BA68" s="21">
        <f>' 1M - RES'!BA68</f>
        <v>8.1079999999999999E-2</v>
      </c>
      <c r="BB68" s="21">
        <f>' 1M - RES'!BB68</f>
        <v>7.9918000000000003E-2</v>
      </c>
      <c r="BC68" s="21">
        <f>' 1M - RES'!BC68</f>
        <v>8.4083000000000005E-2</v>
      </c>
      <c r="BD68" s="21">
        <f>' 1M - RES'!BD68</f>
        <v>8.5730000000000001E-2</v>
      </c>
      <c r="BE68" s="21">
        <f>' 1M - RES'!BE68</f>
        <v>9.6095E-2</v>
      </c>
      <c r="BF68" s="21">
        <f>' 1M - RES'!BF68</f>
        <v>9.6095E-2</v>
      </c>
      <c r="BG68" s="21">
        <f>' 1M - RES'!BG68</f>
        <v>8.4277000000000005E-2</v>
      </c>
      <c r="BH68" s="21">
        <f>' 1M - RES'!BH68</f>
        <v>8.2582000000000003E-2</v>
      </c>
      <c r="BI68" s="21">
        <f>' 1M - RES'!BI68</f>
        <v>7.8464999999999993E-2</v>
      </c>
      <c r="BJ68" s="21">
        <f>' 1M - RES'!BJ68</f>
        <v>7.9578999999999997E-2</v>
      </c>
      <c r="BK68" s="21">
        <f>' 1M - RES'!BK68</f>
        <v>7.9578999999999997E-2</v>
      </c>
      <c r="BL68" s="21">
        <f>' 1M - RES'!BL68</f>
        <v>7.2517999999999999E-2</v>
      </c>
      <c r="BM68" s="21">
        <f>' 1M - RES'!BM68</f>
        <v>8.1079999999999999E-2</v>
      </c>
      <c r="BN68" s="21">
        <f>' 1M - RES'!BN68</f>
        <v>7.9918000000000003E-2</v>
      </c>
      <c r="BO68" s="21">
        <f>' 1M - RES'!BO68</f>
        <v>8.4083000000000005E-2</v>
      </c>
      <c r="BP68" s="21">
        <f>' 1M - RES'!BP68</f>
        <v>8.5730000000000001E-2</v>
      </c>
      <c r="BQ68" s="21">
        <f>' 1M - RES'!BQ68</f>
        <v>9.6095E-2</v>
      </c>
      <c r="BR68" s="21">
        <f>' 1M - RES'!BR68</f>
        <v>9.6095E-2</v>
      </c>
      <c r="BS68" s="21">
        <f>' 1M - RES'!BS68</f>
        <v>8.4277000000000005E-2</v>
      </c>
      <c r="BT68" s="21">
        <f>' 1M - RES'!BT68</f>
        <v>8.2582000000000003E-2</v>
      </c>
      <c r="BU68" s="21">
        <f>' 1M - RES'!BU68</f>
        <v>7.8464999999999993E-2</v>
      </c>
      <c r="BV68" s="21">
        <f>' 1M - RES'!BV68</f>
        <v>7.9578999999999997E-2</v>
      </c>
      <c r="BW68" s="21">
        <f>' 1M - RES'!BW68</f>
        <v>7.9578999999999997E-2</v>
      </c>
      <c r="BX68" s="21">
        <f>' 1M - RES'!BX68</f>
        <v>7.2517999999999999E-2</v>
      </c>
      <c r="BY68" s="21">
        <f>' 1M - RES'!BY68</f>
        <v>8.1079999999999999E-2</v>
      </c>
      <c r="BZ68" s="21">
        <f>' 1M - RES'!BZ68</f>
        <v>7.9918000000000003E-2</v>
      </c>
      <c r="CA68" s="21">
        <f>' 1M - RES'!CA68</f>
        <v>8.4083000000000005E-2</v>
      </c>
      <c r="CB68" s="21">
        <f>' 1M - RES'!CB68</f>
        <v>8.5730000000000001E-2</v>
      </c>
      <c r="CC68" s="21">
        <f>' 1M - RES'!CC68</f>
        <v>9.6095E-2</v>
      </c>
      <c r="CD68" s="21">
        <f>' 1M - RES'!CD68</f>
        <v>9.6095E-2</v>
      </c>
      <c r="CE68" s="21">
        <f>' 1M - RES'!CE68</f>
        <v>8.4277000000000005E-2</v>
      </c>
      <c r="CF68" s="21">
        <f>' 1M - RES'!CF68</f>
        <v>8.2582000000000003E-2</v>
      </c>
      <c r="CG68" s="21">
        <f>' 1M - RES'!CG68</f>
        <v>7.8464999999999993E-2</v>
      </c>
      <c r="CH68" s="25">
        <f>' 1M - RES'!CH68</f>
        <v>7.9578999999999997E-2</v>
      </c>
      <c r="CJ68" s="245">
        <f t="shared" si="86"/>
        <v>1.0000010000000001</v>
      </c>
    </row>
    <row r="69" spans="1:88" x14ac:dyDescent="0.3">
      <c r="A69" s="557"/>
      <c r="B69" s="94" t="s">
        <v>9</v>
      </c>
      <c r="C69" s="339">
        <f>' 1M - RES'!C69</f>
        <v>0.21790499999999999</v>
      </c>
      <c r="D69" s="339">
        <f>' 1M - RES'!D69</f>
        <v>0.18213499999999999</v>
      </c>
      <c r="E69" s="339">
        <f>' 1M - RES'!E69</f>
        <v>0.13483300000000001</v>
      </c>
      <c r="F69" s="339">
        <f>' 1M - RES'!F69</f>
        <v>5.8486000000000003E-2</v>
      </c>
      <c r="G69" s="339">
        <f>' 1M - RES'!G69</f>
        <v>1.7144E-2</v>
      </c>
      <c r="H69" s="339">
        <f>' 1M - RES'!H69</f>
        <v>5.1000000000000004E-4</v>
      </c>
      <c r="I69" s="339">
        <f>' 1M - RES'!I69</f>
        <v>6.0000000000000002E-6</v>
      </c>
      <c r="J69" s="339">
        <f>' 1M - RES'!J69</f>
        <v>9.0000000000000002E-6</v>
      </c>
      <c r="K69" s="339">
        <f>' 1M - RES'!K69</f>
        <v>8.8090000000000009E-3</v>
      </c>
      <c r="L69" s="339">
        <f>' 1M - RES'!L69</f>
        <v>5.4961999999999997E-2</v>
      </c>
      <c r="M69" s="339">
        <f>' 1M - RES'!M69</f>
        <v>0.115899</v>
      </c>
      <c r="N69" s="339">
        <f>' 1M - RES'!N69</f>
        <v>0.20930099999999999</v>
      </c>
      <c r="O69" s="21">
        <f>' 1M - RES'!O69</f>
        <v>0.21790499999999999</v>
      </c>
      <c r="P69" s="21">
        <f>' 1M - RES'!P69</f>
        <v>0.18213499999999999</v>
      </c>
      <c r="Q69" s="21">
        <f>' 1M - RES'!Q69</f>
        <v>0.13483300000000001</v>
      </c>
      <c r="R69" s="21">
        <f>' 1M - RES'!R69</f>
        <v>5.8486000000000003E-2</v>
      </c>
      <c r="S69" s="21">
        <f>' 1M - RES'!S69</f>
        <v>1.7144E-2</v>
      </c>
      <c r="T69" s="21">
        <f>' 1M - RES'!T69</f>
        <v>5.1000000000000004E-4</v>
      </c>
      <c r="U69" s="21">
        <f>' 1M - RES'!U69</f>
        <v>6.0000000000000002E-6</v>
      </c>
      <c r="V69" s="21">
        <f>' 1M - RES'!V69</f>
        <v>9.0000000000000002E-6</v>
      </c>
      <c r="W69" s="21">
        <f>' 1M - RES'!W69</f>
        <v>8.8090000000000009E-3</v>
      </c>
      <c r="X69" s="21">
        <f>' 1M - RES'!X69</f>
        <v>5.4961999999999997E-2</v>
      </c>
      <c r="Y69" s="21">
        <f>' 1M - RES'!Y69</f>
        <v>0.115899</v>
      </c>
      <c r="Z69" s="21">
        <f>' 1M - RES'!Z69</f>
        <v>0.20930099999999999</v>
      </c>
      <c r="AA69" s="21">
        <f>' 1M - RES'!AA69</f>
        <v>0.21790499999999999</v>
      </c>
      <c r="AB69" s="21">
        <f>' 1M - RES'!AB69</f>
        <v>0.18213499999999999</v>
      </c>
      <c r="AC69" s="21">
        <f>' 1M - RES'!AC69</f>
        <v>0.13483300000000001</v>
      </c>
      <c r="AD69" s="21">
        <f>' 1M - RES'!AD69</f>
        <v>5.8486000000000003E-2</v>
      </c>
      <c r="AE69" s="21">
        <f>' 1M - RES'!AE69</f>
        <v>1.7144E-2</v>
      </c>
      <c r="AF69" s="21">
        <f>' 1M - RES'!AF69</f>
        <v>5.1000000000000004E-4</v>
      </c>
      <c r="AG69" s="21">
        <f>' 1M - RES'!AG69</f>
        <v>6.0000000000000002E-6</v>
      </c>
      <c r="AH69" s="21">
        <f>' 1M - RES'!AH69</f>
        <v>9.0000000000000002E-6</v>
      </c>
      <c r="AI69" s="21">
        <f>' 1M - RES'!AI69</f>
        <v>8.8090000000000009E-3</v>
      </c>
      <c r="AJ69" s="21">
        <f>' 1M - RES'!AJ69</f>
        <v>5.4961999999999997E-2</v>
      </c>
      <c r="AK69" s="21">
        <f>' 1M - RES'!AK69</f>
        <v>0.115899</v>
      </c>
      <c r="AL69" s="21">
        <f>' 1M - RES'!AL69</f>
        <v>0.20930099999999999</v>
      </c>
      <c r="AM69" s="21">
        <f>' 1M - RES'!AM69</f>
        <v>0.21790499999999999</v>
      </c>
      <c r="AN69" s="21">
        <f>' 1M - RES'!AN69</f>
        <v>0.18213499999999999</v>
      </c>
      <c r="AO69" s="21">
        <f>' 1M - RES'!AO69</f>
        <v>0.13483300000000001</v>
      </c>
      <c r="AP69" s="21">
        <f>' 1M - RES'!AP69</f>
        <v>5.8486000000000003E-2</v>
      </c>
      <c r="AQ69" s="21">
        <f>' 1M - RES'!AQ69</f>
        <v>1.7144E-2</v>
      </c>
      <c r="AR69" s="21">
        <f>' 1M - RES'!AR69</f>
        <v>5.1000000000000004E-4</v>
      </c>
      <c r="AS69" s="21">
        <f>' 1M - RES'!AS69</f>
        <v>6.0000000000000002E-6</v>
      </c>
      <c r="AT69" s="21">
        <f>' 1M - RES'!AT69</f>
        <v>9.0000000000000002E-6</v>
      </c>
      <c r="AU69" s="21">
        <f>' 1M - RES'!AU69</f>
        <v>8.8090000000000009E-3</v>
      </c>
      <c r="AV69" s="21">
        <f>' 1M - RES'!AV69</f>
        <v>5.4961999999999997E-2</v>
      </c>
      <c r="AW69" s="21">
        <f>' 1M - RES'!AW69</f>
        <v>0.115899</v>
      </c>
      <c r="AX69" s="21">
        <f>' 1M - RES'!AX69</f>
        <v>0.20930099999999999</v>
      </c>
      <c r="AY69" s="21">
        <f>' 1M - RES'!AY69</f>
        <v>0.21790499999999999</v>
      </c>
      <c r="AZ69" s="21">
        <f>' 1M - RES'!AZ69</f>
        <v>0.18213499999999999</v>
      </c>
      <c r="BA69" s="21">
        <f>' 1M - RES'!BA69</f>
        <v>0.13483300000000001</v>
      </c>
      <c r="BB69" s="21">
        <f>' 1M - RES'!BB69</f>
        <v>5.8486000000000003E-2</v>
      </c>
      <c r="BC69" s="21">
        <f>' 1M - RES'!BC69</f>
        <v>1.7144E-2</v>
      </c>
      <c r="BD69" s="21">
        <f>' 1M - RES'!BD69</f>
        <v>5.1000000000000004E-4</v>
      </c>
      <c r="BE69" s="21">
        <f>' 1M - RES'!BE69</f>
        <v>6.0000000000000002E-6</v>
      </c>
      <c r="BF69" s="21">
        <f>' 1M - RES'!BF69</f>
        <v>9.0000000000000002E-6</v>
      </c>
      <c r="BG69" s="21">
        <f>' 1M - RES'!BG69</f>
        <v>8.8090000000000009E-3</v>
      </c>
      <c r="BH69" s="21">
        <f>' 1M - RES'!BH69</f>
        <v>5.4961999999999997E-2</v>
      </c>
      <c r="BI69" s="21">
        <f>' 1M - RES'!BI69</f>
        <v>0.115899</v>
      </c>
      <c r="BJ69" s="21">
        <f>' 1M - RES'!BJ69</f>
        <v>0.20930099999999999</v>
      </c>
      <c r="BK69" s="21">
        <f>' 1M - RES'!BK69</f>
        <v>0.21790499999999999</v>
      </c>
      <c r="BL69" s="21">
        <f>' 1M - RES'!BL69</f>
        <v>0.18213499999999999</v>
      </c>
      <c r="BM69" s="21">
        <f>' 1M - RES'!BM69</f>
        <v>0.13483300000000001</v>
      </c>
      <c r="BN69" s="21">
        <f>' 1M - RES'!BN69</f>
        <v>5.8486000000000003E-2</v>
      </c>
      <c r="BO69" s="21">
        <f>' 1M - RES'!BO69</f>
        <v>1.7144E-2</v>
      </c>
      <c r="BP69" s="21">
        <f>' 1M - RES'!BP69</f>
        <v>5.1000000000000004E-4</v>
      </c>
      <c r="BQ69" s="21">
        <f>' 1M - RES'!BQ69</f>
        <v>6.0000000000000002E-6</v>
      </c>
      <c r="BR69" s="21">
        <f>' 1M - RES'!BR69</f>
        <v>9.0000000000000002E-6</v>
      </c>
      <c r="BS69" s="21">
        <f>' 1M - RES'!BS69</f>
        <v>8.8090000000000009E-3</v>
      </c>
      <c r="BT69" s="21">
        <f>' 1M - RES'!BT69</f>
        <v>5.4961999999999997E-2</v>
      </c>
      <c r="BU69" s="21">
        <f>' 1M - RES'!BU69</f>
        <v>0.115899</v>
      </c>
      <c r="BV69" s="21">
        <f>' 1M - RES'!BV69</f>
        <v>0.20930099999999999</v>
      </c>
      <c r="BW69" s="21">
        <f>' 1M - RES'!BW69</f>
        <v>0.21790499999999999</v>
      </c>
      <c r="BX69" s="21">
        <f>' 1M - RES'!BX69</f>
        <v>0.18213499999999999</v>
      </c>
      <c r="BY69" s="21">
        <f>' 1M - RES'!BY69</f>
        <v>0.13483300000000001</v>
      </c>
      <c r="BZ69" s="21">
        <f>' 1M - RES'!BZ69</f>
        <v>5.8486000000000003E-2</v>
      </c>
      <c r="CA69" s="21">
        <f>' 1M - RES'!CA69</f>
        <v>1.7144E-2</v>
      </c>
      <c r="CB69" s="21">
        <f>' 1M - RES'!CB69</f>
        <v>5.1000000000000004E-4</v>
      </c>
      <c r="CC69" s="21">
        <f>' 1M - RES'!CC69</f>
        <v>6.0000000000000002E-6</v>
      </c>
      <c r="CD69" s="21">
        <f>' 1M - RES'!CD69</f>
        <v>9.0000000000000002E-6</v>
      </c>
      <c r="CE69" s="21">
        <f>' 1M - RES'!CE69</f>
        <v>8.8090000000000009E-3</v>
      </c>
      <c r="CF69" s="21">
        <f>' 1M - RES'!CF69</f>
        <v>5.4961999999999997E-2</v>
      </c>
      <c r="CG69" s="21">
        <f>' 1M - RES'!CG69</f>
        <v>0.115899</v>
      </c>
      <c r="CH69" s="25">
        <f>' 1M - RES'!CH69</f>
        <v>0.20930099999999999</v>
      </c>
      <c r="CJ69" s="245">
        <f t="shared" si="86"/>
        <v>0.99999899999999986</v>
      </c>
    </row>
    <row r="70" spans="1:88" x14ac:dyDescent="0.3">
      <c r="A70" s="557"/>
      <c r="B70" s="95" t="s">
        <v>3</v>
      </c>
      <c r="C70" s="21">
        <f>' 1M - RES'!C70</f>
        <v>0.11129699999999999</v>
      </c>
      <c r="D70" s="21">
        <f>' 1M - RES'!D70</f>
        <v>9.3076999999999993E-2</v>
      </c>
      <c r="E70" s="21">
        <f>' 1M - RES'!E70</f>
        <v>7.0041999999999993E-2</v>
      </c>
      <c r="F70" s="21">
        <f>' 1M - RES'!F70</f>
        <v>3.7116000000000003E-2</v>
      </c>
      <c r="G70" s="21">
        <f>' 1M - RES'!G70</f>
        <v>4.0888000000000001E-2</v>
      </c>
      <c r="H70" s="21">
        <f>' 1M - RES'!H70</f>
        <v>0.103973</v>
      </c>
      <c r="I70" s="21">
        <f>' 1M - RES'!I70</f>
        <v>0.1401</v>
      </c>
      <c r="J70" s="21">
        <f>' 1M - RES'!J70</f>
        <v>0.13320699999999999</v>
      </c>
      <c r="K70" s="21">
        <f>' 1M - RES'!K70</f>
        <v>6.6758999999999999E-2</v>
      </c>
      <c r="L70" s="21">
        <f>' 1M - RES'!L70</f>
        <v>3.7011000000000002E-2</v>
      </c>
      <c r="M70" s="21">
        <f>' 1M - RES'!M70</f>
        <v>5.9593E-2</v>
      </c>
      <c r="N70" s="21">
        <f>' 1M - RES'!N70</f>
        <v>0.106937</v>
      </c>
      <c r="O70" s="21">
        <f>' 1M - RES'!O70</f>
        <v>0.11129699999999999</v>
      </c>
      <c r="P70" s="21">
        <f>' 1M - RES'!P70</f>
        <v>9.3076999999999993E-2</v>
      </c>
      <c r="Q70" s="21">
        <f>' 1M - RES'!Q70</f>
        <v>7.0041999999999993E-2</v>
      </c>
      <c r="R70" s="21">
        <f>' 1M - RES'!R70</f>
        <v>3.7116000000000003E-2</v>
      </c>
      <c r="S70" s="21">
        <f>' 1M - RES'!S70</f>
        <v>4.0888000000000001E-2</v>
      </c>
      <c r="T70" s="21">
        <f>' 1M - RES'!T70</f>
        <v>0.103973</v>
      </c>
      <c r="U70" s="21">
        <f>' 1M - RES'!U70</f>
        <v>0.1401</v>
      </c>
      <c r="V70" s="21">
        <f>' 1M - RES'!V70</f>
        <v>0.13320699999999999</v>
      </c>
      <c r="W70" s="21">
        <f>' 1M - RES'!W70</f>
        <v>6.6758999999999999E-2</v>
      </c>
      <c r="X70" s="21">
        <f>' 1M - RES'!X70</f>
        <v>3.7011000000000002E-2</v>
      </c>
      <c r="Y70" s="21">
        <f>' 1M - RES'!Y70</f>
        <v>5.9593E-2</v>
      </c>
      <c r="Z70" s="21">
        <f>' 1M - RES'!Z70</f>
        <v>0.106937</v>
      </c>
      <c r="AA70" s="21">
        <f>' 1M - RES'!AA70</f>
        <v>0.11129699999999999</v>
      </c>
      <c r="AB70" s="21">
        <f>' 1M - RES'!AB70</f>
        <v>9.3076999999999993E-2</v>
      </c>
      <c r="AC70" s="21">
        <f>' 1M - RES'!AC70</f>
        <v>7.0041999999999993E-2</v>
      </c>
      <c r="AD70" s="21">
        <f>' 1M - RES'!AD70</f>
        <v>3.7116000000000003E-2</v>
      </c>
      <c r="AE70" s="21">
        <f>' 1M - RES'!AE70</f>
        <v>4.0888000000000001E-2</v>
      </c>
      <c r="AF70" s="21">
        <f>' 1M - RES'!AF70</f>
        <v>0.103973</v>
      </c>
      <c r="AG70" s="21">
        <f>' 1M - RES'!AG70</f>
        <v>0.1401</v>
      </c>
      <c r="AH70" s="21">
        <f>' 1M - RES'!AH70</f>
        <v>0.13320699999999999</v>
      </c>
      <c r="AI70" s="21">
        <f>' 1M - RES'!AI70</f>
        <v>6.6758999999999999E-2</v>
      </c>
      <c r="AJ70" s="21">
        <f>' 1M - RES'!AJ70</f>
        <v>3.7011000000000002E-2</v>
      </c>
      <c r="AK70" s="21">
        <f>' 1M - RES'!AK70</f>
        <v>5.9593E-2</v>
      </c>
      <c r="AL70" s="21">
        <f>' 1M - RES'!AL70</f>
        <v>0.106937</v>
      </c>
      <c r="AM70" s="21">
        <f>' 1M - RES'!AM70</f>
        <v>0.11129699999999999</v>
      </c>
      <c r="AN70" s="21">
        <f>' 1M - RES'!AN70</f>
        <v>9.3076999999999993E-2</v>
      </c>
      <c r="AO70" s="21">
        <f>' 1M - RES'!AO70</f>
        <v>7.0041999999999993E-2</v>
      </c>
      <c r="AP70" s="21">
        <f>' 1M - RES'!AP70</f>
        <v>3.7116000000000003E-2</v>
      </c>
      <c r="AQ70" s="21">
        <f>' 1M - RES'!AQ70</f>
        <v>4.0888000000000001E-2</v>
      </c>
      <c r="AR70" s="21">
        <f>' 1M - RES'!AR70</f>
        <v>0.103973</v>
      </c>
      <c r="AS70" s="21">
        <f>' 1M - RES'!AS70</f>
        <v>0.1401</v>
      </c>
      <c r="AT70" s="21">
        <f>' 1M - RES'!AT70</f>
        <v>0.13320699999999999</v>
      </c>
      <c r="AU70" s="21">
        <f>' 1M - RES'!AU70</f>
        <v>6.6758999999999999E-2</v>
      </c>
      <c r="AV70" s="21">
        <f>' 1M - RES'!AV70</f>
        <v>3.7011000000000002E-2</v>
      </c>
      <c r="AW70" s="21">
        <f>' 1M - RES'!AW70</f>
        <v>5.9593E-2</v>
      </c>
      <c r="AX70" s="21">
        <f>' 1M - RES'!AX70</f>
        <v>0.106937</v>
      </c>
      <c r="AY70" s="21">
        <f>' 1M - RES'!AY70</f>
        <v>0.11129699999999999</v>
      </c>
      <c r="AZ70" s="21">
        <f>' 1M - RES'!AZ70</f>
        <v>9.3076999999999993E-2</v>
      </c>
      <c r="BA70" s="21">
        <f>' 1M - RES'!BA70</f>
        <v>7.0041999999999993E-2</v>
      </c>
      <c r="BB70" s="21">
        <f>' 1M - RES'!BB70</f>
        <v>3.7116000000000003E-2</v>
      </c>
      <c r="BC70" s="21">
        <f>' 1M - RES'!BC70</f>
        <v>4.0888000000000001E-2</v>
      </c>
      <c r="BD70" s="21">
        <f>' 1M - RES'!BD70</f>
        <v>0.103973</v>
      </c>
      <c r="BE70" s="21">
        <f>' 1M - RES'!BE70</f>
        <v>0.1401</v>
      </c>
      <c r="BF70" s="21">
        <f>' 1M - RES'!BF70</f>
        <v>0.13320699999999999</v>
      </c>
      <c r="BG70" s="21">
        <f>' 1M - RES'!BG70</f>
        <v>6.6758999999999999E-2</v>
      </c>
      <c r="BH70" s="21">
        <f>' 1M - RES'!BH70</f>
        <v>3.7011000000000002E-2</v>
      </c>
      <c r="BI70" s="21">
        <f>' 1M - RES'!BI70</f>
        <v>5.9593E-2</v>
      </c>
      <c r="BJ70" s="21">
        <f>' 1M - RES'!BJ70</f>
        <v>0.106937</v>
      </c>
      <c r="BK70" s="21">
        <f>' 1M - RES'!BK70</f>
        <v>0.11129699999999999</v>
      </c>
      <c r="BL70" s="21">
        <f>' 1M - RES'!BL70</f>
        <v>9.3076999999999993E-2</v>
      </c>
      <c r="BM70" s="21">
        <f>' 1M - RES'!BM70</f>
        <v>7.0041999999999993E-2</v>
      </c>
      <c r="BN70" s="21">
        <f>' 1M - RES'!BN70</f>
        <v>3.7116000000000003E-2</v>
      </c>
      <c r="BO70" s="21">
        <f>' 1M - RES'!BO70</f>
        <v>4.0888000000000001E-2</v>
      </c>
      <c r="BP70" s="21">
        <f>' 1M - RES'!BP70</f>
        <v>0.103973</v>
      </c>
      <c r="BQ70" s="21">
        <f>' 1M - RES'!BQ70</f>
        <v>0.1401</v>
      </c>
      <c r="BR70" s="21">
        <f>' 1M - RES'!BR70</f>
        <v>0.13320699999999999</v>
      </c>
      <c r="BS70" s="21">
        <f>' 1M - RES'!BS70</f>
        <v>6.6758999999999999E-2</v>
      </c>
      <c r="BT70" s="21">
        <f>' 1M - RES'!BT70</f>
        <v>3.7011000000000002E-2</v>
      </c>
      <c r="BU70" s="21">
        <f>' 1M - RES'!BU70</f>
        <v>5.9593E-2</v>
      </c>
      <c r="BV70" s="21">
        <f>' 1M - RES'!BV70</f>
        <v>0.106937</v>
      </c>
      <c r="BW70" s="21">
        <f>' 1M - RES'!BW70</f>
        <v>0.11129699999999999</v>
      </c>
      <c r="BX70" s="21">
        <f>' 1M - RES'!BX70</f>
        <v>9.3076999999999993E-2</v>
      </c>
      <c r="BY70" s="21">
        <f>' 1M - RES'!BY70</f>
        <v>7.0041999999999993E-2</v>
      </c>
      <c r="BZ70" s="21">
        <f>' 1M - RES'!BZ70</f>
        <v>3.7116000000000003E-2</v>
      </c>
      <c r="CA70" s="21">
        <f>' 1M - RES'!CA70</f>
        <v>4.0888000000000001E-2</v>
      </c>
      <c r="CB70" s="21">
        <f>' 1M - RES'!CB70</f>
        <v>0.103973</v>
      </c>
      <c r="CC70" s="21">
        <f>' 1M - RES'!CC70</f>
        <v>0.1401</v>
      </c>
      <c r="CD70" s="21">
        <f>' 1M - RES'!CD70</f>
        <v>0.13320699999999999</v>
      </c>
      <c r="CE70" s="21">
        <f>' 1M - RES'!CE70</f>
        <v>6.6758999999999999E-2</v>
      </c>
      <c r="CF70" s="21">
        <f>' 1M - RES'!CF70</f>
        <v>3.7011000000000002E-2</v>
      </c>
      <c r="CG70" s="21">
        <f>' 1M - RES'!CG70</f>
        <v>5.9593E-2</v>
      </c>
      <c r="CH70" s="25">
        <f>' 1M - RES'!CH70</f>
        <v>0.106937</v>
      </c>
      <c r="CJ70" s="245">
        <f t="shared" si="86"/>
        <v>1</v>
      </c>
    </row>
    <row r="71" spans="1:88" x14ac:dyDescent="0.3">
      <c r="A71" s="557"/>
      <c r="B71" s="94" t="s">
        <v>4</v>
      </c>
      <c r="C71" s="21">
        <f>' 1M - RES'!C71</f>
        <v>0.10118199999999999</v>
      </c>
      <c r="D71" s="21">
        <f>' 1M - RES'!D71</f>
        <v>8.8441000000000006E-2</v>
      </c>
      <c r="E71" s="21">
        <f>' 1M - RES'!E71</f>
        <v>9.2879000000000003E-2</v>
      </c>
      <c r="F71" s="21">
        <f>' 1M - RES'!F71</f>
        <v>8.4644999999999998E-2</v>
      </c>
      <c r="G71" s="21">
        <f>' 1M - RES'!G71</f>
        <v>7.9393000000000005E-2</v>
      </c>
      <c r="H71" s="21">
        <f>' 1M - RES'!H71</f>
        <v>6.8507999999999999E-2</v>
      </c>
      <c r="I71" s="21">
        <f>' 1M - RES'!I71</f>
        <v>6.7863999999999994E-2</v>
      </c>
      <c r="J71" s="21">
        <f>' 1M - RES'!J71</f>
        <v>7.0565000000000003E-2</v>
      </c>
      <c r="K71" s="21">
        <f>' 1M - RES'!K71</f>
        <v>7.3791999999999996E-2</v>
      </c>
      <c r="L71" s="21">
        <f>' 1M - RES'!L71</f>
        <v>8.4539000000000003E-2</v>
      </c>
      <c r="M71" s="21">
        <f>' 1M - RES'!M71</f>
        <v>8.9880000000000002E-2</v>
      </c>
      <c r="N71" s="21">
        <f>' 1M - RES'!N71</f>
        <v>9.8311999999999997E-2</v>
      </c>
      <c r="O71" s="21">
        <f>' 1M - RES'!O71</f>
        <v>0.10118199999999999</v>
      </c>
      <c r="P71" s="21">
        <f>' 1M - RES'!P71</f>
        <v>8.8441000000000006E-2</v>
      </c>
      <c r="Q71" s="21">
        <f>' 1M - RES'!Q71</f>
        <v>9.2879000000000003E-2</v>
      </c>
      <c r="R71" s="21">
        <f>' 1M - RES'!R71</f>
        <v>8.4644999999999998E-2</v>
      </c>
      <c r="S71" s="21">
        <f>' 1M - RES'!S71</f>
        <v>7.9393000000000005E-2</v>
      </c>
      <c r="T71" s="21">
        <f>' 1M - RES'!T71</f>
        <v>6.8507999999999999E-2</v>
      </c>
      <c r="U71" s="21">
        <f>' 1M - RES'!U71</f>
        <v>6.7863999999999994E-2</v>
      </c>
      <c r="V71" s="21">
        <f>' 1M - RES'!V71</f>
        <v>7.0565000000000003E-2</v>
      </c>
      <c r="W71" s="21">
        <f>' 1M - RES'!W71</f>
        <v>7.3791999999999996E-2</v>
      </c>
      <c r="X71" s="21">
        <f>' 1M - RES'!X71</f>
        <v>8.4539000000000003E-2</v>
      </c>
      <c r="Y71" s="21">
        <f>' 1M - RES'!Y71</f>
        <v>8.9880000000000002E-2</v>
      </c>
      <c r="Z71" s="21">
        <f>' 1M - RES'!Z71</f>
        <v>9.8311999999999997E-2</v>
      </c>
      <c r="AA71" s="21">
        <f>' 1M - RES'!AA71</f>
        <v>0.10118199999999999</v>
      </c>
      <c r="AB71" s="21">
        <f>' 1M - RES'!AB71</f>
        <v>8.8441000000000006E-2</v>
      </c>
      <c r="AC71" s="21">
        <f>' 1M - RES'!AC71</f>
        <v>9.2879000000000003E-2</v>
      </c>
      <c r="AD71" s="21">
        <f>' 1M - RES'!AD71</f>
        <v>8.4644999999999998E-2</v>
      </c>
      <c r="AE71" s="21">
        <f>' 1M - RES'!AE71</f>
        <v>7.9393000000000005E-2</v>
      </c>
      <c r="AF71" s="21">
        <f>' 1M - RES'!AF71</f>
        <v>6.8507999999999999E-2</v>
      </c>
      <c r="AG71" s="21">
        <f>' 1M - RES'!AG71</f>
        <v>6.7863999999999994E-2</v>
      </c>
      <c r="AH71" s="21">
        <f>' 1M - RES'!AH71</f>
        <v>7.0565000000000003E-2</v>
      </c>
      <c r="AI71" s="21">
        <f>' 1M - RES'!AI71</f>
        <v>7.3791999999999996E-2</v>
      </c>
      <c r="AJ71" s="21">
        <f>' 1M - RES'!AJ71</f>
        <v>8.4539000000000003E-2</v>
      </c>
      <c r="AK71" s="21">
        <f>' 1M - RES'!AK71</f>
        <v>8.9880000000000002E-2</v>
      </c>
      <c r="AL71" s="21">
        <f>' 1M - RES'!AL71</f>
        <v>9.8311999999999997E-2</v>
      </c>
      <c r="AM71" s="21">
        <f>' 1M - RES'!AM71</f>
        <v>0.10118199999999999</v>
      </c>
      <c r="AN71" s="21">
        <f>' 1M - RES'!AN71</f>
        <v>8.8441000000000006E-2</v>
      </c>
      <c r="AO71" s="21">
        <f>' 1M - RES'!AO71</f>
        <v>9.2879000000000003E-2</v>
      </c>
      <c r="AP71" s="21">
        <f>' 1M - RES'!AP71</f>
        <v>8.4644999999999998E-2</v>
      </c>
      <c r="AQ71" s="21">
        <f>' 1M - RES'!AQ71</f>
        <v>7.9393000000000005E-2</v>
      </c>
      <c r="AR71" s="21">
        <f>' 1M - RES'!AR71</f>
        <v>6.8507999999999999E-2</v>
      </c>
      <c r="AS71" s="21">
        <f>' 1M - RES'!AS71</f>
        <v>6.7863999999999994E-2</v>
      </c>
      <c r="AT71" s="21">
        <f>' 1M - RES'!AT71</f>
        <v>7.0565000000000003E-2</v>
      </c>
      <c r="AU71" s="21">
        <f>' 1M - RES'!AU71</f>
        <v>7.3791999999999996E-2</v>
      </c>
      <c r="AV71" s="21">
        <f>' 1M - RES'!AV71</f>
        <v>8.4539000000000003E-2</v>
      </c>
      <c r="AW71" s="21">
        <f>' 1M - RES'!AW71</f>
        <v>8.9880000000000002E-2</v>
      </c>
      <c r="AX71" s="21">
        <f>' 1M - RES'!AX71</f>
        <v>9.8311999999999997E-2</v>
      </c>
      <c r="AY71" s="21">
        <f>' 1M - RES'!AY71</f>
        <v>0.10118199999999999</v>
      </c>
      <c r="AZ71" s="21">
        <f>' 1M - RES'!AZ71</f>
        <v>8.8441000000000006E-2</v>
      </c>
      <c r="BA71" s="21">
        <f>' 1M - RES'!BA71</f>
        <v>9.2879000000000003E-2</v>
      </c>
      <c r="BB71" s="21">
        <f>' 1M - RES'!BB71</f>
        <v>8.4644999999999998E-2</v>
      </c>
      <c r="BC71" s="21">
        <f>' 1M - RES'!BC71</f>
        <v>7.9393000000000005E-2</v>
      </c>
      <c r="BD71" s="21">
        <f>' 1M - RES'!BD71</f>
        <v>6.8507999999999999E-2</v>
      </c>
      <c r="BE71" s="21">
        <f>' 1M - RES'!BE71</f>
        <v>6.7863999999999994E-2</v>
      </c>
      <c r="BF71" s="21">
        <f>' 1M - RES'!BF71</f>
        <v>7.0565000000000003E-2</v>
      </c>
      <c r="BG71" s="21">
        <f>' 1M - RES'!BG71</f>
        <v>7.3791999999999996E-2</v>
      </c>
      <c r="BH71" s="21">
        <f>' 1M - RES'!BH71</f>
        <v>8.4539000000000003E-2</v>
      </c>
      <c r="BI71" s="21">
        <f>' 1M - RES'!BI71</f>
        <v>8.9880000000000002E-2</v>
      </c>
      <c r="BJ71" s="21">
        <f>' 1M - RES'!BJ71</f>
        <v>9.8311999999999997E-2</v>
      </c>
      <c r="BK71" s="21">
        <f>' 1M - RES'!BK71</f>
        <v>0.10118199999999999</v>
      </c>
      <c r="BL71" s="21">
        <f>' 1M - RES'!BL71</f>
        <v>8.8441000000000006E-2</v>
      </c>
      <c r="BM71" s="21">
        <f>' 1M - RES'!BM71</f>
        <v>9.2879000000000003E-2</v>
      </c>
      <c r="BN71" s="21">
        <f>' 1M - RES'!BN71</f>
        <v>8.4644999999999998E-2</v>
      </c>
      <c r="BO71" s="21">
        <f>' 1M - RES'!BO71</f>
        <v>7.9393000000000005E-2</v>
      </c>
      <c r="BP71" s="21">
        <f>' 1M - RES'!BP71</f>
        <v>6.8507999999999999E-2</v>
      </c>
      <c r="BQ71" s="21">
        <f>' 1M - RES'!BQ71</f>
        <v>6.7863999999999994E-2</v>
      </c>
      <c r="BR71" s="21">
        <f>' 1M - RES'!BR71</f>
        <v>7.0565000000000003E-2</v>
      </c>
      <c r="BS71" s="21">
        <f>' 1M - RES'!BS71</f>
        <v>7.3791999999999996E-2</v>
      </c>
      <c r="BT71" s="21">
        <f>' 1M - RES'!BT71</f>
        <v>8.4539000000000003E-2</v>
      </c>
      <c r="BU71" s="21">
        <f>' 1M - RES'!BU71</f>
        <v>8.9880000000000002E-2</v>
      </c>
      <c r="BV71" s="21">
        <f>' 1M - RES'!BV71</f>
        <v>9.8311999999999997E-2</v>
      </c>
      <c r="BW71" s="21">
        <f>' 1M - RES'!BW71</f>
        <v>0.10118199999999999</v>
      </c>
      <c r="BX71" s="21">
        <f>' 1M - RES'!BX71</f>
        <v>8.8441000000000006E-2</v>
      </c>
      <c r="BY71" s="21">
        <f>' 1M - RES'!BY71</f>
        <v>9.2879000000000003E-2</v>
      </c>
      <c r="BZ71" s="21">
        <f>' 1M - RES'!BZ71</f>
        <v>8.4644999999999998E-2</v>
      </c>
      <c r="CA71" s="21">
        <f>' 1M - RES'!CA71</f>
        <v>7.9393000000000005E-2</v>
      </c>
      <c r="CB71" s="21">
        <f>' 1M - RES'!CB71</f>
        <v>6.8507999999999999E-2</v>
      </c>
      <c r="CC71" s="21">
        <f>' 1M - RES'!CC71</f>
        <v>6.7863999999999994E-2</v>
      </c>
      <c r="CD71" s="21">
        <f>' 1M - RES'!CD71</f>
        <v>7.0565000000000003E-2</v>
      </c>
      <c r="CE71" s="21">
        <f>' 1M - RES'!CE71</f>
        <v>7.3791999999999996E-2</v>
      </c>
      <c r="CF71" s="21">
        <f>' 1M - RES'!CF71</f>
        <v>8.4539000000000003E-2</v>
      </c>
      <c r="CG71" s="21">
        <f>' 1M - RES'!CG71</f>
        <v>8.9880000000000002E-2</v>
      </c>
      <c r="CH71" s="25">
        <f>' 1M - RES'!CH71</f>
        <v>9.8311999999999997E-2</v>
      </c>
      <c r="CJ71" s="245">
        <f t="shared" si="86"/>
        <v>0.99999999999999989</v>
      </c>
    </row>
    <row r="72" spans="1:88" x14ac:dyDescent="0.3">
      <c r="A72" s="557"/>
      <c r="B72" s="94" t="s">
        <v>5</v>
      </c>
      <c r="C72" s="21">
        <f>' 1M - RES'!C72</f>
        <v>8.4892999999999996E-2</v>
      </c>
      <c r="D72" s="21">
        <f>' 1M - RES'!D72</f>
        <v>7.7366000000000004E-2</v>
      </c>
      <c r="E72" s="21">
        <f>' 1M - RES'!E72</f>
        <v>8.4862999999999994E-2</v>
      </c>
      <c r="F72" s="21">
        <f>' 1M - RES'!F72</f>
        <v>8.2143999999999995E-2</v>
      </c>
      <c r="G72" s="21">
        <f>' 1M - RES'!G72</f>
        <v>8.4847000000000006E-2</v>
      </c>
      <c r="H72" s="21">
        <f>' 1M - RES'!H72</f>
        <v>8.2122000000000001E-2</v>
      </c>
      <c r="I72" s="21">
        <f>' 1M - RES'!I72</f>
        <v>8.4883E-2</v>
      </c>
      <c r="J72" s="21">
        <f>' 1M - RES'!J72</f>
        <v>8.4839999999999999E-2</v>
      </c>
      <c r="K72" s="21">
        <f>' 1M - RES'!K72</f>
        <v>8.2136000000000001E-2</v>
      </c>
      <c r="L72" s="21">
        <f>' 1M - RES'!L72</f>
        <v>8.4869E-2</v>
      </c>
      <c r="M72" s="21">
        <f>' 1M - RES'!M72</f>
        <v>8.2122000000000001E-2</v>
      </c>
      <c r="N72" s="21">
        <f>' 1M - RES'!N72</f>
        <v>8.4915000000000004E-2</v>
      </c>
      <c r="O72" s="21">
        <f>' 1M - RES'!O72</f>
        <v>8.4892999999999996E-2</v>
      </c>
      <c r="P72" s="21">
        <f>' 1M - RES'!P72</f>
        <v>7.7366000000000004E-2</v>
      </c>
      <c r="Q72" s="21">
        <f>' 1M - RES'!Q72</f>
        <v>8.4862999999999994E-2</v>
      </c>
      <c r="R72" s="21">
        <f>' 1M - RES'!R72</f>
        <v>8.2143999999999995E-2</v>
      </c>
      <c r="S72" s="21">
        <f>' 1M - RES'!S72</f>
        <v>8.4847000000000006E-2</v>
      </c>
      <c r="T72" s="21">
        <f>' 1M - RES'!T72</f>
        <v>8.2122000000000001E-2</v>
      </c>
      <c r="U72" s="21">
        <f>' 1M - RES'!U72</f>
        <v>8.4883E-2</v>
      </c>
      <c r="V72" s="21">
        <f>' 1M - RES'!V72</f>
        <v>8.4839999999999999E-2</v>
      </c>
      <c r="W72" s="21">
        <f>' 1M - RES'!W72</f>
        <v>8.2136000000000001E-2</v>
      </c>
      <c r="X72" s="21">
        <f>' 1M - RES'!X72</f>
        <v>8.4869E-2</v>
      </c>
      <c r="Y72" s="21">
        <f>' 1M - RES'!Y72</f>
        <v>8.2122000000000001E-2</v>
      </c>
      <c r="Z72" s="21">
        <f>' 1M - RES'!Z72</f>
        <v>8.4915000000000004E-2</v>
      </c>
      <c r="AA72" s="21">
        <f>' 1M - RES'!AA72</f>
        <v>8.4892999999999996E-2</v>
      </c>
      <c r="AB72" s="21">
        <f>' 1M - RES'!AB72</f>
        <v>7.7366000000000004E-2</v>
      </c>
      <c r="AC72" s="21">
        <f>' 1M - RES'!AC72</f>
        <v>8.4862999999999994E-2</v>
      </c>
      <c r="AD72" s="21">
        <f>' 1M - RES'!AD72</f>
        <v>8.2143999999999995E-2</v>
      </c>
      <c r="AE72" s="21">
        <f>' 1M - RES'!AE72</f>
        <v>8.4847000000000006E-2</v>
      </c>
      <c r="AF72" s="21">
        <f>' 1M - RES'!AF72</f>
        <v>8.2122000000000001E-2</v>
      </c>
      <c r="AG72" s="21">
        <f>' 1M - RES'!AG72</f>
        <v>8.4883E-2</v>
      </c>
      <c r="AH72" s="21">
        <f>' 1M - RES'!AH72</f>
        <v>8.4839999999999999E-2</v>
      </c>
      <c r="AI72" s="21">
        <f>' 1M - RES'!AI72</f>
        <v>8.2136000000000001E-2</v>
      </c>
      <c r="AJ72" s="21">
        <f>' 1M - RES'!AJ72</f>
        <v>8.4869E-2</v>
      </c>
      <c r="AK72" s="21">
        <f>' 1M - RES'!AK72</f>
        <v>8.2122000000000001E-2</v>
      </c>
      <c r="AL72" s="21">
        <f>' 1M - RES'!AL72</f>
        <v>8.4915000000000004E-2</v>
      </c>
      <c r="AM72" s="21">
        <f>' 1M - RES'!AM72</f>
        <v>8.4892999999999996E-2</v>
      </c>
      <c r="AN72" s="21">
        <f>' 1M - RES'!AN72</f>
        <v>7.7366000000000004E-2</v>
      </c>
      <c r="AO72" s="21">
        <f>' 1M - RES'!AO72</f>
        <v>8.4862999999999994E-2</v>
      </c>
      <c r="AP72" s="21">
        <f>' 1M - RES'!AP72</f>
        <v>8.2143999999999995E-2</v>
      </c>
      <c r="AQ72" s="21">
        <f>' 1M - RES'!AQ72</f>
        <v>8.4847000000000006E-2</v>
      </c>
      <c r="AR72" s="21">
        <f>' 1M - RES'!AR72</f>
        <v>8.2122000000000001E-2</v>
      </c>
      <c r="AS72" s="21">
        <f>' 1M - RES'!AS72</f>
        <v>8.4883E-2</v>
      </c>
      <c r="AT72" s="21">
        <f>' 1M - RES'!AT72</f>
        <v>8.4839999999999999E-2</v>
      </c>
      <c r="AU72" s="21">
        <f>' 1M - RES'!AU72</f>
        <v>8.2136000000000001E-2</v>
      </c>
      <c r="AV72" s="21">
        <f>' 1M - RES'!AV72</f>
        <v>8.4869E-2</v>
      </c>
      <c r="AW72" s="21">
        <f>' 1M - RES'!AW72</f>
        <v>8.2122000000000001E-2</v>
      </c>
      <c r="AX72" s="21">
        <f>' 1M - RES'!AX72</f>
        <v>8.4915000000000004E-2</v>
      </c>
      <c r="AY72" s="21">
        <f>' 1M - RES'!AY72</f>
        <v>8.4892999999999996E-2</v>
      </c>
      <c r="AZ72" s="21">
        <f>' 1M - RES'!AZ72</f>
        <v>7.7366000000000004E-2</v>
      </c>
      <c r="BA72" s="21">
        <f>' 1M - RES'!BA72</f>
        <v>8.4862999999999994E-2</v>
      </c>
      <c r="BB72" s="21">
        <f>' 1M - RES'!BB72</f>
        <v>8.2143999999999995E-2</v>
      </c>
      <c r="BC72" s="21">
        <f>' 1M - RES'!BC72</f>
        <v>8.4847000000000006E-2</v>
      </c>
      <c r="BD72" s="21">
        <f>' 1M - RES'!BD72</f>
        <v>8.2122000000000001E-2</v>
      </c>
      <c r="BE72" s="21">
        <f>' 1M - RES'!BE72</f>
        <v>8.4883E-2</v>
      </c>
      <c r="BF72" s="21">
        <f>' 1M - RES'!BF72</f>
        <v>8.4839999999999999E-2</v>
      </c>
      <c r="BG72" s="21">
        <f>' 1M - RES'!BG72</f>
        <v>8.2136000000000001E-2</v>
      </c>
      <c r="BH72" s="21">
        <f>' 1M - RES'!BH72</f>
        <v>8.4869E-2</v>
      </c>
      <c r="BI72" s="21">
        <f>' 1M - RES'!BI72</f>
        <v>8.2122000000000001E-2</v>
      </c>
      <c r="BJ72" s="21">
        <f>' 1M - RES'!BJ72</f>
        <v>8.4915000000000004E-2</v>
      </c>
      <c r="BK72" s="21">
        <f>' 1M - RES'!BK72</f>
        <v>8.4892999999999996E-2</v>
      </c>
      <c r="BL72" s="21">
        <f>' 1M - RES'!BL72</f>
        <v>7.7366000000000004E-2</v>
      </c>
      <c r="BM72" s="21">
        <f>' 1M - RES'!BM72</f>
        <v>8.4862999999999994E-2</v>
      </c>
      <c r="BN72" s="21">
        <f>' 1M - RES'!BN72</f>
        <v>8.2143999999999995E-2</v>
      </c>
      <c r="BO72" s="21">
        <f>' 1M - RES'!BO72</f>
        <v>8.4847000000000006E-2</v>
      </c>
      <c r="BP72" s="21">
        <f>' 1M - RES'!BP72</f>
        <v>8.2122000000000001E-2</v>
      </c>
      <c r="BQ72" s="21">
        <f>' 1M - RES'!BQ72</f>
        <v>8.4883E-2</v>
      </c>
      <c r="BR72" s="21">
        <f>' 1M - RES'!BR72</f>
        <v>8.4839999999999999E-2</v>
      </c>
      <c r="BS72" s="21">
        <f>' 1M - RES'!BS72</f>
        <v>8.2136000000000001E-2</v>
      </c>
      <c r="BT72" s="21">
        <f>' 1M - RES'!BT72</f>
        <v>8.4869E-2</v>
      </c>
      <c r="BU72" s="21">
        <f>' 1M - RES'!BU72</f>
        <v>8.2122000000000001E-2</v>
      </c>
      <c r="BV72" s="21">
        <f>' 1M - RES'!BV72</f>
        <v>8.4915000000000004E-2</v>
      </c>
      <c r="BW72" s="21">
        <f>' 1M - RES'!BW72</f>
        <v>8.4892999999999996E-2</v>
      </c>
      <c r="BX72" s="21">
        <f>' 1M - RES'!BX72</f>
        <v>7.7366000000000004E-2</v>
      </c>
      <c r="BY72" s="21">
        <f>' 1M - RES'!BY72</f>
        <v>8.4862999999999994E-2</v>
      </c>
      <c r="BZ72" s="21">
        <f>' 1M - RES'!BZ72</f>
        <v>8.2143999999999995E-2</v>
      </c>
      <c r="CA72" s="21">
        <f>' 1M - RES'!CA72</f>
        <v>8.4847000000000006E-2</v>
      </c>
      <c r="CB72" s="21">
        <f>' 1M - RES'!CB72</f>
        <v>8.2122000000000001E-2</v>
      </c>
      <c r="CC72" s="21">
        <f>' 1M - RES'!CC72</f>
        <v>8.4883E-2</v>
      </c>
      <c r="CD72" s="21">
        <f>' 1M - RES'!CD72</f>
        <v>8.4839999999999999E-2</v>
      </c>
      <c r="CE72" s="21">
        <f>' 1M - RES'!CE72</f>
        <v>8.2136000000000001E-2</v>
      </c>
      <c r="CF72" s="21">
        <f>' 1M - RES'!CF72</f>
        <v>8.4869E-2</v>
      </c>
      <c r="CG72" s="21">
        <f>' 1M - RES'!CG72</f>
        <v>8.2122000000000001E-2</v>
      </c>
      <c r="CH72" s="25">
        <f>' 1M - RES'!CH72</f>
        <v>8.4915000000000004E-2</v>
      </c>
      <c r="CJ72" s="245">
        <f t="shared" si="86"/>
        <v>1</v>
      </c>
    </row>
    <row r="73" spans="1:88" x14ac:dyDescent="0.3">
      <c r="A73" s="557"/>
      <c r="B73" s="94" t="s">
        <v>6</v>
      </c>
      <c r="C73" s="21">
        <f>' 1M - RES'!C73</f>
        <v>8.6451E-2</v>
      </c>
      <c r="D73" s="21">
        <f>' 1M - RES'!D73</f>
        <v>7.1145E-2</v>
      </c>
      <c r="E73" s="21">
        <f>' 1M - RES'!E73</f>
        <v>8.6052000000000003E-2</v>
      </c>
      <c r="F73" s="21">
        <f>' 1M - RES'!F73</f>
        <v>8.0701999999999996E-2</v>
      </c>
      <c r="G73" s="21">
        <f>' 1M - RES'!G73</f>
        <v>8.6052000000000003E-2</v>
      </c>
      <c r="H73" s="21">
        <f>' 1M - RES'!H73</f>
        <v>8.0701999999999996E-2</v>
      </c>
      <c r="I73" s="21">
        <f>' 1M - RES'!I73</f>
        <v>8.6451E-2</v>
      </c>
      <c r="J73" s="21">
        <f>' 1M - RES'!J73</f>
        <v>8.5653000000000007E-2</v>
      </c>
      <c r="K73" s="21">
        <f>' 1M - RES'!K73</f>
        <v>8.3031999999999995E-2</v>
      </c>
      <c r="L73" s="21">
        <f>' 1M - RES'!L73</f>
        <v>8.6052000000000003E-2</v>
      </c>
      <c r="M73" s="21">
        <f>' 1M - RES'!M73</f>
        <v>8.1087999999999993E-2</v>
      </c>
      <c r="N73" s="21">
        <f>' 1M - RES'!N73</f>
        <v>8.6619000000000002E-2</v>
      </c>
      <c r="O73" s="21">
        <f>' 1M - RES'!O73</f>
        <v>8.6451E-2</v>
      </c>
      <c r="P73" s="21">
        <f>' 1M - RES'!P73</f>
        <v>7.1145E-2</v>
      </c>
      <c r="Q73" s="21">
        <f>' 1M - RES'!Q73</f>
        <v>8.6052000000000003E-2</v>
      </c>
      <c r="R73" s="21">
        <f>' 1M - RES'!R73</f>
        <v>8.0701999999999996E-2</v>
      </c>
      <c r="S73" s="21">
        <f>' 1M - RES'!S73</f>
        <v>8.6052000000000003E-2</v>
      </c>
      <c r="T73" s="21">
        <f>' 1M - RES'!T73</f>
        <v>8.0701999999999996E-2</v>
      </c>
      <c r="U73" s="21">
        <f>' 1M - RES'!U73</f>
        <v>8.6451E-2</v>
      </c>
      <c r="V73" s="21">
        <f>' 1M - RES'!V73</f>
        <v>8.5653000000000007E-2</v>
      </c>
      <c r="W73" s="21">
        <f>' 1M - RES'!W73</f>
        <v>8.3031999999999995E-2</v>
      </c>
      <c r="X73" s="21">
        <f>' 1M - RES'!X73</f>
        <v>8.6052000000000003E-2</v>
      </c>
      <c r="Y73" s="21">
        <f>' 1M - RES'!Y73</f>
        <v>8.1087999999999993E-2</v>
      </c>
      <c r="Z73" s="21">
        <f>' 1M - RES'!Z73</f>
        <v>8.6619000000000002E-2</v>
      </c>
      <c r="AA73" s="21">
        <f>' 1M - RES'!AA73</f>
        <v>8.6451E-2</v>
      </c>
      <c r="AB73" s="21">
        <f>' 1M - RES'!AB73</f>
        <v>7.1145E-2</v>
      </c>
      <c r="AC73" s="21">
        <f>' 1M - RES'!AC73</f>
        <v>8.6052000000000003E-2</v>
      </c>
      <c r="AD73" s="21">
        <f>' 1M - RES'!AD73</f>
        <v>8.0701999999999996E-2</v>
      </c>
      <c r="AE73" s="21">
        <f>' 1M - RES'!AE73</f>
        <v>8.6052000000000003E-2</v>
      </c>
      <c r="AF73" s="21">
        <f>' 1M - RES'!AF73</f>
        <v>8.0701999999999996E-2</v>
      </c>
      <c r="AG73" s="21">
        <f>' 1M - RES'!AG73</f>
        <v>8.6451E-2</v>
      </c>
      <c r="AH73" s="21">
        <f>' 1M - RES'!AH73</f>
        <v>8.5653000000000007E-2</v>
      </c>
      <c r="AI73" s="21">
        <f>' 1M - RES'!AI73</f>
        <v>8.3031999999999995E-2</v>
      </c>
      <c r="AJ73" s="21">
        <f>' 1M - RES'!AJ73</f>
        <v>8.6052000000000003E-2</v>
      </c>
      <c r="AK73" s="21">
        <f>' 1M - RES'!AK73</f>
        <v>8.1087999999999993E-2</v>
      </c>
      <c r="AL73" s="21">
        <f>' 1M - RES'!AL73</f>
        <v>8.6619000000000002E-2</v>
      </c>
      <c r="AM73" s="21">
        <f>' 1M - RES'!AM73</f>
        <v>8.6451E-2</v>
      </c>
      <c r="AN73" s="21">
        <f>' 1M - RES'!AN73</f>
        <v>7.1145E-2</v>
      </c>
      <c r="AO73" s="21">
        <f>' 1M - RES'!AO73</f>
        <v>8.6052000000000003E-2</v>
      </c>
      <c r="AP73" s="21">
        <f>' 1M - RES'!AP73</f>
        <v>8.0701999999999996E-2</v>
      </c>
      <c r="AQ73" s="21">
        <f>' 1M - RES'!AQ73</f>
        <v>8.6052000000000003E-2</v>
      </c>
      <c r="AR73" s="21">
        <f>' 1M - RES'!AR73</f>
        <v>8.0701999999999996E-2</v>
      </c>
      <c r="AS73" s="21">
        <f>' 1M - RES'!AS73</f>
        <v>8.6451E-2</v>
      </c>
      <c r="AT73" s="21">
        <f>' 1M - RES'!AT73</f>
        <v>8.5653000000000007E-2</v>
      </c>
      <c r="AU73" s="21">
        <f>' 1M - RES'!AU73</f>
        <v>8.3031999999999995E-2</v>
      </c>
      <c r="AV73" s="21">
        <f>' 1M - RES'!AV73</f>
        <v>8.6052000000000003E-2</v>
      </c>
      <c r="AW73" s="21">
        <f>' 1M - RES'!AW73</f>
        <v>8.1087999999999993E-2</v>
      </c>
      <c r="AX73" s="21">
        <f>' 1M - RES'!AX73</f>
        <v>8.6619000000000002E-2</v>
      </c>
      <c r="AY73" s="21">
        <f>' 1M - RES'!AY73</f>
        <v>8.6451E-2</v>
      </c>
      <c r="AZ73" s="21">
        <f>' 1M - RES'!AZ73</f>
        <v>7.1145E-2</v>
      </c>
      <c r="BA73" s="21">
        <f>' 1M - RES'!BA73</f>
        <v>8.6052000000000003E-2</v>
      </c>
      <c r="BB73" s="21">
        <f>' 1M - RES'!BB73</f>
        <v>8.0701999999999996E-2</v>
      </c>
      <c r="BC73" s="21">
        <f>' 1M - RES'!BC73</f>
        <v>8.6052000000000003E-2</v>
      </c>
      <c r="BD73" s="21">
        <f>' 1M - RES'!BD73</f>
        <v>8.0701999999999996E-2</v>
      </c>
      <c r="BE73" s="21">
        <f>' 1M - RES'!BE73</f>
        <v>8.6451E-2</v>
      </c>
      <c r="BF73" s="21">
        <f>' 1M - RES'!BF73</f>
        <v>8.5653000000000007E-2</v>
      </c>
      <c r="BG73" s="21">
        <f>' 1M - RES'!BG73</f>
        <v>8.3031999999999995E-2</v>
      </c>
      <c r="BH73" s="21">
        <f>' 1M - RES'!BH73</f>
        <v>8.6052000000000003E-2</v>
      </c>
      <c r="BI73" s="21">
        <f>' 1M - RES'!BI73</f>
        <v>8.1087999999999993E-2</v>
      </c>
      <c r="BJ73" s="21">
        <f>' 1M - RES'!BJ73</f>
        <v>8.6619000000000002E-2</v>
      </c>
      <c r="BK73" s="21">
        <f>' 1M - RES'!BK73</f>
        <v>8.6451E-2</v>
      </c>
      <c r="BL73" s="21">
        <f>' 1M - RES'!BL73</f>
        <v>7.1145E-2</v>
      </c>
      <c r="BM73" s="21">
        <f>' 1M - RES'!BM73</f>
        <v>8.6052000000000003E-2</v>
      </c>
      <c r="BN73" s="21">
        <f>' 1M - RES'!BN73</f>
        <v>8.0701999999999996E-2</v>
      </c>
      <c r="BO73" s="21">
        <f>' 1M - RES'!BO73</f>
        <v>8.6052000000000003E-2</v>
      </c>
      <c r="BP73" s="21">
        <f>' 1M - RES'!BP73</f>
        <v>8.0701999999999996E-2</v>
      </c>
      <c r="BQ73" s="21">
        <f>' 1M - RES'!BQ73</f>
        <v>8.6451E-2</v>
      </c>
      <c r="BR73" s="21">
        <f>' 1M - RES'!BR73</f>
        <v>8.5653000000000007E-2</v>
      </c>
      <c r="BS73" s="21">
        <f>' 1M - RES'!BS73</f>
        <v>8.3031999999999995E-2</v>
      </c>
      <c r="BT73" s="21">
        <f>' 1M - RES'!BT73</f>
        <v>8.6052000000000003E-2</v>
      </c>
      <c r="BU73" s="21">
        <f>' 1M - RES'!BU73</f>
        <v>8.1087999999999993E-2</v>
      </c>
      <c r="BV73" s="21">
        <f>' 1M - RES'!BV73</f>
        <v>8.6619000000000002E-2</v>
      </c>
      <c r="BW73" s="21">
        <f>' 1M - RES'!BW73</f>
        <v>8.6451E-2</v>
      </c>
      <c r="BX73" s="21">
        <f>' 1M - RES'!BX73</f>
        <v>7.1145E-2</v>
      </c>
      <c r="BY73" s="21">
        <f>' 1M - RES'!BY73</f>
        <v>8.6052000000000003E-2</v>
      </c>
      <c r="BZ73" s="21">
        <f>' 1M - RES'!BZ73</f>
        <v>8.0701999999999996E-2</v>
      </c>
      <c r="CA73" s="21">
        <f>' 1M - RES'!CA73</f>
        <v>8.6052000000000003E-2</v>
      </c>
      <c r="CB73" s="21">
        <f>' 1M - RES'!CB73</f>
        <v>8.0701999999999996E-2</v>
      </c>
      <c r="CC73" s="21">
        <f>' 1M - RES'!CC73</f>
        <v>8.6451E-2</v>
      </c>
      <c r="CD73" s="21">
        <f>' 1M - RES'!CD73</f>
        <v>8.5653000000000007E-2</v>
      </c>
      <c r="CE73" s="21">
        <f>' 1M - RES'!CE73</f>
        <v>8.3031999999999995E-2</v>
      </c>
      <c r="CF73" s="21">
        <f>' 1M - RES'!CF73</f>
        <v>8.6052000000000003E-2</v>
      </c>
      <c r="CG73" s="21">
        <f>' 1M - RES'!CG73</f>
        <v>8.1087999999999993E-2</v>
      </c>
      <c r="CH73" s="25">
        <f>' 1M - RES'!CH73</f>
        <v>8.6619000000000002E-2</v>
      </c>
      <c r="CJ73" s="245">
        <f t="shared" si="86"/>
        <v>0.99999900000000008</v>
      </c>
    </row>
    <row r="74" spans="1:88" x14ac:dyDescent="0.3">
      <c r="A74" s="557"/>
      <c r="B74" s="94" t="s">
        <v>7</v>
      </c>
      <c r="C74" s="21">
        <f>' 1M - RES'!C74</f>
        <v>7.7052999999999996E-2</v>
      </c>
      <c r="D74" s="21">
        <f>' 1M - RES'!D74</f>
        <v>7.2168999999999997E-2</v>
      </c>
      <c r="E74" s="21">
        <f>' 1M - RES'!E74</f>
        <v>8.0271999999999996E-2</v>
      </c>
      <c r="F74" s="21">
        <f>' 1M - RES'!F74</f>
        <v>7.8752000000000003E-2</v>
      </c>
      <c r="G74" s="21">
        <f>' 1M - RES'!G74</f>
        <v>8.5646E-2</v>
      </c>
      <c r="H74" s="21">
        <f>' 1M - RES'!H74</f>
        <v>8.9111999999999997E-2</v>
      </c>
      <c r="I74" s="21">
        <f>' 1M - RES'!I74</f>
        <v>9.4239000000000003E-2</v>
      </c>
      <c r="J74" s="21">
        <f>' 1M - RES'!J74</f>
        <v>9.4212000000000004E-2</v>
      </c>
      <c r="K74" s="21">
        <f>' 1M - RES'!K74</f>
        <v>8.4971000000000005E-2</v>
      </c>
      <c r="L74" s="21">
        <f>' 1M - RES'!L74</f>
        <v>8.5653000000000007E-2</v>
      </c>
      <c r="M74" s="21">
        <f>' 1M - RES'!M74</f>
        <v>7.8716999999999995E-2</v>
      </c>
      <c r="N74" s="21">
        <f>' 1M - RES'!N74</f>
        <v>7.9203999999999997E-2</v>
      </c>
      <c r="O74" s="21">
        <f>' 1M - RES'!O74</f>
        <v>7.7052999999999996E-2</v>
      </c>
      <c r="P74" s="21">
        <f>' 1M - RES'!P74</f>
        <v>7.2168999999999997E-2</v>
      </c>
      <c r="Q74" s="21">
        <f>' 1M - RES'!Q74</f>
        <v>8.0271999999999996E-2</v>
      </c>
      <c r="R74" s="21">
        <f>' 1M - RES'!R74</f>
        <v>7.8752000000000003E-2</v>
      </c>
      <c r="S74" s="21">
        <f>' 1M - RES'!S74</f>
        <v>8.5646E-2</v>
      </c>
      <c r="T74" s="21">
        <f>' 1M - RES'!T74</f>
        <v>8.9111999999999997E-2</v>
      </c>
      <c r="U74" s="21">
        <f>' 1M - RES'!U74</f>
        <v>9.4239000000000003E-2</v>
      </c>
      <c r="V74" s="21">
        <f>' 1M - RES'!V74</f>
        <v>9.4212000000000004E-2</v>
      </c>
      <c r="W74" s="21">
        <f>' 1M - RES'!W74</f>
        <v>8.4971000000000005E-2</v>
      </c>
      <c r="X74" s="21">
        <f>' 1M - RES'!X74</f>
        <v>8.5653000000000007E-2</v>
      </c>
      <c r="Y74" s="21">
        <f>' 1M - RES'!Y74</f>
        <v>7.8716999999999995E-2</v>
      </c>
      <c r="Z74" s="21">
        <f>' 1M - RES'!Z74</f>
        <v>7.9203999999999997E-2</v>
      </c>
      <c r="AA74" s="21">
        <f>' 1M - RES'!AA74</f>
        <v>7.7052999999999996E-2</v>
      </c>
      <c r="AB74" s="21">
        <f>' 1M - RES'!AB74</f>
        <v>7.2168999999999997E-2</v>
      </c>
      <c r="AC74" s="21">
        <f>' 1M - RES'!AC74</f>
        <v>8.0271999999999996E-2</v>
      </c>
      <c r="AD74" s="21">
        <f>' 1M - RES'!AD74</f>
        <v>7.8752000000000003E-2</v>
      </c>
      <c r="AE74" s="21">
        <f>' 1M - RES'!AE74</f>
        <v>8.5646E-2</v>
      </c>
      <c r="AF74" s="21">
        <f>' 1M - RES'!AF74</f>
        <v>8.9111999999999997E-2</v>
      </c>
      <c r="AG74" s="21">
        <f>' 1M - RES'!AG74</f>
        <v>9.4239000000000003E-2</v>
      </c>
      <c r="AH74" s="21">
        <f>' 1M - RES'!AH74</f>
        <v>9.4212000000000004E-2</v>
      </c>
      <c r="AI74" s="21">
        <f>' 1M - RES'!AI74</f>
        <v>8.4971000000000005E-2</v>
      </c>
      <c r="AJ74" s="21">
        <f>' 1M - RES'!AJ74</f>
        <v>8.5653000000000007E-2</v>
      </c>
      <c r="AK74" s="21">
        <f>' 1M - RES'!AK74</f>
        <v>7.8716999999999995E-2</v>
      </c>
      <c r="AL74" s="21">
        <f>' 1M - RES'!AL74</f>
        <v>7.9203999999999997E-2</v>
      </c>
      <c r="AM74" s="21">
        <f>' 1M - RES'!AM74</f>
        <v>7.7052999999999996E-2</v>
      </c>
      <c r="AN74" s="21">
        <f>' 1M - RES'!AN74</f>
        <v>7.2168999999999997E-2</v>
      </c>
      <c r="AO74" s="21">
        <f>' 1M - RES'!AO74</f>
        <v>8.0271999999999996E-2</v>
      </c>
      <c r="AP74" s="21">
        <f>' 1M - RES'!AP74</f>
        <v>7.8752000000000003E-2</v>
      </c>
      <c r="AQ74" s="21">
        <f>' 1M - RES'!AQ74</f>
        <v>8.5646E-2</v>
      </c>
      <c r="AR74" s="21">
        <f>' 1M - RES'!AR74</f>
        <v>8.9111999999999997E-2</v>
      </c>
      <c r="AS74" s="21">
        <f>' 1M - RES'!AS74</f>
        <v>9.4239000000000003E-2</v>
      </c>
      <c r="AT74" s="21">
        <f>' 1M - RES'!AT74</f>
        <v>9.4212000000000004E-2</v>
      </c>
      <c r="AU74" s="21">
        <f>' 1M - RES'!AU74</f>
        <v>8.4971000000000005E-2</v>
      </c>
      <c r="AV74" s="21">
        <f>' 1M - RES'!AV74</f>
        <v>8.5653000000000007E-2</v>
      </c>
      <c r="AW74" s="21">
        <f>' 1M - RES'!AW74</f>
        <v>7.8716999999999995E-2</v>
      </c>
      <c r="AX74" s="21">
        <f>' 1M - RES'!AX74</f>
        <v>7.9203999999999997E-2</v>
      </c>
      <c r="AY74" s="21">
        <f>' 1M - RES'!AY74</f>
        <v>7.7052999999999996E-2</v>
      </c>
      <c r="AZ74" s="21">
        <f>' 1M - RES'!AZ74</f>
        <v>7.2168999999999997E-2</v>
      </c>
      <c r="BA74" s="21">
        <f>' 1M - RES'!BA74</f>
        <v>8.0271999999999996E-2</v>
      </c>
      <c r="BB74" s="21">
        <f>' 1M - RES'!BB74</f>
        <v>7.8752000000000003E-2</v>
      </c>
      <c r="BC74" s="21">
        <f>' 1M - RES'!BC74</f>
        <v>8.5646E-2</v>
      </c>
      <c r="BD74" s="21">
        <f>' 1M - RES'!BD74</f>
        <v>8.9111999999999997E-2</v>
      </c>
      <c r="BE74" s="21">
        <f>' 1M - RES'!BE74</f>
        <v>9.4239000000000003E-2</v>
      </c>
      <c r="BF74" s="21">
        <f>' 1M - RES'!BF74</f>
        <v>9.4212000000000004E-2</v>
      </c>
      <c r="BG74" s="21">
        <f>' 1M - RES'!BG74</f>
        <v>8.4971000000000005E-2</v>
      </c>
      <c r="BH74" s="21">
        <f>' 1M - RES'!BH74</f>
        <v>8.5653000000000007E-2</v>
      </c>
      <c r="BI74" s="21">
        <f>' 1M - RES'!BI74</f>
        <v>7.8716999999999995E-2</v>
      </c>
      <c r="BJ74" s="21">
        <f>' 1M - RES'!BJ74</f>
        <v>7.9203999999999997E-2</v>
      </c>
      <c r="BK74" s="21">
        <f>' 1M - RES'!BK74</f>
        <v>7.7052999999999996E-2</v>
      </c>
      <c r="BL74" s="21">
        <f>' 1M - RES'!BL74</f>
        <v>7.2168999999999997E-2</v>
      </c>
      <c r="BM74" s="21">
        <f>' 1M - RES'!BM74</f>
        <v>8.0271999999999996E-2</v>
      </c>
      <c r="BN74" s="21">
        <f>' 1M - RES'!BN74</f>
        <v>7.8752000000000003E-2</v>
      </c>
      <c r="BO74" s="21">
        <f>' 1M - RES'!BO74</f>
        <v>8.5646E-2</v>
      </c>
      <c r="BP74" s="21">
        <f>' 1M - RES'!BP74</f>
        <v>8.9111999999999997E-2</v>
      </c>
      <c r="BQ74" s="21">
        <f>' 1M - RES'!BQ74</f>
        <v>9.4239000000000003E-2</v>
      </c>
      <c r="BR74" s="21">
        <f>' 1M - RES'!BR74</f>
        <v>9.4212000000000004E-2</v>
      </c>
      <c r="BS74" s="21">
        <f>' 1M - RES'!BS74</f>
        <v>8.4971000000000005E-2</v>
      </c>
      <c r="BT74" s="21">
        <f>' 1M - RES'!BT74</f>
        <v>8.5653000000000007E-2</v>
      </c>
      <c r="BU74" s="21">
        <f>' 1M - RES'!BU74</f>
        <v>7.8716999999999995E-2</v>
      </c>
      <c r="BV74" s="21">
        <f>' 1M - RES'!BV74</f>
        <v>7.9203999999999997E-2</v>
      </c>
      <c r="BW74" s="21">
        <f>' 1M - RES'!BW74</f>
        <v>7.7052999999999996E-2</v>
      </c>
      <c r="BX74" s="21">
        <f>' 1M - RES'!BX74</f>
        <v>7.2168999999999997E-2</v>
      </c>
      <c r="BY74" s="21">
        <f>' 1M - RES'!BY74</f>
        <v>8.0271999999999996E-2</v>
      </c>
      <c r="BZ74" s="21">
        <f>' 1M - RES'!BZ74</f>
        <v>7.8752000000000003E-2</v>
      </c>
      <c r="CA74" s="21">
        <f>' 1M - RES'!CA74</f>
        <v>8.5646E-2</v>
      </c>
      <c r="CB74" s="21">
        <f>' 1M - RES'!CB74</f>
        <v>8.9111999999999997E-2</v>
      </c>
      <c r="CC74" s="21">
        <f>' 1M - RES'!CC74</f>
        <v>9.4239000000000003E-2</v>
      </c>
      <c r="CD74" s="21">
        <f>' 1M - RES'!CD74</f>
        <v>9.4212000000000004E-2</v>
      </c>
      <c r="CE74" s="21">
        <f>' 1M - RES'!CE74</f>
        <v>8.4971000000000005E-2</v>
      </c>
      <c r="CF74" s="21">
        <f>' 1M - RES'!CF74</f>
        <v>8.5653000000000007E-2</v>
      </c>
      <c r="CG74" s="21">
        <f>' 1M - RES'!CG74</f>
        <v>7.8716999999999995E-2</v>
      </c>
      <c r="CH74" s="25">
        <f>' 1M - RES'!CH74</f>
        <v>7.9203999999999997E-2</v>
      </c>
      <c r="CJ74" s="245">
        <f t="shared" si="86"/>
        <v>1</v>
      </c>
    </row>
    <row r="75" spans="1:88" ht="15" thickBot="1" x14ac:dyDescent="0.35">
      <c r="A75" s="558"/>
      <c r="B75" s="96" t="s">
        <v>8</v>
      </c>
      <c r="C75" s="22">
        <f>' 1M - RES'!C75</f>
        <v>0.10352699999999999</v>
      </c>
      <c r="D75" s="22">
        <f>' 1M - RES'!D75</f>
        <v>9.0719999999999995E-2</v>
      </c>
      <c r="E75" s="22">
        <f>' 1M - RES'!E75</f>
        <v>9.5543000000000003E-2</v>
      </c>
      <c r="F75" s="22">
        <f>' 1M - RES'!F75</f>
        <v>8.4798999999999999E-2</v>
      </c>
      <c r="G75" s="22">
        <f>' 1M - RES'!G75</f>
        <v>8.3599999999999994E-2</v>
      </c>
      <c r="H75" s="22">
        <f>' 1M - RES'!H75</f>
        <v>7.7064999999999995E-2</v>
      </c>
      <c r="I75" s="22">
        <f>' 1M - RES'!I75</f>
        <v>6.7711999999999994E-2</v>
      </c>
      <c r="J75" s="22">
        <f>' 1M - RES'!J75</f>
        <v>6.3687999999999995E-2</v>
      </c>
      <c r="K75" s="22">
        <f>' 1M - RES'!K75</f>
        <v>6.9373000000000004E-2</v>
      </c>
      <c r="L75" s="22">
        <f>' 1M - RES'!L75</f>
        <v>7.9644000000000006E-2</v>
      </c>
      <c r="M75" s="22">
        <f>' 1M - RES'!M75</f>
        <v>8.4751999999999994E-2</v>
      </c>
      <c r="N75" s="22">
        <f>' 1M - RES'!N75</f>
        <v>9.9576999999999999E-2</v>
      </c>
      <c r="O75" s="22">
        <f>' 1M - RES'!O75</f>
        <v>0.10352699999999999</v>
      </c>
      <c r="P75" s="22">
        <f>' 1M - RES'!P75</f>
        <v>9.0719999999999995E-2</v>
      </c>
      <c r="Q75" s="22">
        <f>' 1M - RES'!Q75</f>
        <v>9.5543000000000003E-2</v>
      </c>
      <c r="R75" s="22">
        <f>' 1M - RES'!R75</f>
        <v>8.4798999999999999E-2</v>
      </c>
      <c r="S75" s="22">
        <f>' 1M - RES'!S75</f>
        <v>8.3599999999999994E-2</v>
      </c>
      <c r="T75" s="22">
        <f>' 1M - RES'!T75</f>
        <v>7.7064999999999995E-2</v>
      </c>
      <c r="U75" s="22">
        <f>' 1M - RES'!U75</f>
        <v>6.7711999999999994E-2</v>
      </c>
      <c r="V75" s="22">
        <f>' 1M - RES'!V75</f>
        <v>6.3687999999999995E-2</v>
      </c>
      <c r="W75" s="22">
        <f>' 1M - RES'!W75</f>
        <v>6.9373000000000004E-2</v>
      </c>
      <c r="X75" s="22">
        <f>' 1M - RES'!X75</f>
        <v>7.9644000000000006E-2</v>
      </c>
      <c r="Y75" s="22">
        <f>' 1M - RES'!Y75</f>
        <v>8.4751999999999994E-2</v>
      </c>
      <c r="Z75" s="22">
        <f>' 1M - RES'!Z75</f>
        <v>9.9576999999999999E-2</v>
      </c>
      <c r="AA75" s="22">
        <f>' 1M - RES'!AA75</f>
        <v>0.10352699999999999</v>
      </c>
      <c r="AB75" s="22">
        <f>' 1M - RES'!AB75</f>
        <v>9.0719999999999995E-2</v>
      </c>
      <c r="AC75" s="22">
        <f>' 1M - RES'!AC75</f>
        <v>9.5543000000000003E-2</v>
      </c>
      <c r="AD75" s="22">
        <f>' 1M - RES'!AD75</f>
        <v>8.4798999999999999E-2</v>
      </c>
      <c r="AE75" s="22">
        <f>' 1M - RES'!AE75</f>
        <v>8.3599999999999994E-2</v>
      </c>
      <c r="AF75" s="22">
        <f>' 1M - RES'!AF75</f>
        <v>7.7064999999999995E-2</v>
      </c>
      <c r="AG75" s="22">
        <f>' 1M - RES'!AG75</f>
        <v>6.7711999999999994E-2</v>
      </c>
      <c r="AH75" s="22">
        <f>' 1M - RES'!AH75</f>
        <v>6.3687999999999995E-2</v>
      </c>
      <c r="AI75" s="22">
        <f>' 1M - RES'!AI75</f>
        <v>6.9373000000000004E-2</v>
      </c>
      <c r="AJ75" s="22">
        <f>' 1M - RES'!AJ75</f>
        <v>7.9644000000000006E-2</v>
      </c>
      <c r="AK75" s="22">
        <f>' 1M - RES'!AK75</f>
        <v>8.4751999999999994E-2</v>
      </c>
      <c r="AL75" s="22">
        <f>' 1M - RES'!AL75</f>
        <v>9.9576999999999999E-2</v>
      </c>
      <c r="AM75" s="22">
        <f>' 1M - RES'!AM75</f>
        <v>0.10352699999999999</v>
      </c>
      <c r="AN75" s="22">
        <f>' 1M - RES'!AN75</f>
        <v>9.0719999999999995E-2</v>
      </c>
      <c r="AO75" s="22">
        <f>' 1M - RES'!AO75</f>
        <v>9.5543000000000003E-2</v>
      </c>
      <c r="AP75" s="22">
        <f>' 1M - RES'!AP75</f>
        <v>8.4798999999999999E-2</v>
      </c>
      <c r="AQ75" s="22">
        <f>' 1M - RES'!AQ75</f>
        <v>8.3599999999999994E-2</v>
      </c>
      <c r="AR75" s="22">
        <f>' 1M - RES'!AR75</f>
        <v>7.7064999999999995E-2</v>
      </c>
      <c r="AS75" s="22">
        <f>' 1M - RES'!AS75</f>
        <v>6.7711999999999994E-2</v>
      </c>
      <c r="AT75" s="22">
        <f>' 1M - RES'!AT75</f>
        <v>6.3687999999999995E-2</v>
      </c>
      <c r="AU75" s="22">
        <f>' 1M - RES'!AU75</f>
        <v>6.9373000000000004E-2</v>
      </c>
      <c r="AV75" s="22">
        <f>' 1M - RES'!AV75</f>
        <v>7.9644000000000006E-2</v>
      </c>
      <c r="AW75" s="22">
        <f>' 1M - RES'!AW75</f>
        <v>8.4751999999999994E-2</v>
      </c>
      <c r="AX75" s="22">
        <f>' 1M - RES'!AX75</f>
        <v>9.9576999999999999E-2</v>
      </c>
      <c r="AY75" s="22">
        <f>' 1M - RES'!AY75</f>
        <v>0.10352699999999999</v>
      </c>
      <c r="AZ75" s="22">
        <f>' 1M - RES'!AZ75</f>
        <v>9.0719999999999995E-2</v>
      </c>
      <c r="BA75" s="22">
        <f>' 1M - RES'!BA75</f>
        <v>9.5543000000000003E-2</v>
      </c>
      <c r="BB75" s="22">
        <f>' 1M - RES'!BB75</f>
        <v>8.4798999999999999E-2</v>
      </c>
      <c r="BC75" s="22">
        <f>' 1M - RES'!BC75</f>
        <v>8.3599999999999994E-2</v>
      </c>
      <c r="BD75" s="22">
        <f>' 1M - RES'!BD75</f>
        <v>7.7064999999999995E-2</v>
      </c>
      <c r="BE75" s="22">
        <f>' 1M - RES'!BE75</f>
        <v>6.7711999999999994E-2</v>
      </c>
      <c r="BF75" s="22">
        <f>' 1M - RES'!BF75</f>
        <v>6.3687999999999995E-2</v>
      </c>
      <c r="BG75" s="22">
        <f>' 1M - RES'!BG75</f>
        <v>6.9373000000000004E-2</v>
      </c>
      <c r="BH75" s="22">
        <f>' 1M - RES'!BH75</f>
        <v>7.9644000000000006E-2</v>
      </c>
      <c r="BI75" s="22">
        <f>' 1M - RES'!BI75</f>
        <v>8.4751999999999994E-2</v>
      </c>
      <c r="BJ75" s="22">
        <f>' 1M - RES'!BJ75</f>
        <v>9.9576999999999999E-2</v>
      </c>
      <c r="BK75" s="22">
        <f>' 1M - RES'!BK75</f>
        <v>0.10352699999999999</v>
      </c>
      <c r="BL75" s="22">
        <f>' 1M - RES'!BL75</f>
        <v>9.0719999999999995E-2</v>
      </c>
      <c r="BM75" s="22">
        <f>' 1M - RES'!BM75</f>
        <v>9.5543000000000003E-2</v>
      </c>
      <c r="BN75" s="22">
        <f>' 1M - RES'!BN75</f>
        <v>8.4798999999999999E-2</v>
      </c>
      <c r="BO75" s="22">
        <f>' 1M - RES'!BO75</f>
        <v>8.3599999999999994E-2</v>
      </c>
      <c r="BP75" s="22">
        <f>' 1M - RES'!BP75</f>
        <v>7.7064999999999995E-2</v>
      </c>
      <c r="BQ75" s="22">
        <f>' 1M - RES'!BQ75</f>
        <v>6.7711999999999994E-2</v>
      </c>
      <c r="BR75" s="22">
        <f>' 1M - RES'!BR75</f>
        <v>6.3687999999999995E-2</v>
      </c>
      <c r="BS75" s="22">
        <f>' 1M - RES'!BS75</f>
        <v>6.9373000000000004E-2</v>
      </c>
      <c r="BT75" s="22">
        <f>' 1M - RES'!BT75</f>
        <v>7.9644000000000006E-2</v>
      </c>
      <c r="BU75" s="22">
        <f>' 1M - RES'!BU75</f>
        <v>8.4751999999999994E-2</v>
      </c>
      <c r="BV75" s="22">
        <f>' 1M - RES'!BV75</f>
        <v>9.9576999999999999E-2</v>
      </c>
      <c r="BW75" s="22">
        <f>' 1M - RES'!BW75</f>
        <v>0.10352699999999999</v>
      </c>
      <c r="BX75" s="22">
        <f>' 1M - RES'!BX75</f>
        <v>9.0719999999999995E-2</v>
      </c>
      <c r="BY75" s="22">
        <f>' 1M - RES'!BY75</f>
        <v>9.5543000000000003E-2</v>
      </c>
      <c r="BZ75" s="22">
        <f>' 1M - RES'!BZ75</f>
        <v>8.4798999999999999E-2</v>
      </c>
      <c r="CA75" s="22">
        <f>' 1M - RES'!CA75</f>
        <v>8.3599999999999994E-2</v>
      </c>
      <c r="CB75" s="22">
        <f>' 1M - RES'!CB75</f>
        <v>7.7064999999999995E-2</v>
      </c>
      <c r="CC75" s="22">
        <f>' 1M - RES'!CC75</f>
        <v>6.7711999999999994E-2</v>
      </c>
      <c r="CD75" s="22">
        <f>' 1M - RES'!CD75</f>
        <v>6.3687999999999995E-2</v>
      </c>
      <c r="CE75" s="22">
        <f>' 1M - RES'!CE75</f>
        <v>6.9373000000000004E-2</v>
      </c>
      <c r="CF75" s="22">
        <f>' 1M - RES'!CF75</f>
        <v>7.9644000000000006E-2</v>
      </c>
      <c r="CG75" s="22">
        <f>' 1M - RES'!CG75</f>
        <v>8.4751999999999994E-2</v>
      </c>
      <c r="CH75" s="26">
        <f>' 1M - RES'!CH75</f>
        <v>9.9576999999999999E-2</v>
      </c>
      <c r="CJ75" s="245">
        <f t="shared" si="86"/>
        <v>1</v>
      </c>
    </row>
    <row r="76" spans="1:88" ht="15" thickBot="1" x14ac:dyDescent="0.35">
      <c r="CJ76" s="229" t="s">
        <v>186</v>
      </c>
    </row>
    <row r="77" spans="1:88" ht="15" thickBot="1" x14ac:dyDescent="0.35">
      <c r="A77" s="20"/>
      <c r="B77" s="559" t="s">
        <v>28</v>
      </c>
      <c r="C77" s="174">
        <f>C$4</f>
        <v>44927</v>
      </c>
      <c r="D77" s="174">
        <f t="shared" ref="D77:BO77" si="87">D$4</f>
        <v>44958</v>
      </c>
      <c r="E77" s="174">
        <f t="shared" si="87"/>
        <v>44986</v>
      </c>
      <c r="F77" s="174">
        <f t="shared" si="87"/>
        <v>45017</v>
      </c>
      <c r="G77" s="174">
        <f t="shared" si="87"/>
        <v>45047</v>
      </c>
      <c r="H77" s="174">
        <f t="shared" si="87"/>
        <v>45078</v>
      </c>
      <c r="I77" s="174">
        <f t="shared" si="87"/>
        <v>45108</v>
      </c>
      <c r="J77" s="174">
        <f t="shared" si="87"/>
        <v>45139</v>
      </c>
      <c r="K77" s="174">
        <f t="shared" si="87"/>
        <v>45170</v>
      </c>
      <c r="L77" s="174">
        <f t="shared" si="87"/>
        <v>45200</v>
      </c>
      <c r="M77" s="174">
        <f t="shared" si="87"/>
        <v>45231</v>
      </c>
      <c r="N77" s="174">
        <f t="shared" si="87"/>
        <v>45261</v>
      </c>
      <c r="O77" s="174">
        <f t="shared" si="87"/>
        <v>45292</v>
      </c>
      <c r="P77" s="174">
        <f t="shared" si="87"/>
        <v>45323</v>
      </c>
      <c r="Q77" s="174">
        <f t="shared" si="87"/>
        <v>45352</v>
      </c>
      <c r="R77" s="174">
        <f t="shared" si="87"/>
        <v>45383</v>
      </c>
      <c r="S77" s="174">
        <f t="shared" si="87"/>
        <v>45413</v>
      </c>
      <c r="T77" s="174">
        <f t="shared" si="87"/>
        <v>45444</v>
      </c>
      <c r="U77" s="174">
        <f t="shared" si="87"/>
        <v>45474</v>
      </c>
      <c r="V77" s="174">
        <f t="shared" si="87"/>
        <v>45505</v>
      </c>
      <c r="W77" s="174">
        <f t="shared" si="87"/>
        <v>45536</v>
      </c>
      <c r="X77" s="174">
        <f t="shared" si="87"/>
        <v>45566</v>
      </c>
      <c r="Y77" s="174">
        <f t="shared" si="87"/>
        <v>45597</v>
      </c>
      <c r="Z77" s="174">
        <f t="shared" si="87"/>
        <v>45627</v>
      </c>
      <c r="AA77" s="174">
        <f t="shared" si="87"/>
        <v>45658</v>
      </c>
      <c r="AB77" s="174">
        <f t="shared" si="87"/>
        <v>45689</v>
      </c>
      <c r="AC77" s="174">
        <f t="shared" si="87"/>
        <v>45717</v>
      </c>
      <c r="AD77" s="174">
        <f t="shared" si="87"/>
        <v>45748</v>
      </c>
      <c r="AE77" s="174">
        <f t="shared" si="87"/>
        <v>45778</v>
      </c>
      <c r="AF77" s="174">
        <f t="shared" si="87"/>
        <v>45809</v>
      </c>
      <c r="AG77" s="174">
        <f t="shared" si="87"/>
        <v>45839</v>
      </c>
      <c r="AH77" s="174">
        <f t="shared" si="87"/>
        <v>45870</v>
      </c>
      <c r="AI77" s="174">
        <f t="shared" si="87"/>
        <v>45901</v>
      </c>
      <c r="AJ77" s="174">
        <f t="shared" si="87"/>
        <v>45931</v>
      </c>
      <c r="AK77" s="174">
        <f t="shared" si="87"/>
        <v>45962</v>
      </c>
      <c r="AL77" s="174">
        <f t="shared" si="87"/>
        <v>45992</v>
      </c>
      <c r="AM77" s="174">
        <f t="shared" si="87"/>
        <v>46023</v>
      </c>
      <c r="AN77" s="174">
        <f t="shared" si="87"/>
        <v>46054</v>
      </c>
      <c r="AO77" s="174">
        <f t="shared" si="87"/>
        <v>46082</v>
      </c>
      <c r="AP77" s="174">
        <f t="shared" si="87"/>
        <v>46113</v>
      </c>
      <c r="AQ77" s="174">
        <f t="shared" si="87"/>
        <v>46143</v>
      </c>
      <c r="AR77" s="174">
        <f t="shared" si="87"/>
        <v>46174</v>
      </c>
      <c r="AS77" s="174">
        <f t="shared" si="87"/>
        <v>46204</v>
      </c>
      <c r="AT77" s="174">
        <f t="shared" si="87"/>
        <v>46235</v>
      </c>
      <c r="AU77" s="174">
        <f t="shared" si="87"/>
        <v>46266</v>
      </c>
      <c r="AV77" s="174">
        <f t="shared" si="87"/>
        <v>46296</v>
      </c>
      <c r="AW77" s="174">
        <f t="shared" si="87"/>
        <v>46327</v>
      </c>
      <c r="AX77" s="174">
        <f t="shared" si="87"/>
        <v>46357</v>
      </c>
      <c r="AY77" s="174">
        <f t="shared" si="87"/>
        <v>46388</v>
      </c>
      <c r="AZ77" s="174">
        <f t="shared" si="87"/>
        <v>46419</v>
      </c>
      <c r="BA77" s="174">
        <f t="shared" si="87"/>
        <v>46447</v>
      </c>
      <c r="BB77" s="174">
        <f t="shared" si="87"/>
        <v>46478</v>
      </c>
      <c r="BC77" s="174">
        <f t="shared" si="87"/>
        <v>46508</v>
      </c>
      <c r="BD77" s="174">
        <f t="shared" si="87"/>
        <v>46539</v>
      </c>
      <c r="BE77" s="174">
        <f t="shared" si="87"/>
        <v>46569</v>
      </c>
      <c r="BF77" s="174">
        <f t="shared" si="87"/>
        <v>46600</v>
      </c>
      <c r="BG77" s="174">
        <f t="shared" si="87"/>
        <v>46631</v>
      </c>
      <c r="BH77" s="174">
        <f t="shared" si="87"/>
        <v>46661</v>
      </c>
      <c r="BI77" s="174">
        <f t="shared" si="87"/>
        <v>46692</v>
      </c>
      <c r="BJ77" s="174">
        <f t="shared" si="87"/>
        <v>46722</v>
      </c>
      <c r="BK77" s="174">
        <f t="shared" si="87"/>
        <v>46753</v>
      </c>
      <c r="BL77" s="174">
        <f t="shared" si="87"/>
        <v>46784</v>
      </c>
      <c r="BM77" s="174">
        <f t="shared" si="87"/>
        <v>46813</v>
      </c>
      <c r="BN77" s="174">
        <f t="shared" si="87"/>
        <v>46844</v>
      </c>
      <c r="BO77" s="174">
        <f t="shared" si="87"/>
        <v>46874</v>
      </c>
      <c r="BP77" s="174">
        <f t="shared" ref="BP77:CH77" si="88">BP$4</f>
        <v>46905</v>
      </c>
      <c r="BQ77" s="174">
        <f t="shared" si="88"/>
        <v>46935</v>
      </c>
      <c r="BR77" s="174">
        <f t="shared" si="88"/>
        <v>46966</v>
      </c>
      <c r="BS77" s="174">
        <f t="shared" si="88"/>
        <v>46997</v>
      </c>
      <c r="BT77" s="174">
        <f t="shared" si="88"/>
        <v>47027</v>
      </c>
      <c r="BU77" s="174">
        <f t="shared" si="88"/>
        <v>47058</v>
      </c>
      <c r="BV77" s="174">
        <f t="shared" si="88"/>
        <v>47088</v>
      </c>
      <c r="BW77" s="174">
        <f t="shared" si="88"/>
        <v>47119</v>
      </c>
      <c r="BX77" s="174">
        <f t="shared" si="88"/>
        <v>47150</v>
      </c>
      <c r="BY77" s="174">
        <f t="shared" si="88"/>
        <v>47178</v>
      </c>
      <c r="BZ77" s="174">
        <f t="shared" si="88"/>
        <v>47209</v>
      </c>
      <c r="CA77" s="174">
        <f t="shared" si="88"/>
        <v>47239</v>
      </c>
      <c r="CB77" s="174">
        <f t="shared" si="88"/>
        <v>47270</v>
      </c>
      <c r="CC77" s="174">
        <f t="shared" si="88"/>
        <v>47300</v>
      </c>
      <c r="CD77" s="174">
        <f t="shared" si="88"/>
        <v>47331</v>
      </c>
      <c r="CE77" s="174">
        <f t="shared" si="88"/>
        <v>47362</v>
      </c>
      <c r="CF77" s="174">
        <f t="shared" si="88"/>
        <v>47392</v>
      </c>
      <c r="CG77" s="174">
        <f t="shared" si="88"/>
        <v>47423</v>
      </c>
      <c r="CH77" s="175">
        <f t="shared" si="88"/>
        <v>47453</v>
      </c>
    </row>
    <row r="78" spans="1:88" ht="15" thickBot="1" x14ac:dyDescent="0.35">
      <c r="A78" s="20"/>
      <c r="B78" s="560"/>
      <c r="C78" s="411">
        <f>' 1M - RES'!C78</f>
        <v>5.1041000000000003E-2</v>
      </c>
      <c r="D78" s="411">
        <f>' 1M - RES'!D78</f>
        <v>5.1568999999999997E-2</v>
      </c>
      <c r="E78" s="411">
        <f>' 1M - RES'!E78</f>
        <v>5.2597999999999999E-2</v>
      </c>
      <c r="F78" s="411">
        <f>' 1M - RES'!F78</f>
        <v>5.4790999999999999E-2</v>
      </c>
      <c r="G78" s="411">
        <f>' 1M - RES'!G78</f>
        <v>5.6397999999999997E-2</v>
      </c>
      <c r="H78" s="411">
        <f>' 1M - RES'!H78</f>
        <v>0.115657</v>
      </c>
      <c r="I78" s="434">
        <f>' 1M - RES'!I78</f>
        <v>0.122029</v>
      </c>
      <c r="J78" s="434">
        <f>' 1M - RES'!J78</f>
        <v>0.122026</v>
      </c>
      <c r="K78" s="434">
        <f>' 1M - RES'!K78</f>
        <v>0.12202499999999999</v>
      </c>
      <c r="L78" s="434">
        <f>' 1M - RES'!L78</f>
        <v>5.5929E-2</v>
      </c>
      <c r="M78" s="434">
        <f>' 1M - RES'!M78</f>
        <v>5.9523E-2</v>
      </c>
      <c r="N78" s="434">
        <f>' 1M - RES'!N78</f>
        <v>5.5969999999999999E-2</v>
      </c>
      <c r="O78" s="434">
        <f>' 1M - RES'!O78</f>
        <v>5.3462000000000003E-2</v>
      </c>
      <c r="P78" s="434">
        <f>' 1M - RES'!P78</f>
        <v>5.3289999999999997E-2</v>
      </c>
      <c r="Q78" s="434">
        <f>' 1M - RES'!Q78</f>
        <v>5.4837999999999998E-2</v>
      </c>
      <c r="R78" s="434">
        <f>' 1M - RES'!R78</f>
        <v>5.9094000000000001E-2</v>
      </c>
      <c r="S78" s="434">
        <f>' 1M - RES'!S78</f>
        <v>6.0398E-2</v>
      </c>
      <c r="T78" s="434">
        <f>' 1M - RES'!T78</f>
        <v>0.122034</v>
      </c>
      <c r="U78" s="434">
        <f>' 1M - RES'!U78</f>
        <v>0.122029</v>
      </c>
      <c r="V78" s="434">
        <f>' 1M - RES'!V78</f>
        <v>0.122026</v>
      </c>
      <c r="W78" s="434">
        <f>' 1M - RES'!W78</f>
        <v>0.12202499999999999</v>
      </c>
      <c r="X78" s="434">
        <f>' 1M - RES'!X78</f>
        <v>5.5929E-2</v>
      </c>
      <c r="Y78" s="434">
        <f>' 1M - RES'!Y78</f>
        <v>5.9523E-2</v>
      </c>
      <c r="Z78" s="434">
        <f>' 1M - RES'!Z78</f>
        <v>5.5969999999999999E-2</v>
      </c>
      <c r="AA78" s="434">
        <f>' 1M - RES'!AA78</f>
        <v>5.3462000000000003E-2</v>
      </c>
      <c r="AB78" s="434">
        <f>' 1M - RES'!AB78</f>
        <v>5.3289999999999997E-2</v>
      </c>
      <c r="AC78" s="434">
        <f>' 1M - RES'!AC78</f>
        <v>5.4837999999999998E-2</v>
      </c>
      <c r="AD78" s="434">
        <f>' 1M - RES'!AD78</f>
        <v>5.9094000000000001E-2</v>
      </c>
      <c r="AE78" s="434">
        <f>' 1M - RES'!AE78</f>
        <v>6.0398E-2</v>
      </c>
      <c r="AF78" s="434">
        <f>' 1M - RES'!AF78</f>
        <v>0.122034</v>
      </c>
      <c r="AG78" s="434">
        <f>' 1M - RES'!AG78</f>
        <v>0.122029</v>
      </c>
      <c r="AH78" s="434">
        <f>' 1M - RES'!AH78</f>
        <v>0.122026</v>
      </c>
      <c r="AI78" s="434">
        <f>' 1M - RES'!AI78</f>
        <v>0.12202499999999999</v>
      </c>
      <c r="AJ78" s="434">
        <f>' 1M - RES'!AJ78</f>
        <v>5.5929E-2</v>
      </c>
      <c r="AK78" s="434">
        <f>' 1M - RES'!AK78</f>
        <v>5.9523E-2</v>
      </c>
      <c r="AL78" s="434">
        <f>' 1M - RES'!AL78</f>
        <v>5.5969999999999999E-2</v>
      </c>
      <c r="AM78" s="434">
        <f>' 1M - RES'!AM78</f>
        <v>5.3462000000000003E-2</v>
      </c>
      <c r="AN78" s="434">
        <f>' 1M - RES'!AN78</f>
        <v>5.3289999999999997E-2</v>
      </c>
      <c r="AO78" s="434">
        <f>' 1M - RES'!AO78</f>
        <v>5.4837999999999998E-2</v>
      </c>
      <c r="AP78" s="434">
        <f>' 1M - RES'!AP78</f>
        <v>5.9094000000000001E-2</v>
      </c>
      <c r="AQ78" s="434">
        <f>' 1M - RES'!AQ78</f>
        <v>6.0398E-2</v>
      </c>
      <c r="AR78" s="434">
        <f>' 1M - RES'!AR78</f>
        <v>0.122034</v>
      </c>
      <c r="AS78" s="434">
        <f>' 1M - RES'!AS78</f>
        <v>0.122029</v>
      </c>
      <c r="AT78" s="434">
        <f>' 1M - RES'!AT78</f>
        <v>0.122026</v>
      </c>
      <c r="AU78" s="434">
        <f>' 1M - RES'!AU78</f>
        <v>0.12202499999999999</v>
      </c>
      <c r="AV78" s="434">
        <f>' 1M - RES'!AV78</f>
        <v>5.5929E-2</v>
      </c>
      <c r="AW78" s="434">
        <f>' 1M - RES'!AW78</f>
        <v>5.9523E-2</v>
      </c>
      <c r="AX78" s="434">
        <f>' 1M - RES'!AX78</f>
        <v>5.5969999999999999E-2</v>
      </c>
      <c r="AY78" s="434">
        <f>' 1M - RES'!AY78</f>
        <v>5.3462000000000003E-2</v>
      </c>
      <c r="AZ78" s="434">
        <f>' 1M - RES'!AZ78</f>
        <v>5.3289999999999997E-2</v>
      </c>
      <c r="BA78" s="434">
        <f>' 1M - RES'!BA78</f>
        <v>5.4837999999999998E-2</v>
      </c>
      <c r="BB78" s="434">
        <f>' 1M - RES'!BB78</f>
        <v>5.9094000000000001E-2</v>
      </c>
      <c r="BC78" s="434">
        <f>' 1M - RES'!BC78</f>
        <v>6.0398E-2</v>
      </c>
      <c r="BD78" s="434">
        <f>' 1M - RES'!BD78</f>
        <v>0.122034</v>
      </c>
      <c r="BE78" s="434">
        <f>' 1M - RES'!BE78</f>
        <v>0.122029</v>
      </c>
      <c r="BF78" s="434">
        <f>' 1M - RES'!BF78</f>
        <v>0.122026</v>
      </c>
      <c r="BG78" s="434">
        <f>' 1M - RES'!BG78</f>
        <v>0.12202499999999999</v>
      </c>
      <c r="BH78" s="434">
        <f>' 1M - RES'!BH78</f>
        <v>5.5929E-2</v>
      </c>
      <c r="BI78" s="434">
        <f>' 1M - RES'!BI78</f>
        <v>5.9523E-2</v>
      </c>
      <c r="BJ78" s="434">
        <f>' 1M - RES'!BJ78</f>
        <v>5.5969999999999999E-2</v>
      </c>
      <c r="BK78" s="434">
        <f>' 1M - RES'!BK78</f>
        <v>5.3462000000000003E-2</v>
      </c>
      <c r="BL78" s="434">
        <f>' 1M - RES'!BL78</f>
        <v>5.3289999999999997E-2</v>
      </c>
      <c r="BM78" s="434">
        <f>' 1M - RES'!BM78</f>
        <v>5.4837999999999998E-2</v>
      </c>
      <c r="BN78" s="434">
        <f>' 1M - RES'!BN78</f>
        <v>5.9094000000000001E-2</v>
      </c>
      <c r="BO78" s="434">
        <f>' 1M - RES'!BO78</f>
        <v>6.0398E-2</v>
      </c>
      <c r="BP78" s="434">
        <f>' 1M - RES'!BP78</f>
        <v>0.122034</v>
      </c>
      <c r="BQ78" s="434">
        <f>' 1M - RES'!BQ78</f>
        <v>0.122029</v>
      </c>
      <c r="BR78" s="434">
        <f>' 1M - RES'!BR78</f>
        <v>0.122026</v>
      </c>
      <c r="BS78" s="434">
        <f>' 1M - RES'!BS78</f>
        <v>0.12202499999999999</v>
      </c>
      <c r="BT78" s="434">
        <f>' 1M - RES'!BT78</f>
        <v>5.5929E-2</v>
      </c>
      <c r="BU78" s="434">
        <f>' 1M - RES'!BU78</f>
        <v>5.9523E-2</v>
      </c>
      <c r="BV78" s="434">
        <f>' 1M - RES'!BV78</f>
        <v>5.5969999999999999E-2</v>
      </c>
      <c r="BW78" s="434">
        <f>' 1M - RES'!BW78</f>
        <v>5.3462000000000003E-2</v>
      </c>
      <c r="BX78" s="434">
        <f>' 1M - RES'!BX78</f>
        <v>5.3289999999999997E-2</v>
      </c>
      <c r="BY78" s="434">
        <f>' 1M - RES'!BY78</f>
        <v>5.4837999999999998E-2</v>
      </c>
      <c r="BZ78" s="434">
        <f>' 1M - RES'!BZ78</f>
        <v>5.9094000000000001E-2</v>
      </c>
      <c r="CA78" s="434">
        <f>' 1M - RES'!CA78</f>
        <v>6.0398E-2</v>
      </c>
      <c r="CB78" s="434">
        <f>' 1M - RES'!CB78</f>
        <v>0.122034</v>
      </c>
      <c r="CC78" s="434">
        <f>' 1M - RES'!CC78</f>
        <v>0.122029</v>
      </c>
      <c r="CD78" s="434">
        <f>' 1M - RES'!CD78</f>
        <v>0.122026</v>
      </c>
      <c r="CE78" s="434">
        <f>' 1M - RES'!CE78</f>
        <v>0.12202499999999999</v>
      </c>
      <c r="CF78" s="434">
        <f>' 1M - RES'!CF78</f>
        <v>5.5929E-2</v>
      </c>
      <c r="CG78" s="434">
        <f>' 1M - RES'!CG78</f>
        <v>5.9523E-2</v>
      </c>
      <c r="CH78" s="441">
        <f>' 1M - RES'!CH78</f>
        <v>5.5969999999999999E-2</v>
      </c>
      <c r="CJ78" s="229" t="s">
        <v>187</v>
      </c>
    </row>
    <row r="79" spans="1:88" x14ac:dyDescent="0.3">
      <c r="C79" s="410" t="s">
        <v>232</v>
      </c>
      <c r="I79" s="435" t="s">
        <v>255</v>
      </c>
      <c r="CJ79" s="229" t="s">
        <v>194</v>
      </c>
    </row>
    <row r="80" spans="1:88" x14ac:dyDescent="0.3">
      <c r="CJ80" s="229" t="s">
        <v>233</v>
      </c>
    </row>
    <row r="96" spans="10:10" x14ac:dyDescent="0.3">
      <c r="J96" s="5"/>
    </row>
    <row r="97" spans="4:4" x14ac:dyDescent="0.3">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7030A0"/>
  </sheetPr>
  <dimension ref="A1:CJ112"/>
  <sheetViews>
    <sheetView zoomScale="80" zoomScaleNormal="80" workbookViewId="0">
      <pane xSplit="2" topLeftCell="C1" activePane="topRight" state="frozen"/>
      <selection activeCell="K32" sqref="K32"/>
      <selection pane="topRight" activeCell="E33" sqref="E33"/>
    </sheetView>
  </sheetViews>
  <sheetFormatPr defaultRowHeight="14.4" x14ac:dyDescent="0.3"/>
  <cols>
    <col min="1" max="1" width="9.44140625" customWidth="1"/>
    <col min="2" max="2" width="24.6640625" customWidth="1"/>
    <col min="3" max="3" width="15.6640625" bestFit="1" customWidth="1"/>
    <col min="4" max="9" width="13.6640625" customWidth="1"/>
    <col min="10" max="16" width="14.33203125" bestFit="1" customWidth="1"/>
    <col min="17" max="84" width="14.33203125" customWidth="1"/>
    <col min="85" max="86" width="14.33203125" bestFit="1"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ENTRY'!C183</f>
        <v>0</v>
      </c>
      <c r="D8" s="3">
        <f>'BIZ kWh ENTRY'!D183</f>
        <v>0</v>
      </c>
      <c r="E8" s="3">
        <f>'BIZ kWh ENTRY'!E183</f>
        <v>0</v>
      </c>
      <c r="F8" s="3">
        <f>'BIZ kWh ENTRY'!F183</f>
        <v>9034</v>
      </c>
      <c r="G8" s="3">
        <f>'BIZ kWh ENTRY'!G183</f>
        <v>12903.863037109375</v>
      </c>
      <c r="H8" s="3">
        <f>'BIZ kWh ENTRY'!H183</f>
        <v>0</v>
      </c>
      <c r="I8" s="3">
        <f>'BIZ kWh ENTRY'!I183</f>
        <v>0</v>
      </c>
      <c r="J8" s="3">
        <f>'BIZ kWh ENTRY'!J183</f>
        <v>0</v>
      </c>
      <c r="K8" s="3">
        <f>'BIZ kWh ENTRY'!K183</f>
        <v>312.63623046875</v>
      </c>
      <c r="L8" s="3">
        <f>'BIZ kWh ENTRY'!L183</f>
        <v>8212</v>
      </c>
      <c r="M8" s="3">
        <f>'BIZ kWh ENTRY'!M183</f>
        <v>821</v>
      </c>
      <c r="N8" s="3">
        <f>'BIZ kWh ENTRY'!N183</f>
        <v>1745</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ENTRY'!C185</f>
        <v>0</v>
      </c>
      <c r="D10" s="3">
        <f>'BIZ kWh ENTRY'!D185</f>
        <v>0</v>
      </c>
      <c r="E10" s="3">
        <f>'BIZ kWh ENTRY'!E185</f>
        <v>0</v>
      </c>
      <c r="F10" s="3">
        <f>'BIZ kWh ENTRY'!F185</f>
        <v>0</v>
      </c>
      <c r="G10" s="3">
        <f>'BIZ kWh ENTRY'!G185</f>
        <v>1710.8329010009768</v>
      </c>
      <c r="H10" s="3">
        <f>'BIZ kWh ENTRY'!H185</f>
        <v>0</v>
      </c>
      <c r="I10" s="3">
        <f>'BIZ kWh ENTRY'!I185</f>
        <v>0</v>
      </c>
      <c r="J10" s="3">
        <f>'BIZ kWh ENTRY'!J185</f>
        <v>0</v>
      </c>
      <c r="K10" s="3">
        <f>'BIZ kWh ENTRY'!K185</f>
        <v>380.18508911132818</v>
      </c>
      <c r="L10" s="3">
        <f>'BIZ kWh ENTRY'!L185</f>
        <v>0</v>
      </c>
      <c r="M10" s="3">
        <f>'BIZ kWh ENTRY'!M185</f>
        <v>0</v>
      </c>
      <c r="N10" s="3">
        <f>'BIZ kWh ENTRY'!N185</f>
        <v>0</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ENTRY'!C186</f>
        <v>0</v>
      </c>
      <c r="D11" s="3">
        <f>'BIZ kWh ENTRY'!D186</f>
        <v>0</v>
      </c>
      <c r="E11" s="3">
        <f>'BIZ kWh ENTRY'!E186</f>
        <v>0</v>
      </c>
      <c r="F11" s="3">
        <f>'BIZ kWh ENTRY'!F186</f>
        <v>0</v>
      </c>
      <c r="G11" s="3">
        <f>'BIZ kWh ENTRY'!G186</f>
        <v>0</v>
      </c>
      <c r="H11" s="3">
        <f>'BIZ kWh ENTRY'!H186</f>
        <v>0</v>
      </c>
      <c r="I11" s="3">
        <f>'BIZ kWh ENTRY'!I186</f>
        <v>410.72955322265642</v>
      </c>
      <c r="J11" s="3">
        <f>'BIZ kWh ENTRY'!J186</f>
        <v>0</v>
      </c>
      <c r="K11" s="3">
        <f>'BIZ kWh ENTRY'!K186</f>
        <v>0</v>
      </c>
      <c r="L11" s="3">
        <f>'BIZ kWh ENTRY'!L186</f>
        <v>0</v>
      </c>
      <c r="M11" s="3">
        <f>'BIZ kWh ENTRY'!M186</f>
        <v>0</v>
      </c>
      <c r="N11" s="3">
        <f>'BIZ kWh ENTRY'!N186</f>
        <v>0</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ENTRY'!C187</f>
        <v>0</v>
      </c>
      <c r="D12" s="3">
        <f>'BIZ kWh ENTRY'!D187</f>
        <v>0</v>
      </c>
      <c r="E12" s="3">
        <f>'BIZ kWh ENTRY'!E187</f>
        <v>191704.90600590699</v>
      </c>
      <c r="F12" s="3">
        <f>'BIZ kWh ENTRY'!F187</f>
        <v>127883.61835718609</v>
      </c>
      <c r="G12" s="3">
        <f>'BIZ kWh ENTRY'!G187</f>
        <v>335260.41767780244</v>
      </c>
      <c r="H12" s="3">
        <f>'BIZ kWh ENTRY'!H187</f>
        <v>177343.79992457081</v>
      </c>
      <c r="I12" s="3">
        <f>'BIZ kWh ENTRY'!I187</f>
        <v>145465.56827706698</v>
      </c>
      <c r="J12" s="3">
        <f>'BIZ kWh ENTRY'!J187</f>
        <v>53819.38269708</v>
      </c>
      <c r="K12" s="3">
        <f>'BIZ kWh ENTRY'!K187</f>
        <v>517142.91455686104</v>
      </c>
      <c r="L12" s="3">
        <f>'BIZ kWh ENTRY'!L187</f>
        <v>63115.083391359993</v>
      </c>
      <c r="M12" s="3">
        <f>'BIZ kWh ENTRY'!M187</f>
        <v>217427.15974980002</v>
      </c>
      <c r="N12" s="3">
        <f>'BIZ kWh ENTRY'!N187</f>
        <v>394635.29482768686</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ENTRY'!C188</f>
        <v>0</v>
      </c>
      <c r="D13" s="3">
        <f>'BIZ kWh ENTRY'!D188</f>
        <v>0</v>
      </c>
      <c r="E13" s="3">
        <f>'BIZ kWh ENTRY'!E188</f>
        <v>0</v>
      </c>
      <c r="F13" s="3">
        <f>'BIZ kWh ENTRY'!F188</f>
        <v>0</v>
      </c>
      <c r="G13" s="3">
        <f>'BIZ kWh ENTRY'!G188</f>
        <v>153.8999938964844</v>
      </c>
      <c r="H13" s="3">
        <f>'BIZ kWh ENTRY'!H188</f>
        <v>0</v>
      </c>
      <c r="I13" s="3">
        <f>'BIZ kWh ENTRY'!I188</f>
        <v>0</v>
      </c>
      <c r="J13" s="3">
        <f>'BIZ kWh ENTRY'!J188</f>
        <v>0</v>
      </c>
      <c r="K13" s="3">
        <f>'BIZ kWh ENTRY'!K188</f>
        <v>0</v>
      </c>
      <c r="L13" s="3">
        <f>'BIZ kWh ENTRY'!L188</f>
        <v>0</v>
      </c>
      <c r="M13" s="3">
        <f>'BIZ kWh ENTRY'!M188</f>
        <v>0</v>
      </c>
      <c r="N13" s="3">
        <f>'BIZ kWh ENTRY'!N188</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ENTRY'!C191</f>
        <v>0</v>
      </c>
      <c r="D16" s="3">
        <f>'BIZ kWh ENTRY'!D191</f>
        <v>0</v>
      </c>
      <c r="E16" s="3">
        <f>'BIZ kWh ENTRY'!E191</f>
        <v>0</v>
      </c>
      <c r="F16" s="3">
        <f>'BIZ kWh ENTRY'!F191</f>
        <v>2951</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3567.963134765625</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16" t="str">
        <f>' LI 1M - RES'!B16</f>
        <v>Monthly kWh</v>
      </c>
      <c r="C19" s="276">
        <f>SUM(C5:C18)</f>
        <v>0</v>
      </c>
      <c r="D19" s="276">
        <f t="shared" ref="D19:BO19" si="2">SUM(D5:D18)</f>
        <v>0</v>
      </c>
      <c r="E19" s="276">
        <f t="shared" si="2"/>
        <v>191704.90600590699</v>
      </c>
      <c r="F19" s="276">
        <f t="shared" si="2"/>
        <v>139868.61835718609</v>
      </c>
      <c r="G19" s="276">
        <f t="shared" si="2"/>
        <v>350029.01360980928</v>
      </c>
      <c r="H19" s="276">
        <f t="shared" si="2"/>
        <v>177343.79992457081</v>
      </c>
      <c r="I19" s="276">
        <f t="shared" si="2"/>
        <v>145876.29783028964</v>
      </c>
      <c r="J19" s="276">
        <f t="shared" si="2"/>
        <v>53819.38269708</v>
      </c>
      <c r="K19" s="276">
        <f t="shared" si="2"/>
        <v>517835.73587644112</v>
      </c>
      <c r="L19" s="276">
        <f t="shared" si="2"/>
        <v>71327.083391359993</v>
      </c>
      <c r="M19" s="276">
        <f t="shared" si="2"/>
        <v>218248.15974980002</v>
      </c>
      <c r="N19" s="276">
        <f t="shared" si="2"/>
        <v>399948.25796245248</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298"/>
      <c r="B20" s="299"/>
      <c r="C20" s="9"/>
      <c r="D20" s="299"/>
      <c r="E20" s="9"/>
      <c r="F20" s="299"/>
      <c r="G20" s="299"/>
      <c r="H20" s="9"/>
      <c r="I20" s="299"/>
      <c r="J20" s="299"/>
      <c r="K20" s="9"/>
      <c r="L20" s="299"/>
      <c r="M20" s="299"/>
      <c r="N20" s="9"/>
      <c r="O20" s="299"/>
      <c r="P20" s="299"/>
      <c r="Q20" s="9"/>
      <c r="R20" s="299"/>
      <c r="S20" s="299"/>
      <c r="T20" s="9"/>
      <c r="U20" s="299"/>
      <c r="V20" s="299"/>
      <c r="W20" s="9"/>
      <c r="X20" s="299"/>
      <c r="Y20" s="299"/>
      <c r="Z20" s="9"/>
      <c r="AA20" s="299"/>
      <c r="AB20" s="299"/>
      <c r="AC20" s="9"/>
      <c r="AD20" s="299"/>
      <c r="AE20" s="299"/>
      <c r="AF20" s="9"/>
      <c r="AG20" s="299"/>
      <c r="AH20" s="299"/>
      <c r="AI20" s="9"/>
      <c r="AJ20" s="299"/>
      <c r="AK20" s="299"/>
      <c r="AL20" s="9"/>
      <c r="AM20" s="299"/>
      <c r="AN20" s="299"/>
      <c r="AO20" s="9"/>
      <c r="AP20" s="299"/>
      <c r="AQ20" s="299"/>
      <c r="AR20" s="9"/>
      <c r="AS20" s="299"/>
      <c r="AT20" s="299"/>
      <c r="AU20" s="9"/>
      <c r="AV20" s="299"/>
      <c r="AW20" s="299"/>
      <c r="AX20" s="9"/>
      <c r="AY20" s="299"/>
      <c r="AZ20" s="299"/>
      <c r="BA20" s="9"/>
      <c r="BB20" s="299"/>
      <c r="BC20" s="299"/>
      <c r="BD20" s="9"/>
      <c r="BE20" s="299"/>
      <c r="BF20" s="299"/>
      <c r="BG20" s="9"/>
      <c r="BH20" s="299"/>
      <c r="BI20" s="299"/>
      <c r="BJ20" s="9"/>
      <c r="BK20" s="299"/>
      <c r="BL20" s="299"/>
      <c r="BM20" s="9"/>
      <c r="BN20" s="299"/>
      <c r="BO20" s="299"/>
      <c r="BP20" s="9"/>
      <c r="BQ20" s="299"/>
      <c r="BR20" s="299"/>
      <c r="BS20" s="9"/>
      <c r="BT20" s="299"/>
      <c r="BU20" s="299"/>
      <c r="BV20" s="9"/>
      <c r="BW20" s="299"/>
      <c r="BX20" s="299"/>
      <c r="BY20" s="9"/>
      <c r="BZ20" s="299"/>
      <c r="CA20" s="299"/>
      <c r="CB20" s="9"/>
      <c r="CC20" s="299"/>
      <c r="CD20" s="299"/>
      <c r="CE20" s="9"/>
      <c r="CF20" s="299"/>
      <c r="CG20" s="299"/>
      <c r="CH20" s="147"/>
    </row>
    <row r="21" spans="1:86" ht="15" thickBot="1" x14ac:dyDescent="0.35">
      <c r="C21" s="300"/>
      <c r="D21" s="146"/>
      <c r="E21" s="300"/>
      <c r="F21" s="146"/>
      <c r="G21" s="146"/>
      <c r="H21" s="300"/>
      <c r="I21" s="146"/>
      <c r="J21" s="146"/>
      <c r="K21" s="300"/>
      <c r="L21" s="146"/>
      <c r="M21" s="146"/>
      <c r="N21" s="300"/>
      <c r="O21" s="146"/>
      <c r="P21" s="146"/>
      <c r="Q21" s="300"/>
      <c r="R21" s="146"/>
      <c r="S21" s="146"/>
      <c r="T21" s="300"/>
      <c r="U21" s="146"/>
      <c r="V21" s="146"/>
      <c r="W21" s="300"/>
      <c r="X21" s="146"/>
      <c r="Y21" s="146"/>
      <c r="Z21" s="300"/>
      <c r="AA21" s="146"/>
      <c r="AB21" s="146"/>
      <c r="AC21" s="300"/>
      <c r="AD21" s="146"/>
      <c r="AE21" s="146"/>
      <c r="AF21" s="300"/>
      <c r="AG21" s="146"/>
      <c r="AH21" s="146"/>
      <c r="AI21" s="300"/>
      <c r="AJ21" s="146"/>
      <c r="AK21" s="146"/>
      <c r="AL21" s="300"/>
      <c r="AM21" s="146"/>
      <c r="AN21" s="146"/>
      <c r="AO21" s="300"/>
      <c r="AP21" s="146"/>
      <c r="AQ21" s="146"/>
      <c r="AR21" s="300"/>
      <c r="AS21" s="146"/>
      <c r="AT21" s="146"/>
      <c r="AU21" s="300"/>
      <c r="AV21" s="146"/>
      <c r="AW21" s="146"/>
      <c r="AX21" s="300"/>
      <c r="AY21" s="146"/>
      <c r="AZ21" s="146"/>
      <c r="BA21" s="300"/>
      <c r="BB21" s="146"/>
      <c r="BC21" s="146"/>
      <c r="BD21" s="300"/>
      <c r="BE21" s="146"/>
      <c r="BF21" s="146"/>
      <c r="BG21" s="300"/>
      <c r="BH21" s="146"/>
      <c r="BI21" s="146"/>
      <c r="BJ21" s="300"/>
      <c r="BK21" s="146"/>
      <c r="BL21" s="146"/>
      <c r="BM21" s="300"/>
      <c r="BN21" s="146"/>
      <c r="BO21" s="146"/>
      <c r="BP21" s="300"/>
      <c r="BQ21" s="146"/>
      <c r="BR21" s="146"/>
      <c r="BS21" s="300"/>
      <c r="BT21" s="146"/>
      <c r="BU21" s="146"/>
      <c r="BV21" s="300"/>
      <c r="BW21" s="146"/>
      <c r="BX21" s="146"/>
      <c r="BY21" s="300"/>
      <c r="BZ21" s="146"/>
      <c r="CA21" s="146"/>
      <c r="CB21" s="300"/>
      <c r="CC21" s="146"/>
      <c r="CD21" s="146"/>
      <c r="CE21" s="300"/>
      <c r="CF21" s="146"/>
      <c r="CG21" s="146"/>
      <c r="CH21" s="300"/>
    </row>
    <row r="22" spans="1:86" ht="16.2" thickBot="1" x14ac:dyDescent="0.35">
      <c r="A22" s="564" t="s">
        <v>15</v>
      </c>
      <c r="B22" s="18" t="str">
        <f t="shared" ref="B22" si="4">B4</f>
        <v>End Use</v>
      </c>
      <c r="C22" s="174">
        <f>C$4</f>
        <v>44927</v>
      </c>
      <c r="D22" s="174">
        <f t="shared" ref="D22:BO22" si="5">D$4</f>
        <v>44958</v>
      </c>
      <c r="E22" s="174">
        <f t="shared" si="5"/>
        <v>44986</v>
      </c>
      <c r="F22" s="174">
        <f t="shared" si="5"/>
        <v>45017</v>
      </c>
      <c r="G22" s="174">
        <f t="shared" si="5"/>
        <v>45047</v>
      </c>
      <c r="H22" s="174">
        <f t="shared" si="5"/>
        <v>45078</v>
      </c>
      <c r="I22" s="174">
        <f t="shared" si="5"/>
        <v>45108</v>
      </c>
      <c r="J22" s="174">
        <f t="shared" si="5"/>
        <v>45139</v>
      </c>
      <c r="K22" s="174">
        <f t="shared" si="5"/>
        <v>45170</v>
      </c>
      <c r="L22" s="174">
        <f t="shared" si="5"/>
        <v>45200</v>
      </c>
      <c r="M22" s="174">
        <f t="shared" si="5"/>
        <v>45231</v>
      </c>
      <c r="N22" s="174">
        <f t="shared" si="5"/>
        <v>45261</v>
      </c>
      <c r="O22" s="174">
        <f t="shared" si="5"/>
        <v>45292</v>
      </c>
      <c r="P22" s="174">
        <f t="shared" si="5"/>
        <v>45323</v>
      </c>
      <c r="Q22" s="174">
        <f t="shared" si="5"/>
        <v>45352</v>
      </c>
      <c r="R22" s="174">
        <f t="shared" si="5"/>
        <v>45383</v>
      </c>
      <c r="S22" s="174">
        <f t="shared" si="5"/>
        <v>45413</v>
      </c>
      <c r="T22" s="174">
        <f t="shared" si="5"/>
        <v>45444</v>
      </c>
      <c r="U22" s="174">
        <f t="shared" si="5"/>
        <v>45474</v>
      </c>
      <c r="V22" s="174">
        <f t="shared" si="5"/>
        <v>45505</v>
      </c>
      <c r="W22" s="174">
        <f t="shared" si="5"/>
        <v>45536</v>
      </c>
      <c r="X22" s="174">
        <f t="shared" si="5"/>
        <v>45566</v>
      </c>
      <c r="Y22" s="174">
        <f t="shared" si="5"/>
        <v>45597</v>
      </c>
      <c r="Z22" s="174">
        <f t="shared" si="5"/>
        <v>45627</v>
      </c>
      <c r="AA22" s="174">
        <f t="shared" si="5"/>
        <v>45658</v>
      </c>
      <c r="AB22" s="174">
        <f t="shared" si="5"/>
        <v>45689</v>
      </c>
      <c r="AC22" s="174">
        <f t="shared" si="5"/>
        <v>45717</v>
      </c>
      <c r="AD22" s="174">
        <f t="shared" si="5"/>
        <v>45748</v>
      </c>
      <c r="AE22" s="174">
        <f t="shared" si="5"/>
        <v>45778</v>
      </c>
      <c r="AF22" s="174">
        <f t="shared" si="5"/>
        <v>45809</v>
      </c>
      <c r="AG22" s="174">
        <f t="shared" si="5"/>
        <v>45839</v>
      </c>
      <c r="AH22" s="174">
        <f t="shared" si="5"/>
        <v>45870</v>
      </c>
      <c r="AI22" s="174">
        <f t="shared" si="5"/>
        <v>45901</v>
      </c>
      <c r="AJ22" s="174">
        <f t="shared" si="5"/>
        <v>45931</v>
      </c>
      <c r="AK22" s="174">
        <f t="shared" si="5"/>
        <v>45962</v>
      </c>
      <c r="AL22" s="174">
        <f t="shared" si="5"/>
        <v>45992</v>
      </c>
      <c r="AM22" s="174">
        <f t="shared" si="5"/>
        <v>46023</v>
      </c>
      <c r="AN22" s="174">
        <f t="shared" si="5"/>
        <v>46054</v>
      </c>
      <c r="AO22" s="174">
        <f t="shared" si="5"/>
        <v>46082</v>
      </c>
      <c r="AP22" s="174">
        <f t="shared" si="5"/>
        <v>46113</v>
      </c>
      <c r="AQ22" s="174">
        <f t="shared" si="5"/>
        <v>46143</v>
      </c>
      <c r="AR22" s="174">
        <f t="shared" si="5"/>
        <v>46174</v>
      </c>
      <c r="AS22" s="174">
        <f t="shared" si="5"/>
        <v>46204</v>
      </c>
      <c r="AT22" s="174">
        <f t="shared" si="5"/>
        <v>46235</v>
      </c>
      <c r="AU22" s="174">
        <f t="shared" si="5"/>
        <v>46266</v>
      </c>
      <c r="AV22" s="174">
        <f t="shared" si="5"/>
        <v>46296</v>
      </c>
      <c r="AW22" s="174">
        <f t="shared" si="5"/>
        <v>46327</v>
      </c>
      <c r="AX22" s="174">
        <f t="shared" si="5"/>
        <v>46357</v>
      </c>
      <c r="AY22" s="174">
        <f t="shared" si="5"/>
        <v>46388</v>
      </c>
      <c r="AZ22" s="174">
        <f t="shared" si="5"/>
        <v>46419</v>
      </c>
      <c r="BA22" s="174">
        <f t="shared" si="5"/>
        <v>46447</v>
      </c>
      <c r="BB22" s="174">
        <f t="shared" si="5"/>
        <v>46478</v>
      </c>
      <c r="BC22" s="174">
        <f t="shared" si="5"/>
        <v>46508</v>
      </c>
      <c r="BD22" s="174">
        <f t="shared" si="5"/>
        <v>46539</v>
      </c>
      <c r="BE22" s="174">
        <f t="shared" si="5"/>
        <v>46569</v>
      </c>
      <c r="BF22" s="174">
        <f t="shared" si="5"/>
        <v>46600</v>
      </c>
      <c r="BG22" s="174">
        <f t="shared" si="5"/>
        <v>46631</v>
      </c>
      <c r="BH22" s="174">
        <f t="shared" si="5"/>
        <v>46661</v>
      </c>
      <c r="BI22" s="174">
        <f t="shared" si="5"/>
        <v>46692</v>
      </c>
      <c r="BJ22" s="174">
        <f t="shared" si="5"/>
        <v>46722</v>
      </c>
      <c r="BK22" s="174">
        <f t="shared" si="5"/>
        <v>46753</v>
      </c>
      <c r="BL22" s="174">
        <f t="shared" si="5"/>
        <v>46784</v>
      </c>
      <c r="BM22" s="174">
        <f t="shared" si="5"/>
        <v>46813</v>
      </c>
      <c r="BN22" s="174">
        <f t="shared" si="5"/>
        <v>46844</v>
      </c>
      <c r="BO22" s="174">
        <f t="shared" si="5"/>
        <v>46874</v>
      </c>
      <c r="BP22" s="174">
        <f t="shared" ref="BP22:CH22" si="6">BP$4</f>
        <v>46905</v>
      </c>
      <c r="BQ22" s="174">
        <f t="shared" si="6"/>
        <v>46935</v>
      </c>
      <c r="BR22" s="174">
        <f t="shared" si="6"/>
        <v>46966</v>
      </c>
      <c r="BS22" s="174">
        <f t="shared" si="6"/>
        <v>46997</v>
      </c>
      <c r="BT22" s="174">
        <f t="shared" si="6"/>
        <v>47027</v>
      </c>
      <c r="BU22" s="174">
        <f t="shared" si="6"/>
        <v>47058</v>
      </c>
      <c r="BV22" s="174">
        <f t="shared" si="6"/>
        <v>47088</v>
      </c>
      <c r="BW22" s="174">
        <f t="shared" si="6"/>
        <v>47119</v>
      </c>
      <c r="BX22" s="174">
        <f t="shared" si="6"/>
        <v>47150</v>
      </c>
      <c r="BY22" s="174">
        <f t="shared" si="6"/>
        <v>47178</v>
      </c>
      <c r="BZ22" s="174">
        <f t="shared" si="6"/>
        <v>47209</v>
      </c>
      <c r="CA22" s="174">
        <f t="shared" si="6"/>
        <v>47239</v>
      </c>
      <c r="CB22" s="174">
        <f t="shared" si="6"/>
        <v>47270</v>
      </c>
      <c r="CC22" s="174">
        <f t="shared" si="6"/>
        <v>47300</v>
      </c>
      <c r="CD22" s="174">
        <f t="shared" si="6"/>
        <v>47331</v>
      </c>
      <c r="CE22" s="174">
        <f t="shared" si="6"/>
        <v>47362</v>
      </c>
      <c r="CF22" s="174">
        <f t="shared" si="6"/>
        <v>47392</v>
      </c>
      <c r="CG22" s="174">
        <f t="shared" si="6"/>
        <v>47423</v>
      </c>
      <c r="CH22" s="175">
        <f t="shared" si="6"/>
        <v>47453</v>
      </c>
    </row>
    <row r="23" spans="1:86" ht="15" customHeight="1" x14ac:dyDescent="0.3">
      <c r="A23" s="565"/>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
      <c r="A24" s="565"/>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
      <c r="A25" s="565"/>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
      <c r="A26" s="565"/>
      <c r="B26" s="11" t="str">
        <f t="shared" si="7"/>
        <v>Cooling</v>
      </c>
      <c r="C26" s="3">
        <f t="shared" si="7"/>
        <v>0</v>
      </c>
      <c r="D26" s="3">
        <f t="shared" ref="D26:BO26" si="14">IF(SUM($C$19:$N$19)=0,0,C26+D8)</f>
        <v>0</v>
      </c>
      <c r="E26" s="3">
        <f t="shared" si="14"/>
        <v>0</v>
      </c>
      <c r="F26" s="3">
        <f t="shared" si="14"/>
        <v>9034</v>
      </c>
      <c r="G26" s="3">
        <f t="shared" si="14"/>
        <v>21937.863037109375</v>
      </c>
      <c r="H26" s="3">
        <f t="shared" si="14"/>
        <v>21937.863037109375</v>
      </c>
      <c r="I26" s="3">
        <f t="shared" si="14"/>
        <v>21937.863037109375</v>
      </c>
      <c r="J26" s="3">
        <f t="shared" si="14"/>
        <v>21937.863037109375</v>
      </c>
      <c r="K26" s="3">
        <f t="shared" si="14"/>
        <v>22250.499267578125</v>
      </c>
      <c r="L26" s="3">
        <f t="shared" si="14"/>
        <v>30462.499267578125</v>
      </c>
      <c r="M26" s="3">
        <f t="shared" si="14"/>
        <v>31283.499267578125</v>
      </c>
      <c r="N26" s="3">
        <f t="shared" si="14"/>
        <v>33028.499267578125</v>
      </c>
      <c r="O26" s="3">
        <f t="shared" si="14"/>
        <v>33028.499267578125</v>
      </c>
      <c r="P26" s="3">
        <f t="shared" si="14"/>
        <v>33028.499267578125</v>
      </c>
      <c r="Q26" s="3">
        <f t="shared" si="14"/>
        <v>33028.499267578125</v>
      </c>
      <c r="R26" s="3">
        <f t="shared" si="14"/>
        <v>33028.499267578125</v>
      </c>
      <c r="S26" s="3">
        <f t="shared" si="14"/>
        <v>33028.499267578125</v>
      </c>
      <c r="T26" s="3">
        <f t="shared" si="14"/>
        <v>33028.499267578125</v>
      </c>
      <c r="U26" s="3">
        <f t="shared" si="14"/>
        <v>33028.499267578125</v>
      </c>
      <c r="V26" s="3">
        <f t="shared" si="14"/>
        <v>33028.499267578125</v>
      </c>
      <c r="W26" s="3">
        <f t="shared" si="14"/>
        <v>33028.499267578125</v>
      </c>
      <c r="X26" s="3">
        <f t="shared" si="14"/>
        <v>33028.499267578125</v>
      </c>
      <c r="Y26" s="3">
        <f t="shared" si="14"/>
        <v>33028.499267578125</v>
      </c>
      <c r="Z26" s="3">
        <f t="shared" si="14"/>
        <v>33028.499267578125</v>
      </c>
      <c r="AA26" s="3">
        <f t="shared" si="14"/>
        <v>33028.499267578125</v>
      </c>
      <c r="AB26" s="3">
        <f t="shared" si="14"/>
        <v>33028.499267578125</v>
      </c>
      <c r="AC26" s="3">
        <f t="shared" si="14"/>
        <v>33028.499267578125</v>
      </c>
      <c r="AD26" s="3">
        <f t="shared" si="14"/>
        <v>33028.499267578125</v>
      </c>
      <c r="AE26" s="3">
        <f t="shared" si="14"/>
        <v>33028.499267578125</v>
      </c>
      <c r="AF26" s="3">
        <f t="shared" si="14"/>
        <v>33028.499267578125</v>
      </c>
      <c r="AG26" s="3">
        <f t="shared" si="14"/>
        <v>33028.499267578125</v>
      </c>
      <c r="AH26" s="3">
        <f t="shared" si="14"/>
        <v>33028.499267578125</v>
      </c>
      <c r="AI26" s="3">
        <f t="shared" si="14"/>
        <v>33028.499267578125</v>
      </c>
      <c r="AJ26" s="3">
        <f t="shared" si="14"/>
        <v>33028.499267578125</v>
      </c>
      <c r="AK26" s="3">
        <f t="shared" si="14"/>
        <v>33028.499267578125</v>
      </c>
      <c r="AL26" s="3">
        <f t="shared" si="14"/>
        <v>33028.499267578125</v>
      </c>
      <c r="AM26" s="3">
        <f t="shared" si="14"/>
        <v>33028.499267578125</v>
      </c>
      <c r="AN26" s="3">
        <f t="shared" si="14"/>
        <v>33028.499267578125</v>
      </c>
      <c r="AO26" s="3">
        <f t="shared" si="14"/>
        <v>33028.499267578125</v>
      </c>
      <c r="AP26" s="3">
        <f t="shared" si="14"/>
        <v>33028.499267578125</v>
      </c>
      <c r="AQ26" s="3">
        <f t="shared" si="14"/>
        <v>33028.499267578125</v>
      </c>
      <c r="AR26" s="3">
        <f t="shared" si="14"/>
        <v>33028.499267578125</v>
      </c>
      <c r="AS26" s="3">
        <f t="shared" si="14"/>
        <v>33028.499267578125</v>
      </c>
      <c r="AT26" s="3">
        <f t="shared" si="14"/>
        <v>33028.499267578125</v>
      </c>
      <c r="AU26" s="3">
        <f t="shared" si="14"/>
        <v>33028.499267578125</v>
      </c>
      <c r="AV26" s="3">
        <f t="shared" si="14"/>
        <v>33028.499267578125</v>
      </c>
      <c r="AW26" s="3">
        <f t="shared" si="14"/>
        <v>33028.499267578125</v>
      </c>
      <c r="AX26" s="3">
        <f t="shared" si="14"/>
        <v>33028.499267578125</v>
      </c>
      <c r="AY26" s="3">
        <f t="shared" si="14"/>
        <v>33028.499267578125</v>
      </c>
      <c r="AZ26" s="3">
        <f t="shared" si="14"/>
        <v>33028.499267578125</v>
      </c>
      <c r="BA26" s="3">
        <f t="shared" si="14"/>
        <v>33028.499267578125</v>
      </c>
      <c r="BB26" s="3">
        <f t="shared" si="14"/>
        <v>33028.499267578125</v>
      </c>
      <c r="BC26" s="3">
        <f t="shared" si="14"/>
        <v>33028.499267578125</v>
      </c>
      <c r="BD26" s="3">
        <f t="shared" si="14"/>
        <v>33028.499267578125</v>
      </c>
      <c r="BE26" s="3">
        <f t="shared" si="14"/>
        <v>33028.499267578125</v>
      </c>
      <c r="BF26" s="3">
        <f t="shared" si="14"/>
        <v>33028.499267578125</v>
      </c>
      <c r="BG26" s="3">
        <f t="shared" si="14"/>
        <v>33028.499267578125</v>
      </c>
      <c r="BH26" s="3">
        <f t="shared" si="14"/>
        <v>33028.499267578125</v>
      </c>
      <c r="BI26" s="3">
        <f t="shared" si="14"/>
        <v>33028.499267578125</v>
      </c>
      <c r="BJ26" s="3">
        <f t="shared" si="14"/>
        <v>33028.499267578125</v>
      </c>
      <c r="BK26" s="3">
        <f t="shared" si="14"/>
        <v>33028.499267578125</v>
      </c>
      <c r="BL26" s="3">
        <f t="shared" si="14"/>
        <v>33028.499267578125</v>
      </c>
      <c r="BM26" s="3">
        <f t="shared" si="14"/>
        <v>33028.499267578125</v>
      </c>
      <c r="BN26" s="3">
        <f t="shared" si="14"/>
        <v>33028.499267578125</v>
      </c>
      <c r="BO26" s="3">
        <f t="shared" si="14"/>
        <v>33028.499267578125</v>
      </c>
      <c r="BP26" s="3">
        <f t="shared" ref="BP26:CH26" si="15">IF(SUM($C$19:$N$19)=0,0,BO26+BP8)</f>
        <v>33028.499267578125</v>
      </c>
      <c r="BQ26" s="3">
        <f t="shared" si="15"/>
        <v>33028.499267578125</v>
      </c>
      <c r="BR26" s="3">
        <f t="shared" si="15"/>
        <v>33028.499267578125</v>
      </c>
      <c r="BS26" s="3">
        <f t="shared" si="15"/>
        <v>33028.499267578125</v>
      </c>
      <c r="BT26" s="3">
        <f t="shared" si="15"/>
        <v>33028.499267578125</v>
      </c>
      <c r="BU26" s="3">
        <f t="shared" si="15"/>
        <v>33028.499267578125</v>
      </c>
      <c r="BV26" s="3">
        <f t="shared" si="15"/>
        <v>33028.499267578125</v>
      </c>
      <c r="BW26" s="3">
        <f t="shared" si="15"/>
        <v>33028.499267578125</v>
      </c>
      <c r="BX26" s="3">
        <f t="shared" si="15"/>
        <v>33028.499267578125</v>
      </c>
      <c r="BY26" s="3">
        <f t="shared" si="15"/>
        <v>33028.499267578125</v>
      </c>
      <c r="BZ26" s="3">
        <f t="shared" si="15"/>
        <v>33028.499267578125</v>
      </c>
      <c r="CA26" s="3">
        <f t="shared" si="15"/>
        <v>33028.499267578125</v>
      </c>
      <c r="CB26" s="3">
        <f t="shared" si="15"/>
        <v>33028.499267578125</v>
      </c>
      <c r="CC26" s="3">
        <f t="shared" si="15"/>
        <v>33028.499267578125</v>
      </c>
      <c r="CD26" s="3">
        <f t="shared" si="15"/>
        <v>33028.499267578125</v>
      </c>
      <c r="CE26" s="3">
        <f t="shared" si="15"/>
        <v>33028.499267578125</v>
      </c>
      <c r="CF26" s="3">
        <f t="shared" si="15"/>
        <v>33028.499267578125</v>
      </c>
      <c r="CG26" s="3">
        <f t="shared" si="15"/>
        <v>33028.499267578125</v>
      </c>
      <c r="CH26" s="12">
        <f t="shared" si="15"/>
        <v>33028.499267578125</v>
      </c>
    </row>
    <row r="27" spans="1:86" x14ac:dyDescent="0.3">
      <c r="A27" s="565"/>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
      <c r="A28" s="565"/>
      <c r="B28" s="11" t="str">
        <f t="shared" si="7"/>
        <v>Heating</v>
      </c>
      <c r="C28" s="3">
        <f t="shared" si="7"/>
        <v>0</v>
      </c>
      <c r="D28" s="3">
        <f t="shared" ref="D28:BO28" si="18">IF(SUM($C$19:$N$19)=0,0,C28+D10)</f>
        <v>0</v>
      </c>
      <c r="E28" s="3">
        <f t="shared" si="18"/>
        <v>0</v>
      </c>
      <c r="F28" s="3">
        <f t="shared" si="18"/>
        <v>0</v>
      </c>
      <c r="G28" s="3">
        <f t="shared" si="18"/>
        <v>1710.8329010009768</v>
      </c>
      <c r="H28" s="3">
        <f t="shared" si="18"/>
        <v>1710.8329010009768</v>
      </c>
      <c r="I28" s="3">
        <f t="shared" si="18"/>
        <v>1710.8329010009768</v>
      </c>
      <c r="J28" s="3">
        <f t="shared" si="18"/>
        <v>1710.8329010009768</v>
      </c>
      <c r="K28" s="3">
        <f t="shared" si="18"/>
        <v>2091.0179901123051</v>
      </c>
      <c r="L28" s="3">
        <f t="shared" si="18"/>
        <v>2091.0179901123051</v>
      </c>
      <c r="M28" s="3">
        <f t="shared" si="18"/>
        <v>2091.0179901123051</v>
      </c>
      <c r="N28" s="3">
        <f t="shared" si="18"/>
        <v>2091.0179901123051</v>
      </c>
      <c r="O28" s="3">
        <f t="shared" si="18"/>
        <v>2091.0179901123051</v>
      </c>
      <c r="P28" s="3">
        <f t="shared" si="18"/>
        <v>2091.0179901123051</v>
      </c>
      <c r="Q28" s="3">
        <f t="shared" si="18"/>
        <v>2091.0179901123051</v>
      </c>
      <c r="R28" s="3">
        <f t="shared" si="18"/>
        <v>2091.0179901123051</v>
      </c>
      <c r="S28" s="3">
        <f t="shared" si="18"/>
        <v>2091.0179901123051</v>
      </c>
      <c r="T28" s="3">
        <f t="shared" si="18"/>
        <v>2091.0179901123051</v>
      </c>
      <c r="U28" s="3">
        <f t="shared" si="18"/>
        <v>2091.0179901123051</v>
      </c>
      <c r="V28" s="3">
        <f t="shared" si="18"/>
        <v>2091.0179901123051</v>
      </c>
      <c r="W28" s="3">
        <f t="shared" si="18"/>
        <v>2091.0179901123051</v>
      </c>
      <c r="X28" s="3">
        <f t="shared" si="18"/>
        <v>2091.0179901123051</v>
      </c>
      <c r="Y28" s="3">
        <f t="shared" si="18"/>
        <v>2091.0179901123051</v>
      </c>
      <c r="Z28" s="3">
        <f t="shared" si="18"/>
        <v>2091.0179901123051</v>
      </c>
      <c r="AA28" s="3">
        <f t="shared" si="18"/>
        <v>2091.0179901123051</v>
      </c>
      <c r="AB28" s="3">
        <f t="shared" si="18"/>
        <v>2091.0179901123051</v>
      </c>
      <c r="AC28" s="3">
        <f t="shared" si="18"/>
        <v>2091.0179901123051</v>
      </c>
      <c r="AD28" s="3">
        <f t="shared" si="18"/>
        <v>2091.0179901123051</v>
      </c>
      <c r="AE28" s="3">
        <f t="shared" si="18"/>
        <v>2091.0179901123051</v>
      </c>
      <c r="AF28" s="3">
        <f t="shared" si="18"/>
        <v>2091.0179901123051</v>
      </c>
      <c r="AG28" s="3">
        <f t="shared" si="18"/>
        <v>2091.0179901123051</v>
      </c>
      <c r="AH28" s="3">
        <f t="shared" si="18"/>
        <v>2091.0179901123051</v>
      </c>
      <c r="AI28" s="3">
        <f t="shared" si="18"/>
        <v>2091.0179901123051</v>
      </c>
      <c r="AJ28" s="3">
        <f t="shared" si="18"/>
        <v>2091.0179901123051</v>
      </c>
      <c r="AK28" s="3">
        <f t="shared" si="18"/>
        <v>2091.0179901123051</v>
      </c>
      <c r="AL28" s="3">
        <f t="shared" si="18"/>
        <v>2091.0179901123051</v>
      </c>
      <c r="AM28" s="3">
        <f t="shared" si="18"/>
        <v>2091.0179901123051</v>
      </c>
      <c r="AN28" s="3">
        <f t="shared" si="18"/>
        <v>2091.0179901123051</v>
      </c>
      <c r="AO28" s="3">
        <f t="shared" si="18"/>
        <v>2091.0179901123051</v>
      </c>
      <c r="AP28" s="3">
        <f t="shared" si="18"/>
        <v>2091.0179901123051</v>
      </c>
      <c r="AQ28" s="3">
        <f t="shared" si="18"/>
        <v>2091.0179901123051</v>
      </c>
      <c r="AR28" s="3">
        <f t="shared" si="18"/>
        <v>2091.0179901123051</v>
      </c>
      <c r="AS28" s="3">
        <f t="shared" si="18"/>
        <v>2091.0179901123051</v>
      </c>
      <c r="AT28" s="3">
        <f t="shared" si="18"/>
        <v>2091.0179901123051</v>
      </c>
      <c r="AU28" s="3">
        <f t="shared" si="18"/>
        <v>2091.0179901123051</v>
      </c>
      <c r="AV28" s="3">
        <f t="shared" si="18"/>
        <v>2091.0179901123051</v>
      </c>
      <c r="AW28" s="3">
        <f t="shared" si="18"/>
        <v>2091.0179901123051</v>
      </c>
      <c r="AX28" s="3">
        <f t="shared" si="18"/>
        <v>2091.0179901123051</v>
      </c>
      <c r="AY28" s="3">
        <f t="shared" si="18"/>
        <v>2091.0179901123051</v>
      </c>
      <c r="AZ28" s="3">
        <f t="shared" si="18"/>
        <v>2091.0179901123051</v>
      </c>
      <c r="BA28" s="3">
        <f t="shared" si="18"/>
        <v>2091.0179901123051</v>
      </c>
      <c r="BB28" s="3">
        <f t="shared" si="18"/>
        <v>2091.0179901123051</v>
      </c>
      <c r="BC28" s="3">
        <f t="shared" si="18"/>
        <v>2091.0179901123051</v>
      </c>
      <c r="BD28" s="3">
        <f t="shared" si="18"/>
        <v>2091.0179901123051</v>
      </c>
      <c r="BE28" s="3">
        <f t="shared" si="18"/>
        <v>2091.0179901123051</v>
      </c>
      <c r="BF28" s="3">
        <f t="shared" si="18"/>
        <v>2091.0179901123051</v>
      </c>
      <c r="BG28" s="3">
        <f t="shared" si="18"/>
        <v>2091.0179901123051</v>
      </c>
      <c r="BH28" s="3">
        <f t="shared" si="18"/>
        <v>2091.0179901123051</v>
      </c>
      <c r="BI28" s="3">
        <f t="shared" si="18"/>
        <v>2091.0179901123051</v>
      </c>
      <c r="BJ28" s="3">
        <f t="shared" si="18"/>
        <v>2091.0179901123051</v>
      </c>
      <c r="BK28" s="3">
        <f t="shared" si="18"/>
        <v>2091.0179901123051</v>
      </c>
      <c r="BL28" s="3">
        <f t="shared" si="18"/>
        <v>2091.0179901123051</v>
      </c>
      <c r="BM28" s="3">
        <f t="shared" si="18"/>
        <v>2091.0179901123051</v>
      </c>
      <c r="BN28" s="3">
        <f t="shared" si="18"/>
        <v>2091.0179901123051</v>
      </c>
      <c r="BO28" s="3">
        <f t="shared" si="18"/>
        <v>2091.0179901123051</v>
      </c>
      <c r="BP28" s="3">
        <f t="shared" ref="BP28:CH28" si="19">IF(SUM($C$19:$N$19)=0,0,BO28+BP10)</f>
        <v>2091.0179901123051</v>
      </c>
      <c r="BQ28" s="3">
        <f t="shared" si="19"/>
        <v>2091.0179901123051</v>
      </c>
      <c r="BR28" s="3">
        <f t="shared" si="19"/>
        <v>2091.0179901123051</v>
      </c>
      <c r="BS28" s="3">
        <f t="shared" si="19"/>
        <v>2091.0179901123051</v>
      </c>
      <c r="BT28" s="3">
        <f t="shared" si="19"/>
        <v>2091.0179901123051</v>
      </c>
      <c r="BU28" s="3">
        <f t="shared" si="19"/>
        <v>2091.0179901123051</v>
      </c>
      <c r="BV28" s="3">
        <f t="shared" si="19"/>
        <v>2091.0179901123051</v>
      </c>
      <c r="BW28" s="3">
        <f t="shared" si="19"/>
        <v>2091.0179901123051</v>
      </c>
      <c r="BX28" s="3">
        <f t="shared" si="19"/>
        <v>2091.0179901123051</v>
      </c>
      <c r="BY28" s="3">
        <f t="shared" si="19"/>
        <v>2091.0179901123051</v>
      </c>
      <c r="BZ28" s="3">
        <f t="shared" si="19"/>
        <v>2091.0179901123051</v>
      </c>
      <c r="CA28" s="3">
        <f t="shared" si="19"/>
        <v>2091.0179901123051</v>
      </c>
      <c r="CB28" s="3">
        <f t="shared" si="19"/>
        <v>2091.0179901123051</v>
      </c>
      <c r="CC28" s="3">
        <f t="shared" si="19"/>
        <v>2091.0179901123051</v>
      </c>
      <c r="CD28" s="3">
        <f t="shared" si="19"/>
        <v>2091.0179901123051</v>
      </c>
      <c r="CE28" s="3">
        <f t="shared" si="19"/>
        <v>2091.0179901123051</v>
      </c>
      <c r="CF28" s="3">
        <f t="shared" si="19"/>
        <v>2091.0179901123051</v>
      </c>
      <c r="CG28" s="3">
        <f t="shared" si="19"/>
        <v>2091.0179901123051</v>
      </c>
      <c r="CH28" s="12">
        <f t="shared" si="19"/>
        <v>2091.0179901123051</v>
      </c>
    </row>
    <row r="29" spans="1:86" x14ac:dyDescent="0.3">
      <c r="A29" s="565"/>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410.72955322265642</v>
      </c>
      <c r="J29" s="3">
        <f t="shared" si="20"/>
        <v>410.72955322265642</v>
      </c>
      <c r="K29" s="3">
        <f t="shared" si="20"/>
        <v>410.72955322265642</v>
      </c>
      <c r="L29" s="3">
        <f t="shared" si="20"/>
        <v>410.72955322265642</v>
      </c>
      <c r="M29" s="3">
        <f t="shared" si="20"/>
        <v>410.72955322265642</v>
      </c>
      <c r="N29" s="3">
        <f t="shared" si="20"/>
        <v>410.72955322265642</v>
      </c>
      <c r="O29" s="3">
        <f t="shared" si="20"/>
        <v>410.72955322265642</v>
      </c>
      <c r="P29" s="3">
        <f t="shared" si="20"/>
        <v>410.72955322265642</v>
      </c>
      <c r="Q29" s="3">
        <f t="shared" si="20"/>
        <v>410.72955322265642</v>
      </c>
      <c r="R29" s="3">
        <f t="shared" si="20"/>
        <v>410.72955322265642</v>
      </c>
      <c r="S29" s="3">
        <f t="shared" si="20"/>
        <v>410.72955322265642</v>
      </c>
      <c r="T29" s="3">
        <f t="shared" si="20"/>
        <v>410.72955322265642</v>
      </c>
      <c r="U29" s="3">
        <f t="shared" si="20"/>
        <v>410.72955322265642</v>
      </c>
      <c r="V29" s="3">
        <f t="shared" si="20"/>
        <v>410.72955322265642</v>
      </c>
      <c r="W29" s="3">
        <f t="shared" si="20"/>
        <v>410.72955322265642</v>
      </c>
      <c r="X29" s="3">
        <f t="shared" si="20"/>
        <v>410.72955322265642</v>
      </c>
      <c r="Y29" s="3">
        <f t="shared" si="20"/>
        <v>410.72955322265642</v>
      </c>
      <c r="Z29" s="3">
        <f t="shared" si="20"/>
        <v>410.72955322265642</v>
      </c>
      <c r="AA29" s="3">
        <f t="shared" si="20"/>
        <v>410.72955322265642</v>
      </c>
      <c r="AB29" s="3">
        <f t="shared" si="20"/>
        <v>410.72955322265642</v>
      </c>
      <c r="AC29" s="3">
        <f t="shared" si="20"/>
        <v>410.72955322265642</v>
      </c>
      <c r="AD29" s="3">
        <f t="shared" si="20"/>
        <v>410.72955322265642</v>
      </c>
      <c r="AE29" s="3">
        <f t="shared" si="20"/>
        <v>410.72955322265642</v>
      </c>
      <c r="AF29" s="3">
        <f t="shared" si="20"/>
        <v>410.72955322265642</v>
      </c>
      <c r="AG29" s="3">
        <f t="shared" si="20"/>
        <v>410.72955322265642</v>
      </c>
      <c r="AH29" s="3">
        <f t="shared" si="20"/>
        <v>410.72955322265642</v>
      </c>
      <c r="AI29" s="3">
        <f t="shared" si="20"/>
        <v>410.72955322265642</v>
      </c>
      <c r="AJ29" s="3">
        <f t="shared" si="20"/>
        <v>410.72955322265642</v>
      </c>
      <c r="AK29" s="3">
        <f t="shared" si="20"/>
        <v>410.72955322265642</v>
      </c>
      <c r="AL29" s="3">
        <f t="shared" si="20"/>
        <v>410.72955322265642</v>
      </c>
      <c r="AM29" s="3">
        <f t="shared" si="20"/>
        <v>410.72955322265642</v>
      </c>
      <c r="AN29" s="3">
        <f t="shared" si="20"/>
        <v>410.72955322265642</v>
      </c>
      <c r="AO29" s="3">
        <f t="shared" si="20"/>
        <v>410.72955322265642</v>
      </c>
      <c r="AP29" s="3">
        <f t="shared" si="20"/>
        <v>410.72955322265642</v>
      </c>
      <c r="AQ29" s="3">
        <f t="shared" si="20"/>
        <v>410.72955322265642</v>
      </c>
      <c r="AR29" s="3">
        <f t="shared" si="20"/>
        <v>410.72955322265642</v>
      </c>
      <c r="AS29" s="3">
        <f t="shared" si="20"/>
        <v>410.72955322265642</v>
      </c>
      <c r="AT29" s="3">
        <f t="shared" si="20"/>
        <v>410.72955322265642</v>
      </c>
      <c r="AU29" s="3">
        <f t="shared" si="20"/>
        <v>410.72955322265642</v>
      </c>
      <c r="AV29" s="3">
        <f t="shared" si="20"/>
        <v>410.72955322265642</v>
      </c>
      <c r="AW29" s="3">
        <f t="shared" si="20"/>
        <v>410.72955322265642</v>
      </c>
      <c r="AX29" s="3">
        <f t="shared" si="20"/>
        <v>410.72955322265642</v>
      </c>
      <c r="AY29" s="3">
        <f t="shared" si="20"/>
        <v>410.72955322265642</v>
      </c>
      <c r="AZ29" s="3">
        <f t="shared" si="20"/>
        <v>410.72955322265642</v>
      </c>
      <c r="BA29" s="3">
        <f t="shared" si="20"/>
        <v>410.72955322265642</v>
      </c>
      <c r="BB29" s="3">
        <f t="shared" si="20"/>
        <v>410.72955322265642</v>
      </c>
      <c r="BC29" s="3">
        <f t="shared" si="20"/>
        <v>410.72955322265642</v>
      </c>
      <c r="BD29" s="3">
        <f t="shared" si="20"/>
        <v>410.72955322265642</v>
      </c>
      <c r="BE29" s="3">
        <f t="shared" si="20"/>
        <v>410.72955322265642</v>
      </c>
      <c r="BF29" s="3">
        <f t="shared" si="20"/>
        <v>410.72955322265642</v>
      </c>
      <c r="BG29" s="3">
        <f t="shared" si="20"/>
        <v>410.72955322265642</v>
      </c>
      <c r="BH29" s="3">
        <f t="shared" si="20"/>
        <v>410.72955322265642</v>
      </c>
      <c r="BI29" s="3">
        <f t="shared" si="20"/>
        <v>410.72955322265642</v>
      </c>
      <c r="BJ29" s="3">
        <f t="shared" si="20"/>
        <v>410.72955322265642</v>
      </c>
      <c r="BK29" s="3">
        <f t="shared" si="20"/>
        <v>410.72955322265642</v>
      </c>
      <c r="BL29" s="3">
        <f t="shared" si="20"/>
        <v>410.72955322265642</v>
      </c>
      <c r="BM29" s="3">
        <f t="shared" si="20"/>
        <v>410.72955322265642</v>
      </c>
      <c r="BN29" s="3">
        <f t="shared" si="20"/>
        <v>410.72955322265642</v>
      </c>
      <c r="BO29" s="3">
        <f t="shared" si="20"/>
        <v>410.72955322265642</v>
      </c>
      <c r="BP29" s="3">
        <f t="shared" ref="BP29:CH29" si="21">IF(SUM($C$19:$N$19)=0,0,BO29+BP11)</f>
        <v>410.72955322265642</v>
      </c>
      <c r="BQ29" s="3">
        <f t="shared" si="21"/>
        <v>410.72955322265642</v>
      </c>
      <c r="BR29" s="3">
        <f t="shared" si="21"/>
        <v>410.72955322265642</v>
      </c>
      <c r="BS29" s="3">
        <f t="shared" si="21"/>
        <v>410.72955322265642</v>
      </c>
      <c r="BT29" s="3">
        <f t="shared" si="21"/>
        <v>410.72955322265642</v>
      </c>
      <c r="BU29" s="3">
        <f t="shared" si="21"/>
        <v>410.72955322265642</v>
      </c>
      <c r="BV29" s="3">
        <f t="shared" si="21"/>
        <v>410.72955322265642</v>
      </c>
      <c r="BW29" s="3">
        <f t="shared" si="21"/>
        <v>410.72955322265642</v>
      </c>
      <c r="BX29" s="3">
        <f t="shared" si="21"/>
        <v>410.72955322265642</v>
      </c>
      <c r="BY29" s="3">
        <f t="shared" si="21"/>
        <v>410.72955322265642</v>
      </c>
      <c r="BZ29" s="3">
        <f t="shared" si="21"/>
        <v>410.72955322265642</v>
      </c>
      <c r="CA29" s="3">
        <f t="shared" si="21"/>
        <v>410.72955322265642</v>
      </c>
      <c r="CB29" s="3">
        <f t="shared" si="21"/>
        <v>410.72955322265642</v>
      </c>
      <c r="CC29" s="3">
        <f t="shared" si="21"/>
        <v>410.72955322265642</v>
      </c>
      <c r="CD29" s="3">
        <f t="shared" si="21"/>
        <v>410.72955322265642</v>
      </c>
      <c r="CE29" s="3">
        <f t="shared" si="21"/>
        <v>410.72955322265642</v>
      </c>
      <c r="CF29" s="3">
        <f t="shared" si="21"/>
        <v>410.72955322265642</v>
      </c>
      <c r="CG29" s="3">
        <f t="shared" si="21"/>
        <v>410.72955322265642</v>
      </c>
      <c r="CH29" s="12">
        <f t="shared" si="21"/>
        <v>410.72955322265642</v>
      </c>
    </row>
    <row r="30" spans="1:86" x14ac:dyDescent="0.3">
      <c r="A30" s="565"/>
      <c r="B30" s="11" t="str">
        <f t="shared" si="7"/>
        <v>Lighting</v>
      </c>
      <c r="C30" s="3">
        <f t="shared" si="7"/>
        <v>0</v>
      </c>
      <c r="D30" s="3">
        <f t="shared" ref="D30:BO30" si="22">IF(SUM($C$19:$N$19)=0,0,C30+D12)</f>
        <v>0</v>
      </c>
      <c r="E30" s="3">
        <f t="shared" si="22"/>
        <v>191704.90600590699</v>
      </c>
      <c r="F30" s="3">
        <f t="shared" si="22"/>
        <v>319588.52436309308</v>
      </c>
      <c r="G30" s="3">
        <f t="shared" si="22"/>
        <v>654848.94204089558</v>
      </c>
      <c r="H30" s="3">
        <f t="shared" si="22"/>
        <v>832192.74196546641</v>
      </c>
      <c r="I30" s="3">
        <f t="shared" si="22"/>
        <v>977658.31024253345</v>
      </c>
      <c r="J30" s="3">
        <f t="shared" si="22"/>
        <v>1031477.6929396135</v>
      </c>
      <c r="K30" s="3">
        <f t="shared" si="22"/>
        <v>1548620.6074964744</v>
      </c>
      <c r="L30" s="3">
        <f t="shared" si="22"/>
        <v>1611735.6908878344</v>
      </c>
      <c r="M30" s="3">
        <f t="shared" si="22"/>
        <v>1829162.8506376345</v>
      </c>
      <c r="N30" s="3">
        <f t="shared" si="22"/>
        <v>2223798.1454653214</v>
      </c>
      <c r="O30" s="3">
        <f t="shared" si="22"/>
        <v>2223798.1454653214</v>
      </c>
      <c r="P30" s="3">
        <f t="shared" si="22"/>
        <v>2223798.1454653214</v>
      </c>
      <c r="Q30" s="3">
        <f t="shared" si="22"/>
        <v>2223798.1454653214</v>
      </c>
      <c r="R30" s="3">
        <f t="shared" si="22"/>
        <v>2223798.1454653214</v>
      </c>
      <c r="S30" s="3">
        <f t="shared" si="22"/>
        <v>2223798.1454653214</v>
      </c>
      <c r="T30" s="3">
        <f t="shared" si="22"/>
        <v>2223798.1454653214</v>
      </c>
      <c r="U30" s="3">
        <f t="shared" si="22"/>
        <v>2223798.1454653214</v>
      </c>
      <c r="V30" s="3">
        <f t="shared" si="22"/>
        <v>2223798.1454653214</v>
      </c>
      <c r="W30" s="3">
        <f t="shared" si="22"/>
        <v>2223798.1454653214</v>
      </c>
      <c r="X30" s="3">
        <f t="shared" si="22"/>
        <v>2223798.1454653214</v>
      </c>
      <c r="Y30" s="3">
        <f t="shared" si="22"/>
        <v>2223798.1454653214</v>
      </c>
      <c r="Z30" s="3">
        <f t="shared" si="22"/>
        <v>2223798.1454653214</v>
      </c>
      <c r="AA30" s="3">
        <f t="shared" si="22"/>
        <v>2223798.1454653214</v>
      </c>
      <c r="AB30" s="3">
        <f t="shared" si="22"/>
        <v>2223798.1454653214</v>
      </c>
      <c r="AC30" s="3">
        <f t="shared" si="22"/>
        <v>2223798.1454653214</v>
      </c>
      <c r="AD30" s="3">
        <f t="shared" si="22"/>
        <v>2223798.1454653214</v>
      </c>
      <c r="AE30" s="3">
        <f t="shared" si="22"/>
        <v>2223798.1454653214</v>
      </c>
      <c r="AF30" s="3">
        <f t="shared" si="22"/>
        <v>2223798.1454653214</v>
      </c>
      <c r="AG30" s="3">
        <f t="shared" si="22"/>
        <v>2223798.1454653214</v>
      </c>
      <c r="AH30" s="3">
        <f t="shared" si="22"/>
        <v>2223798.1454653214</v>
      </c>
      <c r="AI30" s="3">
        <f t="shared" si="22"/>
        <v>2223798.1454653214</v>
      </c>
      <c r="AJ30" s="3">
        <f t="shared" si="22"/>
        <v>2223798.1454653214</v>
      </c>
      <c r="AK30" s="3">
        <f t="shared" si="22"/>
        <v>2223798.1454653214</v>
      </c>
      <c r="AL30" s="3">
        <f t="shared" si="22"/>
        <v>2223798.1454653214</v>
      </c>
      <c r="AM30" s="3">
        <f t="shared" si="22"/>
        <v>2223798.1454653214</v>
      </c>
      <c r="AN30" s="3">
        <f t="shared" si="22"/>
        <v>2223798.1454653214</v>
      </c>
      <c r="AO30" s="3">
        <f t="shared" si="22"/>
        <v>2223798.1454653214</v>
      </c>
      <c r="AP30" s="3">
        <f t="shared" si="22"/>
        <v>2223798.1454653214</v>
      </c>
      <c r="AQ30" s="3">
        <f t="shared" si="22"/>
        <v>2223798.1454653214</v>
      </c>
      <c r="AR30" s="3">
        <f t="shared" si="22"/>
        <v>2223798.1454653214</v>
      </c>
      <c r="AS30" s="3">
        <f t="shared" si="22"/>
        <v>2223798.1454653214</v>
      </c>
      <c r="AT30" s="3">
        <f t="shared" si="22"/>
        <v>2223798.1454653214</v>
      </c>
      <c r="AU30" s="3">
        <f t="shared" si="22"/>
        <v>2223798.1454653214</v>
      </c>
      <c r="AV30" s="3">
        <f t="shared" si="22"/>
        <v>2223798.1454653214</v>
      </c>
      <c r="AW30" s="3">
        <f t="shared" si="22"/>
        <v>2223798.1454653214</v>
      </c>
      <c r="AX30" s="3">
        <f t="shared" si="22"/>
        <v>2223798.1454653214</v>
      </c>
      <c r="AY30" s="3">
        <f t="shared" si="22"/>
        <v>2223798.1454653214</v>
      </c>
      <c r="AZ30" s="3">
        <f t="shared" si="22"/>
        <v>2223798.1454653214</v>
      </c>
      <c r="BA30" s="3">
        <f t="shared" si="22"/>
        <v>2223798.1454653214</v>
      </c>
      <c r="BB30" s="3">
        <f t="shared" si="22"/>
        <v>2223798.1454653214</v>
      </c>
      <c r="BC30" s="3">
        <f t="shared" si="22"/>
        <v>2223798.1454653214</v>
      </c>
      <c r="BD30" s="3">
        <f t="shared" si="22"/>
        <v>2223798.1454653214</v>
      </c>
      <c r="BE30" s="3">
        <f t="shared" si="22"/>
        <v>2223798.1454653214</v>
      </c>
      <c r="BF30" s="3">
        <f t="shared" si="22"/>
        <v>2223798.1454653214</v>
      </c>
      <c r="BG30" s="3">
        <f t="shared" si="22"/>
        <v>2223798.1454653214</v>
      </c>
      <c r="BH30" s="3">
        <f t="shared" si="22"/>
        <v>2223798.1454653214</v>
      </c>
      <c r="BI30" s="3">
        <f t="shared" si="22"/>
        <v>2223798.1454653214</v>
      </c>
      <c r="BJ30" s="3">
        <f t="shared" si="22"/>
        <v>2223798.1454653214</v>
      </c>
      <c r="BK30" s="3">
        <f t="shared" si="22"/>
        <v>2223798.1454653214</v>
      </c>
      <c r="BL30" s="3">
        <f t="shared" si="22"/>
        <v>2223798.1454653214</v>
      </c>
      <c r="BM30" s="3">
        <f t="shared" si="22"/>
        <v>2223798.1454653214</v>
      </c>
      <c r="BN30" s="3">
        <f t="shared" si="22"/>
        <v>2223798.1454653214</v>
      </c>
      <c r="BO30" s="3">
        <f t="shared" si="22"/>
        <v>2223798.1454653214</v>
      </c>
      <c r="BP30" s="3">
        <f t="shared" ref="BP30:CH30" si="23">IF(SUM($C$19:$N$19)=0,0,BO30+BP12)</f>
        <v>2223798.1454653214</v>
      </c>
      <c r="BQ30" s="3">
        <f t="shared" si="23"/>
        <v>2223798.1454653214</v>
      </c>
      <c r="BR30" s="3">
        <f t="shared" si="23"/>
        <v>2223798.1454653214</v>
      </c>
      <c r="BS30" s="3">
        <f t="shared" si="23"/>
        <v>2223798.1454653214</v>
      </c>
      <c r="BT30" s="3">
        <f t="shared" si="23"/>
        <v>2223798.1454653214</v>
      </c>
      <c r="BU30" s="3">
        <f t="shared" si="23"/>
        <v>2223798.1454653214</v>
      </c>
      <c r="BV30" s="3">
        <f t="shared" si="23"/>
        <v>2223798.1454653214</v>
      </c>
      <c r="BW30" s="3">
        <f t="shared" si="23"/>
        <v>2223798.1454653214</v>
      </c>
      <c r="BX30" s="3">
        <f t="shared" si="23"/>
        <v>2223798.1454653214</v>
      </c>
      <c r="BY30" s="3">
        <f t="shared" si="23"/>
        <v>2223798.1454653214</v>
      </c>
      <c r="BZ30" s="3">
        <f t="shared" si="23"/>
        <v>2223798.1454653214</v>
      </c>
      <c r="CA30" s="3">
        <f t="shared" si="23"/>
        <v>2223798.1454653214</v>
      </c>
      <c r="CB30" s="3">
        <f t="shared" si="23"/>
        <v>2223798.1454653214</v>
      </c>
      <c r="CC30" s="3">
        <f t="shared" si="23"/>
        <v>2223798.1454653214</v>
      </c>
      <c r="CD30" s="3">
        <f t="shared" si="23"/>
        <v>2223798.1454653214</v>
      </c>
      <c r="CE30" s="3">
        <f t="shared" si="23"/>
        <v>2223798.1454653214</v>
      </c>
      <c r="CF30" s="3">
        <f t="shared" si="23"/>
        <v>2223798.1454653214</v>
      </c>
      <c r="CG30" s="3">
        <f t="shared" si="23"/>
        <v>2223798.1454653214</v>
      </c>
      <c r="CH30" s="12">
        <f t="shared" si="23"/>
        <v>2223798.1454653214</v>
      </c>
    </row>
    <row r="31" spans="1:86" x14ac:dyDescent="0.3">
      <c r="A31" s="565"/>
      <c r="B31" s="11" t="str">
        <f t="shared" si="7"/>
        <v>Miscellaneous</v>
      </c>
      <c r="C31" s="3">
        <f t="shared" si="7"/>
        <v>0</v>
      </c>
      <c r="D31" s="3">
        <f t="shared" ref="D31:BO31" si="24">IF(SUM($C$19:$N$19)=0,0,C31+D13)</f>
        <v>0</v>
      </c>
      <c r="E31" s="3">
        <f t="shared" si="24"/>
        <v>0</v>
      </c>
      <c r="F31" s="3">
        <f t="shared" si="24"/>
        <v>0</v>
      </c>
      <c r="G31" s="3">
        <f t="shared" si="24"/>
        <v>153.8999938964844</v>
      </c>
      <c r="H31" s="3">
        <f t="shared" si="24"/>
        <v>153.8999938964844</v>
      </c>
      <c r="I31" s="3">
        <f t="shared" si="24"/>
        <v>153.8999938964844</v>
      </c>
      <c r="J31" s="3">
        <f t="shared" si="24"/>
        <v>153.8999938964844</v>
      </c>
      <c r="K31" s="3">
        <f t="shared" si="24"/>
        <v>153.8999938964844</v>
      </c>
      <c r="L31" s="3">
        <f t="shared" si="24"/>
        <v>153.8999938964844</v>
      </c>
      <c r="M31" s="3">
        <f t="shared" si="24"/>
        <v>153.8999938964844</v>
      </c>
      <c r="N31" s="3">
        <f t="shared" si="24"/>
        <v>153.8999938964844</v>
      </c>
      <c r="O31" s="3">
        <f t="shared" si="24"/>
        <v>153.8999938964844</v>
      </c>
      <c r="P31" s="3">
        <f t="shared" si="24"/>
        <v>153.8999938964844</v>
      </c>
      <c r="Q31" s="3">
        <f t="shared" si="24"/>
        <v>153.8999938964844</v>
      </c>
      <c r="R31" s="3">
        <f t="shared" si="24"/>
        <v>153.8999938964844</v>
      </c>
      <c r="S31" s="3">
        <f t="shared" si="24"/>
        <v>153.8999938964844</v>
      </c>
      <c r="T31" s="3">
        <f t="shared" si="24"/>
        <v>153.8999938964844</v>
      </c>
      <c r="U31" s="3">
        <f t="shared" si="24"/>
        <v>153.8999938964844</v>
      </c>
      <c r="V31" s="3">
        <f t="shared" si="24"/>
        <v>153.8999938964844</v>
      </c>
      <c r="W31" s="3">
        <f t="shared" si="24"/>
        <v>153.8999938964844</v>
      </c>
      <c r="X31" s="3">
        <f t="shared" si="24"/>
        <v>153.8999938964844</v>
      </c>
      <c r="Y31" s="3">
        <f t="shared" si="24"/>
        <v>153.8999938964844</v>
      </c>
      <c r="Z31" s="3">
        <f t="shared" si="24"/>
        <v>153.8999938964844</v>
      </c>
      <c r="AA31" s="3">
        <f t="shared" si="24"/>
        <v>153.8999938964844</v>
      </c>
      <c r="AB31" s="3">
        <f t="shared" si="24"/>
        <v>153.8999938964844</v>
      </c>
      <c r="AC31" s="3">
        <f t="shared" si="24"/>
        <v>153.8999938964844</v>
      </c>
      <c r="AD31" s="3">
        <f t="shared" si="24"/>
        <v>153.8999938964844</v>
      </c>
      <c r="AE31" s="3">
        <f t="shared" si="24"/>
        <v>153.8999938964844</v>
      </c>
      <c r="AF31" s="3">
        <f t="shared" si="24"/>
        <v>153.8999938964844</v>
      </c>
      <c r="AG31" s="3">
        <f t="shared" si="24"/>
        <v>153.8999938964844</v>
      </c>
      <c r="AH31" s="3">
        <f t="shared" si="24"/>
        <v>153.8999938964844</v>
      </c>
      <c r="AI31" s="3">
        <f t="shared" si="24"/>
        <v>153.8999938964844</v>
      </c>
      <c r="AJ31" s="3">
        <f t="shared" si="24"/>
        <v>153.8999938964844</v>
      </c>
      <c r="AK31" s="3">
        <f t="shared" si="24"/>
        <v>153.8999938964844</v>
      </c>
      <c r="AL31" s="3">
        <f t="shared" si="24"/>
        <v>153.8999938964844</v>
      </c>
      <c r="AM31" s="3">
        <f t="shared" si="24"/>
        <v>153.8999938964844</v>
      </c>
      <c r="AN31" s="3">
        <f t="shared" si="24"/>
        <v>153.8999938964844</v>
      </c>
      <c r="AO31" s="3">
        <f t="shared" si="24"/>
        <v>153.8999938964844</v>
      </c>
      <c r="AP31" s="3">
        <f t="shared" si="24"/>
        <v>153.8999938964844</v>
      </c>
      <c r="AQ31" s="3">
        <f t="shared" si="24"/>
        <v>153.8999938964844</v>
      </c>
      <c r="AR31" s="3">
        <f t="shared" si="24"/>
        <v>153.8999938964844</v>
      </c>
      <c r="AS31" s="3">
        <f t="shared" si="24"/>
        <v>153.8999938964844</v>
      </c>
      <c r="AT31" s="3">
        <f t="shared" si="24"/>
        <v>153.8999938964844</v>
      </c>
      <c r="AU31" s="3">
        <f t="shared" si="24"/>
        <v>153.8999938964844</v>
      </c>
      <c r="AV31" s="3">
        <f t="shared" si="24"/>
        <v>153.8999938964844</v>
      </c>
      <c r="AW31" s="3">
        <f t="shared" si="24"/>
        <v>153.8999938964844</v>
      </c>
      <c r="AX31" s="3">
        <f t="shared" si="24"/>
        <v>153.8999938964844</v>
      </c>
      <c r="AY31" s="3">
        <f t="shared" si="24"/>
        <v>153.8999938964844</v>
      </c>
      <c r="AZ31" s="3">
        <f t="shared" si="24"/>
        <v>153.8999938964844</v>
      </c>
      <c r="BA31" s="3">
        <f t="shared" si="24"/>
        <v>153.8999938964844</v>
      </c>
      <c r="BB31" s="3">
        <f t="shared" si="24"/>
        <v>153.8999938964844</v>
      </c>
      <c r="BC31" s="3">
        <f t="shared" si="24"/>
        <v>153.8999938964844</v>
      </c>
      <c r="BD31" s="3">
        <f t="shared" si="24"/>
        <v>153.8999938964844</v>
      </c>
      <c r="BE31" s="3">
        <f t="shared" si="24"/>
        <v>153.8999938964844</v>
      </c>
      <c r="BF31" s="3">
        <f t="shared" si="24"/>
        <v>153.8999938964844</v>
      </c>
      <c r="BG31" s="3">
        <f t="shared" si="24"/>
        <v>153.8999938964844</v>
      </c>
      <c r="BH31" s="3">
        <f t="shared" si="24"/>
        <v>153.8999938964844</v>
      </c>
      <c r="BI31" s="3">
        <f t="shared" si="24"/>
        <v>153.8999938964844</v>
      </c>
      <c r="BJ31" s="3">
        <f t="shared" si="24"/>
        <v>153.8999938964844</v>
      </c>
      <c r="BK31" s="3">
        <f t="shared" si="24"/>
        <v>153.8999938964844</v>
      </c>
      <c r="BL31" s="3">
        <f t="shared" si="24"/>
        <v>153.8999938964844</v>
      </c>
      <c r="BM31" s="3">
        <f t="shared" si="24"/>
        <v>153.8999938964844</v>
      </c>
      <c r="BN31" s="3">
        <f t="shared" si="24"/>
        <v>153.8999938964844</v>
      </c>
      <c r="BO31" s="3">
        <f t="shared" si="24"/>
        <v>153.8999938964844</v>
      </c>
      <c r="BP31" s="3">
        <f t="shared" ref="BP31:CH31" si="25">IF(SUM($C$19:$N$19)=0,0,BO31+BP13)</f>
        <v>153.8999938964844</v>
      </c>
      <c r="BQ31" s="3">
        <f t="shared" si="25"/>
        <v>153.8999938964844</v>
      </c>
      <c r="BR31" s="3">
        <f t="shared" si="25"/>
        <v>153.8999938964844</v>
      </c>
      <c r="BS31" s="3">
        <f t="shared" si="25"/>
        <v>153.8999938964844</v>
      </c>
      <c r="BT31" s="3">
        <f t="shared" si="25"/>
        <v>153.8999938964844</v>
      </c>
      <c r="BU31" s="3">
        <f t="shared" si="25"/>
        <v>153.8999938964844</v>
      </c>
      <c r="BV31" s="3">
        <f t="shared" si="25"/>
        <v>153.8999938964844</v>
      </c>
      <c r="BW31" s="3">
        <f t="shared" si="25"/>
        <v>153.8999938964844</v>
      </c>
      <c r="BX31" s="3">
        <f t="shared" si="25"/>
        <v>153.8999938964844</v>
      </c>
      <c r="BY31" s="3">
        <f t="shared" si="25"/>
        <v>153.8999938964844</v>
      </c>
      <c r="BZ31" s="3">
        <f t="shared" si="25"/>
        <v>153.8999938964844</v>
      </c>
      <c r="CA31" s="3">
        <f t="shared" si="25"/>
        <v>153.8999938964844</v>
      </c>
      <c r="CB31" s="3">
        <f t="shared" si="25"/>
        <v>153.8999938964844</v>
      </c>
      <c r="CC31" s="3">
        <f t="shared" si="25"/>
        <v>153.8999938964844</v>
      </c>
      <c r="CD31" s="3">
        <f t="shared" si="25"/>
        <v>153.8999938964844</v>
      </c>
      <c r="CE31" s="3">
        <f t="shared" si="25"/>
        <v>153.8999938964844</v>
      </c>
      <c r="CF31" s="3">
        <f t="shared" si="25"/>
        <v>153.8999938964844</v>
      </c>
      <c r="CG31" s="3">
        <f t="shared" si="25"/>
        <v>153.8999938964844</v>
      </c>
      <c r="CH31" s="12">
        <f t="shared" si="25"/>
        <v>153.8999938964844</v>
      </c>
    </row>
    <row r="32" spans="1:86" ht="15" customHeight="1" x14ac:dyDescent="0.3">
      <c r="A32" s="565"/>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
      <c r="A33" s="565"/>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
      <c r="A34" s="565"/>
      <c r="B34" s="11" t="str">
        <f t="shared" si="7"/>
        <v>Refrigeration</v>
      </c>
      <c r="C34" s="3">
        <f t="shared" si="7"/>
        <v>0</v>
      </c>
      <c r="D34" s="3">
        <f t="shared" ref="D34:BO34" si="30">IF(SUM($C$19:$N$19)=0,0,C34+D16)</f>
        <v>0</v>
      </c>
      <c r="E34" s="3">
        <f t="shared" si="30"/>
        <v>0</v>
      </c>
      <c r="F34" s="3">
        <f t="shared" si="30"/>
        <v>2951</v>
      </c>
      <c r="G34" s="3">
        <f t="shared" si="30"/>
        <v>2951</v>
      </c>
      <c r="H34" s="3">
        <f t="shared" si="30"/>
        <v>2951</v>
      </c>
      <c r="I34" s="3">
        <f t="shared" si="30"/>
        <v>2951</v>
      </c>
      <c r="J34" s="3">
        <f t="shared" si="30"/>
        <v>2951</v>
      </c>
      <c r="K34" s="3">
        <f t="shared" si="30"/>
        <v>2951</v>
      </c>
      <c r="L34" s="3">
        <f t="shared" si="30"/>
        <v>2951</v>
      </c>
      <c r="M34" s="3">
        <f t="shared" si="30"/>
        <v>2951</v>
      </c>
      <c r="N34" s="3">
        <f t="shared" si="30"/>
        <v>2951</v>
      </c>
      <c r="O34" s="3">
        <f t="shared" si="30"/>
        <v>2951</v>
      </c>
      <c r="P34" s="3">
        <f t="shared" si="30"/>
        <v>2951</v>
      </c>
      <c r="Q34" s="3">
        <f t="shared" si="30"/>
        <v>2951</v>
      </c>
      <c r="R34" s="3">
        <f t="shared" si="30"/>
        <v>2951</v>
      </c>
      <c r="S34" s="3">
        <f t="shared" si="30"/>
        <v>2951</v>
      </c>
      <c r="T34" s="3">
        <f t="shared" si="30"/>
        <v>2951</v>
      </c>
      <c r="U34" s="3">
        <f t="shared" si="30"/>
        <v>2951</v>
      </c>
      <c r="V34" s="3">
        <f t="shared" si="30"/>
        <v>2951</v>
      </c>
      <c r="W34" s="3">
        <f t="shared" si="30"/>
        <v>2951</v>
      </c>
      <c r="X34" s="3">
        <f t="shared" si="30"/>
        <v>2951</v>
      </c>
      <c r="Y34" s="3">
        <f t="shared" si="30"/>
        <v>2951</v>
      </c>
      <c r="Z34" s="3">
        <f t="shared" si="30"/>
        <v>2951</v>
      </c>
      <c r="AA34" s="3">
        <f t="shared" si="30"/>
        <v>2951</v>
      </c>
      <c r="AB34" s="3">
        <f t="shared" si="30"/>
        <v>2951</v>
      </c>
      <c r="AC34" s="3">
        <f t="shared" si="30"/>
        <v>2951</v>
      </c>
      <c r="AD34" s="3">
        <f t="shared" si="30"/>
        <v>2951</v>
      </c>
      <c r="AE34" s="3">
        <f t="shared" si="30"/>
        <v>2951</v>
      </c>
      <c r="AF34" s="3">
        <f t="shared" si="30"/>
        <v>2951</v>
      </c>
      <c r="AG34" s="3">
        <f t="shared" si="30"/>
        <v>2951</v>
      </c>
      <c r="AH34" s="3">
        <f t="shared" si="30"/>
        <v>2951</v>
      </c>
      <c r="AI34" s="3">
        <f t="shared" si="30"/>
        <v>2951</v>
      </c>
      <c r="AJ34" s="3">
        <f t="shared" si="30"/>
        <v>2951</v>
      </c>
      <c r="AK34" s="3">
        <f t="shared" si="30"/>
        <v>2951</v>
      </c>
      <c r="AL34" s="3">
        <f t="shared" si="30"/>
        <v>2951</v>
      </c>
      <c r="AM34" s="3">
        <f t="shared" si="30"/>
        <v>2951</v>
      </c>
      <c r="AN34" s="3">
        <f t="shared" si="30"/>
        <v>2951</v>
      </c>
      <c r="AO34" s="3">
        <f t="shared" si="30"/>
        <v>2951</v>
      </c>
      <c r="AP34" s="3">
        <f t="shared" si="30"/>
        <v>2951</v>
      </c>
      <c r="AQ34" s="3">
        <f t="shared" si="30"/>
        <v>2951</v>
      </c>
      <c r="AR34" s="3">
        <f t="shared" si="30"/>
        <v>2951</v>
      </c>
      <c r="AS34" s="3">
        <f t="shared" si="30"/>
        <v>2951</v>
      </c>
      <c r="AT34" s="3">
        <f t="shared" si="30"/>
        <v>2951</v>
      </c>
      <c r="AU34" s="3">
        <f t="shared" si="30"/>
        <v>2951</v>
      </c>
      <c r="AV34" s="3">
        <f t="shared" si="30"/>
        <v>2951</v>
      </c>
      <c r="AW34" s="3">
        <f t="shared" si="30"/>
        <v>2951</v>
      </c>
      <c r="AX34" s="3">
        <f t="shared" si="30"/>
        <v>2951</v>
      </c>
      <c r="AY34" s="3">
        <f t="shared" si="30"/>
        <v>2951</v>
      </c>
      <c r="AZ34" s="3">
        <f t="shared" si="30"/>
        <v>2951</v>
      </c>
      <c r="BA34" s="3">
        <f t="shared" si="30"/>
        <v>2951</v>
      </c>
      <c r="BB34" s="3">
        <f t="shared" si="30"/>
        <v>2951</v>
      </c>
      <c r="BC34" s="3">
        <f t="shared" si="30"/>
        <v>2951</v>
      </c>
      <c r="BD34" s="3">
        <f t="shared" si="30"/>
        <v>2951</v>
      </c>
      <c r="BE34" s="3">
        <f t="shared" si="30"/>
        <v>2951</v>
      </c>
      <c r="BF34" s="3">
        <f t="shared" si="30"/>
        <v>2951</v>
      </c>
      <c r="BG34" s="3">
        <f t="shared" si="30"/>
        <v>2951</v>
      </c>
      <c r="BH34" s="3">
        <f t="shared" si="30"/>
        <v>2951</v>
      </c>
      <c r="BI34" s="3">
        <f t="shared" si="30"/>
        <v>2951</v>
      </c>
      <c r="BJ34" s="3">
        <f t="shared" si="30"/>
        <v>2951</v>
      </c>
      <c r="BK34" s="3">
        <f t="shared" si="30"/>
        <v>2951</v>
      </c>
      <c r="BL34" s="3">
        <f t="shared" si="30"/>
        <v>2951</v>
      </c>
      <c r="BM34" s="3">
        <f t="shared" si="30"/>
        <v>2951</v>
      </c>
      <c r="BN34" s="3">
        <f t="shared" si="30"/>
        <v>2951</v>
      </c>
      <c r="BO34" s="3">
        <f t="shared" si="30"/>
        <v>2951</v>
      </c>
      <c r="BP34" s="3">
        <f t="shared" ref="BP34:CH34" si="31">IF(SUM($C$19:$N$19)=0,0,BO34+BP16)</f>
        <v>2951</v>
      </c>
      <c r="BQ34" s="3">
        <f t="shared" si="31"/>
        <v>2951</v>
      </c>
      <c r="BR34" s="3">
        <f t="shared" si="31"/>
        <v>2951</v>
      </c>
      <c r="BS34" s="3">
        <f t="shared" si="31"/>
        <v>2951</v>
      </c>
      <c r="BT34" s="3">
        <f t="shared" si="31"/>
        <v>2951</v>
      </c>
      <c r="BU34" s="3">
        <f t="shared" si="31"/>
        <v>2951</v>
      </c>
      <c r="BV34" s="3">
        <f t="shared" si="31"/>
        <v>2951</v>
      </c>
      <c r="BW34" s="3">
        <f t="shared" si="31"/>
        <v>2951</v>
      </c>
      <c r="BX34" s="3">
        <f t="shared" si="31"/>
        <v>2951</v>
      </c>
      <c r="BY34" s="3">
        <f t="shared" si="31"/>
        <v>2951</v>
      </c>
      <c r="BZ34" s="3">
        <f t="shared" si="31"/>
        <v>2951</v>
      </c>
      <c r="CA34" s="3">
        <f t="shared" si="31"/>
        <v>2951</v>
      </c>
      <c r="CB34" s="3">
        <f t="shared" si="31"/>
        <v>2951</v>
      </c>
      <c r="CC34" s="3">
        <f t="shared" si="31"/>
        <v>2951</v>
      </c>
      <c r="CD34" s="3">
        <f t="shared" si="31"/>
        <v>2951</v>
      </c>
      <c r="CE34" s="3">
        <f t="shared" si="31"/>
        <v>2951</v>
      </c>
      <c r="CF34" s="3">
        <f t="shared" si="31"/>
        <v>2951</v>
      </c>
      <c r="CG34" s="3">
        <f t="shared" si="31"/>
        <v>2951</v>
      </c>
      <c r="CH34" s="12">
        <f t="shared" si="31"/>
        <v>2951</v>
      </c>
    </row>
    <row r="35" spans="1:86" x14ac:dyDescent="0.3">
      <c r="A35" s="565"/>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3567.963134765625</v>
      </c>
      <c r="O35" s="3">
        <f t="shared" si="32"/>
        <v>3567.963134765625</v>
      </c>
      <c r="P35" s="3">
        <f t="shared" si="32"/>
        <v>3567.963134765625</v>
      </c>
      <c r="Q35" s="3">
        <f t="shared" si="32"/>
        <v>3567.963134765625</v>
      </c>
      <c r="R35" s="3">
        <f t="shared" si="32"/>
        <v>3567.963134765625</v>
      </c>
      <c r="S35" s="3">
        <f t="shared" si="32"/>
        <v>3567.963134765625</v>
      </c>
      <c r="T35" s="3">
        <f t="shared" si="32"/>
        <v>3567.963134765625</v>
      </c>
      <c r="U35" s="3">
        <f t="shared" si="32"/>
        <v>3567.963134765625</v>
      </c>
      <c r="V35" s="3">
        <f t="shared" si="32"/>
        <v>3567.963134765625</v>
      </c>
      <c r="W35" s="3">
        <f t="shared" si="32"/>
        <v>3567.963134765625</v>
      </c>
      <c r="X35" s="3">
        <f t="shared" si="32"/>
        <v>3567.963134765625</v>
      </c>
      <c r="Y35" s="3">
        <f t="shared" si="32"/>
        <v>3567.963134765625</v>
      </c>
      <c r="Z35" s="3">
        <f t="shared" si="32"/>
        <v>3567.963134765625</v>
      </c>
      <c r="AA35" s="3">
        <f t="shared" si="32"/>
        <v>3567.963134765625</v>
      </c>
      <c r="AB35" s="3">
        <f t="shared" si="32"/>
        <v>3567.963134765625</v>
      </c>
      <c r="AC35" s="3">
        <f t="shared" si="32"/>
        <v>3567.963134765625</v>
      </c>
      <c r="AD35" s="3">
        <f t="shared" si="32"/>
        <v>3567.963134765625</v>
      </c>
      <c r="AE35" s="3">
        <f t="shared" si="32"/>
        <v>3567.963134765625</v>
      </c>
      <c r="AF35" s="3">
        <f t="shared" si="32"/>
        <v>3567.963134765625</v>
      </c>
      <c r="AG35" s="3">
        <f t="shared" si="32"/>
        <v>3567.963134765625</v>
      </c>
      <c r="AH35" s="3">
        <f t="shared" si="32"/>
        <v>3567.963134765625</v>
      </c>
      <c r="AI35" s="3">
        <f t="shared" si="32"/>
        <v>3567.963134765625</v>
      </c>
      <c r="AJ35" s="3">
        <f t="shared" si="32"/>
        <v>3567.963134765625</v>
      </c>
      <c r="AK35" s="3">
        <f t="shared" si="32"/>
        <v>3567.963134765625</v>
      </c>
      <c r="AL35" s="3">
        <f t="shared" si="32"/>
        <v>3567.963134765625</v>
      </c>
      <c r="AM35" s="3">
        <f t="shared" si="32"/>
        <v>3567.963134765625</v>
      </c>
      <c r="AN35" s="3">
        <f t="shared" si="32"/>
        <v>3567.963134765625</v>
      </c>
      <c r="AO35" s="3">
        <f t="shared" si="32"/>
        <v>3567.963134765625</v>
      </c>
      <c r="AP35" s="3">
        <f t="shared" si="32"/>
        <v>3567.963134765625</v>
      </c>
      <c r="AQ35" s="3">
        <f t="shared" si="32"/>
        <v>3567.963134765625</v>
      </c>
      <c r="AR35" s="3">
        <f t="shared" si="32"/>
        <v>3567.963134765625</v>
      </c>
      <c r="AS35" s="3">
        <f t="shared" si="32"/>
        <v>3567.963134765625</v>
      </c>
      <c r="AT35" s="3">
        <f t="shared" si="32"/>
        <v>3567.963134765625</v>
      </c>
      <c r="AU35" s="3">
        <f t="shared" si="32"/>
        <v>3567.963134765625</v>
      </c>
      <c r="AV35" s="3">
        <f t="shared" si="32"/>
        <v>3567.963134765625</v>
      </c>
      <c r="AW35" s="3">
        <f t="shared" si="32"/>
        <v>3567.963134765625</v>
      </c>
      <c r="AX35" s="3">
        <f t="shared" si="32"/>
        <v>3567.963134765625</v>
      </c>
      <c r="AY35" s="3">
        <f t="shared" si="32"/>
        <v>3567.963134765625</v>
      </c>
      <c r="AZ35" s="3">
        <f t="shared" si="32"/>
        <v>3567.963134765625</v>
      </c>
      <c r="BA35" s="3">
        <f t="shared" si="32"/>
        <v>3567.963134765625</v>
      </c>
      <c r="BB35" s="3">
        <f t="shared" si="32"/>
        <v>3567.963134765625</v>
      </c>
      <c r="BC35" s="3">
        <f t="shared" si="32"/>
        <v>3567.963134765625</v>
      </c>
      <c r="BD35" s="3">
        <f t="shared" si="32"/>
        <v>3567.963134765625</v>
      </c>
      <c r="BE35" s="3">
        <f t="shared" si="32"/>
        <v>3567.963134765625</v>
      </c>
      <c r="BF35" s="3">
        <f t="shared" si="32"/>
        <v>3567.963134765625</v>
      </c>
      <c r="BG35" s="3">
        <f t="shared" si="32"/>
        <v>3567.963134765625</v>
      </c>
      <c r="BH35" s="3">
        <f t="shared" si="32"/>
        <v>3567.963134765625</v>
      </c>
      <c r="BI35" s="3">
        <f t="shared" si="32"/>
        <v>3567.963134765625</v>
      </c>
      <c r="BJ35" s="3">
        <f t="shared" si="32"/>
        <v>3567.963134765625</v>
      </c>
      <c r="BK35" s="3">
        <f t="shared" si="32"/>
        <v>3567.963134765625</v>
      </c>
      <c r="BL35" s="3">
        <f t="shared" si="32"/>
        <v>3567.963134765625</v>
      </c>
      <c r="BM35" s="3">
        <f t="shared" si="32"/>
        <v>3567.963134765625</v>
      </c>
      <c r="BN35" s="3">
        <f t="shared" si="32"/>
        <v>3567.963134765625</v>
      </c>
      <c r="BO35" s="3">
        <f t="shared" si="32"/>
        <v>3567.963134765625</v>
      </c>
      <c r="BP35" s="3">
        <f t="shared" ref="BP35:CH35" si="33">IF(SUM($C$19:$N$19)=0,0,BO35+BP17)</f>
        <v>3567.963134765625</v>
      </c>
      <c r="BQ35" s="3">
        <f t="shared" si="33"/>
        <v>3567.963134765625</v>
      </c>
      <c r="BR35" s="3">
        <f t="shared" si="33"/>
        <v>3567.963134765625</v>
      </c>
      <c r="BS35" s="3">
        <f t="shared" si="33"/>
        <v>3567.963134765625</v>
      </c>
      <c r="BT35" s="3">
        <f t="shared" si="33"/>
        <v>3567.963134765625</v>
      </c>
      <c r="BU35" s="3">
        <f t="shared" si="33"/>
        <v>3567.963134765625</v>
      </c>
      <c r="BV35" s="3">
        <f t="shared" si="33"/>
        <v>3567.963134765625</v>
      </c>
      <c r="BW35" s="3">
        <f t="shared" si="33"/>
        <v>3567.963134765625</v>
      </c>
      <c r="BX35" s="3">
        <f t="shared" si="33"/>
        <v>3567.963134765625</v>
      </c>
      <c r="BY35" s="3">
        <f t="shared" si="33"/>
        <v>3567.963134765625</v>
      </c>
      <c r="BZ35" s="3">
        <f t="shared" si="33"/>
        <v>3567.963134765625</v>
      </c>
      <c r="CA35" s="3">
        <f t="shared" si="33"/>
        <v>3567.963134765625</v>
      </c>
      <c r="CB35" s="3">
        <f t="shared" si="33"/>
        <v>3567.963134765625</v>
      </c>
      <c r="CC35" s="3">
        <f t="shared" si="33"/>
        <v>3567.963134765625</v>
      </c>
      <c r="CD35" s="3">
        <f t="shared" si="33"/>
        <v>3567.963134765625</v>
      </c>
      <c r="CE35" s="3">
        <f t="shared" si="33"/>
        <v>3567.963134765625</v>
      </c>
      <c r="CF35" s="3">
        <f t="shared" si="33"/>
        <v>3567.963134765625</v>
      </c>
      <c r="CG35" s="3">
        <f t="shared" si="33"/>
        <v>3567.963134765625</v>
      </c>
      <c r="CH35" s="12">
        <f t="shared" si="33"/>
        <v>3567.963134765625</v>
      </c>
    </row>
    <row r="36" spans="1:86" ht="15" customHeight="1" x14ac:dyDescent="0.3">
      <c r="A36" s="565"/>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16" t="str">
        <f t="shared" si="7"/>
        <v>Monthly kWh</v>
      </c>
      <c r="C37" s="276">
        <f>SUM(C23:C36)</f>
        <v>0</v>
      </c>
      <c r="D37" s="276">
        <f t="shared" ref="D37:BO37" si="34">SUM(D23:D36)</f>
        <v>0</v>
      </c>
      <c r="E37" s="276">
        <f t="shared" si="34"/>
        <v>191704.90600590699</v>
      </c>
      <c r="F37" s="276">
        <f t="shared" si="34"/>
        <v>331573.52436309308</v>
      </c>
      <c r="G37" s="276">
        <f t="shared" si="34"/>
        <v>681602.53797290241</v>
      </c>
      <c r="H37" s="276">
        <f t="shared" si="34"/>
        <v>858946.33789747325</v>
      </c>
      <c r="I37" s="276">
        <f t="shared" si="34"/>
        <v>1004822.6357277629</v>
      </c>
      <c r="J37" s="276">
        <f t="shared" si="34"/>
        <v>1058642.018424843</v>
      </c>
      <c r="K37" s="276">
        <f t="shared" si="34"/>
        <v>1576477.754301284</v>
      </c>
      <c r="L37" s="276">
        <f t="shared" si="34"/>
        <v>1647804.837692644</v>
      </c>
      <c r="M37" s="276">
        <f t="shared" si="34"/>
        <v>1866052.9974424441</v>
      </c>
      <c r="N37" s="276">
        <f t="shared" si="34"/>
        <v>2266001.2554048966</v>
      </c>
      <c r="O37" s="276">
        <f t="shared" si="34"/>
        <v>2266001.2554048966</v>
      </c>
      <c r="P37" s="276">
        <f t="shared" si="34"/>
        <v>2266001.2554048966</v>
      </c>
      <c r="Q37" s="276">
        <f t="shared" si="34"/>
        <v>2266001.2554048966</v>
      </c>
      <c r="R37" s="276">
        <f t="shared" si="34"/>
        <v>2266001.2554048966</v>
      </c>
      <c r="S37" s="276">
        <f t="shared" si="34"/>
        <v>2266001.2554048966</v>
      </c>
      <c r="T37" s="276">
        <f t="shared" si="34"/>
        <v>2266001.2554048966</v>
      </c>
      <c r="U37" s="276">
        <f t="shared" si="34"/>
        <v>2266001.2554048966</v>
      </c>
      <c r="V37" s="276">
        <f t="shared" si="34"/>
        <v>2266001.2554048966</v>
      </c>
      <c r="W37" s="276">
        <f t="shared" si="34"/>
        <v>2266001.2554048966</v>
      </c>
      <c r="X37" s="276">
        <f t="shared" si="34"/>
        <v>2266001.2554048966</v>
      </c>
      <c r="Y37" s="276">
        <f t="shared" si="34"/>
        <v>2266001.2554048966</v>
      </c>
      <c r="Z37" s="276">
        <f t="shared" si="34"/>
        <v>2266001.2554048966</v>
      </c>
      <c r="AA37" s="276">
        <f t="shared" si="34"/>
        <v>2266001.2554048966</v>
      </c>
      <c r="AB37" s="276">
        <f t="shared" si="34"/>
        <v>2266001.2554048966</v>
      </c>
      <c r="AC37" s="276">
        <f t="shared" si="34"/>
        <v>2266001.2554048966</v>
      </c>
      <c r="AD37" s="276">
        <f t="shared" si="34"/>
        <v>2266001.2554048966</v>
      </c>
      <c r="AE37" s="276">
        <f t="shared" si="34"/>
        <v>2266001.2554048966</v>
      </c>
      <c r="AF37" s="276">
        <f t="shared" si="34"/>
        <v>2266001.2554048966</v>
      </c>
      <c r="AG37" s="276">
        <f t="shared" si="34"/>
        <v>2266001.2554048966</v>
      </c>
      <c r="AH37" s="276">
        <f t="shared" si="34"/>
        <v>2266001.2554048966</v>
      </c>
      <c r="AI37" s="276">
        <f t="shared" si="34"/>
        <v>2266001.2554048966</v>
      </c>
      <c r="AJ37" s="276">
        <f t="shared" si="34"/>
        <v>2266001.2554048966</v>
      </c>
      <c r="AK37" s="276">
        <f t="shared" si="34"/>
        <v>2266001.2554048966</v>
      </c>
      <c r="AL37" s="276">
        <f t="shared" si="34"/>
        <v>2266001.2554048966</v>
      </c>
      <c r="AM37" s="276">
        <f t="shared" si="34"/>
        <v>2266001.2554048966</v>
      </c>
      <c r="AN37" s="276">
        <f t="shared" si="34"/>
        <v>2266001.2554048966</v>
      </c>
      <c r="AO37" s="276">
        <f t="shared" si="34"/>
        <v>2266001.2554048966</v>
      </c>
      <c r="AP37" s="276">
        <f t="shared" si="34"/>
        <v>2266001.2554048966</v>
      </c>
      <c r="AQ37" s="276">
        <f t="shared" si="34"/>
        <v>2266001.2554048966</v>
      </c>
      <c r="AR37" s="276">
        <f t="shared" si="34"/>
        <v>2266001.2554048966</v>
      </c>
      <c r="AS37" s="276">
        <f t="shared" si="34"/>
        <v>2266001.2554048966</v>
      </c>
      <c r="AT37" s="276">
        <f t="shared" si="34"/>
        <v>2266001.2554048966</v>
      </c>
      <c r="AU37" s="276">
        <f t="shared" si="34"/>
        <v>2266001.2554048966</v>
      </c>
      <c r="AV37" s="276">
        <f t="shared" si="34"/>
        <v>2266001.2554048966</v>
      </c>
      <c r="AW37" s="276">
        <f t="shared" si="34"/>
        <v>2266001.2554048966</v>
      </c>
      <c r="AX37" s="276">
        <f t="shared" si="34"/>
        <v>2266001.2554048966</v>
      </c>
      <c r="AY37" s="276">
        <f t="shared" si="34"/>
        <v>2266001.2554048966</v>
      </c>
      <c r="AZ37" s="276">
        <f t="shared" si="34"/>
        <v>2266001.2554048966</v>
      </c>
      <c r="BA37" s="276">
        <f t="shared" si="34"/>
        <v>2266001.2554048966</v>
      </c>
      <c r="BB37" s="276">
        <f t="shared" si="34"/>
        <v>2266001.2554048966</v>
      </c>
      <c r="BC37" s="276">
        <f t="shared" si="34"/>
        <v>2266001.2554048966</v>
      </c>
      <c r="BD37" s="276">
        <f t="shared" si="34"/>
        <v>2266001.2554048966</v>
      </c>
      <c r="BE37" s="276">
        <f t="shared" si="34"/>
        <v>2266001.2554048966</v>
      </c>
      <c r="BF37" s="276">
        <f t="shared" si="34"/>
        <v>2266001.2554048966</v>
      </c>
      <c r="BG37" s="276">
        <f t="shared" si="34"/>
        <v>2266001.2554048966</v>
      </c>
      <c r="BH37" s="276">
        <f t="shared" si="34"/>
        <v>2266001.2554048966</v>
      </c>
      <c r="BI37" s="276">
        <f t="shared" si="34"/>
        <v>2266001.2554048966</v>
      </c>
      <c r="BJ37" s="276">
        <f t="shared" si="34"/>
        <v>2266001.2554048966</v>
      </c>
      <c r="BK37" s="276">
        <f t="shared" si="34"/>
        <v>2266001.2554048966</v>
      </c>
      <c r="BL37" s="276">
        <f t="shared" si="34"/>
        <v>2266001.2554048966</v>
      </c>
      <c r="BM37" s="276">
        <f t="shared" si="34"/>
        <v>2266001.2554048966</v>
      </c>
      <c r="BN37" s="276">
        <f t="shared" si="34"/>
        <v>2266001.2554048966</v>
      </c>
      <c r="BO37" s="276">
        <f t="shared" si="34"/>
        <v>2266001.2554048966</v>
      </c>
      <c r="BP37" s="276">
        <f t="shared" ref="BP37:CH37" si="35">SUM(BP23:BP36)</f>
        <v>2266001.2554048966</v>
      </c>
      <c r="BQ37" s="276">
        <f t="shared" si="35"/>
        <v>2266001.2554048966</v>
      </c>
      <c r="BR37" s="276">
        <f t="shared" si="35"/>
        <v>2266001.2554048966</v>
      </c>
      <c r="BS37" s="276">
        <f t="shared" si="35"/>
        <v>2266001.2554048966</v>
      </c>
      <c r="BT37" s="276">
        <f t="shared" si="35"/>
        <v>2266001.2554048966</v>
      </c>
      <c r="BU37" s="276">
        <f t="shared" si="35"/>
        <v>2266001.2554048966</v>
      </c>
      <c r="BV37" s="276">
        <f t="shared" si="35"/>
        <v>2266001.2554048966</v>
      </c>
      <c r="BW37" s="276">
        <f t="shared" si="35"/>
        <v>2266001.2554048966</v>
      </c>
      <c r="BX37" s="276">
        <f t="shared" si="35"/>
        <v>2266001.2554048966</v>
      </c>
      <c r="BY37" s="276">
        <f t="shared" si="35"/>
        <v>2266001.2554048966</v>
      </c>
      <c r="BZ37" s="276">
        <f t="shared" si="35"/>
        <v>2266001.2554048966</v>
      </c>
      <c r="CA37" s="276">
        <f t="shared" si="35"/>
        <v>2266001.2554048966</v>
      </c>
      <c r="CB37" s="276">
        <f t="shared" si="35"/>
        <v>2266001.2554048966</v>
      </c>
      <c r="CC37" s="276">
        <f t="shared" si="35"/>
        <v>2266001.2554048966</v>
      </c>
      <c r="CD37" s="276">
        <f t="shared" si="35"/>
        <v>2266001.2554048966</v>
      </c>
      <c r="CE37" s="276">
        <f t="shared" si="35"/>
        <v>2266001.2554048966</v>
      </c>
      <c r="CF37" s="276">
        <f t="shared" si="35"/>
        <v>2266001.2554048966</v>
      </c>
      <c r="CG37" s="276">
        <f t="shared" si="35"/>
        <v>2266001.2554048966</v>
      </c>
      <c r="CH37" s="279">
        <f t="shared" si="35"/>
        <v>2266001.2554048966</v>
      </c>
    </row>
    <row r="38" spans="1:86" x14ac:dyDescent="0.3">
      <c r="A38" s="8"/>
      <c r="B38" s="299"/>
      <c r="C38" s="9"/>
      <c r="D38" s="299"/>
      <c r="E38" s="9"/>
      <c r="F38" s="299"/>
      <c r="G38" s="299"/>
      <c r="H38" s="9"/>
      <c r="I38" s="299"/>
      <c r="J38" s="299"/>
      <c r="K38" s="9"/>
      <c r="L38" s="299"/>
      <c r="M38" s="299"/>
      <c r="N38" s="351" t="s">
        <v>195</v>
      </c>
      <c r="O38" s="350">
        <f>SUM(C5:N18)</f>
        <v>2266001.2554048966</v>
      </c>
      <c r="P38" s="299"/>
      <c r="Q38" s="9"/>
      <c r="R38" s="299"/>
      <c r="S38" s="299"/>
      <c r="T38" s="9"/>
      <c r="U38" s="299"/>
      <c r="V38" s="299"/>
      <c r="W38" s="9"/>
      <c r="X38" s="299"/>
      <c r="Y38" s="299"/>
      <c r="Z38" s="9"/>
      <c r="AA38" s="299"/>
      <c r="AB38" s="299"/>
      <c r="AC38" s="9"/>
      <c r="AD38" s="299"/>
      <c r="AE38" s="299"/>
      <c r="AF38" s="9"/>
      <c r="AG38" s="299"/>
      <c r="AH38" s="299"/>
      <c r="AI38" s="9"/>
      <c r="AJ38" s="299"/>
      <c r="AK38" s="299"/>
      <c r="AL38" s="9"/>
      <c r="AM38" s="299"/>
      <c r="AN38" s="299"/>
      <c r="AO38" s="9"/>
      <c r="AP38" s="299"/>
      <c r="AQ38" s="299"/>
      <c r="AR38" s="9"/>
      <c r="AS38" s="299"/>
      <c r="AT38" s="299"/>
      <c r="AU38" s="9"/>
      <c r="AV38" s="299"/>
      <c r="AW38" s="299"/>
      <c r="AX38" s="9"/>
      <c r="AY38" s="299"/>
      <c r="AZ38" s="299"/>
      <c r="BA38" s="9"/>
      <c r="BB38" s="299"/>
      <c r="BC38" s="299"/>
      <c r="BD38" s="9"/>
      <c r="BE38" s="299"/>
      <c r="BF38" s="299"/>
      <c r="BG38" s="9"/>
      <c r="BH38" s="299"/>
      <c r="BI38" s="299"/>
      <c r="BJ38" s="9"/>
      <c r="BK38" s="299"/>
      <c r="BL38" s="299"/>
      <c r="BM38" s="9"/>
      <c r="BN38" s="299"/>
      <c r="BO38" s="299"/>
      <c r="BP38" s="9"/>
      <c r="BQ38" s="299"/>
      <c r="BR38" s="299"/>
      <c r="BS38" s="9"/>
      <c r="BT38" s="299"/>
      <c r="BU38" s="299"/>
      <c r="BV38" s="9"/>
      <c r="BW38" s="299"/>
      <c r="BX38" s="299"/>
      <c r="BY38" s="9"/>
      <c r="BZ38" s="299"/>
      <c r="CA38" s="299"/>
      <c r="CB38" s="9"/>
      <c r="CC38" s="299"/>
      <c r="CD38" s="299"/>
      <c r="CE38" s="9"/>
      <c r="CF38" s="299"/>
      <c r="CG38" s="299"/>
      <c r="CH38" s="147"/>
    </row>
    <row r="39" spans="1:86" ht="15" thickBot="1" x14ac:dyDescent="0.35">
      <c r="C39" s="300"/>
      <c r="D39" s="146"/>
      <c r="E39" s="300"/>
      <c r="F39" s="146"/>
      <c r="G39" s="146"/>
      <c r="H39" s="300"/>
      <c r="I39" s="146"/>
      <c r="J39" s="146"/>
      <c r="K39" s="300"/>
      <c r="L39" s="146"/>
      <c r="M39" s="146"/>
      <c r="N39" s="300"/>
      <c r="O39" s="146"/>
      <c r="P39" s="146"/>
      <c r="Q39" s="300"/>
      <c r="R39" s="146"/>
      <c r="S39" s="146"/>
      <c r="T39" s="300"/>
      <c r="U39" s="146"/>
      <c r="V39" s="146"/>
      <c r="W39" s="300"/>
      <c r="X39" s="146"/>
      <c r="Y39" s="146"/>
      <c r="Z39" s="300"/>
      <c r="AA39" s="146"/>
      <c r="AB39" s="146"/>
      <c r="AC39" s="300"/>
      <c r="AD39" s="146"/>
      <c r="AE39" s="146"/>
      <c r="AF39" s="300"/>
      <c r="AG39" s="146"/>
      <c r="AH39" s="146"/>
      <c r="AI39" s="300"/>
      <c r="AJ39" s="146"/>
      <c r="AK39" s="146"/>
      <c r="AL39" s="300"/>
      <c r="AM39" s="146"/>
      <c r="AN39" s="146"/>
      <c r="AO39" s="300"/>
      <c r="AP39" s="146"/>
      <c r="AQ39" s="146"/>
      <c r="AR39" s="300"/>
      <c r="AS39" s="146"/>
      <c r="AT39" s="146"/>
      <c r="AU39" s="300"/>
      <c r="AV39" s="146"/>
      <c r="AW39" s="146"/>
      <c r="AX39" s="300"/>
      <c r="AY39" s="146"/>
      <c r="AZ39" s="146"/>
      <c r="BA39" s="300"/>
      <c r="BB39" s="146"/>
      <c r="BC39" s="146"/>
      <c r="BD39" s="300"/>
      <c r="BE39" s="146"/>
      <c r="BF39" s="146"/>
      <c r="BG39" s="300"/>
      <c r="BH39" s="146"/>
      <c r="BI39" s="146"/>
      <c r="BJ39" s="300"/>
      <c r="BK39" s="146"/>
      <c r="BL39" s="146"/>
      <c r="BM39" s="300"/>
      <c r="BN39" s="146"/>
      <c r="BO39" s="146"/>
      <c r="BP39" s="300"/>
      <c r="BQ39" s="146"/>
      <c r="BR39" s="146"/>
      <c r="BS39" s="300"/>
      <c r="BT39" s="146"/>
      <c r="BU39" s="146"/>
      <c r="BV39" s="300"/>
      <c r="BW39" s="146"/>
      <c r="BX39" s="146"/>
      <c r="BY39" s="300"/>
      <c r="BZ39" s="146"/>
      <c r="CA39" s="146"/>
      <c r="CB39" s="300"/>
      <c r="CC39" s="146"/>
      <c r="CD39" s="146"/>
      <c r="CE39" s="300"/>
      <c r="CF39" s="146"/>
      <c r="CG39" s="146"/>
      <c r="CH39" s="300"/>
    </row>
    <row r="40" spans="1:86" ht="16.2" thickBot="1" x14ac:dyDescent="0.35">
      <c r="A40" s="567" t="s">
        <v>16</v>
      </c>
      <c r="B40" s="18" t="str">
        <f t="shared" ref="B40" si="36">B22</f>
        <v>End Use</v>
      </c>
      <c r="C40" s="174">
        <f>C$4</f>
        <v>44927</v>
      </c>
      <c r="D40" s="174">
        <f t="shared" ref="D40:BO40" si="37">D$4</f>
        <v>44958</v>
      </c>
      <c r="E40" s="174">
        <f t="shared" si="37"/>
        <v>44986</v>
      </c>
      <c r="F40" s="174">
        <f t="shared" si="37"/>
        <v>45017</v>
      </c>
      <c r="G40" s="174">
        <f t="shared" si="37"/>
        <v>45047</v>
      </c>
      <c r="H40" s="174">
        <f t="shared" si="37"/>
        <v>45078</v>
      </c>
      <c r="I40" s="174">
        <f t="shared" si="37"/>
        <v>45108</v>
      </c>
      <c r="J40" s="174">
        <f t="shared" si="37"/>
        <v>45139</v>
      </c>
      <c r="K40" s="174">
        <f t="shared" si="37"/>
        <v>45170</v>
      </c>
      <c r="L40" s="174">
        <f t="shared" si="37"/>
        <v>45200</v>
      </c>
      <c r="M40" s="174">
        <f t="shared" si="37"/>
        <v>45231</v>
      </c>
      <c r="N40" s="174">
        <f t="shared" si="37"/>
        <v>45261</v>
      </c>
      <c r="O40" s="174">
        <f t="shared" si="37"/>
        <v>45292</v>
      </c>
      <c r="P40" s="174">
        <f t="shared" si="37"/>
        <v>45323</v>
      </c>
      <c r="Q40" s="174">
        <f t="shared" si="37"/>
        <v>45352</v>
      </c>
      <c r="R40" s="174">
        <f t="shared" si="37"/>
        <v>45383</v>
      </c>
      <c r="S40" s="174">
        <f t="shared" si="37"/>
        <v>45413</v>
      </c>
      <c r="T40" s="174">
        <f t="shared" si="37"/>
        <v>45444</v>
      </c>
      <c r="U40" s="174">
        <f t="shared" si="37"/>
        <v>45474</v>
      </c>
      <c r="V40" s="174">
        <f t="shared" si="37"/>
        <v>45505</v>
      </c>
      <c r="W40" s="174">
        <f t="shared" si="37"/>
        <v>45536</v>
      </c>
      <c r="X40" s="174">
        <f t="shared" si="37"/>
        <v>45566</v>
      </c>
      <c r="Y40" s="174">
        <f t="shared" si="37"/>
        <v>45597</v>
      </c>
      <c r="Z40" s="174">
        <f t="shared" si="37"/>
        <v>45627</v>
      </c>
      <c r="AA40" s="174">
        <f t="shared" si="37"/>
        <v>45658</v>
      </c>
      <c r="AB40" s="174">
        <f t="shared" si="37"/>
        <v>45689</v>
      </c>
      <c r="AC40" s="174">
        <f t="shared" si="37"/>
        <v>45717</v>
      </c>
      <c r="AD40" s="174">
        <f t="shared" si="37"/>
        <v>45748</v>
      </c>
      <c r="AE40" s="174">
        <f t="shared" si="37"/>
        <v>45778</v>
      </c>
      <c r="AF40" s="174">
        <f t="shared" si="37"/>
        <v>45809</v>
      </c>
      <c r="AG40" s="174">
        <f t="shared" si="37"/>
        <v>45839</v>
      </c>
      <c r="AH40" s="174">
        <f t="shared" si="37"/>
        <v>45870</v>
      </c>
      <c r="AI40" s="174">
        <f t="shared" si="37"/>
        <v>45901</v>
      </c>
      <c r="AJ40" s="174">
        <f t="shared" si="37"/>
        <v>45931</v>
      </c>
      <c r="AK40" s="174">
        <f t="shared" si="37"/>
        <v>45962</v>
      </c>
      <c r="AL40" s="174">
        <f t="shared" si="37"/>
        <v>45992</v>
      </c>
      <c r="AM40" s="174">
        <f t="shared" si="37"/>
        <v>46023</v>
      </c>
      <c r="AN40" s="174">
        <f t="shared" si="37"/>
        <v>46054</v>
      </c>
      <c r="AO40" s="174">
        <f t="shared" si="37"/>
        <v>46082</v>
      </c>
      <c r="AP40" s="174">
        <f t="shared" si="37"/>
        <v>46113</v>
      </c>
      <c r="AQ40" s="174">
        <f t="shared" si="37"/>
        <v>46143</v>
      </c>
      <c r="AR40" s="174">
        <f t="shared" si="37"/>
        <v>46174</v>
      </c>
      <c r="AS40" s="174">
        <f t="shared" si="37"/>
        <v>46204</v>
      </c>
      <c r="AT40" s="174">
        <f t="shared" si="37"/>
        <v>46235</v>
      </c>
      <c r="AU40" s="174">
        <f t="shared" si="37"/>
        <v>46266</v>
      </c>
      <c r="AV40" s="174">
        <f t="shared" si="37"/>
        <v>46296</v>
      </c>
      <c r="AW40" s="174">
        <f t="shared" si="37"/>
        <v>46327</v>
      </c>
      <c r="AX40" s="174">
        <f t="shared" si="37"/>
        <v>46357</v>
      </c>
      <c r="AY40" s="174">
        <f t="shared" si="37"/>
        <v>46388</v>
      </c>
      <c r="AZ40" s="174">
        <f t="shared" si="37"/>
        <v>46419</v>
      </c>
      <c r="BA40" s="174">
        <f t="shared" si="37"/>
        <v>46447</v>
      </c>
      <c r="BB40" s="174">
        <f t="shared" si="37"/>
        <v>46478</v>
      </c>
      <c r="BC40" s="174">
        <f t="shared" si="37"/>
        <v>46508</v>
      </c>
      <c r="BD40" s="174">
        <f t="shared" si="37"/>
        <v>46539</v>
      </c>
      <c r="BE40" s="174">
        <f t="shared" si="37"/>
        <v>46569</v>
      </c>
      <c r="BF40" s="174">
        <f t="shared" si="37"/>
        <v>46600</v>
      </c>
      <c r="BG40" s="174">
        <f t="shared" si="37"/>
        <v>46631</v>
      </c>
      <c r="BH40" s="174">
        <f t="shared" si="37"/>
        <v>46661</v>
      </c>
      <c r="BI40" s="174">
        <f t="shared" si="37"/>
        <v>46692</v>
      </c>
      <c r="BJ40" s="174">
        <f t="shared" si="37"/>
        <v>46722</v>
      </c>
      <c r="BK40" s="174">
        <f t="shared" si="37"/>
        <v>46753</v>
      </c>
      <c r="BL40" s="174">
        <f t="shared" si="37"/>
        <v>46784</v>
      </c>
      <c r="BM40" s="174">
        <f t="shared" si="37"/>
        <v>46813</v>
      </c>
      <c r="BN40" s="174">
        <f t="shared" si="37"/>
        <v>46844</v>
      </c>
      <c r="BO40" s="174">
        <f t="shared" si="37"/>
        <v>46874</v>
      </c>
      <c r="BP40" s="174">
        <f t="shared" ref="BP40:CH40" si="38">BP$4</f>
        <v>46905</v>
      </c>
      <c r="BQ40" s="174">
        <f t="shared" si="38"/>
        <v>46935</v>
      </c>
      <c r="BR40" s="174">
        <f t="shared" si="38"/>
        <v>46966</v>
      </c>
      <c r="BS40" s="174">
        <f t="shared" si="38"/>
        <v>46997</v>
      </c>
      <c r="BT40" s="174">
        <f t="shared" si="38"/>
        <v>47027</v>
      </c>
      <c r="BU40" s="174">
        <f t="shared" si="38"/>
        <v>47058</v>
      </c>
      <c r="BV40" s="174">
        <f t="shared" si="38"/>
        <v>47088</v>
      </c>
      <c r="BW40" s="174">
        <f t="shared" si="38"/>
        <v>47119</v>
      </c>
      <c r="BX40" s="174">
        <f t="shared" si="38"/>
        <v>47150</v>
      </c>
      <c r="BY40" s="174">
        <f t="shared" si="38"/>
        <v>47178</v>
      </c>
      <c r="BZ40" s="174">
        <f t="shared" si="38"/>
        <v>47209</v>
      </c>
      <c r="CA40" s="174">
        <f t="shared" si="38"/>
        <v>47239</v>
      </c>
      <c r="CB40" s="174">
        <f t="shared" si="38"/>
        <v>47270</v>
      </c>
      <c r="CC40" s="174">
        <f t="shared" si="38"/>
        <v>47300</v>
      </c>
      <c r="CD40" s="174">
        <f t="shared" si="38"/>
        <v>47331</v>
      </c>
      <c r="CE40" s="174">
        <f t="shared" si="38"/>
        <v>47362</v>
      </c>
      <c r="CF40" s="174">
        <f t="shared" si="38"/>
        <v>47392</v>
      </c>
      <c r="CG40" s="174">
        <f t="shared" si="38"/>
        <v>47423</v>
      </c>
      <c r="CH40" s="175">
        <f t="shared" si="38"/>
        <v>47453</v>
      </c>
    </row>
    <row r="41" spans="1:86" ht="15" customHeight="1" x14ac:dyDescent="0.3">
      <c r="A41" s="568"/>
      <c r="B41" s="11" t="str">
        <f t="shared" ref="B41:B55" si="39">B23</f>
        <v>Air Comp</v>
      </c>
      <c r="C41" s="3">
        <v>0</v>
      </c>
      <c r="D41" s="3">
        <v>0</v>
      </c>
      <c r="E41" s="3">
        <v>0</v>
      </c>
      <c r="F41" s="3">
        <v>0</v>
      </c>
      <c r="G41" s="3">
        <f>F41</f>
        <v>0</v>
      </c>
      <c r="H41" s="3">
        <f t="shared" ref="H41:BS41" si="40">G41</f>
        <v>0</v>
      </c>
      <c r="I41" s="3">
        <f t="shared" si="40"/>
        <v>0</v>
      </c>
      <c r="J41" s="3">
        <f t="shared" si="40"/>
        <v>0</v>
      </c>
      <c r="K41" s="3">
        <f t="shared" si="40"/>
        <v>0</v>
      </c>
      <c r="L41" s="3">
        <f t="shared" si="40"/>
        <v>0</v>
      </c>
      <c r="M41" s="3">
        <f t="shared" si="40"/>
        <v>0</v>
      </c>
      <c r="N41" s="3">
        <f t="shared" si="40"/>
        <v>0</v>
      </c>
      <c r="O41" s="3">
        <f t="shared" si="40"/>
        <v>0</v>
      </c>
      <c r="P41" s="3">
        <f t="shared" si="40"/>
        <v>0</v>
      </c>
      <c r="Q41" s="3">
        <f t="shared" si="40"/>
        <v>0</v>
      </c>
      <c r="R41" s="3">
        <f t="shared" si="40"/>
        <v>0</v>
      </c>
      <c r="S41" s="3">
        <f t="shared" si="40"/>
        <v>0</v>
      </c>
      <c r="T41" s="3">
        <f t="shared" si="40"/>
        <v>0</v>
      </c>
      <c r="U41" s="3">
        <f t="shared" si="40"/>
        <v>0</v>
      </c>
      <c r="V41" s="3">
        <f t="shared" si="40"/>
        <v>0</v>
      </c>
      <c r="W41" s="3">
        <f t="shared" si="40"/>
        <v>0</v>
      </c>
      <c r="X41" s="3">
        <f t="shared" si="40"/>
        <v>0</v>
      </c>
      <c r="Y41" s="3">
        <f t="shared" si="40"/>
        <v>0</v>
      </c>
      <c r="Z41" s="3">
        <f t="shared" si="40"/>
        <v>0</v>
      </c>
      <c r="AA41" s="3">
        <f t="shared" si="40"/>
        <v>0</v>
      </c>
      <c r="AB41" s="3">
        <f t="shared" si="40"/>
        <v>0</v>
      </c>
      <c r="AC41" s="3">
        <f t="shared" si="40"/>
        <v>0</v>
      </c>
      <c r="AD41" s="3">
        <f t="shared" si="40"/>
        <v>0</v>
      </c>
      <c r="AE41" s="3">
        <f t="shared" si="40"/>
        <v>0</v>
      </c>
      <c r="AF41" s="3">
        <f t="shared" si="40"/>
        <v>0</v>
      </c>
      <c r="AG41" s="3">
        <f t="shared" si="40"/>
        <v>0</v>
      </c>
      <c r="AH41" s="3">
        <f t="shared" si="40"/>
        <v>0</v>
      </c>
      <c r="AI41" s="3">
        <f t="shared" si="40"/>
        <v>0</v>
      </c>
      <c r="AJ41" s="3">
        <f t="shared" si="40"/>
        <v>0</v>
      </c>
      <c r="AK41" s="3">
        <f t="shared" si="40"/>
        <v>0</v>
      </c>
      <c r="AL41" s="3">
        <f t="shared" si="40"/>
        <v>0</v>
      </c>
      <c r="AM41" s="3">
        <f t="shared" si="40"/>
        <v>0</v>
      </c>
      <c r="AN41" s="3">
        <f t="shared" si="40"/>
        <v>0</v>
      </c>
      <c r="AO41" s="3">
        <f t="shared" si="40"/>
        <v>0</v>
      </c>
      <c r="AP41" s="3">
        <f t="shared" si="40"/>
        <v>0</v>
      </c>
      <c r="AQ41" s="3">
        <f t="shared" si="40"/>
        <v>0</v>
      </c>
      <c r="AR41" s="3">
        <f t="shared" si="40"/>
        <v>0</v>
      </c>
      <c r="AS41" s="3">
        <f t="shared" si="40"/>
        <v>0</v>
      </c>
      <c r="AT41" s="3">
        <f t="shared" si="40"/>
        <v>0</v>
      </c>
      <c r="AU41" s="3">
        <f t="shared" si="40"/>
        <v>0</v>
      </c>
      <c r="AV41" s="3">
        <f t="shared" si="40"/>
        <v>0</v>
      </c>
      <c r="AW41" s="3">
        <f t="shared" si="40"/>
        <v>0</v>
      </c>
      <c r="AX41" s="3">
        <f t="shared" si="40"/>
        <v>0</v>
      </c>
      <c r="AY41" s="3">
        <f t="shared" si="40"/>
        <v>0</v>
      </c>
      <c r="AZ41" s="3">
        <f t="shared" si="40"/>
        <v>0</v>
      </c>
      <c r="BA41" s="3">
        <f t="shared" si="40"/>
        <v>0</v>
      </c>
      <c r="BB41" s="3">
        <f t="shared" si="40"/>
        <v>0</v>
      </c>
      <c r="BC41" s="3">
        <f t="shared" si="40"/>
        <v>0</v>
      </c>
      <c r="BD41" s="3">
        <f t="shared" si="40"/>
        <v>0</v>
      </c>
      <c r="BE41" s="3">
        <f t="shared" si="40"/>
        <v>0</v>
      </c>
      <c r="BF41" s="3">
        <f t="shared" si="40"/>
        <v>0</v>
      </c>
      <c r="BG41" s="3">
        <f t="shared" si="40"/>
        <v>0</v>
      </c>
      <c r="BH41" s="3">
        <f t="shared" si="40"/>
        <v>0</v>
      </c>
      <c r="BI41" s="3">
        <f t="shared" si="40"/>
        <v>0</v>
      </c>
      <c r="BJ41" s="3">
        <f t="shared" si="40"/>
        <v>0</v>
      </c>
      <c r="BK41" s="3">
        <f t="shared" si="40"/>
        <v>0</v>
      </c>
      <c r="BL41" s="3">
        <f t="shared" si="40"/>
        <v>0</v>
      </c>
      <c r="BM41" s="3">
        <f t="shared" si="40"/>
        <v>0</v>
      </c>
      <c r="BN41" s="3">
        <f t="shared" si="40"/>
        <v>0</v>
      </c>
      <c r="BO41" s="3">
        <f t="shared" si="40"/>
        <v>0</v>
      </c>
      <c r="BP41" s="3">
        <f t="shared" si="40"/>
        <v>0</v>
      </c>
      <c r="BQ41" s="3">
        <f t="shared" si="40"/>
        <v>0</v>
      </c>
      <c r="BR41" s="3">
        <f t="shared" si="40"/>
        <v>0</v>
      </c>
      <c r="BS41" s="3">
        <f t="shared" si="40"/>
        <v>0</v>
      </c>
      <c r="BT41" s="3">
        <f t="shared" ref="BT41:CH41" si="41">BS41</f>
        <v>0</v>
      </c>
      <c r="BU41" s="3">
        <f t="shared" si="41"/>
        <v>0</v>
      </c>
      <c r="BV41" s="3">
        <f t="shared" si="41"/>
        <v>0</v>
      </c>
      <c r="BW41" s="3">
        <f t="shared" si="41"/>
        <v>0</v>
      </c>
      <c r="BX41" s="3">
        <f t="shared" si="41"/>
        <v>0</v>
      </c>
      <c r="BY41" s="3">
        <f t="shared" si="41"/>
        <v>0</v>
      </c>
      <c r="BZ41" s="3">
        <f t="shared" si="41"/>
        <v>0</v>
      </c>
      <c r="CA41" s="3">
        <f t="shared" si="41"/>
        <v>0</v>
      </c>
      <c r="CB41" s="3">
        <f t="shared" si="41"/>
        <v>0</v>
      </c>
      <c r="CC41" s="3">
        <f t="shared" si="41"/>
        <v>0</v>
      </c>
      <c r="CD41" s="3">
        <f t="shared" si="41"/>
        <v>0</v>
      </c>
      <c r="CE41" s="3">
        <f t="shared" si="41"/>
        <v>0</v>
      </c>
      <c r="CF41" s="3">
        <f t="shared" si="41"/>
        <v>0</v>
      </c>
      <c r="CG41" s="3">
        <f t="shared" si="41"/>
        <v>0</v>
      </c>
      <c r="CH41" s="12">
        <f t="shared" si="41"/>
        <v>0</v>
      </c>
    </row>
    <row r="42" spans="1:86" x14ac:dyDescent="0.3">
      <c r="A42" s="568"/>
      <c r="B42" s="13" t="str">
        <f t="shared" si="39"/>
        <v>Building Shell</v>
      </c>
      <c r="C42" s="3">
        <v>0</v>
      </c>
      <c r="D42" s="3">
        <v>0</v>
      </c>
      <c r="E42" s="3">
        <v>0</v>
      </c>
      <c r="F42" s="3">
        <v>0</v>
      </c>
      <c r="G42" s="3">
        <f t="shared" ref="G42:BR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3">
        <f t="shared" si="42"/>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3">
        <f t="shared" si="42"/>
        <v>0</v>
      </c>
      <c r="AS42" s="3">
        <f t="shared" si="42"/>
        <v>0</v>
      </c>
      <c r="AT42" s="3">
        <f t="shared" si="42"/>
        <v>0</v>
      </c>
      <c r="AU42" s="3">
        <f t="shared" si="42"/>
        <v>0</v>
      </c>
      <c r="AV42" s="3">
        <f t="shared" si="42"/>
        <v>0</v>
      </c>
      <c r="AW42" s="3">
        <f t="shared" si="42"/>
        <v>0</v>
      </c>
      <c r="AX42" s="3">
        <f t="shared" si="42"/>
        <v>0</v>
      </c>
      <c r="AY42" s="3">
        <f t="shared" si="42"/>
        <v>0</v>
      </c>
      <c r="AZ42" s="3">
        <f t="shared" si="42"/>
        <v>0</v>
      </c>
      <c r="BA42" s="3">
        <f t="shared" si="42"/>
        <v>0</v>
      </c>
      <c r="BB42" s="3">
        <f t="shared" si="42"/>
        <v>0</v>
      </c>
      <c r="BC42" s="3">
        <f t="shared" si="42"/>
        <v>0</v>
      </c>
      <c r="BD42" s="3">
        <f t="shared" si="42"/>
        <v>0</v>
      </c>
      <c r="BE42" s="3">
        <f t="shared" si="42"/>
        <v>0</v>
      </c>
      <c r="BF42" s="3">
        <f t="shared" si="42"/>
        <v>0</v>
      </c>
      <c r="BG42" s="3">
        <f t="shared" si="42"/>
        <v>0</v>
      </c>
      <c r="BH42" s="3">
        <f t="shared" si="42"/>
        <v>0</v>
      </c>
      <c r="BI42" s="3">
        <f t="shared" si="42"/>
        <v>0</v>
      </c>
      <c r="BJ42" s="3">
        <f t="shared" si="42"/>
        <v>0</v>
      </c>
      <c r="BK42" s="3">
        <f t="shared" si="42"/>
        <v>0</v>
      </c>
      <c r="BL42" s="3">
        <f t="shared" si="42"/>
        <v>0</v>
      </c>
      <c r="BM42" s="3">
        <f t="shared" si="42"/>
        <v>0</v>
      </c>
      <c r="BN42" s="3">
        <f t="shared" si="42"/>
        <v>0</v>
      </c>
      <c r="BO42" s="3">
        <f t="shared" si="42"/>
        <v>0</v>
      </c>
      <c r="BP42" s="3">
        <f t="shared" si="42"/>
        <v>0</v>
      </c>
      <c r="BQ42" s="3">
        <f t="shared" si="42"/>
        <v>0</v>
      </c>
      <c r="BR42" s="3">
        <f t="shared" si="42"/>
        <v>0</v>
      </c>
      <c r="BS42" s="3">
        <f t="shared" ref="BS42:CH42" si="43">BR42</f>
        <v>0</v>
      </c>
      <c r="BT42" s="3">
        <f t="shared" si="43"/>
        <v>0</v>
      </c>
      <c r="BU42" s="3">
        <f t="shared" si="43"/>
        <v>0</v>
      </c>
      <c r="BV42" s="3">
        <f t="shared" si="43"/>
        <v>0</v>
      </c>
      <c r="BW42" s="3">
        <f t="shared" si="43"/>
        <v>0</v>
      </c>
      <c r="BX42" s="3">
        <f t="shared" si="43"/>
        <v>0</v>
      </c>
      <c r="BY42" s="3">
        <f t="shared" si="43"/>
        <v>0</v>
      </c>
      <c r="BZ42" s="3">
        <f t="shared" si="43"/>
        <v>0</v>
      </c>
      <c r="CA42" s="3">
        <f t="shared" si="43"/>
        <v>0</v>
      </c>
      <c r="CB42" s="3">
        <f t="shared" si="43"/>
        <v>0</v>
      </c>
      <c r="CC42" s="3">
        <f t="shared" si="43"/>
        <v>0</v>
      </c>
      <c r="CD42" s="3">
        <f t="shared" si="43"/>
        <v>0</v>
      </c>
      <c r="CE42" s="3">
        <f t="shared" si="43"/>
        <v>0</v>
      </c>
      <c r="CF42" s="3">
        <f t="shared" si="43"/>
        <v>0</v>
      </c>
      <c r="CG42" s="3">
        <f t="shared" si="43"/>
        <v>0</v>
      </c>
      <c r="CH42" s="12">
        <f t="shared" si="43"/>
        <v>0</v>
      </c>
    </row>
    <row r="43" spans="1:86" x14ac:dyDescent="0.3">
      <c r="A43" s="568"/>
      <c r="B43" s="11" t="str">
        <f t="shared" si="39"/>
        <v>Cooking</v>
      </c>
      <c r="C43" s="3">
        <v>0</v>
      </c>
      <c r="D43" s="3">
        <v>0</v>
      </c>
      <c r="E43" s="3">
        <v>0</v>
      </c>
      <c r="F43" s="3">
        <v>0</v>
      </c>
      <c r="G43" s="3">
        <f t="shared" ref="G43:BR43" si="44">F43</f>
        <v>0</v>
      </c>
      <c r="H43" s="3">
        <f t="shared" si="44"/>
        <v>0</v>
      </c>
      <c r="I43" s="3">
        <f t="shared" si="44"/>
        <v>0</v>
      </c>
      <c r="J43" s="3">
        <f t="shared" si="44"/>
        <v>0</v>
      </c>
      <c r="K43" s="3">
        <f t="shared" si="44"/>
        <v>0</v>
      </c>
      <c r="L43" s="3">
        <f t="shared" si="44"/>
        <v>0</v>
      </c>
      <c r="M43" s="3">
        <f t="shared" si="44"/>
        <v>0</v>
      </c>
      <c r="N43" s="3">
        <f t="shared" si="44"/>
        <v>0</v>
      </c>
      <c r="O43" s="3">
        <f t="shared" si="44"/>
        <v>0</v>
      </c>
      <c r="P43" s="3">
        <f t="shared" si="44"/>
        <v>0</v>
      </c>
      <c r="Q43" s="3">
        <f t="shared" si="44"/>
        <v>0</v>
      </c>
      <c r="R43" s="3">
        <f t="shared" si="44"/>
        <v>0</v>
      </c>
      <c r="S43" s="3">
        <f t="shared" si="44"/>
        <v>0</v>
      </c>
      <c r="T43" s="3">
        <f t="shared" si="44"/>
        <v>0</v>
      </c>
      <c r="U43" s="3">
        <f t="shared" si="44"/>
        <v>0</v>
      </c>
      <c r="V43" s="3">
        <f t="shared" si="44"/>
        <v>0</v>
      </c>
      <c r="W43" s="3">
        <f t="shared" si="44"/>
        <v>0</v>
      </c>
      <c r="X43" s="3">
        <f t="shared" si="44"/>
        <v>0</v>
      </c>
      <c r="Y43" s="3">
        <f t="shared" si="44"/>
        <v>0</v>
      </c>
      <c r="Z43" s="3">
        <f t="shared" si="44"/>
        <v>0</v>
      </c>
      <c r="AA43" s="3">
        <f t="shared" si="44"/>
        <v>0</v>
      </c>
      <c r="AB43" s="3">
        <f t="shared" si="44"/>
        <v>0</v>
      </c>
      <c r="AC43" s="3">
        <f t="shared" si="44"/>
        <v>0</v>
      </c>
      <c r="AD43" s="3">
        <f t="shared" si="44"/>
        <v>0</v>
      </c>
      <c r="AE43" s="3">
        <f t="shared" si="44"/>
        <v>0</v>
      </c>
      <c r="AF43" s="3">
        <f t="shared" si="44"/>
        <v>0</v>
      </c>
      <c r="AG43" s="3">
        <f t="shared" si="44"/>
        <v>0</v>
      </c>
      <c r="AH43" s="3">
        <f t="shared" si="44"/>
        <v>0</v>
      </c>
      <c r="AI43" s="3">
        <f t="shared" si="44"/>
        <v>0</v>
      </c>
      <c r="AJ43" s="3">
        <f t="shared" si="44"/>
        <v>0</v>
      </c>
      <c r="AK43" s="3">
        <f t="shared" si="44"/>
        <v>0</v>
      </c>
      <c r="AL43" s="3">
        <f t="shared" si="44"/>
        <v>0</v>
      </c>
      <c r="AM43" s="3">
        <f t="shared" si="44"/>
        <v>0</v>
      </c>
      <c r="AN43" s="3">
        <f t="shared" si="44"/>
        <v>0</v>
      </c>
      <c r="AO43" s="3">
        <f t="shared" si="44"/>
        <v>0</v>
      </c>
      <c r="AP43" s="3">
        <f t="shared" si="44"/>
        <v>0</v>
      </c>
      <c r="AQ43" s="3">
        <f t="shared" si="44"/>
        <v>0</v>
      </c>
      <c r="AR43" s="3">
        <f t="shared" si="44"/>
        <v>0</v>
      </c>
      <c r="AS43" s="3">
        <f t="shared" si="44"/>
        <v>0</v>
      </c>
      <c r="AT43" s="3">
        <f t="shared" si="44"/>
        <v>0</v>
      </c>
      <c r="AU43" s="3">
        <f t="shared" si="44"/>
        <v>0</v>
      </c>
      <c r="AV43" s="3">
        <f t="shared" si="44"/>
        <v>0</v>
      </c>
      <c r="AW43" s="3">
        <f t="shared" si="44"/>
        <v>0</v>
      </c>
      <c r="AX43" s="3">
        <f t="shared" si="44"/>
        <v>0</v>
      </c>
      <c r="AY43" s="3">
        <f t="shared" si="44"/>
        <v>0</v>
      </c>
      <c r="AZ43" s="3">
        <f t="shared" si="44"/>
        <v>0</v>
      </c>
      <c r="BA43" s="3">
        <f t="shared" si="44"/>
        <v>0</v>
      </c>
      <c r="BB43" s="3">
        <f t="shared" si="44"/>
        <v>0</v>
      </c>
      <c r="BC43" s="3">
        <f t="shared" si="44"/>
        <v>0</v>
      </c>
      <c r="BD43" s="3">
        <f t="shared" si="44"/>
        <v>0</v>
      </c>
      <c r="BE43" s="3">
        <f t="shared" si="44"/>
        <v>0</v>
      </c>
      <c r="BF43" s="3">
        <f t="shared" si="44"/>
        <v>0</v>
      </c>
      <c r="BG43" s="3">
        <f t="shared" si="44"/>
        <v>0</v>
      </c>
      <c r="BH43" s="3">
        <f t="shared" si="44"/>
        <v>0</v>
      </c>
      <c r="BI43" s="3">
        <f t="shared" si="44"/>
        <v>0</v>
      </c>
      <c r="BJ43" s="3">
        <f t="shared" si="44"/>
        <v>0</v>
      </c>
      <c r="BK43" s="3">
        <f t="shared" si="44"/>
        <v>0</v>
      </c>
      <c r="BL43" s="3">
        <f t="shared" si="44"/>
        <v>0</v>
      </c>
      <c r="BM43" s="3">
        <f t="shared" si="44"/>
        <v>0</v>
      </c>
      <c r="BN43" s="3">
        <f t="shared" si="44"/>
        <v>0</v>
      </c>
      <c r="BO43" s="3">
        <f t="shared" si="44"/>
        <v>0</v>
      </c>
      <c r="BP43" s="3">
        <f t="shared" si="44"/>
        <v>0</v>
      </c>
      <c r="BQ43" s="3">
        <f t="shared" si="44"/>
        <v>0</v>
      </c>
      <c r="BR43" s="3">
        <f t="shared" si="44"/>
        <v>0</v>
      </c>
      <c r="BS43" s="3">
        <f t="shared" ref="BS43:CH43" si="45">BR43</f>
        <v>0</v>
      </c>
      <c r="BT43" s="3">
        <f t="shared" si="45"/>
        <v>0</v>
      </c>
      <c r="BU43" s="3">
        <f t="shared" si="45"/>
        <v>0</v>
      </c>
      <c r="BV43" s="3">
        <f t="shared" si="45"/>
        <v>0</v>
      </c>
      <c r="BW43" s="3">
        <f t="shared" si="45"/>
        <v>0</v>
      </c>
      <c r="BX43" s="3">
        <f t="shared" si="45"/>
        <v>0</v>
      </c>
      <c r="BY43" s="3">
        <f t="shared" si="45"/>
        <v>0</v>
      </c>
      <c r="BZ43" s="3">
        <f t="shared" si="45"/>
        <v>0</v>
      </c>
      <c r="CA43" s="3">
        <f t="shared" si="45"/>
        <v>0</v>
      </c>
      <c r="CB43" s="3">
        <f t="shared" si="45"/>
        <v>0</v>
      </c>
      <c r="CC43" s="3">
        <f t="shared" si="45"/>
        <v>0</v>
      </c>
      <c r="CD43" s="3">
        <f t="shared" si="45"/>
        <v>0</v>
      </c>
      <c r="CE43" s="3">
        <f t="shared" si="45"/>
        <v>0</v>
      </c>
      <c r="CF43" s="3">
        <f t="shared" si="45"/>
        <v>0</v>
      </c>
      <c r="CG43" s="3">
        <f t="shared" si="45"/>
        <v>0</v>
      </c>
      <c r="CH43" s="12">
        <f t="shared" si="45"/>
        <v>0</v>
      </c>
    </row>
    <row r="44" spans="1:86" x14ac:dyDescent="0.3">
      <c r="A44" s="568"/>
      <c r="B44" s="11" t="str">
        <f t="shared" si="39"/>
        <v>Cooling</v>
      </c>
      <c r="C44" s="3">
        <v>0</v>
      </c>
      <c r="D44" s="3">
        <v>0</v>
      </c>
      <c r="E44" s="3">
        <v>0</v>
      </c>
      <c r="F44" s="3">
        <v>0</v>
      </c>
      <c r="G44" s="3">
        <f t="shared" ref="G44:BR44" si="46">F44</f>
        <v>0</v>
      </c>
      <c r="H44" s="3">
        <f t="shared" si="46"/>
        <v>0</v>
      </c>
      <c r="I44" s="3">
        <f t="shared" si="46"/>
        <v>0</v>
      </c>
      <c r="J44" s="3">
        <f t="shared" si="46"/>
        <v>0</v>
      </c>
      <c r="K44" s="3">
        <f t="shared" si="46"/>
        <v>0</v>
      </c>
      <c r="L44" s="3">
        <f t="shared" si="46"/>
        <v>0</v>
      </c>
      <c r="M44" s="3">
        <f t="shared" si="46"/>
        <v>0</v>
      </c>
      <c r="N44" s="3">
        <f t="shared" si="46"/>
        <v>0</v>
      </c>
      <c r="O44" s="3">
        <f t="shared" si="46"/>
        <v>0</v>
      </c>
      <c r="P44" s="3">
        <f t="shared" si="46"/>
        <v>0</v>
      </c>
      <c r="Q44" s="3">
        <f t="shared" si="46"/>
        <v>0</v>
      </c>
      <c r="R44" s="3">
        <f t="shared" si="46"/>
        <v>0</v>
      </c>
      <c r="S44" s="3">
        <f t="shared" si="46"/>
        <v>0</v>
      </c>
      <c r="T44" s="3">
        <f t="shared" si="46"/>
        <v>0</v>
      </c>
      <c r="U44" s="3">
        <f t="shared" si="46"/>
        <v>0</v>
      </c>
      <c r="V44" s="3">
        <f t="shared" si="46"/>
        <v>0</v>
      </c>
      <c r="W44" s="3">
        <f t="shared" si="46"/>
        <v>0</v>
      </c>
      <c r="X44" s="3">
        <f t="shared" si="46"/>
        <v>0</v>
      </c>
      <c r="Y44" s="3">
        <f t="shared" si="46"/>
        <v>0</v>
      </c>
      <c r="Z44" s="3">
        <f t="shared" si="46"/>
        <v>0</v>
      </c>
      <c r="AA44" s="3">
        <f t="shared" si="46"/>
        <v>0</v>
      </c>
      <c r="AB44" s="3">
        <f t="shared" si="46"/>
        <v>0</v>
      </c>
      <c r="AC44" s="3">
        <f t="shared" si="46"/>
        <v>0</v>
      </c>
      <c r="AD44" s="3">
        <f t="shared" si="46"/>
        <v>0</v>
      </c>
      <c r="AE44" s="3">
        <f t="shared" si="46"/>
        <v>0</v>
      </c>
      <c r="AF44" s="3">
        <f t="shared" si="46"/>
        <v>0</v>
      </c>
      <c r="AG44" s="3">
        <f t="shared" si="46"/>
        <v>0</v>
      </c>
      <c r="AH44" s="3">
        <f t="shared" si="46"/>
        <v>0</v>
      </c>
      <c r="AI44" s="3">
        <f t="shared" si="46"/>
        <v>0</v>
      </c>
      <c r="AJ44" s="3">
        <f t="shared" si="46"/>
        <v>0</v>
      </c>
      <c r="AK44" s="3">
        <f t="shared" si="46"/>
        <v>0</v>
      </c>
      <c r="AL44" s="3">
        <f t="shared" si="46"/>
        <v>0</v>
      </c>
      <c r="AM44" s="3">
        <f t="shared" si="46"/>
        <v>0</v>
      </c>
      <c r="AN44" s="3">
        <f t="shared" si="46"/>
        <v>0</v>
      </c>
      <c r="AO44" s="3">
        <f t="shared" si="46"/>
        <v>0</v>
      </c>
      <c r="AP44" s="3">
        <f t="shared" si="46"/>
        <v>0</v>
      </c>
      <c r="AQ44" s="3">
        <f t="shared" si="46"/>
        <v>0</v>
      </c>
      <c r="AR44" s="3">
        <f t="shared" si="46"/>
        <v>0</v>
      </c>
      <c r="AS44" s="3">
        <f t="shared" si="46"/>
        <v>0</v>
      </c>
      <c r="AT44" s="3">
        <f t="shared" si="46"/>
        <v>0</v>
      </c>
      <c r="AU44" s="3">
        <f t="shared" si="46"/>
        <v>0</v>
      </c>
      <c r="AV44" s="3">
        <f t="shared" si="46"/>
        <v>0</v>
      </c>
      <c r="AW44" s="3">
        <f t="shared" si="46"/>
        <v>0</v>
      </c>
      <c r="AX44" s="3">
        <f t="shared" si="46"/>
        <v>0</v>
      </c>
      <c r="AY44" s="3">
        <f t="shared" si="46"/>
        <v>0</v>
      </c>
      <c r="AZ44" s="3">
        <f t="shared" si="46"/>
        <v>0</v>
      </c>
      <c r="BA44" s="3">
        <f t="shared" si="46"/>
        <v>0</v>
      </c>
      <c r="BB44" s="3">
        <f t="shared" si="46"/>
        <v>0</v>
      </c>
      <c r="BC44" s="3">
        <f t="shared" si="46"/>
        <v>0</v>
      </c>
      <c r="BD44" s="3">
        <f t="shared" si="46"/>
        <v>0</v>
      </c>
      <c r="BE44" s="3">
        <f t="shared" si="46"/>
        <v>0</v>
      </c>
      <c r="BF44" s="3">
        <f t="shared" si="46"/>
        <v>0</v>
      </c>
      <c r="BG44" s="3">
        <f t="shared" si="46"/>
        <v>0</v>
      </c>
      <c r="BH44" s="3">
        <f t="shared" si="46"/>
        <v>0</v>
      </c>
      <c r="BI44" s="3">
        <f t="shared" si="46"/>
        <v>0</v>
      </c>
      <c r="BJ44" s="3">
        <f t="shared" si="46"/>
        <v>0</v>
      </c>
      <c r="BK44" s="3">
        <f t="shared" si="46"/>
        <v>0</v>
      </c>
      <c r="BL44" s="3">
        <f t="shared" si="46"/>
        <v>0</v>
      </c>
      <c r="BM44" s="3">
        <f t="shared" si="46"/>
        <v>0</v>
      </c>
      <c r="BN44" s="3">
        <f t="shared" si="46"/>
        <v>0</v>
      </c>
      <c r="BO44" s="3">
        <f t="shared" si="46"/>
        <v>0</v>
      </c>
      <c r="BP44" s="3">
        <f t="shared" si="46"/>
        <v>0</v>
      </c>
      <c r="BQ44" s="3">
        <f t="shared" si="46"/>
        <v>0</v>
      </c>
      <c r="BR44" s="3">
        <f t="shared" si="46"/>
        <v>0</v>
      </c>
      <c r="BS44" s="3">
        <f t="shared" ref="BS44:CH44" si="47">BR44</f>
        <v>0</v>
      </c>
      <c r="BT44" s="3">
        <f t="shared" si="47"/>
        <v>0</v>
      </c>
      <c r="BU44" s="3">
        <f t="shared" si="47"/>
        <v>0</v>
      </c>
      <c r="BV44" s="3">
        <f t="shared" si="47"/>
        <v>0</v>
      </c>
      <c r="BW44" s="3">
        <f t="shared" si="47"/>
        <v>0</v>
      </c>
      <c r="BX44" s="3">
        <f t="shared" si="47"/>
        <v>0</v>
      </c>
      <c r="BY44" s="3">
        <f t="shared" si="47"/>
        <v>0</v>
      </c>
      <c r="BZ44" s="3">
        <f t="shared" si="47"/>
        <v>0</v>
      </c>
      <c r="CA44" s="3">
        <f t="shared" si="47"/>
        <v>0</v>
      </c>
      <c r="CB44" s="3">
        <f t="shared" si="47"/>
        <v>0</v>
      </c>
      <c r="CC44" s="3">
        <f t="shared" si="47"/>
        <v>0</v>
      </c>
      <c r="CD44" s="3">
        <f t="shared" si="47"/>
        <v>0</v>
      </c>
      <c r="CE44" s="3">
        <f t="shared" si="47"/>
        <v>0</v>
      </c>
      <c r="CF44" s="3">
        <f t="shared" si="47"/>
        <v>0</v>
      </c>
      <c r="CG44" s="3">
        <f t="shared" si="47"/>
        <v>0</v>
      </c>
      <c r="CH44" s="12">
        <f t="shared" si="47"/>
        <v>0</v>
      </c>
    </row>
    <row r="45" spans="1:86" x14ac:dyDescent="0.3">
      <c r="A45" s="568"/>
      <c r="B45" s="13" t="str">
        <f t="shared" si="39"/>
        <v>Ext Lighting</v>
      </c>
      <c r="C45" s="3">
        <v>0</v>
      </c>
      <c r="D45" s="3">
        <v>0</v>
      </c>
      <c r="E45" s="3">
        <v>0</v>
      </c>
      <c r="F45" s="3">
        <v>0</v>
      </c>
      <c r="G45" s="3">
        <f t="shared" ref="G45:BR45" si="48">F45</f>
        <v>0</v>
      </c>
      <c r="H45" s="3">
        <f t="shared" si="48"/>
        <v>0</v>
      </c>
      <c r="I45" s="3">
        <f t="shared" si="48"/>
        <v>0</v>
      </c>
      <c r="J45" s="3">
        <f t="shared" si="48"/>
        <v>0</v>
      </c>
      <c r="K45" s="3">
        <f t="shared" si="48"/>
        <v>0</v>
      </c>
      <c r="L45" s="3">
        <f t="shared" si="48"/>
        <v>0</v>
      </c>
      <c r="M45" s="3">
        <f t="shared" si="48"/>
        <v>0</v>
      </c>
      <c r="N45" s="3">
        <f t="shared" si="48"/>
        <v>0</v>
      </c>
      <c r="O45" s="3">
        <f t="shared" si="48"/>
        <v>0</v>
      </c>
      <c r="P45" s="3">
        <f t="shared" si="48"/>
        <v>0</v>
      </c>
      <c r="Q45" s="3">
        <f t="shared" si="48"/>
        <v>0</v>
      </c>
      <c r="R45" s="3">
        <f t="shared" si="48"/>
        <v>0</v>
      </c>
      <c r="S45" s="3">
        <f t="shared" si="48"/>
        <v>0</v>
      </c>
      <c r="T45" s="3">
        <f t="shared" si="48"/>
        <v>0</v>
      </c>
      <c r="U45" s="3">
        <f t="shared" si="48"/>
        <v>0</v>
      </c>
      <c r="V45" s="3">
        <f t="shared" si="48"/>
        <v>0</v>
      </c>
      <c r="W45" s="3">
        <f t="shared" si="48"/>
        <v>0</v>
      </c>
      <c r="X45" s="3">
        <f t="shared" si="48"/>
        <v>0</v>
      </c>
      <c r="Y45" s="3">
        <f t="shared" si="48"/>
        <v>0</v>
      </c>
      <c r="Z45" s="3">
        <f t="shared" si="48"/>
        <v>0</v>
      </c>
      <c r="AA45" s="3">
        <f t="shared" si="48"/>
        <v>0</v>
      </c>
      <c r="AB45" s="3">
        <f t="shared" si="48"/>
        <v>0</v>
      </c>
      <c r="AC45" s="3">
        <f t="shared" si="48"/>
        <v>0</v>
      </c>
      <c r="AD45" s="3">
        <f t="shared" si="48"/>
        <v>0</v>
      </c>
      <c r="AE45" s="3">
        <f t="shared" si="48"/>
        <v>0</v>
      </c>
      <c r="AF45" s="3">
        <f t="shared" si="48"/>
        <v>0</v>
      </c>
      <c r="AG45" s="3">
        <f t="shared" si="48"/>
        <v>0</v>
      </c>
      <c r="AH45" s="3">
        <f t="shared" si="48"/>
        <v>0</v>
      </c>
      <c r="AI45" s="3">
        <f t="shared" si="48"/>
        <v>0</v>
      </c>
      <c r="AJ45" s="3">
        <f t="shared" si="48"/>
        <v>0</v>
      </c>
      <c r="AK45" s="3">
        <f t="shared" si="48"/>
        <v>0</v>
      </c>
      <c r="AL45" s="3">
        <f t="shared" si="48"/>
        <v>0</v>
      </c>
      <c r="AM45" s="3">
        <f t="shared" si="48"/>
        <v>0</v>
      </c>
      <c r="AN45" s="3">
        <f t="shared" si="48"/>
        <v>0</v>
      </c>
      <c r="AO45" s="3">
        <f t="shared" si="48"/>
        <v>0</v>
      </c>
      <c r="AP45" s="3">
        <f t="shared" si="48"/>
        <v>0</v>
      </c>
      <c r="AQ45" s="3">
        <f t="shared" si="48"/>
        <v>0</v>
      </c>
      <c r="AR45" s="3">
        <f t="shared" si="48"/>
        <v>0</v>
      </c>
      <c r="AS45" s="3">
        <f t="shared" si="48"/>
        <v>0</v>
      </c>
      <c r="AT45" s="3">
        <f t="shared" si="48"/>
        <v>0</v>
      </c>
      <c r="AU45" s="3">
        <f t="shared" si="48"/>
        <v>0</v>
      </c>
      <c r="AV45" s="3">
        <f t="shared" si="48"/>
        <v>0</v>
      </c>
      <c r="AW45" s="3">
        <f t="shared" si="48"/>
        <v>0</v>
      </c>
      <c r="AX45" s="3">
        <f t="shared" si="48"/>
        <v>0</v>
      </c>
      <c r="AY45" s="3">
        <f t="shared" si="48"/>
        <v>0</v>
      </c>
      <c r="AZ45" s="3">
        <f t="shared" si="48"/>
        <v>0</v>
      </c>
      <c r="BA45" s="3">
        <f t="shared" si="48"/>
        <v>0</v>
      </c>
      <c r="BB45" s="3">
        <f t="shared" si="48"/>
        <v>0</v>
      </c>
      <c r="BC45" s="3">
        <f t="shared" si="48"/>
        <v>0</v>
      </c>
      <c r="BD45" s="3">
        <f t="shared" si="48"/>
        <v>0</v>
      </c>
      <c r="BE45" s="3">
        <f t="shared" si="48"/>
        <v>0</v>
      </c>
      <c r="BF45" s="3">
        <f t="shared" si="48"/>
        <v>0</v>
      </c>
      <c r="BG45" s="3">
        <f t="shared" si="48"/>
        <v>0</v>
      </c>
      <c r="BH45" s="3">
        <f t="shared" si="48"/>
        <v>0</v>
      </c>
      <c r="BI45" s="3">
        <f t="shared" si="48"/>
        <v>0</v>
      </c>
      <c r="BJ45" s="3">
        <f t="shared" si="48"/>
        <v>0</v>
      </c>
      <c r="BK45" s="3">
        <f t="shared" si="48"/>
        <v>0</v>
      </c>
      <c r="BL45" s="3">
        <f t="shared" si="48"/>
        <v>0</v>
      </c>
      <c r="BM45" s="3">
        <f t="shared" si="48"/>
        <v>0</v>
      </c>
      <c r="BN45" s="3">
        <f t="shared" si="48"/>
        <v>0</v>
      </c>
      <c r="BO45" s="3">
        <f t="shared" si="48"/>
        <v>0</v>
      </c>
      <c r="BP45" s="3">
        <f t="shared" si="48"/>
        <v>0</v>
      </c>
      <c r="BQ45" s="3">
        <f t="shared" si="48"/>
        <v>0</v>
      </c>
      <c r="BR45" s="3">
        <f t="shared" si="48"/>
        <v>0</v>
      </c>
      <c r="BS45" s="3">
        <f t="shared" ref="BS45:CH45" si="49">BR45</f>
        <v>0</v>
      </c>
      <c r="BT45" s="3">
        <f t="shared" si="49"/>
        <v>0</v>
      </c>
      <c r="BU45" s="3">
        <f t="shared" si="49"/>
        <v>0</v>
      </c>
      <c r="BV45" s="3">
        <f t="shared" si="49"/>
        <v>0</v>
      </c>
      <c r="BW45" s="3">
        <f t="shared" si="49"/>
        <v>0</v>
      </c>
      <c r="BX45" s="3">
        <f t="shared" si="49"/>
        <v>0</v>
      </c>
      <c r="BY45" s="3">
        <f t="shared" si="49"/>
        <v>0</v>
      </c>
      <c r="BZ45" s="3">
        <f t="shared" si="49"/>
        <v>0</v>
      </c>
      <c r="CA45" s="3">
        <f t="shared" si="49"/>
        <v>0</v>
      </c>
      <c r="CB45" s="3">
        <f t="shared" si="49"/>
        <v>0</v>
      </c>
      <c r="CC45" s="3">
        <f t="shared" si="49"/>
        <v>0</v>
      </c>
      <c r="CD45" s="3">
        <f t="shared" si="49"/>
        <v>0</v>
      </c>
      <c r="CE45" s="3">
        <f t="shared" si="49"/>
        <v>0</v>
      </c>
      <c r="CF45" s="3">
        <f t="shared" si="49"/>
        <v>0</v>
      </c>
      <c r="CG45" s="3">
        <f t="shared" si="49"/>
        <v>0</v>
      </c>
      <c r="CH45" s="12">
        <f t="shared" si="49"/>
        <v>0</v>
      </c>
    </row>
    <row r="46" spans="1:86" x14ac:dyDescent="0.3">
      <c r="A46" s="568"/>
      <c r="B46" s="11" t="str">
        <f t="shared" si="39"/>
        <v>Heating</v>
      </c>
      <c r="C46" s="3">
        <v>0</v>
      </c>
      <c r="D46" s="3">
        <v>0</v>
      </c>
      <c r="E46" s="3">
        <v>0</v>
      </c>
      <c r="F46" s="3">
        <v>0</v>
      </c>
      <c r="G46" s="3">
        <f t="shared" ref="G46:BR46" si="50">F46</f>
        <v>0</v>
      </c>
      <c r="H46" s="3">
        <f t="shared" si="50"/>
        <v>0</v>
      </c>
      <c r="I46" s="3">
        <f t="shared" si="50"/>
        <v>0</v>
      </c>
      <c r="J46" s="3">
        <f t="shared" si="50"/>
        <v>0</v>
      </c>
      <c r="K46" s="3">
        <f t="shared" si="50"/>
        <v>0</v>
      </c>
      <c r="L46" s="3">
        <f t="shared" si="50"/>
        <v>0</v>
      </c>
      <c r="M46" s="3">
        <f t="shared" si="50"/>
        <v>0</v>
      </c>
      <c r="N46" s="3">
        <f t="shared" si="50"/>
        <v>0</v>
      </c>
      <c r="O46" s="3">
        <f t="shared" si="50"/>
        <v>0</v>
      </c>
      <c r="P46" s="3">
        <f t="shared" si="50"/>
        <v>0</v>
      </c>
      <c r="Q46" s="3">
        <f t="shared" si="50"/>
        <v>0</v>
      </c>
      <c r="R46" s="3">
        <f t="shared" si="50"/>
        <v>0</v>
      </c>
      <c r="S46" s="3">
        <f t="shared" si="50"/>
        <v>0</v>
      </c>
      <c r="T46" s="3">
        <f t="shared" si="50"/>
        <v>0</v>
      </c>
      <c r="U46" s="3">
        <f t="shared" si="50"/>
        <v>0</v>
      </c>
      <c r="V46" s="3">
        <f t="shared" si="50"/>
        <v>0</v>
      </c>
      <c r="W46" s="3">
        <f t="shared" si="50"/>
        <v>0</v>
      </c>
      <c r="X46" s="3">
        <f t="shared" si="50"/>
        <v>0</v>
      </c>
      <c r="Y46" s="3">
        <f t="shared" si="50"/>
        <v>0</v>
      </c>
      <c r="Z46" s="3">
        <f t="shared" si="50"/>
        <v>0</v>
      </c>
      <c r="AA46" s="3">
        <f t="shared" si="50"/>
        <v>0</v>
      </c>
      <c r="AB46" s="3">
        <f t="shared" si="50"/>
        <v>0</v>
      </c>
      <c r="AC46" s="3">
        <f t="shared" si="50"/>
        <v>0</v>
      </c>
      <c r="AD46" s="3">
        <f t="shared" si="50"/>
        <v>0</v>
      </c>
      <c r="AE46" s="3">
        <f t="shared" si="50"/>
        <v>0</v>
      </c>
      <c r="AF46" s="3">
        <f t="shared" si="50"/>
        <v>0</v>
      </c>
      <c r="AG46" s="3">
        <f t="shared" si="50"/>
        <v>0</v>
      </c>
      <c r="AH46" s="3">
        <f t="shared" si="50"/>
        <v>0</v>
      </c>
      <c r="AI46" s="3">
        <f t="shared" si="50"/>
        <v>0</v>
      </c>
      <c r="AJ46" s="3">
        <f t="shared" si="50"/>
        <v>0</v>
      </c>
      <c r="AK46" s="3">
        <f t="shared" si="50"/>
        <v>0</v>
      </c>
      <c r="AL46" s="3">
        <f t="shared" si="50"/>
        <v>0</v>
      </c>
      <c r="AM46" s="3">
        <f t="shared" si="50"/>
        <v>0</v>
      </c>
      <c r="AN46" s="3">
        <f t="shared" si="50"/>
        <v>0</v>
      </c>
      <c r="AO46" s="3">
        <f t="shared" si="50"/>
        <v>0</v>
      </c>
      <c r="AP46" s="3">
        <f t="shared" si="50"/>
        <v>0</v>
      </c>
      <c r="AQ46" s="3">
        <f t="shared" si="50"/>
        <v>0</v>
      </c>
      <c r="AR46" s="3">
        <f t="shared" si="50"/>
        <v>0</v>
      </c>
      <c r="AS46" s="3">
        <f t="shared" si="50"/>
        <v>0</v>
      </c>
      <c r="AT46" s="3">
        <f t="shared" si="50"/>
        <v>0</v>
      </c>
      <c r="AU46" s="3">
        <f t="shared" si="50"/>
        <v>0</v>
      </c>
      <c r="AV46" s="3">
        <f t="shared" si="50"/>
        <v>0</v>
      </c>
      <c r="AW46" s="3">
        <f t="shared" si="50"/>
        <v>0</v>
      </c>
      <c r="AX46" s="3">
        <f t="shared" si="50"/>
        <v>0</v>
      </c>
      <c r="AY46" s="3">
        <f t="shared" si="50"/>
        <v>0</v>
      </c>
      <c r="AZ46" s="3">
        <f t="shared" si="50"/>
        <v>0</v>
      </c>
      <c r="BA46" s="3">
        <f t="shared" si="50"/>
        <v>0</v>
      </c>
      <c r="BB46" s="3">
        <f t="shared" si="50"/>
        <v>0</v>
      </c>
      <c r="BC46" s="3">
        <f t="shared" si="50"/>
        <v>0</v>
      </c>
      <c r="BD46" s="3">
        <f t="shared" si="50"/>
        <v>0</v>
      </c>
      <c r="BE46" s="3">
        <f t="shared" si="50"/>
        <v>0</v>
      </c>
      <c r="BF46" s="3">
        <f t="shared" si="50"/>
        <v>0</v>
      </c>
      <c r="BG46" s="3">
        <f t="shared" si="50"/>
        <v>0</v>
      </c>
      <c r="BH46" s="3">
        <f t="shared" si="50"/>
        <v>0</v>
      </c>
      <c r="BI46" s="3">
        <f t="shared" si="50"/>
        <v>0</v>
      </c>
      <c r="BJ46" s="3">
        <f t="shared" si="50"/>
        <v>0</v>
      </c>
      <c r="BK46" s="3">
        <f t="shared" si="50"/>
        <v>0</v>
      </c>
      <c r="BL46" s="3">
        <f t="shared" si="50"/>
        <v>0</v>
      </c>
      <c r="BM46" s="3">
        <f t="shared" si="50"/>
        <v>0</v>
      </c>
      <c r="BN46" s="3">
        <f t="shared" si="50"/>
        <v>0</v>
      </c>
      <c r="BO46" s="3">
        <f t="shared" si="50"/>
        <v>0</v>
      </c>
      <c r="BP46" s="3">
        <f t="shared" si="50"/>
        <v>0</v>
      </c>
      <c r="BQ46" s="3">
        <f t="shared" si="50"/>
        <v>0</v>
      </c>
      <c r="BR46" s="3">
        <f t="shared" si="50"/>
        <v>0</v>
      </c>
      <c r="BS46" s="3">
        <f t="shared" ref="BS46:CH46" si="51">BR46</f>
        <v>0</v>
      </c>
      <c r="BT46" s="3">
        <f t="shared" si="51"/>
        <v>0</v>
      </c>
      <c r="BU46" s="3">
        <f t="shared" si="51"/>
        <v>0</v>
      </c>
      <c r="BV46" s="3">
        <f t="shared" si="51"/>
        <v>0</v>
      </c>
      <c r="BW46" s="3">
        <f t="shared" si="51"/>
        <v>0</v>
      </c>
      <c r="BX46" s="3">
        <f t="shared" si="51"/>
        <v>0</v>
      </c>
      <c r="BY46" s="3">
        <f t="shared" si="51"/>
        <v>0</v>
      </c>
      <c r="BZ46" s="3">
        <f t="shared" si="51"/>
        <v>0</v>
      </c>
      <c r="CA46" s="3">
        <f t="shared" si="51"/>
        <v>0</v>
      </c>
      <c r="CB46" s="3">
        <f t="shared" si="51"/>
        <v>0</v>
      </c>
      <c r="CC46" s="3">
        <f t="shared" si="51"/>
        <v>0</v>
      </c>
      <c r="CD46" s="3">
        <f t="shared" si="51"/>
        <v>0</v>
      </c>
      <c r="CE46" s="3">
        <f t="shared" si="51"/>
        <v>0</v>
      </c>
      <c r="CF46" s="3">
        <f t="shared" si="51"/>
        <v>0</v>
      </c>
      <c r="CG46" s="3">
        <f t="shared" si="51"/>
        <v>0</v>
      </c>
      <c r="CH46" s="12">
        <f t="shared" si="51"/>
        <v>0</v>
      </c>
    </row>
    <row r="47" spans="1:86" x14ac:dyDescent="0.3">
      <c r="A47" s="568"/>
      <c r="B47" s="11" t="str">
        <f t="shared" si="39"/>
        <v>HVAC</v>
      </c>
      <c r="C47" s="3">
        <v>0</v>
      </c>
      <c r="D47" s="3">
        <v>0</v>
      </c>
      <c r="E47" s="3">
        <v>0</v>
      </c>
      <c r="F47" s="3">
        <v>0</v>
      </c>
      <c r="G47" s="3">
        <f t="shared" ref="G47:BR47" si="52">F47</f>
        <v>0</v>
      </c>
      <c r="H47" s="3">
        <f t="shared" si="52"/>
        <v>0</v>
      </c>
      <c r="I47" s="3">
        <f t="shared" si="52"/>
        <v>0</v>
      </c>
      <c r="J47" s="3">
        <f t="shared" si="52"/>
        <v>0</v>
      </c>
      <c r="K47" s="3">
        <f t="shared" si="52"/>
        <v>0</v>
      </c>
      <c r="L47" s="3">
        <f t="shared" si="52"/>
        <v>0</v>
      </c>
      <c r="M47" s="3">
        <f t="shared" si="52"/>
        <v>0</v>
      </c>
      <c r="N47" s="3">
        <f t="shared" si="52"/>
        <v>0</v>
      </c>
      <c r="O47" s="3">
        <f t="shared" si="52"/>
        <v>0</v>
      </c>
      <c r="P47" s="3">
        <f t="shared" si="52"/>
        <v>0</v>
      </c>
      <c r="Q47" s="3">
        <f t="shared" si="52"/>
        <v>0</v>
      </c>
      <c r="R47" s="3">
        <f t="shared" si="52"/>
        <v>0</v>
      </c>
      <c r="S47" s="3">
        <f t="shared" si="52"/>
        <v>0</v>
      </c>
      <c r="T47" s="3">
        <f t="shared" si="52"/>
        <v>0</v>
      </c>
      <c r="U47" s="3">
        <f t="shared" si="52"/>
        <v>0</v>
      </c>
      <c r="V47" s="3">
        <f t="shared" si="52"/>
        <v>0</v>
      </c>
      <c r="W47" s="3">
        <f t="shared" si="52"/>
        <v>0</v>
      </c>
      <c r="X47" s="3">
        <f t="shared" si="52"/>
        <v>0</v>
      </c>
      <c r="Y47" s="3">
        <f t="shared" si="52"/>
        <v>0</v>
      </c>
      <c r="Z47" s="3">
        <f t="shared" si="52"/>
        <v>0</v>
      </c>
      <c r="AA47" s="3">
        <f t="shared" si="52"/>
        <v>0</v>
      </c>
      <c r="AB47" s="3">
        <f t="shared" si="52"/>
        <v>0</v>
      </c>
      <c r="AC47" s="3">
        <f t="shared" si="52"/>
        <v>0</v>
      </c>
      <c r="AD47" s="3">
        <f t="shared" si="52"/>
        <v>0</v>
      </c>
      <c r="AE47" s="3">
        <f t="shared" si="52"/>
        <v>0</v>
      </c>
      <c r="AF47" s="3">
        <f t="shared" si="52"/>
        <v>0</v>
      </c>
      <c r="AG47" s="3">
        <f t="shared" si="52"/>
        <v>0</v>
      </c>
      <c r="AH47" s="3">
        <f t="shared" si="52"/>
        <v>0</v>
      </c>
      <c r="AI47" s="3">
        <f t="shared" si="52"/>
        <v>0</v>
      </c>
      <c r="AJ47" s="3">
        <f t="shared" si="52"/>
        <v>0</v>
      </c>
      <c r="AK47" s="3">
        <f t="shared" si="52"/>
        <v>0</v>
      </c>
      <c r="AL47" s="3">
        <f t="shared" si="52"/>
        <v>0</v>
      </c>
      <c r="AM47" s="3">
        <f t="shared" si="52"/>
        <v>0</v>
      </c>
      <c r="AN47" s="3">
        <f t="shared" si="52"/>
        <v>0</v>
      </c>
      <c r="AO47" s="3">
        <f t="shared" si="52"/>
        <v>0</v>
      </c>
      <c r="AP47" s="3">
        <f t="shared" si="52"/>
        <v>0</v>
      </c>
      <c r="AQ47" s="3">
        <f t="shared" si="52"/>
        <v>0</v>
      </c>
      <c r="AR47" s="3">
        <f t="shared" si="52"/>
        <v>0</v>
      </c>
      <c r="AS47" s="3">
        <f t="shared" si="52"/>
        <v>0</v>
      </c>
      <c r="AT47" s="3">
        <f t="shared" si="52"/>
        <v>0</v>
      </c>
      <c r="AU47" s="3">
        <f t="shared" si="52"/>
        <v>0</v>
      </c>
      <c r="AV47" s="3">
        <f t="shared" si="52"/>
        <v>0</v>
      </c>
      <c r="AW47" s="3">
        <f t="shared" si="52"/>
        <v>0</v>
      </c>
      <c r="AX47" s="3">
        <f t="shared" si="52"/>
        <v>0</v>
      </c>
      <c r="AY47" s="3">
        <f t="shared" si="52"/>
        <v>0</v>
      </c>
      <c r="AZ47" s="3">
        <f t="shared" si="52"/>
        <v>0</v>
      </c>
      <c r="BA47" s="3">
        <f t="shared" si="52"/>
        <v>0</v>
      </c>
      <c r="BB47" s="3">
        <f t="shared" si="52"/>
        <v>0</v>
      </c>
      <c r="BC47" s="3">
        <f t="shared" si="52"/>
        <v>0</v>
      </c>
      <c r="BD47" s="3">
        <f t="shared" si="52"/>
        <v>0</v>
      </c>
      <c r="BE47" s="3">
        <f t="shared" si="52"/>
        <v>0</v>
      </c>
      <c r="BF47" s="3">
        <f t="shared" si="52"/>
        <v>0</v>
      </c>
      <c r="BG47" s="3">
        <f t="shared" si="52"/>
        <v>0</v>
      </c>
      <c r="BH47" s="3">
        <f t="shared" si="52"/>
        <v>0</v>
      </c>
      <c r="BI47" s="3">
        <f t="shared" si="52"/>
        <v>0</v>
      </c>
      <c r="BJ47" s="3">
        <f t="shared" si="52"/>
        <v>0</v>
      </c>
      <c r="BK47" s="3">
        <f t="shared" si="52"/>
        <v>0</v>
      </c>
      <c r="BL47" s="3">
        <f t="shared" si="52"/>
        <v>0</v>
      </c>
      <c r="BM47" s="3">
        <f t="shared" si="52"/>
        <v>0</v>
      </c>
      <c r="BN47" s="3">
        <f t="shared" si="52"/>
        <v>0</v>
      </c>
      <c r="BO47" s="3">
        <f t="shared" si="52"/>
        <v>0</v>
      </c>
      <c r="BP47" s="3">
        <f t="shared" si="52"/>
        <v>0</v>
      </c>
      <c r="BQ47" s="3">
        <f t="shared" si="52"/>
        <v>0</v>
      </c>
      <c r="BR47" s="3">
        <f t="shared" si="52"/>
        <v>0</v>
      </c>
      <c r="BS47" s="3">
        <f t="shared" ref="BS47:CH47" si="53">BR47</f>
        <v>0</v>
      </c>
      <c r="BT47" s="3">
        <f t="shared" si="53"/>
        <v>0</v>
      </c>
      <c r="BU47" s="3">
        <f t="shared" si="53"/>
        <v>0</v>
      </c>
      <c r="BV47" s="3">
        <f t="shared" si="53"/>
        <v>0</v>
      </c>
      <c r="BW47" s="3">
        <f t="shared" si="53"/>
        <v>0</v>
      </c>
      <c r="BX47" s="3">
        <f t="shared" si="53"/>
        <v>0</v>
      </c>
      <c r="BY47" s="3">
        <f t="shared" si="53"/>
        <v>0</v>
      </c>
      <c r="BZ47" s="3">
        <f t="shared" si="53"/>
        <v>0</v>
      </c>
      <c r="CA47" s="3">
        <f t="shared" si="53"/>
        <v>0</v>
      </c>
      <c r="CB47" s="3">
        <f t="shared" si="53"/>
        <v>0</v>
      </c>
      <c r="CC47" s="3">
        <f t="shared" si="53"/>
        <v>0</v>
      </c>
      <c r="CD47" s="3">
        <f t="shared" si="53"/>
        <v>0</v>
      </c>
      <c r="CE47" s="3">
        <f t="shared" si="53"/>
        <v>0</v>
      </c>
      <c r="CF47" s="3">
        <f t="shared" si="53"/>
        <v>0</v>
      </c>
      <c r="CG47" s="3">
        <f t="shared" si="53"/>
        <v>0</v>
      </c>
      <c r="CH47" s="12">
        <f t="shared" si="53"/>
        <v>0</v>
      </c>
    </row>
    <row r="48" spans="1:86" x14ac:dyDescent="0.3">
      <c r="A48" s="568"/>
      <c r="B48" s="11" t="str">
        <f t="shared" si="39"/>
        <v>Lighting</v>
      </c>
      <c r="C48" s="3">
        <v>0</v>
      </c>
      <c r="D48" s="3">
        <v>0</v>
      </c>
      <c r="E48" s="3">
        <v>0</v>
      </c>
      <c r="F48" s="3">
        <v>0</v>
      </c>
      <c r="G48" s="3">
        <f t="shared" ref="G48:BR48" si="54">F48</f>
        <v>0</v>
      </c>
      <c r="H48" s="3">
        <f t="shared" si="54"/>
        <v>0</v>
      </c>
      <c r="I48" s="3">
        <f t="shared" si="54"/>
        <v>0</v>
      </c>
      <c r="J48" s="3">
        <f t="shared" si="54"/>
        <v>0</v>
      </c>
      <c r="K48" s="3">
        <f t="shared" si="54"/>
        <v>0</v>
      </c>
      <c r="L48" s="3">
        <f t="shared" si="54"/>
        <v>0</v>
      </c>
      <c r="M48" s="3">
        <f t="shared" si="54"/>
        <v>0</v>
      </c>
      <c r="N48" s="3">
        <f t="shared" si="54"/>
        <v>0</v>
      </c>
      <c r="O48" s="3">
        <f t="shared" si="54"/>
        <v>0</v>
      </c>
      <c r="P48" s="3">
        <f t="shared" si="54"/>
        <v>0</v>
      </c>
      <c r="Q48" s="3">
        <f t="shared" si="54"/>
        <v>0</v>
      </c>
      <c r="R48" s="3">
        <f t="shared" si="54"/>
        <v>0</v>
      </c>
      <c r="S48" s="3">
        <f t="shared" si="54"/>
        <v>0</v>
      </c>
      <c r="T48" s="3">
        <f t="shared" si="54"/>
        <v>0</v>
      </c>
      <c r="U48" s="3">
        <f t="shared" si="54"/>
        <v>0</v>
      </c>
      <c r="V48" s="3">
        <f t="shared" si="54"/>
        <v>0</v>
      </c>
      <c r="W48" s="3">
        <f t="shared" si="54"/>
        <v>0</v>
      </c>
      <c r="X48" s="3">
        <f t="shared" si="54"/>
        <v>0</v>
      </c>
      <c r="Y48" s="3">
        <f t="shared" si="54"/>
        <v>0</v>
      </c>
      <c r="Z48" s="3">
        <f t="shared" si="54"/>
        <v>0</v>
      </c>
      <c r="AA48" s="3">
        <f t="shared" si="54"/>
        <v>0</v>
      </c>
      <c r="AB48" s="3">
        <f t="shared" si="54"/>
        <v>0</v>
      </c>
      <c r="AC48" s="3">
        <f t="shared" si="54"/>
        <v>0</v>
      </c>
      <c r="AD48" s="3">
        <f t="shared" si="54"/>
        <v>0</v>
      </c>
      <c r="AE48" s="3">
        <f t="shared" si="54"/>
        <v>0</v>
      </c>
      <c r="AF48" s="3">
        <f t="shared" si="54"/>
        <v>0</v>
      </c>
      <c r="AG48" s="3">
        <f t="shared" si="54"/>
        <v>0</v>
      </c>
      <c r="AH48" s="3">
        <f t="shared" si="54"/>
        <v>0</v>
      </c>
      <c r="AI48" s="3">
        <f t="shared" si="54"/>
        <v>0</v>
      </c>
      <c r="AJ48" s="3">
        <f t="shared" si="54"/>
        <v>0</v>
      </c>
      <c r="AK48" s="3">
        <f t="shared" si="54"/>
        <v>0</v>
      </c>
      <c r="AL48" s="3">
        <f t="shared" si="54"/>
        <v>0</v>
      </c>
      <c r="AM48" s="3">
        <f t="shared" si="54"/>
        <v>0</v>
      </c>
      <c r="AN48" s="3">
        <f t="shared" si="54"/>
        <v>0</v>
      </c>
      <c r="AO48" s="3">
        <f t="shared" si="54"/>
        <v>0</v>
      </c>
      <c r="AP48" s="3">
        <f t="shared" si="54"/>
        <v>0</v>
      </c>
      <c r="AQ48" s="3">
        <f t="shared" si="54"/>
        <v>0</v>
      </c>
      <c r="AR48" s="3">
        <f t="shared" si="54"/>
        <v>0</v>
      </c>
      <c r="AS48" s="3">
        <f t="shared" si="54"/>
        <v>0</v>
      </c>
      <c r="AT48" s="3">
        <f t="shared" si="54"/>
        <v>0</v>
      </c>
      <c r="AU48" s="3">
        <f t="shared" si="54"/>
        <v>0</v>
      </c>
      <c r="AV48" s="3">
        <f t="shared" si="54"/>
        <v>0</v>
      </c>
      <c r="AW48" s="3">
        <f t="shared" si="54"/>
        <v>0</v>
      </c>
      <c r="AX48" s="3">
        <f t="shared" si="54"/>
        <v>0</v>
      </c>
      <c r="AY48" s="3">
        <f t="shared" si="54"/>
        <v>0</v>
      </c>
      <c r="AZ48" s="3">
        <f t="shared" si="54"/>
        <v>0</v>
      </c>
      <c r="BA48" s="3">
        <f t="shared" si="54"/>
        <v>0</v>
      </c>
      <c r="BB48" s="3">
        <f t="shared" si="54"/>
        <v>0</v>
      </c>
      <c r="BC48" s="3">
        <f t="shared" si="54"/>
        <v>0</v>
      </c>
      <c r="BD48" s="3">
        <f t="shared" si="54"/>
        <v>0</v>
      </c>
      <c r="BE48" s="3">
        <f t="shared" si="54"/>
        <v>0</v>
      </c>
      <c r="BF48" s="3">
        <f t="shared" si="54"/>
        <v>0</v>
      </c>
      <c r="BG48" s="3">
        <f t="shared" si="54"/>
        <v>0</v>
      </c>
      <c r="BH48" s="3">
        <f t="shared" si="54"/>
        <v>0</v>
      </c>
      <c r="BI48" s="3">
        <f t="shared" si="54"/>
        <v>0</v>
      </c>
      <c r="BJ48" s="3">
        <f t="shared" si="54"/>
        <v>0</v>
      </c>
      <c r="BK48" s="3">
        <f t="shared" si="54"/>
        <v>0</v>
      </c>
      <c r="BL48" s="3">
        <f t="shared" si="54"/>
        <v>0</v>
      </c>
      <c r="BM48" s="3">
        <f t="shared" si="54"/>
        <v>0</v>
      </c>
      <c r="BN48" s="3">
        <f t="shared" si="54"/>
        <v>0</v>
      </c>
      <c r="BO48" s="3">
        <f t="shared" si="54"/>
        <v>0</v>
      </c>
      <c r="BP48" s="3">
        <f t="shared" si="54"/>
        <v>0</v>
      </c>
      <c r="BQ48" s="3">
        <f t="shared" si="54"/>
        <v>0</v>
      </c>
      <c r="BR48" s="3">
        <f t="shared" si="54"/>
        <v>0</v>
      </c>
      <c r="BS48" s="3">
        <f t="shared" ref="BS48:CH48" si="55">BR48</f>
        <v>0</v>
      </c>
      <c r="BT48" s="3">
        <f t="shared" si="55"/>
        <v>0</v>
      </c>
      <c r="BU48" s="3">
        <f t="shared" si="55"/>
        <v>0</v>
      </c>
      <c r="BV48" s="3">
        <f t="shared" si="55"/>
        <v>0</v>
      </c>
      <c r="BW48" s="3">
        <f t="shared" si="55"/>
        <v>0</v>
      </c>
      <c r="BX48" s="3">
        <f t="shared" si="55"/>
        <v>0</v>
      </c>
      <c r="BY48" s="3">
        <f t="shared" si="55"/>
        <v>0</v>
      </c>
      <c r="BZ48" s="3">
        <f t="shared" si="55"/>
        <v>0</v>
      </c>
      <c r="CA48" s="3">
        <f t="shared" si="55"/>
        <v>0</v>
      </c>
      <c r="CB48" s="3">
        <f t="shared" si="55"/>
        <v>0</v>
      </c>
      <c r="CC48" s="3">
        <f t="shared" si="55"/>
        <v>0</v>
      </c>
      <c r="CD48" s="3">
        <f t="shared" si="55"/>
        <v>0</v>
      </c>
      <c r="CE48" s="3">
        <f t="shared" si="55"/>
        <v>0</v>
      </c>
      <c r="CF48" s="3">
        <f t="shared" si="55"/>
        <v>0</v>
      </c>
      <c r="CG48" s="3">
        <f t="shared" si="55"/>
        <v>0</v>
      </c>
      <c r="CH48" s="12">
        <f t="shared" si="55"/>
        <v>0</v>
      </c>
    </row>
    <row r="49" spans="1:86" x14ac:dyDescent="0.3">
      <c r="A49" s="568"/>
      <c r="B49" s="11" t="str">
        <f t="shared" si="39"/>
        <v>Miscellaneous</v>
      </c>
      <c r="C49" s="3">
        <v>0</v>
      </c>
      <c r="D49" s="3">
        <v>0</v>
      </c>
      <c r="E49" s="3">
        <v>0</v>
      </c>
      <c r="F49" s="3">
        <v>0</v>
      </c>
      <c r="G49" s="3">
        <f t="shared" ref="G49:BR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3">
        <f t="shared" si="56"/>
        <v>0</v>
      </c>
      <c r="R49" s="3">
        <f t="shared" si="56"/>
        <v>0</v>
      </c>
      <c r="S49" s="3">
        <f t="shared" si="56"/>
        <v>0</v>
      </c>
      <c r="T49" s="3">
        <f t="shared" si="56"/>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3">
        <f t="shared" si="56"/>
        <v>0</v>
      </c>
      <c r="AG49" s="3">
        <f t="shared" si="56"/>
        <v>0</v>
      </c>
      <c r="AH49" s="3">
        <f t="shared" si="56"/>
        <v>0</v>
      </c>
      <c r="AI49" s="3">
        <f t="shared" si="56"/>
        <v>0</v>
      </c>
      <c r="AJ49" s="3">
        <f t="shared" si="56"/>
        <v>0</v>
      </c>
      <c r="AK49" s="3">
        <f t="shared" si="56"/>
        <v>0</v>
      </c>
      <c r="AL49" s="3">
        <f t="shared" si="56"/>
        <v>0</v>
      </c>
      <c r="AM49" s="3">
        <f t="shared" si="56"/>
        <v>0</v>
      </c>
      <c r="AN49" s="3">
        <f t="shared" si="56"/>
        <v>0</v>
      </c>
      <c r="AO49" s="3">
        <f t="shared" si="56"/>
        <v>0</v>
      </c>
      <c r="AP49" s="3">
        <f t="shared" si="56"/>
        <v>0</v>
      </c>
      <c r="AQ49" s="3">
        <f t="shared" si="56"/>
        <v>0</v>
      </c>
      <c r="AR49" s="3">
        <f t="shared" si="56"/>
        <v>0</v>
      </c>
      <c r="AS49" s="3">
        <f t="shared" si="56"/>
        <v>0</v>
      </c>
      <c r="AT49" s="3">
        <f t="shared" si="56"/>
        <v>0</v>
      </c>
      <c r="AU49" s="3">
        <f t="shared" si="56"/>
        <v>0</v>
      </c>
      <c r="AV49" s="3">
        <f t="shared" si="56"/>
        <v>0</v>
      </c>
      <c r="AW49" s="3">
        <f t="shared" si="56"/>
        <v>0</v>
      </c>
      <c r="AX49" s="3">
        <f t="shared" si="56"/>
        <v>0</v>
      </c>
      <c r="AY49" s="3">
        <f t="shared" si="56"/>
        <v>0</v>
      </c>
      <c r="AZ49" s="3">
        <f t="shared" si="56"/>
        <v>0</v>
      </c>
      <c r="BA49" s="3">
        <f t="shared" si="56"/>
        <v>0</v>
      </c>
      <c r="BB49" s="3">
        <f t="shared" si="56"/>
        <v>0</v>
      </c>
      <c r="BC49" s="3">
        <f t="shared" si="56"/>
        <v>0</v>
      </c>
      <c r="BD49" s="3">
        <f t="shared" si="56"/>
        <v>0</v>
      </c>
      <c r="BE49" s="3">
        <f t="shared" si="56"/>
        <v>0</v>
      </c>
      <c r="BF49" s="3">
        <f t="shared" si="56"/>
        <v>0</v>
      </c>
      <c r="BG49" s="3">
        <f t="shared" si="56"/>
        <v>0</v>
      </c>
      <c r="BH49" s="3">
        <f t="shared" si="56"/>
        <v>0</v>
      </c>
      <c r="BI49" s="3">
        <f t="shared" si="56"/>
        <v>0</v>
      </c>
      <c r="BJ49" s="3">
        <f t="shared" si="56"/>
        <v>0</v>
      </c>
      <c r="BK49" s="3">
        <f t="shared" si="56"/>
        <v>0</v>
      </c>
      <c r="BL49" s="3">
        <f t="shared" si="56"/>
        <v>0</v>
      </c>
      <c r="BM49" s="3">
        <f t="shared" si="56"/>
        <v>0</v>
      </c>
      <c r="BN49" s="3">
        <f t="shared" si="56"/>
        <v>0</v>
      </c>
      <c r="BO49" s="3">
        <f t="shared" si="56"/>
        <v>0</v>
      </c>
      <c r="BP49" s="3">
        <f t="shared" si="56"/>
        <v>0</v>
      </c>
      <c r="BQ49" s="3">
        <f t="shared" si="56"/>
        <v>0</v>
      </c>
      <c r="BR49" s="3">
        <f t="shared" si="56"/>
        <v>0</v>
      </c>
      <c r="BS49" s="3">
        <f t="shared" ref="BS49:CH49" si="57">BR49</f>
        <v>0</v>
      </c>
      <c r="BT49" s="3">
        <f t="shared" si="57"/>
        <v>0</v>
      </c>
      <c r="BU49" s="3">
        <f t="shared" si="57"/>
        <v>0</v>
      </c>
      <c r="BV49" s="3">
        <f t="shared" si="57"/>
        <v>0</v>
      </c>
      <c r="BW49" s="3">
        <f t="shared" si="57"/>
        <v>0</v>
      </c>
      <c r="BX49" s="3">
        <f t="shared" si="57"/>
        <v>0</v>
      </c>
      <c r="BY49" s="3">
        <f t="shared" si="57"/>
        <v>0</v>
      </c>
      <c r="BZ49" s="3">
        <f t="shared" si="57"/>
        <v>0</v>
      </c>
      <c r="CA49" s="3">
        <f t="shared" si="57"/>
        <v>0</v>
      </c>
      <c r="CB49" s="3">
        <f t="shared" si="57"/>
        <v>0</v>
      </c>
      <c r="CC49" s="3">
        <f t="shared" si="57"/>
        <v>0</v>
      </c>
      <c r="CD49" s="3">
        <f t="shared" si="57"/>
        <v>0</v>
      </c>
      <c r="CE49" s="3">
        <f t="shared" si="57"/>
        <v>0</v>
      </c>
      <c r="CF49" s="3">
        <f t="shared" si="57"/>
        <v>0</v>
      </c>
      <c r="CG49" s="3">
        <f t="shared" si="57"/>
        <v>0</v>
      </c>
      <c r="CH49" s="12">
        <f t="shared" si="57"/>
        <v>0</v>
      </c>
    </row>
    <row r="50" spans="1:86" ht="15" customHeight="1" x14ac:dyDescent="0.3">
      <c r="A50" s="568"/>
      <c r="B50" s="11" t="str">
        <f t="shared" si="39"/>
        <v>Motors</v>
      </c>
      <c r="C50" s="3">
        <v>0</v>
      </c>
      <c r="D50" s="3">
        <v>0</v>
      </c>
      <c r="E50" s="3">
        <v>0</v>
      </c>
      <c r="F50" s="3">
        <v>0</v>
      </c>
      <c r="G50" s="3">
        <f t="shared" ref="G50:BR50" si="58">F50</f>
        <v>0</v>
      </c>
      <c r="H50" s="3">
        <f t="shared" si="58"/>
        <v>0</v>
      </c>
      <c r="I50" s="3">
        <f t="shared" si="58"/>
        <v>0</v>
      </c>
      <c r="J50" s="3">
        <f t="shared" si="58"/>
        <v>0</v>
      </c>
      <c r="K50" s="3">
        <f t="shared" si="58"/>
        <v>0</v>
      </c>
      <c r="L50" s="3">
        <f t="shared" si="58"/>
        <v>0</v>
      </c>
      <c r="M50" s="3">
        <f t="shared" si="58"/>
        <v>0</v>
      </c>
      <c r="N50" s="3">
        <f t="shared" si="58"/>
        <v>0</v>
      </c>
      <c r="O50" s="3">
        <f t="shared" si="58"/>
        <v>0</v>
      </c>
      <c r="P50" s="3">
        <f t="shared" si="58"/>
        <v>0</v>
      </c>
      <c r="Q50" s="3">
        <f t="shared" si="58"/>
        <v>0</v>
      </c>
      <c r="R50" s="3">
        <f t="shared" si="58"/>
        <v>0</v>
      </c>
      <c r="S50" s="3">
        <f t="shared" si="58"/>
        <v>0</v>
      </c>
      <c r="T50" s="3">
        <f t="shared" si="58"/>
        <v>0</v>
      </c>
      <c r="U50" s="3">
        <f t="shared" si="58"/>
        <v>0</v>
      </c>
      <c r="V50" s="3">
        <f t="shared" si="58"/>
        <v>0</v>
      </c>
      <c r="W50" s="3">
        <f t="shared" si="58"/>
        <v>0</v>
      </c>
      <c r="X50" s="3">
        <f t="shared" si="58"/>
        <v>0</v>
      </c>
      <c r="Y50" s="3">
        <f t="shared" si="58"/>
        <v>0</v>
      </c>
      <c r="Z50" s="3">
        <f t="shared" si="58"/>
        <v>0</v>
      </c>
      <c r="AA50" s="3">
        <f t="shared" si="58"/>
        <v>0</v>
      </c>
      <c r="AB50" s="3">
        <f t="shared" si="58"/>
        <v>0</v>
      </c>
      <c r="AC50" s="3">
        <f t="shared" si="58"/>
        <v>0</v>
      </c>
      <c r="AD50" s="3">
        <f t="shared" si="58"/>
        <v>0</v>
      </c>
      <c r="AE50" s="3">
        <f t="shared" si="58"/>
        <v>0</v>
      </c>
      <c r="AF50" s="3">
        <f t="shared" si="58"/>
        <v>0</v>
      </c>
      <c r="AG50" s="3">
        <f t="shared" si="58"/>
        <v>0</v>
      </c>
      <c r="AH50" s="3">
        <f t="shared" si="58"/>
        <v>0</v>
      </c>
      <c r="AI50" s="3">
        <f t="shared" si="58"/>
        <v>0</v>
      </c>
      <c r="AJ50" s="3">
        <f t="shared" si="58"/>
        <v>0</v>
      </c>
      <c r="AK50" s="3">
        <f t="shared" si="58"/>
        <v>0</v>
      </c>
      <c r="AL50" s="3">
        <f t="shared" si="58"/>
        <v>0</v>
      </c>
      <c r="AM50" s="3">
        <f t="shared" si="58"/>
        <v>0</v>
      </c>
      <c r="AN50" s="3">
        <f t="shared" si="58"/>
        <v>0</v>
      </c>
      <c r="AO50" s="3">
        <f t="shared" si="58"/>
        <v>0</v>
      </c>
      <c r="AP50" s="3">
        <f t="shared" si="58"/>
        <v>0</v>
      </c>
      <c r="AQ50" s="3">
        <f t="shared" si="58"/>
        <v>0</v>
      </c>
      <c r="AR50" s="3">
        <f t="shared" si="58"/>
        <v>0</v>
      </c>
      <c r="AS50" s="3">
        <f t="shared" si="58"/>
        <v>0</v>
      </c>
      <c r="AT50" s="3">
        <f t="shared" si="58"/>
        <v>0</v>
      </c>
      <c r="AU50" s="3">
        <f t="shared" si="58"/>
        <v>0</v>
      </c>
      <c r="AV50" s="3">
        <f t="shared" si="58"/>
        <v>0</v>
      </c>
      <c r="AW50" s="3">
        <f t="shared" si="58"/>
        <v>0</v>
      </c>
      <c r="AX50" s="3">
        <f t="shared" si="58"/>
        <v>0</v>
      </c>
      <c r="AY50" s="3">
        <f t="shared" si="58"/>
        <v>0</v>
      </c>
      <c r="AZ50" s="3">
        <f t="shared" si="58"/>
        <v>0</v>
      </c>
      <c r="BA50" s="3">
        <f t="shared" si="58"/>
        <v>0</v>
      </c>
      <c r="BB50" s="3">
        <f t="shared" si="58"/>
        <v>0</v>
      </c>
      <c r="BC50" s="3">
        <f t="shared" si="58"/>
        <v>0</v>
      </c>
      <c r="BD50" s="3">
        <f t="shared" si="58"/>
        <v>0</v>
      </c>
      <c r="BE50" s="3">
        <f t="shared" si="58"/>
        <v>0</v>
      </c>
      <c r="BF50" s="3">
        <f t="shared" si="58"/>
        <v>0</v>
      </c>
      <c r="BG50" s="3">
        <f t="shared" si="58"/>
        <v>0</v>
      </c>
      <c r="BH50" s="3">
        <f t="shared" si="58"/>
        <v>0</v>
      </c>
      <c r="BI50" s="3">
        <f t="shared" si="58"/>
        <v>0</v>
      </c>
      <c r="BJ50" s="3">
        <f t="shared" si="58"/>
        <v>0</v>
      </c>
      <c r="BK50" s="3">
        <f t="shared" si="58"/>
        <v>0</v>
      </c>
      <c r="BL50" s="3">
        <f t="shared" si="58"/>
        <v>0</v>
      </c>
      <c r="BM50" s="3">
        <f t="shared" si="58"/>
        <v>0</v>
      </c>
      <c r="BN50" s="3">
        <f t="shared" si="58"/>
        <v>0</v>
      </c>
      <c r="BO50" s="3">
        <f t="shared" si="58"/>
        <v>0</v>
      </c>
      <c r="BP50" s="3">
        <f t="shared" si="58"/>
        <v>0</v>
      </c>
      <c r="BQ50" s="3">
        <f t="shared" si="58"/>
        <v>0</v>
      </c>
      <c r="BR50" s="3">
        <f t="shared" si="58"/>
        <v>0</v>
      </c>
      <c r="BS50" s="3">
        <f t="shared" ref="BS50:CH50" si="59">BR50</f>
        <v>0</v>
      </c>
      <c r="BT50" s="3">
        <f t="shared" si="59"/>
        <v>0</v>
      </c>
      <c r="BU50" s="3">
        <f t="shared" si="59"/>
        <v>0</v>
      </c>
      <c r="BV50" s="3">
        <f t="shared" si="59"/>
        <v>0</v>
      </c>
      <c r="BW50" s="3">
        <f t="shared" si="59"/>
        <v>0</v>
      </c>
      <c r="BX50" s="3">
        <f t="shared" si="59"/>
        <v>0</v>
      </c>
      <c r="BY50" s="3">
        <f t="shared" si="59"/>
        <v>0</v>
      </c>
      <c r="BZ50" s="3">
        <f t="shared" si="59"/>
        <v>0</v>
      </c>
      <c r="CA50" s="3">
        <f t="shared" si="59"/>
        <v>0</v>
      </c>
      <c r="CB50" s="3">
        <f t="shared" si="59"/>
        <v>0</v>
      </c>
      <c r="CC50" s="3">
        <f t="shared" si="59"/>
        <v>0</v>
      </c>
      <c r="CD50" s="3">
        <f t="shared" si="59"/>
        <v>0</v>
      </c>
      <c r="CE50" s="3">
        <f t="shared" si="59"/>
        <v>0</v>
      </c>
      <c r="CF50" s="3">
        <f t="shared" si="59"/>
        <v>0</v>
      </c>
      <c r="CG50" s="3">
        <f t="shared" si="59"/>
        <v>0</v>
      </c>
      <c r="CH50" s="12">
        <f t="shared" si="59"/>
        <v>0</v>
      </c>
    </row>
    <row r="51" spans="1:86" x14ac:dyDescent="0.3">
      <c r="A51" s="568"/>
      <c r="B51" s="11" t="str">
        <f t="shared" si="39"/>
        <v>Process</v>
      </c>
      <c r="C51" s="3">
        <v>0</v>
      </c>
      <c r="D51" s="3">
        <v>0</v>
      </c>
      <c r="E51" s="3">
        <v>0</v>
      </c>
      <c r="F51" s="3">
        <v>0</v>
      </c>
      <c r="G51" s="3">
        <f t="shared" ref="G51:BR51" si="60">F51</f>
        <v>0</v>
      </c>
      <c r="H51" s="3">
        <f t="shared" si="60"/>
        <v>0</v>
      </c>
      <c r="I51" s="3">
        <f t="shared" si="60"/>
        <v>0</v>
      </c>
      <c r="J51" s="3">
        <f t="shared" si="60"/>
        <v>0</v>
      </c>
      <c r="K51" s="3">
        <f t="shared" si="60"/>
        <v>0</v>
      </c>
      <c r="L51" s="3">
        <f t="shared" si="60"/>
        <v>0</v>
      </c>
      <c r="M51" s="3">
        <f t="shared" si="60"/>
        <v>0</v>
      </c>
      <c r="N51" s="3">
        <f t="shared" si="60"/>
        <v>0</v>
      </c>
      <c r="O51" s="3">
        <f t="shared" si="60"/>
        <v>0</v>
      </c>
      <c r="P51" s="3">
        <f t="shared" si="60"/>
        <v>0</v>
      </c>
      <c r="Q51" s="3">
        <f t="shared" si="60"/>
        <v>0</v>
      </c>
      <c r="R51" s="3">
        <f t="shared" si="60"/>
        <v>0</v>
      </c>
      <c r="S51" s="3">
        <f t="shared" si="60"/>
        <v>0</v>
      </c>
      <c r="T51" s="3">
        <f t="shared" si="60"/>
        <v>0</v>
      </c>
      <c r="U51" s="3">
        <f t="shared" si="60"/>
        <v>0</v>
      </c>
      <c r="V51" s="3">
        <f t="shared" si="60"/>
        <v>0</v>
      </c>
      <c r="W51" s="3">
        <f t="shared" si="60"/>
        <v>0</v>
      </c>
      <c r="X51" s="3">
        <f t="shared" si="60"/>
        <v>0</v>
      </c>
      <c r="Y51" s="3">
        <f t="shared" si="60"/>
        <v>0</v>
      </c>
      <c r="Z51" s="3">
        <f t="shared" si="60"/>
        <v>0</v>
      </c>
      <c r="AA51" s="3">
        <f t="shared" si="60"/>
        <v>0</v>
      </c>
      <c r="AB51" s="3">
        <f t="shared" si="60"/>
        <v>0</v>
      </c>
      <c r="AC51" s="3">
        <f t="shared" si="60"/>
        <v>0</v>
      </c>
      <c r="AD51" s="3">
        <f t="shared" si="60"/>
        <v>0</v>
      </c>
      <c r="AE51" s="3">
        <f t="shared" si="60"/>
        <v>0</v>
      </c>
      <c r="AF51" s="3">
        <f t="shared" si="60"/>
        <v>0</v>
      </c>
      <c r="AG51" s="3">
        <f t="shared" si="60"/>
        <v>0</v>
      </c>
      <c r="AH51" s="3">
        <f t="shared" si="60"/>
        <v>0</v>
      </c>
      <c r="AI51" s="3">
        <f t="shared" si="60"/>
        <v>0</v>
      </c>
      <c r="AJ51" s="3">
        <f t="shared" si="60"/>
        <v>0</v>
      </c>
      <c r="AK51" s="3">
        <f t="shared" si="60"/>
        <v>0</v>
      </c>
      <c r="AL51" s="3">
        <f t="shared" si="60"/>
        <v>0</v>
      </c>
      <c r="AM51" s="3">
        <f t="shared" si="60"/>
        <v>0</v>
      </c>
      <c r="AN51" s="3">
        <f t="shared" si="60"/>
        <v>0</v>
      </c>
      <c r="AO51" s="3">
        <f t="shared" si="60"/>
        <v>0</v>
      </c>
      <c r="AP51" s="3">
        <f t="shared" si="60"/>
        <v>0</v>
      </c>
      <c r="AQ51" s="3">
        <f t="shared" si="60"/>
        <v>0</v>
      </c>
      <c r="AR51" s="3">
        <f t="shared" si="60"/>
        <v>0</v>
      </c>
      <c r="AS51" s="3">
        <f t="shared" si="60"/>
        <v>0</v>
      </c>
      <c r="AT51" s="3">
        <f t="shared" si="60"/>
        <v>0</v>
      </c>
      <c r="AU51" s="3">
        <f t="shared" si="60"/>
        <v>0</v>
      </c>
      <c r="AV51" s="3">
        <f t="shared" si="60"/>
        <v>0</v>
      </c>
      <c r="AW51" s="3">
        <f t="shared" si="60"/>
        <v>0</v>
      </c>
      <c r="AX51" s="3">
        <f t="shared" si="60"/>
        <v>0</v>
      </c>
      <c r="AY51" s="3">
        <f t="shared" si="60"/>
        <v>0</v>
      </c>
      <c r="AZ51" s="3">
        <f t="shared" si="60"/>
        <v>0</v>
      </c>
      <c r="BA51" s="3">
        <f t="shared" si="60"/>
        <v>0</v>
      </c>
      <c r="BB51" s="3">
        <f t="shared" si="60"/>
        <v>0</v>
      </c>
      <c r="BC51" s="3">
        <f t="shared" si="60"/>
        <v>0</v>
      </c>
      <c r="BD51" s="3">
        <f t="shared" si="60"/>
        <v>0</v>
      </c>
      <c r="BE51" s="3">
        <f t="shared" si="60"/>
        <v>0</v>
      </c>
      <c r="BF51" s="3">
        <f t="shared" si="60"/>
        <v>0</v>
      </c>
      <c r="BG51" s="3">
        <f t="shared" si="60"/>
        <v>0</v>
      </c>
      <c r="BH51" s="3">
        <f t="shared" si="60"/>
        <v>0</v>
      </c>
      <c r="BI51" s="3">
        <f t="shared" si="60"/>
        <v>0</v>
      </c>
      <c r="BJ51" s="3">
        <f t="shared" si="60"/>
        <v>0</v>
      </c>
      <c r="BK51" s="3">
        <f t="shared" si="60"/>
        <v>0</v>
      </c>
      <c r="BL51" s="3">
        <f t="shared" si="60"/>
        <v>0</v>
      </c>
      <c r="BM51" s="3">
        <f t="shared" si="60"/>
        <v>0</v>
      </c>
      <c r="BN51" s="3">
        <f t="shared" si="60"/>
        <v>0</v>
      </c>
      <c r="BO51" s="3">
        <f t="shared" si="60"/>
        <v>0</v>
      </c>
      <c r="BP51" s="3">
        <f t="shared" si="60"/>
        <v>0</v>
      </c>
      <c r="BQ51" s="3">
        <f t="shared" si="60"/>
        <v>0</v>
      </c>
      <c r="BR51" s="3">
        <f t="shared" si="60"/>
        <v>0</v>
      </c>
      <c r="BS51" s="3">
        <f t="shared" ref="BS51:CH51" si="61">BR51</f>
        <v>0</v>
      </c>
      <c r="BT51" s="3">
        <f t="shared" si="61"/>
        <v>0</v>
      </c>
      <c r="BU51" s="3">
        <f t="shared" si="61"/>
        <v>0</v>
      </c>
      <c r="BV51" s="3">
        <f t="shared" si="61"/>
        <v>0</v>
      </c>
      <c r="BW51" s="3">
        <f t="shared" si="61"/>
        <v>0</v>
      </c>
      <c r="BX51" s="3">
        <f t="shared" si="61"/>
        <v>0</v>
      </c>
      <c r="BY51" s="3">
        <f t="shared" si="61"/>
        <v>0</v>
      </c>
      <c r="BZ51" s="3">
        <f t="shared" si="61"/>
        <v>0</v>
      </c>
      <c r="CA51" s="3">
        <f t="shared" si="61"/>
        <v>0</v>
      </c>
      <c r="CB51" s="3">
        <f t="shared" si="61"/>
        <v>0</v>
      </c>
      <c r="CC51" s="3">
        <f t="shared" si="61"/>
        <v>0</v>
      </c>
      <c r="CD51" s="3">
        <f t="shared" si="61"/>
        <v>0</v>
      </c>
      <c r="CE51" s="3">
        <f t="shared" si="61"/>
        <v>0</v>
      </c>
      <c r="CF51" s="3">
        <f t="shared" si="61"/>
        <v>0</v>
      </c>
      <c r="CG51" s="3">
        <f t="shared" si="61"/>
        <v>0</v>
      </c>
      <c r="CH51" s="12">
        <f t="shared" si="61"/>
        <v>0</v>
      </c>
    </row>
    <row r="52" spans="1:86" x14ac:dyDescent="0.3">
      <c r="A52" s="568"/>
      <c r="B52" s="11" t="str">
        <f t="shared" si="39"/>
        <v>Refrigeration</v>
      </c>
      <c r="C52" s="3">
        <v>0</v>
      </c>
      <c r="D52" s="3">
        <v>0</v>
      </c>
      <c r="E52" s="3">
        <v>0</v>
      </c>
      <c r="F52" s="3">
        <v>0</v>
      </c>
      <c r="G52" s="3">
        <f t="shared" ref="G52:BR52" si="62">F52</f>
        <v>0</v>
      </c>
      <c r="H52" s="3">
        <f t="shared" si="62"/>
        <v>0</v>
      </c>
      <c r="I52" s="3">
        <f t="shared" si="62"/>
        <v>0</v>
      </c>
      <c r="J52" s="3">
        <f t="shared" si="62"/>
        <v>0</v>
      </c>
      <c r="K52" s="3">
        <f t="shared" si="62"/>
        <v>0</v>
      </c>
      <c r="L52" s="3">
        <f t="shared" si="62"/>
        <v>0</v>
      </c>
      <c r="M52" s="3">
        <f t="shared" si="62"/>
        <v>0</v>
      </c>
      <c r="N52" s="3">
        <f t="shared" si="62"/>
        <v>0</v>
      </c>
      <c r="O52" s="3">
        <f t="shared" si="62"/>
        <v>0</v>
      </c>
      <c r="P52" s="3">
        <f t="shared" si="62"/>
        <v>0</v>
      </c>
      <c r="Q52" s="3">
        <f t="shared" si="62"/>
        <v>0</v>
      </c>
      <c r="R52" s="3">
        <f t="shared" si="62"/>
        <v>0</v>
      </c>
      <c r="S52" s="3">
        <f t="shared" si="62"/>
        <v>0</v>
      </c>
      <c r="T52" s="3">
        <f t="shared" si="62"/>
        <v>0</v>
      </c>
      <c r="U52" s="3">
        <f t="shared" si="62"/>
        <v>0</v>
      </c>
      <c r="V52" s="3">
        <f t="shared" si="62"/>
        <v>0</v>
      </c>
      <c r="W52" s="3">
        <f t="shared" si="62"/>
        <v>0</v>
      </c>
      <c r="X52" s="3">
        <f t="shared" si="62"/>
        <v>0</v>
      </c>
      <c r="Y52" s="3">
        <f t="shared" si="62"/>
        <v>0</v>
      </c>
      <c r="Z52" s="3">
        <f t="shared" si="62"/>
        <v>0</v>
      </c>
      <c r="AA52" s="3">
        <f t="shared" si="62"/>
        <v>0</v>
      </c>
      <c r="AB52" s="3">
        <f t="shared" si="62"/>
        <v>0</v>
      </c>
      <c r="AC52" s="3">
        <f t="shared" si="62"/>
        <v>0</v>
      </c>
      <c r="AD52" s="3">
        <f t="shared" si="62"/>
        <v>0</v>
      </c>
      <c r="AE52" s="3">
        <f t="shared" si="62"/>
        <v>0</v>
      </c>
      <c r="AF52" s="3">
        <f t="shared" si="62"/>
        <v>0</v>
      </c>
      <c r="AG52" s="3">
        <f t="shared" si="62"/>
        <v>0</v>
      </c>
      <c r="AH52" s="3">
        <f t="shared" si="62"/>
        <v>0</v>
      </c>
      <c r="AI52" s="3">
        <f t="shared" si="62"/>
        <v>0</v>
      </c>
      <c r="AJ52" s="3">
        <f t="shared" si="62"/>
        <v>0</v>
      </c>
      <c r="AK52" s="3">
        <f t="shared" si="62"/>
        <v>0</v>
      </c>
      <c r="AL52" s="3">
        <f t="shared" si="62"/>
        <v>0</v>
      </c>
      <c r="AM52" s="3">
        <f t="shared" si="62"/>
        <v>0</v>
      </c>
      <c r="AN52" s="3">
        <f t="shared" si="62"/>
        <v>0</v>
      </c>
      <c r="AO52" s="3">
        <f t="shared" si="62"/>
        <v>0</v>
      </c>
      <c r="AP52" s="3">
        <f t="shared" si="62"/>
        <v>0</v>
      </c>
      <c r="AQ52" s="3">
        <f t="shared" si="62"/>
        <v>0</v>
      </c>
      <c r="AR52" s="3">
        <f t="shared" si="62"/>
        <v>0</v>
      </c>
      <c r="AS52" s="3">
        <f t="shared" si="62"/>
        <v>0</v>
      </c>
      <c r="AT52" s="3">
        <f t="shared" si="62"/>
        <v>0</v>
      </c>
      <c r="AU52" s="3">
        <f t="shared" si="62"/>
        <v>0</v>
      </c>
      <c r="AV52" s="3">
        <f t="shared" si="62"/>
        <v>0</v>
      </c>
      <c r="AW52" s="3">
        <f t="shared" si="62"/>
        <v>0</v>
      </c>
      <c r="AX52" s="3">
        <f t="shared" si="62"/>
        <v>0</v>
      </c>
      <c r="AY52" s="3">
        <f t="shared" si="62"/>
        <v>0</v>
      </c>
      <c r="AZ52" s="3">
        <f t="shared" si="62"/>
        <v>0</v>
      </c>
      <c r="BA52" s="3">
        <f t="shared" si="62"/>
        <v>0</v>
      </c>
      <c r="BB52" s="3">
        <f t="shared" si="62"/>
        <v>0</v>
      </c>
      <c r="BC52" s="3">
        <f t="shared" si="62"/>
        <v>0</v>
      </c>
      <c r="BD52" s="3">
        <f t="shared" si="62"/>
        <v>0</v>
      </c>
      <c r="BE52" s="3">
        <f t="shared" si="62"/>
        <v>0</v>
      </c>
      <c r="BF52" s="3">
        <f t="shared" si="62"/>
        <v>0</v>
      </c>
      <c r="BG52" s="3">
        <f t="shared" si="62"/>
        <v>0</v>
      </c>
      <c r="BH52" s="3">
        <f t="shared" si="62"/>
        <v>0</v>
      </c>
      <c r="BI52" s="3">
        <f t="shared" si="62"/>
        <v>0</v>
      </c>
      <c r="BJ52" s="3">
        <f t="shared" si="62"/>
        <v>0</v>
      </c>
      <c r="BK52" s="3">
        <f t="shared" si="62"/>
        <v>0</v>
      </c>
      <c r="BL52" s="3">
        <f t="shared" si="62"/>
        <v>0</v>
      </c>
      <c r="BM52" s="3">
        <f t="shared" si="62"/>
        <v>0</v>
      </c>
      <c r="BN52" s="3">
        <f t="shared" si="62"/>
        <v>0</v>
      </c>
      <c r="BO52" s="3">
        <f t="shared" si="62"/>
        <v>0</v>
      </c>
      <c r="BP52" s="3">
        <f t="shared" si="62"/>
        <v>0</v>
      </c>
      <c r="BQ52" s="3">
        <f t="shared" si="62"/>
        <v>0</v>
      </c>
      <c r="BR52" s="3">
        <f t="shared" si="62"/>
        <v>0</v>
      </c>
      <c r="BS52" s="3">
        <f t="shared" ref="BS52:CH52" si="63">BR52</f>
        <v>0</v>
      </c>
      <c r="BT52" s="3">
        <f t="shared" si="63"/>
        <v>0</v>
      </c>
      <c r="BU52" s="3">
        <f t="shared" si="63"/>
        <v>0</v>
      </c>
      <c r="BV52" s="3">
        <f t="shared" si="63"/>
        <v>0</v>
      </c>
      <c r="BW52" s="3">
        <f t="shared" si="63"/>
        <v>0</v>
      </c>
      <c r="BX52" s="3">
        <f t="shared" si="63"/>
        <v>0</v>
      </c>
      <c r="BY52" s="3">
        <f t="shared" si="63"/>
        <v>0</v>
      </c>
      <c r="BZ52" s="3">
        <f t="shared" si="63"/>
        <v>0</v>
      </c>
      <c r="CA52" s="3">
        <f t="shared" si="63"/>
        <v>0</v>
      </c>
      <c r="CB52" s="3">
        <f t="shared" si="63"/>
        <v>0</v>
      </c>
      <c r="CC52" s="3">
        <f t="shared" si="63"/>
        <v>0</v>
      </c>
      <c r="CD52" s="3">
        <f t="shared" si="63"/>
        <v>0</v>
      </c>
      <c r="CE52" s="3">
        <f t="shared" si="63"/>
        <v>0</v>
      </c>
      <c r="CF52" s="3">
        <f t="shared" si="63"/>
        <v>0</v>
      </c>
      <c r="CG52" s="3">
        <f t="shared" si="63"/>
        <v>0</v>
      </c>
      <c r="CH52" s="12">
        <f t="shared" si="63"/>
        <v>0</v>
      </c>
    </row>
    <row r="53" spans="1:86" x14ac:dyDescent="0.3">
      <c r="A53" s="568"/>
      <c r="B53" s="11" t="str">
        <f t="shared" si="39"/>
        <v>Water Heating</v>
      </c>
      <c r="C53" s="3">
        <v>0</v>
      </c>
      <c r="D53" s="3">
        <v>0</v>
      </c>
      <c r="E53" s="3">
        <v>0</v>
      </c>
      <c r="F53" s="3">
        <v>0</v>
      </c>
      <c r="G53" s="3">
        <f t="shared" ref="G53:BR53" si="64">F53</f>
        <v>0</v>
      </c>
      <c r="H53" s="3">
        <f t="shared" si="64"/>
        <v>0</v>
      </c>
      <c r="I53" s="3">
        <f t="shared" si="64"/>
        <v>0</v>
      </c>
      <c r="J53" s="3">
        <f t="shared" si="64"/>
        <v>0</v>
      </c>
      <c r="K53" s="3">
        <f t="shared" si="64"/>
        <v>0</v>
      </c>
      <c r="L53" s="3">
        <f t="shared" si="64"/>
        <v>0</v>
      </c>
      <c r="M53" s="3">
        <f t="shared" si="64"/>
        <v>0</v>
      </c>
      <c r="N53" s="3">
        <f t="shared" si="64"/>
        <v>0</v>
      </c>
      <c r="O53" s="3">
        <f t="shared" si="64"/>
        <v>0</v>
      </c>
      <c r="P53" s="3">
        <f t="shared" si="64"/>
        <v>0</v>
      </c>
      <c r="Q53" s="3">
        <f t="shared" si="64"/>
        <v>0</v>
      </c>
      <c r="R53" s="3">
        <f t="shared" si="64"/>
        <v>0</v>
      </c>
      <c r="S53" s="3">
        <f t="shared" si="64"/>
        <v>0</v>
      </c>
      <c r="T53" s="3">
        <f t="shared" si="64"/>
        <v>0</v>
      </c>
      <c r="U53" s="3">
        <f t="shared" si="64"/>
        <v>0</v>
      </c>
      <c r="V53" s="3">
        <f t="shared" si="64"/>
        <v>0</v>
      </c>
      <c r="W53" s="3">
        <f t="shared" si="64"/>
        <v>0</v>
      </c>
      <c r="X53" s="3">
        <f t="shared" si="64"/>
        <v>0</v>
      </c>
      <c r="Y53" s="3">
        <f t="shared" si="64"/>
        <v>0</v>
      </c>
      <c r="Z53" s="3">
        <f t="shared" si="64"/>
        <v>0</v>
      </c>
      <c r="AA53" s="3">
        <f t="shared" si="64"/>
        <v>0</v>
      </c>
      <c r="AB53" s="3">
        <f t="shared" si="64"/>
        <v>0</v>
      </c>
      <c r="AC53" s="3">
        <f t="shared" si="64"/>
        <v>0</v>
      </c>
      <c r="AD53" s="3">
        <f t="shared" si="64"/>
        <v>0</v>
      </c>
      <c r="AE53" s="3">
        <f t="shared" si="64"/>
        <v>0</v>
      </c>
      <c r="AF53" s="3">
        <f t="shared" si="64"/>
        <v>0</v>
      </c>
      <c r="AG53" s="3">
        <f t="shared" si="64"/>
        <v>0</v>
      </c>
      <c r="AH53" s="3">
        <f t="shared" si="64"/>
        <v>0</v>
      </c>
      <c r="AI53" s="3">
        <f t="shared" si="64"/>
        <v>0</v>
      </c>
      <c r="AJ53" s="3">
        <f t="shared" si="64"/>
        <v>0</v>
      </c>
      <c r="AK53" s="3">
        <f t="shared" si="64"/>
        <v>0</v>
      </c>
      <c r="AL53" s="3">
        <f t="shared" si="64"/>
        <v>0</v>
      </c>
      <c r="AM53" s="3">
        <f t="shared" si="64"/>
        <v>0</v>
      </c>
      <c r="AN53" s="3">
        <f t="shared" si="64"/>
        <v>0</v>
      </c>
      <c r="AO53" s="3">
        <f t="shared" si="64"/>
        <v>0</v>
      </c>
      <c r="AP53" s="3">
        <f t="shared" si="64"/>
        <v>0</v>
      </c>
      <c r="AQ53" s="3">
        <f t="shared" si="64"/>
        <v>0</v>
      </c>
      <c r="AR53" s="3">
        <f t="shared" si="64"/>
        <v>0</v>
      </c>
      <c r="AS53" s="3">
        <f t="shared" si="64"/>
        <v>0</v>
      </c>
      <c r="AT53" s="3">
        <f t="shared" si="64"/>
        <v>0</v>
      </c>
      <c r="AU53" s="3">
        <f t="shared" si="64"/>
        <v>0</v>
      </c>
      <c r="AV53" s="3">
        <f t="shared" si="64"/>
        <v>0</v>
      </c>
      <c r="AW53" s="3">
        <f t="shared" si="64"/>
        <v>0</v>
      </c>
      <c r="AX53" s="3">
        <f t="shared" si="64"/>
        <v>0</v>
      </c>
      <c r="AY53" s="3">
        <f t="shared" si="64"/>
        <v>0</v>
      </c>
      <c r="AZ53" s="3">
        <f t="shared" si="64"/>
        <v>0</v>
      </c>
      <c r="BA53" s="3">
        <f t="shared" si="64"/>
        <v>0</v>
      </c>
      <c r="BB53" s="3">
        <f t="shared" si="64"/>
        <v>0</v>
      </c>
      <c r="BC53" s="3">
        <f t="shared" si="64"/>
        <v>0</v>
      </c>
      <c r="BD53" s="3">
        <f t="shared" si="64"/>
        <v>0</v>
      </c>
      <c r="BE53" s="3">
        <f t="shared" si="64"/>
        <v>0</v>
      </c>
      <c r="BF53" s="3">
        <f t="shared" si="64"/>
        <v>0</v>
      </c>
      <c r="BG53" s="3">
        <f t="shared" si="64"/>
        <v>0</v>
      </c>
      <c r="BH53" s="3">
        <f t="shared" si="64"/>
        <v>0</v>
      </c>
      <c r="BI53" s="3">
        <f t="shared" si="64"/>
        <v>0</v>
      </c>
      <c r="BJ53" s="3">
        <f t="shared" si="64"/>
        <v>0</v>
      </c>
      <c r="BK53" s="3">
        <f t="shared" si="64"/>
        <v>0</v>
      </c>
      <c r="BL53" s="3">
        <f t="shared" si="64"/>
        <v>0</v>
      </c>
      <c r="BM53" s="3">
        <f t="shared" si="64"/>
        <v>0</v>
      </c>
      <c r="BN53" s="3">
        <f t="shared" si="64"/>
        <v>0</v>
      </c>
      <c r="BO53" s="3">
        <f t="shared" si="64"/>
        <v>0</v>
      </c>
      <c r="BP53" s="3">
        <f t="shared" si="64"/>
        <v>0</v>
      </c>
      <c r="BQ53" s="3">
        <f t="shared" si="64"/>
        <v>0</v>
      </c>
      <c r="BR53" s="3">
        <f t="shared" si="64"/>
        <v>0</v>
      </c>
      <c r="BS53" s="3">
        <f t="shared" ref="BS53:CH53" si="65">BR53</f>
        <v>0</v>
      </c>
      <c r="BT53" s="3">
        <f t="shared" si="65"/>
        <v>0</v>
      </c>
      <c r="BU53" s="3">
        <f t="shared" si="65"/>
        <v>0</v>
      </c>
      <c r="BV53" s="3">
        <f t="shared" si="65"/>
        <v>0</v>
      </c>
      <c r="BW53" s="3">
        <f t="shared" si="65"/>
        <v>0</v>
      </c>
      <c r="BX53" s="3">
        <f t="shared" si="65"/>
        <v>0</v>
      </c>
      <c r="BY53" s="3">
        <f t="shared" si="65"/>
        <v>0</v>
      </c>
      <c r="BZ53" s="3">
        <f t="shared" si="65"/>
        <v>0</v>
      </c>
      <c r="CA53" s="3">
        <f t="shared" si="65"/>
        <v>0</v>
      </c>
      <c r="CB53" s="3">
        <f t="shared" si="65"/>
        <v>0</v>
      </c>
      <c r="CC53" s="3">
        <f t="shared" si="65"/>
        <v>0</v>
      </c>
      <c r="CD53" s="3">
        <f t="shared" si="65"/>
        <v>0</v>
      </c>
      <c r="CE53" s="3">
        <f t="shared" si="65"/>
        <v>0</v>
      </c>
      <c r="CF53" s="3">
        <f t="shared" si="65"/>
        <v>0</v>
      </c>
      <c r="CG53" s="3">
        <f t="shared" si="65"/>
        <v>0</v>
      </c>
      <c r="CH53" s="12">
        <f t="shared" si="65"/>
        <v>0</v>
      </c>
    </row>
    <row r="54" spans="1:86" ht="15" customHeight="1" x14ac:dyDescent="0.3">
      <c r="A54" s="568"/>
      <c r="B54" s="11" t="str">
        <f t="shared" si="3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16" t="str">
        <f t="shared" si="39"/>
        <v>Monthly kWh</v>
      </c>
      <c r="C55" s="276">
        <f>SUM(C41:C54)</f>
        <v>0</v>
      </c>
      <c r="D55" s="276">
        <f t="shared" ref="D55:BO55" si="66">SUM(D41:D54)</f>
        <v>0</v>
      </c>
      <c r="E55" s="276">
        <f t="shared" si="66"/>
        <v>0</v>
      </c>
      <c r="F55" s="276">
        <f t="shared" si="66"/>
        <v>0</v>
      </c>
      <c r="G55" s="276">
        <f t="shared" si="66"/>
        <v>0</v>
      </c>
      <c r="H55" s="276">
        <f t="shared" si="66"/>
        <v>0</v>
      </c>
      <c r="I55" s="276">
        <f t="shared" si="66"/>
        <v>0</v>
      </c>
      <c r="J55" s="276">
        <f t="shared" si="66"/>
        <v>0</v>
      </c>
      <c r="K55" s="276">
        <f t="shared" si="66"/>
        <v>0</v>
      </c>
      <c r="L55" s="276">
        <f t="shared" si="66"/>
        <v>0</v>
      </c>
      <c r="M55" s="276">
        <f t="shared" si="66"/>
        <v>0</v>
      </c>
      <c r="N55" s="276">
        <f t="shared" si="66"/>
        <v>0</v>
      </c>
      <c r="O55" s="276">
        <f t="shared" si="66"/>
        <v>0</v>
      </c>
      <c r="P55" s="276">
        <f t="shared" si="66"/>
        <v>0</v>
      </c>
      <c r="Q55" s="276">
        <f t="shared" si="66"/>
        <v>0</v>
      </c>
      <c r="R55" s="276">
        <f t="shared" si="66"/>
        <v>0</v>
      </c>
      <c r="S55" s="276">
        <f t="shared" si="66"/>
        <v>0</v>
      </c>
      <c r="T55" s="276">
        <f t="shared" si="66"/>
        <v>0</v>
      </c>
      <c r="U55" s="276">
        <f t="shared" si="66"/>
        <v>0</v>
      </c>
      <c r="V55" s="276">
        <f t="shared" si="66"/>
        <v>0</v>
      </c>
      <c r="W55" s="276">
        <f t="shared" si="66"/>
        <v>0</v>
      </c>
      <c r="X55" s="276">
        <f t="shared" si="66"/>
        <v>0</v>
      </c>
      <c r="Y55" s="276">
        <f t="shared" si="66"/>
        <v>0</v>
      </c>
      <c r="Z55" s="276">
        <f t="shared" si="66"/>
        <v>0</v>
      </c>
      <c r="AA55" s="276">
        <f t="shared" si="66"/>
        <v>0</v>
      </c>
      <c r="AB55" s="276">
        <f t="shared" si="66"/>
        <v>0</v>
      </c>
      <c r="AC55" s="276">
        <f t="shared" si="66"/>
        <v>0</v>
      </c>
      <c r="AD55" s="276">
        <f t="shared" si="66"/>
        <v>0</v>
      </c>
      <c r="AE55" s="276">
        <f t="shared" si="66"/>
        <v>0</v>
      </c>
      <c r="AF55" s="276">
        <f t="shared" si="66"/>
        <v>0</v>
      </c>
      <c r="AG55" s="276">
        <f t="shared" si="66"/>
        <v>0</v>
      </c>
      <c r="AH55" s="276">
        <f t="shared" si="66"/>
        <v>0</v>
      </c>
      <c r="AI55" s="276">
        <f t="shared" si="66"/>
        <v>0</v>
      </c>
      <c r="AJ55" s="276">
        <f t="shared" si="66"/>
        <v>0</v>
      </c>
      <c r="AK55" s="276">
        <f t="shared" si="66"/>
        <v>0</v>
      </c>
      <c r="AL55" s="276">
        <f t="shared" si="66"/>
        <v>0</v>
      </c>
      <c r="AM55" s="276">
        <f t="shared" si="66"/>
        <v>0</v>
      </c>
      <c r="AN55" s="276">
        <f t="shared" si="66"/>
        <v>0</v>
      </c>
      <c r="AO55" s="276">
        <f t="shared" si="66"/>
        <v>0</v>
      </c>
      <c r="AP55" s="276">
        <f t="shared" si="66"/>
        <v>0</v>
      </c>
      <c r="AQ55" s="276">
        <f t="shared" si="66"/>
        <v>0</v>
      </c>
      <c r="AR55" s="276">
        <f t="shared" si="66"/>
        <v>0</v>
      </c>
      <c r="AS55" s="276">
        <f t="shared" si="66"/>
        <v>0</v>
      </c>
      <c r="AT55" s="276">
        <f t="shared" si="66"/>
        <v>0</v>
      </c>
      <c r="AU55" s="276">
        <f t="shared" si="66"/>
        <v>0</v>
      </c>
      <c r="AV55" s="276">
        <f t="shared" si="66"/>
        <v>0</v>
      </c>
      <c r="AW55" s="276">
        <f t="shared" si="66"/>
        <v>0</v>
      </c>
      <c r="AX55" s="276">
        <f t="shared" si="66"/>
        <v>0</v>
      </c>
      <c r="AY55" s="276">
        <f t="shared" si="66"/>
        <v>0</v>
      </c>
      <c r="AZ55" s="276">
        <f t="shared" si="66"/>
        <v>0</v>
      </c>
      <c r="BA55" s="276">
        <f t="shared" si="66"/>
        <v>0</v>
      </c>
      <c r="BB55" s="276">
        <f t="shared" si="66"/>
        <v>0</v>
      </c>
      <c r="BC55" s="276">
        <f t="shared" si="66"/>
        <v>0</v>
      </c>
      <c r="BD55" s="276">
        <f t="shared" si="66"/>
        <v>0</v>
      </c>
      <c r="BE55" s="276">
        <f t="shared" si="66"/>
        <v>0</v>
      </c>
      <c r="BF55" s="276">
        <f t="shared" si="66"/>
        <v>0</v>
      </c>
      <c r="BG55" s="276">
        <f t="shared" si="66"/>
        <v>0</v>
      </c>
      <c r="BH55" s="276">
        <f t="shared" si="66"/>
        <v>0</v>
      </c>
      <c r="BI55" s="276">
        <f t="shared" si="66"/>
        <v>0</v>
      </c>
      <c r="BJ55" s="276">
        <f t="shared" si="66"/>
        <v>0</v>
      </c>
      <c r="BK55" s="276">
        <f t="shared" si="66"/>
        <v>0</v>
      </c>
      <c r="BL55" s="276">
        <f t="shared" si="66"/>
        <v>0</v>
      </c>
      <c r="BM55" s="276">
        <f t="shared" si="66"/>
        <v>0</v>
      </c>
      <c r="BN55" s="276">
        <f t="shared" si="66"/>
        <v>0</v>
      </c>
      <c r="BO55" s="276">
        <f t="shared" si="66"/>
        <v>0</v>
      </c>
      <c r="BP55" s="276">
        <f t="shared" ref="BP55:CH55" si="67">SUM(BP41:BP54)</f>
        <v>0</v>
      </c>
      <c r="BQ55" s="276">
        <f t="shared" si="67"/>
        <v>0</v>
      </c>
      <c r="BR55" s="276">
        <f t="shared" si="67"/>
        <v>0</v>
      </c>
      <c r="BS55" s="276">
        <f t="shared" si="67"/>
        <v>0</v>
      </c>
      <c r="BT55" s="276">
        <f t="shared" si="67"/>
        <v>0</v>
      </c>
      <c r="BU55" s="276">
        <f t="shared" si="67"/>
        <v>0</v>
      </c>
      <c r="BV55" s="276">
        <f t="shared" si="67"/>
        <v>0</v>
      </c>
      <c r="BW55" s="276">
        <f t="shared" si="67"/>
        <v>0</v>
      </c>
      <c r="BX55" s="276">
        <f t="shared" si="67"/>
        <v>0</v>
      </c>
      <c r="BY55" s="276">
        <f t="shared" si="67"/>
        <v>0</v>
      </c>
      <c r="BZ55" s="276">
        <f t="shared" si="67"/>
        <v>0</v>
      </c>
      <c r="CA55" s="276">
        <f t="shared" si="67"/>
        <v>0</v>
      </c>
      <c r="CB55" s="276">
        <f t="shared" si="67"/>
        <v>0</v>
      </c>
      <c r="CC55" s="276">
        <f t="shared" si="67"/>
        <v>0</v>
      </c>
      <c r="CD55" s="276">
        <f t="shared" si="67"/>
        <v>0</v>
      </c>
      <c r="CE55" s="276">
        <f t="shared" si="67"/>
        <v>0</v>
      </c>
      <c r="CF55" s="276">
        <f t="shared" si="67"/>
        <v>0</v>
      </c>
      <c r="CG55" s="276">
        <f t="shared" si="67"/>
        <v>0</v>
      </c>
      <c r="CH55" s="279">
        <f t="shared" si="67"/>
        <v>0</v>
      </c>
    </row>
    <row r="56" spans="1:86" x14ac:dyDescent="0.3">
      <c r="A56" s="8"/>
      <c r="B56" s="299"/>
      <c r="C56" s="9"/>
      <c r="D56" s="299"/>
      <c r="E56" s="9"/>
      <c r="F56" s="299"/>
      <c r="G56" s="299"/>
      <c r="H56" s="9"/>
      <c r="I56" s="299"/>
      <c r="J56" s="299"/>
      <c r="K56" s="9"/>
      <c r="L56" s="299"/>
      <c r="M56" s="299"/>
      <c r="N56" s="9"/>
      <c r="O56" s="299"/>
      <c r="P56" s="299"/>
      <c r="Q56" s="9"/>
      <c r="R56" s="299"/>
      <c r="S56" s="299"/>
      <c r="T56" s="9"/>
      <c r="U56" s="299"/>
      <c r="V56" s="299"/>
      <c r="W56" s="9"/>
      <c r="X56" s="299"/>
      <c r="Y56" s="299"/>
      <c r="Z56" s="9"/>
      <c r="AA56" s="299"/>
      <c r="AB56" s="299"/>
      <c r="AC56" s="9"/>
      <c r="AD56" s="299"/>
      <c r="AE56" s="299"/>
      <c r="AF56" s="9"/>
      <c r="AG56" s="299"/>
      <c r="AH56" s="299"/>
      <c r="AI56" s="9"/>
      <c r="AJ56" s="299"/>
      <c r="AK56" s="299"/>
      <c r="AL56" s="9"/>
      <c r="AM56" s="299"/>
      <c r="AN56" s="299"/>
      <c r="AO56" s="9"/>
      <c r="AP56" s="299"/>
      <c r="AQ56" s="299"/>
      <c r="AR56" s="9"/>
      <c r="AS56" s="299"/>
      <c r="AT56" s="299"/>
      <c r="AU56" s="9"/>
      <c r="AV56" s="299"/>
      <c r="AW56" s="299"/>
      <c r="AX56" s="9"/>
      <c r="AY56" s="299"/>
      <c r="AZ56" s="299"/>
      <c r="BA56" s="9"/>
      <c r="BB56" s="299"/>
      <c r="BC56" s="299"/>
      <c r="BD56" s="9"/>
      <c r="BE56" s="299"/>
      <c r="BF56" s="299"/>
      <c r="BG56" s="9"/>
      <c r="BH56" s="299"/>
      <c r="BI56" s="299"/>
      <c r="BJ56" s="9"/>
      <c r="BK56" s="299"/>
      <c r="BL56" s="299"/>
      <c r="BM56" s="9"/>
      <c r="BN56" s="299"/>
      <c r="BO56" s="299"/>
      <c r="BP56" s="9"/>
      <c r="BQ56" s="299"/>
      <c r="BR56" s="299"/>
      <c r="BS56" s="9"/>
      <c r="BT56" s="299"/>
      <c r="BU56" s="299"/>
      <c r="BV56" s="9"/>
      <c r="BW56" s="299"/>
      <c r="BX56" s="299"/>
      <c r="BY56" s="9"/>
      <c r="BZ56" s="299"/>
      <c r="CA56" s="299"/>
      <c r="CB56" s="9"/>
      <c r="CC56" s="299"/>
      <c r="CD56" s="299"/>
      <c r="CE56" s="9"/>
      <c r="CF56" s="299"/>
      <c r="CG56" s="299"/>
      <c r="CH56" s="147"/>
    </row>
    <row r="57" spans="1:86" ht="15" thickBot="1" x14ac:dyDescent="0.35">
      <c r="A57" s="240" t="s">
        <v>183</v>
      </c>
      <c r="B57" s="240"/>
      <c r="C57" s="240"/>
      <c r="D57" s="240"/>
      <c r="E57" s="240"/>
      <c r="F57" s="240"/>
      <c r="G57" s="240"/>
      <c r="H57" s="240"/>
      <c r="I57" s="240"/>
      <c r="J57" s="240"/>
      <c r="K57" s="300"/>
      <c r="L57" s="146"/>
      <c r="M57" s="146"/>
      <c r="N57" s="300"/>
      <c r="O57" s="146"/>
      <c r="P57" s="146"/>
      <c r="Q57" s="300"/>
      <c r="R57" s="146"/>
      <c r="S57" s="146"/>
      <c r="T57" s="300"/>
      <c r="U57" s="146"/>
      <c r="V57" s="146"/>
      <c r="W57" s="300"/>
      <c r="X57" s="146"/>
      <c r="Y57" s="146"/>
      <c r="Z57" s="300"/>
      <c r="AA57" s="146"/>
      <c r="AB57" s="146"/>
      <c r="AC57" s="300"/>
      <c r="AD57" s="146"/>
      <c r="AE57" s="146"/>
      <c r="AF57" s="300"/>
      <c r="AG57" s="146"/>
      <c r="AH57" s="146"/>
      <c r="AI57" s="300"/>
      <c r="AJ57" s="146"/>
      <c r="AK57" s="146"/>
      <c r="AL57" s="300"/>
      <c r="AM57" s="146"/>
      <c r="AN57" s="146"/>
      <c r="AO57" s="300"/>
      <c r="AP57" s="146"/>
      <c r="AQ57" s="146"/>
      <c r="AR57" s="300"/>
      <c r="AS57" s="146"/>
      <c r="AT57" s="146"/>
      <c r="AU57" s="300"/>
      <c r="AV57" s="146"/>
      <c r="AW57" s="146"/>
      <c r="AX57" s="300"/>
      <c r="AY57" s="146"/>
      <c r="AZ57" s="146"/>
      <c r="BA57" s="300"/>
      <c r="BB57" s="146"/>
      <c r="BC57" s="146"/>
      <c r="BD57" s="300"/>
      <c r="BE57" s="146"/>
      <c r="BF57" s="146"/>
      <c r="BG57" s="300"/>
      <c r="BH57" s="146"/>
      <c r="BI57" s="146"/>
      <c r="BJ57" s="300"/>
      <c r="BK57" s="146"/>
      <c r="BL57" s="146"/>
      <c r="BM57" s="300"/>
      <c r="BN57" s="146"/>
      <c r="BO57" s="146"/>
      <c r="BP57" s="300"/>
      <c r="BQ57" s="146"/>
      <c r="BR57" s="146"/>
      <c r="BS57" s="300"/>
      <c r="BT57" s="146"/>
      <c r="BU57" s="146"/>
      <c r="BV57" s="300"/>
      <c r="BW57" s="146"/>
      <c r="BX57" s="146"/>
      <c r="BY57" s="300"/>
      <c r="BZ57" s="146"/>
      <c r="CA57" s="146"/>
      <c r="CB57" s="300"/>
      <c r="CC57" s="146"/>
      <c r="CD57" s="146"/>
      <c r="CE57" s="300"/>
      <c r="CF57" s="146"/>
      <c r="CG57" s="146"/>
      <c r="CH57" s="300"/>
    </row>
    <row r="58" spans="1:86" ht="16.2" thickBot="1" x14ac:dyDescent="0.35">
      <c r="A58" s="570" t="s">
        <v>17</v>
      </c>
      <c r="B58" s="18" t="str">
        <f t="shared" ref="B58" si="68">B40</f>
        <v>End Use</v>
      </c>
      <c r="C58" s="174">
        <f>C$4</f>
        <v>44927</v>
      </c>
      <c r="D58" s="174">
        <f t="shared" ref="D58:BO58" si="69">D$4</f>
        <v>44958</v>
      </c>
      <c r="E58" s="174">
        <f t="shared" si="69"/>
        <v>44986</v>
      </c>
      <c r="F58" s="174">
        <f t="shared" si="69"/>
        <v>45017</v>
      </c>
      <c r="G58" s="174">
        <f t="shared" si="69"/>
        <v>45047</v>
      </c>
      <c r="H58" s="174">
        <f t="shared" si="69"/>
        <v>45078</v>
      </c>
      <c r="I58" s="174">
        <f t="shared" si="69"/>
        <v>45108</v>
      </c>
      <c r="J58" s="174">
        <f t="shared" si="69"/>
        <v>45139</v>
      </c>
      <c r="K58" s="174">
        <f t="shared" si="69"/>
        <v>45170</v>
      </c>
      <c r="L58" s="174">
        <f t="shared" si="69"/>
        <v>45200</v>
      </c>
      <c r="M58" s="174">
        <f t="shared" si="69"/>
        <v>45231</v>
      </c>
      <c r="N58" s="174">
        <f t="shared" si="69"/>
        <v>45261</v>
      </c>
      <c r="O58" s="174">
        <f t="shared" si="69"/>
        <v>45292</v>
      </c>
      <c r="P58" s="174">
        <f t="shared" si="69"/>
        <v>45323</v>
      </c>
      <c r="Q58" s="174">
        <f t="shared" si="69"/>
        <v>45352</v>
      </c>
      <c r="R58" s="174">
        <f t="shared" si="69"/>
        <v>45383</v>
      </c>
      <c r="S58" s="174">
        <f t="shared" si="69"/>
        <v>45413</v>
      </c>
      <c r="T58" s="174">
        <f t="shared" si="69"/>
        <v>45444</v>
      </c>
      <c r="U58" s="174">
        <f t="shared" si="69"/>
        <v>45474</v>
      </c>
      <c r="V58" s="174">
        <f t="shared" si="69"/>
        <v>45505</v>
      </c>
      <c r="W58" s="174">
        <f t="shared" si="69"/>
        <v>45536</v>
      </c>
      <c r="X58" s="174">
        <f t="shared" si="69"/>
        <v>45566</v>
      </c>
      <c r="Y58" s="174">
        <f t="shared" si="69"/>
        <v>45597</v>
      </c>
      <c r="Z58" s="174">
        <f t="shared" si="69"/>
        <v>45627</v>
      </c>
      <c r="AA58" s="174">
        <f t="shared" si="69"/>
        <v>45658</v>
      </c>
      <c r="AB58" s="174">
        <f t="shared" si="69"/>
        <v>45689</v>
      </c>
      <c r="AC58" s="174">
        <f t="shared" si="69"/>
        <v>45717</v>
      </c>
      <c r="AD58" s="174">
        <f t="shared" si="69"/>
        <v>45748</v>
      </c>
      <c r="AE58" s="174">
        <f t="shared" si="69"/>
        <v>45778</v>
      </c>
      <c r="AF58" s="174">
        <f t="shared" si="69"/>
        <v>45809</v>
      </c>
      <c r="AG58" s="174">
        <f t="shared" si="69"/>
        <v>45839</v>
      </c>
      <c r="AH58" s="174">
        <f t="shared" si="69"/>
        <v>45870</v>
      </c>
      <c r="AI58" s="174">
        <f t="shared" si="69"/>
        <v>45901</v>
      </c>
      <c r="AJ58" s="174">
        <f t="shared" si="69"/>
        <v>45931</v>
      </c>
      <c r="AK58" s="174">
        <f t="shared" si="69"/>
        <v>45962</v>
      </c>
      <c r="AL58" s="174">
        <f t="shared" si="69"/>
        <v>45992</v>
      </c>
      <c r="AM58" s="174">
        <f t="shared" si="69"/>
        <v>46023</v>
      </c>
      <c r="AN58" s="174">
        <f t="shared" si="69"/>
        <v>46054</v>
      </c>
      <c r="AO58" s="174">
        <f t="shared" si="69"/>
        <v>46082</v>
      </c>
      <c r="AP58" s="174">
        <f t="shared" si="69"/>
        <v>46113</v>
      </c>
      <c r="AQ58" s="174">
        <f t="shared" si="69"/>
        <v>46143</v>
      </c>
      <c r="AR58" s="174">
        <f t="shared" si="69"/>
        <v>46174</v>
      </c>
      <c r="AS58" s="174">
        <f t="shared" si="69"/>
        <v>46204</v>
      </c>
      <c r="AT58" s="174">
        <f t="shared" si="69"/>
        <v>46235</v>
      </c>
      <c r="AU58" s="174">
        <f t="shared" si="69"/>
        <v>46266</v>
      </c>
      <c r="AV58" s="174">
        <f t="shared" si="69"/>
        <v>46296</v>
      </c>
      <c r="AW58" s="174">
        <f t="shared" si="69"/>
        <v>46327</v>
      </c>
      <c r="AX58" s="174">
        <f t="shared" si="69"/>
        <v>46357</v>
      </c>
      <c r="AY58" s="174">
        <f t="shared" si="69"/>
        <v>46388</v>
      </c>
      <c r="AZ58" s="174">
        <f t="shared" si="69"/>
        <v>46419</v>
      </c>
      <c r="BA58" s="174">
        <f t="shared" si="69"/>
        <v>46447</v>
      </c>
      <c r="BB58" s="174">
        <f t="shared" si="69"/>
        <v>46478</v>
      </c>
      <c r="BC58" s="174">
        <f t="shared" si="69"/>
        <v>46508</v>
      </c>
      <c r="BD58" s="174">
        <f t="shared" si="69"/>
        <v>46539</v>
      </c>
      <c r="BE58" s="174">
        <f t="shared" si="69"/>
        <v>46569</v>
      </c>
      <c r="BF58" s="174">
        <f t="shared" si="69"/>
        <v>46600</v>
      </c>
      <c r="BG58" s="174">
        <f t="shared" si="69"/>
        <v>46631</v>
      </c>
      <c r="BH58" s="174">
        <f t="shared" si="69"/>
        <v>46661</v>
      </c>
      <c r="BI58" s="174">
        <f t="shared" si="69"/>
        <v>46692</v>
      </c>
      <c r="BJ58" s="174">
        <f t="shared" si="69"/>
        <v>46722</v>
      </c>
      <c r="BK58" s="174">
        <f t="shared" si="69"/>
        <v>46753</v>
      </c>
      <c r="BL58" s="174">
        <f t="shared" si="69"/>
        <v>46784</v>
      </c>
      <c r="BM58" s="174">
        <f t="shared" si="69"/>
        <v>46813</v>
      </c>
      <c r="BN58" s="174">
        <f t="shared" si="69"/>
        <v>46844</v>
      </c>
      <c r="BO58" s="174">
        <f t="shared" si="69"/>
        <v>46874</v>
      </c>
      <c r="BP58" s="174">
        <f t="shared" ref="BP58:CH58" si="70">BP$4</f>
        <v>46905</v>
      </c>
      <c r="BQ58" s="174">
        <f t="shared" si="70"/>
        <v>46935</v>
      </c>
      <c r="BR58" s="174">
        <f t="shared" si="70"/>
        <v>46966</v>
      </c>
      <c r="BS58" s="174">
        <f t="shared" si="70"/>
        <v>46997</v>
      </c>
      <c r="BT58" s="174">
        <f t="shared" si="70"/>
        <v>47027</v>
      </c>
      <c r="BU58" s="174">
        <f t="shared" si="70"/>
        <v>47058</v>
      </c>
      <c r="BV58" s="174">
        <f t="shared" si="70"/>
        <v>47088</v>
      </c>
      <c r="BW58" s="174">
        <f t="shared" si="70"/>
        <v>47119</v>
      </c>
      <c r="BX58" s="174">
        <f t="shared" si="70"/>
        <v>47150</v>
      </c>
      <c r="BY58" s="174">
        <f t="shared" si="70"/>
        <v>47178</v>
      </c>
      <c r="BZ58" s="174">
        <f t="shared" si="70"/>
        <v>47209</v>
      </c>
      <c r="CA58" s="174">
        <f t="shared" si="70"/>
        <v>47239</v>
      </c>
      <c r="CB58" s="174">
        <f t="shared" si="70"/>
        <v>47270</v>
      </c>
      <c r="CC58" s="174">
        <f t="shared" si="70"/>
        <v>47300</v>
      </c>
      <c r="CD58" s="174">
        <f t="shared" si="70"/>
        <v>47331</v>
      </c>
      <c r="CE58" s="174">
        <f t="shared" si="70"/>
        <v>47362</v>
      </c>
      <c r="CF58" s="174">
        <f t="shared" si="70"/>
        <v>47392</v>
      </c>
      <c r="CG58" s="174">
        <f t="shared" si="70"/>
        <v>47423</v>
      </c>
      <c r="CH58" s="175">
        <f t="shared" si="70"/>
        <v>47453</v>
      </c>
    </row>
    <row r="59" spans="1:86" ht="15" customHeight="1" x14ac:dyDescent="0.3">
      <c r="A59" s="571"/>
      <c r="B59" s="14" t="str">
        <f t="shared" ref="B59:B72" si="71">B41</f>
        <v>Air Comp</v>
      </c>
      <c r="C59" s="30">
        <f>((C5*0.5)-C41)*C78*C$93*C$2</f>
        <v>0</v>
      </c>
      <c r="D59" s="30">
        <f>((D5*0.5)+C23-D41)*D78*D$93*D$2</f>
        <v>0</v>
      </c>
      <c r="E59" s="30">
        <f t="shared" ref="E59:BP59" si="72">((E5*0.5)+D23-E41)*E78*E$93*E$2</f>
        <v>0</v>
      </c>
      <c r="F59" s="30">
        <f t="shared" si="72"/>
        <v>0</v>
      </c>
      <c r="G59" s="30">
        <f t="shared" si="72"/>
        <v>0</v>
      </c>
      <c r="H59" s="30">
        <f t="shared" si="72"/>
        <v>0</v>
      </c>
      <c r="I59" s="30">
        <f t="shared" si="72"/>
        <v>0</v>
      </c>
      <c r="J59" s="30">
        <f t="shared" si="72"/>
        <v>0</v>
      </c>
      <c r="K59" s="30">
        <f t="shared" si="72"/>
        <v>0</v>
      </c>
      <c r="L59" s="30">
        <f t="shared" si="72"/>
        <v>0</v>
      </c>
      <c r="M59" s="30">
        <f t="shared" si="72"/>
        <v>0</v>
      </c>
      <c r="N59" s="30">
        <f t="shared" si="72"/>
        <v>0</v>
      </c>
      <c r="O59" s="30">
        <f t="shared" si="72"/>
        <v>0</v>
      </c>
      <c r="P59" s="30">
        <f t="shared" si="72"/>
        <v>0</v>
      </c>
      <c r="Q59" s="30">
        <f t="shared" si="72"/>
        <v>0</v>
      </c>
      <c r="R59" s="30">
        <f t="shared" si="72"/>
        <v>0</v>
      </c>
      <c r="S59" s="30">
        <f t="shared" si="72"/>
        <v>0</v>
      </c>
      <c r="T59" s="30">
        <f t="shared" si="72"/>
        <v>0</v>
      </c>
      <c r="U59" s="30">
        <f t="shared" si="72"/>
        <v>0</v>
      </c>
      <c r="V59" s="30">
        <f t="shared" si="72"/>
        <v>0</v>
      </c>
      <c r="W59" s="30">
        <f t="shared" si="72"/>
        <v>0</v>
      </c>
      <c r="X59" s="30">
        <f t="shared" si="72"/>
        <v>0</v>
      </c>
      <c r="Y59" s="30">
        <f t="shared" si="72"/>
        <v>0</v>
      </c>
      <c r="Z59" s="30">
        <f t="shared" si="72"/>
        <v>0</v>
      </c>
      <c r="AA59" s="30">
        <f t="shared" si="72"/>
        <v>0</v>
      </c>
      <c r="AB59" s="30">
        <f t="shared" si="72"/>
        <v>0</v>
      </c>
      <c r="AC59" s="30">
        <f t="shared" si="72"/>
        <v>0</v>
      </c>
      <c r="AD59" s="30">
        <f t="shared" si="72"/>
        <v>0</v>
      </c>
      <c r="AE59" s="30">
        <f t="shared" si="72"/>
        <v>0</v>
      </c>
      <c r="AF59" s="30">
        <f t="shared" si="72"/>
        <v>0</v>
      </c>
      <c r="AG59" s="30">
        <f t="shared" si="72"/>
        <v>0</v>
      </c>
      <c r="AH59" s="30">
        <f t="shared" si="72"/>
        <v>0</v>
      </c>
      <c r="AI59" s="30">
        <f t="shared" si="72"/>
        <v>0</v>
      </c>
      <c r="AJ59" s="30">
        <f t="shared" si="72"/>
        <v>0</v>
      </c>
      <c r="AK59" s="30">
        <f t="shared" si="72"/>
        <v>0</v>
      </c>
      <c r="AL59" s="30">
        <f t="shared" si="72"/>
        <v>0</v>
      </c>
      <c r="AM59" s="30">
        <f t="shared" si="72"/>
        <v>0</v>
      </c>
      <c r="AN59" s="30">
        <f t="shared" si="72"/>
        <v>0</v>
      </c>
      <c r="AO59" s="30">
        <f t="shared" si="72"/>
        <v>0</v>
      </c>
      <c r="AP59" s="30">
        <f t="shared" si="72"/>
        <v>0</v>
      </c>
      <c r="AQ59" s="30">
        <f t="shared" si="72"/>
        <v>0</v>
      </c>
      <c r="AR59" s="30">
        <f t="shared" si="72"/>
        <v>0</v>
      </c>
      <c r="AS59" s="30">
        <f t="shared" si="72"/>
        <v>0</v>
      </c>
      <c r="AT59" s="30">
        <f t="shared" si="72"/>
        <v>0</v>
      </c>
      <c r="AU59" s="30">
        <f t="shared" si="72"/>
        <v>0</v>
      </c>
      <c r="AV59" s="30">
        <f t="shared" si="72"/>
        <v>0</v>
      </c>
      <c r="AW59" s="30">
        <f t="shared" si="72"/>
        <v>0</v>
      </c>
      <c r="AX59" s="30">
        <f t="shared" si="72"/>
        <v>0</v>
      </c>
      <c r="AY59" s="30">
        <f t="shared" si="72"/>
        <v>0</v>
      </c>
      <c r="AZ59" s="30">
        <f t="shared" si="72"/>
        <v>0</v>
      </c>
      <c r="BA59" s="30">
        <f t="shared" si="72"/>
        <v>0</v>
      </c>
      <c r="BB59" s="30">
        <f t="shared" si="72"/>
        <v>0</v>
      </c>
      <c r="BC59" s="30">
        <f t="shared" si="72"/>
        <v>0</v>
      </c>
      <c r="BD59" s="30">
        <f t="shared" si="72"/>
        <v>0</v>
      </c>
      <c r="BE59" s="30">
        <f t="shared" si="72"/>
        <v>0</v>
      </c>
      <c r="BF59" s="30">
        <f t="shared" si="72"/>
        <v>0</v>
      </c>
      <c r="BG59" s="30">
        <f t="shared" si="72"/>
        <v>0</v>
      </c>
      <c r="BH59" s="30">
        <f t="shared" si="72"/>
        <v>0</v>
      </c>
      <c r="BI59" s="30">
        <f t="shared" si="72"/>
        <v>0</v>
      </c>
      <c r="BJ59" s="30">
        <f t="shared" si="72"/>
        <v>0</v>
      </c>
      <c r="BK59" s="30">
        <f t="shared" si="72"/>
        <v>0</v>
      </c>
      <c r="BL59" s="30">
        <f t="shared" si="72"/>
        <v>0</v>
      </c>
      <c r="BM59" s="30">
        <f t="shared" si="72"/>
        <v>0</v>
      </c>
      <c r="BN59" s="30">
        <f t="shared" si="72"/>
        <v>0</v>
      </c>
      <c r="BO59" s="30">
        <f t="shared" si="72"/>
        <v>0</v>
      </c>
      <c r="BP59" s="30">
        <f t="shared" si="72"/>
        <v>0</v>
      </c>
      <c r="BQ59" s="30">
        <f t="shared" ref="BQ59:CH59" si="73">((BQ5*0.5)+BP23-BQ41)*BQ78*BQ$93*BQ$2</f>
        <v>0</v>
      </c>
      <c r="BR59" s="30">
        <f t="shared" si="73"/>
        <v>0</v>
      </c>
      <c r="BS59" s="30">
        <f t="shared" si="73"/>
        <v>0</v>
      </c>
      <c r="BT59" s="30">
        <f t="shared" si="73"/>
        <v>0</v>
      </c>
      <c r="BU59" s="30">
        <f t="shared" si="73"/>
        <v>0</v>
      </c>
      <c r="BV59" s="30">
        <f t="shared" si="73"/>
        <v>0</v>
      </c>
      <c r="BW59" s="30">
        <f t="shared" si="73"/>
        <v>0</v>
      </c>
      <c r="BX59" s="30">
        <f t="shared" si="73"/>
        <v>0</v>
      </c>
      <c r="BY59" s="30">
        <f t="shared" si="73"/>
        <v>0</v>
      </c>
      <c r="BZ59" s="30">
        <f t="shared" si="73"/>
        <v>0</v>
      </c>
      <c r="CA59" s="30">
        <f t="shared" si="73"/>
        <v>0</v>
      </c>
      <c r="CB59" s="30">
        <f t="shared" si="73"/>
        <v>0</v>
      </c>
      <c r="CC59" s="30">
        <f t="shared" si="73"/>
        <v>0</v>
      </c>
      <c r="CD59" s="30">
        <f t="shared" si="73"/>
        <v>0</v>
      </c>
      <c r="CE59" s="30">
        <f t="shared" si="73"/>
        <v>0</v>
      </c>
      <c r="CF59" s="30">
        <f t="shared" si="73"/>
        <v>0</v>
      </c>
      <c r="CG59" s="30">
        <f t="shared" si="73"/>
        <v>0</v>
      </c>
      <c r="CH59" s="33">
        <f t="shared" si="73"/>
        <v>0</v>
      </c>
    </row>
    <row r="60" spans="1:86" ht="15.6" x14ac:dyDescent="0.3">
      <c r="A60" s="571"/>
      <c r="B60" s="14" t="str">
        <f t="shared" si="71"/>
        <v>Building Shell</v>
      </c>
      <c r="C60" s="30">
        <f t="shared" ref="C60:C71" si="74">((C6*0.5)-C42)*C79*C$93*C$2</f>
        <v>0</v>
      </c>
      <c r="D60" s="30">
        <f t="shared" ref="D60:BO60" si="75">((D6*0.5)+C24-D42)*D79*D$93*D$2</f>
        <v>0</v>
      </c>
      <c r="E60" s="30">
        <f t="shared" si="75"/>
        <v>0</v>
      </c>
      <c r="F60" s="30">
        <f t="shared" si="75"/>
        <v>0</v>
      </c>
      <c r="G60" s="30">
        <f t="shared" si="75"/>
        <v>0</v>
      </c>
      <c r="H60" s="30">
        <f t="shared" si="75"/>
        <v>0</v>
      </c>
      <c r="I60" s="30">
        <f t="shared" si="75"/>
        <v>0</v>
      </c>
      <c r="J60" s="30">
        <f t="shared" si="75"/>
        <v>0</v>
      </c>
      <c r="K60" s="30">
        <f t="shared" si="75"/>
        <v>0</v>
      </c>
      <c r="L60" s="30">
        <f t="shared" si="75"/>
        <v>0</v>
      </c>
      <c r="M60" s="30">
        <f t="shared" si="75"/>
        <v>0</v>
      </c>
      <c r="N60" s="30">
        <f t="shared" si="75"/>
        <v>0</v>
      </c>
      <c r="O60" s="30">
        <f t="shared" si="75"/>
        <v>0</v>
      </c>
      <c r="P60" s="30">
        <f t="shared" si="75"/>
        <v>0</v>
      </c>
      <c r="Q60" s="30">
        <f t="shared" si="75"/>
        <v>0</v>
      </c>
      <c r="R60" s="30">
        <f t="shared" si="75"/>
        <v>0</v>
      </c>
      <c r="S60" s="30">
        <f t="shared" si="75"/>
        <v>0</v>
      </c>
      <c r="T60" s="30">
        <f t="shared" si="75"/>
        <v>0</v>
      </c>
      <c r="U60" s="30">
        <f t="shared" si="75"/>
        <v>0</v>
      </c>
      <c r="V60" s="30">
        <f t="shared" si="75"/>
        <v>0</v>
      </c>
      <c r="W60" s="30">
        <f t="shared" si="75"/>
        <v>0</v>
      </c>
      <c r="X60" s="30">
        <f t="shared" si="75"/>
        <v>0</v>
      </c>
      <c r="Y60" s="30">
        <f t="shared" si="75"/>
        <v>0</v>
      </c>
      <c r="Z60" s="30">
        <f t="shared" si="75"/>
        <v>0</v>
      </c>
      <c r="AA60" s="30">
        <f t="shared" si="75"/>
        <v>0</v>
      </c>
      <c r="AB60" s="30">
        <f t="shared" si="75"/>
        <v>0</v>
      </c>
      <c r="AC60" s="30">
        <f t="shared" si="75"/>
        <v>0</v>
      </c>
      <c r="AD60" s="30">
        <f t="shared" si="75"/>
        <v>0</v>
      </c>
      <c r="AE60" s="30">
        <f t="shared" si="75"/>
        <v>0</v>
      </c>
      <c r="AF60" s="30">
        <f t="shared" si="75"/>
        <v>0</v>
      </c>
      <c r="AG60" s="30">
        <f t="shared" si="75"/>
        <v>0</v>
      </c>
      <c r="AH60" s="30">
        <f t="shared" si="75"/>
        <v>0</v>
      </c>
      <c r="AI60" s="30">
        <f t="shared" si="75"/>
        <v>0</v>
      </c>
      <c r="AJ60" s="30">
        <f t="shared" si="75"/>
        <v>0</v>
      </c>
      <c r="AK60" s="30">
        <f t="shared" si="75"/>
        <v>0</v>
      </c>
      <c r="AL60" s="30">
        <f t="shared" si="75"/>
        <v>0</v>
      </c>
      <c r="AM60" s="30">
        <f t="shared" si="75"/>
        <v>0</v>
      </c>
      <c r="AN60" s="30">
        <f t="shared" si="75"/>
        <v>0</v>
      </c>
      <c r="AO60" s="30">
        <f t="shared" si="75"/>
        <v>0</v>
      </c>
      <c r="AP60" s="30">
        <f t="shared" si="75"/>
        <v>0</v>
      </c>
      <c r="AQ60" s="30">
        <f t="shared" si="75"/>
        <v>0</v>
      </c>
      <c r="AR60" s="30">
        <f t="shared" si="75"/>
        <v>0</v>
      </c>
      <c r="AS60" s="30">
        <f t="shared" si="75"/>
        <v>0</v>
      </c>
      <c r="AT60" s="30">
        <f t="shared" si="75"/>
        <v>0</v>
      </c>
      <c r="AU60" s="30">
        <f t="shared" si="75"/>
        <v>0</v>
      </c>
      <c r="AV60" s="30">
        <f t="shared" si="75"/>
        <v>0</v>
      </c>
      <c r="AW60" s="30">
        <f t="shared" si="75"/>
        <v>0</v>
      </c>
      <c r="AX60" s="30">
        <f t="shared" si="75"/>
        <v>0</v>
      </c>
      <c r="AY60" s="30">
        <f t="shared" si="75"/>
        <v>0</v>
      </c>
      <c r="AZ60" s="30">
        <f t="shared" si="75"/>
        <v>0</v>
      </c>
      <c r="BA60" s="30">
        <f t="shared" si="75"/>
        <v>0</v>
      </c>
      <c r="BB60" s="30">
        <f t="shared" si="75"/>
        <v>0</v>
      </c>
      <c r="BC60" s="30">
        <f t="shared" si="75"/>
        <v>0</v>
      </c>
      <c r="BD60" s="30">
        <f t="shared" si="75"/>
        <v>0</v>
      </c>
      <c r="BE60" s="30">
        <f t="shared" si="75"/>
        <v>0</v>
      </c>
      <c r="BF60" s="30">
        <f t="shared" si="75"/>
        <v>0</v>
      </c>
      <c r="BG60" s="30">
        <f t="shared" si="75"/>
        <v>0</v>
      </c>
      <c r="BH60" s="30">
        <f t="shared" si="75"/>
        <v>0</v>
      </c>
      <c r="BI60" s="30">
        <f t="shared" si="75"/>
        <v>0</v>
      </c>
      <c r="BJ60" s="30">
        <f t="shared" si="75"/>
        <v>0</v>
      </c>
      <c r="BK60" s="30">
        <f t="shared" si="75"/>
        <v>0</v>
      </c>
      <c r="BL60" s="30">
        <f t="shared" si="75"/>
        <v>0</v>
      </c>
      <c r="BM60" s="30">
        <f t="shared" si="75"/>
        <v>0</v>
      </c>
      <c r="BN60" s="30">
        <f t="shared" si="75"/>
        <v>0</v>
      </c>
      <c r="BO60" s="30">
        <f t="shared" si="75"/>
        <v>0</v>
      </c>
      <c r="BP60" s="30">
        <f t="shared" ref="BP60:CH60" si="76">((BP6*0.5)+BO24-BP42)*BP79*BP$93*BP$2</f>
        <v>0</v>
      </c>
      <c r="BQ60" s="30">
        <f t="shared" si="76"/>
        <v>0</v>
      </c>
      <c r="BR60" s="30">
        <f t="shared" si="76"/>
        <v>0</v>
      </c>
      <c r="BS60" s="30">
        <f t="shared" si="76"/>
        <v>0</v>
      </c>
      <c r="BT60" s="30">
        <f t="shared" si="76"/>
        <v>0</v>
      </c>
      <c r="BU60" s="30">
        <f t="shared" si="76"/>
        <v>0</v>
      </c>
      <c r="BV60" s="30">
        <f t="shared" si="76"/>
        <v>0</v>
      </c>
      <c r="BW60" s="30">
        <f t="shared" si="76"/>
        <v>0</v>
      </c>
      <c r="BX60" s="30">
        <f t="shared" si="76"/>
        <v>0</v>
      </c>
      <c r="BY60" s="30">
        <f t="shared" si="76"/>
        <v>0</v>
      </c>
      <c r="BZ60" s="30">
        <f t="shared" si="76"/>
        <v>0</v>
      </c>
      <c r="CA60" s="30">
        <f t="shared" si="76"/>
        <v>0</v>
      </c>
      <c r="CB60" s="30">
        <f t="shared" si="76"/>
        <v>0</v>
      </c>
      <c r="CC60" s="30">
        <f t="shared" si="76"/>
        <v>0</v>
      </c>
      <c r="CD60" s="30">
        <f t="shared" si="76"/>
        <v>0</v>
      </c>
      <c r="CE60" s="30">
        <f t="shared" si="76"/>
        <v>0</v>
      </c>
      <c r="CF60" s="30">
        <f t="shared" si="76"/>
        <v>0</v>
      </c>
      <c r="CG60" s="30">
        <f t="shared" si="76"/>
        <v>0</v>
      </c>
      <c r="CH60" s="33">
        <f t="shared" si="76"/>
        <v>0</v>
      </c>
    </row>
    <row r="61" spans="1:86" ht="15.6" x14ac:dyDescent="0.3">
      <c r="A61" s="571"/>
      <c r="B61" s="14" t="str">
        <f t="shared" si="71"/>
        <v>Cooking</v>
      </c>
      <c r="C61" s="30">
        <f t="shared" si="74"/>
        <v>0</v>
      </c>
      <c r="D61" s="30">
        <f t="shared" ref="D61:BO61" si="77">((D7*0.5)+C25-D43)*D80*D$93*D$2</f>
        <v>0</v>
      </c>
      <c r="E61" s="30">
        <f t="shared" si="77"/>
        <v>0</v>
      </c>
      <c r="F61" s="30">
        <f t="shared" si="77"/>
        <v>0</v>
      </c>
      <c r="G61" s="30">
        <f t="shared" si="77"/>
        <v>0</v>
      </c>
      <c r="H61" s="30">
        <f t="shared" si="77"/>
        <v>0</v>
      </c>
      <c r="I61" s="30">
        <f t="shared" si="77"/>
        <v>0</v>
      </c>
      <c r="J61" s="30">
        <f t="shared" si="77"/>
        <v>0</v>
      </c>
      <c r="K61" s="30">
        <f t="shared" si="77"/>
        <v>0</v>
      </c>
      <c r="L61" s="30">
        <f t="shared" si="77"/>
        <v>0</v>
      </c>
      <c r="M61" s="30">
        <f t="shared" si="77"/>
        <v>0</v>
      </c>
      <c r="N61" s="30">
        <f t="shared" si="77"/>
        <v>0</v>
      </c>
      <c r="O61" s="30">
        <f t="shared" si="77"/>
        <v>0</v>
      </c>
      <c r="P61" s="30">
        <f t="shared" si="77"/>
        <v>0</v>
      </c>
      <c r="Q61" s="30">
        <f t="shared" si="77"/>
        <v>0</v>
      </c>
      <c r="R61" s="30">
        <f t="shared" si="77"/>
        <v>0</v>
      </c>
      <c r="S61" s="30">
        <f t="shared" si="77"/>
        <v>0</v>
      </c>
      <c r="T61" s="30">
        <f t="shared" si="77"/>
        <v>0</v>
      </c>
      <c r="U61" s="30">
        <f t="shared" si="77"/>
        <v>0</v>
      </c>
      <c r="V61" s="30">
        <f t="shared" si="77"/>
        <v>0</v>
      </c>
      <c r="W61" s="30">
        <f t="shared" si="77"/>
        <v>0</v>
      </c>
      <c r="X61" s="30">
        <f t="shared" si="77"/>
        <v>0</v>
      </c>
      <c r="Y61" s="30">
        <f t="shared" si="77"/>
        <v>0</v>
      </c>
      <c r="Z61" s="30">
        <f t="shared" si="77"/>
        <v>0</v>
      </c>
      <c r="AA61" s="30">
        <f t="shared" si="77"/>
        <v>0</v>
      </c>
      <c r="AB61" s="30">
        <f t="shared" si="77"/>
        <v>0</v>
      </c>
      <c r="AC61" s="30">
        <f t="shared" si="77"/>
        <v>0</v>
      </c>
      <c r="AD61" s="30">
        <f t="shared" si="77"/>
        <v>0</v>
      </c>
      <c r="AE61" s="30">
        <f t="shared" si="77"/>
        <v>0</v>
      </c>
      <c r="AF61" s="30">
        <f t="shared" si="77"/>
        <v>0</v>
      </c>
      <c r="AG61" s="30">
        <f t="shared" si="77"/>
        <v>0</v>
      </c>
      <c r="AH61" s="30">
        <f t="shared" si="77"/>
        <v>0</v>
      </c>
      <c r="AI61" s="30">
        <f t="shared" si="77"/>
        <v>0</v>
      </c>
      <c r="AJ61" s="30">
        <f t="shared" si="77"/>
        <v>0</v>
      </c>
      <c r="AK61" s="30">
        <f t="shared" si="77"/>
        <v>0</v>
      </c>
      <c r="AL61" s="30">
        <f t="shared" si="77"/>
        <v>0</v>
      </c>
      <c r="AM61" s="30">
        <f t="shared" si="77"/>
        <v>0</v>
      </c>
      <c r="AN61" s="30">
        <f t="shared" si="77"/>
        <v>0</v>
      </c>
      <c r="AO61" s="30">
        <f t="shared" si="77"/>
        <v>0</v>
      </c>
      <c r="AP61" s="30">
        <f t="shared" si="77"/>
        <v>0</v>
      </c>
      <c r="AQ61" s="30">
        <f t="shared" si="77"/>
        <v>0</v>
      </c>
      <c r="AR61" s="30">
        <f t="shared" si="77"/>
        <v>0</v>
      </c>
      <c r="AS61" s="30">
        <f t="shared" si="77"/>
        <v>0</v>
      </c>
      <c r="AT61" s="30">
        <f t="shared" si="77"/>
        <v>0</v>
      </c>
      <c r="AU61" s="30">
        <f t="shared" si="77"/>
        <v>0</v>
      </c>
      <c r="AV61" s="30">
        <f t="shared" si="77"/>
        <v>0</v>
      </c>
      <c r="AW61" s="30">
        <f t="shared" si="77"/>
        <v>0</v>
      </c>
      <c r="AX61" s="30">
        <f t="shared" si="77"/>
        <v>0</v>
      </c>
      <c r="AY61" s="30">
        <f t="shared" si="77"/>
        <v>0</v>
      </c>
      <c r="AZ61" s="30">
        <f t="shared" si="77"/>
        <v>0</v>
      </c>
      <c r="BA61" s="30">
        <f t="shared" si="77"/>
        <v>0</v>
      </c>
      <c r="BB61" s="30">
        <f t="shared" si="77"/>
        <v>0</v>
      </c>
      <c r="BC61" s="30">
        <f t="shared" si="77"/>
        <v>0</v>
      </c>
      <c r="BD61" s="30">
        <f t="shared" si="77"/>
        <v>0</v>
      </c>
      <c r="BE61" s="30">
        <f t="shared" si="77"/>
        <v>0</v>
      </c>
      <c r="BF61" s="30">
        <f t="shared" si="77"/>
        <v>0</v>
      </c>
      <c r="BG61" s="30">
        <f t="shared" si="77"/>
        <v>0</v>
      </c>
      <c r="BH61" s="30">
        <f t="shared" si="77"/>
        <v>0</v>
      </c>
      <c r="BI61" s="30">
        <f t="shared" si="77"/>
        <v>0</v>
      </c>
      <c r="BJ61" s="30">
        <f t="shared" si="77"/>
        <v>0</v>
      </c>
      <c r="BK61" s="30">
        <f t="shared" si="77"/>
        <v>0</v>
      </c>
      <c r="BL61" s="30">
        <f t="shared" si="77"/>
        <v>0</v>
      </c>
      <c r="BM61" s="30">
        <f t="shared" si="77"/>
        <v>0</v>
      </c>
      <c r="BN61" s="30">
        <f t="shared" si="77"/>
        <v>0</v>
      </c>
      <c r="BO61" s="30">
        <f t="shared" si="77"/>
        <v>0</v>
      </c>
      <c r="BP61" s="30">
        <f t="shared" ref="BP61:CH61" si="78">((BP7*0.5)+BO25-BP43)*BP80*BP$93*BP$2</f>
        <v>0</v>
      </c>
      <c r="BQ61" s="30">
        <f t="shared" si="78"/>
        <v>0</v>
      </c>
      <c r="BR61" s="30">
        <f t="shared" si="78"/>
        <v>0</v>
      </c>
      <c r="BS61" s="30">
        <f t="shared" si="78"/>
        <v>0</v>
      </c>
      <c r="BT61" s="30">
        <f t="shared" si="78"/>
        <v>0</v>
      </c>
      <c r="BU61" s="30">
        <f t="shared" si="78"/>
        <v>0</v>
      </c>
      <c r="BV61" s="30">
        <f t="shared" si="78"/>
        <v>0</v>
      </c>
      <c r="BW61" s="30">
        <f t="shared" si="78"/>
        <v>0</v>
      </c>
      <c r="BX61" s="30">
        <f t="shared" si="78"/>
        <v>0</v>
      </c>
      <c r="BY61" s="30">
        <f t="shared" si="78"/>
        <v>0</v>
      </c>
      <c r="BZ61" s="30">
        <f t="shared" si="78"/>
        <v>0</v>
      </c>
      <c r="CA61" s="30">
        <f t="shared" si="78"/>
        <v>0</v>
      </c>
      <c r="CB61" s="30">
        <f t="shared" si="78"/>
        <v>0</v>
      </c>
      <c r="CC61" s="30">
        <f t="shared" si="78"/>
        <v>0</v>
      </c>
      <c r="CD61" s="30">
        <f t="shared" si="78"/>
        <v>0</v>
      </c>
      <c r="CE61" s="30">
        <f t="shared" si="78"/>
        <v>0</v>
      </c>
      <c r="CF61" s="30">
        <f t="shared" si="78"/>
        <v>0</v>
      </c>
      <c r="CG61" s="30">
        <f t="shared" si="78"/>
        <v>0</v>
      </c>
      <c r="CH61" s="33">
        <f t="shared" si="78"/>
        <v>0</v>
      </c>
    </row>
    <row r="62" spans="1:86" ht="15.6" x14ac:dyDescent="0.3">
      <c r="A62" s="571"/>
      <c r="B62" s="14" t="str">
        <f t="shared" si="71"/>
        <v>Cooling</v>
      </c>
      <c r="C62" s="30">
        <f t="shared" si="74"/>
        <v>0</v>
      </c>
      <c r="D62" s="30">
        <f t="shared" ref="D62:BO62" si="79">((D8*0.5)+C26-D44)*D81*D$93*D$2</f>
        <v>0</v>
      </c>
      <c r="E62" s="30">
        <f t="shared" si="79"/>
        <v>0</v>
      </c>
      <c r="F62" s="30">
        <f t="shared" si="79"/>
        <v>5.1662998849753494</v>
      </c>
      <c r="G62" s="30">
        <f t="shared" si="79"/>
        <v>55.448371255663822</v>
      </c>
      <c r="H62" s="30">
        <f t="shared" si="79"/>
        <v>384.10163500770318</v>
      </c>
      <c r="I62" s="30">
        <f t="shared" si="79"/>
        <v>548.71554456989509</v>
      </c>
      <c r="J62" s="30">
        <f t="shared" si="79"/>
        <v>511.21174929421915</v>
      </c>
      <c r="K62" s="30">
        <f t="shared" si="79"/>
        <v>207.10901107519049</v>
      </c>
      <c r="L62" s="30">
        <f t="shared" si="79"/>
        <v>28.121126683919982</v>
      </c>
      <c r="M62" s="30">
        <f t="shared" si="79"/>
        <v>10.491883058056429</v>
      </c>
      <c r="N62" s="30">
        <f t="shared" si="79"/>
        <v>0.10920825616214766</v>
      </c>
      <c r="O62" s="30">
        <f t="shared" si="79"/>
        <v>9.8222165860379143E-3</v>
      </c>
      <c r="P62" s="30">
        <f t="shared" si="79"/>
        <v>0.39330335854405807</v>
      </c>
      <c r="Q62" s="30">
        <f t="shared" si="79"/>
        <v>12.048875712033793</v>
      </c>
      <c r="R62" s="30">
        <f t="shared" si="79"/>
        <v>40.896938745099099</v>
      </c>
      <c r="S62" s="30">
        <f t="shared" si="79"/>
        <v>124.2550371700747</v>
      </c>
      <c r="T62" s="30">
        <f t="shared" si="79"/>
        <v>607.19256306497061</v>
      </c>
      <c r="U62" s="30">
        <f t="shared" si="79"/>
        <v>826.11742681038777</v>
      </c>
      <c r="V62" s="30">
        <f t="shared" si="79"/>
        <v>769.65367404200151</v>
      </c>
      <c r="W62" s="30">
        <f t="shared" si="79"/>
        <v>309.60639697118256</v>
      </c>
      <c r="X62" s="30">
        <f t="shared" si="79"/>
        <v>35.239832219518782</v>
      </c>
      <c r="Y62" s="30">
        <f t="shared" si="79"/>
        <v>11.224408386601054</v>
      </c>
      <c r="Z62" s="30">
        <f t="shared" si="79"/>
        <v>0.11217144205814765</v>
      </c>
      <c r="AA62" s="30">
        <f t="shared" si="79"/>
        <v>9.8222165860379143E-3</v>
      </c>
      <c r="AB62" s="30">
        <f t="shared" si="79"/>
        <v>0.39330335854405807</v>
      </c>
      <c r="AC62" s="30">
        <f t="shared" si="79"/>
        <v>12.048875712033793</v>
      </c>
      <c r="AD62" s="30">
        <f t="shared" si="79"/>
        <v>40.896938745099099</v>
      </c>
      <c r="AE62" s="30">
        <f t="shared" si="79"/>
        <v>124.2550371700747</v>
      </c>
      <c r="AF62" s="30">
        <f t="shared" si="79"/>
        <v>607.19256306497061</v>
      </c>
      <c r="AG62" s="30">
        <f t="shared" si="79"/>
        <v>826.11742681038777</v>
      </c>
      <c r="AH62" s="30">
        <f t="shared" si="79"/>
        <v>769.65367404200151</v>
      </c>
      <c r="AI62" s="30">
        <f t="shared" si="79"/>
        <v>309.60639697118256</v>
      </c>
      <c r="AJ62" s="30">
        <f t="shared" si="79"/>
        <v>35.239832219518782</v>
      </c>
      <c r="AK62" s="30">
        <f t="shared" si="79"/>
        <v>11.224408386601054</v>
      </c>
      <c r="AL62" s="30">
        <f t="shared" si="79"/>
        <v>0.11217144205814765</v>
      </c>
      <c r="AM62" s="30">
        <f t="shared" si="79"/>
        <v>9.8222165860379143E-3</v>
      </c>
      <c r="AN62" s="30">
        <f t="shared" si="79"/>
        <v>0.39330335854405807</v>
      </c>
      <c r="AO62" s="30">
        <f t="shared" si="79"/>
        <v>12.048875712033793</v>
      </c>
      <c r="AP62" s="30">
        <f t="shared" si="79"/>
        <v>40.896938745099099</v>
      </c>
      <c r="AQ62" s="30">
        <f t="shared" si="79"/>
        <v>124.2550371700747</v>
      </c>
      <c r="AR62" s="30">
        <f t="shared" si="79"/>
        <v>607.19256306497061</v>
      </c>
      <c r="AS62" s="30">
        <f t="shared" si="79"/>
        <v>826.11742681038777</v>
      </c>
      <c r="AT62" s="30">
        <f t="shared" si="79"/>
        <v>769.65367404200151</v>
      </c>
      <c r="AU62" s="30">
        <f t="shared" si="79"/>
        <v>309.60639697118256</v>
      </c>
      <c r="AV62" s="30">
        <f t="shared" si="79"/>
        <v>35.239832219518782</v>
      </c>
      <c r="AW62" s="30">
        <f t="shared" si="79"/>
        <v>11.224408386601054</v>
      </c>
      <c r="AX62" s="30">
        <f t="shared" si="79"/>
        <v>0.11217144205814765</v>
      </c>
      <c r="AY62" s="30">
        <f t="shared" si="79"/>
        <v>9.8222165860379143E-3</v>
      </c>
      <c r="AZ62" s="30">
        <f t="shared" si="79"/>
        <v>0.39330335854405807</v>
      </c>
      <c r="BA62" s="30">
        <f t="shared" si="79"/>
        <v>12.048875712033793</v>
      </c>
      <c r="BB62" s="30">
        <f t="shared" si="79"/>
        <v>40.896938745099099</v>
      </c>
      <c r="BC62" s="30">
        <f t="shared" si="79"/>
        <v>124.2550371700747</v>
      </c>
      <c r="BD62" s="30">
        <f t="shared" si="79"/>
        <v>607.19256306497061</v>
      </c>
      <c r="BE62" s="30">
        <f t="shared" si="79"/>
        <v>826.11742681038777</v>
      </c>
      <c r="BF62" s="30">
        <f t="shared" si="79"/>
        <v>769.65367404200151</v>
      </c>
      <c r="BG62" s="30">
        <f t="shared" si="79"/>
        <v>309.60639697118256</v>
      </c>
      <c r="BH62" s="30">
        <f t="shared" si="79"/>
        <v>35.239832219518782</v>
      </c>
      <c r="BI62" s="30">
        <f t="shared" si="79"/>
        <v>11.224408386601054</v>
      </c>
      <c r="BJ62" s="30">
        <f t="shared" si="79"/>
        <v>0.11217144205814765</v>
      </c>
      <c r="BK62" s="30">
        <f t="shared" si="79"/>
        <v>9.8222165860379143E-3</v>
      </c>
      <c r="BL62" s="30">
        <f t="shared" si="79"/>
        <v>0.39330335854405807</v>
      </c>
      <c r="BM62" s="30">
        <f t="shared" si="79"/>
        <v>12.048875712033793</v>
      </c>
      <c r="BN62" s="30">
        <f t="shared" si="79"/>
        <v>40.896938745099099</v>
      </c>
      <c r="BO62" s="30">
        <f t="shared" si="79"/>
        <v>124.2550371700747</v>
      </c>
      <c r="BP62" s="30">
        <f t="shared" ref="BP62:CH62" si="80">((BP8*0.5)+BO26-BP44)*BP81*BP$93*BP$2</f>
        <v>607.19256306497061</v>
      </c>
      <c r="BQ62" s="30">
        <f t="shared" si="80"/>
        <v>826.11742681038777</v>
      </c>
      <c r="BR62" s="30">
        <f t="shared" si="80"/>
        <v>769.65367404200151</v>
      </c>
      <c r="BS62" s="30">
        <f t="shared" si="80"/>
        <v>309.60639697118256</v>
      </c>
      <c r="BT62" s="30">
        <f t="shared" si="80"/>
        <v>35.239832219518782</v>
      </c>
      <c r="BU62" s="30">
        <f t="shared" si="80"/>
        <v>11.224408386601054</v>
      </c>
      <c r="BV62" s="30">
        <f t="shared" si="80"/>
        <v>0.11217144205814765</v>
      </c>
      <c r="BW62" s="30">
        <f t="shared" si="80"/>
        <v>9.8222165860379143E-3</v>
      </c>
      <c r="BX62" s="30">
        <f t="shared" si="80"/>
        <v>0.39330335854405807</v>
      </c>
      <c r="BY62" s="30">
        <f t="shared" si="80"/>
        <v>12.048875712033793</v>
      </c>
      <c r="BZ62" s="30">
        <f t="shared" si="80"/>
        <v>40.896938745099099</v>
      </c>
      <c r="CA62" s="30">
        <f t="shared" si="80"/>
        <v>124.2550371700747</v>
      </c>
      <c r="CB62" s="30">
        <f t="shared" si="80"/>
        <v>607.19256306497061</v>
      </c>
      <c r="CC62" s="30">
        <f t="shared" si="80"/>
        <v>826.11742681038777</v>
      </c>
      <c r="CD62" s="30">
        <f t="shared" si="80"/>
        <v>769.65367404200151</v>
      </c>
      <c r="CE62" s="30">
        <f t="shared" si="80"/>
        <v>309.60639697118256</v>
      </c>
      <c r="CF62" s="30">
        <f t="shared" si="80"/>
        <v>35.239832219518782</v>
      </c>
      <c r="CG62" s="30">
        <f t="shared" si="80"/>
        <v>11.224408386601054</v>
      </c>
      <c r="CH62" s="33">
        <f t="shared" si="80"/>
        <v>0.11217144205814765</v>
      </c>
    </row>
    <row r="63" spans="1:86" ht="15.6" x14ac:dyDescent="0.3">
      <c r="A63" s="571"/>
      <c r="B63" s="14" t="str">
        <f t="shared" si="71"/>
        <v>Ext Lighting</v>
      </c>
      <c r="C63" s="30">
        <f t="shared" si="74"/>
        <v>0</v>
      </c>
      <c r="D63" s="30">
        <f t="shared" ref="D63:BO63" si="81">((D9*0.5)+C27-D45)*D82*D$93*D$2</f>
        <v>0</v>
      </c>
      <c r="E63" s="30">
        <f t="shared" si="81"/>
        <v>0</v>
      </c>
      <c r="F63" s="30">
        <f t="shared" si="81"/>
        <v>0</v>
      </c>
      <c r="G63" s="30">
        <f t="shared" si="81"/>
        <v>0</v>
      </c>
      <c r="H63" s="30">
        <f t="shared" si="81"/>
        <v>0</v>
      </c>
      <c r="I63" s="30">
        <f t="shared" si="81"/>
        <v>0</v>
      </c>
      <c r="J63" s="30">
        <f t="shared" si="81"/>
        <v>0</v>
      </c>
      <c r="K63" s="30">
        <f t="shared" si="81"/>
        <v>0</v>
      </c>
      <c r="L63" s="30">
        <f t="shared" si="81"/>
        <v>0</v>
      </c>
      <c r="M63" s="30">
        <f t="shared" si="81"/>
        <v>0</v>
      </c>
      <c r="N63" s="30">
        <f t="shared" si="81"/>
        <v>0</v>
      </c>
      <c r="O63" s="30">
        <f t="shared" si="81"/>
        <v>0</v>
      </c>
      <c r="P63" s="30">
        <f t="shared" si="81"/>
        <v>0</v>
      </c>
      <c r="Q63" s="30">
        <f t="shared" si="81"/>
        <v>0</v>
      </c>
      <c r="R63" s="30">
        <f t="shared" si="81"/>
        <v>0</v>
      </c>
      <c r="S63" s="30">
        <f t="shared" si="81"/>
        <v>0</v>
      </c>
      <c r="T63" s="30">
        <f t="shared" si="81"/>
        <v>0</v>
      </c>
      <c r="U63" s="30">
        <f t="shared" si="81"/>
        <v>0</v>
      </c>
      <c r="V63" s="30">
        <f t="shared" si="81"/>
        <v>0</v>
      </c>
      <c r="W63" s="30">
        <f t="shared" si="81"/>
        <v>0</v>
      </c>
      <c r="X63" s="30">
        <f t="shared" si="81"/>
        <v>0</v>
      </c>
      <c r="Y63" s="30">
        <f t="shared" si="81"/>
        <v>0</v>
      </c>
      <c r="Z63" s="30">
        <f t="shared" si="81"/>
        <v>0</v>
      </c>
      <c r="AA63" s="30">
        <f t="shared" si="81"/>
        <v>0</v>
      </c>
      <c r="AB63" s="30">
        <f t="shared" si="81"/>
        <v>0</v>
      </c>
      <c r="AC63" s="30">
        <f t="shared" si="81"/>
        <v>0</v>
      </c>
      <c r="AD63" s="30">
        <f t="shared" si="81"/>
        <v>0</v>
      </c>
      <c r="AE63" s="30">
        <f t="shared" si="81"/>
        <v>0</v>
      </c>
      <c r="AF63" s="30">
        <f t="shared" si="81"/>
        <v>0</v>
      </c>
      <c r="AG63" s="30">
        <f t="shared" si="81"/>
        <v>0</v>
      </c>
      <c r="AH63" s="30">
        <f t="shared" si="81"/>
        <v>0</v>
      </c>
      <c r="AI63" s="30">
        <f t="shared" si="81"/>
        <v>0</v>
      </c>
      <c r="AJ63" s="30">
        <f t="shared" si="81"/>
        <v>0</v>
      </c>
      <c r="AK63" s="30">
        <f t="shared" si="81"/>
        <v>0</v>
      </c>
      <c r="AL63" s="30">
        <f t="shared" si="81"/>
        <v>0</v>
      </c>
      <c r="AM63" s="30">
        <f t="shared" si="81"/>
        <v>0</v>
      </c>
      <c r="AN63" s="30">
        <f t="shared" si="81"/>
        <v>0</v>
      </c>
      <c r="AO63" s="30">
        <f t="shared" si="81"/>
        <v>0</v>
      </c>
      <c r="AP63" s="30">
        <f t="shared" si="81"/>
        <v>0</v>
      </c>
      <c r="AQ63" s="30">
        <f t="shared" si="81"/>
        <v>0</v>
      </c>
      <c r="AR63" s="30">
        <f t="shared" si="81"/>
        <v>0</v>
      </c>
      <c r="AS63" s="30">
        <f t="shared" si="81"/>
        <v>0</v>
      </c>
      <c r="AT63" s="30">
        <f t="shared" si="81"/>
        <v>0</v>
      </c>
      <c r="AU63" s="30">
        <f t="shared" si="81"/>
        <v>0</v>
      </c>
      <c r="AV63" s="30">
        <f t="shared" si="81"/>
        <v>0</v>
      </c>
      <c r="AW63" s="30">
        <f t="shared" si="81"/>
        <v>0</v>
      </c>
      <c r="AX63" s="30">
        <f t="shared" si="81"/>
        <v>0</v>
      </c>
      <c r="AY63" s="30">
        <f t="shared" si="81"/>
        <v>0</v>
      </c>
      <c r="AZ63" s="30">
        <f t="shared" si="81"/>
        <v>0</v>
      </c>
      <c r="BA63" s="30">
        <f t="shared" si="81"/>
        <v>0</v>
      </c>
      <c r="BB63" s="30">
        <f t="shared" si="81"/>
        <v>0</v>
      </c>
      <c r="BC63" s="30">
        <f t="shared" si="81"/>
        <v>0</v>
      </c>
      <c r="BD63" s="30">
        <f t="shared" si="81"/>
        <v>0</v>
      </c>
      <c r="BE63" s="30">
        <f t="shared" si="81"/>
        <v>0</v>
      </c>
      <c r="BF63" s="30">
        <f t="shared" si="81"/>
        <v>0</v>
      </c>
      <c r="BG63" s="30">
        <f t="shared" si="81"/>
        <v>0</v>
      </c>
      <c r="BH63" s="30">
        <f t="shared" si="81"/>
        <v>0</v>
      </c>
      <c r="BI63" s="30">
        <f t="shared" si="81"/>
        <v>0</v>
      </c>
      <c r="BJ63" s="30">
        <f t="shared" si="81"/>
        <v>0</v>
      </c>
      <c r="BK63" s="30">
        <f t="shared" si="81"/>
        <v>0</v>
      </c>
      <c r="BL63" s="30">
        <f t="shared" si="81"/>
        <v>0</v>
      </c>
      <c r="BM63" s="30">
        <f t="shared" si="81"/>
        <v>0</v>
      </c>
      <c r="BN63" s="30">
        <f t="shared" si="81"/>
        <v>0</v>
      </c>
      <c r="BO63" s="30">
        <f t="shared" si="81"/>
        <v>0</v>
      </c>
      <c r="BP63" s="30">
        <f t="shared" ref="BP63:CH63" si="82">((BP9*0.5)+BO27-BP45)*BP82*BP$93*BP$2</f>
        <v>0</v>
      </c>
      <c r="BQ63" s="30">
        <f t="shared" si="82"/>
        <v>0</v>
      </c>
      <c r="BR63" s="30">
        <f t="shared" si="82"/>
        <v>0</v>
      </c>
      <c r="BS63" s="30">
        <f t="shared" si="82"/>
        <v>0</v>
      </c>
      <c r="BT63" s="30">
        <f t="shared" si="82"/>
        <v>0</v>
      </c>
      <c r="BU63" s="30">
        <f t="shared" si="82"/>
        <v>0</v>
      </c>
      <c r="BV63" s="30">
        <f t="shared" si="82"/>
        <v>0</v>
      </c>
      <c r="BW63" s="30">
        <f t="shared" si="82"/>
        <v>0</v>
      </c>
      <c r="BX63" s="30">
        <f t="shared" si="82"/>
        <v>0</v>
      </c>
      <c r="BY63" s="30">
        <f t="shared" si="82"/>
        <v>0</v>
      </c>
      <c r="BZ63" s="30">
        <f t="shared" si="82"/>
        <v>0</v>
      </c>
      <c r="CA63" s="30">
        <f t="shared" si="82"/>
        <v>0</v>
      </c>
      <c r="CB63" s="30">
        <f t="shared" si="82"/>
        <v>0</v>
      </c>
      <c r="CC63" s="30">
        <f t="shared" si="82"/>
        <v>0</v>
      </c>
      <c r="CD63" s="30">
        <f t="shared" si="82"/>
        <v>0</v>
      </c>
      <c r="CE63" s="30">
        <f t="shared" si="82"/>
        <v>0</v>
      </c>
      <c r="CF63" s="30">
        <f t="shared" si="82"/>
        <v>0</v>
      </c>
      <c r="CG63" s="30">
        <f t="shared" si="82"/>
        <v>0</v>
      </c>
      <c r="CH63" s="33">
        <f t="shared" si="82"/>
        <v>0</v>
      </c>
    </row>
    <row r="64" spans="1:86" ht="15.6" x14ac:dyDescent="0.3">
      <c r="A64" s="571"/>
      <c r="B64" s="14" t="str">
        <f t="shared" si="71"/>
        <v>Heating</v>
      </c>
      <c r="C64" s="30">
        <f t="shared" si="74"/>
        <v>0</v>
      </c>
      <c r="D64" s="30">
        <f t="shared" ref="D64:BO64" si="83">((D10*0.5)+C28-D46)*D83*D$93*D$2</f>
        <v>0</v>
      </c>
      <c r="E64" s="30">
        <f t="shared" si="83"/>
        <v>0</v>
      </c>
      <c r="F64" s="30">
        <f t="shared" si="83"/>
        <v>0</v>
      </c>
      <c r="G64" s="30">
        <f t="shared" si="83"/>
        <v>1.3018428092151069</v>
      </c>
      <c r="H64" s="30">
        <f t="shared" si="83"/>
        <v>0.60352673277738478</v>
      </c>
      <c r="I64" s="30">
        <f t="shared" si="83"/>
        <v>0.42713747813551523</v>
      </c>
      <c r="J64" s="30">
        <f t="shared" si="83"/>
        <v>0.50636816060832068</v>
      </c>
      <c r="K64" s="30">
        <f t="shared" si="83"/>
        <v>1.5413343194895854</v>
      </c>
      <c r="L64" s="30">
        <f t="shared" si="83"/>
        <v>6.3032488158175566</v>
      </c>
      <c r="M64" s="30">
        <f t="shared" si="83"/>
        <v>13.605563592256003</v>
      </c>
      <c r="N64" s="30">
        <f t="shared" si="83"/>
        <v>22.500828938712885</v>
      </c>
      <c r="O64" s="30">
        <f t="shared" si="83"/>
        <v>21.805534037991528</v>
      </c>
      <c r="P64" s="30">
        <f t="shared" si="83"/>
        <v>17.887159047271613</v>
      </c>
      <c r="Q64" s="30">
        <f t="shared" si="83"/>
        <v>13.907232192010431</v>
      </c>
      <c r="R64" s="30">
        <f t="shared" si="83"/>
        <v>7.1282908166299848</v>
      </c>
      <c r="S64" s="30">
        <f t="shared" si="83"/>
        <v>3.3435854249329835</v>
      </c>
      <c r="T64" s="30">
        <f t="shared" si="83"/>
        <v>0.77451967585923709</v>
      </c>
      <c r="U64" s="30">
        <f t="shared" si="83"/>
        <v>0.52205691772118545</v>
      </c>
      <c r="V64" s="30">
        <f t="shared" si="83"/>
        <v>0.61889441852128091</v>
      </c>
      <c r="W64" s="30">
        <f t="shared" si="83"/>
        <v>1.6954677514385441</v>
      </c>
      <c r="X64" s="30">
        <f t="shared" si="83"/>
        <v>6.3032488158175566</v>
      </c>
      <c r="Y64" s="30">
        <f t="shared" si="83"/>
        <v>13.605563592256003</v>
      </c>
      <c r="Z64" s="30">
        <f t="shared" si="83"/>
        <v>22.500828938712885</v>
      </c>
      <c r="AA64" s="30">
        <f t="shared" si="83"/>
        <v>21.805534037991528</v>
      </c>
      <c r="AB64" s="30">
        <f t="shared" si="83"/>
        <v>17.887159047271613</v>
      </c>
      <c r="AC64" s="30">
        <f t="shared" si="83"/>
        <v>13.907232192010431</v>
      </c>
      <c r="AD64" s="30">
        <f t="shared" si="83"/>
        <v>7.1282908166299848</v>
      </c>
      <c r="AE64" s="30">
        <f t="shared" si="83"/>
        <v>3.3435854249329835</v>
      </c>
      <c r="AF64" s="30">
        <f t="shared" si="83"/>
        <v>0.77451967585923709</v>
      </c>
      <c r="AG64" s="30">
        <f t="shared" si="83"/>
        <v>0.52205691772118545</v>
      </c>
      <c r="AH64" s="30">
        <f t="shared" si="83"/>
        <v>0.61889441852128091</v>
      </c>
      <c r="AI64" s="30">
        <f t="shared" si="83"/>
        <v>1.6954677514385441</v>
      </c>
      <c r="AJ64" s="30">
        <f t="shared" si="83"/>
        <v>6.3032488158175566</v>
      </c>
      <c r="AK64" s="30">
        <f t="shared" si="83"/>
        <v>13.605563592256003</v>
      </c>
      <c r="AL64" s="30">
        <f t="shared" si="83"/>
        <v>22.500828938712885</v>
      </c>
      <c r="AM64" s="30">
        <f t="shared" si="83"/>
        <v>21.805534037991528</v>
      </c>
      <c r="AN64" s="30">
        <f t="shared" si="83"/>
        <v>17.887159047271613</v>
      </c>
      <c r="AO64" s="30">
        <f t="shared" si="83"/>
        <v>13.907232192010431</v>
      </c>
      <c r="AP64" s="30">
        <f t="shared" si="83"/>
        <v>7.1282908166299848</v>
      </c>
      <c r="AQ64" s="30">
        <f t="shared" si="83"/>
        <v>3.3435854249329835</v>
      </c>
      <c r="AR64" s="30">
        <f t="shared" si="83"/>
        <v>0.77451967585923709</v>
      </c>
      <c r="AS64" s="30">
        <f t="shared" si="83"/>
        <v>0.52205691772118545</v>
      </c>
      <c r="AT64" s="30">
        <f t="shared" si="83"/>
        <v>0.61889441852128091</v>
      </c>
      <c r="AU64" s="30">
        <f t="shared" si="83"/>
        <v>1.6954677514385441</v>
      </c>
      <c r="AV64" s="30">
        <f t="shared" si="83"/>
        <v>6.3032488158175566</v>
      </c>
      <c r="AW64" s="30">
        <f t="shared" si="83"/>
        <v>13.605563592256003</v>
      </c>
      <c r="AX64" s="30">
        <f t="shared" si="83"/>
        <v>22.500828938712885</v>
      </c>
      <c r="AY64" s="30">
        <f t="shared" si="83"/>
        <v>21.805534037991528</v>
      </c>
      <c r="AZ64" s="30">
        <f t="shared" si="83"/>
        <v>17.887159047271613</v>
      </c>
      <c r="BA64" s="30">
        <f t="shared" si="83"/>
        <v>13.907232192010431</v>
      </c>
      <c r="BB64" s="30">
        <f t="shared" si="83"/>
        <v>7.1282908166299848</v>
      </c>
      <c r="BC64" s="30">
        <f t="shared" si="83"/>
        <v>3.3435854249329835</v>
      </c>
      <c r="BD64" s="30">
        <f t="shared" si="83"/>
        <v>0.77451967585923709</v>
      </c>
      <c r="BE64" s="30">
        <f t="shared" si="83"/>
        <v>0.52205691772118545</v>
      </c>
      <c r="BF64" s="30">
        <f t="shared" si="83"/>
        <v>0.61889441852128091</v>
      </c>
      <c r="BG64" s="30">
        <f t="shared" si="83"/>
        <v>1.6954677514385441</v>
      </c>
      <c r="BH64" s="30">
        <f t="shared" si="83"/>
        <v>6.3032488158175566</v>
      </c>
      <c r="BI64" s="30">
        <f t="shared" si="83"/>
        <v>13.605563592256003</v>
      </c>
      <c r="BJ64" s="30">
        <f t="shared" si="83"/>
        <v>22.500828938712885</v>
      </c>
      <c r="BK64" s="30">
        <f t="shared" si="83"/>
        <v>21.805534037991528</v>
      </c>
      <c r="BL64" s="30">
        <f t="shared" si="83"/>
        <v>17.887159047271613</v>
      </c>
      <c r="BM64" s="30">
        <f t="shared" si="83"/>
        <v>13.907232192010431</v>
      </c>
      <c r="BN64" s="30">
        <f t="shared" si="83"/>
        <v>7.1282908166299848</v>
      </c>
      <c r="BO64" s="30">
        <f t="shared" si="83"/>
        <v>3.3435854249329835</v>
      </c>
      <c r="BP64" s="30">
        <f t="shared" ref="BP64:CH64" si="84">((BP10*0.5)+BO28-BP46)*BP83*BP$93*BP$2</f>
        <v>0.77451967585923709</v>
      </c>
      <c r="BQ64" s="30">
        <f t="shared" si="84"/>
        <v>0.52205691772118545</v>
      </c>
      <c r="BR64" s="30">
        <f t="shared" si="84"/>
        <v>0.61889441852128091</v>
      </c>
      <c r="BS64" s="30">
        <f t="shared" si="84"/>
        <v>1.6954677514385441</v>
      </c>
      <c r="BT64" s="30">
        <f t="shared" si="84"/>
        <v>6.3032488158175566</v>
      </c>
      <c r="BU64" s="30">
        <f t="shared" si="84"/>
        <v>13.605563592256003</v>
      </c>
      <c r="BV64" s="30">
        <f t="shared" si="84"/>
        <v>22.500828938712885</v>
      </c>
      <c r="BW64" s="30">
        <f t="shared" si="84"/>
        <v>21.805534037991528</v>
      </c>
      <c r="BX64" s="30">
        <f t="shared" si="84"/>
        <v>17.887159047271613</v>
      </c>
      <c r="BY64" s="30">
        <f t="shared" si="84"/>
        <v>13.907232192010431</v>
      </c>
      <c r="BZ64" s="30">
        <f t="shared" si="84"/>
        <v>7.1282908166299848</v>
      </c>
      <c r="CA64" s="30">
        <f t="shared" si="84"/>
        <v>3.3435854249329835</v>
      </c>
      <c r="CB64" s="30">
        <f t="shared" si="84"/>
        <v>0.77451967585923709</v>
      </c>
      <c r="CC64" s="30">
        <f t="shared" si="84"/>
        <v>0.52205691772118545</v>
      </c>
      <c r="CD64" s="30">
        <f t="shared" si="84"/>
        <v>0.61889441852128091</v>
      </c>
      <c r="CE64" s="30">
        <f t="shared" si="84"/>
        <v>1.6954677514385441</v>
      </c>
      <c r="CF64" s="30">
        <f t="shared" si="84"/>
        <v>6.3032488158175566</v>
      </c>
      <c r="CG64" s="30">
        <f t="shared" si="84"/>
        <v>13.605563592256003</v>
      </c>
      <c r="CH64" s="33">
        <f t="shared" si="84"/>
        <v>22.500828938712885</v>
      </c>
    </row>
    <row r="65" spans="1:88" ht="15.6" x14ac:dyDescent="0.3">
      <c r="A65" s="571"/>
      <c r="B65" s="14" t="str">
        <f t="shared" si="71"/>
        <v>HVAC</v>
      </c>
      <c r="C65" s="30">
        <f t="shared" si="74"/>
        <v>0</v>
      </c>
      <c r="D65" s="30">
        <f t="shared" ref="D65:BO65" si="85">((D11*0.5)+C29-D47)*D84*D$93*D$2</f>
        <v>0</v>
      </c>
      <c r="E65" s="30">
        <f t="shared" si="85"/>
        <v>0</v>
      </c>
      <c r="F65" s="30">
        <f t="shared" si="85"/>
        <v>0</v>
      </c>
      <c r="G65" s="30">
        <f t="shared" si="85"/>
        <v>0</v>
      </c>
      <c r="H65" s="30">
        <f t="shared" si="85"/>
        <v>0</v>
      </c>
      <c r="I65" s="30">
        <f t="shared" si="85"/>
        <v>2.5305327120561105</v>
      </c>
      <c r="J65" s="30">
        <f t="shared" si="85"/>
        <v>4.7285634039965903</v>
      </c>
      <c r="K65" s="30">
        <f t="shared" si="85"/>
        <v>2.0477193760396939</v>
      </c>
      <c r="L65" s="30">
        <f t="shared" si="85"/>
        <v>0.84816899680490121</v>
      </c>
      <c r="M65" s="30">
        <f t="shared" si="85"/>
        <v>1.4375826824414264</v>
      </c>
      <c r="N65" s="30">
        <f t="shared" si="85"/>
        <v>2.2656558129250666</v>
      </c>
      <c r="O65" s="30">
        <f t="shared" si="85"/>
        <v>2.1950317521510043</v>
      </c>
      <c r="P65" s="30">
        <f t="shared" si="85"/>
        <v>1.8029650301875348</v>
      </c>
      <c r="Q65" s="30">
        <f t="shared" si="85"/>
        <v>1.4729853045401005</v>
      </c>
      <c r="R65" s="30">
        <f t="shared" si="85"/>
        <v>0.96550412692762588</v>
      </c>
      <c r="S65" s="30">
        <f t="shared" si="85"/>
        <v>1.0899237587101576</v>
      </c>
      <c r="T65" s="30">
        <f t="shared" si="85"/>
        <v>3.7592174699937835</v>
      </c>
      <c r="U65" s="30">
        <f t="shared" si="85"/>
        <v>5.061065424112221</v>
      </c>
      <c r="V65" s="30">
        <f t="shared" si="85"/>
        <v>4.7285634039965903</v>
      </c>
      <c r="W65" s="30">
        <f t="shared" si="85"/>
        <v>2.0477193760396939</v>
      </c>
      <c r="X65" s="30">
        <f t="shared" si="85"/>
        <v>0.84816899680490121</v>
      </c>
      <c r="Y65" s="30">
        <f t="shared" si="85"/>
        <v>1.4375826824414264</v>
      </c>
      <c r="Z65" s="30">
        <f t="shared" si="85"/>
        <v>2.2656558129250666</v>
      </c>
      <c r="AA65" s="30">
        <f t="shared" si="85"/>
        <v>2.1950317521510043</v>
      </c>
      <c r="AB65" s="30">
        <f t="shared" si="85"/>
        <v>1.8029650301875348</v>
      </c>
      <c r="AC65" s="30">
        <f t="shared" si="85"/>
        <v>1.4729853045401005</v>
      </c>
      <c r="AD65" s="30">
        <f t="shared" si="85"/>
        <v>0.96550412692762588</v>
      </c>
      <c r="AE65" s="30">
        <f t="shared" si="85"/>
        <v>1.0899237587101576</v>
      </c>
      <c r="AF65" s="30">
        <f t="shared" si="85"/>
        <v>3.7592174699937835</v>
      </c>
      <c r="AG65" s="30">
        <f t="shared" si="85"/>
        <v>5.061065424112221</v>
      </c>
      <c r="AH65" s="30">
        <f t="shared" si="85"/>
        <v>4.7285634039965903</v>
      </c>
      <c r="AI65" s="30">
        <f t="shared" si="85"/>
        <v>2.0477193760396939</v>
      </c>
      <c r="AJ65" s="30">
        <f t="shared" si="85"/>
        <v>0.84816899680490121</v>
      </c>
      <c r="AK65" s="30">
        <f t="shared" si="85"/>
        <v>1.4375826824414264</v>
      </c>
      <c r="AL65" s="30">
        <f t="shared" si="85"/>
        <v>2.2656558129250666</v>
      </c>
      <c r="AM65" s="30">
        <f t="shared" si="85"/>
        <v>2.1950317521510043</v>
      </c>
      <c r="AN65" s="30">
        <f t="shared" si="85"/>
        <v>1.8029650301875348</v>
      </c>
      <c r="AO65" s="30">
        <f t="shared" si="85"/>
        <v>1.4729853045401005</v>
      </c>
      <c r="AP65" s="30">
        <f t="shared" si="85"/>
        <v>0.96550412692762588</v>
      </c>
      <c r="AQ65" s="30">
        <f t="shared" si="85"/>
        <v>1.0899237587101576</v>
      </c>
      <c r="AR65" s="30">
        <f t="shared" si="85"/>
        <v>3.7592174699937835</v>
      </c>
      <c r="AS65" s="30">
        <f t="shared" si="85"/>
        <v>5.061065424112221</v>
      </c>
      <c r="AT65" s="30">
        <f t="shared" si="85"/>
        <v>4.7285634039965903</v>
      </c>
      <c r="AU65" s="30">
        <f t="shared" si="85"/>
        <v>2.0477193760396939</v>
      </c>
      <c r="AV65" s="30">
        <f t="shared" si="85"/>
        <v>0.84816899680490121</v>
      </c>
      <c r="AW65" s="30">
        <f t="shared" si="85"/>
        <v>1.4375826824414264</v>
      </c>
      <c r="AX65" s="30">
        <f t="shared" si="85"/>
        <v>2.2656558129250666</v>
      </c>
      <c r="AY65" s="30">
        <f t="shared" si="85"/>
        <v>2.1950317521510043</v>
      </c>
      <c r="AZ65" s="30">
        <f t="shared" si="85"/>
        <v>1.8029650301875348</v>
      </c>
      <c r="BA65" s="30">
        <f t="shared" si="85"/>
        <v>1.4729853045401005</v>
      </c>
      <c r="BB65" s="30">
        <f t="shared" si="85"/>
        <v>0.96550412692762588</v>
      </c>
      <c r="BC65" s="30">
        <f t="shared" si="85"/>
        <v>1.0899237587101576</v>
      </c>
      <c r="BD65" s="30">
        <f t="shared" si="85"/>
        <v>3.7592174699937835</v>
      </c>
      <c r="BE65" s="30">
        <f t="shared" si="85"/>
        <v>5.061065424112221</v>
      </c>
      <c r="BF65" s="30">
        <f t="shared" si="85"/>
        <v>4.7285634039965903</v>
      </c>
      <c r="BG65" s="30">
        <f t="shared" si="85"/>
        <v>2.0477193760396939</v>
      </c>
      <c r="BH65" s="30">
        <f t="shared" si="85"/>
        <v>0.84816899680490121</v>
      </c>
      <c r="BI65" s="30">
        <f t="shared" si="85"/>
        <v>1.4375826824414264</v>
      </c>
      <c r="BJ65" s="30">
        <f t="shared" si="85"/>
        <v>2.2656558129250666</v>
      </c>
      <c r="BK65" s="30">
        <f t="shared" si="85"/>
        <v>2.1950317521510043</v>
      </c>
      <c r="BL65" s="30">
        <f t="shared" si="85"/>
        <v>1.8029650301875348</v>
      </c>
      <c r="BM65" s="30">
        <f t="shared" si="85"/>
        <v>1.4729853045401005</v>
      </c>
      <c r="BN65" s="30">
        <f t="shared" si="85"/>
        <v>0.96550412692762588</v>
      </c>
      <c r="BO65" s="30">
        <f t="shared" si="85"/>
        <v>1.0899237587101576</v>
      </c>
      <c r="BP65" s="30">
        <f t="shared" ref="BP65:CH65" si="86">((BP11*0.5)+BO29-BP47)*BP84*BP$93*BP$2</f>
        <v>3.7592174699937835</v>
      </c>
      <c r="BQ65" s="30">
        <f t="shared" si="86"/>
        <v>5.061065424112221</v>
      </c>
      <c r="BR65" s="30">
        <f t="shared" si="86"/>
        <v>4.7285634039965903</v>
      </c>
      <c r="BS65" s="30">
        <f t="shared" si="86"/>
        <v>2.0477193760396939</v>
      </c>
      <c r="BT65" s="30">
        <f t="shared" si="86"/>
        <v>0.84816899680490121</v>
      </c>
      <c r="BU65" s="30">
        <f t="shared" si="86"/>
        <v>1.4375826824414264</v>
      </c>
      <c r="BV65" s="30">
        <f t="shared" si="86"/>
        <v>2.2656558129250666</v>
      </c>
      <c r="BW65" s="30">
        <f t="shared" si="86"/>
        <v>2.1950317521510043</v>
      </c>
      <c r="BX65" s="30">
        <f t="shared" si="86"/>
        <v>1.8029650301875348</v>
      </c>
      <c r="BY65" s="30">
        <f t="shared" si="86"/>
        <v>1.4729853045401005</v>
      </c>
      <c r="BZ65" s="30">
        <f t="shared" si="86"/>
        <v>0.96550412692762588</v>
      </c>
      <c r="CA65" s="30">
        <f t="shared" si="86"/>
        <v>1.0899237587101576</v>
      </c>
      <c r="CB65" s="30">
        <f t="shared" si="86"/>
        <v>3.7592174699937835</v>
      </c>
      <c r="CC65" s="30">
        <f t="shared" si="86"/>
        <v>5.061065424112221</v>
      </c>
      <c r="CD65" s="30">
        <f t="shared" si="86"/>
        <v>4.7285634039965903</v>
      </c>
      <c r="CE65" s="30">
        <f t="shared" si="86"/>
        <v>2.0477193760396939</v>
      </c>
      <c r="CF65" s="30">
        <f t="shared" si="86"/>
        <v>0.84816899680490121</v>
      </c>
      <c r="CG65" s="30">
        <f t="shared" si="86"/>
        <v>1.4375826824414264</v>
      </c>
      <c r="CH65" s="33">
        <f t="shared" si="86"/>
        <v>2.2656558129250666</v>
      </c>
    </row>
    <row r="66" spans="1:88" ht="15.6" x14ac:dyDescent="0.3">
      <c r="A66" s="571"/>
      <c r="B66" s="14" t="str">
        <f t="shared" si="71"/>
        <v>Lighting</v>
      </c>
      <c r="C66" s="30">
        <f t="shared" si="74"/>
        <v>0</v>
      </c>
      <c r="D66" s="30">
        <f t="shared" ref="D66:BO66" si="87">((D12*0.5)+C30-D48)*D85*D$93*D$2</f>
        <v>0</v>
      </c>
      <c r="E66" s="30">
        <f t="shared" si="87"/>
        <v>355.61837675770164</v>
      </c>
      <c r="F66" s="30">
        <f t="shared" si="87"/>
        <v>1031.6789649749217</v>
      </c>
      <c r="G66" s="30">
        <f t="shared" si="87"/>
        <v>2610.5998948182987</v>
      </c>
      <c r="H66" s="30">
        <f t="shared" si="87"/>
        <v>4616.7350088949825</v>
      </c>
      <c r="I66" s="30">
        <f t="shared" si="87"/>
        <v>7507.5706627198861</v>
      </c>
      <c r="J66" s="30">
        <f t="shared" si="87"/>
        <v>6677.6137574239874</v>
      </c>
      <c r="K66" s="30">
        <f t="shared" si="87"/>
        <v>9053.2276086312213</v>
      </c>
      <c r="L66" s="30">
        <f t="shared" si="87"/>
        <v>8074.2762462599376</v>
      </c>
      <c r="M66" s="30">
        <f t="shared" si="87"/>
        <v>7437.6232570492712</v>
      </c>
      <c r="N66" s="30">
        <f t="shared" si="87"/>
        <v>9042.7446921154624</v>
      </c>
      <c r="O66" s="30">
        <f t="shared" si="87"/>
        <v>10312.727899661764</v>
      </c>
      <c r="P66" s="30">
        <f t="shared" si="87"/>
        <v>7736.5223753835653</v>
      </c>
      <c r="Q66" s="30">
        <f t="shared" si="87"/>
        <v>8786.6021101004153</v>
      </c>
      <c r="R66" s="30">
        <f t="shared" si="87"/>
        <v>9715.6567181333376</v>
      </c>
      <c r="S66" s="30">
        <f t="shared" si="87"/>
        <v>12519.454470413215</v>
      </c>
      <c r="T66" s="30">
        <f t="shared" si="87"/>
        <v>14498.495300060389</v>
      </c>
      <c r="U66" s="30">
        <f t="shared" si="87"/>
        <v>18449.387529806078</v>
      </c>
      <c r="V66" s="30">
        <f t="shared" si="87"/>
        <v>14782.140249713022</v>
      </c>
      <c r="W66" s="30">
        <f t="shared" si="87"/>
        <v>15606.033896574218</v>
      </c>
      <c r="X66" s="30">
        <f t="shared" si="87"/>
        <v>11362.997616178336</v>
      </c>
      <c r="Y66" s="30">
        <f t="shared" si="87"/>
        <v>9613.6358605698733</v>
      </c>
      <c r="Z66" s="30">
        <f t="shared" si="87"/>
        <v>9923.2333573298056</v>
      </c>
      <c r="AA66" s="30">
        <f t="shared" si="87"/>
        <v>10312.727899661764</v>
      </c>
      <c r="AB66" s="30">
        <f t="shared" si="87"/>
        <v>7736.5223753835653</v>
      </c>
      <c r="AC66" s="30">
        <f t="shared" si="87"/>
        <v>8786.6021101004153</v>
      </c>
      <c r="AD66" s="30">
        <f t="shared" si="87"/>
        <v>9715.6567181333376</v>
      </c>
      <c r="AE66" s="30">
        <f t="shared" si="87"/>
        <v>12519.454470413215</v>
      </c>
      <c r="AF66" s="30">
        <f t="shared" si="87"/>
        <v>14498.495300060389</v>
      </c>
      <c r="AG66" s="30">
        <f t="shared" si="87"/>
        <v>18449.387529806078</v>
      </c>
      <c r="AH66" s="30">
        <f t="shared" si="87"/>
        <v>14782.140249713022</v>
      </c>
      <c r="AI66" s="30">
        <f t="shared" si="87"/>
        <v>15606.033896574218</v>
      </c>
      <c r="AJ66" s="30">
        <f t="shared" si="87"/>
        <v>11362.997616178336</v>
      </c>
      <c r="AK66" s="30">
        <f t="shared" si="87"/>
        <v>9613.6358605698733</v>
      </c>
      <c r="AL66" s="30">
        <f t="shared" si="87"/>
        <v>9923.2333573298056</v>
      </c>
      <c r="AM66" s="30">
        <f t="shared" si="87"/>
        <v>10312.727899661764</v>
      </c>
      <c r="AN66" s="30">
        <f t="shared" si="87"/>
        <v>7736.5223753835653</v>
      </c>
      <c r="AO66" s="30">
        <f t="shared" si="87"/>
        <v>8786.6021101004153</v>
      </c>
      <c r="AP66" s="30">
        <f t="shared" si="87"/>
        <v>9715.6567181333376</v>
      </c>
      <c r="AQ66" s="30">
        <f t="shared" si="87"/>
        <v>12519.454470413215</v>
      </c>
      <c r="AR66" s="30">
        <f t="shared" si="87"/>
        <v>14498.495300060389</v>
      </c>
      <c r="AS66" s="30">
        <f t="shared" si="87"/>
        <v>18449.387529806078</v>
      </c>
      <c r="AT66" s="30">
        <f t="shared" si="87"/>
        <v>14782.140249713022</v>
      </c>
      <c r="AU66" s="30">
        <f t="shared" si="87"/>
        <v>15606.033896574218</v>
      </c>
      <c r="AV66" s="30">
        <f t="shared" si="87"/>
        <v>11362.997616178336</v>
      </c>
      <c r="AW66" s="30">
        <f t="shared" si="87"/>
        <v>9613.6358605698733</v>
      </c>
      <c r="AX66" s="30">
        <f t="shared" si="87"/>
        <v>9923.2333573298056</v>
      </c>
      <c r="AY66" s="30">
        <f t="shared" si="87"/>
        <v>10312.727899661764</v>
      </c>
      <c r="AZ66" s="30">
        <f t="shared" si="87"/>
        <v>7736.5223753835653</v>
      </c>
      <c r="BA66" s="30">
        <f t="shared" si="87"/>
        <v>8786.6021101004153</v>
      </c>
      <c r="BB66" s="30">
        <f t="shared" si="87"/>
        <v>9715.6567181333376</v>
      </c>
      <c r="BC66" s="30">
        <f t="shared" si="87"/>
        <v>12519.454470413215</v>
      </c>
      <c r="BD66" s="30">
        <f t="shared" si="87"/>
        <v>14498.495300060389</v>
      </c>
      <c r="BE66" s="30">
        <f t="shared" si="87"/>
        <v>18449.387529806078</v>
      </c>
      <c r="BF66" s="30">
        <f t="shared" si="87"/>
        <v>14782.140249713022</v>
      </c>
      <c r="BG66" s="30">
        <f t="shared" si="87"/>
        <v>15606.033896574218</v>
      </c>
      <c r="BH66" s="30">
        <f t="shared" si="87"/>
        <v>11362.997616178336</v>
      </c>
      <c r="BI66" s="30">
        <f t="shared" si="87"/>
        <v>9613.6358605698733</v>
      </c>
      <c r="BJ66" s="30">
        <f t="shared" si="87"/>
        <v>9923.2333573298056</v>
      </c>
      <c r="BK66" s="30">
        <f t="shared" si="87"/>
        <v>10312.727899661764</v>
      </c>
      <c r="BL66" s="30">
        <f t="shared" si="87"/>
        <v>7736.5223753835653</v>
      </c>
      <c r="BM66" s="30">
        <f t="shared" si="87"/>
        <v>8786.6021101004153</v>
      </c>
      <c r="BN66" s="30">
        <f t="shared" si="87"/>
        <v>9715.6567181333376</v>
      </c>
      <c r="BO66" s="30">
        <f t="shared" si="87"/>
        <v>12519.454470413215</v>
      </c>
      <c r="BP66" s="30">
        <f t="shared" ref="BP66:CH66" si="88">((BP12*0.5)+BO30-BP48)*BP85*BP$93*BP$2</f>
        <v>14498.495300060389</v>
      </c>
      <c r="BQ66" s="30">
        <f t="shared" si="88"/>
        <v>18449.387529806078</v>
      </c>
      <c r="BR66" s="30">
        <f t="shared" si="88"/>
        <v>14782.140249713022</v>
      </c>
      <c r="BS66" s="30">
        <f t="shared" si="88"/>
        <v>15606.033896574218</v>
      </c>
      <c r="BT66" s="30">
        <f t="shared" si="88"/>
        <v>11362.997616178336</v>
      </c>
      <c r="BU66" s="30">
        <f t="shared" si="88"/>
        <v>9613.6358605698733</v>
      </c>
      <c r="BV66" s="30">
        <f t="shared" si="88"/>
        <v>9923.2333573298056</v>
      </c>
      <c r="BW66" s="30">
        <f t="shared" si="88"/>
        <v>10312.727899661764</v>
      </c>
      <c r="BX66" s="30">
        <f t="shared" si="88"/>
        <v>7736.5223753835653</v>
      </c>
      <c r="BY66" s="30">
        <f t="shared" si="88"/>
        <v>8786.6021101004153</v>
      </c>
      <c r="BZ66" s="30">
        <f t="shared" si="88"/>
        <v>9715.6567181333376</v>
      </c>
      <c r="CA66" s="30">
        <f t="shared" si="88"/>
        <v>12519.454470413215</v>
      </c>
      <c r="CB66" s="30">
        <f t="shared" si="88"/>
        <v>14498.495300060389</v>
      </c>
      <c r="CC66" s="30">
        <f t="shared" si="88"/>
        <v>18449.387529806078</v>
      </c>
      <c r="CD66" s="30">
        <f t="shared" si="88"/>
        <v>14782.140249713022</v>
      </c>
      <c r="CE66" s="30">
        <f t="shared" si="88"/>
        <v>15606.033896574218</v>
      </c>
      <c r="CF66" s="30">
        <f t="shared" si="88"/>
        <v>11362.997616178336</v>
      </c>
      <c r="CG66" s="30">
        <f t="shared" si="88"/>
        <v>9613.6358605698733</v>
      </c>
      <c r="CH66" s="33">
        <f t="shared" si="88"/>
        <v>9923.2333573298056</v>
      </c>
    </row>
    <row r="67" spans="1:88" ht="15.6" x14ac:dyDescent="0.3">
      <c r="A67" s="571"/>
      <c r="B67" s="14" t="str">
        <f t="shared" si="71"/>
        <v>Miscellaneous</v>
      </c>
      <c r="C67" s="30">
        <f t="shared" si="74"/>
        <v>0</v>
      </c>
      <c r="D67" s="30">
        <f t="shared" ref="D67:BO67" si="89">((D13*0.5)+C31-D49)*D86*D$93*D$2</f>
        <v>0</v>
      </c>
      <c r="E67" s="30">
        <f t="shared" si="89"/>
        <v>0</v>
      </c>
      <c r="F67" s="30">
        <f t="shared" si="89"/>
        <v>0</v>
      </c>
      <c r="G67" s="30">
        <f t="shared" si="89"/>
        <v>0.37332287587469837</v>
      </c>
      <c r="H67" s="30">
        <f t="shared" si="89"/>
        <v>1.036458034973152</v>
      </c>
      <c r="I67" s="30">
        <f t="shared" si="89"/>
        <v>1.1161972595566187</v>
      </c>
      <c r="J67" s="30">
        <f t="shared" si="89"/>
        <v>1.1175245015684816</v>
      </c>
      <c r="K67" s="30">
        <f t="shared" si="89"/>
        <v>1.0951339288283539</v>
      </c>
      <c r="L67" s="30">
        <f t="shared" si="89"/>
        <v>0.71286565395638324</v>
      </c>
      <c r="M67" s="30">
        <f t="shared" si="89"/>
        <v>0.71633820910316026</v>
      </c>
      <c r="N67" s="30">
        <f t="shared" si="89"/>
        <v>0.69612197210884785</v>
      </c>
      <c r="O67" s="30">
        <f t="shared" si="89"/>
        <v>0.64920746570578414</v>
      </c>
      <c r="P67" s="30">
        <f t="shared" si="89"/>
        <v>0.57661417539478688</v>
      </c>
      <c r="Q67" s="30">
        <f t="shared" si="89"/>
        <v>0.66831687638645942</v>
      </c>
      <c r="R67" s="30">
        <f t="shared" si="89"/>
        <v>0.70103888840173822</v>
      </c>
      <c r="S67" s="30">
        <f t="shared" si="89"/>
        <v>0.78449160749093139</v>
      </c>
      <c r="T67" s="30">
        <f t="shared" si="89"/>
        <v>1.0882720876270224</v>
      </c>
      <c r="U67" s="30">
        <f t="shared" si="89"/>
        <v>1.1161972595566187</v>
      </c>
      <c r="V67" s="30">
        <f t="shared" si="89"/>
        <v>1.1175245015684816</v>
      </c>
      <c r="W67" s="30">
        <f t="shared" si="89"/>
        <v>1.0951339288283539</v>
      </c>
      <c r="X67" s="30">
        <f t="shared" si="89"/>
        <v>0.71286565395638324</v>
      </c>
      <c r="Y67" s="30">
        <f t="shared" si="89"/>
        <v>0.71633820910316026</v>
      </c>
      <c r="Z67" s="30">
        <f t="shared" si="89"/>
        <v>0.69612197210884785</v>
      </c>
      <c r="AA67" s="30">
        <f t="shared" si="89"/>
        <v>0.64920746570578414</v>
      </c>
      <c r="AB67" s="30">
        <f t="shared" si="89"/>
        <v>0.57661417539478688</v>
      </c>
      <c r="AC67" s="30">
        <f t="shared" si="89"/>
        <v>0.66831687638645942</v>
      </c>
      <c r="AD67" s="30">
        <f t="shared" si="89"/>
        <v>0.70103888840173822</v>
      </c>
      <c r="AE67" s="30">
        <f t="shared" si="89"/>
        <v>0.78449160749093139</v>
      </c>
      <c r="AF67" s="30">
        <f t="shared" si="89"/>
        <v>1.0882720876270224</v>
      </c>
      <c r="AG67" s="30">
        <f t="shared" si="89"/>
        <v>1.1161972595566187</v>
      </c>
      <c r="AH67" s="30">
        <f t="shared" si="89"/>
        <v>1.1175245015684816</v>
      </c>
      <c r="AI67" s="30">
        <f t="shared" si="89"/>
        <v>1.0951339288283539</v>
      </c>
      <c r="AJ67" s="30">
        <f t="shared" si="89"/>
        <v>0.71286565395638324</v>
      </c>
      <c r="AK67" s="30">
        <f t="shared" si="89"/>
        <v>0.71633820910316026</v>
      </c>
      <c r="AL67" s="30">
        <f t="shared" si="89"/>
        <v>0.69612197210884785</v>
      </c>
      <c r="AM67" s="30">
        <f t="shared" si="89"/>
        <v>0.64920746570578414</v>
      </c>
      <c r="AN67" s="30">
        <f t="shared" si="89"/>
        <v>0.57661417539478688</v>
      </c>
      <c r="AO67" s="30">
        <f t="shared" si="89"/>
        <v>0.66831687638645942</v>
      </c>
      <c r="AP67" s="30">
        <f t="shared" si="89"/>
        <v>0.70103888840173822</v>
      </c>
      <c r="AQ67" s="30">
        <f t="shared" si="89"/>
        <v>0.78449160749093139</v>
      </c>
      <c r="AR67" s="30">
        <f t="shared" si="89"/>
        <v>1.0882720876270224</v>
      </c>
      <c r="AS67" s="30">
        <f t="shared" si="89"/>
        <v>1.1161972595566187</v>
      </c>
      <c r="AT67" s="30">
        <f t="shared" si="89"/>
        <v>1.1175245015684816</v>
      </c>
      <c r="AU67" s="30">
        <f t="shared" si="89"/>
        <v>1.0951339288283539</v>
      </c>
      <c r="AV67" s="30">
        <f t="shared" si="89"/>
        <v>0.71286565395638324</v>
      </c>
      <c r="AW67" s="30">
        <f t="shared" si="89"/>
        <v>0.71633820910316026</v>
      </c>
      <c r="AX67" s="30">
        <f t="shared" si="89"/>
        <v>0.69612197210884785</v>
      </c>
      <c r="AY67" s="30">
        <f t="shared" si="89"/>
        <v>0.64920746570578414</v>
      </c>
      <c r="AZ67" s="30">
        <f t="shared" si="89"/>
        <v>0.57661417539478688</v>
      </c>
      <c r="BA67" s="30">
        <f t="shared" si="89"/>
        <v>0.66831687638645942</v>
      </c>
      <c r="BB67" s="30">
        <f t="shared" si="89"/>
        <v>0.70103888840173822</v>
      </c>
      <c r="BC67" s="30">
        <f t="shared" si="89"/>
        <v>0.78449160749093139</v>
      </c>
      <c r="BD67" s="30">
        <f t="shared" si="89"/>
        <v>1.0882720876270224</v>
      </c>
      <c r="BE67" s="30">
        <f t="shared" si="89"/>
        <v>1.1161972595566187</v>
      </c>
      <c r="BF67" s="30">
        <f t="shared" si="89"/>
        <v>1.1175245015684816</v>
      </c>
      <c r="BG67" s="30">
        <f t="shared" si="89"/>
        <v>1.0951339288283539</v>
      </c>
      <c r="BH67" s="30">
        <f t="shared" si="89"/>
        <v>0.71286565395638324</v>
      </c>
      <c r="BI67" s="30">
        <f t="shared" si="89"/>
        <v>0.71633820910316026</v>
      </c>
      <c r="BJ67" s="30">
        <f t="shared" si="89"/>
        <v>0.69612197210884785</v>
      </c>
      <c r="BK67" s="30">
        <f t="shared" si="89"/>
        <v>0.64920746570578414</v>
      </c>
      <c r="BL67" s="30">
        <f t="shared" si="89"/>
        <v>0.57661417539478688</v>
      </c>
      <c r="BM67" s="30">
        <f t="shared" si="89"/>
        <v>0.66831687638645942</v>
      </c>
      <c r="BN67" s="30">
        <f t="shared" si="89"/>
        <v>0.70103888840173822</v>
      </c>
      <c r="BO67" s="30">
        <f t="shared" si="89"/>
        <v>0.78449160749093139</v>
      </c>
      <c r="BP67" s="30">
        <f t="shared" ref="BP67:CH67" si="90">((BP13*0.5)+BO31-BP49)*BP86*BP$93*BP$2</f>
        <v>1.0882720876270224</v>
      </c>
      <c r="BQ67" s="30">
        <f t="shared" si="90"/>
        <v>1.1161972595566187</v>
      </c>
      <c r="BR67" s="30">
        <f t="shared" si="90"/>
        <v>1.1175245015684816</v>
      </c>
      <c r="BS67" s="30">
        <f t="shared" si="90"/>
        <v>1.0951339288283539</v>
      </c>
      <c r="BT67" s="30">
        <f t="shared" si="90"/>
        <v>0.71286565395638324</v>
      </c>
      <c r="BU67" s="30">
        <f t="shared" si="90"/>
        <v>0.71633820910316026</v>
      </c>
      <c r="BV67" s="30">
        <f t="shared" si="90"/>
        <v>0.69612197210884785</v>
      </c>
      <c r="BW67" s="30">
        <f t="shared" si="90"/>
        <v>0.64920746570578414</v>
      </c>
      <c r="BX67" s="30">
        <f t="shared" si="90"/>
        <v>0.57661417539478688</v>
      </c>
      <c r="BY67" s="30">
        <f t="shared" si="90"/>
        <v>0.66831687638645942</v>
      </c>
      <c r="BZ67" s="30">
        <f t="shared" si="90"/>
        <v>0.70103888840173822</v>
      </c>
      <c r="CA67" s="30">
        <f t="shared" si="90"/>
        <v>0.78449160749093139</v>
      </c>
      <c r="CB67" s="30">
        <f t="shared" si="90"/>
        <v>1.0882720876270224</v>
      </c>
      <c r="CC67" s="30">
        <f t="shared" si="90"/>
        <v>1.1161972595566187</v>
      </c>
      <c r="CD67" s="30">
        <f t="shared" si="90"/>
        <v>1.1175245015684816</v>
      </c>
      <c r="CE67" s="30">
        <f t="shared" si="90"/>
        <v>1.0951339288283539</v>
      </c>
      <c r="CF67" s="30">
        <f t="shared" si="90"/>
        <v>0.71286565395638324</v>
      </c>
      <c r="CG67" s="30">
        <f t="shared" si="90"/>
        <v>0.71633820910316026</v>
      </c>
      <c r="CH67" s="33">
        <f t="shared" si="90"/>
        <v>0.69612197210884785</v>
      </c>
    </row>
    <row r="68" spans="1:88" ht="15.75" customHeight="1" x14ac:dyDescent="0.3">
      <c r="A68" s="571"/>
      <c r="B68" s="14" t="str">
        <f t="shared" si="71"/>
        <v>Motors</v>
      </c>
      <c r="C68" s="30">
        <f t="shared" si="74"/>
        <v>0</v>
      </c>
      <c r="D68" s="30">
        <f t="shared" ref="D68:BO68" si="91">((D14*0.5)+C32-D50)*D87*D$93*D$2</f>
        <v>0</v>
      </c>
      <c r="E68" s="30">
        <f t="shared" si="91"/>
        <v>0</v>
      </c>
      <c r="F68" s="30">
        <f t="shared" si="91"/>
        <v>0</v>
      </c>
      <c r="G68" s="30">
        <f t="shared" si="91"/>
        <v>0</v>
      </c>
      <c r="H68" s="30">
        <f t="shared" si="91"/>
        <v>0</v>
      </c>
      <c r="I68" s="30">
        <f t="shared" si="91"/>
        <v>0</v>
      </c>
      <c r="J68" s="30">
        <f t="shared" si="91"/>
        <v>0</v>
      </c>
      <c r="K68" s="30">
        <f t="shared" si="91"/>
        <v>0</v>
      </c>
      <c r="L68" s="30">
        <f t="shared" si="91"/>
        <v>0</v>
      </c>
      <c r="M68" s="30">
        <f t="shared" si="91"/>
        <v>0</v>
      </c>
      <c r="N68" s="30">
        <f t="shared" si="91"/>
        <v>0</v>
      </c>
      <c r="O68" s="30">
        <f t="shared" si="91"/>
        <v>0</v>
      </c>
      <c r="P68" s="30">
        <f t="shared" si="91"/>
        <v>0</v>
      </c>
      <c r="Q68" s="30">
        <f t="shared" si="91"/>
        <v>0</v>
      </c>
      <c r="R68" s="30">
        <f t="shared" si="91"/>
        <v>0</v>
      </c>
      <c r="S68" s="30">
        <f t="shared" si="91"/>
        <v>0</v>
      </c>
      <c r="T68" s="30">
        <f t="shared" si="91"/>
        <v>0</v>
      </c>
      <c r="U68" s="30">
        <f t="shared" si="91"/>
        <v>0</v>
      </c>
      <c r="V68" s="30">
        <f t="shared" si="91"/>
        <v>0</v>
      </c>
      <c r="W68" s="30">
        <f t="shared" si="91"/>
        <v>0</v>
      </c>
      <c r="X68" s="30">
        <f t="shared" si="91"/>
        <v>0</v>
      </c>
      <c r="Y68" s="30">
        <f t="shared" si="91"/>
        <v>0</v>
      </c>
      <c r="Z68" s="30">
        <f t="shared" si="91"/>
        <v>0</v>
      </c>
      <c r="AA68" s="30">
        <f t="shared" si="91"/>
        <v>0</v>
      </c>
      <c r="AB68" s="30">
        <f t="shared" si="91"/>
        <v>0</v>
      </c>
      <c r="AC68" s="30">
        <f t="shared" si="91"/>
        <v>0</v>
      </c>
      <c r="AD68" s="30">
        <f t="shared" si="91"/>
        <v>0</v>
      </c>
      <c r="AE68" s="30">
        <f t="shared" si="91"/>
        <v>0</v>
      </c>
      <c r="AF68" s="30">
        <f t="shared" si="91"/>
        <v>0</v>
      </c>
      <c r="AG68" s="30">
        <f t="shared" si="91"/>
        <v>0</v>
      </c>
      <c r="AH68" s="30">
        <f t="shared" si="91"/>
        <v>0</v>
      </c>
      <c r="AI68" s="30">
        <f t="shared" si="91"/>
        <v>0</v>
      </c>
      <c r="AJ68" s="30">
        <f t="shared" si="91"/>
        <v>0</v>
      </c>
      <c r="AK68" s="30">
        <f t="shared" si="91"/>
        <v>0</v>
      </c>
      <c r="AL68" s="30">
        <f t="shared" si="91"/>
        <v>0</v>
      </c>
      <c r="AM68" s="30">
        <f t="shared" si="91"/>
        <v>0</v>
      </c>
      <c r="AN68" s="30">
        <f t="shared" si="91"/>
        <v>0</v>
      </c>
      <c r="AO68" s="30">
        <f t="shared" si="91"/>
        <v>0</v>
      </c>
      <c r="AP68" s="30">
        <f t="shared" si="91"/>
        <v>0</v>
      </c>
      <c r="AQ68" s="30">
        <f t="shared" si="91"/>
        <v>0</v>
      </c>
      <c r="AR68" s="30">
        <f t="shared" si="91"/>
        <v>0</v>
      </c>
      <c r="AS68" s="30">
        <f t="shared" si="91"/>
        <v>0</v>
      </c>
      <c r="AT68" s="30">
        <f t="shared" si="91"/>
        <v>0</v>
      </c>
      <c r="AU68" s="30">
        <f t="shared" si="91"/>
        <v>0</v>
      </c>
      <c r="AV68" s="30">
        <f t="shared" si="91"/>
        <v>0</v>
      </c>
      <c r="AW68" s="30">
        <f t="shared" si="91"/>
        <v>0</v>
      </c>
      <c r="AX68" s="30">
        <f t="shared" si="91"/>
        <v>0</v>
      </c>
      <c r="AY68" s="30">
        <f t="shared" si="91"/>
        <v>0</v>
      </c>
      <c r="AZ68" s="30">
        <f t="shared" si="91"/>
        <v>0</v>
      </c>
      <c r="BA68" s="30">
        <f t="shared" si="91"/>
        <v>0</v>
      </c>
      <c r="BB68" s="30">
        <f t="shared" si="91"/>
        <v>0</v>
      </c>
      <c r="BC68" s="30">
        <f t="shared" si="91"/>
        <v>0</v>
      </c>
      <c r="BD68" s="30">
        <f t="shared" si="91"/>
        <v>0</v>
      </c>
      <c r="BE68" s="30">
        <f t="shared" si="91"/>
        <v>0</v>
      </c>
      <c r="BF68" s="30">
        <f t="shared" si="91"/>
        <v>0</v>
      </c>
      <c r="BG68" s="30">
        <f t="shared" si="91"/>
        <v>0</v>
      </c>
      <c r="BH68" s="30">
        <f t="shared" si="91"/>
        <v>0</v>
      </c>
      <c r="BI68" s="30">
        <f t="shared" si="91"/>
        <v>0</v>
      </c>
      <c r="BJ68" s="30">
        <f t="shared" si="91"/>
        <v>0</v>
      </c>
      <c r="BK68" s="30">
        <f t="shared" si="91"/>
        <v>0</v>
      </c>
      <c r="BL68" s="30">
        <f t="shared" si="91"/>
        <v>0</v>
      </c>
      <c r="BM68" s="30">
        <f t="shared" si="91"/>
        <v>0</v>
      </c>
      <c r="BN68" s="30">
        <f t="shared" si="91"/>
        <v>0</v>
      </c>
      <c r="BO68" s="30">
        <f t="shared" si="91"/>
        <v>0</v>
      </c>
      <c r="BP68" s="30">
        <f t="shared" ref="BP68:CH68" si="92">((BP14*0.5)+BO32-BP50)*BP87*BP$93*BP$2</f>
        <v>0</v>
      </c>
      <c r="BQ68" s="30">
        <f t="shared" si="92"/>
        <v>0</v>
      </c>
      <c r="BR68" s="30">
        <f t="shared" si="92"/>
        <v>0</v>
      </c>
      <c r="BS68" s="30">
        <f t="shared" si="92"/>
        <v>0</v>
      </c>
      <c r="BT68" s="30">
        <f t="shared" si="92"/>
        <v>0</v>
      </c>
      <c r="BU68" s="30">
        <f t="shared" si="92"/>
        <v>0</v>
      </c>
      <c r="BV68" s="30">
        <f t="shared" si="92"/>
        <v>0</v>
      </c>
      <c r="BW68" s="30">
        <f t="shared" si="92"/>
        <v>0</v>
      </c>
      <c r="BX68" s="30">
        <f t="shared" si="92"/>
        <v>0</v>
      </c>
      <c r="BY68" s="30">
        <f t="shared" si="92"/>
        <v>0</v>
      </c>
      <c r="BZ68" s="30">
        <f t="shared" si="92"/>
        <v>0</v>
      </c>
      <c r="CA68" s="30">
        <f t="shared" si="92"/>
        <v>0</v>
      </c>
      <c r="CB68" s="30">
        <f t="shared" si="92"/>
        <v>0</v>
      </c>
      <c r="CC68" s="30">
        <f t="shared" si="92"/>
        <v>0</v>
      </c>
      <c r="CD68" s="30">
        <f t="shared" si="92"/>
        <v>0</v>
      </c>
      <c r="CE68" s="30">
        <f t="shared" si="92"/>
        <v>0</v>
      </c>
      <c r="CF68" s="30">
        <f t="shared" si="92"/>
        <v>0</v>
      </c>
      <c r="CG68" s="30">
        <f t="shared" si="92"/>
        <v>0</v>
      </c>
      <c r="CH68" s="33">
        <f t="shared" si="92"/>
        <v>0</v>
      </c>
    </row>
    <row r="69" spans="1:88" ht="15.6" x14ac:dyDescent="0.3">
      <c r="A69" s="571"/>
      <c r="B69" s="14" t="str">
        <f t="shared" si="71"/>
        <v>Process</v>
      </c>
      <c r="C69" s="30">
        <f t="shared" si="74"/>
        <v>0</v>
      </c>
      <c r="D69" s="30">
        <f t="shared" ref="D69:BO69" si="93">((D15*0.5)+C33-D51)*D88*D$93*D$2</f>
        <v>0</v>
      </c>
      <c r="E69" s="30">
        <f t="shared" si="93"/>
        <v>0</v>
      </c>
      <c r="F69" s="30">
        <f t="shared" si="93"/>
        <v>0</v>
      </c>
      <c r="G69" s="30">
        <f t="shared" si="93"/>
        <v>0</v>
      </c>
      <c r="H69" s="30">
        <f t="shared" si="93"/>
        <v>0</v>
      </c>
      <c r="I69" s="30">
        <f t="shared" si="93"/>
        <v>0</v>
      </c>
      <c r="J69" s="30">
        <f t="shared" si="93"/>
        <v>0</v>
      </c>
      <c r="K69" s="30">
        <f t="shared" si="93"/>
        <v>0</v>
      </c>
      <c r="L69" s="30">
        <f t="shared" si="93"/>
        <v>0</v>
      </c>
      <c r="M69" s="30">
        <f t="shared" si="93"/>
        <v>0</v>
      </c>
      <c r="N69" s="30">
        <f t="shared" si="93"/>
        <v>0</v>
      </c>
      <c r="O69" s="30">
        <f t="shared" si="93"/>
        <v>0</v>
      </c>
      <c r="P69" s="30">
        <f t="shared" si="93"/>
        <v>0</v>
      </c>
      <c r="Q69" s="30">
        <f t="shared" si="93"/>
        <v>0</v>
      </c>
      <c r="R69" s="30">
        <f t="shared" si="93"/>
        <v>0</v>
      </c>
      <c r="S69" s="30">
        <f t="shared" si="93"/>
        <v>0</v>
      </c>
      <c r="T69" s="30">
        <f t="shared" si="93"/>
        <v>0</v>
      </c>
      <c r="U69" s="30">
        <f t="shared" si="93"/>
        <v>0</v>
      </c>
      <c r="V69" s="30">
        <f t="shared" si="93"/>
        <v>0</v>
      </c>
      <c r="W69" s="30">
        <f t="shared" si="93"/>
        <v>0</v>
      </c>
      <c r="X69" s="30">
        <f t="shared" si="93"/>
        <v>0</v>
      </c>
      <c r="Y69" s="30">
        <f t="shared" si="93"/>
        <v>0</v>
      </c>
      <c r="Z69" s="30">
        <f t="shared" si="93"/>
        <v>0</v>
      </c>
      <c r="AA69" s="30">
        <f t="shared" si="93"/>
        <v>0</v>
      </c>
      <c r="AB69" s="30">
        <f t="shared" si="93"/>
        <v>0</v>
      </c>
      <c r="AC69" s="30">
        <f t="shared" si="93"/>
        <v>0</v>
      </c>
      <c r="AD69" s="30">
        <f t="shared" si="93"/>
        <v>0</v>
      </c>
      <c r="AE69" s="30">
        <f t="shared" si="93"/>
        <v>0</v>
      </c>
      <c r="AF69" s="30">
        <f t="shared" si="93"/>
        <v>0</v>
      </c>
      <c r="AG69" s="30">
        <f t="shared" si="93"/>
        <v>0</v>
      </c>
      <c r="AH69" s="30">
        <f t="shared" si="93"/>
        <v>0</v>
      </c>
      <c r="AI69" s="30">
        <f t="shared" si="93"/>
        <v>0</v>
      </c>
      <c r="AJ69" s="30">
        <f t="shared" si="93"/>
        <v>0</v>
      </c>
      <c r="AK69" s="30">
        <f t="shared" si="93"/>
        <v>0</v>
      </c>
      <c r="AL69" s="30">
        <f t="shared" si="93"/>
        <v>0</v>
      </c>
      <c r="AM69" s="30">
        <f t="shared" si="93"/>
        <v>0</v>
      </c>
      <c r="AN69" s="30">
        <f t="shared" si="93"/>
        <v>0</v>
      </c>
      <c r="AO69" s="30">
        <f t="shared" si="93"/>
        <v>0</v>
      </c>
      <c r="AP69" s="30">
        <f t="shared" si="93"/>
        <v>0</v>
      </c>
      <c r="AQ69" s="30">
        <f t="shared" si="93"/>
        <v>0</v>
      </c>
      <c r="AR69" s="30">
        <f t="shared" si="93"/>
        <v>0</v>
      </c>
      <c r="AS69" s="30">
        <f t="shared" si="93"/>
        <v>0</v>
      </c>
      <c r="AT69" s="30">
        <f t="shared" si="93"/>
        <v>0</v>
      </c>
      <c r="AU69" s="30">
        <f t="shared" si="93"/>
        <v>0</v>
      </c>
      <c r="AV69" s="30">
        <f t="shared" si="93"/>
        <v>0</v>
      </c>
      <c r="AW69" s="30">
        <f t="shared" si="93"/>
        <v>0</v>
      </c>
      <c r="AX69" s="30">
        <f t="shared" si="93"/>
        <v>0</v>
      </c>
      <c r="AY69" s="30">
        <f t="shared" si="93"/>
        <v>0</v>
      </c>
      <c r="AZ69" s="30">
        <f t="shared" si="93"/>
        <v>0</v>
      </c>
      <c r="BA69" s="30">
        <f t="shared" si="93"/>
        <v>0</v>
      </c>
      <c r="BB69" s="30">
        <f t="shared" si="93"/>
        <v>0</v>
      </c>
      <c r="BC69" s="30">
        <f t="shared" si="93"/>
        <v>0</v>
      </c>
      <c r="BD69" s="30">
        <f t="shared" si="93"/>
        <v>0</v>
      </c>
      <c r="BE69" s="30">
        <f t="shared" si="93"/>
        <v>0</v>
      </c>
      <c r="BF69" s="30">
        <f t="shared" si="93"/>
        <v>0</v>
      </c>
      <c r="BG69" s="30">
        <f t="shared" si="93"/>
        <v>0</v>
      </c>
      <c r="BH69" s="30">
        <f t="shared" si="93"/>
        <v>0</v>
      </c>
      <c r="BI69" s="30">
        <f t="shared" si="93"/>
        <v>0</v>
      </c>
      <c r="BJ69" s="30">
        <f t="shared" si="93"/>
        <v>0</v>
      </c>
      <c r="BK69" s="30">
        <f t="shared" si="93"/>
        <v>0</v>
      </c>
      <c r="BL69" s="30">
        <f t="shared" si="93"/>
        <v>0</v>
      </c>
      <c r="BM69" s="30">
        <f t="shared" si="93"/>
        <v>0</v>
      </c>
      <c r="BN69" s="30">
        <f t="shared" si="93"/>
        <v>0</v>
      </c>
      <c r="BO69" s="30">
        <f t="shared" si="93"/>
        <v>0</v>
      </c>
      <c r="BP69" s="30">
        <f t="shared" ref="BP69:CH69" si="94">((BP15*0.5)+BO33-BP51)*BP88*BP$93*BP$2</f>
        <v>0</v>
      </c>
      <c r="BQ69" s="30">
        <f t="shared" si="94"/>
        <v>0</v>
      </c>
      <c r="BR69" s="30">
        <f t="shared" si="94"/>
        <v>0</v>
      </c>
      <c r="BS69" s="30">
        <f t="shared" si="94"/>
        <v>0</v>
      </c>
      <c r="BT69" s="30">
        <f t="shared" si="94"/>
        <v>0</v>
      </c>
      <c r="BU69" s="30">
        <f t="shared" si="94"/>
        <v>0</v>
      </c>
      <c r="BV69" s="30">
        <f t="shared" si="94"/>
        <v>0</v>
      </c>
      <c r="BW69" s="30">
        <f t="shared" si="94"/>
        <v>0</v>
      </c>
      <c r="BX69" s="30">
        <f t="shared" si="94"/>
        <v>0</v>
      </c>
      <c r="BY69" s="30">
        <f t="shared" si="94"/>
        <v>0</v>
      </c>
      <c r="BZ69" s="30">
        <f t="shared" si="94"/>
        <v>0</v>
      </c>
      <c r="CA69" s="30">
        <f t="shared" si="94"/>
        <v>0</v>
      </c>
      <c r="CB69" s="30">
        <f t="shared" si="94"/>
        <v>0</v>
      </c>
      <c r="CC69" s="30">
        <f t="shared" si="94"/>
        <v>0</v>
      </c>
      <c r="CD69" s="30">
        <f t="shared" si="94"/>
        <v>0</v>
      </c>
      <c r="CE69" s="30">
        <f t="shared" si="94"/>
        <v>0</v>
      </c>
      <c r="CF69" s="30">
        <f t="shared" si="94"/>
        <v>0</v>
      </c>
      <c r="CG69" s="30">
        <f t="shared" si="94"/>
        <v>0</v>
      </c>
      <c r="CH69" s="33">
        <f t="shared" si="94"/>
        <v>0</v>
      </c>
    </row>
    <row r="70" spans="1:88" ht="15.6" x14ac:dyDescent="0.3">
      <c r="A70" s="571"/>
      <c r="B70" s="14" t="str">
        <f t="shared" si="71"/>
        <v>Refrigeration</v>
      </c>
      <c r="C70" s="30">
        <f t="shared" si="74"/>
        <v>0</v>
      </c>
      <c r="D70" s="30">
        <f t="shared" ref="D70:BO70" si="95">((D16*0.5)+C34-D52)*D89*D$93*D$2</f>
        <v>0</v>
      </c>
      <c r="E70" s="30">
        <f t="shared" si="95"/>
        <v>0</v>
      </c>
      <c r="F70" s="30">
        <f t="shared" si="95"/>
        <v>6.2850558034943242</v>
      </c>
      <c r="G70" s="30">
        <f t="shared" si="95"/>
        <v>14.282885354509199</v>
      </c>
      <c r="H70" s="30">
        <f t="shared" si="95"/>
        <v>20.431336395166124</v>
      </c>
      <c r="I70" s="30">
        <f t="shared" si="95"/>
        <v>22.257444694763848</v>
      </c>
      <c r="J70" s="30">
        <f t="shared" si="95"/>
        <v>22.199674133851499</v>
      </c>
      <c r="K70" s="30">
        <f t="shared" si="95"/>
        <v>21.204340813462949</v>
      </c>
      <c r="L70" s="30">
        <f t="shared" si="95"/>
        <v>13.554601868368273</v>
      </c>
      <c r="M70" s="30">
        <f t="shared" si="95"/>
        <v>13.489989949636199</v>
      </c>
      <c r="N70" s="30">
        <f t="shared" si="95"/>
        <v>13.016163862694849</v>
      </c>
      <c r="O70" s="30">
        <f t="shared" si="95"/>
        <v>12.2110294354191</v>
      </c>
      <c r="P70" s="30">
        <f t="shared" si="95"/>
        <v>10.834942247865451</v>
      </c>
      <c r="Q70" s="30">
        <f t="shared" si="95"/>
        <v>12.399754782536549</v>
      </c>
      <c r="R70" s="30">
        <f t="shared" si="95"/>
        <v>13.60854120433665</v>
      </c>
      <c r="S70" s="30">
        <f t="shared" si="95"/>
        <v>15.006853872957373</v>
      </c>
      <c r="T70" s="30">
        <f t="shared" si="95"/>
        <v>21.452728775799748</v>
      </c>
      <c r="U70" s="30">
        <f t="shared" si="95"/>
        <v>22.257444694763848</v>
      </c>
      <c r="V70" s="30">
        <f t="shared" si="95"/>
        <v>22.199674133851499</v>
      </c>
      <c r="W70" s="30">
        <f t="shared" si="95"/>
        <v>21.204340813462949</v>
      </c>
      <c r="X70" s="30">
        <f t="shared" si="95"/>
        <v>13.554601868368273</v>
      </c>
      <c r="Y70" s="30">
        <f t="shared" si="95"/>
        <v>13.489989949636199</v>
      </c>
      <c r="Z70" s="30">
        <f t="shared" si="95"/>
        <v>13.016163862694849</v>
      </c>
      <c r="AA70" s="30">
        <f t="shared" si="95"/>
        <v>12.2110294354191</v>
      </c>
      <c r="AB70" s="30">
        <f t="shared" si="95"/>
        <v>10.834942247865451</v>
      </c>
      <c r="AC70" s="30">
        <f t="shared" si="95"/>
        <v>12.399754782536549</v>
      </c>
      <c r="AD70" s="30">
        <f t="shared" si="95"/>
        <v>13.60854120433665</v>
      </c>
      <c r="AE70" s="30">
        <f t="shared" si="95"/>
        <v>15.006853872957373</v>
      </c>
      <c r="AF70" s="30">
        <f t="shared" si="95"/>
        <v>21.452728775799748</v>
      </c>
      <c r="AG70" s="30">
        <f t="shared" si="95"/>
        <v>22.257444694763848</v>
      </c>
      <c r="AH70" s="30">
        <f t="shared" si="95"/>
        <v>22.199674133851499</v>
      </c>
      <c r="AI70" s="30">
        <f t="shared" si="95"/>
        <v>21.204340813462949</v>
      </c>
      <c r="AJ70" s="30">
        <f t="shared" si="95"/>
        <v>13.554601868368273</v>
      </c>
      <c r="AK70" s="30">
        <f t="shared" si="95"/>
        <v>13.489989949636199</v>
      </c>
      <c r="AL70" s="30">
        <f t="shared" si="95"/>
        <v>13.016163862694849</v>
      </c>
      <c r="AM70" s="30">
        <f t="shared" si="95"/>
        <v>12.2110294354191</v>
      </c>
      <c r="AN70" s="30">
        <f t="shared" si="95"/>
        <v>10.834942247865451</v>
      </c>
      <c r="AO70" s="30">
        <f t="shared" si="95"/>
        <v>12.399754782536549</v>
      </c>
      <c r="AP70" s="30">
        <f t="shared" si="95"/>
        <v>13.60854120433665</v>
      </c>
      <c r="AQ70" s="30">
        <f t="shared" si="95"/>
        <v>15.006853872957373</v>
      </c>
      <c r="AR70" s="30">
        <f t="shared" si="95"/>
        <v>21.452728775799748</v>
      </c>
      <c r="AS70" s="30">
        <f t="shared" si="95"/>
        <v>22.257444694763848</v>
      </c>
      <c r="AT70" s="30">
        <f t="shared" si="95"/>
        <v>22.199674133851499</v>
      </c>
      <c r="AU70" s="30">
        <f t="shared" si="95"/>
        <v>21.204340813462949</v>
      </c>
      <c r="AV70" s="30">
        <f t="shared" si="95"/>
        <v>13.554601868368273</v>
      </c>
      <c r="AW70" s="30">
        <f t="shared" si="95"/>
        <v>13.489989949636199</v>
      </c>
      <c r="AX70" s="30">
        <f t="shared" si="95"/>
        <v>13.016163862694849</v>
      </c>
      <c r="AY70" s="30">
        <f t="shared" si="95"/>
        <v>12.2110294354191</v>
      </c>
      <c r="AZ70" s="30">
        <f t="shared" si="95"/>
        <v>10.834942247865451</v>
      </c>
      <c r="BA70" s="30">
        <f t="shared" si="95"/>
        <v>12.399754782536549</v>
      </c>
      <c r="BB70" s="30">
        <f t="shared" si="95"/>
        <v>13.60854120433665</v>
      </c>
      <c r="BC70" s="30">
        <f t="shared" si="95"/>
        <v>15.006853872957373</v>
      </c>
      <c r="BD70" s="30">
        <f t="shared" si="95"/>
        <v>21.452728775799748</v>
      </c>
      <c r="BE70" s="30">
        <f t="shared" si="95"/>
        <v>22.257444694763848</v>
      </c>
      <c r="BF70" s="30">
        <f t="shared" si="95"/>
        <v>22.199674133851499</v>
      </c>
      <c r="BG70" s="30">
        <f t="shared" si="95"/>
        <v>21.204340813462949</v>
      </c>
      <c r="BH70" s="30">
        <f t="shared" si="95"/>
        <v>13.554601868368273</v>
      </c>
      <c r="BI70" s="30">
        <f t="shared" si="95"/>
        <v>13.489989949636199</v>
      </c>
      <c r="BJ70" s="30">
        <f t="shared" si="95"/>
        <v>13.016163862694849</v>
      </c>
      <c r="BK70" s="30">
        <f t="shared" si="95"/>
        <v>12.2110294354191</v>
      </c>
      <c r="BL70" s="30">
        <f t="shared" si="95"/>
        <v>10.834942247865451</v>
      </c>
      <c r="BM70" s="30">
        <f t="shared" si="95"/>
        <v>12.399754782536549</v>
      </c>
      <c r="BN70" s="30">
        <f t="shared" si="95"/>
        <v>13.60854120433665</v>
      </c>
      <c r="BO70" s="30">
        <f t="shared" si="95"/>
        <v>15.006853872957373</v>
      </c>
      <c r="BP70" s="30">
        <f t="shared" ref="BP70:CH70" si="96">((BP16*0.5)+BO34-BP52)*BP89*BP$93*BP$2</f>
        <v>21.452728775799748</v>
      </c>
      <c r="BQ70" s="30">
        <f t="shared" si="96"/>
        <v>22.257444694763848</v>
      </c>
      <c r="BR70" s="30">
        <f t="shared" si="96"/>
        <v>22.199674133851499</v>
      </c>
      <c r="BS70" s="30">
        <f t="shared" si="96"/>
        <v>21.204340813462949</v>
      </c>
      <c r="BT70" s="30">
        <f t="shared" si="96"/>
        <v>13.554601868368273</v>
      </c>
      <c r="BU70" s="30">
        <f t="shared" si="96"/>
        <v>13.489989949636199</v>
      </c>
      <c r="BV70" s="30">
        <f t="shared" si="96"/>
        <v>13.016163862694849</v>
      </c>
      <c r="BW70" s="30">
        <f t="shared" si="96"/>
        <v>12.2110294354191</v>
      </c>
      <c r="BX70" s="30">
        <f t="shared" si="96"/>
        <v>10.834942247865451</v>
      </c>
      <c r="BY70" s="30">
        <f t="shared" si="96"/>
        <v>12.399754782536549</v>
      </c>
      <c r="BZ70" s="30">
        <f t="shared" si="96"/>
        <v>13.60854120433665</v>
      </c>
      <c r="CA70" s="30">
        <f t="shared" si="96"/>
        <v>15.006853872957373</v>
      </c>
      <c r="CB70" s="30">
        <f t="shared" si="96"/>
        <v>21.452728775799748</v>
      </c>
      <c r="CC70" s="30">
        <f t="shared" si="96"/>
        <v>22.257444694763848</v>
      </c>
      <c r="CD70" s="30">
        <f t="shared" si="96"/>
        <v>22.199674133851499</v>
      </c>
      <c r="CE70" s="30">
        <f t="shared" si="96"/>
        <v>21.204340813462949</v>
      </c>
      <c r="CF70" s="30">
        <f t="shared" si="96"/>
        <v>13.554601868368273</v>
      </c>
      <c r="CG70" s="30">
        <f t="shared" si="96"/>
        <v>13.489989949636199</v>
      </c>
      <c r="CH70" s="33">
        <f t="shared" si="96"/>
        <v>13.016163862694849</v>
      </c>
    </row>
    <row r="71" spans="1:88" ht="15.6" x14ac:dyDescent="0.3">
      <c r="A71" s="571"/>
      <c r="B71" s="14" t="str">
        <f t="shared" si="71"/>
        <v>Water Heating</v>
      </c>
      <c r="C71" s="30">
        <f t="shared" si="74"/>
        <v>0</v>
      </c>
      <c r="D71" s="30">
        <f t="shared" ref="D71:BO71" si="97">((D17*0.5)+C35-D53)*D90*D$93*D$2</f>
        <v>0</v>
      </c>
      <c r="E71" s="30">
        <f t="shared" si="97"/>
        <v>0</v>
      </c>
      <c r="F71" s="30">
        <f t="shared" si="97"/>
        <v>0</v>
      </c>
      <c r="G71" s="30">
        <f t="shared" si="97"/>
        <v>0</v>
      </c>
      <c r="H71" s="30">
        <f t="shared" si="97"/>
        <v>0</v>
      </c>
      <c r="I71" s="30">
        <f t="shared" si="97"/>
        <v>0</v>
      </c>
      <c r="J71" s="30">
        <f t="shared" si="97"/>
        <v>0</v>
      </c>
      <c r="K71" s="30">
        <f t="shared" si="97"/>
        <v>0</v>
      </c>
      <c r="L71" s="30">
        <f t="shared" si="97"/>
        <v>0</v>
      </c>
      <c r="M71" s="30">
        <f t="shared" si="97"/>
        <v>0</v>
      </c>
      <c r="N71" s="30">
        <f t="shared" si="97"/>
        <v>8.9177389256438868</v>
      </c>
      <c r="O71" s="30">
        <f t="shared" si="97"/>
        <v>19.144222710918676</v>
      </c>
      <c r="P71" s="30">
        <f t="shared" si="97"/>
        <v>15.666634250921186</v>
      </c>
      <c r="Q71" s="30">
        <f t="shared" si="97"/>
        <v>15.332851339089853</v>
      </c>
      <c r="R71" s="30">
        <f t="shared" si="97"/>
        <v>14.864373290997504</v>
      </c>
      <c r="S71" s="30">
        <f t="shared" si="97"/>
        <v>17.018149968459525</v>
      </c>
      <c r="T71" s="30">
        <f t="shared" si="97"/>
        <v>22.376477362128533</v>
      </c>
      <c r="U71" s="30">
        <f t="shared" si="97"/>
        <v>23.056193516924836</v>
      </c>
      <c r="V71" s="30">
        <f t="shared" si="97"/>
        <v>23.34297280903446</v>
      </c>
      <c r="W71" s="30">
        <f t="shared" si="97"/>
        <v>23.303586811834851</v>
      </c>
      <c r="X71" s="30">
        <f t="shared" si="97"/>
        <v>16.048329350549835</v>
      </c>
      <c r="Y71" s="30">
        <f t="shared" si="97"/>
        <v>17.362603949964658</v>
      </c>
      <c r="Z71" s="30">
        <f t="shared" si="97"/>
        <v>17.835477851287774</v>
      </c>
      <c r="AA71" s="30">
        <f t="shared" si="97"/>
        <v>19.144222710918676</v>
      </c>
      <c r="AB71" s="30">
        <f t="shared" si="97"/>
        <v>15.666634250921186</v>
      </c>
      <c r="AC71" s="30">
        <f t="shared" si="97"/>
        <v>15.332851339089853</v>
      </c>
      <c r="AD71" s="30">
        <f t="shared" si="97"/>
        <v>14.864373290997504</v>
      </c>
      <c r="AE71" s="30">
        <f t="shared" si="97"/>
        <v>17.018149968459525</v>
      </c>
      <c r="AF71" s="30">
        <f t="shared" si="97"/>
        <v>22.376477362128533</v>
      </c>
      <c r="AG71" s="30">
        <f t="shared" si="97"/>
        <v>23.056193516924836</v>
      </c>
      <c r="AH71" s="30">
        <f t="shared" si="97"/>
        <v>23.34297280903446</v>
      </c>
      <c r="AI71" s="30">
        <f t="shared" si="97"/>
        <v>23.303586811834851</v>
      </c>
      <c r="AJ71" s="30">
        <f t="shared" si="97"/>
        <v>16.048329350549835</v>
      </c>
      <c r="AK71" s="30">
        <f t="shared" si="97"/>
        <v>17.362603949964658</v>
      </c>
      <c r="AL71" s="30">
        <f t="shared" si="97"/>
        <v>17.835477851287774</v>
      </c>
      <c r="AM71" s="30">
        <f t="shared" si="97"/>
        <v>19.144222710918676</v>
      </c>
      <c r="AN71" s="30">
        <f t="shared" si="97"/>
        <v>15.666634250921186</v>
      </c>
      <c r="AO71" s="30">
        <f t="shared" si="97"/>
        <v>15.332851339089853</v>
      </c>
      <c r="AP71" s="30">
        <f t="shared" si="97"/>
        <v>14.864373290997504</v>
      </c>
      <c r="AQ71" s="30">
        <f t="shared" si="97"/>
        <v>17.018149968459525</v>
      </c>
      <c r="AR71" s="30">
        <f t="shared" si="97"/>
        <v>22.376477362128533</v>
      </c>
      <c r="AS71" s="30">
        <f t="shared" si="97"/>
        <v>23.056193516924836</v>
      </c>
      <c r="AT71" s="30">
        <f t="shared" si="97"/>
        <v>23.34297280903446</v>
      </c>
      <c r="AU71" s="30">
        <f t="shared" si="97"/>
        <v>23.303586811834851</v>
      </c>
      <c r="AV71" s="30">
        <f t="shared" si="97"/>
        <v>16.048329350549835</v>
      </c>
      <c r="AW71" s="30">
        <f t="shared" si="97"/>
        <v>17.362603949964658</v>
      </c>
      <c r="AX71" s="30">
        <f t="shared" si="97"/>
        <v>17.835477851287774</v>
      </c>
      <c r="AY71" s="30">
        <f t="shared" si="97"/>
        <v>19.144222710918676</v>
      </c>
      <c r="AZ71" s="30">
        <f t="shared" si="97"/>
        <v>15.666634250921186</v>
      </c>
      <c r="BA71" s="30">
        <f t="shared" si="97"/>
        <v>15.332851339089853</v>
      </c>
      <c r="BB71" s="30">
        <f t="shared" si="97"/>
        <v>14.864373290997504</v>
      </c>
      <c r="BC71" s="30">
        <f t="shared" si="97"/>
        <v>17.018149968459525</v>
      </c>
      <c r="BD71" s="30">
        <f t="shared" si="97"/>
        <v>22.376477362128533</v>
      </c>
      <c r="BE71" s="30">
        <f t="shared" si="97"/>
        <v>23.056193516924836</v>
      </c>
      <c r="BF71" s="30">
        <f t="shared" si="97"/>
        <v>23.34297280903446</v>
      </c>
      <c r="BG71" s="30">
        <f t="shared" si="97"/>
        <v>23.303586811834851</v>
      </c>
      <c r="BH71" s="30">
        <f t="shared" si="97"/>
        <v>16.048329350549835</v>
      </c>
      <c r="BI71" s="30">
        <f t="shared" si="97"/>
        <v>17.362603949964658</v>
      </c>
      <c r="BJ71" s="30">
        <f t="shared" si="97"/>
        <v>17.835477851287774</v>
      </c>
      <c r="BK71" s="30">
        <f t="shared" si="97"/>
        <v>19.144222710918676</v>
      </c>
      <c r="BL71" s="30">
        <f t="shared" si="97"/>
        <v>15.666634250921186</v>
      </c>
      <c r="BM71" s="30">
        <f t="shared" si="97"/>
        <v>15.332851339089853</v>
      </c>
      <c r="BN71" s="30">
        <f t="shared" si="97"/>
        <v>14.864373290997504</v>
      </c>
      <c r="BO71" s="30">
        <f t="shared" si="97"/>
        <v>17.018149968459525</v>
      </c>
      <c r="BP71" s="30">
        <f t="shared" ref="BP71:CH71" si="98">((BP17*0.5)+BO35-BP53)*BP90*BP$93*BP$2</f>
        <v>22.376477362128533</v>
      </c>
      <c r="BQ71" s="30">
        <f t="shared" si="98"/>
        <v>23.056193516924836</v>
      </c>
      <c r="BR71" s="30">
        <f t="shared" si="98"/>
        <v>23.34297280903446</v>
      </c>
      <c r="BS71" s="30">
        <f t="shared" si="98"/>
        <v>23.303586811834851</v>
      </c>
      <c r="BT71" s="30">
        <f t="shared" si="98"/>
        <v>16.048329350549835</v>
      </c>
      <c r="BU71" s="30">
        <f t="shared" si="98"/>
        <v>17.362603949964658</v>
      </c>
      <c r="BV71" s="30">
        <f t="shared" si="98"/>
        <v>17.835477851287774</v>
      </c>
      <c r="BW71" s="30">
        <f t="shared" si="98"/>
        <v>19.144222710918676</v>
      </c>
      <c r="BX71" s="30">
        <f t="shared" si="98"/>
        <v>15.666634250921186</v>
      </c>
      <c r="BY71" s="30">
        <f t="shared" si="98"/>
        <v>15.332851339089853</v>
      </c>
      <c r="BZ71" s="30">
        <f t="shared" si="98"/>
        <v>14.864373290997504</v>
      </c>
      <c r="CA71" s="30">
        <f t="shared" si="98"/>
        <v>17.018149968459525</v>
      </c>
      <c r="CB71" s="30">
        <f t="shared" si="98"/>
        <v>22.376477362128533</v>
      </c>
      <c r="CC71" s="30">
        <f t="shared" si="98"/>
        <v>23.056193516924836</v>
      </c>
      <c r="CD71" s="30">
        <f t="shared" si="98"/>
        <v>23.34297280903446</v>
      </c>
      <c r="CE71" s="30">
        <f t="shared" si="98"/>
        <v>23.303586811834851</v>
      </c>
      <c r="CF71" s="30">
        <f t="shared" si="98"/>
        <v>16.048329350549835</v>
      </c>
      <c r="CG71" s="30">
        <f t="shared" si="98"/>
        <v>17.362603949964658</v>
      </c>
      <c r="CH71" s="33">
        <f t="shared" si="98"/>
        <v>17.835477851287774</v>
      </c>
    </row>
    <row r="72" spans="1:88" ht="15.75" customHeight="1" x14ac:dyDescent="0.3">
      <c r="A72" s="571"/>
      <c r="B72" s="14" t="str">
        <f t="shared" si="71"/>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0</v>
      </c>
      <c r="E73" s="30">
        <f t="shared" ref="E73:BP73" si="99">SUM(E59:E72)</f>
        <v>355.61837675770164</v>
      </c>
      <c r="F73" s="30">
        <f t="shared" si="99"/>
        <v>1043.1303206633913</v>
      </c>
      <c r="G73" s="30">
        <f t="shared" si="99"/>
        <v>2682.0063171135616</v>
      </c>
      <c r="H73" s="30">
        <f t="shared" si="99"/>
        <v>5022.9079650656022</v>
      </c>
      <c r="I73" s="30">
        <f t="shared" si="99"/>
        <v>8082.6175194342932</v>
      </c>
      <c r="J73" s="30">
        <f t="shared" si="99"/>
        <v>7217.3776369182315</v>
      </c>
      <c r="K73" s="30">
        <f t="shared" si="99"/>
        <v>9286.2251481442327</v>
      </c>
      <c r="L73" s="30">
        <f t="shared" si="99"/>
        <v>8123.8162582788045</v>
      </c>
      <c r="M73" s="30">
        <f t="shared" si="99"/>
        <v>7477.3646145407638</v>
      </c>
      <c r="N73" s="30">
        <f t="shared" si="99"/>
        <v>9090.2504098837089</v>
      </c>
      <c r="O73" s="30">
        <f t="shared" si="99"/>
        <v>10368.742747280536</v>
      </c>
      <c r="P73" s="30">
        <f t="shared" si="99"/>
        <v>7783.6839934937498</v>
      </c>
      <c r="Q73" s="30">
        <f t="shared" si="99"/>
        <v>8842.4321263070124</v>
      </c>
      <c r="R73" s="30">
        <f t="shared" si="99"/>
        <v>9793.8214052057283</v>
      </c>
      <c r="S73" s="30">
        <f t="shared" si="99"/>
        <v>12680.952512215841</v>
      </c>
      <c r="T73" s="30">
        <f t="shared" si="99"/>
        <v>15155.139078496766</v>
      </c>
      <c r="U73" s="30">
        <f t="shared" si="99"/>
        <v>19327.517914429547</v>
      </c>
      <c r="V73" s="30">
        <f t="shared" si="99"/>
        <v>15603.801553021996</v>
      </c>
      <c r="W73" s="30">
        <f t="shared" si="99"/>
        <v>15964.986542227005</v>
      </c>
      <c r="X73" s="30">
        <f t="shared" si="99"/>
        <v>11435.704663083354</v>
      </c>
      <c r="Y73" s="30">
        <f t="shared" si="99"/>
        <v>9671.4723473398772</v>
      </c>
      <c r="Z73" s="30">
        <f t="shared" si="99"/>
        <v>9979.659777209592</v>
      </c>
      <c r="AA73" s="30">
        <f t="shared" si="99"/>
        <v>10368.742747280536</v>
      </c>
      <c r="AB73" s="30">
        <f t="shared" si="99"/>
        <v>7783.6839934937498</v>
      </c>
      <c r="AC73" s="30">
        <f t="shared" si="99"/>
        <v>8842.4321263070124</v>
      </c>
      <c r="AD73" s="30">
        <f t="shared" si="99"/>
        <v>9793.8214052057283</v>
      </c>
      <c r="AE73" s="30">
        <f t="shared" si="99"/>
        <v>12680.952512215841</v>
      </c>
      <c r="AF73" s="30">
        <f t="shared" si="99"/>
        <v>15155.139078496766</v>
      </c>
      <c r="AG73" s="30">
        <f t="shared" si="99"/>
        <v>19327.517914429547</v>
      </c>
      <c r="AH73" s="30">
        <f t="shared" si="99"/>
        <v>15603.801553021996</v>
      </c>
      <c r="AI73" s="30">
        <f t="shared" si="99"/>
        <v>15964.986542227005</v>
      </c>
      <c r="AJ73" s="30">
        <f t="shared" si="99"/>
        <v>11435.704663083354</v>
      </c>
      <c r="AK73" s="30">
        <f t="shared" si="99"/>
        <v>9671.4723473398772</v>
      </c>
      <c r="AL73" s="30">
        <f t="shared" si="99"/>
        <v>9979.659777209592</v>
      </c>
      <c r="AM73" s="30">
        <f t="shared" si="99"/>
        <v>10368.742747280536</v>
      </c>
      <c r="AN73" s="30">
        <f t="shared" si="99"/>
        <v>7783.6839934937498</v>
      </c>
      <c r="AO73" s="30">
        <f t="shared" si="99"/>
        <v>8842.4321263070124</v>
      </c>
      <c r="AP73" s="30">
        <f t="shared" si="99"/>
        <v>9793.8214052057283</v>
      </c>
      <c r="AQ73" s="30">
        <f t="shared" si="99"/>
        <v>12680.952512215841</v>
      </c>
      <c r="AR73" s="30">
        <f t="shared" si="99"/>
        <v>15155.139078496766</v>
      </c>
      <c r="AS73" s="30">
        <f t="shared" si="99"/>
        <v>19327.517914429547</v>
      </c>
      <c r="AT73" s="30">
        <f t="shared" si="99"/>
        <v>15603.801553021996</v>
      </c>
      <c r="AU73" s="30">
        <f t="shared" si="99"/>
        <v>15964.986542227005</v>
      </c>
      <c r="AV73" s="30">
        <f t="shared" si="99"/>
        <v>11435.704663083354</v>
      </c>
      <c r="AW73" s="30">
        <f t="shared" si="99"/>
        <v>9671.4723473398772</v>
      </c>
      <c r="AX73" s="30">
        <f t="shared" si="99"/>
        <v>9979.659777209592</v>
      </c>
      <c r="AY73" s="30">
        <f t="shared" si="99"/>
        <v>10368.742747280536</v>
      </c>
      <c r="AZ73" s="30">
        <f t="shared" si="99"/>
        <v>7783.6839934937498</v>
      </c>
      <c r="BA73" s="30">
        <f t="shared" si="99"/>
        <v>8842.4321263070124</v>
      </c>
      <c r="BB73" s="30">
        <f t="shared" si="99"/>
        <v>9793.8214052057283</v>
      </c>
      <c r="BC73" s="30">
        <f t="shared" si="99"/>
        <v>12680.952512215841</v>
      </c>
      <c r="BD73" s="30">
        <f t="shared" si="99"/>
        <v>15155.139078496766</v>
      </c>
      <c r="BE73" s="30">
        <f t="shared" si="99"/>
        <v>19327.517914429547</v>
      </c>
      <c r="BF73" s="30">
        <f t="shared" si="99"/>
        <v>15603.801553021996</v>
      </c>
      <c r="BG73" s="30">
        <f t="shared" si="99"/>
        <v>15964.986542227005</v>
      </c>
      <c r="BH73" s="30">
        <f t="shared" si="99"/>
        <v>11435.704663083354</v>
      </c>
      <c r="BI73" s="30">
        <f t="shared" si="99"/>
        <v>9671.4723473398772</v>
      </c>
      <c r="BJ73" s="30">
        <f t="shared" si="99"/>
        <v>9979.659777209592</v>
      </c>
      <c r="BK73" s="30">
        <f t="shared" si="99"/>
        <v>10368.742747280536</v>
      </c>
      <c r="BL73" s="30">
        <f t="shared" si="99"/>
        <v>7783.6839934937498</v>
      </c>
      <c r="BM73" s="30">
        <f t="shared" si="99"/>
        <v>8842.4321263070124</v>
      </c>
      <c r="BN73" s="30">
        <f t="shared" si="99"/>
        <v>9793.8214052057283</v>
      </c>
      <c r="BO73" s="30">
        <f t="shared" si="99"/>
        <v>12680.952512215841</v>
      </c>
      <c r="BP73" s="30">
        <f t="shared" si="99"/>
        <v>15155.139078496766</v>
      </c>
      <c r="BQ73" s="30">
        <f t="shared" ref="BQ73:CH73" si="100">SUM(BQ59:BQ72)</f>
        <v>19327.517914429547</v>
      </c>
      <c r="BR73" s="30">
        <f t="shared" si="100"/>
        <v>15603.801553021996</v>
      </c>
      <c r="BS73" s="30">
        <f t="shared" si="100"/>
        <v>15964.986542227005</v>
      </c>
      <c r="BT73" s="30">
        <f t="shared" si="100"/>
        <v>11435.704663083354</v>
      </c>
      <c r="BU73" s="30">
        <f t="shared" si="100"/>
        <v>9671.4723473398772</v>
      </c>
      <c r="BV73" s="30">
        <f t="shared" si="100"/>
        <v>9979.659777209592</v>
      </c>
      <c r="BW73" s="30">
        <f t="shared" si="100"/>
        <v>10368.742747280536</v>
      </c>
      <c r="BX73" s="30">
        <f t="shared" si="100"/>
        <v>7783.6839934937498</v>
      </c>
      <c r="BY73" s="30">
        <f t="shared" si="100"/>
        <v>8842.4321263070124</v>
      </c>
      <c r="BZ73" s="30">
        <f t="shared" si="100"/>
        <v>9793.8214052057283</v>
      </c>
      <c r="CA73" s="30">
        <f t="shared" si="100"/>
        <v>12680.952512215841</v>
      </c>
      <c r="CB73" s="30">
        <f t="shared" si="100"/>
        <v>15155.139078496766</v>
      </c>
      <c r="CC73" s="30">
        <f t="shared" si="100"/>
        <v>19327.517914429547</v>
      </c>
      <c r="CD73" s="30">
        <f t="shared" si="100"/>
        <v>15603.801553021996</v>
      </c>
      <c r="CE73" s="30">
        <f t="shared" si="100"/>
        <v>15964.986542227005</v>
      </c>
      <c r="CF73" s="30">
        <f t="shared" si="100"/>
        <v>11435.704663083354</v>
      </c>
      <c r="CG73" s="30">
        <f t="shared" si="100"/>
        <v>9671.4723473398772</v>
      </c>
      <c r="CH73" s="33">
        <f t="shared" si="100"/>
        <v>9979.659777209592</v>
      </c>
    </row>
    <row r="74" spans="1:88" ht="16.5" customHeight="1" thickBot="1" x14ac:dyDescent="0.35">
      <c r="A74" s="572"/>
      <c r="B74" s="156" t="s">
        <v>27</v>
      </c>
      <c r="C74" s="31">
        <f>C73</f>
        <v>0</v>
      </c>
      <c r="D74" s="31">
        <f>C74+D73</f>
        <v>0</v>
      </c>
      <c r="E74" s="31">
        <f t="shared" ref="E74:BP74" si="101">D74+E73</f>
        <v>355.61837675770164</v>
      </c>
      <c r="F74" s="31">
        <f t="shared" si="101"/>
        <v>1398.7486974210929</v>
      </c>
      <c r="G74" s="31">
        <f t="shared" si="101"/>
        <v>4080.7550145346545</v>
      </c>
      <c r="H74" s="31">
        <f t="shared" si="101"/>
        <v>9103.6629796002562</v>
      </c>
      <c r="I74" s="31">
        <f t="shared" si="101"/>
        <v>17186.28049903455</v>
      </c>
      <c r="J74" s="31">
        <f t="shared" si="101"/>
        <v>24403.658135952781</v>
      </c>
      <c r="K74" s="31">
        <f t="shared" si="101"/>
        <v>33689.883284097014</v>
      </c>
      <c r="L74" s="31">
        <f t="shared" si="101"/>
        <v>41813.69954237582</v>
      </c>
      <c r="M74" s="31">
        <f t="shared" si="101"/>
        <v>49291.064156916582</v>
      </c>
      <c r="N74" s="31">
        <f t="shared" si="101"/>
        <v>58381.314566800291</v>
      </c>
      <c r="O74" s="31">
        <f t="shared" si="101"/>
        <v>68750.057314080826</v>
      </c>
      <c r="P74" s="31">
        <f t="shared" si="101"/>
        <v>76533.741307574572</v>
      </c>
      <c r="Q74" s="31">
        <f t="shared" si="101"/>
        <v>85376.173433881588</v>
      </c>
      <c r="R74" s="31">
        <f t="shared" si="101"/>
        <v>95169.994839087318</v>
      </c>
      <c r="S74" s="31">
        <f t="shared" si="101"/>
        <v>107850.94735130316</v>
      </c>
      <c r="T74" s="31">
        <f t="shared" si="101"/>
        <v>123006.08642979992</v>
      </c>
      <c r="U74" s="31">
        <f t="shared" si="101"/>
        <v>142333.60434422948</v>
      </c>
      <c r="V74" s="31">
        <f t="shared" si="101"/>
        <v>157937.40589725148</v>
      </c>
      <c r="W74" s="31">
        <f t="shared" si="101"/>
        <v>173902.39243947848</v>
      </c>
      <c r="X74" s="31">
        <f t="shared" si="101"/>
        <v>185338.09710256185</v>
      </c>
      <c r="Y74" s="31">
        <f t="shared" si="101"/>
        <v>195009.56944990173</v>
      </c>
      <c r="Z74" s="31">
        <f t="shared" si="101"/>
        <v>204989.22922711133</v>
      </c>
      <c r="AA74" s="31">
        <f t="shared" si="101"/>
        <v>215357.97197439187</v>
      </c>
      <c r="AB74" s="31">
        <f t="shared" si="101"/>
        <v>223141.65596788563</v>
      </c>
      <c r="AC74" s="31">
        <f t="shared" si="101"/>
        <v>231984.08809419264</v>
      </c>
      <c r="AD74" s="31">
        <f t="shared" si="101"/>
        <v>241777.90949939837</v>
      </c>
      <c r="AE74" s="31">
        <f t="shared" si="101"/>
        <v>254458.86201161423</v>
      </c>
      <c r="AF74" s="31">
        <f t="shared" si="101"/>
        <v>269614.00109011098</v>
      </c>
      <c r="AG74" s="31">
        <f t="shared" si="101"/>
        <v>288941.51900454052</v>
      </c>
      <c r="AH74" s="31">
        <f t="shared" si="101"/>
        <v>304545.32055756252</v>
      </c>
      <c r="AI74" s="31">
        <f t="shared" si="101"/>
        <v>320510.3070997895</v>
      </c>
      <c r="AJ74" s="31">
        <f t="shared" si="101"/>
        <v>331946.01176287286</v>
      </c>
      <c r="AK74" s="31">
        <f t="shared" si="101"/>
        <v>341617.48411021277</v>
      </c>
      <c r="AL74" s="31">
        <f t="shared" si="101"/>
        <v>351597.14388742234</v>
      </c>
      <c r="AM74" s="31">
        <f t="shared" si="101"/>
        <v>361965.88663470285</v>
      </c>
      <c r="AN74" s="31">
        <f t="shared" si="101"/>
        <v>369749.57062819658</v>
      </c>
      <c r="AO74" s="31">
        <f t="shared" si="101"/>
        <v>378592.00275450357</v>
      </c>
      <c r="AP74" s="31">
        <f t="shared" si="101"/>
        <v>388385.82415970927</v>
      </c>
      <c r="AQ74" s="31">
        <f t="shared" si="101"/>
        <v>401066.77667192509</v>
      </c>
      <c r="AR74" s="31">
        <f t="shared" si="101"/>
        <v>416221.91575042187</v>
      </c>
      <c r="AS74" s="31">
        <f t="shared" si="101"/>
        <v>435549.43366485141</v>
      </c>
      <c r="AT74" s="31">
        <f t="shared" si="101"/>
        <v>451153.23521787341</v>
      </c>
      <c r="AU74" s="31">
        <f t="shared" si="101"/>
        <v>467118.22176010039</v>
      </c>
      <c r="AV74" s="31">
        <f t="shared" si="101"/>
        <v>478553.92642318376</v>
      </c>
      <c r="AW74" s="31">
        <f t="shared" si="101"/>
        <v>488225.39877052361</v>
      </c>
      <c r="AX74" s="31">
        <f t="shared" si="101"/>
        <v>498205.05854773318</v>
      </c>
      <c r="AY74" s="31">
        <f t="shared" si="101"/>
        <v>508573.80129501369</v>
      </c>
      <c r="AZ74" s="31">
        <f t="shared" si="101"/>
        <v>516357.48528850742</v>
      </c>
      <c r="BA74" s="31">
        <f t="shared" si="101"/>
        <v>525199.91741481447</v>
      </c>
      <c r="BB74" s="31">
        <f t="shared" si="101"/>
        <v>534993.73882002023</v>
      </c>
      <c r="BC74" s="31">
        <f t="shared" si="101"/>
        <v>547674.69133223605</v>
      </c>
      <c r="BD74" s="31">
        <f t="shared" si="101"/>
        <v>562829.83041073277</v>
      </c>
      <c r="BE74" s="31">
        <f t="shared" si="101"/>
        <v>582157.34832516231</v>
      </c>
      <c r="BF74" s="31">
        <f t="shared" si="101"/>
        <v>597761.14987818431</v>
      </c>
      <c r="BG74" s="31">
        <f t="shared" si="101"/>
        <v>613726.13642041129</v>
      </c>
      <c r="BH74" s="31">
        <f t="shared" si="101"/>
        <v>625161.8410834946</v>
      </c>
      <c r="BI74" s="31">
        <f t="shared" si="101"/>
        <v>634833.31343083445</v>
      </c>
      <c r="BJ74" s="31">
        <f t="shared" si="101"/>
        <v>644812.97320804407</v>
      </c>
      <c r="BK74" s="31">
        <f t="shared" si="101"/>
        <v>655181.71595532459</v>
      </c>
      <c r="BL74" s="31">
        <f t="shared" si="101"/>
        <v>662965.39994881838</v>
      </c>
      <c r="BM74" s="31">
        <f t="shared" si="101"/>
        <v>671807.83207512542</v>
      </c>
      <c r="BN74" s="31">
        <f t="shared" si="101"/>
        <v>681601.65348033118</v>
      </c>
      <c r="BO74" s="31">
        <f t="shared" si="101"/>
        <v>694282.605992547</v>
      </c>
      <c r="BP74" s="31">
        <f t="shared" si="101"/>
        <v>709437.74507104373</v>
      </c>
      <c r="BQ74" s="31">
        <f t="shared" ref="BQ74:CH74" si="102">BP74+BQ73</f>
        <v>728765.26298547327</v>
      </c>
      <c r="BR74" s="31">
        <f t="shared" si="102"/>
        <v>744369.06453849527</v>
      </c>
      <c r="BS74" s="31">
        <f t="shared" si="102"/>
        <v>760334.05108072225</v>
      </c>
      <c r="BT74" s="31">
        <f t="shared" si="102"/>
        <v>771769.75574380555</v>
      </c>
      <c r="BU74" s="31">
        <f t="shared" si="102"/>
        <v>781441.2280911454</v>
      </c>
      <c r="BV74" s="31">
        <f t="shared" si="102"/>
        <v>791420.88786835503</v>
      </c>
      <c r="BW74" s="31">
        <f t="shared" si="102"/>
        <v>801789.63061563554</v>
      </c>
      <c r="BX74" s="31">
        <f t="shared" si="102"/>
        <v>809573.31460912933</v>
      </c>
      <c r="BY74" s="31">
        <f t="shared" si="102"/>
        <v>818415.74673543638</v>
      </c>
      <c r="BZ74" s="31">
        <f t="shared" si="102"/>
        <v>828209.56814064214</v>
      </c>
      <c r="CA74" s="31">
        <f t="shared" si="102"/>
        <v>840890.52065285796</v>
      </c>
      <c r="CB74" s="31">
        <f t="shared" si="102"/>
        <v>856045.65973135468</v>
      </c>
      <c r="CC74" s="31">
        <f t="shared" si="102"/>
        <v>875373.17764578422</v>
      </c>
      <c r="CD74" s="31">
        <f t="shared" si="102"/>
        <v>890976.97919880622</v>
      </c>
      <c r="CE74" s="31">
        <f t="shared" si="102"/>
        <v>906941.9657410332</v>
      </c>
      <c r="CF74" s="31">
        <f t="shared" si="102"/>
        <v>918377.67040411651</v>
      </c>
      <c r="CG74" s="31">
        <f t="shared" si="102"/>
        <v>928049.14275145635</v>
      </c>
      <c r="CH74" s="34">
        <f t="shared" si="102"/>
        <v>938028.80252866598</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573" t="s">
        <v>12</v>
      </c>
      <c r="B77" s="18" t="s">
        <v>12</v>
      </c>
      <c r="C77" s="174">
        <f>C$4</f>
        <v>44927</v>
      </c>
      <c r="D77" s="174">
        <f t="shared" ref="D77:BO77" si="103">D$4</f>
        <v>44958</v>
      </c>
      <c r="E77" s="174">
        <f t="shared" si="103"/>
        <v>44986</v>
      </c>
      <c r="F77" s="174">
        <f t="shared" si="103"/>
        <v>45017</v>
      </c>
      <c r="G77" s="174">
        <f t="shared" si="103"/>
        <v>45047</v>
      </c>
      <c r="H77" s="174">
        <f t="shared" si="103"/>
        <v>45078</v>
      </c>
      <c r="I77" s="174">
        <f t="shared" si="103"/>
        <v>45108</v>
      </c>
      <c r="J77" s="174">
        <f t="shared" si="103"/>
        <v>45139</v>
      </c>
      <c r="K77" s="174">
        <f t="shared" si="103"/>
        <v>45170</v>
      </c>
      <c r="L77" s="174">
        <f t="shared" si="103"/>
        <v>45200</v>
      </c>
      <c r="M77" s="174">
        <f t="shared" si="103"/>
        <v>45231</v>
      </c>
      <c r="N77" s="174">
        <f t="shared" si="103"/>
        <v>45261</v>
      </c>
      <c r="O77" s="174">
        <f t="shared" si="103"/>
        <v>45292</v>
      </c>
      <c r="P77" s="174">
        <f t="shared" si="103"/>
        <v>45323</v>
      </c>
      <c r="Q77" s="174">
        <f t="shared" si="103"/>
        <v>45352</v>
      </c>
      <c r="R77" s="174">
        <f t="shared" si="103"/>
        <v>45383</v>
      </c>
      <c r="S77" s="174">
        <f t="shared" si="103"/>
        <v>45413</v>
      </c>
      <c r="T77" s="174">
        <f t="shared" si="103"/>
        <v>45444</v>
      </c>
      <c r="U77" s="174">
        <f t="shared" si="103"/>
        <v>45474</v>
      </c>
      <c r="V77" s="174">
        <f t="shared" si="103"/>
        <v>45505</v>
      </c>
      <c r="W77" s="174">
        <f t="shared" si="103"/>
        <v>45536</v>
      </c>
      <c r="X77" s="174">
        <f t="shared" si="103"/>
        <v>45566</v>
      </c>
      <c r="Y77" s="174">
        <f t="shared" si="103"/>
        <v>45597</v>
      </c>
      <c r="Z77" s="174">
        <f t="shared" si="103"/>
        <v>45627</v>
      </c>
      <c r="AA77" s="174">
        <f t="shared" si="103"/>
        <v>45658</v>
      </c>
      <c r="AB77" s="174">
        <f t="shared" si="103"/>
        <v>45689</v>
      </c>
      <c r="AC77" s="174">
        <f t="shared" si="103"/>
        <v>45717</v>
      </c>
      <c r="AD77" s="174">
        <f t="shared" si="103"/>
        <v>45748</v>
      </c>
      <c r="AE77" s="174">
        <f t="shared" si="103"/>
        <v>45778</v>
      </c>
      <c r="AF77" s="174">
        <f t="shared" si="103"/>
        <v>45809</v>
      </c>
      <c r="AG77" s="174">
        <f t="shared" si="103"/>
        <v>45839</v>
      </c>
      <c r="AH77" s="174">
        <f t="shared" si="103"/>
        <v>45870</v>
      </c>
      <c r="AI77" s="174">
        <f t="shared" si="103"/>
        <v>45901</v>
      </c>
      <c r="AJ77" s="174">
        <f t="shared" si="103"/>
        <v>45931</v>
      </c>
      <c r="AK77" s="174">
        <f t="shared" si="103"/>
        <v>45962</v>
      </c>
      <c r="AL77" s="174">
        <f t="shared" si="103"/>
        <v>45992</v>
      </c>
      <c r="AM77" s="174">
        <f t="shared" si="103"/>
        <v>46023</v>
      </c>
      <c r="AN77" s="174">
        <f t="shared" si="103"/>
        <v>46054</v>
      </c>
      <c r="AO77" s="174">
        <f t="shared" si="103"/>
        <v>46082</v>
      </c>
      <c r="AP77" s="174">
        <f t="shared" si="103"/>
        <v>46113</v>
      </c>
      <c r="AQ77" s="174">
        <f t="shared" si="103"/>
        <v>46143</v>
      </c>
      <c r="AR77" s="174">
        <f t="shared" si="103"/>
        <v>46174</v>
      </c>
      <c r="AS77" s="174">
        <f t="shared" si="103"/>
        <v>46204</v>
      </c>
      <c r="AT77" s="174">
        <f t="shared" si="103"/>
        <v>46235</v>
      </c>
      <c r="AU77" s="174">
        <f t="shared" si="103"/>
        <v>46266</v>
      </c>
      <c r="AV77" s="174">
        <f t="shared" si="103"/>
        <v>46296</v>
      </c>
      <c r="AW77" s="174">
        <f t="shared" si="103"/>
        <v>46327</v>
      </c>
      <c r="AX77" s="174">
        <f t="shared" si="103"/>
        <v>46357</v>
      </c>
      <c r="AY77" s="174">
        <f t="shared" si="103"/>
        <v>46388</v>
      </c>
      <c r="AZ77" s="174">
        <f t="shared" si="103"/>
        <v>46419</v>
      </c>
      <c r="BA77" s="174">
        <f t="shared" si="103"/>
        <v>46447</v>
      </c>
      <c r="BB77" s="174">
        <f t="shared" si="103"/>
        <v>46478</v>
      </c>
      <c r="BC77" s="174">
        <f t="shared" si="103"/>
        <v>46508</v>
      </c>
      <c r="BD77" s="174">
        <f t="shared" si="103"/>
        <v>46539</v>
      </c>
      <c r="BE77" s="174">
        <f t="shared" si="103"/>
        <v>46569</v>
      </c>
      <c r="BF77" s="174">
        <f t="shared" si="103"/>
        <v>46600</v>
      </c>
      <c r="BG77" s="174">
        <f t="shared" si="103"/>
        <v>46631</v>
      </c>
      <c r="BH77" s="174">
        <f t="shared" si="103"/>
        <v>46661</v>
      </c>
      <c r="BI77" s="174">
        <f t="shared" si="103"/>
        <v>46692</v>
      </c>
      <c r="BJ77" s="174">
        <f t="shared" si="103"/>
        <v>46722</v>
      </c>
      <c r="BK77" s="174">
        <f t="shared" si="103"/>
        <v>46753</v>
      </c>
      <c r="BL77" s="174">
        <f t="shared" si="103"/>
        <v>46784</v>
      </c>
      <c r="BM77" s="174">
        <f t="shared" si="103"/>
        <v>46813</v>
      </c>
      <c r="BN77" s="174">
        <f t="shared" si="103"/>
        <v>46844</v>
      </c>
      <c r="BO77" s="174">
        <f t="shared" si="103"/>
        <v>46874</v>
      </c>
      <c r="BP77" s="174">
        <f t="shared" ref="BP77:CH77" si="104">BP$4</f>
        <v>46905</v>
      </c>
      <c r="BQ77" s="174">
        <f t="shared" si="104"/>
        <v>46935</v>
      </c>
      <c r="BR77" s="174">
        <f t="shared" si="104"/>
        <v>46966</v>
      </c>
      <c r="BS77" s="174">
        <f t="shared" si="104"/>
        <v>46997</v>
      </c>
      <c r="BT77" s="174">
        <f t="shared" si="104"/>
        <v>47027</v>
      </c>
      <c r="BU77" s="174">
        <f t="shared" si="104"/>
        <v>47058</v>
      </c>
      <c r="BV77" s="174">
        <f t="shared" si="104"/>
        <v>47088</v>
      </c>
      <c r="BW77" s="174">
        <f t="shared" si="104"/>
        <v>47119</v>
      </c>
      <c r="BX77" s="174">
        <f t="shared" si="104"/>
        <v>47150</v>
      </c>
      <c r="BY77" s="174">
        <f t="shared" si="104"/>
        <v>47178</v>
      </c>
      <c r="BZ77" s="174">
        <f t="shared" si="104"/>
        <v>47209</v>
      </c>
      <c r="CA77" s="174">
        <f t="shared" si="104"/>
        <v>47239</v>
      </c>
      <c r="CB77" s="174">
        <f t="shared" si="104"/>
        <v>47270</v>
      </c>
      <c r="CC77" s="174">
        <f t="shared" si="104"/>
        <v>47300</v>
      </c>
      <c r="CD77" s="174">
        <f t="shared" si="104"/>
        <v>47331</v>
      </c>
      <c r="CE77" s="174">
        <f t="shared" si="104"/>
        <v>47362</v>
      </c>
      <c r="CF77" s="174">
        <f t="shared" si="104"/>
        <v>47392</v>
      </c>
      <c r="CG77" s="174">
        <f t="shared" si="104"/>
        <v>47423</v>
      </c>
      <c r="CH77" s="175">
        <f t="shared" si="104"/>
        <v>47453</v>
      </c>
      <c r="CJ77" s="229" t="s">
        <v>182</v>
      </c>
    </row>
    <row r="78" spans="1:88" ht="15.75" customHeight="1" x14ac:dyDescent="0.3">
      <c r="A78" s="574"/>
      <c r="B78" s="14" t="str">
        <f>B59</f>
        <v>Air Comp</v>
      </c>
      <c r="C78" s="339">
        <f>'2M - SGS'!C78</f>
        <v>8.5109000000000004E-2</v>
      </c>
      <c r="D78" s="339">
        <f>'2M - SGS'!D78</f>
        <v>7.7715000000000006E-2</v>
      </c>
      <c r="E78" s="339">
        <f>'2M - SGS'!E78</f>
        <v>8.6136000000000004E-2</v>
      </c>
      <c r="F78" s="339">
        <f>'2M - SGS'!F78</f>
        <v>7.9796000000000006E-2</v>
      </c>
      <c r="G78" s="339">
        <f>'2M - SGS'!G78</f>
        <v>8.5334999999999994E-2</v>
      </c>
      <c r="H78" s="339">
        <f>'2M - SGS'!H78</f>
        <v>8.1994999999999998E-2</v>
      </c>
      <c r="I78" s="339">
        <f>'2M - SGS'!I78</f>
        <v>8.4098999999999993E-2</v>
      </c>
      <c r="J78" s="339">
        <f>'2M - SGS'!J78</f>
        <v>8.4198999999999996E-2</v>
      </c>
      <c r="K78" s="339">
        <f>'2M - SGS'!K78</f>
        <v>8.2512000000000002E-2</v>
      </c>
      <c r="L78" s="339">
        <f>'2M - SGS'!L78</f>
        <v>8.5277000000000006E-2</v>
      </c>
      <c r="M78" s="339">
        <f>'2M - SGS'!M78</f>
        <v>8.2588999999999996E-2</v>
      </c>
      <c r="N78" s="339">
        <f>'2M - SGS'!N78</f>
        <v>8.5237999999999994E-2</v>
      </c>
      <c r="O78" s="339">
        <f>'2M - SGS'!O78</f>
        <v>8.5109000000000004E-2</v>
      </c>
      <c r="P78" s="339">
        <f>'2M - SGS'!P78</f>
        <v>7.7715000000000006E-2</v>
      </c>
      <c r="Q78" s="339">
        <f>'2M - SGS'!Q78</f>
        <v>8.6136000000000004E-2</v>
      </c>
      <c r="R78" s="339">
        <f>'2M - SGS'!R78</f>
        <v>7.9796000000000006E-2</v>
      </c>
      <c r="S78" s="339">
        <f>'2M - SGS'!S78</f>
        <v>8.5334999999999994E-2</v>
      </c>
      <c r="T78" s="339">
        <f>'2M - SGS'!T78</f>
        <v>8.1994999999999998E-2</v>
      </c>
      <c r="U78" s="339">
        <f>'2M - SGS'!U78</f>
        <v>8.4098999999999993E-2</v>
      </c>
      <c r="V78" s="339">
        <f>'2M - SGS'!V78</f>
        <v>8.4198999999999996E-2</v>
      </c>
      <c r="W78" s="339">
        <f>'2M - SGS'!W78</f>
        <v>8.2512000000000002E-2</v>
      </c>
      <c r="X78" s="339">
        <f>'2M - SGS'!X78</f>
        <v>8.5277000000000006E-2</v>
      </c>
      <c r="Y78" s="339">
        <f>'2M - SGS'!Y78</f>
        <v>8.2588999999999996E-2</v>
      </c>
      <c r="Z78" s="339">
        <f>'2M - SGS'!Z78</f>
        <v>8.5237999999999994E-2</v>
      </c>
      <c r="AA78" s="339">
        <f>'2M - SGS'!AA78</f>
        <v>8.5109000000000004E-2</v>
      </c>
      <c r="AB78" s="339">
        <f>'2M - SGS'!AB78</f>
        <v>7.7715000000000006E-2</v>
      </c>
      <c r="AC78" s="339">
        <f>'2M - SGS'!AC78</f>
        <v>8.6136000000000004E-2</v>
      </c>
      <c r="AD78" s="339">
        <f>'2M - SGS'!AD78</f>
        <v>7.9796000000000006E-2</v>
      </c>
      <c r="AE78" s="339">
        <f>'2M - SGS'!AE78</f>
        <v>8.5334999999999994E-2</v>
      </c>
      <c r="AF78" s="339">
        <f>'2M - SGS'!AF78</f>
        <v>8.1994999999999998E-2</v>
      </c>
      <c r="AG78" s="339">
        <f>'2M - SGS'!AG78</f>
        <v>8.4098999999999993E-2</v>
      </c>
      <c r="AH78" s="339">
        <f>'2M - SGS'!AH78</f>
        <v>8.4198999999999996E-2</v>
      </c>
      <c r="AI78" s="339">
        <f>'2M - SGS'!AI78</f>
        <v>8.2512000000000002E-2</v>
      </c>
      <c r="AJ78" s="339">
        <f>'2M - SGS'!AJ78</f>
        <v>8.5277000000000006E-2</v>
      </c>
      <c r="AK78" s="339">
        <f>'2M - SGS'!AK78</f>
        <v>8.2588999999999996E-2</v>
      </c>
      <c r="AL78" s="339">
        <f>'2M - SGS'!AL78</f>
        <v>8.5237999999999994E-2</v>
      </c>
      <c r="AM78" s="339">
        <f>'2M - SGS'!AM78</f>
        <v>8.5109000000000004E-2</v>
      </c>
      <c r="AN78" s="339">
        <f>'2M - SGS'!AN78</f>
        <v>7.7715000000000006E-2</v>
      </c>
      <c r="AO78" s="339">
        <f>'2M - SGS'!AO78</f>
        <v>8.6136000000000004E-2</v>
      </c>
      <c r="AP78" s="339">
        <f>'2M - SGS'!AP78</f>
        <v>7.9796000000000006E-2</v>
      </c>
      <c r="AQ78" s="339">
        <f>'2M - SGS'!AQ78</f>
        <v>8.5334999999999994E-2</v>
      </c>
      <c r="AR78" s="339">
        <f>'2M - SGS'!AR78</f>
        <v>8.1994999999999998E-2</v>
      </c>
      <c r="AS78" s="339">
        <f>'2M - SGS'!AS78</f>
        <v>8.4098999999999993E-2</v>
      </c>
      <c r="AT78" s="339">
        <f>'2M - SGS'!AT78</f>
        <v>8.4198999999999996E-2</v>
      </c>
      <c r="AU78" s="339">
        <f>'2M - SGS'!AU78</f>
        <v>8.2512000000000002E-2</v>
      </c>
      <c r="AV78" s="339">
        <f>'2M - SGS'!AV78</f>
        <v>8.5277000000000006E-2</v>
      </c>
      <c r="AW78" s="339">
        <f>'2M - SGS'!AW78</f>
        <v>8.2588999999999996E-2</v>
      </c>
      <c r="AX78" s="339">
        <f>'2M - SGS'!AX78</f>
        <v>8.5237999999999994E-2</v>
      </c>
      <c r="AY78" s="339">
        <f>'2M - SGS'!AY78</f>
        <v>8.5109000000000004E-2</v>
      </c>
      <c r="AZ78" s="339">
        <f>'2M - SGS'!AZ78</f>
        <v>7.7715000000000006E-2</v>
      </c>
      <c r="BA78" s="339">
        <f>'2M - SGS'!BA78</f>
        <v>8.6136000000000004E-2</v>
      </c>
      <c r="BB78" s="339">
        <f>'2M - SGS'!BB78</f>
        <v>7.9796000000000006E-2</v>
      </c>
      <c r="BC78" s="339">
        <f>'2M - SGS'!BC78</f>
        <v>8.5334999999999994E-2</v>
      </c>
      <c r="BD78" s="339">
        <f>'2M - SGS'!BD78</f>
        <v>8.1994999999999998E-2</v>
      </c>
      <c r="BE78" s="339">
        <f>'2M - SGS'!BE78</f>
        <v>8.4098999999999993E-2</v>
      </c>
      <c r="BF78" s="339">
        <f>'2M - SGS'!BF78</f>
        <v>8.4198999999999996E-2</v>
      </c>
      <c r="BG78" s="339">
        <f>'2M - SGS'!BG78</f>
        <v>8.2512000000000002E-2</v>
      </c>
      <c r="BH78" s="339">
        <f>'2M - SGS'!BH78</f>
        <v>8.5277000000000006E-2</v>
      </c>
      <c r="BI78" s="339">
        <f>'2M - SGS'!BI78</f>
        <v>8.2588999999999996E-2</v>
      </c>
      <c r="BJ78" s="339">
        <f>'2M - SGS'!BJ78</f>
        <v>8.5237999999999994E-2</v>
      </c>
      <c r="BK78" s="339">
        <f>'2M - SGS'!BK78</f>
        <v>8.5109000000000004E-2</v>
      </c>
      <c r="BL78" s="339">
        <f>'2M - SGS'!BL78</f>
        <v>7.7715000000000006E-2</v>
      </c>
      <c r="BM78" s="339">
        <f>'2M - SGS'!BM78</f>
        <v>8.6136000000000004E-2</v>
      </c>
      <c r="BN78" s="339">
        <f>'2M - SGS'!BN78</f>
        <v>7.9796000000000006E-2</v>
      </c>
      <c r="BO78" s="339">
        <f>'2M - SGS'!BO78</f>
        <v>8.5334999999999994E-2</v>
      </c>
      <c r="BP78" s="339">
        <f>'2M - SGS'!BP78</f>
        <v>8.1994999999999998E-2</v>
      </c>
      <c r="BQ78" s="339">
        <f>'2M - SGS'!BQ78</f>
        <v>8.4098999999999993E-2</v>
      </c>
      <c r="BR78" s="339">
        <f>'2M - SGS'!BR78</f>
        <v>8.4198999999999996E-2</v>
      </c>
      <c r="BS78" s="339">
        <f>'2M - SGS'!BS78</f>
        <v>8.2512000000000002E-2</v>
      </c>
      <c r="BT78" s="339">
        <f>'2M - SGS'!BT78</f>
        <v>8.5277000000000006E-2</v>
      </c>
      <c r="BU78" s="339">
        <f>'2M - SGS'!BU78</f>
        <v>8.2588999999999996E-2</v>
      </c>
      <c r="BV78" s="339">
        <f>'2M - SGS'!BV78</f>
        <v>8.5237999999999994E-2</v>
      </c>
      <c r="BW78" s="339">
        <f>'2M - SGS'!BW78</f>
        <v>8.5109000000000004E-2</v>
      </c>
      <c r="BX78" s="339">
        <f>'2M - SGS'!BX78</f>
        <v>7.7715000000000006E-2</v>
      </c>
      <c r="BY78" s="339">
        <f>'2M - SGS'!BY78</f>
        <v>8.6136000000000004E-2</v>
      </c>
      <c r="BZ78" s="339">
        <f>'2M - SGS'!BZ78</f>
        <v>7.9796000000000006E-2</v>
      </c>
      <c r="CA78" s="339">
        <f>'2M - SGS'!CA78</f>
        <v>8.5334999999999994E-2</v>
      </c>
      <c r="CB78" s="339">
        <f>'2M - SGS'!CB78</f>
        <v>8.1994999999999998E-2</v>
      </c>
      <c r="CC78" s="339">
        <f>'2M - SGS'!CC78</f>
        <v>8.4098999999999993E-2</v>
      </c>
      <c r="CD78" s="339">
        <f>'2M - SGS'!CD78</f>
        <v>8.4198999999999996E-2</v>
      </c>
      <c r="CE78" s="339">
        <f>'2M - SGS'!CE78</f>
        <v>8.2512000000000002E-2</v>
      </c>
      <c r="CF78" s="339">
        <f>'2M - SGS'!CF78</f>
        <v>8.5277000000000006E-2</v>
      </c>
      <c r="CG78" s="339">
        <f>'2M - SGS'!CG78</f>
        <v>8.2588999999999996E-2</v>
      </c>
      <c r="CH78" s="340">
        <f>'2M - SGS'!CH78</f>
        <v>8.5237999999999994E-2</v>
      </c>
      <c r="CJ78" s="245">
        <f>SUM(C78:N78)</f>
        <v>1.0000000000000002</v>
      </c>
    </row>
    <row r="79" spans="1:88" ht="15.6" x14ac:dyDescent="0.3">
      <c r="A79" s="574"/>
      <c r="B79" s="14" t="str">
        <f t="shared" ref="B79:B90" si="105">B60</f>
        <v>Building Shell</v>
      </c>
      <c r="C79" s="339">
        <f>'2M - SGS'!C79</f>
        <v>0.107824</v>
      </c>
      <c r="D79" s="339">
        <f>'2M - SGS'!D79</f>
        <v>9.1051999999999994E-2</v>
      </c>
      <c r="E79" s="339">
        <f>'2M - SGS'!E79</f>
        <v>7.1135000000000004E-2</v>
      </c>
      <c r="F79" s="339">
        <f>'2M - SGS'!F79</f>
        <v>4.1179E-2</v>
      </c>
      <c r="G79" s="339">
        <f>'2M - SGS'!G79</f>
        <v>4.4423999999999998E-2</v>
      </c>
      <c r="H79" s="339">
        <f>'2M - SGS'!H79</f>
        <v>0.106128</v>
      </c>
      <c r="I79" s="339">
        <f>'2M - SGS'!I79</f>
        <v>0.14288100000000001</v>
      </c>
      <c r="J79" s="339">
        <f>'2M - SGS'!J79</f>
        <v>0.133494</v>
      </c>
      <c r="K79" s="339">
        <f>'2M - SGS'!K79</f>
        <v>5.781E-2</v>
      </c>
      <c r="L79" s="339">
        <f>'2M - SGS'!L79</f>
        <v>3.8018000000000003E-2</v>
      </c>
      <c r="M79" s="339">
        <f>'2M - SGS'!M79</f>
        <v>6.2103999999999999E-2</v>
      </c>
      <c r="N79" s="339">
        <f>'2M - SGS'!N79</f>
        <v>0.10395</v>
      </c>
      <c r="O79" s="339">
        <f>'2M - SGS'!O79</f>
        <v>0.107824</v>
      </c>
      <c r="P79" s="339">
        <f>'2M - SGS'!P79</f>
        <v>9.1051999999999994E-2</v>
      </c>
      <c r="Q79" s="339">
        <f>'2M - SGS'!Q79</f>
        <v>7.1135000000000004E-2</v>
      </c>
      <c r="R79" s="339">
        <f>'2M - SGS'!R79</f>
        <v>4.1179E-2</v>
      </c>
      <c r="S79" s="339">
        <f>'2M - SGS'!S79</f>
        <v>4.4423999999999998E-2</v>
      </c>
      <c r="T79" s="339">
        <f>'2M - SGS'!T79</f>
        <v>0.106128</v>
      </c>
      <c r="U79" s="339">
        <f>'2M - SGS'!U79</f>
        <v>0.14288100000000001</v>
      </c>
      <c r="V79" s="339">
        <f>'2M - SGS'!V79</f>
        <v>0.133494</v>
      </c>
      <c r="W79" s="339">
        <f>'2M - SGS'!W79</f>
        <v>5.781E-2</v>
      </c>
      <c r="X79" s="339">
        <f>'2M - SGS'!X79</f>
        <v>3.8018000000000003E-2</v>
      </c>
      <c r="Y79" s="339">
        <f>'2M - SGS'!Y79</f>
        <v>6.2103999999999999E-2</v>
      </c>
      <c r="Z79" s="339">
        <f>'2M - SGS'!Z79</f>
        <v>0.10395</v>
      </c>
      <c r="AA79" s="339">
        <f>'2M - SGS'!AA79</f>
        <v>0.107824</v>
      </c>
      <c r="AB79" s="339">
        <f>'2M - SGS'!AB79</f>
        <v>9.1051999999999994E-2</v>
      </c>
      <c r="AC79" s="339">
        <f>'2M - SGS'!AC79</f>
        <v>7.1135000000000004E-2</v>
      </c>
      <c r="AD79" s="339">
        <f>'2M - SGS'!AD79</f>
        <v>4.1179E-2</v>
      </c>
      <c r="AE79" s="339">
        <f>'2M - SGS'!AE79</f>
        <v>4.4423999999999998E-2</v>
      </c>
      <c r="AF79" s="339">
        <f>'2M - SGS'!AF79</f>
        <v>0.106128</v>
      </c>
      <c r="AG79" s="339">
        <f>'2M - SGS'!AG79</f>
        <v>0.14288100000000001</v>
      </c>
      <c r="AH79" s="339">
        <f>'2M - SGS'!AH79</f>
        <v>0.133494</v>
      </c>
      <c r="AI79" s="339">
        <f>'2M - SGS'!AI79</f>
        <v>5.781E-2</v>
      </c>
      <c r="AJ79" s="339">
        <f>'2M - SGS'!AJ79</f>
        <v>3.8018000000000003E-2</v>
      </c>
      <c r="AK79" s="339">
        <f>'2M - SGS'!AK79</f>
        <v>6.2103999999999999E-2</v>
      </c>
      <c r="AL79" s="339">
        <f>'2M - SGS'!AL79</f>
        <v>0.10395</v>
      </c>
      <c r="AM79" s="339">
        <f>'2M - SGS'!AM79</f>
        <v>0.107824</v>
      </c>
      <c r="AN79" s="339">
        <f>'2M - SGS'!AN79</f>
        <v>9.1051999999999994E-2</v>
      </c>
      <c r="AO79" s="339">
        <f>'2M - SGS'!AO79</f>
        <v>7.1135000000000004E-2</v>
      </c>
      <c r="AP79" s="339">
        <f>'2M - SGS'!AP79</f>
        <v>4.1179E-2</v>
      </c>
      <c r="AQ79" s="339">
        <f>'2M - SGS'!AQ79</f>
        <v>4.4423999999999998E-2</v>
      </c>
      <c r="AR79" s="339">
        <f>'2M - SGS'!AR79</f>
        <v>0.106128</v>
      </c>
      <c r="AS79" s="339">
        <f>'2M - SGS'!AS79</f>
        <v>0.14288100000000001</v>
      </c>
      <c r="AT79" s="339">
        <f>'2M - SGS'!AT79</f>
        <v>0.133494</v>
      </c>
      <c r="AU79" s="339">
        <f>'2M - SGS'!AU79</f>
        <v>5.781E-2</v>
      </c>
      <c r="AV79" s="339">
        <f>'2M - SGS'!AV79</f>
        <v>3.8018000000000003E-2</v>
      </c>
      <c r="AW79" s="339">
        <f>'2M - SGS'!AW79</f>
        <v>6.2103999999999999E-2</v>
      </c>
      <c r="AX79" s="339">
        <f>'2M - SGS'!AX79</f>
        <v>0.10395</v>
      </c>
      <c r="AY79" s="339">
        <f>'2M - SGS'!AY79</f>
        <v>0.107824</v>
      </c>
      <c r="AZ79" s="339">
        <f>'2M - SGS'!AZ79</f>
        <v>9.1051999999999994E-2</v>
      </c>
      <c r="BA79" s="339">
        <f>'2M - SGS'!BA79</f>
        <v>7.1135000000000004E-2</v>
      </c>
      <c r="BB79" s="339">
        <f>'2M - SGS'!BB79</f>
        <v>4.1179E-2</v>
      </c>
      <c r="BC79" s="339">
        <f>'2M - SGS'!BC79</f>
        <v>4.4423999999999998E-2</v>
      </c>
      <c r="BD79" s="339">
        <f>'2M - SGS'!BD79</f>
        <v>0.106128</v>
      </c>
      <c r="BE79" s="339">
        <f>'2M - SGS'!BE79</f>
        <v>0.14288100000000001</v>
      </c>
      <c r="BF79" s="339">
        <f>'2M - SGS'!BF79</f>
        <v>0.133494</v>
      </c>
      <c r="BG79" s="339">
        <f>'2M - SGS'!BG79</f>
        <v>5.781E-2</v>
      </c>
      <c r="BH79" s="339">
        <f>'2M - SGS'!BH79</f>
        <v>3.8018000000000003E-2</v>
      </c>
      <c r="BI79" s="339">
        <f>'2M - SGS'!BI79</f>
        <v>6.2103999999999999E-2</v>
      </c>
      <c r="BJ79" s="339">
        <f>'2M - SGS'!BJ79</f>
        <v>0.10395</v>
      </c>
      <c r="BK79" s="339">
        <f>'2M - SGS'!BK79</f>
        <v>0.107824</v>
      </c>
      <c r="BL79" s="339">
        <f>'2M - SGS'!BL79</f>
        <v>9.1051999999999994E-2</v>
      </c>
      <c r="BM79" s="339">
        <f>'2M - SGS'!BM79</f>
        <v>7.1135000000000004E-2</v>
      </c>
      <c r="BN79" s="339">
        <f>'2M - SGS'!BN79</f>
        <v>4.1179E-2</v>
      </c>
      <c r="BO79" s="339">
        <f>'2M - SGS'!BO79</f>
        <v>4.4423999999999998E-2</v>
      </c>
      <c r="BP79" s="339">
        <f>'2M - SGS'!BP79</f>
        <v>0.106128</v>
      </c>
      <c r="BQ79" s="339">
        <f>'2M - SGS'!BQ79</f>
        <v>0.14288100000000001</v>
      </c>
      <c r="BR79" s="339">
        <f>'2M - SGS'!BR79</f>
        <v>0.133494</v>
      </c>
      <c r="BS79" s="339">
        <f>'2M - SGS'!BS79</f>
        <v>5.781E-2</v>
      </c>
      <c r="BT79" s="339">
        <f>'2M - SGS'!BT79</f>
        <v>3.8018000000000003E-2</v>
      </c>
      <c r="BU79" s="339">
        <f>'2M - SGS'!BU79</f>
        <v>6.2103999999999999E-2</v>
      </c>
      <c r="BV79" s="339">
        <f>'2M - SGS'!BV79</f>
        <v>0.10395</v>
      </c>
      <c r="BW79" s="339">
        <f>'2M - SGS'!BW79</f>
        <v>0.107824</v>
      </c>
      <c r="BX79" s="339">
        <f>'2M - SGS'!BX79</f>
        <v>9.1051999999999994E-2</v>
      </c>
      <c r="BY79" s="339">
        <f>'2M - SGS'!BY79</f>
        <v>7.1135000000000004E-2</v>
      </c>
      <c r="BZ79" s="339">
        <f>'2M - SGS'!BZ79</f>
        <v>4.1179E-2</v>
      </c>
      <c r="CA79" s="339">
        <f>'2M - SGS'!CA79</f>
        <v>4.4423999999999998E-2</v>
      </c>
      <c r="CB79" s="339">
        <f>'2M - SGS'!CB79</f>
        <v>0.106128</v>
      </c>
      <c r="CC79" s="339">
        <f>'2M - SGS'!CC79</f>
        <v>0.14288100000000001</v>
      </c>
      <c r="CD79" s="339">
        <f>'2M - SGS'!CD79</f>
        <v>0.133494</v>
      </c>
      <c r="CE79" s="339">
        <f>'2M - SGS'!CE79</f>
        <v>5.781E-2</v>
      </c>
      <c r="CF79" s="339">
        <f>'2M - SGS'!CF79</f>
        <v>3.8018000000000003E-2</v>
      </c>
      <c r="CG79" s="339">
        <f>'2M - SGS'!CG79</f>
        <v>6.2103999999999999E-2</v>
      </c>
      <c r="CH79" s="340">
        <f>'2M - SGS'!CH79</f>
        <v>0.10395</v>
      </c>
      <c r="CJ79" s="245">
        <f t="shared" ref="CJ79:CJ90" si="106">SUM(C79:N79)</f>
        <v>0.99999900000000008</v>
      </c>
    </row>
    <row r="80" spans="1:88" ht="15.6" x14ac:dyDescent="0.3">
      <c r="A80" s="574"/>
      <c r="B80" s="14" t="str">
        <f t="shared" si="105"/>
        <v>Cooking</v>
      </c>
      <c r="C80" s="339">
        <f>'2M - SGS'!C80</f>
        <v>8.6096000000000006E-2</v>
      </c>
      <c r="D80" s="339">
        <f>'2M - SGS'!D80</f>
        <v>7.8608999999999998E-2</v>
      </c>
      <c r="E80" s="339">
        <f>'2M - SGS'!E80</f>
        <v>8.1547999999999995E-2</v>
      </c>
      <c r="F80" s="339">
        <f>'2M - SGS'!F80</f>
        <v>7.2947999999999999E-2</v>
      </c>
      <c r="G80" s="339">
        <f>'2M - SGS'!G80</f>
        <v>8.6277000000000006E-2</v>
      </c>
      <c r="H80" s="339">
        <f>'2M - SGS'!H80</f>
        <v>8.3294000000000007E-2</v>
      </c>
      <c r="I80" s="339">
        <f>'2M - SGS'!I80</f>
        <v>8.5859000000000005E-2</v>
      </c>
      <c r="J80" s="339">
        <f>'2M - SGS'!J80</f>
        <v>8.5885000000000003E-2</v>
      </c>
      <c r="K80" s="339">
        <f>'2M - SGS'!K80</f>
        <v>8.3474999999999994E-2</v>
      </c>
      <c r="L80" s="339">
        <f>'2M - SGS'!L80</f>
        <v>8.6262000000000005E-2</v>
      </c>
      <c r="M80" s="339">
        <f>'2M - SGS'!M80</f>
        <v>8.3496000000000001E-2</v>
      </c>
      <c r="N80" s="339">
        <f>'2M - SGS'!N80</f>
        <v>8.6250999999999994E-2</v>
      </c>
      <c r="O80" s="339">
        <f>'2M - SGS'!O80</f>
        <v>8.6096000000000006E-2</v>
      </c>
      <c r="P80" s="339">
        <f>'2M - SGS'!P80</f>
        <v>7.8608999999999998E-2</v>
      </c>
      <c r="Q80" s="339">
        <f>'2M - SGS'!Q80</f>
        <v>8.1547999999999995E-2</v>
      </c>
      <c r="R80" s="339">
        <f>'2M - SGS'!R80</f>
        <v>7.2947999999999999E-2</v>
      </c>
      <c r="S80" s="339">
        <f>'2M - SGS'!S80</f>
        <v>8.6277000000000006E-2</v>
      </c>
      <c r="T80" s="339">
        <f>'2M - SGS'!T80</f>
        <v>8.3294000000000007E-2</v>
      </c>
      <c r="U80" s="339">
        <f>'2M - SGS'!U80</f>
        <v>8.5859000000000005E-2</v>
      </c>
      <c r="V80" s="339">
        <f>'2M - SGS'!V80</f>
        <v>8.5885000000000003E-2</v>
      </c>
      <c r="W80" s="339">
        <f>'2M - SGS'!W80</f>
        <v>8.3474999999999994E-2</v>
      </c>
      <c r="X80" s="339">
        <f>'2M - SGS'!X80</f>
        <v>8.6262000000000005E-2</v>
      </c>
      <c r="Y80" s="339">
        <f>'2M - SGS'!Y80</f>
        <v>8.3496000000000001E-2</v>
      </c>
      <c r="Z80" s="339">
        <f>'2M - SGS'!Z80</f>
        <v>8.6250999999999994E-2</v>
      </c>
      <c r="AA80" s="339">
        <f>'2M - SGS'!AA80</f>
        <v>8.6096000000000006E-2</v>
      </c>
      <c r="AB80" s="339">
        <f>'2M - SGS'!AB80</f>
        <v>7.8608999999999998E-2</v>
      </c>
      <c r="AC80" s="339">
        <f>'2M - SGS'!AC80</f>
        <v>8.1547999999999995E-2</v>
      </c>
      <c r="AD80" s="339">
        <f>'2M - SGS'!AD80</f>
        <v>7.2947999999999999E-2</v>
      </c>
      <c r="AE80" s="339">
        <f>'2M - SGS'!AE80</f>
        <v>8.6277000000000006E-2</v>
      </c>
      <c r="AF80" s="339">
        <f>'2M - SGS'!AF80</f>
        <v>8.3294000000000007E-2</v>
      </c>
      <c r="AG80" s="339">
        <f>'2M - SGS'!AG80</f>
        <v>8.5859000000000005E-2</v>
      </c>
      <c r="AH80" s="339">
        <f>'2M - SGS'!AH80</f>
        <v>8.5885000000000003E-2</v>
      </c>
      <c r="AI80" s="339">
        <f>'2M - SGS'!AI80</f>
        <v>8.3474999999999994E-2</v>
      </c>
      <c r="AJ80" s="339">
        <f>'2M - SGS'!AJ80</f>
        <v>8.6262000000000005E-2</v>
      </c>
      <c r="AK80" s="339">
        <f>'2M - SGS'!AK80</f>
        <v>8.3496000000000001E-2</v>
      </c>
      <c r="AL80" s="339">
        <f>'2M - SGS'!AL80</f>
        <v>8.6250999999999994E-2</v>
      </c>
      <c r="AM80" s="339">
        <f>'2M - SGS'!AM80</f>
        <v>8.6096000000000006E-2</v>
      </c>
      <c r="AN80" s="339">
        <f>'2M - SGS'!AN80</f>
        <v>7.8608999999999998E-2</v>
      </c>
      <c r="AO80" s="339">
        <f>'2M - SGS'!AO80</f>
        <v>8.1547999999999995E-2</v>
      </c>
      <c r="AP80" s="339">
        <f>'2M - SGS'!AP80</f>
        <v>7.2947999999999999E-2</v>
      </c>
      <c r="AQ80" s="339">
        <f>'2M - SGS'!AQ80</f>
        <v>8.6277000000000006E-2</v>
      </c>
      <c r="AR80" s="339">
        <f>'2M - SGS'!AR80</f>
        <v>8.3294000000000007E-2</v>
      </c>
      <c r="AS80" s="339">
        <f>'2M - SGS'!AS80</f>
        <v>8.5859000000000005E-2</v>
      </c>
      <c r="AT80" s="339">
        <f>'2M - SGS'!AT80</f>
        <v>8.5885000000000003E-2</v>
      </c>
      <c r="AU80" s="339">
        <f>'2M - SGS'!AU80</f>
        <v>8.3474999999999994E-2</v>
      </c>
      <c r="AV80" s="339">
        <f>'2M - SGS'!AV80</f>
        <v>8.6262000000000005E-2</v>
      </c>
      <c r="AW80" s="339">
        <f>'2M - SGS'!AW80</f>
        <v>8.3496000000000001E-2</v>
      </c>
      <c r="AX80" s="339">
        <f>'2M - SGS'!AX80</f>
        <v>8.6250999999999994E-2</v>
      </c>
      <c r="AY80" s="339">
        <f>'2M - SGS'!AY80</f>
        <v>8.6096000000000006E-2</v>
      </c>
      <c r="AZ80" s="339">
        <f>'2M - SGS'!AZ80</f>
        <v>7.8608999999999998E-2</v>
      </c>
      <c r="BA80" s="339">
        <f>'2M - SGS'!BA80</f>
        <v>8.1547999999999995E-2</v>
      </c>
      <c r="BB80" s="339">
        <f>'2M - SGS'!BB80</f>
        <v>7.2947999999999999E-2</v>
      </c>
      <c r="BC80" s="339">
        <f>'2M - SGS'!BC80</f>
        <v>8.6277000000000006E-2</v>
      </c>
      <c r="BD80" s="339">
        <f>'2M - SGS'!BD80</f>
        <v>8.3294000000000007E-2</v>
      </c>
      <c r="BE80" s="339">
        <f>'2M - SGS'!BE80</f>
        <v>8.5859000000000005E-2</v>
      </c>
      <c r="BF80" s="339">
        <f>'2M - SGS'!BF80</f>
        <v>8.5885000000000003E-2</v>
      </c>
      <c r="BG80" s="339">
        <f>'2M - SGS'!BG80</f>
        <v>8.3474999999999994E-2</v>
      </c>
      <c r="BH80" s="339">
        <f>'2M - SGS'!BH80</f>
        <v>8.6262000000000005E-2</v>
      </c>
      <c r="BI80" s="339">
        <f>'2M - SGS'!BI80</f>
        <v>8.3496000000000001E-2</v>
      </c>
      <c r="BJ80" s="339">
        <f>'2M - SGS'!BJ80</f>
        <v>8.6250999999999994E-2</v>
      </c>
      <c r="BK80" s="339">
        <f>'2M - SGS'!BK80</f>
        <v>8.6096000000000006E-2</v>
      </c>
      <c r="BL80" s="339">
        <f>'2M - SGS'!BL80</f>
        <v>7.8608999999999998E-2</v>
      </c>
      <c r="BM80" s="339">
        <f>'2M - SGS'!BM80</f>
        <v>8.1547999999999995E-2</v>
      </c>
      <c r="BN80" s="339">
        <f>'2M - SGS'!BN80</f>
        <v>7.2947999999999999E-2</v>
      </c>
      <c r="BO80" s="339">
        <f>'2M - SGS'!BO80</f>
        <v>8.6277000000000006E-2</v>
      </c>
      <c r="BP80" s="339">
        <f>'2M - SGS'!BP80</f>
        <v>8.3294000000000007E-2</v>
      </c>
      <c r="BQ80" s="339">
        <f>'2M - SGS'!BQ80</f>
        <v>8.5859000000000005E-2</v>
      </c>
      <c r="BR80" s="339">
        <f>'2M - SGS'!BR80</f>
        <v>8.5885000000000003E-2</v>
      </c>
      <c r="BS80" s="339">
        <f>'2M - SGS'!BS80</f>
        <v>8.3474999999999994E-2</v>
      </c>
      <c r="BT80" s="339">
        <f>'2M - SGS'!BT80</f>
        <v>8.6262000000000005E-2</v>
      </c>
      <c r="BU80" s="339">
        <f>'2M - SGS'!BU80</f>
        <v>8.3496000000000001E-2</v>
      </c>
      <c r="BV80" s="339">
        <f>'2M - SGS'!BV80</f>
        <v>8.6250999999999994E-2</v>
      </c>
      <c r="BW80" s="339">
        <f>'2M - SGS'!BW80</f>
        <v>8.6096000000000006E-2</v>
      </c>
      <c r="BX80" s="339">
        <f>'2M - SGS'!BX80</f>
        <v>7.8608999999999998E-2</v>
      </c>
      <c r="BY80" s="339">
        <f>'2M - SGS'!BY80</f>
        <v>8.1547999999999995E-2</v>
      </c>
      <c r="BZ80" s="339">
        <f>'2M - SGS'!BZ80</f>
        <v>7.2947999999999999E-2</v>
      </c>
      <c r="CA80" s="339">
        <f>'2M - SGS'!CA80</f>
        <v>8.6277000000000006E-2</v>
      </c>
      <c r="CB80" s="339">
        <f>'2M - SGS'!CB80</f>
        <v>8.3294000000000007E-2</v>
      </c>
      <c r="CC80" s="339">
        <f>'2M - SGS'!CC80</f>
        <v>8.5859000000000005E-2</v>
      </c>
      <c r="CD80" s="339">
        <f>'2M - SGS'!CD80</f>
        <v>8.5885000000000003E-2</v>
      </c>
      <c r="CE80" s="339">
        <f>'2M - SGS'!CE80</f>
        <v>8.3474999999999994E-2</v>
      </c>
      <c r="CF80" s="339">
        <f>'2M - SGS'!CF80</f>
        <v>8.6262000000000005E-2</v>
      </c>
      <c r="CG80" s="339">
        <f>'2M - SGS'!CG80</f>
        <v>8.3496000000000001E-2</v>
      </c>
      <c r="CH80" s="340">
        <f>'2M - SGS'!CH80</f>
        <v>8.6250999999999994E-2</v>
      </c>
      <c r="CJ80" s="245">
        <f t="shared" si="106"/>
        <v>0.99999999999999989</v>
      </c>
    </row>
    <row r="81" spans="1:88" ht="15.6" x14ac:dyDescent="0.3">
      <c r="A81" s="574"/>
      <c r="B81" s="14" t="str">
        <f t="shared" si="105"/>
        <v>Cooling</v>
      </c>
      <c r="C81" s="339">
        <f>'2M - SGS'!C81</f>
        <v>6.0000000000000002E-6</v>
      </c>
      <c r="D81" s="339">
        <f>'2M - SGS'!D81</f>
        <v>2.4699999999999999E-4</v>
      </c>
      <c r="E81" s="339">
        <f>'2M - SGS'!E81</f>
        <v>7.2360000000000002E-3</v>
      </c>
      <c r="F81" s="339">
        <f>'2M - SGS'!F81</f>
        <v>2.1690999999999998E-2</v>
      </c>
      <c r="G81" s="339">
        <f>'2M - SGS'!G81</f>
        <v>6.2979999999999994E-2</v>
      </c>
      <c r="H81" s="339">
        <f>'2M - SGS'!H81</f>
        <v>0.21317</v>
      </c>
      <c r="I81" s="339">
        <f>'2M - SGS'!I81</f>
        <v>0.29002899999999998</v>
      </c>
      <c r="J81" s="339">
        <f>'2M - SGS'!J81</f>
        <v>0.270206</v>
      </c>
      <c r="K81" s="339">
        <f>'2M - SGS'!K81</f>
        <v>0.108695</v>
      </c>
      <c r="L81" s="339">
        <f>'2M - SGS'!L81</f>
        <v>1.9643000000000001E-2</v>
      </c>
      <c r="M81" s="339">
        <f>'2M - SGS'!M81</f>
        <v>6.0299999999999998E-3</v>
      </c>
      <c r="N81" s="339">
        <f>'2M - SGS'!N81</f>
        <v>6.3999999999999997E-5</v>
      </c>
      <c r="O81" s="339">
        <f>'2M - SGS'!O81</f>
        <v>6.0000000000000002E-6</v>
      </c>
      <c r="P81" s="339">
        <f>'2M - SGS'!P81</f>
        <v>2.4699999999999999E-4</v>
      </c>
      <c r="Q81" s="339">
        <f>'2M - SGS'!Q81</f>
        <v>7.2360000000000002E-3</v>
      </c>
      <c r="R81" s="339">
        <f>'2M - SGS'!R81</f>
        <v>2.1690999999999998E-2</v>
      </c>
      <c r="S81" s="339">
        <f>'2M - SGS'!S81</f>
        <v>6.2979999999999994E-2</v>
      </c>
      <c r="T81" s="339">
        <f>'2M - SGS'!T81</f>
        <v>0.21317</v>
      </c>
      <c r="U81" s="339">
        <f>'2M - SGS'!U81</f>
        <v>0.29002899999999998</v>
      </c>
      <c r="V81" s="339">
        <f>'2M - SGS'!V81</f>
        <v>0.270206</v>
      </c>
      <c r="W81" s="339">
        <f>'2M - SGS'!W81</f>
        <v>0.108695</v>
      </c>
      <c r="X81" s="339">
        <f>'2M - SGS'!X81</f>
        <v>1.9643000000000001E-2</v>
      </c>
      <c r="Y81" s="339">
        <f>'2M - SGS'!Y81</f>
        <v>6.0299999999999998E-3</v>
      </c>
      <c r="Z81" s="339">
        <f>'2M - SGS'!Z81</f>
        <v>6.3999999999999997E-5</v>
      </c>
      <c r="AA81" s="339">
        <f>'2M - SGS'!AA81</f>
        <v>6.0000000000000002E-6</v>
      </c>
      <c r="AB81" s="339">
        <f>'2M - SGS'!AB81</f>
        <v>2.4699999999999999E-4</v>
      </c>
      <c r="AC81" s="339">
        <f>'2M - SGS'!AC81</f>
        <v>7.2360000000000002E-3</v>
      </c>
      <c r="AD81" s="339">
        <f>'2M - SGS'!AD81</f>
        <v>2.1690999999999998E-2</v>
      </c>
      <c r="AE81" s="339">
        <f>'2M - SGS'!AE81</f>
        <v>6.2979999999999994E-2</v>
      </c>
      <c r="AF81" s="339">
        <f>'2M - SGS'!AF81</f>
        <v>0.21317</v>
      </c>
      <c r="AG81" s="339">
        <f>'2M - SGS'!AG81</f>
        <v>0.29002899999999998</v>
      </c>
      <c r="AH81" s="339">
        <f>'2M - SGS'!AH81</f>
        <v>0.270206</v>
      </c>
      <c r="AI81" s="339">
        <f>'2M - SGS'!AI81</f>
        <v>0.108695</v>
      </c>
      <c r="AJ81" s="339">
        <f>'2M - SGS'!AJ81</f>
        <v>1.9643000000000001E-2</v>
      </c>
      <c r="AK81" s="339">
        <f>'2M - SGS'!AK81</f>
        <v>6.0299999999999998E-3</v>
      </c>
      <c r="AL81" s="339">
        <f>'2M - SGS'!AL81</f>
        <v>6.3999999999999997E-5</v>
      </c>
      <c r="AM81" s="339">
        <f>'2M - SGS'!AM81</f>
        <v>6.0000000000000002E-6</v>
      </c>
      <c r="AN81" s="339">
        <f>'2M - SGS'!AN81</f>
        <v>2.4699999999999999E-4</v>
      </c>
      <c r="AO81" s="339">
        <f>'2M - SGS'!AO81</f>
        <v>7.2360000000000002E-3</v>
      </c>
      <c r="AP81" s="339">
        <f>'2M - SGS'!AP81</f>
        <v>2.1690999999999998E-2</v>
      </c>
      <c r="AQ81" s="339">
        <f>'2M - SGS'!AQ81</f>
        <v>6.2979999999999994E-2</v>
      </c>
      <c r="AR81" s="339">
        <f>'2M - SGS'!AR81</f>
        <v>0.21317</v>
      </c>
      <c r="AS81" s="339">
        <f>'2M - SGS'!AS81</f>
        <v>0.29002899999999998</v>
      </c>
      <c r="AT81" s="339">
        <f>'2M - SGS'!AT81</f>
        <v>0.270206</v>
      </c>
      <c r="AU81" s="339">
        <f>'2M - SGS'!AU81</f>
        <v>0.108695</v>
      </c>
      <c r="AV81" s="339">
        <f>'2M - SGS'!AV81</f>
        <v>1.9643000000000001E-2</v>
      </c>
      <c r="AW81" s="339">
        <f>'2M - SGS'!AW81</f>
        <v>6.0299999999999998E-3</v>
      </c>
      <c r="AX81" s="339">
        <f>'2M - SGS'!AX81</f>
        <v>6.3999999999999997E-5</v>
      </c>
      <c r="AY81" s="339">
        <f>'2M - SGS'!AY81</f>
        <v>6.0000000000000002E-6</v>
      </c>
      <c r="AZ81" s="339">
        <f>'2M - SGS'!AZ81</f>
        <v>2.4699999999999999E-4</v>
      </c>
      <c r="BA81" s="339">
        <f>'2M - SGS'!BA81</f>
        <v>7.2360000000000002E-3</v>
      </c>
      <c r="BB81" s="339">
        <f>'2M - SGS'!BB81</f>
        <v>2.1690999999999998E-2</v>
      </c>
      <c r="BC81" s="339">
        <f>'2M - SGS'!BC81</f>
        <v>6.2979999999999994E-2</v>
      </c>
      <c r="BD81" s="339">
        <f>'2M - SGS'!BD81</f>
        <v>0.21317</v>
      </c>
      <c r="BE81" s="339">
        <f>'2M - SGS'!BE81</f>
        <v>0.29002899999999998</v>
      </c>
      <c r="BF81" s="339">
        <f>'2M - SGS'!BF81</f>
        <v>0.270206</v>
      </c>
      <c r="BG81" s="339">
        <f>'2M - SGS'!BG81</f>
        <v>0.108695</v>
      </c>
      <c r="BH81" s="339">
        <f>'2M - SGS'!BH81</f>
        <v>1.9643000000000001E-2</v>
      </c>
      <c r="BI81" s="339">
        <f>'2M - SGS'!BI81</f>
        <v>6.0299999999999998E-3</v>
      </c>
      <c r="BJ81" s="339">
        <f>'2M - SGS'!BJ81</f>
        <v>6.3999999999999997E-5</v>
      </c>
      <c r="BK81" s="339">
        <f>'2M - SGS'!BK81</f>
        <v>6.0000000000000002E-6</v>
      </c>
      <c r="BL81" s="339">
        <f>'2M - SGS'!BL81</f>
        <v>2.4699999999999999E-4</v>
      </c>
      <c r="BM81" s="339">
        <f>'2M - SGS'!BM81</f>
        <v>7.2360000000000002E-3</v>
      </c>
      <c r="BN81" s="339">
        <f>'2M - SGS'!BN81</f>
        <v>2.1690999999999998E-2</v>
      </c>
      <c r="BO81" s="339">
        <f>'2M - SGS'!BO81</f>
        <v>6.2979999999999994E-2</v>
      </c>
      <c r="BP81" s="339">
        <f>'2M - SGS'!BP81</f>
        <v>0.21317</v>
      </c>
      <c r="BQ81" s="339">
        <f>'2M - SGS'!BQ81</f>
        <v>0.29002899999999998</v>
      </c>
      <c r="BR81" s="339">
        <f>'2M - SGS'!BR81</f>
        <v>0.270206</v>
      </c>
      <c r="BS81" s="339">
        <f>'2M - SGS'!BS81</f>
        <v>0.108695</v>
      </c>
      <c r="BT81" s="339">
        <f>'2M - SGS'!BT81</f>
        <v>1.9643000000000001E-2</v>
      </c>
      <c r="BU81" s="339">
        <f>'2M - SGS'!BU81</f>
        <v>6.0299999999999998E-3</v>
      </c>
      <c r="BV81" s="339">
        <f>'2M - SGS'!BV81</f>
        <v>6.3999999999999997E-5</v>
      </c>
      <c r="BW81" s="339">
        <f>'2M - SGS'!BW81</f>
        <v>6.0000000000000002E-6</v>
      </c>
      <c r="BX81" s="339">
        <f>'2M - SGS'!BX81</f>
        <v>2.4699999999999999E-4</v>
      </c>
      <c r="BY81" s="339">
        <f>'2M - SGS'!BY81</f>
        <v>7.2360000000000002E-3</v>
      </c>
      <c r="BZ81" s="339">
        <f>'2M - SGS'!BZ81</f>
        <v>2.1690999999999998E-2</v>
      </c>
      <c r="CA81" s="339">
        <f>'2M - SGS'!CA81</f>
        <v>6.2979999999999994E-2</v>
      </c>
      <c r="CB81" s="339">
        <f>'2M - SGS'!CB81</f>
        <v>0.21317</v>
      </c>
      <c r="CC81" s="339">
        <f>'2M - SGS'!CC81</f>
        <v>0.29002899999999998</v>
      </c>
      <c r="CD81" s="339">
        <f>'2M - SGS'!CD81</f>
        <v>0.270206</v>
      </c>
      <c r="CE81" s="339">
        <f>'2M - SGS'!CE81</f>
        <v>0.108695</v>
      </c>
      <c r="CF81" s="339">
        <f>'2M - SGS'!CF81</f>
        <v>1.9643000000000001E-2</v>
      </c>
      <c r="CG81" s="339">
        <f>'2M - SGS'!CG81</f>
        <v>6.0299999999999998E-3</v>
      </c>
      <c r="CH81" s="340">
        <f>'2M - SGS'!CH81</f>
        <v>6.3999999999999997E-5</v>
      </c>
      <c r="CJ81" s="245">
        <f t="shared" si="106"/>
        <v>0.9999969999999998</v>
      </c>
    </row>
    <row r="82" spans="1:88" ht="15.6" x14ac:dyDescent="0.3">
      <c r="A82" s="574"/>
      <c r="B82" s="14" t="str">
        <f t="shared" si="105"/>
        <v>Ext Lighting</v>
      </c>
      <c r="C82" s="339">
        <f>'2M - SGS'!C82</f>
        <v>0.106265</v>
      </c>
      <c r="D82" s="339">
        <f>'2M - SGS'!D82</f>
        <v>8.2161999999999999E-2</v>
      </c>
      <c r="E82" s="339">
        <f>'2M - SGS'!E82</f>
        <v>7.0887000000000006E-2</v>
      </c>
      <c r="F82" s="339">
        <f>'2M - SGS'!F82</f>
        <v>6.8145999999999998E-2</v>
      </c>
      <c r="G82" s="339">
        <f>'2M - SGS'!G82</f>
        <v>8.1852999999999995E-2</v>
      </c>
      <c r="H82" s="339">
        <f>'2M - SGS'!H82</f>
        <v>6.7163E-2</v>
      </c>
      <c r="I82" s="339">
        <f>'2M - SGS'!I82</f>
        <v>8.6751999999999996E-2</v>
      </c>
      <c r="J82" s="339">
        <f>'2M - SGS'!J82</f>
        <v>6.9401000000000004E-2</v>
      </c>
      <c r="K82" s="339">
        <f>'2M - SGS'!K82</f>
        <v>8.2907999999999996E-2</v>
      </c>
      <c r="L82" s="339">
        <f>'2M - SGS'!L82</f>
        <v>0.100507</v>
      </c>
      <c r="M82" s="339">
        <f>'2M - SGS'!M82</f>
        <v>8.7251999999999996E-2</v>
      </c>
      <c r="N82" s="339">
        <f>'2M - SGS'!N82</f>
        <v>9.6703999999999998E-2</v>
      </c>
      <c r="O82" s="339">
        <f>'2M - SGS'!O82</f>
        <v>0.106265</v>
      </c>
      <c r="P82" s="339">
        <f>'2M - SGS'!P82</f>
        <v>8.2161999999999999E-2</v>
      </c>
      <c r="Q82" s="339">
        <f>'2M - SGS'!Q82</f>
        <v>7.0887000000000006E-2</v>
      </c>
      <c r="R82" s="339">
        <f>'2M - SGS'!R82</f>
        <v>6.8145999999999998E-2</v>
      </c>
      <c r="S82" s="339">
        <f>'2M - SGS'!S82</f>
        <v>8.1852999999999995E-2</v>
      </c>
      <c r="T82" s="339">
        <f>'2M - SGS'!T82</f>
        <v>6.7163E-2</v>
      </c>
      <c r="U82" s="339">
        <f>'2M - SGS'!U82</f>
        <v>8.6751999999999996E-2</v>
      </c>
      <c r="V82" s="339">
        <f>'2M - SGS'!V82</f>
        <v>6.9401000000000004E-2</v>
      </c>
      <c r="W82" s="339">
        <f>'2M - SGS'!W82</f>
        <v>8.2907999999999996E-2</v>
      </c>
      <c r="X82" s="339">
        <f>'2M - SGS'!X82</f>
        <v>0.100507</v>
      </c>
      <c r="Y82" s="339">
        <f>'2M - SGS'!Y82</f>
        <v>8.7251999999999996E-2</v>
      </c>
      <c r="Z82" s="339">
        <f>'2M - SGS'!Z82</f>
        <v>9.6703999999999998E-2</v>
      </c>
      <c r="AA82" s="339">
        <f>'2M - SGS'!AA82</f>
        <v>0.106265</v>
      </c>
      <c r="AB82" s="339">
        <f>'2M - SGS'!AB82</f>
        <v>8.2161999999999999E-2</v>
      </c>
      <c r="AC82" s="339">
        <f>'2M - SGS'!AC82</f>
        <v>7.0887000000000006E-2</v>
      </c>
      <c r="AD82" s="339">
        <f>'2M - SGS'!AD82</f>
        <v>6.8145999999999998E-2</v>
      </c>
      <c r="AE82" s="339">
        <f>'2M - SGS'!AE82</f>
        <v>8.1852999999999995E-2</v>
      </c>
      <c r="AF82" s="339">
        <f>'2M - SGS'!AF82</f>
        <v>6.7163E-2</v>
      </c>
      <c r="AG82" s="339">
        <f>'2M - SGS'!AG82</f>
        <v>8.6751999999999996E-2</v>
      </c>
      <c r="AH82" s="339">
        <f>'2M - SGS'!AH82</f>
        <v>6.9401000000000004E-2</v>
      </c>
      <c r="AI82" s="339">
        <f>'2M - SGS'!AI82</f>
        <v>8.2907999999999996E-2</v>
      </c>
      <c r="AJ82" s="339">
        <f>'2M - SGS'!AJ82</f>
        <v>0.100507</v>
      </c>
      <c r="AK82" s="339">
        <f>'2M - SGS'!AK82</f>
        <v>8.7251999999999996E-2</v>
      </c>
      <c r="AL82" s="339">
        <f>'2M - SGS'!AL82</f>
        <v>9.6703999999999998E-2</v>
      </c>
      <c r="AM82" s="339">
        <f>'2M - SGS'!AM82</f>
        <v>0.106265</v>
      </c>
      <c r="AN82" s="339">
        <f>'2M - SGS'!AN82</f>
        <v>8.2161999999999999E-2</v>
      </c>
      <c r="AO82" s="339">
        <f>'2M - SGS'!AO82</f>
        <v>7.0887000000000006E-2</v>
      </c>
      <c r="AP82" s="339">
        <f>'2M - SGS'!AP82</f>
        <v>6.8145999999999998E-2</v>
      </c>
      <c r="AQ82" s="339">
        <f>'2M - SGS'!AQ82</f>
        <v>8.1852999999999995E-2</v>
      </c>
      <c r="AR82" s="339">
        <f>'2M - SGS'!AR82</f>
        <v>6.7163E-2</v>
      </c>
      <c r="AS82" s="339">
        <f>'2M - SGS'!AS82</f>
        <v>8.6751999999999996E-2</v>
      </c>
      <c r="AT82" s="339">
        <f>'2M - SGS'!AT82</f>
        <v>6.9401000000000004E-2</v>
      </c>
      <c r="AU82" s="339">
        <f>'2M - SGS'!AU82</f>
        <v>8.2907999999999996E-2</v>
      </c>
      <c r="AV82" s="339">
        <f>'2M - SGS'!AV82</f>
        <v>0.100507</v>
      </c>
      <c r="AW82" s="339">
        <f>'2M - SGS'!AW82</f>
        <v>8.7251999999999996E-2</v>
      </c>
      <c r="AX82" s="339">
        <f>'2M - SGS'!AX82</f>
        <v>9.6703999999999998E-2</v>
      </c>
      <c r="AY82" s="339">
        <f>'2M - SGS'!AY82</f>
        <v>0.106265</v>
      </c>
      <c r="AZ82" s="339">
        <f>'2M - SGS'!AZ82</f>
        <v>8.2161999999999999E-2</v>
      </c>
      <c r="BA82" s="339">
        <f>'2M - SGS'!BA82</f>
        <v>7.0887000000000006E-2</v>
      </c>
      <c r="BB82" s="339">
        <f>'2M - SGS'!BB82</f>
        <v>6.8145999999999998E-2</v>
      </c>
      <c r="BC82" s="339">
        <f>'2M - SGS'!BC82</f>
        <v>8.1852999999999995E-2</v>
      </c>
      <c r="BD82" s="339">
        <f>'2M - SGS'!BD82</f>
        <v>6.7163E-2</v>
      </c>
      <c r="BE82" s="339">
        <f>'2M - SGS'!BE82</f>
        <v>8.6751999999999996E-2</v>
      </c>
      <c r="BF82" s="339">
        <f>'2M - SGS'!BF82</f>
        <v>6.9401000000000004E-2</v>
      </c>
      <c r="BG82" s="339">
        <f>'2M - SGS'!BG82</f>
        <v>8.2907999999999996E-2</v>
      </c>
      <c r="BH82" s="339">
        <f>'2M - SGS'!BH82</f>
        <v>0.100507</v>
      </c>
      <c r="BI82" s="339">
        <f>'2M - SGS'!BI82</f>
        <v>8.7251999999999996E-2</v>
      </c>
      <c r="BJ82" s="339">
        <f>'2M - SGS'!BJ82</f>
        <v>9.6703999999999998E-2</v>
      </c>
      <c r="BK82" s="339">
        <f>'2M - SGS'!BK82</f>
        <v>0.106265</v>
      </c>
      <c r="BL82" s="339">
        <f>'2M - SGS'!BL82</f>
        <v>8.2161999999999999E-2</v>
      </c>
      <c r="BM82" s="339">
        <f>'2M - SGS'!BM82</f>
        <v>7.0887000000000006E-2</v>
      </c>
      <c r="BN82" s="339">
        <f>'2M - SGS'!BN82</f>
        <v>6.8145999999999998E-2</v>
      </c>
      <c r="BO82" s="339">
        <f>'2M - SGS'!BO82</f>
        <v>8.1852999999999995E-2</v>
      </c>
      <c r="BP82" s="339">
        <f>'2M - SGS'!BP82</f>
        <v>6.7163E-2</v>
      </c>
      <c r="BQ82" s="339">
        <f>'2M - SGS'!BQ82</f>
        <v>8.6751999999999996E-2</v>
      </c>
      <c r="BR82" s="339">
        <f>'2M - SGS'!BR82</f>
        <v>6.9401000000000004E-2</v>
      </c>
      <c r="BS82" s="339">
        <f>'2M - SGS'!BS82</f>
        <v>8.2907999999999996E-2</v>
      </c>
      <c r="BT82" s="339">
        <f>'2M - SGS'!BT82</f>
        <v>0.100507</v>
      </c>
      <c r="BU82" s="339">
        <f>'2M - SGS'!BU82</f>
        <v>8.7251999999999996E-2</v>
      </c>
      <c r="BV82" s="339">
        <f>'2M - SGS'!BV82</f>
        <v>9.6703999999999998E-2</v>
      </c>
      <c r="BW82" s="339">
        <f>'2M - SGS'!BW82</f>
        <v>0.106265</v>
      </c>
      <c r="BX82" s="339">
        <f>'2M - SGS'!BX82</f>
        <v>8.2161999999999999E-2</v>
      </c>
      <c r="BY82" s="339">
        <f>'2M - SGS'!BY82</f>
        <v>7.0887000000000006E-2</v>
      </c>
      <c r="BZ82" s="339">
        <f>'2M - SGS'!BZ82</f>
        <v>6.8145999999999998E-2</v>
      </c>
      <c r="CA82" s="339">
        <f>'2M - SGS'!CA82</f>
        <v>8.1852999999999995E-2</v>
      </c>
      <c r="CB82" s="339">
        <f>'2M - SGS'!CB82</f>
        <v>6.7163E-2</v>
      </c>
      <c r="CC82" s="339">
        <f>'2M - SGS'!CC82</f>
        <v>8.6751999999999996E-2</v>
      </c>
      <c r="CD82" s="339">
        <f>'2M - SGS'!CD82</f>
        <v>6.9401000000000004E-2</v>
      </c>
      <c r="CE82" s="339">
        <f>'2M - SGS'!CE82</f>
        <v>8.2907999999999996E-2</v>
      </c>
      <c r="CF82" s="339">
        <f>'2M - SGS'!CF82</f>
        <v>0.100507</v>
      </c>
      <c r="CG82" s="339">
        <f>'2M - SGS'!CG82</f>
        <v>8.7251999999999996E-2</v>
      </c>
      <c r="CH82" s="340">
        <f>'2M - SGS'!CH82</f>
        <v>9.6703999999999998E-2</v>
      </c>
      <c r="CJ82" s="245">
        <f t="shared" si="106"/>
        <v>1</v>
      </c>
    </row>
    <row r="83" spans="1:88" ht="15.6" x14ac:dyDescent="0.3">
      <c r="A83" s="574"/>
      <c r="B83" s="14" t="str">
        <f t="shared" si="105"/>
        <v>Heating</v>
      </c>
      <c r="C83" s="339">
        <f>'2M - SGS'!C83</f>
        <v>0.210397</v>
      </c>
      <c r="D83" s="339">
        <f>'2M - SGS'!D83</f>
        <v>0.17743600000000001</v>
      </c>
      <c r="E83" s="339">
        <f>'2M - SGS'!E83</f>
        <v>0.13192400000000001</v>
      </c>
      <c r="F83" s="339">
        <f>'2M - SGS'!F83</f>
        <v>5.9718E-2</v>
      </c>
      <c r="G83" s="339">
        <f>'2M - SGS'!G83</f>
        <v>2.6769000000000001E-2</v>
      </c>
      <c r="H83" s="339">
        <f>'2M - SGS'!H83</f>
        <v>4.2950000000000002E-3</v>
      </c>
      <c r="I83" s="339">
        <f>'2M - SGS'!I83</f>
        <v>2.895E-3</v>
      </c>
      <c r="J83" s="339">
        <f>'2M - SGS'!J83</f>
        <v>3.4320000000000002E-3</v>
      </c>
      <c r="K83" s="339">
        <f>'2M - SGS'!K83</f>
        <v>9.4020000000000006E-3</v>
      </c>
      <c r="L83" s="339">
        <f>'2M - SGS'!L83</f>
        <v>5.5496999999999998E-2</v>
      </c>
      <c r="M83" s="339">
        <f>'2M - SGS'!M83</f>
        <v>0.115452</v>
      </c>
      <c r="N83" s="339">
        <f>'2M - SGS'!N83</f>
        <v>0.20278099999999999</v>
      </c>
      <c r="O83" s="339">
        <f>'2M - SGS'!O83</f>
        <v>0.210397</v>
      </c>
      <c r="P83" s="339">
        <f>'2M - SGS'!P83</f>
        <v>0.17743600000000001</v>
      </c>
      <c r="Q83" s="339">
        <f>'2M - SGS'!Q83</f>
        <v>0.13192400000000001</v>
      </c>
      <c r="R83" s="339">
        <f>'2M - SGS'!R83</f>
        <v>5.9718E-2</v>
      </c>
      <c r="S83" s="339">
        <f>'2M - SGS'!S83</f>
        <v>2.6769000000000001E-2</v>
      </c>
      <c r="T83" s="339">
        <f>'2M - SGS'!T83</f>
        <v>4.2950000000000002E-3</v>
      </c>
      <c r="U83" s="339">
        <f>'2M - SGS'!U83</f>
        <v>2.895E-3</v>
      </c>
      <c r="V83" s="339">
        <f>'2M - SGS'!V83</f>
        <v>3.4320000000000002E-3</v>
      </c>
      <c r="W83" s="339">
        <f>'2M - SGS'!W83</f>
        <v>9.4020000000000006E-3</v>
      </c>
      <c r="X83" s="339">
        <f>'2M - SGS'!X83</f>
        <v>5.5496999999999998E-2</v>
      </c>
      <c r="Y83" s="339">
        <f>'2M - SGS'!Y83</f>
        <v>0.115452</v>
      </c>
      <c r="Z83" s="339">
        <f>'2M - SGS'!Z83</f>
        <v>0.20278099999999999</v>
      </c>
      <c r="AA83" s="339">
        <f>'2M - SGS'!AA83</f>
        <v>0.210397</v>
      </c>
      <c r="AB83" s="339">
        <f>'2M - SGS'!AB83</f>
        <v>0.17743600000000001</v>
      </c>
      <c r="AC83" s="339">
        <f>'2M - SGS'!AC83</f>
        <v>0.13192400000000001</v>
      </c>
      <c r="AD83" s="339">
        <f>'2M - SGS'!AD83</f>
        <v>5.9718E-2</v>
      </c>
      <c r="AE83" s="339">
        <f>'2M - SGS'!AE83</f>
        <v>2.6769000000000001E-2</v>
      </c>
      <c r="AF83" s="339">
        <f>'2M - SGS'!AF83</f>
        <v>4.2950000000000002E-3</v>
      </c>
      <c r="AG83" s="339">
        <f>'2M - SGS'!AG83</f>
        <v>2.895E-3</v>
      </c>
      <c r="AH83" s="339">
        <f>'2M - SGS'!AH83</f>
        <v>3.4320000000000002E-3</v>
      </c>
      <c r="AI83" s="339">
        <f>'2M - SGS'!AI83</f>
        <v>9.4020000000000006E-3</v>
      </c>
      <c r="AJ83" s="339">
        <f>'2M - SGS'!AJ83</f>
        <v>5.5496999999999998E-2</v>
      </c>
      <c r="AK83" s="339">
        <f>'2M - SGS'!AK83</f>
        <v>0.115452</v>
      </c>
      <c r="AL83" s="339">
        <f>'2M - SGS'!AL83</f>
        <v>0.20278099999999999</v>
      </c>
      <c r="AM83" s="339">
        <f>'2M - SGS'!AM83</f>
        <v>0.210397</v>
      </c>
      <c r="AN83" s="339">
        <f>'2M - SGS'!AN83</f>
        <v>0.17743600000000001</v>
      </c>
      <c r="AO83" s="339">
        <f>'2M - SGS'!AO83</f>
        <v>0.13192400000000001</v>
      </c>
      <c r="AP83" s="339">
        <f>'2M - SGS'!AP83</f>
        <v>5.9718E-2</v>
      </c>
      <c r="AQ83" s="339">
        <f>'2M - SGS'!AQ83</f>
        <v>2.6769000000000001E-2</v>
      </c>
      <c r="AR83" s="339">
        <f>'2M - SGS'!AR83</f>
        <v>4.2950000000000002E-3</v>
      </c>
      <c r="AS83" s="339">
        <f>'2M - SGS'!AS83</f>
        <v>2.895E-3</v>
      </c>
      <c r="AT83" s="339">
        <f>'2M - SGS'!AT83</f>
        <v>3.4320000000000002E-3</v>
      </c>
      <c r="AU83" s="339">
        <f>'2M - SGS'!AU83</f>
        <v>9.4020000000000006E-3</v>
      </c>
      <c r="AV83" s="339">
        <f>'2M - SGS'!AV83</f>
        <v>5.5496999999999998E-2</v>
      </c>
      <c r="AW83" s="339">
        <f>'2M - SGS'!AW83</f>
        <v>0.115452</v>
      </c>
      <c r="AX83" s="339">
        <f>'2M - SGS'!AX83</f>
        <v>0.20278099999999999</v>
      </c>
      <c r="AY83" s="339">
        <f>'2M - SGS'!AY83</f>
        <v>0.210397</v>
      </c>
      <c r="AZ83" s="339">
        <f>'2M - SGS'!AZ83</f>
        <v>0.17743600000000001</v>
      </c>
      <c r="BA83" s="339">
        <f>'2M - SGS'!BA83</f>
        <v>0.13192400000000001</v>
      </c>
      <c r="BB83" s="339">
        <f>'2M - SGS'!BB83</f>
        <v>5.9718E-2</v>
      </c>
      <c r="BC83" s="339">
        <f>'2M - SGS'!BC83</f>
        <v>2.6769000000000001E-2</v>
      </c>
      <c r="BD83" s="339">
        <f>'2M - SGS'!BD83</f>
        <v>4.2950000000000002E-3</v>
      </c>
      <c r="BE83" s="339">
        <f>'2M - SGS'!BE83</f>
        <v>2.895E-3</v>
      </c>
      <c r="BF83" s="339">
        <f>'2M - SGS'!BF83</f>
        <v>3.4320000000000002E-3</v>
      </c>
      <c r="BG83" s="339">
        <f>'2M - SGS'!BG83</f>
        <v>9.4020000000000006E-3</v>
      </c>
      <c r="BH83" s="339">
        <f>'2M - SGS'!BH83</f>
        <v>5.5496999999999998E-2</v>
      </c>
      <c r="BI83" s="339">
        <f>'2M - SGS'!BI83</f>
        <v>0.115452</v>
      </c>
      <c r="BJ83" s="339">
        <f>'2M - SGS'!BJ83</f>
        <v>0.20278099999999999</v>
      </c>
      <c r="BK83" s="339">
        <f>'2M - SGS'!BK83</f>
        <v>0.210397</v>
      </c>
      <c r="BL83" s="339">
        <f>'2M - SGS'!BL83</f>
        <v>0.17743600000000001</v>
      </c>
      <c r="BM83" s="339">
        <f>'2M - SGS'!BM83</f>
        <v>0.13192400000000001</v>
      </c>
      <c r="BN83" s="339">
        <f>'2M - SGS'!BN83</f>
        <v>5.9718E-2</v>
      </c>
      <c r="BO83" s="339">
        <f>'2M - SGS'!BO83</f>
        <v>2.6769000000000001E-2</v>
      </c>
      <c r="BP83" s="339">
        <f>'2M - SGS'!BP83</f>
        <v>4.2950000000000002E-3</v>
      </c>
      <c r="BQ83" s="339">
        <f>'2M - SGS'!BQ83</f>
        <v>2.895E-3</v>
      </c>
      <c r="BR83" s="339">
        <f>'2M - SGS'!BR83</f>
        <v>3.4320000000000002E-3</v>
      </c>
      <c r="BS83" s="339">
        <f>'2M - SGS'!BS83</f>
        <v>9.4020000000000006E-3</v>
      </c>
      <c r="BT83" s="339">
        <f>'2M - SGS'!BT83</f>
        <v>5.5496999999999998E-2</v>
      </c>
      <c r="BU83" s="339">
        <f>'2M - SGS'!BU83</f>
        <v>0.115452</v>
      </c>
      <c r="BV83" s="339">
        <f>'2M - SGS'!BV83</f>
        <v>0.20278099999999999</v>
      </c>
      <c r="BW83" s="339">
        <f>'2M - SGS'!BW83</f>
        <v>0.210397</v>
      </c>
      <c r="BX83" s="339">
        <f>'2M - SGS'!BX83</f>
        <v>0.17743600000000001</v>
      </c>
      <c r="BY83" s="339">
        <f>'2M - SGS'!BY83</f>
        <v>0.13192400000000001</v>
      </c>
      <c r="BZ83" s="339">
        <f>'2M - SGS'!BZ83</f>
        <v>5.9718E-2</v>
      </c>
      <c r="CA83" s="339">
        <f>'2M - SGS'!CA83</f>
        <v>2.6769000000000001E-2</v>
      </c>
      <c r="CB83" s="339">
        <f>'2M - SGS'!CB83</f>
        <v>4.2950000000000002E-3</v>
      </c>
      <c r="CC83" s="339">
        <f>'2M - SGS'!CC83</f>
        <v>2.895E-3</v>
      </c>
      <c r="CD83" s="339">
        <f>'2M - SGS'!CD83</f>
        <v>3.4320000000000002E-3</v>
      </c>
      <c r="CE83" s="339">
        <f>'2M - SGS'!CE83</f>
        <v>9.4020000000000006E-3</v>
      </c>
      <c r="CF83" s="339">
        <f>'2M - SGS'!CF83</f>
        <v>5.5496999999999998E-2</v>
      </c>
      <c r="CG83" s="339">
        <f>'2M - SGS'!CG83</f>
        <v>0.115452</v>
      </c>
      <c r="CH83" s="340">
        <f>'2M - SGS'!CH83</f>
        <v>0.20278099999999999</v>
      </c>
      <c r="CJ83" s="245">
        <f t="shared" si="106"/>
        <v>0.99999800000000016</v>
      </c>
    </row>
    <row r="84" spans="1:88" ht="15.6" x14ac:dyDescent="0.3">
      <c r="A84" s="574"/>
      <c r="B84" s="14" t="str">
        <f t="shared" si="105"/>
        <v>HVAC</v>
      </c>
      <c r="C84" s="339">
        <f>'2M - SGS'!C84</f>
        <v>0.107824</v>
      </c>
      <c r="D84" s="339">
        <f>'2M - SGS'!D84</f>
        <v>9.1051999999999994E-2</v>
      </c>
      <c r="E84" s="339">
        <f>'2M - SGS'!E84</f>
        <v>7.1135000000000004E-2</v>
      </c>
      <c r="F84" s="339">
        <f>'2M - SGS'!F84</f>
        <v>4.1179E-2</v>
      </c>
      <c r="G84" s="339">
        <f>'2M - SGS'!G84</f>
        <v>4.4423999999999998E-2</v>
      </c>
      <c r="H84" s="339">
        <f>'2M - SGS'!H84</f>
        <v>0.106128</v>
      </c>
      <c r="I84" s="339">
        <f>'2M - SGS'!I84</f>
        <v>0.14288100000000001</v>
      </c>
      <c r="J84" s="339">
        <f>'2M - SGS'!J84</f>
        <v>0.133494</v>
      </c>
      <c r="K84" s="339">
        <f>'2M - SGS'!K84</f>
        <v>5.781E-2</v>
      </c>
      <c r="L84" s="339">
        <f>'2M - SGS'!L84</f>
        <v>3.8018000000000003E-2</v>
      </c>
      <c r="M84" s="339">
        <f>'2M - SGS'!M84</f>
        <v>6.2103999999999999E-2</v>
      </c>
      <c r="N84" s="339">
        <f>'2M - SGS'!N84</f>
        <v>0.10395</v>
      </c>
      <c r="O84" s="339">
        <f>'2M - SGS'!O84</f>
        <v>0.107824</v>
      </c>
      <c r="P84" s="339">
        <f>'2M - SGS'!P84</f>
        <v>9.1051999999999994E-2</v>
      </c>
      <c r="Q84" s="339">
        <f>'2M - SGS'!Q84</f>
        <v>7.1135000000000004E-2</v>
      </c>
      <c r="R84" s="339">
        <f>'2M - SGS'!R84</f>
        <v>4.1179E-2</v>
      </c>
      <c r="S84" s="339">
        <f>'2M - SGS'!S84</f>
        <v>4.4423999999999998E-2</v>
      </c>
      <c r="T84" s="339">
        <f>'2M - SGS'!T84</f>
        <v>0.106128</v>
      </c>
      <c r="U84" s="339">
        <f>'2M - SGS'!U84</f>
        <v>0.14288100000000001</v>
      </c>
      <c r="V84" s="339">
        <f>'2M - SGS'!V84</f>
        <v>0.133494</v>
      </c>
      <c r="W84" s="339">
        <f>'2M - SGS'!W84</f>
        <v>5.781E-2</v>
      </c>
      <c r="X84" s="339">
        <f>'2M - SGS'!X84</f>
        <v>3.8018000000000003E-2</v>
      </c>
      <c r="Y84" s="339">
        <f>'2M - SGS'!Y84</f>
        <v>6.2103999999999999E-2</v>
      </c>
      <c r="Z84" s="339">
        <f>'2M - SGS'!Z84</f>
        <v>0.10395</v>
      </c>
      <c r="AA84" s="339">
        <f>'2M - SGS'!AA84</f>
        <v>0.107824</v>
      </c>
      <c r="AB84" s="339">
        <f>'2M - SGS'!AB84</f>
        <v>9.1051999999999994E-2</v>
      </c>
      <c r="AC84" s="339">
        <f>'2M - SGS'!AC84</f>
        <v>7.1135000000000004E-2</v>
      </c>
      <c r="AD84" s="339">
        <f>'2M - SGS'!AD84</f>
        <v>4.1179E-2</v>
      </c>
      <c r="AE84" s="339">
        <f>'2M - SGS'!AE84</f>
        <v>4.4423999999999998E-2</v>
      </c>
      <c r="AF84" s="339">
        <f>'2M - SGS'!AF84</f>
        <v>0.106128</v>
      </c>
      <c r="AG84" s="339">
        <f>'2M - SGS'!AG84</f>
        <v>0.14288100000000001</v>
      </c>
      <c r="AH84" s="339">
        <f>'2M - SGS'!AH84</f>
        <v>0.133494</v>
      </c>
      <c r="AI84" s="339">
        <f>'2M - SGS'!AI84</f>
        <v>5.781E-2</v>
      </c>
      <c r="AJ84" s="339">
        <f>'2M - SGS'!AJ84</f>
        <v>3.8018000000000003E-2</v>
      </c>
      <c r="AK84" s="339">
        <f>'2M - SGS'!AK84</f>
        <v>6.2103999999999999E-2</v>
      </c>
      <c r="AL84" s="339">
        <f>'2M - SGS'!AL84</f>
        <v>0.10395</v>
      </c>
      <c r="AM84" s="339">
        <f>'2M - SGS'!AM84</f>
        <v>0.107824</v>
      </c>
      <c r="AN84" s="339">
        <f>'2M - SGS'!AN84</f>
        <v>9.1051999999999994E-2</v>
      </c>
      <c r="AO84" s="339">
        <f>'2M - SGS'!AO84</f>
        <v>7.1135000000000004E-2</v>
      </c>
      <c r="AP84" s="339">
        <f>'2M - SGS'!AP84</f>
        <v>4.1179E-2</v>
      </c>
      <c r="AQ84" s="339">
        <f>'2M - SGS'!AQ84</f>
        <v>4.4423999999999998E-2</v>
      </c>
      <c r="AR84" s="339">
        <f>'2M - SGS'!AR84</f>
        <v>0.106128</v>
      </c>
      <c r="AS84" s="339">
        <f>'2M - SGS'!AS84</f>
        <v>0.14288100000000001</v>
      </c>
      <c r="AT84" s="339">
        <f>'2M - SGS'!AT84</f>
        <v>0.133494</v>
      </c>
      <c r="AU84" s="339">
        <f>'2M - SGS'!AU84</f>
        <v>5.781E-2</v>
      </c>
      <c r="AV84" s="339">
        <f>'2M - SGS'!AV84</f>
        <v>3.8018000000000003E-2</v>
      </c>
      <c r="AW84" s="339">
        <f>'2M - SGS'!AW84</f>
        <v>6.2103999999999999E-2</v>
      </c>
      <c r="AX84" s="339">
        <f>'2M - SGS'!AX84</f>
        <v>0.10395</v>
      </c>
      <c r="AY84" s="339">
        <f>'2M - SGS'!AY84</f>
        <v>0.107824</v>
      </c>
      <c r="AZ84" s="339">
        <f>'2M - SGS'!AZ84</f>
        <v>9.1051999999999994E-2</v>
      </c>
      <c r="BA84" s="339">
        <f>'2M - SGS'!BA84</f>
        <v>7.1135000000000004E-2</v>
      </c>
      <c r="BB84" s="339">
        <f>'2M - SGS'!BB84</f>
        <v>4.1179E-2</v>
      </c>
      <c r="BC84" s="339">
        <f>'2M - SGS'!BC84</f>
        <v>4.4423999999999998E-2</v>
      </c>
      <c r="BD84" s="339">
        <f>'2M - SGS'!BD84</f>
        <v>0.106128</v>
      </c>
      <c r="BE84" s="339">
        <f>'2M - SGS'!BE84</f>
        <v>0.14288100000000001</v>
      </c>
      <c r="BF84" s="339">
        <f>'2M - SGS'!BF84</f>
        <v>0.133494</v>
      </c>
      <c r="BG84" s="339">
        <f>'2M - SGS'!BG84</f>
        <v>5.781E-2</v>
      </c>
      <c r="BH84" s="339">
        <f>'2M - SGS'!BH84</f>
        <v>3.8018000000000003E-2</v>
      </c>
      <c r="BI84" s="339">
        <f>'2M - SGS'!BI84</f>
        <v>6.2103999999999999E-2</v>
      </c>
      <c r="BJ84" s="339">
        <f>'2M - SGS'!BJ84</f>
        <v>0.10395</v>
      </c>
      <c r="BK84" s="339">
        <f>'2M - SGS'!BK84</f>
        <v>0.107824</v>
      </c>
      <c r="BL84" s="339">
        <f>'2M - SGS'!BL84</f>
        <v>9.1051999999999994E-2</v>
      </c>
      <c r="BM84" s="339">
        <f>'2M - SGS'!BM84</f>
        <v>7.1135000000000004E-2</v>
      </c>
      <c r="BN84" s="339">
        <f>'2M - SGS'!BN84</f>
        <v>4.1179E-2</v>
      </c>
      <c r="BO84" s="339">
        <f>'2M - SGS'!BO84</f>
        <v>4.4423999999999998E-2</v>
      </c>
      <c r="BP84" s="339">
        <f>'2M - SGS'!BP84</f>
        <v>0.106128</v>
      </c>
      <c r="BQ84" s="339">
        <f>'2M - SGS'!BQ84</f>
        <v>0.14288100000000001</v>
      </c>
      <c r="BR84" s="339">
        <f>'2M - SGS'!BR84</f>
        <v>0.133494</v>
      </c>
      <c r="BS84" s="339">
        <f>'2M - SGS'!BS84</f>
        <v>5.781E-2</v>
      </c>
      <c r="BT84" s="339">
        <f>'2M - SGS'!BT84</f>
        <v>3.8018000000000003E-2</v>
      </c>
      <c r="BU84" s="339">
        <f>'2M - SGS'!BU84</f>
        <v>6.2103999999999999E-2</v>
      </c>
      <c r="BV84" s="339">
        <f>'2M - SGS'!BV84</f>
        <v>0.10395</v>
      </c>
      <c r="BW84" s="339">
        <f>'2M - SGS'!BW84</f>
        <v>0.107824</v>
      </c>
      <c r="BX84" s="339">
        <f>'2M - SGS'!BX84</f>
        <v>9.1051999999999994E-2</v>
      </c>
      <c r="BY84" s="339">
        <f>'2M - SGS'!BY84</f>
        <v>7.1135000000000004E-2</v>
      </c>
      <c r="BZ84" s="339">
        <f>'2M - SGS'!BZ84</f>
        <v>4.1179E-2</v>
      </c>
      <c r="CA84" s="339">
        <f>'2M - SGS'!CA84</f>
        <v>4.4423999999999998E-2</v>
      </c>
      <c r="CB84" s="339">
        <f>'2M - SGS'!CB84</f>
        <v>0.106128</v>
      </c>
      <c r="CC84" s="339">
        <f>'2M - SGS'!CC84</f>
        <v>0.14288100000000001</v>
      </c>
      <c r="CD84" s="339">
        <f>'2M - SGS'!CD84</f>
        <v>0.133494</v>
      </c>
      <c r="CE84" s="339">
        <f>'2M - SGS'!CE84</f>
        <v>5.781E-2</v>
      </c>
      <c r="CF84" s="339">
        <f>'2M - SGS'!CF84</f>
        <v>3.8018000000000003E-2</v>
      </c>
      <c r="CG84" s="339">
        <f>'2M - SGS'!CG84</f>
        <v>6.2103999999999999E-2</v>
      </c>
      <c r="CH84" s="340">
        <f>'2M - SGS'!CH84</f>
        <v>0.10395</v>
      </c>
      <c r="CJ84" s="245">
        <f t="shared" si="106"/>
        <v>0.99999900000000008</v>
      </c>
    </row>
    <row r="85" spans="1:88" ht="15.6" x14ac:dyDescent="0.3">
      <c r="A85" s="574"/>
      <c r="B85" s="14" t="str">
        <f t="shared" si="105"/>
        <v>Lighting</v>
      </c>
      <c r="C85" s="339">
        <f>'2M - SGS'!C85</f>
        <v>9.3563999999999994E-2</v>
      </c>
      <c r="D85" s="339">
        <f>'2M - SGS'!D85</f>
        <v>7.2162000000000004E-2</v>
      </c>
      <c r="E85" s="339">
        <f>'2M - SGS'!E85</f>
        <v>7.8372999999999998E-2</v>
      </c>
      <c r="F85" s="339">
        <f>'2M - SGS'!F85</f>
        <v>7.6534000000000005E-2</v>
      </c>
      <c r="G85" s="339">
        <f>'2M - SGS'!G85</f>
        <v>9.4246999999999997E-2</v>
      </c>
      <c r="H85" s="339">
        <f>'2M - SGS'!H85</f>
        <v>7.5599E-2</v>
      </c>
      <c r="I85" s="339">
        <f>'2M - SGS'!I85</f>
        <v>9.6199999999999994E-2</v>
      </c>
      <c r="J85" s="339">
        <f>'2M - SGS'!J85</f>
        <v>7.7077999999999994E-2</v>
      </c>
      <c r="K85" s="339">
        <f>'2M - SGS'!K85</f>
        <v>8.1374000000000002E-2</v>
      </c>
      <c r="L85" s="339">
        <f>'2M - SGS'!L85</f>
        <v>9.4072000000000003E-2</v>
      </c>
      <c r="M85" s="339">
        <f>'2M - SGS'!M85</f>
        <v>7.6706999999999997E-2</v>
      </c>
      <c r="N85" s="339">
        <f>'2M - SGS'!N85</f>
        <v>8.4089999999999998E-2</v>
      </c>
      <c r="O85" s="339">
        <f>'2M - SGS'!O85</f>
        <v>9.3563999999999994E-2</v>
      </c>
      <c r="P85" s="339">
        <f>'2M - SGS'!P85</f>
        <v>7.2162000000000004E-2</v>
      </c>
      <c r="Q85" s="339">
        <f>'2M - SGS'!Q85</f>
        <v>7.8372999999999998E-2</v>
      </c>
      <c r="R85" s="339">
        <f>'2M - SGS'!R85</f>
        <v>7.6534000000000005E-2</v>
      </c>
      <c r="S85" s="339">
        <f>'2M - SGS'!S85</f>
        <v>9.4246999999999997E-2</v>
      </c>
      <c r="T85" s="339">
        <f>'2M - SGS'!T85</f>
        <v>7.5599E-2</v>
      </c>
      <c r="U85" s="339">
        <f>'2M - SGS'!U85</f>
        <v>9.6199999999999994E-2</v>
      </c>
      <c r="V85" s="339">
        <f>'2M - SGS'!V85</f>
        <v>7.7077999999999994E-2</v>
      </c>
      <c r="W85" s="339">
        <f>'2M - SGS'!W85</f>
        <v>8.1374000000000002E-2</v>
      </c>
      <c r="X85" s="339">
        <f>'2M - SGS'!X85</f>
        <v>9.4072000000000003E-2</v>
      </c>
      <c r="Y85" s="339">
        <f>'2M - SGS'!Y85</f>
        <v>7.6706999999999997E-2</v>
      </c>
      <c r="Z85" s="339">
        <f>'2M - SGS'!Z85</f>
        <v>8.4089999999999998E-2</v>
      </c>
      <c r="AA85" s="339">
        <f>'2M - SGS'!AA85</f>
        <v>9.3563999999999994E-2</v>
      </c>
      <c r="AB85" s="339">
        <f>'2M - SGS'!AB85</f>
        <v>7.2162000000000004E-2</v>
      </c>
      <c r="AC85" s="339">
        <f>'2M - SGS'!AC85</f>
        <v>7.8372999999999998E-2</v>
      </c>
      <c r="AD85" s="339">
        <f>'2M - SGS'!AD85</f>
        <v>7.6534000000000005E-2</v>
      </c>
      <c r="AE85" s="339">
        <f>'2M - SGS'!AE85</f>
        <v>9.4246999999999997E-2</v>
      </c>
      <c r="AF85" s="339">
        <f>'2M - SGS'!AF85</f>
        <v>7.5599E-2</v>
      </c>
      <c r="AG85" s="339">
        <f>'2M - SGS'!AG85</f>
        <v>9.6199999999999994E-2</v>
      </c>
      <c r="AH85" s="339">
        <f>'2M - SGS'!AH85</f>
        <v>7.7077999999999994E-2</v>
      </c>
      <c r="AI85" s="339">
        <f>'2M - SGS'!AI85</f>
        <v>8.1374000000000002E-2</v>
      </c>
      <c r="AJ85" s="339">
        <f>'2M - SGS'!AJ85</f>
        <v>9.4072000000000003E-2</v>
      </c>
      <c r="AK85" s="339">
        <f>'2M - SGS'!AK85</f>
        <v>7.6706999999999997E-2</v>
      </c>
      <c r="AL85" s="339">
        <f>'2M - SGS'!AL85</f>
        <v>8.4089999999999998E-2</v>
      </c>
      <c r="AM85" s="339">
        <f>'2M - SGS'!AM85</f>
        <v>9.3563999999999994E-2</v>
      </c>
      <c r="AN85" s="339">
        <f>'2M - SGS'!AN85</f>
        <v>7.2162000000000004E-2</v>
      </c>
      <c r="AO85" s="339">
        <f>'2M - SGS'!AO85</f>
        <v>7.8372999999999998E-2</v>
      </c>
      <c r="AP85" s="339">
        <f>'2M - SGS'!AP85</f>
        <v>7.6534000000000005E-2</v>
      </c>
      <c r="AQ85" s="339">
        <f>'2M - SGS'!AQ85</f>
        <v>9.4246999999999997E-2</v>
      </c>
      <c r="AR85" s="339">
        <f>'2M - SGS'!AR85</f>
        <v>7.5599E-2</v>
      </c>
      <c r="AS85" s="339">
        <f>'2M - SGS'!AS85</f>
        <v>9.6199999999999994E-2</v>
      </c>
      <c r="AT85" s="339">
        <f>'2M - SGS'!AT85</f>
        <v>7.7077999999999994E-2</v>
      </c>
      <c r="AU85" s="339">
        <f>'2M - SGS'!AU85</f>
        <v>8.1374000000000002E-2</v>
      </c>
      <c r="AV85" s="339">
        <f>'2M - SGS'!AV85</f>
        <v>9.4072000000000003E-2</v>
      </c>
      <c r="AW85" s="339">
        <f>'2M - SGS'!AW85</f>
        <v>7.6706999999999997E-2</v>
      </c>
      <c r="AX85" s="339">
        <f>'2M - SGS'!AX85</f>
        <v>8.4089999999999998E-2</v>
      </c>
      <c r="AY85" s="339">
        <f>'2M - SGS'!AY85</f>
        <v>9.3563999999999994E-2</v>
      </c>
      <c r="AZ85" s="339">
        <f>'2M - SGS'!AZ85</f>
        <v>7.2162000000000004E-2</v>
      </c>
      <c r="BA85" s="339">
        <f>'2M - SGS'!BA85</f>
        <v>7.8372999999999998E-2</v>
      </c>
      <c r="BB85" s="339">
        <f>'2M - SGS'!BB85</f>
        <v>7.6534000000000005E-2</v>
      </c>
      <c r="BC85" s="339">
        <f>'2M - SGS'!BC85</f>
        <v>9.4246999999999997E-2</v>
      </c>
      <c r="BD85" s="339">
        <f>'2M - SGS'!BD85</f>
        <v>7.5599E-2</v>
      </c>
      <c r="BE85" s="339">
        <f>'2M - SGS'!BE85</f>
        <v>9.6199999999999994E-2</v>
      </c>
      <c r="BF85" s="339">
        <f>'2M - SGS'!BF85</f>
        <v>7.7077999999999994E-2</v>
      </c>
      <c r="BG85" s="339">
        <f>'2M - SGS'!BG85</f>
        <v>8.1374000000000002E-2</v>
      </c>
      <c r="BH85" s="339">
        <f>'2M - SGS'!BH85</f>
        <v>9.4072000000000003E-2</v>
      </c>
      <c r="BI85" s="339">
        <f>'2M - SGS'!BI85</f>
        <v>7.6706999999999997E-2</v>
      </c>
      <c r="BJ85" s="339">
        <f>'2M - SGS'!BJ85</f>
        <v>8.4089999999999998E-2</v>
      </c>
      <c r="BK85" s="339">
        <f>'2M - SGS'!BK85</f>
        <v>9.3563999999999994E-2</v>
      </c>
      <c r="BL85" s="339">
        <f>'2M - SGS'!BL85</f>
        <v>7.2162000000000004E-2</v>
      </c>
      <c r="BM85" s="339">
        <f>'2M - SGS'!BM85</f>
        <v>7.8372999999999998E-2</v>
      </c>
      <c r="BN85" s="339">
        <f>'2M - SGS'!BN85</f>
        <v>7.6534000000000005E-2</v>
      </c>
      <c r="BO85" s="339">
        <f>'2M - SGS'!BO85</f>
        <v>9.4246999999999997E-2</v>
      </c>
      <c r="BP85" s="339">
        <f>'2M - SGS'!BP85</f>
        <v>7.5599E-2</v>
      </c>
      <c r="BQ85" s="339">
        <f>'2M - SGS'!BQ85</f>
        <v>9.6199999999999994E-2</v>
      </c>
      <c r="BR85" s="339">
        <f>'2M - SGS'!BR85</f>
        <v>7.7077999999999994E-2</v>
      </c>
      <c r="BS85" s="339">
        <f>'2M - SGS'!BS85</f>
        <v>8.1374000000000002E-2</v>
      </c>
      <c r="BT85" s="339">
        <f>'2M - SGS'!BT85</f>
        <v>9.4072000000000003E-2</v>
      </c>
      <c r="BU85" s="339">
        <f>'2M - SGS'!BU85</f>
        <v>7.6706999999999997E-2</v>
      </c>
      <c r="BV85" s="339">
        <f>'2M - SGS'!BV85</f>
        <v>8.4089999999999998E-2</v>
      </c>
      <c r="BW85" s="339">
        <f>'2M - SGS'!BW85</f>
        <v>9.3563999999999994E-2</v>
      </c>
      <c r="BX85" s="339">
        <f>'2M - SGS'!BX85</f>
        <v>7.2162000000000004E-2</v>
      </c>
      <c r="BY85" s="339">
        <f>'2M - SGS'!BY85</f>
        <v>7.8372999999999998E-2</v>
      </c>
      <c r="BZ85" s="339">
        <f>'2M - SGS'!BZ85</f>
        <v>7.6534000000000005E-2</v>
      </c>
      <c r="CA85" s="339">
        <f>'2M - SGS'!CA85</f>
        <v>9.4246999999999997E-2</v>
      </c>
      <c r="CB85" s="339">
        <f>'2M - SGS'!CB85</f>
        <v>7.5599E-2</v>
      </c>
      <c r="CC85" s="339">
        <f>'2M - SGS'!CC85</f>
        <v>9.6199999999999994E-2</v>
      </c>
      <c r="CD85" s="339">
        <f>'2M - SGS'!CD85</f>
        <v>7.7077999999999994E-2</v>
      </c>
      <c r="CE85" s="339">
        <f>'2M - SGS'!CE85</f>
        <v>8.1374000000000002E-2</v>
      </c>
      <c r="CF85" s="339">
        <f>'2M - SGS'!CF85</f>
        <v>9.4072000000000003E-2</v>
      </c>
      <c r="CG85" s="339">
        <f>'2M - SGS'!CG85</f>
        <v>7.6706999999999997E-2</v>
      </c>
      <c r="CH85" s="340">
        <f>'2M - SGS'!CH85</f>
        <v>8.4089999999999998E-2</v>
      </c>
      <c r="CJ85" s="245">
        <f t="shared" si="106"/>
        <v>1</v>
      </c>
    </row>
    <row r="86" spans="1:88" ht="15.6" x14ac:dyDescent="0.3">
      <c r="A86" s="574"/>
      <c r="B86" s="14" t="str">
        <f t="shared" si="105"/>
        <v>Miscellaneous</v>
      </c>
      <c r="C86" s="339">
        <f>'2M - SGS'!C86</f>
        <v>8.5109000000000004E-2</v>
      </c>
      <c r="D86" s="339">
        <f>'2M - SGS'!D86</f>
        <v>7.7715000000000006E-2</v>
      </c>
      <c r="E86" s="339">
        <f>'2M - SGS'!E86</f>
        <v>8.6136000000000004E-2</v>
      </c>
      <c r="F86" s="339">
        <f>'2M - SGS'!F86</f>
        <v>7.9796000000000006E-2</v>
      </c>
      <c r="G86" s="339">
        <f>'2M - SGS'!G86</f>
        <v>8.5334999999999994E-2</v>
      </c>
      <c r="H86" s="339">
        <f>'2M - SGS'!H86</f>
        <v>8.1994999999999998E-2</v>
      </c>
      <c r="I86" s="339">
        <f>'2M - SGS'!I86</f>
        <v>8.4098999999999993E-2</v>
      </c>
      <c r="J86" s="339">
        <f>'2M - SGS'!J86</f>
        <v>8.4198999999999996E-2</v>
      </c>
      <c r="K86" s="339">
        <f>'2M - SGS'!K86</f>
        <v>8.2512000000000002E-2</v>
      </c>
      <c r="L86" s="339">
        <f>'2M - SGS'!L86</f>
        <v>8.5277000000000006E-2</v>
      </c>
      <c r="M86" s="339">
        <f>'2M - SGS'!M86</f>
        <v>8.2588999999999996E-2</v>
      </c>
      <c r="N86" s="339">
        <f>'2M - SGS'!N86</f>
        <v>8.5237999999999994E-2</v>
      </c>
      <c r="O86" s="339">
        <f>'2M - SGS'!O86</f>
        <v>8.5109000000000004E-2</v>
      </c>
      <c r="P86" s="339">
        <f>'2M - SGS'!P86</f>
        <v>7.7715000000000006E-2</v>
      </c>
      <c r="Q86" s="339">
        <f>'2M - SGS'!Q86</f>
        <v>8.6136000000000004E-2</v>
      </c>
      <c r="R86" s="339">
        <f>'2M - SGS'!R86</f>
        <v>7.9796000000000006E-2</v>
      </c>
      <c r="S86" s="339">
        <f>'2M - SGS'!S86</f>
        <v>8.5334999999999994E-2</v>
      </c>
      <c r="T86" s="339">
        <f>'2M - SGS'!T86</f>
        <v>8.1994999999999998E-2</v>
      </c>
      <c r="U86" s="339">
        <f>'2M - SGS'!U86</f>
        <v>8.4098999999999993E-2</v>
      </c>
      <c r="V86" s="339">
        <f>'2M - SGS'!V86</f>
        <v>8.4198999999999996E-2</v>
      </c>
      <c r="W86" s="339">
        <f>'2M - SGS'!W86</f>
        <v>8.2512000000000002E-2</v>
      </c>
      <c r="X86" s="339">
        <f>'2M - SGS'!X86</f>
        <v>8.5277000000000006E-2</v>
      </c>
      <c r="Y86" s="339">
        <f>'2M - SGS'!Y86</f>
        <v>8.2588999999999996E-2</v>
      </c>
      <c r="Z86" s="339">
        <f>'2M - SGS'!Z86</f>
        <v>8.5237999999999994E-2</v>
      </c>
      <c r="AA86" s="339">
        <f>'2M - SGS'!AA86</f>
        <v>8.5109000000000004E-2</v>
      </c>
      <c r="AB86" s="339">
        <f>'2M - SGS'!AB86</f>
        <v>7.7715000000000006E-2</v>
      </c>
      <c r="AC86" s="339">
        <f>'2M - SGS'!AC86</f>
        <v>8.6136000000000004E-2</v>
      </c>
      <c r="AD86" s="339">
        <f>'2M - SGS'!AD86</f>
        <v>7.9796000000000006E-2</v>
      </c>
      <c r="AE86" s="339">
        <f>'2M - SGS'!AE86</f>
        <v>8.5334999999999994E-2</v>
      </c>
      <c r="AF86" s="339">
        <f>'2M - SGS'!AF86</f>
        <v>8.1994999999999998E-2</v>
      </c>
      <c r="AG86" s="339">
        <f>'2M - SGS'!AG86</f>
        <v>8.4098999999999993E-2</v>
      </c>
      <c r="AH86" s="339">
        <f>'2M - SGS'!AH86</f>
        <v>8.4198999999999996E-2</v>
      </c>
      <c r="AI86" s="339">
        <f>'2M - SGS'!AI86</f>
        <v>8.2512000000000002E-2</v>
      </c>
      <c r="AJ86" s="339">
        <f>'2M - SGS'!AJ86</f>
        <v>8.5277000000000006E-2</v>
      </c>
      <c r="AK86" s="339">
        <f>'2M - SGS'!AK86</f>
        <v>8.2588999999999996E-2</v>
      </c>
      <c r="AL86" s="339">
        <f>'2M - SGS'!AL86</f>
        <v>8.5237999999999994E-2</v>
      </c>
      <c r="AM86" s="339">
        <f>'2M - SGS'!AM86</f>
        <v>8.5109000000000004E-2</v>
      </c>
      <c r="AN86" s="339">
        <f>'2M - SGS'!AN86</f>
        <v>7.7715000000000006E-2</v>
      </c>
      <c r="AO86" s="339">
        <f>'2M - SGS'!AO86</f>
        <v>8.6136000000000004E-2</v>
      </c>
      <c r="AP86" s="339">
        <f>'2M - SGS'!AP86</f>
        <v>7.9796000000000006E-2</v>
      </c>
      <c r="AQ86" s="339">
        <f>'2M - SGS'!AQ86</f>
        <v>8.5334999999999994E-2</v>
      </c>
      <c r="AR86" s="339">
        <f>'2M - SGS'!AR86</f>
        <v>8.1994999999999998E-2</v>
      </c>
      <c r="AS86" s="339">
        <f>'2M - SGS'!AS86</f>
        <v>8.4098999999999993E-2</v>
      </c>
      <c r="AT86" s="339">
        <f>'2M - SGS'!AT86</f>
        <v>8.4198999999999996E-2</v>
      </c>
      <c r="AU86" s="339">
        <f>'2M - SGS'!AU86</f>
        <v>8.2512000000000002E-2</v>
      </c>
      <c r="AV86" s="339">
        <f>'2M - SGS'!AV86</f>
        <v>8.5277000000000006E-2</v>
      </c>
      <c r="AW86" s="339">
        <f>'2M - SGS'!AW86</f>
        <v>8.2588999999999996E-2</v>
      </c>
      <c r="AX86" s="339">
        <f>'2M - SGS'!AX86</f>
        <v>8.5237999999999994E-2</v>
      </c>
      <c r="AY86" s="339">
        <f>'2M - SGS'!AY86</f>
        <v>8.5109000000000004E-2</v>
      </c>
      <c r="AZ86" s="339">
        <f>'2M - SGS'!AZ86</f>
        <v>7.7715000000000006E-2</v>
      </c>
      <c r="BA86" s="339">
        <f>'2M - SGS'!BA86</f>
        <v>8.6136000000000004E-2</v>
      </c>
      <c r="BB86" s="339">
        <f>'2M - SGS'!BB86</f>
        <v>7.9796000000000006E-2</v>
      </c>
      <c r="BC86" s="339">
        <f>'2M - SGS'!BC86</f>
        <v>8.5334999999999994E-2</v>
      </c>
      <c r="BD86" s="339">
        <f>'2M - SGS'!BD86</f>
        <v>8.1994999999999998E-2</v>
      </c>
      <c r="BE86" s="339">
        <f>'2M - SGS'!BE86</f>
        <v>8.4098999999999993E-2</v>
      </c>
      <c r="BF86" s="339">
        <f>'2M - SGS'!BF86</f>
        <v>8.4198999999999996E-2</v>
      </c>
      <c r="BG86" s="339">
        <f>'2M - SGS'!BG86</f>
        <v>8.2512000000000002E-2</v>
      </c>
      <c r="BH86" s="339">
        <f>'2M - SGS'!BH86</f>
        <v>8.5277000000000006E-2</v>
      </c>
      <c r="BI86" s="339">
        <f>'2M - SGS'!BI86</f>
        <v>8.2588999999999996E-2</v>
      </c>
      <c r="BJ86" s="339">
        <f>'2M - SGS'!BJ86</f>
        <v>8.5237999999999994E-2</v>
      </c>
      <c r="BK86" s="339">
        <f>'2M - SGS'!BK86</f>
        <v>8.5109000000000004E-2</v>
      </c>
      <c r="BL86" s="339">
        <f>'2M - SGS'!BL86</f>
        <v>7.7715000000000006E-2</v>
      </c>
      <c r="BM86" s="339">
        <f>'2M - SGS'!BM86</f>
        <v>8.6136000000000004E-2</v>
      </c>
      <c r="BN86" s="339">
        <f>'2M - SGS'!BN86</f>
        <v>7.9796000000000006E-2</v>
      </c>
      <c r="BO86" s="339">
        <f>'2M - SGS'!BO86</f>
        <v>8.5334999999999994E-2</v>
      </c>
      <c r="BP86" s="339">
        <f>'2M - SGS'!BP86</f>
        <v>8.1994999999999998E-2</v>
      </c>
      <c r="BQ86" s="339">
        <f>'2M - SGS'!BQ86</f>
        <v>8.4098999999999993E-2</v>
      </c>
      <c r="BR86" s="339">
        <f>'2M - SGS'!BR86</f>
        <v>8.4198999999999996E-2</v>
      </c>
      <c r="BS86" s="339">
        <f>'2M - SGS'!BS86</f>
        <v>8.2512000000000002E-2</v>
      </c>
      <c r="BT86" s="339">
        <f>'2M - SGS'!BT86</f>
        <v>8.5277000000000006E-2</v>
      </c>
      <c r="BU86" s="339">
        <f>'2M - SGS'!BU86</f>
        <v>8.2588999999999996E-2</v>
      </c>
      <c r="BV86" s="339">
        <f>'2M - SGS'!BV86</f>
        <v>8.5237999999999994E-2</v>
      </c>
      <c r="BW86" s="339">
        <f>'2M - SGS'!BW86</f>
        <v>8.5109000000000004E-2</v>
      </c>
      <c r="BX86" s="339">
        <f>'2M - SGS'!BX86</f>
        <v>7.7715000000000006E-2</v>
      </c>
      <c r="BY86" s="339">
        <f>'2M - SGS'!BY86</f>
        <v>8.6136000000000004E-2</v>
      </c>
      <c r="BZ86" s="339">
        <f>'2M - SGS'!BZ86</f>
        <v>7.9796000000000006E-2</v>
      </c>
      <c r="CA86" s="339">
        <f>'2M - SGS'!CA86</f>
        <v>8.5334999999999994E-2</v>
      </c>
      <c r="CB86" s="339">
        <f>'2M - SGS'!CB86</f>
        <v>8.1994999999999998E-2</v>
      </c>
      <c r="CC86" s="339">
        <f>'2M - SGS'!CC86</f>
        <v>8.4098999999999993E-2</v>
      </c>
      <c r="CD86" s="339">
        <f>'2M - SGS'!CD86</f>
        <v>8.4198999999999996E-2</v>
      </c>
      <c r="CE86" s="339">
        <f>'2M - SGS'!CE86</f>
        <v>8.2512000000000002E-2</v>
      </c>
      <c r="CF86" s="339">
        <f>'2M - SGS'!CF86</f>
        <v>8.5277000000000006E-2</v>
      </c>
      <c r="CG86" s="339">
        <f>'2M - SGS'!CG86</f>
        <v>8.2588999999999996E-2</v>
      </c>
      <c r="CH86" s="340">
        <f>'2M - SGS'!CH86</f>
        <v>8.5237999999999994E-2</v>
      </c>
      <c r="CJ86" s="245">
        <f t="shared" si="106"/>
        <v>1.0000000000000002</v>
      </c>
    </row>
    <row r="87" spans="1:88" ht="15.6" x14ac:dyDescent="0.3">
      <c r="A87" s="574"/>
      <c r="B87" s="14" t="str">
        <f t="shared" si="105"/>
        <v>Motors</v>
      </c>
      <c r="C87" s="339">
        <f>'2M - SGS'!C87</f>
        <v>8.5109000000000004E-2</v>
      </c>
      <c r="D87" s="339">
        <f>'2M - SGS'!D87</f>
        <v>7.7715000000000006E-2</v>
      </c>
      <c r="E87" s="339">
        <f>'2M - SGS'!E87</f>
        <v>8.6136000000000004E-2</v>
      </c>
      <c r="F87" s="339">
        <f>'2M - SGS'!F87</f>
        <v>7.9796000000000006E-2</v>
      </c>
      <c r="G87" s="339">
        <f>'2M - SGS'!G87</f>
        <v>8.5334999999999994E-2</v>
      </c>
      <c r="H87" s="339">
        <f>'2M - SGS'!H87</f>
        <v>8.1994999999999998E-2</v>
      </c>
      <c r="I87" s="339">
        <f>'2M - SGS'!I87</f>
        <v>8.4098999999999993E-2</v>
      </c>
      <c r="J87" s="339">
        <f>'2M - SGS'!J87</f>
        <v>8.4198999999999996E-2</v>
      </c>
      <c r="K87" s="339">
        <f>'2M - SGS'!K87</f>
        <v>8.2512000000000002E-2</v>
      </c>
      <c r="L87" s="339">
        <f>'2M - SGS'!L87</f>
        <v>8.5277000000000006E-2</v>
      </c>
      <c r="M87" s="339">
        <f>'2M - SGS'!M87</f>
        <v>8.2588999999999996E-2</v>
      </c>
      <c r="N87" s="339">
        <f>'2M - SGS'!N87</f>
        <v>8.5237999999999994E-2</v>
      </c>
      <c r="O87" s="339">
        <f>'2M - SGS'!O87</f>
        <v>8.5109000000000004E-2</v>
      </c>
      <c r="P87" s="339">
        <f>'2M - SGS'!P87</f>
        <v>7.7715000000000006E-2</v>
      </c>
      <c r="Q87" s="339">
        <f>'2M - SGS'!Q87</f>
        <v>8.6136000000000004E-2</v>
      </c>
      <c r="R87" s="339">
        <f>'2M - SGS'!R87</f>
        <v>7.9796000000000006E-2</v>
      </c>
      <c r="S87" s="339">
        <f>'2M - SGS'!S87</f>
        <v>8.5334999999999994E-2</v>
      </c>
      <c r="T87" s="339">
        <f>'2M - SGS'!T87</f>
        <v>8.1994999999999998E-2</v>
      </c>
      <c r="U87" s="339">
        <f>'2M - SGS'!U87</f>
        <v>8.4098999999999993E-2</v>
      </c>
      <c r="V87" s="339">
        <f>'2M - SGS'!V87</f>
        <v>8.4198999999999996E-2</v>
      </c>
      <c r="W87" s="339">
        <f>'2M - SGS'!W87</f>
        <v>8.2512000000000002E-2</v>
      </c>
      <c r="X87" s="339">
        <f>'2M - SGS'!X87</f>
        <v>8.5277000000000006E-2</v>
      </c>
      <c r="Y87" s="339">
        <f>'2M - SGS'!Y87</f>
        <v>8.2588999999999996E-2</v>
      </c>
      <c r="Z87" s="339">
        <f>'2M - SGS'!Z87</f>
        <v>8.5237999999999994E-2</v>
      </c>
      <c r="AA87" s="339">
        <f>'2M - SGS'!AA87</f>
        <v>8.5109000000000004E-2</v>
      </c>
      <c r="AB87" s="339">
        <f>'2M - SGS'!AB87</f>
        <v>7.7715000000000006E-2</v>
      </c>
      <c r="AC87" s="339">
        <f>'2M - SGS'!AC87</f>
        <v>8.6136000000000004E-2</v>
      </c>
      <c r="AD87" s="339">
        <f>'2M - SGS'!AD87</f>
        <v>7.9796000000000006E-2</v>
      </c>
      <c r="AE87" s="339">
        <f>'2M - SGS'!AE87</f>
        <v>8.5334999999999994E-2</v>
      </c>
      <c r="AF87" s="339">
        <f>'2M - SGS'!AF87</f>
        <v>8.1994999999999998E-2</v>
      </c>
      <c r="AG87" s="339">
        <f>'2M - SGS'!AG87</f>
        <v>8.4098999999999993E-2</v>
      </c>
      <c r="AH87" s="339">
        <f>'2M - SGS'!AH87</f>
        <v>8.4198999999999996E-2</v>
      </c>
      <c r="AI87" s="339">
        <f>'2M - SGS'!AI87</f>
        <v>8.2512000000000002E-2</v>
      </c>
      <c r="AJ87" s="339">
        <f>'2M - SGS'!AJ87</f>
        <v>8.5277000000000006E-2</v>
      </c>
      <c r="AK87" s="339">
        <f>'2M - SGS'!AK87</f>
        <v>8.2588999999999996E-2</v>
      </c>
      <c r="AL87" s="339">
        <f>'2M - SGS'!AL87</f>
        <v>8.5237999999999994E-2</v>
      </c>
      <c r="AM87" s="339">
        <f>'2M - SGS'!AM87</f>
        <v>8.5109000000000004E-2</v>
      </c>
      <c r="AN87" s="339">
        <f>'2M - SGS'!AN87</f>
        <v>7.7715000000000006E-2</v>
      </c>
      <c r="AO87" s="339">
        <f>'2M - SGS'!AO87</f>
        <v>8.6136000000000004E-2</v>
      </c>
      <c r="AP87" s="339">
        <f>'2M - SGS'!AP87</f>
        <v>7.9796000000000006E-2</v>
      </c>
      <c r="AQ87" s="339">
        <f>'2M - SGS'!AQ87</f>
        <v>8.5334999999999994E-2</v>
      </c>
      <c r="AR87" s="339">
        <f>'2M - SGS'!AR87</f>
        <v>8.1994999999999998E-2</v>
      </c>
      <c r="AS87" s="339">
        <f>'2M - SGS'!AS87</f>
        <v>8.4098999999999993E-2</v>
      </c>
      <c r="AT87" s="339">
        <f>'2M - SGS'!AT87</f>
        <v>8.4198999999999996E-2</v>
      </c>
      <c r="AU87" s="339">
        <f>'2M - SGS'!AU87</f>
        <v>8.2512000000000002E-2</v>
      </c>
      <c r="AV87" s="339">
        <f>'2M - SGS'!AV87</f>
        <v>8.5277000000000006E-2</v>
      </c>
      <c r="AW87" s="339">
        <f>'2M - SGS'!AW87</f>
        <v>8.2588999999999996E-2</v>
      </c>
      <c r="AX87" s="339">
        <f>'2M - SGS'!AX87</f>
        <v>8.5237999999999994E-2</v>
      </c>
      <c r="AY87" s="339">
        <f>'2M - SGS'!AY87</f>
        <v>8.5109000000000004E-2</v>
      </c>
      <c r="AZ87" s="339">
        <f>'2M - SGS'!AZ87</f>
        <v>7.7715000000000006E-2</v>
      </c>
      <c r="BA87" s="339">
        <f>'2M - SGS'!BA87</f>
        <v>8.6136000000000004E-2</v>
      </c>
      <c r="BB87" s="339">
        <f>'2M - SGS'!BB87</f>
        <v>7.9796000000000006E-2</v>
      </c>
      <c r="BC87" s="339">
        <f>'2M - SGS'!BC87</f>
        <v>8.5334999999999994E-2</v>
      </c>
      <c r="BD87" s="339">
        <f>'2M - SGS'!BD87</f>
        <v>8.1994999999999998E-2</v>
      </c>
      <c r="BE87" s="339">
        <f>'2M - SGS'!BE87</f>
        <v>8.4098999999999993E-2</v>
      </c>
      <c r="BF87" s="339">
        <f>'2M - SGS'!BF87</f>
        <v>8.4198999999999996E-2</v>
      </c>
      <c r="BG87" s="339">
        <f>'2M - SGS'!BG87</f>
        <v>8.2512000000000002E-2</v>
      </c>
      <c r="BH87" s="339">
        <f>'2M - SGS'!BH87</f>
        <v>8.5277000000000006E-2</v>
      </c>
      <c r="BI87" s="339">
        <f>'2M - SGS'!BI87</f>
        <v>8.2588999999999996E-2</v>
      </c>
      <c r="BJ87" s="339">
        <f>'2M - SGS'!BJ87</f>
        <v>8.5237999999999994E-2</v>
      </c>
      <c r="BK87" s="339">
        <f>'2M - SGS'!BK87</f>
        <v>8.5109000000000004E-2</v>
      </c>
      <c r="BL87" s="339">
        <f>'2M - SGS'!BL87</f>
        <v>7.7715000000000006E-2</v>
      </c>
      <c r="BM87" s="339">
        <f>'2M - SGS'!BM87</f>
        <v>8.6136000000000004E-2</v>
      </c>
      <c r="BN87" s="339">
        <f>'2M - SGS'!BN87</f>
        <v>7.9796000000000006E-2</v>
      </c>
      <c r="BO87" s="339">
        <f>'2M - SGS'!BO87</f>
        <v>8.5334999999999994E-2</v>
      </c>
      <c r="BP87" s="339">
        <f>'2M - SGS'!BP87</f>
        <v>8.1994999999999998E-2</v>
      </c>
      <c r="BQ87" s="339">
        <f>'2M - SGS'!BQ87</f>
        <v>8.4098999999999993E-2</v>
      </c>
      <c r="BR87" s="339">
        <f>'2M - SGS'!BR87</f>
        <v>8.4198999999999996E-2</v>
      </c>
      <c r="BS87" s="339">
        <f>'2M - SGS'!BS87</f>
        <v>8.2512000000000002E-2</v>
      </c>
      <c r="BT87" s="339">
        <f>'2M - SGS'!BT87</f>
        <v>8.5277000000000006E-2</v>
      </c>
      <c r="BU87" s="339">
        <f>'2M - SGS'!BU87</f>
        <v>8.2588999999999996E-2</v>
      </c>
      <c r="BV87" s="339">
        <f>'2M - SGS'!BV87</f>
        <v>8.5237999999999994E-2</v>
      </c>
      <c r="BW87" s="339">
        <f>'2M - SGS'!BW87</f>
        <v>8.5109000000000004E-2</v>
      </c>
      <c r="BX87" s="339">
        <f>'2M - SGS'!BX87</f>
        <v>7.7715000000000006E-2</v>
      </c>
      <c r="BY87" s="339">
        <f>'2M - SGS'!BY87</f>
        <v>8.6136000000000004E-2</v>
      </c>
      <c r="BZ87" s="339">
        <f>'2M - SGS'!BZ87</f>
        <v>7.9796000000000006E-2</v>
      </c>
      <c r="CA87" s="339">
        <f>'2M - SGS'!CA87</f>
        <v>8.5334999999999994E-2</v>
      </c>
      <c r="CB87" s="339">
        <f>'2M - SGS'!CB87</f>
        <v>8.1994999999999998E-2</v>
      </c>
      <c r="CC87" s="339">
        <f>'2M - SGS'!CC87</f>
        <v>8.4098999999999993E-2</v>
      </c>
      <c r="CD87" s="339">
        <f>'2M - SGS'!CD87</f>
        <v>8.4198999999999996E-2</v>
      </c>
      <c r="CE87" s="339">
        <f>'2M - SGS'!CE87</f>
        <v>8.2512000000000002E-2</v>
      </c>
      <c r="CF87" s="339">
        <f>'2M - SGS'!CF87</f>
        <v>8.5277000000000006E-2</v>
      </c>
      <c r="CG87" s="339">
        <f>'2M - SGS'!CG87</f>
        <v>8.2588999999999996E-2</v>
      </c>
      <c r="CH87" s="340">
        <f>'2M - SGS'!CH87</f>
        <v>8.5237999999999994E-2</v>
      </c>
      <c r="CJ87" s="245">
        <f t="shared" si="106"/>
        <v>1.0000000000000002</v>
      </c>
    </row>
    <row r="88" spans="1:88" ht="15.6" x14ac:dyDescent="0.3">
      <c r="A88" s="574"/>
      <c r="B88" s="14" t="str">
        <f t="shared" si="105"/>
        <v>Process</v>
      </c>
      <c r="C88" s="339">
        <f>'2M - SGS'!C88</f>
        <v>8.5109000000000004E-2</v>
      </c>
      <c r="D88" s="339">
        <f>'2M - SGS'!D88</f>
        <v>7.7715000000000006E-2</v>
      </c>
      <c r="E88" s="339">
        <f>'2M - SGS'!E88</f>
        <v>8.6136000000000004E-2</v>
      </c>
      <c r="F88" s="339">
        <f>'2M - SGS'!F88</f>
        <v>7.9796000000000006E-2</v>
      </c>
      <c r="G88" s="339">
        <f>'2M - SGS'!G88</f>
        <v>8.5334999999999994E-2</v>
      </c>
      <c r="H88" s="339">
        <f>'2M - SGS'!H88</f>
        <v>8.1994999999999998E-2</v>
      </c>
      <c r="I88" s="339">
        <f>'2M - SGS'!I88</f>
        <v>8.4098999999999993E-2</v>
      </c>
      <c r="J88" s="339">
        <f>'2M - SGS'!J88</f>
        <v>8.4198999999999996E-2</v>
      </c>
      <c r="K88" s="339">
        <f>'2M - SGS'!K88</f>
        <v>8.2512000000000002E-2</v>
      </c>
      <c r="L88" s="339">
        <f>'2M - SGS'!L88</f>
        <v>8.5277000000000006E-2</v>
      </c>
      <c r="M88" s="339">
        <f>'2M - SGS'!M88</f>
        <v>8.2588999999999996E-2</v>
      </c>
      <c r="N88" s="339">
        <f>'2M - SGS'!N88</f>
        <v>8.5237999999999994E-2</v>
      </c>
      <c r="O88" s="339">
        <f>'2M - SGS'!O88</f>
        <v>8.5109000000000004E-2</v>
      </c>
      <c r="P88" s="339">
        <f>'2M - SGS'!P88</f>
        <v>7.7715000000000006E-2</v>
      </c>
      <c r="Q88" s="339">
        <f>'2M - SGS'!Q88</f>
        <v>8.6136000000000004E-2</v>
      </c>
      <c r="R88" s="339">
        <f>'2M - SGS'!R88</f>
        <v>7.9796000000000006E-2</v>
      </c>
      <c r="S88" s="339">
        <f>'2M - SGS'!S88</f>
        <v>8.5334999999999994E-2</v>
      </c>
      <c r="T88" s="339">
        <f>'2M - SGS'!T88</f>
        <v>8.1994999999999998E-2</v>
      </c>
      <c r="U88" s="339">
        <f>'2M - SGS'!U88</f>
        <v>8.4098999999999993E-2</v>
      </c>
      <c r="V88" s="339">
        <f>'2M - SGS'!V88</f>
        <v>8.4198999999999996E-2</v>
      </c>
      <c r="W88" s="339">
        <f>'2M - SGS'!W88</f>
        <v>8.2512000000000002E-2</v>
      </c>
      <c r="X88" s="339">
        <f>'2M - SGS'!X88</f>
        <v>8.5277000000000006E-2</v>
      </c>
      <c r="Y88" s="339">
        <f>'2M - SGS'!Y88</f>
        <v>8.2588999999999996E-2</v>
      </c>
      <c r="Z88" s="339">
        <f>'2M - SGS'!Z88</f>
        <v>8.5237999999999994E-2</v>
      </c>
      <c r="AA88" s="339">
        <f>'2M - SGS'!AA88</f>
        <v>8.5109000000000004E-2</v>
      </c>
      <c r="AB88" s="339">
        <f>'2M - SGS'!AB88</f>
        <v>7.7715000000000006E-2</v>
      </c>
      <c r="AC88" s="339">
        <f>'2M - SGS'!AC88</f>
        <v>8.6136000000000004E-2</v>
      </c>
      <c r="AD88" s="339">
        <f>'2M - SGS'!AD88</f>
        <v>7.9796000000000006E-2</v>
      </c>
      <c r="AE88" s="339">
        <f>'2M - SGS'!AE88</f>
        <v>8.5334999999999994E-2</v>
      </c>
      <c r="AF88" s="339">
        <f>'2M - SGS'!AF88</f>
        <v>8.1994999999999998E-2</v>
      </c>
      <c r="AG88" s="339">
        <f>'2M - SGS'!AG88</f>
        <v>8.4098999999999993E-2</v>
      </c>
      <c r="AH88" s="339">
        <f>'2M - SGS'!AH88</f>
        <v>8.4198999999999996E-2</v>
      </c>
      <c r="AI88" s="339">
        <f>'2M - SGS'!AI88</f>
        <v>8.2512000000000002E-2</v>
      </c>
      <c r="AJ88" s="339">
        <f>'2M - SGS'!AJ88</f>
        <v>8.5277000000000006E-2</v>
      </c>
      <c r="AK88" s="339">
        <f>'2M - SGS'!AK88</f>
        <v>8.2588999999999996E-2</v>
      </c>
      <c r="AL88" s="339">
        <f>'2M - SGS'!AL88</f>
        <v>8.5237999999999994E-2</v>
      </c>
      <c r="AM88" s="339">
        <f>'2M - SGS'!AM88</f>
        <v>8.5109000000000004E-2</v>
      </c>
      <c r="AN88" s="339">
        <f>'2M - SGS'!AN88</f>
        <v>7.7715000000000006E-2</v>
      </c>
      <c r="AO88" s="339">
        <f>'2M - SGS'!AO88</f>
        <v>8.6136000000000004E-2</v>
      </c>
      <c r="AP88" s="339">
        <f>'2M - SGS'!AP88</f>
        <v>7.9796000000000006E-2</v>
      </c>
      <c r="AQ88" s="339">
        <f>'2M - SGS'!AQ88</f>
        <v>8.5334999999999994E-2</v>
      </c>
      <c r="AR88" s="339">
        <f>'2M - SGS'!AR88</f>
        <v>8.1994999999999998E-2</v>
      </c>
      <c r="AS88" s="339">
        <f>'2M - SGS'!AS88</f>
        <v>8.4098999999999993E-2</v>
      </c>
      <c r="AT88" s="339">
        <f>'2M - SGS'!AT88</f>
        <v>8.4198999999999996E-2</v>
      </c>
      <c r="AU88" s="339">
        <f>'2M - SGS'!AU88</f>
        <v>8.2512000000000002E-2</v>
      </c>
      <c r="AV88" s="339">
        <f>'2M - SGS'!AV88</f>
        <v>8.5277000000000006E-2</v>
      </c>
      <c r="AW88" s="339">
        <f>'2M - SGS'!AW88</f>
        <v>8.2588999999999996E-2</v>
      </c>
      <c r="AX88" s="339">
        <f>'2M - SGS'!AX88</f>
        <v>8.5237999999999994E-2</v>
      </c>
      <c r="AY88" s="339">
        <f>'2M - SGS'!AY88</f>
        <v>8.5109000000000004E-2</v>
      </c>
      <c r="AZ88" s="339">
        <f>'2M - SGS'!AZ88</f>
        <v>7.7715000000000006E-2</v>
      </c>
      <c r="BA88" s="339">
        <f>'2M - SGS'!BA88</f>
        <v>8.6136000000000004E-2</v>
      </c>
      <c r="BB88" s="339">
        <f>'2M - SGS'!BB88</f>
        <v>7.9796000000000006E-2</v>
      </c>
      <c r="BC88" s="339">
        <f>'2M - SGS'!BC88</f>
        <v>8.5334999999999994E-2</v>
      </c>
      <c r="BD88" s="339">
        <f>'2M - SGS'!BD88</f>
        <v>8.1994999999999998E-2</v>
      </c>
      <c r="BE88" s="339">
        <f>'2M - SGS'!BE88</f>
        <v>8.4098999999999993E-2</v>
      </c>
      <c r="BF88" s="339">
        <f>'2M - SGS'!BF88</f>
        <v>8.4198999999999996E-2</v>
      </c>
      <c r="BG88" s="339">
        <f>'2M - SGS'!BG88</f>
        <v>8.2512000000000002E-2</v>
      </c>
      <c r="BH88" s="339">
        <f>'2M - SGS'!BH88</f>
        <v>8.5277000000000006E-2</v>
      </c>
      <c r="BI88" s="339">
        <f>'2M - SGS'!BI88</f>
        <v>8.2588999999999996E-2</v>
      </c>
      <c r="BJ88" s="339">
        <f>'2M - SGS'!BJ88</f>
        <v>8.5237999999999994E-2</v>
      </c>
      <c r="BK88" s="339">
        <f>'2M - SGS'!BK88</f>
        <v>8.5109000000000004E-2</v>
      </c>
      <c r="BL88" s="339">
        <f>'2M - SGS'!BL88</f>
        <v>7.7715000000000006E-2</v>
      </c>
      <c r="BM88" s="339">
        <f>'2M - SGS'!BM88</f>
        <v>8.6136000000000004E-2</v>
      </c>
      <c r="BN88" s="339">
        <f>'2M - SGS'!BN88</f>
        <v>7.9796000000000006E-2</v>
      </c>
      <c r="BO88" s="339">
        <f>'2M - SGS'!BO88</f>
        <v>8.5334999999999994E-2</v>
      </c>
      <c r="BP88" s="339">
        <f>'2M - SGS'!BP88</f>
        <v>8.1994999999999998E-2</v>
      </c>
      <c r="BQ88" s="339">
        <f>'2M - SGS'!BQ88</f>
        <v>8.4098999999999993E-2</v>
      </c>
      <c r="BR88" s="339">
        <f>'2M - SGS'!BR88</f>
        <v>8.4198999999999996E-2</v>
      </c>
      <c r="BS88" s="339">
        <f>'2M - SGS'!BS88</f>
        <v>8.2512000000000002E-2</v>
      </c>
      <c r="BT88" s="339">
        <f>'2M - SGS'!BT88</f>
        <v>8.5277000000000006E-2</v>
      </c>
      <c r="BU88" s="339">
        <f>'2M - SGS'!BU88</f>
        <v>8.2588999999999996E-2</v>
      </c>
      <c r="BV88" s="339">
        <f>'2M - SGS'!BV88</f>
        <v>8.5237999999999994E-2</v>
      </c>
      <c r="BW88" s="339">
        <f>'2M - SGS'!BW88</f>
        <v>8.5109000000000004E-2</v>
      </c>
      <c r="BX88" s="339">
        <f>'2M - SGS'!BX88</f>
        <v>7.7715000000000006E-2</v>
      </c>
      <c r="BY88" s="339">
        <f>'2M - SGS'!BY88</f>
        <v>8.6136000000000004E-2</v>
      </c>
      <c r="BZ88" s="339">
        <f>'2M - SGS'!BZ88</f>
        <v>7.9796000000000006E-2</v>
      </c>
      <c r="CA88" s="339">
        <f>'2M - SGS'!CA88</f>
        <v>8.5334999999999994E-2</v>
      </c>
      <c r="CB88" s="339">
        <f>'2M - SGS'!CB88</f>
        <v>8.1994999999999998E-2</v>
      </c>
      <c r="CC88" s="339">
        <f>'2M - SGS'!CC88</f>
        <v>8.4098999999999993E-2</v>
      </c>
      <c r="CD88" s="339">
        <f>'2M - SGS'!CD88</f>
        <v>8.4198999999999996E-2</v>
      </c>
      <c r="CE88" s="339">
        <f>'2M - SGS'!CE88</f>
        <v>8.2512000000000002E-2</v>
      </c>
      <c r="CF88" s="339">
        <f>'2M - SGS'!CF88</f>
        <v>8.5277000000000006E-2</v>
      </c>
      <c r="CG88" s="339">
        <f>'2M - SGS'!CG88</f>
        <v>8.2588999999999996E-2</v>
      </c>
      <c r="CH88" s="340">
        <f>'2M - SGS'!CH88</f>
        <v>8.5237999999999994E-2</v>
      </c>
      <c r="CJ88" s="245">
        <f t="shared" si="106"/>
        <v>1.0000000000000002</v>
      </c>
    </row>
    <row r="89" spans="1:88" ht="15.6" x14ac:dyDescent="0.3">
      <c r="A89" s="574"/>
      <c r="B89" s="14" t="str">
        <f t="shared" si="105"/>
        <v>Refrigeration</v>
      </c>
      <c r="C89" s="339">
        <f>'2M - SGS'!C89</f>
        <v>8.3486000000000005E-2</v>
      </c>
      <c r="D89" s="339">
        <f>'2M - SGS'!D89</f>
        <v>7.6158000000000003E-2</v>
      </c>
      <c r="E89" s="339">
        <f>'2M - SGS'!E89</f>
        <v>8.3346000000000003E-2</v>
      </c>
      <c r="F89" s="339">
        <f>'2M - SGS'!F89</f>
        <v>8.0782999999999994E-2</v>
      </c>
      <c r="G89" s="339">
        <f>'2M - SGS'!G89</f>
        <v>8.5133E-2</v>
      </c>
      <c r="H89" s="339">
        <f>'2M - SGS'!H89</f>
        <v>8.4294999999999995E-2</v>
      </c>
      <c r="I89" s="339">
        <f>'2M - SGS'!I89</f>
        <v>8.7456999999999993E-2</v>
      </c>
      <c r="J89" s="339">
        <f>'2M - SGS'!J89</f>
        <v>8.7230000000000002E-2</v>
      </c>
      <c r="K89" s="339">
        <f>'2M - SGS'!K89</f>
        <v>8.3319000000000004E-2</v>
      </c>
      <c r="L89" s="339">
        <f>'2M - SGS'!L89</f>
        <v>8.4562999999999999E-2</v>
      </c>
      <c r="M89" s="339">
        <f>'2M - SGS'!M89</f>
        <v>8.1112000000000004E-2</v>
      </c>
      <c r="N89" s="339">
        <f>'2M - SGS'!N89</f>
        <v>8.3118999999999998E-2</v>
      </c>
      <c r="O89" s="339">
        <f>'2M - SGS'!O89</f>
        <v>8.3486000000000005E-2</v>
      </c>
      <c r="P89" s="339">
        <f>'2M - SGS'!P89</f>
        <v>7.6158000000000003E-2</v>
      </c>
      <c r="Q89" s="339">
        <f>'2M - SGS'!Q89</f>
        <v>8.3346000000000003E-2</v>
      </c>
      <c r="R89" s="339">
        <f>'2M - SGS'!R89</f>
        <v>8.0782999999999994E-2</v>
      </c>
      <c r="S89" s="339">
        <f>'2M - SGS'!S89</f>
        <v>8.5133E-2</v>
      </c>
      <c r="T89" s="339">
        <f>'2M - SGS'!T89</f>
        <v>8.4294999999999995E-2</v>
      </c>
      <c r="U89" s="339">
        <f>'2M - SGS'!U89</f>
        <v>8.7456999999999993E-2</v>
      </c>
      <c r="V89" s="339">
        <f>'2M - SGS'!V89</f>
        <v>8.7230000000000002E-2</v>
      </c>
      <c r="W89" s="339">
        <f>'2M - SGS'!W89</f>
        <v>8.3319000000000004E-2</v>
      </c>
      <c r="X89" s="339">
        <f>'2M - SGS'!X89</f>
        <v>8.4562999999999999E-2</v>
      </c>
      <c r="Y89" s="339">
        <f>'2M - SGS'!Y89</f>
        <v>8.1112000000000004E-2</v>
      </c>
      <c r="Z89" s="339">
        <f>'2M - SGS'!Z89</f>
        <v>8.3118999999999998E-2</v>
      </c>
      <c r="AA89" s="339">
        <f>'2M - SGS'!AA89</f>
        <v>8.3486000000000005E-2</v>
      </c>
      <c r="AB89" s="339">
        <f>'2M - SGS'!AB89</f>
        <v>7.6158000000000003E-2</v>
      </c>
      <c r="AC89" s="339">
        <f>'2M - SGS'!AC89</f>
        <v>8.3346000000000003E-2</v>
      </c>
      <c r="AD89" s="339">
        <f>'2M - SGS'!AD89</f>
        <v>8.0782999999999994E-2</v>
      </c>
      <c r="AE89" s="339">
        <f>'2M - SGS'!AE89</f>
        <v>8.5133E-2</v>
      </c>
      <c r="AF89" s="339">
        <f>'2M - SGS'!AF89</f>
        <v>8.4294999999999995E-2</v>
      </c>
      <c r="AG89" s="339">
        <f>'2M - SGS'!AG89</f>
        <v>8.7456999999999993E-2</v>
      </c>
      <c r="AH89" s="339">
        <f>'2M - SGS'!AH89</f>
        <v>8.7230000000000002E-2</v>
      </c>
      <c r="AI89" s="339">
        <f>'2M - SGS'!AI89</f>
        <v>8.3319000000000004E-2</v>
      </c>
      <c r="AJ89" s="339">
        <f>'2M - SGS'!AJ89</f>
        <v>8.4562999999999999E-2</v>
      </c>
      <c r="AK89" s="339">
        <f>'2M - SGS'!AK89</f>
        <v>8.1112000000000004E-2</v>
      </c>
      <c r="AL89" s="339">
        <f>'2M - SGS'!AL89</f>
        <v>8.3118999999999998E-2</v>
      </c>
      <c r="AM89" s="339">
        <f>'2M - SGS'!AM89</f>
        <v>8.3486000000000005E-2</v>
      </c>
      <c r="AN89" s="339">
        <f>'2M - SGS'!AN89</f>
        <v>7.6158000000000003E-2</v>
      </c>
      <c r="AO89" s="339">
        <f>'2M - SGS'!AO89</f>
        <v>8.3346000000000003E-2</v>
      </c>
      <c r="AP89" s="339">
        <f>'2M - SGS'!AP89</f>
        <v>8.0782999999999994E-2</v>
      </c>
      <c r="AQ89" s="339">
        <f>'2M - SGS'!AQ89</f>
        <v>8.5133E-2</v>
      </c>
      <c r="AR89" s="339">
        <f>'2M - SGS'!AR89</f>
        <v>8.4294999999999995E-2</v>
      </c>
      <c r="AS89" s="339">
        <f>'2M - SGS'!AS89</f>
        <v>8.7456999999999993E-2</v>
      </c>
      <c r="AT89" s="339">
        <f>'2M - SGS'!AT89</f>
        <v>8.7230000000000002E-2</v>
      </c>
      <c r="AU89" s="339">
        <f>'2M - SGS'!AU89</f>
        <v>8.3319000000000004E-2</v>
      </c>
      <c r="AV89" s="339">
        <f>'2M - SGS'!AV89</f>
        <v>8.4562999999999999E-2</v>
      </c>
      <c r="AW89" s="339">
        <f>'2M - SGS'!AW89</f>
        <v>8.1112000000000004E-2</v>
      </c>
      <c r="AX89" s="339">
        <f>'2M - SGS'!AX89</f>
        <v>8.3118999999999998E-2</v>
      </c>
      <c r="AY89" s="339">
        <f>'2M - SGS'!AY89</f>
        <v>8.3486000000000005E-2</v>
      </c>
      <c r="AZ89" s="339">
        <f>'2M - SGS'!AZ89</f>
        <v>7.6158000000000003E-2</v>
      </c>
      <c r="BA89" s="339">
        <f>'2M - SGS'!BA89</f>
        <v>8.3346000000000003E-2</v>
      </c>
      <c r="BB89" s="339">
        <f>'2M - SGS'!BB89</f>
        <v>8.0782999999999994E-2</v>
      </c>
      <c r="BC89" s="339">
        <f>'2M - SGS'!BC89</f>
        <v>8.5133E-2</v>
      </c>
      <c r="BD89" s="339">
        <f>'2M - SGS'!BD89</f>
        <v>8.4294999999999995E-2</v>
      </c>
      <c r="BE89" s="339">
        <f>'2M - SGS'!BE89</f>
        <v>8.7456999999999993E-2</v>
      </c>
      <c r="BF89" s="339">
        <f>'2M - SGS'!BF89</f>
        <v>8.7230000000000002E-2</v>
      </c>
      <c r="BG89" s="339">
        <f>'2M - SGS'!BG89</f>
        <v>8.3319000000000004E-2</v>
      </c>
      <c r="BH89" s="339">
        <f>'2M - SGS'!BH89</f>
        <v>8.4562999999999999E-2</v>
      </c>
      <c r="BI89" s="339">
        <f>'2M - SGS'!BI89</f>
        <v>8.1112000000000004E-2</v>
      </c>
      <c r="BJ89" s="339">
        <f>'2M - SGS'!BJ89</f>
        <v>8.3118999999999998E-2</v>
      </c>
      <c r="BK89" s="339">
        <f>'2M - SGS'!BK89</f>
        <v>8.3486000000000005E-2</v>
      </c>
      <c r="BL89" s="339">
        <f>'2M - SGS'!BL89</f>
        <v>7.6158000000000003E-2</v>
      </c>
      <c r="BM89" s="339">
        <f>'2M - SGS'!BM89</f>
        <v>8.3346000000000003E-2</v>
      </c>
      <c r="BN89" s="339">
        <f>'2M - SGS'!BN89</f>
        <v>8.0782999999999994E-2</v>
      </c>
      <c r="BO89" s="339">
        <f>'2M - SGS'!BO89</f>
        <v>8.5133E-2</v>
      </c>
      <c r="BP89" s="339">
        <f>'2M - SGS'!BP89</f>
        <v>8.4294999999999995E-2</v>
      </c>
      <c r="BQ89" s="339">
        <f>'2M - SGS'!BQ89</f>
        <v>8.7456999999999993E-2</v>
      </c>
      <c r="BR89" s="339">
        <f>'2M - SGS'!BR89</f>
        <v>8.7230000000000002E-2</v>
      </c>
      <c r="BS89" s="339">
        <f>'2M - SGS'!BS89</f>
        <v>8.3319000000000004E-2</v>
      </c>
      <c r="BT89" s="339">
        <f>'2M - SGS'!BT89</f>
        <v>8.4562999999999999E-2</v>
      </c>
      <c r="BU89" s="339">
        <f>'2M - SGS'!BU89</f>
        <v>8.1112000000000004E-2</v>
      </c>
      <c r="BV89" s="339">
        <f>'2M - SGS'!BV89</f>
        <v>8.3118999999999998E-2</v>
      </c>
      <c r="BW89" s="339">
        <f>'2M - SGS'!BW89</f>
        <v>8.3486000000000005E-2</v>
      </c>
      <c r="BX89" s="339">
        <f>'2M - SGS'!BX89</f>
        <v>7.6158000000000003E-2</v>
      </c>
      <c r="BY89" s="339">
        <f>'2M - SGS'!BY89</f>
        <v>8.3346000000000003E-2</v>
      </c>
      <c r="BZ89" s="339">
        <f>'2M - SGS'!BZ89</f>
        <v>8.0782999999999994E-2</v>
      </c>
      <c r="CA89" s="339">
        <f>'2M - SGS'!CA89</f>
        <v>8.5133E-2</v>
      </c>
      <c r="CB89" s="339">
        <f>'2M - SGS'!CB89</f>
        <v>8.4294999999999995E-2</v>
      </c>
      <c r="CC89" s="339">
        <f>'2M - SGS'!CC89</f>
        <v>8.7456999999999993E-2</v>
      </c>
      <c r="CD89" s="339">
        <f>'2M - SGS'!CD89</f>
        <v>8.7230000000000002E-2</v>
      </c>
      <c r="CE89" s="339">
        <f>'2M - SGS'!CE89</f>
        <v>8.3319000000000004E-2</v>
      </c>
      <c r="CF89" s="339">
        <f>'2M - SGS'!CF89</f>
        <v>8.4562999999999999E-2</v>
      </c>
      <c r="CG89" s="339">
        <f>'2M - SGS'!CG89</f>
        <v>8.1112000000000004E-2</v>
      </c>
      <c r="CH89" s="340">
        <f>'2M - SGS'!CH89</f>
        <v>8.3118999999999998E-2</v>
      </c>
      <c r="CJ89" s="245">
        <f t="shared" si="106"/>
        <v>1.0000010000000001</v>
      </c>
    </row>
    <row r="90" spans="1:88" ht="16.2" thickBot="1" x14ac:dyDescent="0.35">
      <c r="A90" s="575"/>
      <c r="B90" s="15" t="str">
        <f t="shared" si="105"/>
        <v>Water Heating</v>
      </c>
      <c r="C90" s="347">
        <f>'2M - SGS'!C90</f>
        <v>0.108255</v>
      </c>
      <c r="D90" s="347">
        <f>'2M - SGS'!D90</f>
        <v>9.1078000000000006E-2</v>
      </c>
      <c r="E90" s="347">
        <f>'2M - SGS'!E90</f>
        <v>8.5239999999999996E-2</v>
      </c>
      <c r="F90" s="347">
        <f>'2M - SGS'!F90</f>
        <v>7.2980000000000003E-2</v>
      </c>
      <c r="G90" s="347">
        <f>'2M - SGS'!G90</f>
        <v>7.9849000000000003E-2</v>
      </c>
      <c r="H90" s="347">
        <f>'2M - SGS'!H90</f>
        <v>7.2720999999999994E-2</v>
      </c>
      <c r="I90" s="347">
        <f>'2M - SGS'!I90</f>
        <v>7.4929999999999997E-2</v>
      </c>
      <c r="J90" s="347">
        <f>'2M - SGS'!J90</f>
        <v>7.5861999999999999E-2</v>
      </c>
      <c r="K90" s="347">
        <f>'2M - SGS'!K90</f>
        <v>7.5733999999999996E-2</v>
      </c>
      <c r="L90" s="347">
        <f>'2M - SGS'!L90</f>
        <v>8.2808000000000007E-2</v>
      </c>
      <c r="M90" s="347">
        <f>'2M - SGS'!M90</f>
        <v>8.6345000000000005E-2</v>
      </c>
      <c r="N90" s="347">
        <f>'2M - SGS'!N90</f>
        <v>9.4200000000000006E-2</v>
      </c>
      <c r="O90" s="347">
        <f>'2M - SGS'!O90</f>
        <v>0.108255</v>
      </c>
      <c r="P90" s="347">
        <f>'2M - SGS'!P90</f>
        <v>9.1078000000000006E-2</v>
      </c>
      <c r="Q90" s="347">
        <f>'2M - SGS'!Q90</f>
        <v>8.5239999999999996E-2</v>
      </c>
      <c r="R90" s="347">
        <f>'2M - SGS'!R90</f>
        <v>7.2980000000000003E-2</v>
      </c>
      <c r="S90" s="347">
        <f>'2M - SGS'!S90</f>
        <v>7.9849000000000003E-2</v>
      </c>
      <c r="T90" s="347">
        <f>'2M - SGS'!T90</f>
        <v>7.2720999999999994E-2</v>
      </c>
      <c r="U90" s="347">
        <f>'2M - SGS'!U90</f>
        <v>7.4929999999999997E-2</v>
      </c>
      <c r="V90" s="347">
        <f>'2M - SGS'!V90</f>
        <v>7.5861999999999999E-2</v>
      </c>
      <c r="W90" s="347">
        <f>'2M - SGS'!W90</f>
        <v>7.5733999999999996E-2</v>
      </c>
      <c r="X90" s="347">
        <f>'2M - SGS'!X90</f>
        <v>8.2808000000000007E-2</v>
      </c>
      <c r="Y90" s="347">
        <f>'2M - SGS'!Y90</f>
        <v>8.6345000000000005E-2</v>
      </c>
      <c r="Z90" s="347">
        <f>'2M - SGS'!Z90</f>
        <v>9.4200000000000006E-2</v>
      </c>
      <c r="AA90" s="347">
        <f>'2M - SGS'!AA90</f>
        <v>0.108255</v>
      </c>
      <c r="AB90" s="347">
        <f>'2M - SGS'!AB90</f>
        <v>9.1078000000000006E-2</v>
      </c>
      <c r="AC90" s="347">
        <f>'2M - SGS'!AC90</f>
        <v>8.5239999999999996E-2</v>
      </c>
      <c r="AD90" s="347">
        <f>'2M - SGS'!AD90</f>
        <v>7.2980000000000003E-2</v>
      </c>
      <c r="AE90" s="347">
        <f>'2M - SGS'!AE90</f>
        <v>7.9849000000000003E-2</v>
      </c>
      <c r="AF90" s="347">
        <f>'2M - SGS'!AF90</f>
        <v>7.2720999999999994E-2</v>
      </c>
      <c r="AG90" s="347">
        <f>'2M - SGS'!AG90</f>
        <v>7.4929999999999997E-2</v>
      </c>
      <c r="AH90" s="347">
        <f>'2M - SGS'!AH90</f>
        <v>7.5861999999999999E-2</v>
      </c>
      <c r="AI90" s="347">
        <f>'2M - SGS'!AI90</f>
        <v>7.5733999999999996E-2</v>
      </c>
      <c r="AJ90" s="347">
        <f>'2M - SGS'!AJ90</f>
        <v>8.2808000000000007E-2</v>
      </c>
      <c r="AK90" s="347">
        <f>'2M - SGS'!AK90</f>
        <v>8.6345000000000005E-2</v>
      </c>
      <c r="AL90" s="347">
        <f>'2M - SGS'!AL90</f>
        <v>9.4200000000000006E-2</v>
      </c>
      <c r="AM90" s="347">
        <f>'2M - SGS'!AM90</f>
        <v>0.108255</v>
      </c>
      <c r="AN90" s="347">
        <f>'2M - SGS'!AN90</f>
        <v>9.1078000000000006E-2</v>
      </c>
      <c r="AO90" s="347">
        <f>'2M - SGS'!AO90</f>
        <v>8.5239999999999996E-2</v>
      </c>
      <c r="AP90" s="347">
        <f>'2M - SGS'!AP90</f>
        <v>7.2980000000000003E-2</v>
      </c>
      <c r="AQ90" s="347">
        <f>'2M - SGS'!AQ90</f>
        <v>7.9849000000000003E-2</v>
      </c>
      <c r="AR90" s="347">
        <f>'2M - SGS'!AR90</f>
        <v>7.2720999999999994E-2</v>
      </c>
      <c r="AS90" s="347">
        <f>'2M - SGS'!AS90</f>
        <v>7.4929999999999997E-2</v>
      </c>
      <c r="AT90" s="347">
        <f>'2M - SGS'!AT90</f>
        <v>7.5861999999999999E-2</v>
      </c>
      <c r="AU90" s="347">
        <f>'2M - SGS'!AU90</f>
        <v>7.5733999999999996E-2</v>
      </c>
      <c r="AV90" s="347">
        <f>'2M - SGS'!AV90</f>
        <v>8.2808000000000007E-2</v>
      </c>
      <c r="AW90" s="347">
        <f>'2M - SGS'!AW90</f>
        <v>8.6345000000000005E-2</v>
      </c>
      <c r="AX90" s="347">
        <f>'2M - SGS'!AX90</f>
        <v>9.4200000000000006E-2</v>
      </c>
      <c r="AY90" s="347">
        <f>'2M - SGS'!AY90</f>
        <v>0.108255</v>
      </c>
      <c r="AZ90" s="347">
        <f>'2M - SGS'!AZ90</f>
        <v>9.1078000000000006E-2</v>
      </c>
      <c r="BA90" s="347">
        <f>'2M - SGS'!BA90</f>
        <v>8.5239999999999996E-2</v>
      </c>
      <c r="BB90" s="347">
        <f>'2M - SGS'!BB90</f>
        <v>7.2980000000000003E-2</v>
      </c>
      <c r="BC90" s="347">
        <f>'2M - SGS'!BC90</f>
        <v>7.9849000000000003E-2</v>
      </c>
      <c r="BD90" s="347">
        <f>'2M - SGS'!BD90</f>
        <v>7.2720999999999994E-2</v>
      </c>
      <c r="BE90" s="347">
        <f>'2M - SGS'!BE90</f>
        <v>7.4929999999999997E-2</v>
      </c>
      <c r="BF90" s="347">
        <f>'2M - SGS'!BF90</f>
        <v>7.5861999999999999E-2</v>
      </c>
      <c r="BG90" s="347">
        <f>'2M - SGS'!BG90</f>
        <v>7.5733999999999996E-2</v>
      </c>
      <c r="BH90" s="347">
        <f>'2M - SGS'!BH90</f>
        <v>8.2808000000000007E-2</v>
      </c>
      <c r="BI90" s="347">
        <f>'2M - SGS'!BI90</f>
        <v>8.6345000000000005E-2</v>
      </c>
      <c r="BJ90" s="347">
        <f>'2M - SGS'!BJ90</f>
        <v>9.4200000000000006E-2</v>
      </c>
      <c r="BK90" s="347">
        <f>'2M - SGS'!BK90</f>
        <v>0.108255</v>
      </c>
      <c r="BL90" s="347">
        <f>'2M - SGS'!BL90</f>
        <v>9.1078000000000006E-2</v>
      </c>
      <c r="BM90" s="347">
        <f>'2M - SGS'!BM90</f>
        <v>8.5239999999999996E-2</v>
      </c>
      <c r="BN90" s="347">
        <f>'2M - SGS'!BN90</f>
        <v>7.2980000000000003E-2</v>
      </c>
      <c r="BO90" s="347">
        <f>'2M - SGS'!BO90</f>
        <v>7.9849000000000003E-2</v>
      </c>
      <c r="BP90" s="347">
        <f>'2M - SGS'!BP90</f>
        <v>7.2720999999999994E-2</v>
      </c>
      <c r="BQ90" s="347">
        <f>'2M - SGS'!BQ90</f>
        <v>7.4929999999999997E-2</v>
      </c>
      <c r="BR90" s="347">
        <f>'2M - SGS'!BR90</f>
        <v>7.5861999999999999E-2</v>
      </c>
      <c r="BS90" s="347">
        <f>'2M - SGS'!BS90</f>
        <v>7.5733999999999996E-2</v>
      </c>
      <c r="BT90" s="347">
        <f>'2M - SGS'!BT90</f>
        <v>8.2808000000000007E-2</v>
      </c>
      <c r="BU90" s="347">
        <f>'2M - SGS'!BU90</f>
        <v>8.6345000000000005E-2</v>
      </c>
      <c r="BV90" s="347">
        <f>'2M - SGS'!BV90</f>
        <v>9.4200000000000006E-2</v>
      </c>
      <c r="BW90" s="347">
        <f>'2M - SGS'!BW90</f>
        <v>0.108255</v>
      </c>
      <c r="BX90" s="347">
        <f>'2M - SGS'!BX90</f>
        <v>9.1078000000000006E-2</v>
      </c>
      <c r="BY90" s="347">
        <f>'2M - SGS'!BY90</f>
        <v>8.5239999999999996E-2</v>
      </c>
      <c r="BZ90" s="347">
        <f>'2M - SGS'!BZ90</f>
        <v>7.2980000000000003E-2</v>
      </c>
      <c r="CA90" s="347">
        <f>'2M - SGS'!CA90</f>
        <v>7.9849000000000003E-2</v>
      </c>
      <c r="CB90" s="347">
        <f>'2M - SGS'!CB90</f>
        <v>7.2720999999999994E-2</v>
      </c>
      <c r="CC90" s="347">
        <f>'2M - SGS'!CC90</f>
        <v>7.4929999999999997E-2</v>
      </c>
      <c r="CD90" s="347">
        <f>'2M - SGS'!CD90</f>
        <v>7.5861999999999999E-2</v>
      </c>
      <c r="CE90" s="347">
        <f>'2M - SGS'!CE90</f>
        <v>7.5733999999999996E-2</v>
      </c>
      <c r="CF90" s="347">
        <f>'2M - SGS'!CF90</f>
        <v>8.2808000000000007E-2</v>
      </c>
      <c r="CG90" s="347">
        <f>'2M - SGS'!CG90</f>
        <v>8.6345000000000005E-2</v>
      </c>
      <c r="CH90" s="348">
        <f>'2M - SGS'!CH90</f>
        <v>9.4200000000000006E-2</v>
      </c>
      <c r="CJ90" s="245">
        <f t="shared" si="106"/>
        <v>1.0000020000000001</v>
      </c>
    </row>
    <row r="91" spans="1:88" ht="15" thickBot="1" x14ac:dyDescent="0.35"/>
    <row r="92" spans="1:88" ht="15" thickBot="1" x14ac:dyDescent="0.35">
      <c r="A92" s="20"/>
      <c r="B92" s="559" t="s">
        <v>28</v>
      </c>
      <c r="C92" s="174">
        <f>C$4</f>
        <v>44927</v>
      </c>
      <c r="D92" s="174">
        <f t="shared" ref="D92:BO92" si="107">D$4</f>
        <v>44958</v>
      </c>
      <c r="E92" s="174">
        <f t="shared" si="107"/>
        <v>44986</v>
      </c>
      <c r="F92" s="174">
        <f t="shared" si="107"/>
        <v>45017</v>
      </c>
      <c r="G92" s="174">
        <f t="shared" si="107"/>
        <v>45047</v>
      </c>
      <c r="H92" s="174">
        <f t="shared" si="107"/>
        <v>45078</v>
      </c>
      <c r="I92" s="174">
        <f t="shared" si="107"/>
        <v>45108</v>
      </c>
      <c r="J92" s="174">
        <f t="shared" si="107"/>
        <v>45139</v>
      </c>
      <c r="K92" s="174">
        <f t="shared" si="107"/>
        <v>45170</v>
      </c>
      <c r="L92" s="174">
        <f t="shared" si="107"/>
        <v>45200</v>
      </c>
      <c r="M92" s="174">
        <f t="shared" si="107"/>
        <v>45231</v>
      </c>
      <c r="N92" s="174">
        <f t="shared" si="107"/>
        <v>45261</v>
      </c>
      <c r="O92" s="174">
        <f t="shared" si="107"/>
        <v>45292</v>
      </c>
      <c r="P92" s="174">
        <f t="shared" si="107"/>
        <v>45323</v>
      </c>
      <c r="Q92" s="174">
        <f t="shared" si="107"/>
        <v>45352</v>
      </c>
      <c r="R92" s="174">
        <f t="shared" si="107"/>
        <v>45383</v>
      </c>
      <c r="S92" s="174">
        <f t="shared" si="107"/>
        <v>45413</v>
      </c>
      <c r="T92" s="174">
        <f t="shared" si="107"/>
        <v>45444</v>
      </c>
      <c r="U92" s="174">
        <f t="shared" si="107"/>
        <v>45474</v>
      </c>
      <c r="V92" s="174">
        <f t="shared" si="107"/>
        <v>45505</v>
      </c>
      <c r="W92" s="174">
        <f t="shared" si="107"/>
        <v>45536</v>
      </c>
      <c r="X92" s="174">
        <f t="shared" si="107"/>
        <v>45566</v>
      </c>
      <c r="Y92" s="174">
        <f t="shared" si="107"/>
        <v>45597</v>
      </c>
      <c r="Z92" s="174">
        <f t="shared" si="107"/>
        <v>45627</v>
      </c>
      <c r="AA92" s="174">
        <f t="shared" si="107"/>
        <v>45658</v>
      </c>
      <c r="AB92" s="174">
        <f t="shared" si="107"/>
        <v>45689</v>
      </c>
      <c r="AC92" s="174">
        <f t="shared" si="107"/>
        <v>45717</v>
      </c>
      <c r="AD92" s="174">
        <f t="shared" si="107"/>
        <v>45748</v>
      </c>
      <c r="AE92" s="174">
        <f t="shared" si="107"/>
        <v>45778</v>
      </c>
      <c r="AF92" s="174">
        <f t="shared" si="107"/>
        <v>45809</v>
      </c>
      <c r="AG92" s="174">
        <f t="shared" si="107"/>
        <v>45839</v>
      </c>
      <c r="AH92" s="174">
        <f t="shared" si="107"/>
        <v>45870</v>
      </c>
      <c r="AI92" s="174">
        <f t="shared" si="107"/>
        <v>45901</v>
      </c>
      <c r="AJ92" s="174">
        <f t="shared" si="107"/>
        <v>45931</v>
      </c>
      <c r="AK92" s="174">
        <f t="shared" si="107"/>
        <v>45962</v>
      </c>
      <c r="AL92" s="174">
        <f t="shared" si="107"/>
        <v>45992</v>
      </c>
      <c r="AM92" s="174">
        <f t="shared" si="107"/>
        <v>46023</v>
      </c>
      <c r="AN92" s="174">
        <f t="shared" si="107"/>
        <v>46054</v>
      </c>
      <c r="AO92" s="174">
        <f t="shared" si="107"/>
        <v>46082</v>
      </c>
      <c r="AP92" s="174">
        <f t="shared" si="107"/>
        <v>46113</v>
      </c>
      <c r="AQ92" s="174">
        <f t="shared" si="107"/>
        <v>46143</v>
      </c>
      <c r="AR92" s="174">
        <f t="shared" si="107"/>
        <v>46174</v>
      </c>
      <c r="AS92" s="174">
        <f t="shared" si="107"/>
        <v>46204</v>
      </c>
      <c r="AT92" s="174">
        <f t="shared" si="107"/>
        <v>46235</v>
      </c>
      <c r="AU92" s="174">
        <f t="shared" si="107"/>
        <v>46266</v>
      </c>
      <c r="AV92" s="174">
        <f t="shared" si="107"/>
        <v>46296</v>
      </c>
      <c r="AW92" s="174">
        <f t="shared" si="107"/>
        <v>46327</v>
      </c>
      <c r="AX92" s="174">
        <f t="shared" si="107"/>
        <v>46357</v>
      </c>
      <c r="AY92" s="174">
        <f t="shared" si="107"/>
        <v>46388</v>
      </c>
      <c r="AZ92" s="174">
        <f t="shared" si="107"/>
        <v>46419</v>
      </c>
      <c r="BA92" s="174">
        <f t="shared" si="107"/>
        <v>46447</v>
      </c>
      <c r="BB92" s="174">
        <f t="shared" si="107"/>
        <v>46478</v>
      </c>
      <c r="BC92" s="174">
        <f t="shared" si="107"/>
        <v>46508</v>
      </c>
      <c r="BD92" s="174">
        <f t="shared" si="107"/>
        <v>46539</v>
      </c>
      <c r="BE92" s="174">
        <f t="shared" si="107"/>
        <v>46569</v>
      </c>
      <c r="BF92" s="174">
        <f t="shared" si="107"/>
        <v>46600</v>
      </c>
      <c r="BG92" s="174">
        <f t="shared" si="107"/>
        <v>46631</v>
      </c>
      <c r="BH92" s="174">
        <f t="shared" si="107"/>
        <v>46661</v>
      </c>
      <c r="BI92" s="174">
        <f t="shared" si="107"/>
        <v>46692</v>
      </c>
      <c r="BJ92" s="174">
        <f t="shared" si="107"/>
        <v>46722</v>
      </c>
      <c r="BK92" s="174">
        <f t="shared" si="107"/>
        <v>46753</v>
      </c>
      <c r="BL92" s="174">
        <f t="shared" si="107"/>
        <v>46784</v>
      </c>
      <c r="BM92" s="174">
        <f t="shared" si="107"/>
        <v>46813</v>
      </c>
      <c r="BN92" s="174">
        <f t="shared" si="107"/>
        <v>46844</v>
      </c>
      <c r="BO92" s="174">
        <f t="shared" si="107"/>
        <v>46874</v>
      </c>
      <c r="BP92" s="174">
        <f t="shared" ref="BP92:CH92" si="108">BP$4</f>
        <v>46905</v>
      </c>
      <c r="BQ92" s="174">
        <f t="shared" si="108"/>
        <v>46935</v>
      </c>
      <c r="BR92" s="174">
        <f t="shared" si="108"/>
        <v>46966</v>
      </c>
      <c r="BS92" s="174">
        <f t="shared" si="108"/>
        <v>46997</v>
      </c>
      <c r="BT92" s="174">
        <f t="shared" si="108"/>
        <v>47027</v>
      </c>
      <c r="BU92" s="174">
        <f t="shared" si="108"/>
        <v>47058</v>
      </c>
      <c r="BV92" s="174">
        <f t="shared" si="108"/>
        <v>47088</v>
      </c>
      <c r="BW92" s="174">
        <f t="shared" si="108"/>
        <v>47119</v>
      </c>
      <c r="BX92" s="174">
        <f t="shared" si="108"/>
        <v>47150</v>
      </c>
      <c r="BY92" s="174">
        <f t="shared" si="108"/>
        <v>47178</v>
      </c>
      <c r="BZ92" s="174">
        <f t="shared" si="108"/>
        <v>47209</v>
      </c>
      <c r="CA92" s="174">
        <f t="shared" si="108"/>
        <v>47239</v>
      </c>
      <c r="CB92" s="174">
        <f t="shared" si="108"/>
        <v>47270</v>
      </c>
      <c r="CC92" s="174">
        <f t="shared" si="108"/>
        <v>47300</v>
      </c>
      <c r="CD92" s="174">
        <f t="shared" si="108"/>
        <v>47331</v>
      </c>
      <c r="CE92" s="174">
        <f t="shared" si="108"/>
        <v>47362</v>
      </c>
      <c r="CF92" s="174">
        <f t="shared" si="108"/>
        <v>47392</v>
      </c>
      <c r="CG92" s="174">
        <f t="shared" si="108"/>
        <v>47423</v>
      </c>
      <c r="CH92" s="175">
        <f t="shared" si="108"/>
        <v>47453</v>
      </c>
    </row>
    <row r="93" spans="1:88" ht="15" thickBot="1" x14ac:dyDescent="0.35">
      <c r="A93" s="20"/>
      <c r="B93" s="560"/>
      <c r="C93" s="411">
        <f>'2M - SGS'!C93</f>
        <v>5.5282999999999999E-2</v>
      </c>
      <c r="D93" s="411">
        <f>'2M - SGS'!D93</f>
        <v>5.5594999999999999E-2</v>
      </c>
      <c r="E93" s="411">
        <f>'2M - SGS'!E93</f>
        <v>5.738E-2</v>
      </c>
      <c r="F93" s="411">
        <f>'2M - SGS'!F93</f>
        <v>6.3913999999999999E-2</v>
      </c>
      <c r="G93" s="411">
        <f>'2M - SGS'!G93</f>
        <v>6.8912000000000001E-2</v>
      </c>
      <c r="H93" s="411">
        <f>'2M - SGS'!H93</f>
        <v>9.9557000000000007E-2</v>
      </c>
      <c r="I93" s="434">
        <f>'2M - SGS'!I93</f>
        <v>0.104534</v>
      </c>
      <c r="J93" s="434">
        <f>'2M - SGS'!J93</f>
        <v>0.104534</v>
      </c>
      <c r="K93" s="434">
        <f>'2M - SGS'!K93</f>
        <v>0.104534</v>
      </c>
      <c r="L93" s="434">
        <f>'2M - SGS'!L93</f>
        <v>6.5838999999999995E-2</v>
      </c>
      <c r="M93" s="434">
        <f>'2M - SGS'!M93</f>
        <v>6.8312999999999999E-2</v>
      </c>
      <c r="N93" s="434">
        <f>'2M - SGS'!N93</f>
        <v>6.4322000000000004E-2</v>
      </c>
      <c r="O93" s="434">
        <f>'2M - SGS'!O93</f>
        <v>6.0077999999999999E-2</v>
      </c>
      <c r="P93" s="434">
        <f>'2M - SGS'!P93</f>
        <v>5.8437000000000003E-2</v>
      </c>
      <c r="Q93" s="434">
        <f>'2M - SGS'!Q93</f>
        <v>6.1108999999999997E-2</v>
      </c>
      <c r="R93" s="434">
        <f>'2M - SGS'!R93</f>
        <v>6.9194000000000006E-2</v>
      </c>
      <c r="S93" s="434">
        <f>'2M - SGS'!S93</f>
        <v>7.2404999999999997E-2</v>
      </c>
      <c r="T93" s="434">
        <f>'2M - SGS'!T93</f>
        <v>0.104534</v>
      </c>
      <c r="U93" s="434">
        <f>'2M - SGS'!U93</f>
        <v>0.104534</v>
      </c>
      <c r="V93" s="434">
        <f>'2M - SGS'!V93</f>
        <v>0.104534</v>
      </c>
      <c r="W93" s="434">
        <f>'2M - SGS'!W93</f>
        <v>0.104534</v>
      </c>
      <c r="X93" s="434">
        <f>'2M - SGS'!X93</f>
        <v>6.5838999999999995E-2</v>
      </c>
      <c r="Y93" s="434">
        <f>'2M - SGS'!Y93</f>
        <v>6.8312999999999999E-2</v>
      </c>
      <c r="Z93" s="434">
        <f>'2M - SGS'!Z93</f>
        <v>6.4322000000000004E-2</v>
      </c>
      <c r="AA93" s="434">
        <f>'2M - SGS'!AA93</f>
        <v>6.0077999999999999E-2</v>
      </c>
      <c r="AB93" s="434">
        <f>'2M - SGS'!AB93</f>
        <v>5.8437000000000003E-2</v>
      </c>
      <c r="AC93" s="434">
        <f>'2M - SGS'!AC93</f>
        <v>6.1108999999999997E-2</v>
      </c>
      <c r="AD93" s="434">
        <f>'2M - SGS'!AD93</f>
        <v>6.9194000000000006E-2</v>
      </c>
      <c r="AE93" s="434">
        <f>'2M - SGS'!AE93</f>
        <v>7.2404999999999997E-2</v>
      </c>
      <c r="AF93" s="434">
        <f>'2M - SGS'!AF93</f>
        <v>0.104534</v>
      </c>
      <c r="AG93" s="434">
        <f>'2M - SGS'!AG93</f>
        <v>0.104534</v>
      </c>
      <c r="AH93" s="434">
        <f>'2M - SGS'!AH93</f>
        <v>0.104534</v>
      </c>
      <c r="AI93" s="434">
        <f>'2M - SGS'!AI93</f>
        <v>0.104534</v>
      </c>
      <c r="AJ93" s="434">
        <f>'2M - SGS'!AJ93</f>
        <v>6.5838999999999995E-2</v>
      </c>
      <c r="AK93" s="434">
        <f>'2M - SGS'!AK93</f>
        <v>6.8312999999999999E-2</v>
      </c>
      <c r="AL93" s="434">
        <f>'2M - SGS'!AL93</f>
        <v>6.4322000000000004E-2</v>
      </c>
      <c r="AM93" s="434">
        <f>'2M - SGS'!AM93</f>
        <v>6.0077999999999999E-2</v>
      </c>
      <c r="AN93" s="434">
        <f>'2M - SGS'!AN93</f>
        <v>5.8437000000000003E-2</v>
      </c>
      <c r="AO93" s="434">
        <f>'2M - SGS'!AO93</f>
        <v>6.1108999999999997E-2</v>
      </c>
      <c r="AP93" s="434">
        <f>'2M - SGS'!AP93</f>
        <v>6.9194000000000006E-2</v>
      </c>
      <c r="AQ93" s="434">
        <f>'2M - SGS'!AQ93</f>
        <v>7.2404999999999997E-2</v>
      </c>
      <c r="AR93" s="434">
        <f>'2M - SGS'!AR93</f>
        <v>0.104534</v>
      </c>
      <c r="AS93" s="434">
        <f>'2M - SGS'!AS93</f>
        <v>0.104534</v>
      </c>
      <c r="AT93" s="434">
        <f>'2M - SGS'!AT93</f>
        <v>0.104534</v>
      </c>
      <c r="AU93" s="434">
        <f>'2M - SGS'!AU93</f>
        <v>0.104534</v>
      </c>
      <c r="AV93" s="434">
        <f>'2M - SGS'!AV93</f>
        <v>6.5838999999999995E-2</v>
      </c>
      <c r="AW93" s="434">
        <f>'2M - SGS'!AW93</f>
        <v>6.8312999999999999E-2</v>
      </c>
      <c r="AX93" s="434">
        <f>'2M - SGS'!AX93</f>
        <v>6.4322000000000004E-2</v>
      </c>
      <c r="AY93" s="434">
        <f>'2M - SGS'!AY93</f>
        <v>6.0077999999999999E-2</v>
      </c>
      <c r="AZ93" s="434">
        <f>'2M - SGS'!AZ93</f>
        <v>5.8437000000000003E-2</v>
      </c>
      <c r="BA93" s="434">
        <f>'2M - SGS'!BA93</f>
        <v>6.1108999999999997E-2</v>
      </c>
      <c r="BB93" s="434">
        <f>'2M - SGS'!BB93</f>
        <v>6.9194000000000006E-2</v>
      </c>
      <c r="BC93" s="434">
        <f>'2M - SGS'!BC93</f>
        <v>7.2404999999999997E-2</v>
      </c>
      <c r="BD93" s="434">
        <f>'2M - SGS'!BD93</f>
        <v>0.104534</v>
      </c>
      <c r="BE93" s="434">
        <f>'2M - SGS'!BE93</f>
        <v>0.104534</v>
      </c>
      <c r="BF93" s="434">
        <f>'2M - SGS'!BF93</f>
        <v>0.104534</v>
      </c>
      <c r="BG93" s="434">
        <f>'2M - SGS'!BG93</f>
        <v>0.104534</v>
      </c>
      <c r="BH93" s="434">
        <f>'2M - SGS'!BH93</f>
        <v>6.5838999999999995E-2</v>
      </c>
      <c r="BI93" s="434">
        <f>'2M - SGS'!BI93</f>
        <v>6.8312999999999999E-2</v>
      </c>
      <c r="BJ93" s="434">
        <f>'2M - SGS'!BJ93</f>
        <v>6.4322000000000004E-2</v>
      </c>
      <c r="BK93" s="434">
        <f>'2M - SGS'!BK93</f>
        <v>6.0077999999999999E-2</v>
      </c>
      <c r="BL93" s="434">
        <f>'2M - SGS'!BL93</f>
        <v>5.8437000000000003E-2</v>
      </c>
      <c r="BM93" s="434">
        <f>'2M - SGS'!BM93</f>
        <v>6.1108999999999997E-2</v>
      </c>
      <c r="BN93" s="434">
        <f>'2M - SGS'!BN93</f>
        <v>6.9194000000000006E-2</v>
      </c>
      <c r="BO93" s="434">
        <f>'2M - SGS'!BO93</f>
        <v>7.2404999999999997E-2</v>
      </c>
      <c r="BP93" s="434">
        <f>'2M - SGS'!BP93</f>
        <v>0.104534</v>
      </c>
      <c r="BQ93" s="434">
        <f>'2M - SGS'!BQ93</f>
        <v>0.104534</v>
      </c>
      <c r="BR93" s="434">
        <f>'2M - SGS'!BR93</f>
        <v>0.104534</v>
      </c>
      <c r="BS93" s="434">
        <f>'2M - SGS'!BS93</f>
        <v>0.104534</v>
      </c>
      <c r="BT93" s="434">
        <f>'2M - SGS'!BT93</f>
        <v>6.5838999999999995E-2</v>
      </c>
      <c r="BU93" s="434">
        <f>'2M - SGS'!BU93</f>
        <v>6.8312999999999999E-2</v>
      </c>
      <c r="BV93" s="434">
        <f>'2M - SGS'!BV93</f>
        <v>6.4322000000000004E-2</v>
      </c>
      <c r="BW93" s="434">
        <f>'2M - SGS'!BW93</f>
        <v>6.0077999999999999E-2</v>
      </c>
      <c r="BX93" s="434">
        <f>'2M - SGS'!BX93</f>
        <v>5.8437000000000003E-2</v>
      </c>
      <c r="BY93" s="434">
        <f>'2M - SGS'!BY93</f>
        <v>6.1108999999999997E-2</v>
      </c>
      <c r="BZ93" s="434">
        <f>'2M - SGS'!BZ93</f>
        <v>6.9194000000000006E-2</v>
      </c>
      <c r="CA93" s="434">
        <f>'2M - SGS'!CA93</f>
        <v>7.2404999999999997E-2</v>
      </c>
      <c r="CB93" s="434">
        <f>'2M - SGS'!CB93</f>
        <v>0.104534</v>
      </c>
      <c r="CC93" s="434">
        <f>'2M - SGS'!CC93</f>
        <v>0.104534</v>
      </c>
      <c r="CD93" s="434">
        <f>'2M - SGS'!CD93</f>
        <v>0.104534</v>
      </c>
      <c r="CE93" s="434">
        <f>'2M - SGS'!CE93</f>
        <v>0.104534</v>
      </c>
      <c r="CF93" s="434">
        <f>'2M - SGS'!CF93</f>
        <v>6.5838999999999995E-2</v>
      </c>
      <c r="CG93" s="434">
        <f>'2M - SGS'!CG93</f>
        <v>6.8312999999999999E-2</v>
      </c>
      <c r="CH93" s="441">
        <f>'2M - SGS'!CH93</f>
        <v>6.4322000000000004E-2</v>
      </c>
      <c r="CJ93" s="229" t="s">
        <v>185</v>
      </c>
    </row>
    <row r="94" spans="1:88" x14ac:dyDescent="0.3">
      <c r="C94" s="410" t="s">
        <v>232</v>
      </c>
      <c r="I94" s="435" t="s">
        <v>255</v>
      </c>
      <c r="CJ94" s="229" t="s">
        <v>194</v>
      </c>
    </row>
    <row r="95" spans="1:88" x14ac:dyDescent="0.3">
      <c r="CJ95" s="229" t="s">
        <v>233</v>
      </c>
    </row>
    <row r="111" spans="4:10" x14ac:dyDescent="0.3">
      <c r="J111" s="5"/>
    </row>
    <row r="112" spans="4:10" x14ac:dyDescent="0.3">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7030A0"/>
  </sheetPr>
  <dimension ref="A1:CJ201"/>
  <sheetViews>
    <sheetView zoomScale="80" zoomScaleNormal="80" workbookViewId="0">
      <pane xSplit="2" topLeftCell="C1" activePane="topRight" state="frozen"/>
      <selection activeCell="K32" sqref="K32"/>
      <selection pane="topRight" activeCell="C35" sqref="C35"/>
    </sheetView>
  </sheetViews>
  <sheetFormatPr defaultRowHeight="14.4" x14ac:dyDescent="0.3"/>
  <cols>
    <col min="1" max="1" width="10" customWidth="1"/>
    <col min="2" max="2" width="24.6640625" customWidth="1"/>
    <col min="3" max="3" width="15.6640625" bestFit="1" customWidth="1"/>
    <col min="4" max="86" width="13.6640625"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ENTRY'!S187</f>
        <v>0</v>
      </c>
      <c r="D12" s="3">
        <f>'BIZ kWh ENTRY'!T187</f>
        <v>0</v>
      </c>
      <c r="E12" s="3">
        <f>'BIZ kWh ENTRY'!U187</f>
        <v>55871.667371519994</v>
      </c>
      <c r="F12" s="3">
        <f>'BIZ kWh ENTRY'!V187</f>
        <v>14331.985667999999</v>
      </c>
      <c r="G12" s="3">
        <f>'BIZ kWh ENTRY'!W187</f>
        <v>74318.325681599992</v>
      </c>
      <c r="H12" s="3">
        <f>'BIZ kWh ENTRY'!X187</f>
        <v>46716.586616699999</v>
      </c>
      <c r="I12" s="3">
        <f>'BIZ kWh ENTRY'!Y187</f>
        <v>105538.38536811422</v>
      </c>
      <c r="J12" s="3">
        <f>'BIZ kWh ENTRY'!Z187</f>
        <v>74408.485591439996</v>
      </c>
      <c r="K12" s="3">
        <f>'BIZ kWh ENTRY'!AA187</f>
        <v>243345.72554292</v>
      </c>
      <c r="L12" s="3">
        <f>'BIZ kWh ENTRY'!AB187</f>
        <v>108194.54670024001</v>
      </c>
      <c r="M12" s="3">
        <f>'BIZ kWh ENTRY'!AC187</f>
        <v>51415.837473000007</v>
      </c>
      <c r="N12" s="3">
        <f>'BIZ kWh ENTRY'!AD187</f>
        <v>1764735.7100852006</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222" t="str">
        <f>' LI 1M - RES'!B16</f>
        <v>Monthly kWh</v>
      </c>
      <c r="C19" s="276">
        <f>SUM(C5:C18)</f>
        <v>0</v>
      </c>
      <c r="D19" s="276">
        <f t="shared" ref="D19:BO19" si="2">SUM(D5:D18)</f>
        <v>0</v>
      </c>
      <c r="E19" s="276">
        <f t="shared" si="2"/>
        <v>55871.667371519994</v>
      </c>
      <c r="F19" s="276">
        <f t="shared" si="2"/>
        <v>14331.985667999999</v>
      </c>
      <c r="G19" s="276">
        <f t="shared" si="2"/>
        <v>74318.325681599992</v>
      </c>
      <c r="H19" s="276">
        <f t="shared" si="2"/>
        <v>46716.586616699999</v>
      </c>
      <c r="I19" s="276">
        <f t="shared" si="2"/>
        <v>105538.38536811422</v>
      </c>
      <c r="J19" s="276">
        <f t="shared" si="2"/>
        <v>74408.485591439996</v>
      </c>
      <c r="K19" s="276">
        <f t="shared" si="2"/>
        <v>243345.72554292</v>
      </c>
      <c r="L19" s="276">
        <f t="shared" si="2"/>
        <v>108194.54670024001</v>
      </c>
      <c r="M19" s="276">
        <f t="shared" si="2"/>
        <v>51415.837473000007</v>
      </c>
      <c r="N19" s="276">
        <f t="shared" si="2"/>
        <v>1764735.7100852006</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298"/>
      <c r="B20" s="299"/>
      <c r="C20" s="9"/>
      <c r="D20" s="299"/>
      <c r="E20" s="9"/>
      <c r="F20" s="299"/>
      <c r="G20" s="299"/>
      <c r="H20" s="9"/>
      <c r="I20" s="299"/>
      <c r="J20" s="299"/>
      <c r="K20" s="9"/>
      <c r="L20" s="299"/>
      <c r="M20" s="299"/>
      <c r="N20" s="9"/>
      <c r="O20" s="299"/>
      <c r="P20" s="299"/>
      <c r="Q20" s="9"/>
      <c r="R20" s="299"/>
      <c r="S20" s="299"/>
      <c r="T20" s="9"/>
      <c r="U20" s="299"/>
      <c r="V20" s="299"/>
      <c r="W20" s="9"/>
      <c r="X20" s="299"/>
      <c r="Y20" s="299"/>
      <c r="Z20" s="9"/>
      <c r="AA20" s="299"/>
      <c r="AB20" s="299"/>
      <c r="AC20" s="9"/>
      <c r="AD20" s="299"/>
      <c r="AE20" s="299"/>
      <c r="AF20" s="9"/>
      <c r="AG20" s="299"/>
      <c r="AH20" s="299"/>
      <c r="AI20" s="9"/>
      <c r="AJ20" s="299"/>
      <c r="AK20" s="299"/>
      <c r="AL20" s="9"/>
      <c r="AM20" s="299"/>
      <c r="AN20" s="299"/>
      <c r="AO20" s="9"/>
      <c r="AP20" s="299"/>
      <c r="AQ20" s="299"/>
      <c r="AR20" s="9"/>
      <c r="AS20" s="299"/>
      <c r="AT20" s="299"/>
      <c r="AU20" s="9"/>
      <c r="AV20" s="299"/>
      <c r="AW20" s="299"/>
      <c r="AX20" s="9"/>
      <c r="AY20" s="299"/>
      <c r="AZ20" s="299"/>
      <c r="BA20" s="9"/>
      <c r="BB20" s="299"/>
      <c r="BC20" s="299"/>
      <c r="BD20" s="9"/>
      <c r="BE20" s="299"/>
      <c r="BF20" s="299"/>
      <c r="BG20" s="9"/>
      <c r="BH20" s="299"/>
      <c r="BI20" s="299"/>
      <c r="BJ20" s="9"/>
      <c r="BK20" s="299"/>
      <c r="BL20" s="299"/>
      <c r="BM20" s="9"/>
      <c r="BN20" s="299"/>
      <c r="BO20" s="299"/>
      <c r="BP20" s="9"/>
      <c r="BQ20" s="299"/>
      <c r="BR20" s="299"/>
      <c r="BS20" s="9"/>
      <c r="BT20" s="299"/>
      <c r="BU20" s="299"/>
      <c r="BV20" s="9"/>
      <c r="BW20" s="299"/>
      <c r="BX20" s="299"/>
      <c r="BY20" s="9"/>
      <c r="BZ20" s="299"/>
      <c r="CA20" s="299"/>
      <c r="CB20" s="9"/>
      <c r="CC20" s="299"/>
      <c r="CD20" s="299"/>
      <c r="CE20" s="9"/>
      <c r="CF20" s="299"/>
      <c r="CG20" s="299"/>
      <c r="CH20" s="147"/>
    </row>
    <row r="21" spans="1:86" ht="15" thickBot="1" x14ac:dyDescent="0.35">
      <c r="C21" s="300"/>
      <c r="D21" s="146"/>
      <c r="E21" s="300"/>
      <c r="F21" s="146"/>
      <c r="G21" s="146"/>
      <c r="H21" s="300"/>
      <c r="I21" s="146"/>
      <c r="J21" s="146"/>
      <c r="K21" s="300"/>
      <c r="L21" s="146"/>
      <c r="M21" s="146"/>
      <c r="N21" s="300"/>
      <c r="O21" s="146"/>
      <c r="P21" s="146"/>
      <c r="Q21" s="300"/>
      <c r="R21" s="146"/>
      <c r="S21" s="146"/>
      <c r="T21" s="300"/>
      <c r="U21" s="146"/>
      <c r="V21" s="146"/>
      <c r="W21" s="300"/>
      <c r="X21" s="146"/>
      <c r="Y21" s="146"/>
      <c r="Z21" s="300"/>
      <c r="AA21" s="146"/>
      <c r="AB21" s="146"/>
      <c r="AC21" s="300"/>
      <c r="AD21" s="146"/>
      <c r="AE21" s="146"/>
      <c r="AF21" s="300"/>
      <c r="AG21" s="146"/>
      <c r="AH21" s="146"/>
      <c r="AI21" s="300"/>
      <c r="AJ21" s="146"/>
      <c r="AK21" s="146"/>
      <c r="AL21" s="300"/>
      <c r="AM21" s="146"/>
      <c r="AN21" s="146"/>
      <c r="AO21" s="300"/>
      <c r="AP21" s="146"/>
      <c r="AQ21" s="146"/>
      <c r="AR21" s="300"/>
      <c r="AS21" s="146"/>
      <c r="AT21" s="146"/>
      <c r="AU21" s="300"/>
      <c r="AV21" s="146"/>
      <c r="AW21" s="146"/>
      <c r="AX21" s="300"/>
      <c r="AY21" s="146"/>
      <c r="AZ21" s="146"/>
      <c r="BA21" s="300"/>
      <c r="BB21" s="146"/>
      <c r="BC21" s="146"/>
      <c r="BD21" s="300"/>
      <c r="BE21" s="146"/>
      <c r="BF21" s="146"/>
      <c r="BG21" s="300"/>
      <c r="BH21" s="146"/>
      <c r="BI21" s="146"/>
      <c r="BJ21" s="300"/>
      <c r="BK21" s="146"/>
      <c r="BL21" s="146"/>
      <c r="BM21" s="300"/>
      <c r="BN21" s="146"/>
      <c r="BO21" s="146"/>
      <c r="BP21" s="300"/>
      <c r="BQ21" s="146"/>
      <c r="BR21" s="146"/>
      <c r="BS21" s="300"/>
      <c r="BT21" s="146"/>
      <c r="BU21" s="146"/>
      <c r="BV21" s="300"/>
      <c r="BW21" s="146"/>
      <c r="BX21" s="146"/>
      <c r="BY21" s="300"/>
      <c r="BZ21" s="146"/>
      <c r="CA21" s="146"/>
      <c r="CB21" s="300"/>
      <c r="CC21" s="146"/>
      <c r="CD21" s="146"/>
      <c r="CE21" s="300"/>
      <c r="CF21" s="146"/>
      <c r="CG21" s="146"/>
      <c r="CH21" s="300"/>
    </row>
    <row r="22" spans="1:86" ht="16.2" thickBot="1" x14ac:dyDescent="0.35">
      <c r="A22" s="564" t="s">
        <v>15</v>
      </c>
      <c r="B22" s="18" t="s">
        <v>10</v>
      </c>
      <c r="C22" s="174">
        <f>C$4</f>
        <v>44927</v>
      </c>
      <c r="D22" s="174">
        <f t="shared" ref="D22:BO22" si="4">D$4</f>
        <v>44958</v>
      </c>
      <c r="E22" s="174">
        <f t="shared" si="4"/>
        <v>44986</v>
      </c>
      <c r="F22" s="174">
        <f t="shared" si="4"/>
        <v>45017</v>
      </c>
      <c r="G22" s="174">
        <f t="shared" si="4"/>
        <v>45047</v>
      </c>
      <c r="H22" s="174">
        <f t="shared" si="4"/>
        <v>45078</v>
      </c>
      <c r="I22" s="174">
        <f t="shared" si="4"/>
        <v>45108</v>
      </c>
      <c r="J22" s="174">
        <f t="shared" si="4"/>
        <v>45139</v>
      </c>
      <c r="K22" s="174">
        <f t="shared" si="4"/>
        <v>45170</v>
      </c>
      <c r="L22" s="174">
        <f t="shared" si="4"/>
        <v>45200</v>
      </c>
      <c r="M22" s="174">
        <f t="shared" si="4"/>
        <v>45231</v>
      </c>
      <c r="N22" s="174">
        <f t="shared" si="4"/>
        <v>45261</v>
      </c>
      <c r="O22" s="174">
        <f t="shared" si="4"/>
        <v>45292</v>
      </c>
      <c r="P22" s="174">
        <f t="shared" si="4"/>
        <v>45323</v>
      </c>
      <c r="Q22" s="174">
        <f t="shared" si="4"/>
        <v>45352</v>
      </c>
      <c r="R22" s="174">
        <f t="shared" si="4"/>
        <v>45383</v>
      </c>
      <c r="S22" s="174">
        <f t="shared" si="4"/>
        <v>45413</v>
      </c>
      <c r="T22" s="174">
        <f t="shared" si="4"/>
        <v>45444</v>
      </c>
      <c r="U22" s="174">
        <f t="shared" si="4"/>
        <v>45474</v>
      </c>
      <c r="V22" s="174">
        <f t="shared" si="4"/>
        <v>45505</v>
      </c>
      <c r="W22" s="174">
        <f t="shared" si="4"/>
        <v>45536</v>
      </c>
      <c r="X22" s="174">
        <f t="shared" si="4"/>
        <v>45566</v>
      </c>
      <c r="Y22" s="174">
        <f t="shared" si="4"/>
        <v>45597</v>
      </c>
      <c r="Z22" s="174">
        <f t="shared" si="4"/>
        <v>45627</v>
      </c>
      <c r="AA22" s="174">
        <f t="shared" si="4"/>
        <v>45658</v>
      </c>
      <c r="AB22" s="174">
        <f t="shared" si="4"/>
        <v>45689</v>
      </c>
      <c r="AC22" s="174">
        <f t="shared" si="4"/>
        <v>45717</v>
      </c>
      <c r="AD22" s="174">
        <f t="shared" si="4"/>
        <v>45748</v>
      </c>
      <c r="AE22" s="174">
        <f t="shared" si="4"/>
        <v>45778</v>
      </c>
      <c r="AF22" s="174">
        <f t="shared" si="4"/>
        <v>45809</v>
      </c>
      <c r="AG22" s="174">
        <f t="shared" si="4"/>
        <v>45839</v>
      </c>
      <c r="AH22" s="174">
        <f t="shared" si="4"/>
        <v>45870</v>
      </c>
      <c r="AI22" s="174">
        <f t="shared" si="4"/>
        <v>45901</v>
      </c>
      <c r="AJ22" s="174">
        <f t="shared" si="4"/>
        <v>45931</v>
      </c>
      <c r="AK22" s="174">
        <f t="shared" si="4"/>
        <v>45962</v>
      </c>
      <c r="AL22" s="174">
        <f t="shared" si="4"/>
        <v>45992</v>
      </c>
      <c r="AM22" s="174">
        <f t="shared" si="4"/>
        <v>46023</v>
      </c>
      <c r="AN22" s="174">
        <f t="shared" si="4"/>
        <v>46054</v>
      </c>
      <c r="AO22" s="174">
        <f t="shared" si="4"/>
        <v>46082</v>
      </c>
      <c r="AP22" s="174">
        <f t="shared" si="4"/>
        <v>46113</v>
      </c>
      <c r="AQ22" s="174">
        <f t="shared" si="4"/>
        <v>46143</v>
      </c>
      <c r="AR22" s="174">
        <f t="shared" si="4"/>
        <v>46174</v>
      </c>
      <c r="AS22" s="174">
        <f t="shared" si="4"/>
        <v>46204</v>
      </c>
      <c r="AT22" s="174">
        <f t="shared" si="4"/>
        <v>46235</v>
      </c>
      <c r="AU22" s="174">
        <f t="shared" si="4"/>
        <v>46266</v>
      </c>
      <c r="AV22" s="174">
        <f t="shared" si="4"/>
        <v>46296</v>
      </c>
      <c r="AW22" s="174">
        <f t="shared" si="4"/>
        <v>46327</v>
      </c>
      <c r="AX22" s="174">
        <f t="shared" si="4"/>
        <v>46357</v>
      </c>
      <c r="AY22" s="174">
        <f t="shared" si="4"/>
        <v>46388</v>
      </c>
      <c r="AZ22" s="174">
        <f t="shared" si="4"/>
        <v>46419</v>
      </c>
      <c r="BA22" s="174">
        <f t="shared" si="4"/>
        <v>46447</v>
      </c>
      <c r="BB22" s="174">
        <f t="shared" si="4"/>
        <v>46478</v>
      </c>
      <c r="BC22" s="174">
        <f t="shared" si="4"/>
        <v>46508</v>
      </c>
      <c r="BD22" s="174">
        <f t="shared" si="4"/>
        <v>46539</v>
      </c>
      <c r="BE22" s="174">
        <f t="shared" si="4"/>
        <v>46569</v>
      </c>
      <c r="BF22" s="174">
        <f t="shared" si="4"/>
        <v>46600</v>
      </c>
      <c r="BG22" s="174">
        <f t="shared" si="4"/>
        <v>46631</v>
      </c>
      <c r="BH22" s="174">
        <f t="shared" si="4"/>
        <v>46661</v>
      </c>
      <c r="BI22" s="174">
        <f t="shared" si="4"/>
        <v>46692</v>
      </c>
      <c r="BJ22" s="174">
        <f t="shared" si="4"/>
        <v>46722</v>
      </c>
      <c r="BK22" s="174">
        <f t="shared" si="4"/>
        <v>46753</v>
      </c>
      <c r="BL22" s="174">
        <f t="shared" si="4"/>
        <v>46784</v>
      </c>
      <c r="BM22" s="174">
        <f t="shared" si="4"/>
        <v>46813</v>
      </c>
      <c r="BN22" s="174">
        <f t="shared" si="4"/>
        <v>46844</v>
      </c>
      <c r="BO22" s="174">
        <f t="shared" si="4"/>
        <v>46874</v>
      </c>
      <c r="BP22" s="174">
        <f t="shared" ref="BP22:CH22" si="5">BP$4</f>
        <v>46905</v>
      </c>
      <c r="BQ22" s="174">
        <f t="shared" si="5"/>
        <v>46935</v>
      </c>
      <c r="BR22" s="174">
        <f t="shared" si="5"/>
        <v>46966</v>
      </c>
      <c r="BS22" s="174">
        <f t="shared" si="5"/>
        <v>46997</v>
      </c>
      <c r="BT22" s="174">
        <f t="shared" si="5"/>
        <v>47027</v>
      </c>
      <c r="BU22" s="174">
        <f t="shared" si="5"/>
        <v>47058</v>
      </c>
      <c r="BV22" s="174">
        <f t="shared" si="5"/>
        <v>47088</v>
      </c>
      <c r="BW22" s="174">
        <f t="shared" si="5"/>
        <v>47119</v>
      </c>
      <c r="BX22" s="174">
        <f t="shared" si="5"/>
        <v>47150</v>
      </c>
      <c r="BY22" s="174">
        <f t="shared" si="5"/>
        <v>47178</v>
      </c>
      <c r="BZ22" s="174">
        <f t="shared" si="5"/>
        <v>47209</v>
      </c>
      <c r="CA22" s="174">
        <f t="shared" si="5"/>
        <v>47239</v>
      </c>
      <c r="CB22" s="174">
        <f t="shared" si="5"/>
        <v>47270</v>
      </c>
      <c r="CC22" s="174">
        <f t="shared" si="5"/>
        <v>47300</v>
      </c>
      <c r="CD22" s="174">
        <f t="shared" si="5"/>
        <v>47331</v>
      </c>
      <c r="CE22" s="174">
        <f t="shared" si="5"/>
        <v>47362</v>
      </c>
      <c r="CF22" s="174">
        <f t="shared" si="5"/>
        <v>47392</v>
      </c>
      <c r="CG22" s="174">
        <f t="shared" si="5"/>
        <v>47423</v>
      </c>
      <c r="CH22" s="175">
        <f t="shared" si="5"/>
        <v>47453</v>
      </c>
    </row>
    <row r="23" spans="1:86" ht="15" customHeight="1" x14ac:dyDescent="0.3">
      <c r="A23" s="565"/>
      <c r="B23" s="11" t="str">
        <f t="shared" ref="B23:C37" si="6">B5</f>
        <v>Air Comp</v>
      </c>
      <c r="C23" s="3">
        <f>C5</f>
        <v>0</v>
      </c>
      <c r="D23" s="3">
        <f>IF(SUM($C$19:$N$19)=0,0,C23+D5)</f>
        <v>0</v>
      </c>
      <c r="E23" s="3">
        <f t="shared" ref="E23:BP23" si="7">IF(SUM($C$19:$N$19)=0,0,D23+E5)</f>
        <v>0</v>
      </c>
      <c r="F23" s="3">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3"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
      <c r="A24" s="565"/>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
      <c r="A25" s="565"/>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
      <c r="A26" s="565"/>
      <c r="B26" s="11" t="str">
        <f t="shared" si="6"/>
        <v>Cooling</v>
      </c>
      <c r="C26" s="3">
        <f t="shared" si="6"/>
        <v>0</v>
      </c>
      <c r="D26" s="3">
        <f t="shared" ref="D26:BO26" si="13">IF(SUM($C$19:$N$19)=0,0,C26+D8)</f>
        <v>0</v>
      </c>
      <c r="E26" s="3">
        <f t="shared" si="13"/>
        <v>0</v>
      </c>
      <c r="F26" s="3">
        <f t="shared" si="13"/>
        <v>0</v>
      </c>
      <c r="G26" s="3">
        <f t="shared" si="13"/>
        <v>0</v>
      </c>
      <c r="H26" s="3">
        <f t="shared" si="13"/>
        <v>0</v>
      </c>
      <c r="I26" s="3">
        <f t="shared" si="13"/>
        <v>0</v>
      </c>
      <c r="J26" s="3">
        <f t="shared" si="13"/>
        <v>0</v>
      </c>
      <c r="K26" s="3">
        <f t="shared" si="13"/>
        <v>0</v>
      </c>
      <c r="L26" s="3">
        <f t="shared" si="13"/>
        <v>0</v>
      </c>
      <c r="M26" s="3">
        <f t="shared" si="13"/>
        <v>0</v>
      </c>
      <c r="N26" s="3">
        <f t="shared" si="13"/>
        <v>0</v>
      </c>
      <c r="O26" s="3">
        <f t="shared" si="13"/>
        <v>0</v>
      </c>
      <c r="P26" s="3">
        <f t="shared" si="13"/>
        <v>0</v>
      </c>
      <c r="Q26" s="3">
        <f t="shared" si="13"/>
        <v>0</v>
      </c>
      <c r="R26" s="3">
        <f t="shared" si="13"/>
        <v>0</v>
      </c>
      <c r="S26" s="3">
        <f t="shared" si="13"/>
        <v>0</v>
      </c>
      <c r="T26" s="3">
        <f t="shared" si="13"/>
        <v>0</v>
      </c>
      <c r="U26" s="3">
        <f t="shared" si="13"/>
        <v>0</v>
      </c>
      <c r="V26" s="3">
        <f t="shared" si="13"/>
        <v>0</v>
      </c>
      <c r="W26" s="3">
        <f t="shared" si="13"/>
        <v>0</v>
      </c>
      <c r="X26" s="3">
        <f t="shared" si="13"/>
        <v>0</v>
      </c>
      <c r="Y26" s="3">
        <f t="shared" si="13"/>
        <v>0</v>
      </c>
      <c r="Z26" s="3">
        <f t="shared" si="13"/>
        <v>0</v>
      </c>
      <c r="AA26" s="3">
        <f t="shared" si="13"/>
        <v>0</v>
      </c>
      <c r="AB26" s="3">
        <f t="shared" si="13"/>
        <v>0</v>
      </c>
      <c r="AC26" s="3">
        <f t="shared" si="13"/>
        <v>0</v>
      </c>
      <c r="AD26" s="3">
        <f t="shared" si="13"/>
        <v>0</v>
      </c>
      <c r="AE26" s="3">
        <f t="shared" si="13"/>
        <v>0</v>
      </c>
      <c r="AF26" s="3">
        <f t="shared" si="13"/>
        <v>0</v>
      </c>
      <c r="AG26" s="3">
        <f t="shared" si="13"/>
        <v>0</v>
      </c>
      <c r="AH26" s="3">
        <f t="shared" si="13"/>
        <v>0</v>
      </c>
      <c r="AI26" s="3">
        <f t="shared" si="13"/>
        <v>0</v>
      </c>
      <c r="AJ26" s="3">
        <f t="shared" si="13"/>
        <v>0</v>
      </c>
      <c r="AK26" s="3">
        <f t="shared" si="13"/>
        <v>0</v>
      </c>
      <c r="AL26" s="3">
        <f t="shared" si="13"/>
        <v>0</v>
      </c>
      <c r="AM26" s="3">
        <f t="shared" si="13"/>
        <v>0</v>
      </c>
      <c r="AN26" s="3">
        <f t="shared" si="13"/>
        <v>0</v>
      </c>
      <c r="AO26" s="3">
        <f t="shared" si="13"/>
        <v>0</v>
      </c>
      <c r="AP26" s="3">
        <f t="shared" si="13"/>
        <v>0</v>
      </c>
      <c r="AQ26" s="3">
        <f t="shared" si="13"/>
        <v>0</v>
      </c>
      <c r="AR26" s="3">
        <f t="shared" si="13"/>
        <v>0</v>
      </c>
      <c r="AS26" s="3">
        <f t="shared" si="13"/>
        <v>0</v>
      </c>
      <c r="AT26" s="3">
        <f t="shared" si="13"/>
        <v>0</v>
      </c>
      <c r="AU26" s="3">
        <f t="shared" si="13"/>
        <v>0</v>
      </c>
      <c r="AV26" s="3">
        <f t="shared" si="13"/>
        <v>0</v>
      </c>
      <c r="AW26" s="3">
        <f t="shared" si="13"/>
        <v>0</v>
      </c>
      <c r="AX26" s="3">
        <f t="shared" si="13"/>
        <v>0</v>
      </c>
      <c r="AY26" s="3">
        <f t="shared" si="13"/>
        <v>0</v>
      </c>
      <c r="AZ26" s="3">
        <f t="shared" si="13"/>
        <v>0</v>
      </c>
      <c r="BA26" s="3">
        <f t="shared" si="13"/>
        <v>0</v>
      </c>
      <c r="BB26" s="3">
        <f t="shared" si="13"/>
        <v>0</v>
      </c>
      <c r="BC26" s="3">
        <f t="shared" si="13"/>
        <v>0</v>
      </c>
      <c r="BD26" s="3">
        <f t="shared" si="13"/>
        <v>0</v>
      </c>
      <c r="BE26" s="3">
        <f t="shared" si="13"/>
        <v>0</v>
      </c>
      <c r="BF26" s="3">
        <f t="shared" si="13"/>
        <v>0</v>
      </c>
      <c r="BG26" s="3">
        <f t="shared" si="13"/>
        <v>0</v>
      </c>
      <c r="BH26" s="3">
        <f t="shared" si="13"/>
        <v>0</v>
      </c>
      <c r="BI26" s="3">
        <f t="shared" si="13"/>
        <v>0</v>
      </c>
      <c r="BJ26" s="3">
        <f t="shared" si="13"/>
        <v>0</v>
      </c>
      <c r="BK26" s="3">
        <f t="shared" si="13"/>
        <v>0</v>
      </c>
      <c r="BL26" s="3">
        <f t="shared" si="13"/>
        <v>0</v>
      </c>
      <c r="BM26" s="3">
        <f t="shared" si="13"/>
        <v>0</v>
      </c>
      <c r="BN26" s="3">
        <f t="shared" si="13"/>
        <v>0</v>
      </c>
      <c r="BO26" s="3">
        <f t="shared" si="13"/>
        <v>0</v>
      </c>
      <c r="BP26" s="3">
        <f t="shared" ref="BP26:CH26" si="14">IF(SUM($C$19:$N$19)=0,0,BO26+BP8)</f>
        <v>0</v>
      </c>
      <c r="BQ26" s="3">
        <f t="shared" si="14"/>
        <v>0</v>
      </c>
      <c r="BR26" s="3">
        <f t="shared" si="14"/>
        <v>0</v>
      </c>
      <c r="BS26" s="3">
        <f t="shared" si="14"/>
        <v>0</v>
      </c>
      <c r="BT26" s="3">
        <f t="shared" si="14"/>
        <v>0</v>
      </c>
      <c r="BU26" s="3">
        <f t="shared" si="14"/>
        <v>0</v>
      </c>
      <c r="BV26" s="3">
        <f t="shared" si="14"/>
        <v>0</v>
      </c>
      <c r="BW26" s="3">
        <f t="shared" si="14"/>
        <v>0</v>
      </c>
      <c r="BX26" s="3">
        <f t="shared" si="14"/>
        <v>0</v>
      </c>
      <c r="BY26" s="3">
        <f t="shared" si="14"/>
        <v>0</v>
      </c>
      <c r="BZ26" s="3">
        <f t="shared" si="14"/>
        <v>0</v>
      </c>
      <c r="CA26" s="3">
        <f t="shared" si="14"/>
        <v>0</v>
      </c>
      <c r="CB26" s="3">
        <f t="shared" si="14"/>
        <v>0</v>
      </c>
      <c r="CC26" s="3">
        <f t="shared" si="14"/>
        <v>0</v>
      </c>
      <c r="CD26" s="3">
        <f t="shared" si="14"/>
        <v>0</v>
      </c>
      <c r="CE26" s="3">
        <f t="shared" si="14"/>
        <v>0</v>
      </c>
      <c r="CF26" s="3">
        <f t="shared" si="14"/>
        <v>0</v>
      </c>
      <c r="CG26" s="3">
        <f t="shared" si="14"/>
        <v>0</v>
      </c>
      <c r="CH26" s="12">
        <f t="shared" si="14"/>
        <v>0</v>
      </c>
    </row>
    <row r="27" spans="1:86" x14ac:dyDescent="0.3">
      <c r="A27" s="565"/>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
      <c r="A28" s="565"/>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
      <c r="A29" s="565"/>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IF(SUM($C$19:$N$19)=0,0,K29+L11)</f>
        <v>0</v>
      </c>
      <c r="M29" s="3">
        <f t="shared" si="19"/>
        <v>0</v>
      </c>
      <c r="N29" s="3">
        <f t="shared" si="19"/>
        <v>0</v>
      </c>
      <c r="O29" s="3">
        <f t="shared" si="19"/>
        <v>0</v>
      </c>
      <c r="P29" s="3">
        <f t="shared" si="19"/>
        <v>0</v>
      </c>
      <c r="Q29" s="3">
        <f t="shared" si="19"/>
        <v>0</v>
      </c>
      <c r="R29" s="3">
        <f t="shared" si="19"/>
        <v>0</v>
      </c>
      <c r="S29" s="3">
        <f t="shared" si="19"/>
        <v>0</v>
      </c>
      <c r="T29" s="3">
        <f t="shared" si="19"/>
        <v>0</v>
      </c>
      <c r="U29" s="3">
        <f t="shared" si="19"/>
        <v>0</v>
      </c>
      <c r="V29" s="3">
        <f t="shared" si="19"/>
        <v>0</v>
      </c>
      <c r="W29" s="3">
        <f t="shared" si="19"/>
        <v>0</v>
      </c>
      <c r="X29" s="3">
        <f t="shared" si="19"/>
        <v>0</v>
      </c>
      <c r="Y29" s="3">
        <f t="shared" si="19"/>
        <v>0</v>
      </c>
      <c r="Z29" s="3">
        <f t="shared" si="19"/>
        <v>0</v>
      </c>
      <c r="AA29" s="3">
        <f t="shared" si="19"/>
        <v>0</v>
      </c>
      <c r="AB29" s="3">
        <f t="shared" si="19"/>
        <v>0</v>
      </c>
      <c r="AC29" s="3">
        <f t="shared" si="19"/>
        <v>0</v>
      </c>
      <c r="AD29" s="3">
        <f t="shared" si="19"/>
        <v>0</v>
      </c>
      <c r="AE29" s="3">
        <f t="shared" si="19"/>
        <v>0</v>
      </c>
      <c r="AF29" s="3">
        <f t="shared" si="19"/>
        <v>0</v>
      </c>
      <c r="AG29" s="3">
        <f t="shared" si="19"/>
        <v>0</v>
      </c>
      <c r="AH29" s="3">
        <f t="shared" si="19"/>
        <v>0</v>
      </c>
      <c r="AI29" s="3">
        <f t="shared" si="19"/>
        <v>0</v>
      </c>
      <c r="AJ29" s="3">
        <f t="shared" si="19"/>
        <v>0</v>
      </c>
      <c r="AK29" s="3">
        <f t="shared" si="19"/>
        <v>0</v>
      </c>
      <c r="AL29" s="3">
        <f t="shared" si="19"/>
        <v>0</v>
      </c>
      <c r="AM29" s="3">
        <f t="shared" si="19"/>
        <v>0</v>
      </c>
      <c r="AN29" s="3">
        <f t="shared" si="19"/>
        <v>0</v>
      </c>
      <c r="AO29" s="3">
        <f t="shared" si="19"/>
        <v>0</v>
      </c>
      <c r="AP29" s="3">
        <f t="shared" si="19"/>
        <v>0</v>
      </c>
      <c r="AQ29" s="3">
        <f t="shared" si="19"/>
        <v>0</v>
      </c>
      <c r="AR29" s="3">
        <f t="shared" si="19"/>
        <v>0</v>
      </c>
      <c r="AS29" s="3">
        <f t="shared" si="19"/>
        <v>0</v>
      </c>
      <c r="AT29" s="3">
        <f t="shared" si="19"/>
        <v>0</v>
      </c>
      <c r="AU29" s="3">
        <f t="shared" si="19"/>
        <v>0</v>
      </c>
      <c r="AV29" s="3">
        <f t="shared" si="19"/>
        <v>0</v>
      </c>
      <c r="AW29" s="3">
        <f t="shared" si="19"/>
        <v>0</v>
      </c>
      <c r="AX29" s="3">
        <f t="shared" si="19"/>
        <v>0</v>
      </c>
      <c r="AY29" s="3">
        <f t="shared" si="19"/>
        <v>0</v>
      </c>
      <c r="AZ29" s="3">
        <f t="shared" si="19"/>
        <v>0</v>
      </c>
      <c r="BA29" s="3">
        <f t="shared" si="19"/>
        <v>0</v>
      </c>
      <c r="BB29" s="3">
        <f t="shared" si="19"/>
        <v>0</v>
      </c>
      <c r="BC29" s="3">
        <f t="shared" si="19"/>
        <v>0</v>
      </c>
      <c r="BD29" s="3">
        <f t="shared" si="19"/>
        <v>0</v>
      </c>
      <c r="BE29" s="3">
        <f t="shared" si="19"/>
        <v>0</v>
      </c>
      <c r="BF29" s="3">
        <f t="shared" si="19"/>
        <v>0</v>
      </c>
      <c r="BG29" s="3">
        <f t="shared" si="19"/>
        <v>0</v>
      </c>
      <c r="BH29" s="3">
        <f t="shared" si="19"/>
        <v>0</v>
      </c>
      <c r="BI29" s="3">
        <f t="shared" si="19"/>
        <v>0</v>
      </c>
      <c r="BJ29" s="3">
        <f t="shared" si="19"/>
        <v>0</v>
      </c>
      <c r="BK29" s="3">
        <f t="shared" si="19"/>
        <v>0</v>
      </c>
      <c r="BL29" s="3">
        <f t="shared" si="19"/>
        <v>0</v>
      </c>
      <c r="BM29" s="3">
        <f t="shared" si="19"/>
        <v>0</v>
      </c>
      <c r="BN29" s="3">
        <f t="shared" si="19"/>
        <v>0</v>
      </c>
      <c r="BO29" s="3">
        <f t="shared" si="19"/>
        <v>0</v>
      </c>
      <c r="BP29" s="3">
        <f t="shared" ref="BP29:CH29" si="20">IF(SUM($C$19:$N$19)=0,0,BO29+BP11)</f>
        <v>0</v>
      </c>
      <c r="BQ29" s="3">
        <f t="shared" si="20"/>
        <v>0</v>
      </c>
      <c r="BR29" s="3">
        <f t="shared" si="20"/>
        <v>0</v>
      </c>
      <c r="BS29" s="3">
        <f t="shared" si="20"/>
        <v>0</v>
      </c>
      <c r="BT29" s="3">
        <f t="shared" si="20"/>
        <v>0</v>
      </c>
      <c r="BU29" s="3">
        <f t="shared" si="20"/>
        <v>0</v>
      </c>
      <c r="BV29" s="3">
        <f t="shared" si="20"/>
        <v>0</v>
      </c>
      <c r="BW29" s="3">
        <f t="shared" si="20"/>
        <v>0</v>
      </c>
      <c r="BX29" s="3">
        <f t="shared" si="20"/>
        <v>0</v>
      </c>
      <c r="BY29" s="3">
        <f t="shared" si="20"/>
        <v>0</v>
      </c>
      <c r="BZ29" s="3">
        <f t="shared" si="20"/>
        <v>0</v>
      </c>
      <c r="CA29" s="3">
        <f t="shared" si="20"/>
        <v>0</v>
      </c>
      <c r="CB29" s="3">
        <f t="shared" si="20"/>
        <v>0</v>
      </c>
      <c r="CC29" s="3">
        <f t="shared" si="20"/>
        <v>0</v>
      </c>
      <c r="CD29" s="3">
        <f t="shared" si="20"/>
        <v>0</v>
      </c>
      <c r="CE29" s="3">
        <f t="shared" si="20"/>
        <v>0</v>
      </c>
      <c r="CF29" s="3">
        <f t="shared" si="20"/>
        <v>0</v>
      </c>
      <c r="CG29" s="3">
        <f t="shared" si="20"/>
        <v>0</v>
      </c>
      <c r="CH29" s="12">
        <f t="shared" si="20"/>
        <v>0</v>
      </c>
    </row>
    <row r="30" spans="1:86" x14ac:dyDescent="0.3">
      <c r="A30" s="565"/>
      <c r="B30" s="11" t="str">
        <f t="shared" si="6"/>
        <v>Lighting</v>
      </c>
      <c r="C30" s="3">
        <f t="shared" si="6"/>
        <v>0</v>
      </c>
      <c r="D30" s="3">
        <f t="shared" ref="D30:BO30" si="21">IF(SUM($C$19:$N$19)=0,0,C30+D12)</f>
        <v>0</v>
      </c>
      <c r="E30" s="3">
        <f t="shared" si="21"/>
        <v>55871.667371519994</v>
      </c>
      <c r="F30" s="3">
        <f t="shared" si="21"/>
        <v>70203.653039519995</v>
      </c>
      <c r="G30" s="3">
        <f t="shared" si="21"/>
        <v>144521.97872111999</v>
      </c>
      <c r="H30" s="3">
        <f t="shared" si="21"/>
        <v>191238.56533781998</v>
      </c>
      <c r="I30" s="3">
        <f t="shared" si="21"/>
        <v>296776.9507059342</v>
      </c>
      <c r="J30" s="3">
        <f t="shared" si="21"/>
        <v>371185.4362973742</v>
      </c>
      <c r="K30" s="3">
        <f t="shared" si="21"/>
        <v>614531.16184029425</v>
      </c>
      <c r="L30" s="3">
        <f t="shared" si="21"/>
        <v>722725.70854053425</v>
      </c>
      <c r="M30" s="3">
        <f t="shared" si="21"/>
        <v>774141.5460135343</v>
      </c>
      <c r="N30" s="3">
        <f t="shared" si="21"/>
        <v>2538877.2560987351</v>
      </c>
      <c r="O30" s="3">
        <f t="shared" si="21"/>
        <v>2538877.2560987351</v>
      </c>
      <c r="P30" s="3">
        <f t="shared" si="21"/>
        <v>2538877.2560987351</v>
      </c>
      <c r="Q30" s="3">
        <f t="shared" si="21"/>
        <v>2538877.2560987351</v>
      </c>
      <c r="R30" s="3">
        <f t="shared" si="21"/>
        <v>2538877.2560987351</v>
      </c>
      <c r="S30" s="3">
        <f t="shared" si="21"/>
        <v>2538877.2560987351</v>
      </c>
      <c r="T30" s="3">
        <f t="shared" si="21"/>
        <v>2538877.2560987351</v>
      </c>
      <c r="U30" s="3">
        <f t="shared" si="21"/>
        <v>2538877.2560987351</v>
      </c>
      <c r="V30" s="3">
        <f t="shared" si="21"/>
        <v>2538877.2560987351</v>
      </c>
      <c r="W30" s="3">
        <f t="shared" si="21"/>
        <v>2538877.2560987351</v>
      </c>
      <c r="X30" s="3">
        <f t="shared" si="21"/>
        <v>2538877.2560987351</v>
      </c>
      <c r="Y30" s="3">
        <f t="shared" si="21"/>
        <v>2538877.2560987351</v>
      </c>
      <c r="Z30" s="3">
        <f t="shared" si="21"/>
        <v>2538877.2560987351</v>
      </c>
      <c r="AA30" s="3">
        <f t="shared" si="21"/>
        <v>2538877.2560987351</v>
      </c>
      <c r="AB30" s="3">
        <f t="shared" si="21"/>
        <v>2538877.2560987351</v>
      </c>
      <c r="AC30" s="3">
        <f t="shared" si="21"/>
        <v>2538877.2560987351</v>
      </c>
      <c r="AD30" s="3">
        <f t="shared" si="21"/>
        <v>2538877.2560987351</v>
      </c>
      <c r="AE30" s="3">
        <f t="shared" si="21"/>
        <v>2538877.2560987351</v>
      </c>
      <c r="AF30" s="3">
        <f t="shared" si="21"/>
        <v>2538877.2560987351</v>
      </c>
      <c r="AG30" s="3">
        <f t="shared" si="21"/>
        <v>2538877.2560987351</v>
      </c>
      <c r="AH30" s="3">
        <f t="shared" si="21"/>
        <v>2538877.2560987351</v>
      </c>
      <c r="AI30" s="3">
        <f t="shared" si="21"/>
        <v>2538877.2560987351</v>
      </c>
      <c r="AJ30" s="3">
        <f t="shared" si="21"/>
        <v>2538877.2560987351</v>
      </c>
      <c r="AK30" s="3">
        <f t="shared" si="21"/>
        <v>2538877.2560987351</v>
      </c>
      <c r="AL30" s="3">
        <f t="shared" si="21"/>
        <v>2538877.2560987351</v>
      </c>
      <c r="AM30" s="3">
        <f t="shared" si="21"/>
        <v>2538877.2560987351</v>
      </c>
      <c r="AN30" s="3">
        <f t="shared" si="21"/>
        <v>2538877.2560987351</v>
      </c>
      <c r="AO30" s="3">
        <f t="shared" si="21"/>
        <v>2538877.2560987351</v>
      </c>
      <c r="AP30" s="3">
        <f t="shared" si="21"/>
        <v>2538877.2560987351</v>
      </c>
      <c r="AQ30" s="3">
        <f t="shared" si="21"/>
        <v>2538877.2560987351</v>
      </c>
      <c r="AR30" s="3">
        <f t="shared" si="21"/>
        <v>2538877.2560987351</v>
      </c>
      <c r="AS30" s="3">
        <f t="shared" si="21"/>
        <v>2538877.2560987351</v>
      </c>
      <c r="AT30" s="3">
        <f t="shared" si="21"/>
        <v>2538877.2560987351</v>
      </c>
      <c r="AU30" s="3">
        <f t="shared" si="21"/>
        <v>2538877.2560987351</v>
      </c>
      <c r="AV30" s="3">
        <f t="shared" si="21"/>
        <v>2538877.2560987351</v>
      </c>
      <c r="AW30" s="3">
        <f t="shared" si="21"/>
        <v>2538877.2560987351</v>
      </c>
      <c r="AX30" s="3">
        <f t="shared" si="21"/>
        <v>2538877.2560987351</v>
      </c>
      <c r="AY30" s="3">
        <f t="shared" si="21"/>
        <v>2538877.2560987351</v>
      </c>
      <c r="AZ30" s="3">
        <f t="shared" si="21"/>
        <v>2538877.2560987351</v>
      </c>
      <c r="BA30" s="3">
        <f t="shared" si="21"/>
        <v>2538877.2560987351</v>
      </c>
      <c r="BB30" s="3">
        <f t="shared" si="21"/>
        <v>2538877.2560987351</v>
      </c>
      <c r="BC30" s="3">
        <f t="shared" si="21"/>
        <v>2538877.2560987351</v>
      </c>
      <c r="BD30" s="3">
        <f t="shared" si="21"/>
        <v>2538877.2560987351</v>
      </c>
      <c r="BE30" s="3">
        <f t="shared" si="21"/>
        <v>2538877.2560987351</v>
      </c>
      <c r="BF30" s="3">
        <f t="shared" si="21"/>
        <v>2538877.2560987351</v>
      </c>
      <c r="BG30" s="3">
        <f t="shared" si="21"/>
        <v>2538877.2560987351</v>
      </c>
      <c r="BH30" s="3">
        <f t="shared" si="21"/>
        <v>2538877.2560987351</v>
      </c>
      <c r="BI30" s="3">
        <f t="shared" si="21"/>
        <v>2538877.2560987351</v>
      </c>
      <c r="BJ30" s="3">
        <f t="shared" si="21"/>
        <v>2538877.2560987351</v>
      </c>
      <c r="BK30" s="3">
        <f t="shared" si="21"/>
        <v>2538877.2560987351</v>
      </c>
      <c r="BL30" s="3">
        <f t="shared" si="21"/>
        <v>2538877.2560987351</v>
      </c>
      <c r="BM30" s="3">
        <f t="shared" si="21"/>
        <v>2538877.2560987351</v>
      </c>
      <c r="BN30" s="3">
        <f t="shared" si="21"/>
        <v>2538877.2560987351</v>
      </c>
      <c r="BO30" s="3">
        <f t="shared" si="21"/>
        <v>2538877.2560987351</v>
      </c>
      <c r="BP30" s="3">
        <f t="shared" ref="BP30:CH30" si="22">IF(SUM($C$19:$N$19)=0,0,BO30+BP12)</f>
        <v>2538877.2560987351</v>
      </c>
      <c r="BQ30" s="3">
        <f t="shared" si="22"/>
        <v>2538877.2560987351</v>
      </c>
      <c r="BR30" s="3">
        <f t="shared" si="22"/>
        <v>2538877.2560987351</v>
      </c>
      <c r="BS30" s="3">
        <f t="shared" si="22"/>
        <v>2538877.2560987351</v>
      </c>
      <c r="BT30" s="3">
        <f t="shared" si="22"/>
        <v>2538877.2560987351</v>
      </c>
      <c r="BU30" s="3">
        <f t="shared" si="22"/>
        <v>2538877.2560987351</v>
      </c>
      <c r="BV30" s="3">
        <f t="shared" si="22"/>
        <v>2538877.2560987351</v>
      </c>
      <c r="BW30" s="3">
        <f t="shared" si="22"/>
        <v>2538877.2560987351</v>
      </c>
      <c r="BX30" s="3">
        <f t="shared" si="22"/>
        <v>2538877.2560987351</v>
      </c>
      <c r="BY30" s="3">
        <f t="shared" si="22"/>
        <v>2538877.2560987351</v>
      </c>
      <c r="BZ30" s="3">
        <f t="shared" si="22"/>
        <v>2538877.2560987351</v>
      </c>
      <c r="CA30" s="3">
        <f t="shared" si="22"/>
        <v>2538877.2560987351</v>
      </c>
      <c r="CB30" s="3">
        <f t="shared" si="22"/>
        <v>2538877.2560987351</v>
      </c>
      <c r="CC30" s="3">
        <f t="shared" si="22"/>
        <v>2538877.2560987351</v>
      </c>
      <c r="CD30" s="3">
        <f t="shared" si="22"/>
        <v>2538877.2560987351</v>
      </c>
      <c r="CE30" s="3">
        <f t="shared" si="22"/>
        <v>2538877.2560987351</v>
      </c>
      <c r="CF30" s="3">
        <f t="shared" si="22"/>
        <v>2538877.2560987351</v>
      </c>
      <c r="CG30" s="3">
        <f t="shared" si="22"/>
        <v>2538877.2560987351</v>
      </c>
      <c r="CH30" s="12">
        <f t="shared" si="22"/>
        <v>2538877.2560987351</v>
      </c>
    </row>
    <row r="31" spans="1:86" x14ac:dyDescent="0.3">
      <c r="A31" s="565"/>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
      <c r="A32" s="565"/>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
      <c r="A33" s="565"/>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
      <c r="A34" s="565"/>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
      <c r="A35" s="565"/>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5"/>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222" t="str">
        <f t="shared" si="6"/>
        <v>Monthly kWh</v>
      </c>
      <c r="C37" s="276">
        <f>SUM(C23:C36)</f>
        <v>0</v>
      </c>
      <c r="D37" s="276">
        <f t="shared" ref="D37:BO37" si="33">SUM(D23:D36)</f>
        <v>0</v>
      </c>
      <c r="E37" s="276">
        <f t="shared" si="33"/>
        <v>55871.667371519994</v>
      </c>
      <c r="F37" s="276">
        <f t="shared" si="33"/>
        <v>70203.653039519995</v>
      </c>
      <c r="G37" s="276">
        <f t="shared" si="33"/>
        <v>144521.97872111999</v>
      </c>
      <c r="H37" s="276">
        <f t="shared" si="33"/>
        <v>191238.56533781998</v>
      </c>
      <c r="I37" s="276">
        <f t="shared" si="33"/>
        <v>296776.9507059342</v>
      </c>
      <c r="J37" s="276">
        <f t="shared" si="33"/>
        <v>371185.4362973742</v>
      </c>
      <c r="K37" s="276">
        <f t="shared" si="33"/>
        <v>614531.16184029425</v>
      </c>
      <c r="L37" s="276">
        <f t="shared" si="33"/>
        <v>722725.70854053425</v>
      </c>
      <c r="M37" s="276">
        <f t="shared" si="33"/>
        <v>774141.5460135343</v>
      </c>
      <c r="N37" s="276">
        <f t="shared" si="33"/>
        <v>2538877.2560987351</v>
      </c>
      <c r="O37" s="276">
        <f t="shared" si="33"/>
        <v>2538877.2560987351</v>
      </c>
      <c r="P37" s="276">
        <f t="shared" si="33"/>
        <v>2538877.2560987351</v>
      </c>
      <c r="Q37" s="276">
        <f t="shared" si="33"/>
        <v>2538877.2560987351</v>
      </c>
      <c r="R37" s="276">
        <f t="shared" si="33"/>
        <v>2538877.2560987351</v>
      </c>
      <c r="S37" s="276">
        <f t="shared" si="33"/>
        <v>2538877.2560987351</v>
      </c>
      <c r="T37" s="276">
        <f t="shared" si="33"/>
        <v>2538877.2560987351</v>
      </c>
      <c r="U37" s="276">
        <f t="shared" si="33"/>
        <v>2538877.2560987351</v>
      </c>
      <c r="V37" s="276">
        <f t="shared" si="33"/>
        <v>2538877.2560987351</v>
      </c>
      <c r="W37" s="276">
        <f t="shared" si="33"/>
        <v>2538877.2560987351</v>
      </c>
      <c r="X37" s="276">
        <f t="shared" si="33"/>
        <v>2538877.2560987351</v>
      </c>
      <c r="Y37" s="276">
        <f t="shared" si="33"/>
        <v>2538877.2560987351</v>
      </c>
      <c r="Z37" s="276">
        <f t="shared" si="33"/>
        <v>2538877.2560987351</v>
      </c>
      <c r="AA37" s="276">
        <f t="shared" si="33"/>
        <v>2538877.2560987351</v>
      </c>
      <c r="AB37" s="276">
        <f t="shared" si="33"/>
        <v>2538877.2560987351</v>
      </c>
      <c r="AC37" s="276">
        <f t="shared" si="33"/>
        <v>2538877.2560987351</v>
      </c>
      <c r="AD37" s="276">
        <f t="shared" si="33"/>
        <v>2538877.2560987351</v>
      </c>
      <c r="AE37" s="276">
        <f t="shared" si="33"/>
        <v>2538877.2560987351</v>
      </c>
      <c r="AF37" s="276">
        <f t="shared" si="33"/>
        <v>2538877.2560987351</v>
      </c>
      <c r="AG37" s="276">
        <f t="shared" si="33"/>
        <v>2538877.2560987351</v>
      </c>
      <c r="AH37" s="276">
        <f t="shared" si="33"/>
        <v>2538877.2560987351</v>
      </c>
      <c r="AI37" s="276">
        <f t="shared" si="33"/>
        <v>2538877.2560987351</v>
      </c>
      <c r="AJ37" s="276">
        <f t="shared" si="33"/>
        <v>2538877.2560987351</v>
      </c>
      <c r="AK37" s="276">
        <f t="shared" si="33"/>
        <v>2538877.2560987351</v>
      </c>
      <c r="AL37" s="276">
        <f t="shared" si="33"/>
        <v>2538877.2560987351</v>
      </c>
      <c r="AM37" s="276">
        <f t="shared" si="33"/>
        <v>2538877.2560987351</v>
      </c>
      <c r="AN37" s="276">
        <f t="shared" si="33"/>
        <v>2538877.2560987351</v>
      </c>
      <c r="AO37" s="276">
        <f t="shared" si="33"/>
        <v>2538877.2560987351</v>
      </c>
      <c r="AP37" s="276">
        <f t="shared" si="33"/>
        <v>2538877.2560987351</v>
      </c>
      <c r="AQ37" s="276">
        <f t="shared" si="33"/>
        <v>2538877.2560987351</v>
      </c>
      <c r="AR37" s="276">
        <f t="shared" si="33"/>
        <v>2538877.2560987351</v>
      </c>
      <c r="AS37" s="276">
        <f t="shared" si="33"/>
        <v>2538877.2560987351</v>
      </c>
      <c r="AT37" s="276">
        <f t="shared" si="33"/>
        <v>2538877.2560987351</v>
      </c>
      <c r="AU37" s="276">
        <f t="shared" si="33"/>
        <v>2538877.2560987351</v>
      </c>
      <c r="AV37" s="276">
        <f t="shared" si="33"/>
        <v>2538877.2560987351</v>
      </c>
      <c r="AW37" s="276">
        <f t="shared" si="33"/>
        <v>2538877.2560987351</v>
      </c>
      <c r="AX37" s="276">
        <f t="shared" si="33"/>
        <v>2538877.2560987351</v>
      </c>
      <c r="AY37" s="276">
        <f t="shared" si="33"/>
        <v>2538877.2560987351</v>
      </c>
      <c r="AZ37" s="276">
        <f t="shared" si="33"/>
        <v>2538877.2560987351</v>
      </c>
      <c r="BA37" s="276">
        <f t="shared" si="33"/>
        <v>2538877.2560987351</v>
      </c>
      <c r="BB37" s="276">
        <f t="shared" si="33"/>
        <v>2538877.2560987351</v>
      </c>
      <c r="BC37" s="276">
        <f t="shared" si="33"/>
        <v>2538877.2560987351</v>
      </c>
      <c r="BD37" s="276">
        <f t="shared" si="33"/>
        <v>2538877.2560987351</v>
      </c>
      <c r="BE37" s="276">
        <f t="shared" si="33"/>
        <v>2538877.2560987351</v>
      </c>
      <c r="BF37" s="276">
        <f t="shared" si="33"/>
        <v>2538877.2560987351</v>
      </c>
      <c r="BG37" s="276">
        <f t="shared" si="33"/>
        <v>2538877.2560987351</v>
      </c>
      <c r="BH37" s="276">
        <f t="shared" si="33"/>
        <v>2538877.2560987351</v>
      </c>
      <c r="BI37" s="276">
        <f t="shared" si="33"/>
        <v>2538877.2560987351</v>
      </c>
      <c r="BJ37" s="276">
        <f t="shared" si="33"/>
        <v>2538877.2560987351</v>
      </c>
      <c r="BK37" s="276">
        <f t="shared" si="33"/>
        <v>2538877.2560987351</v>
      </c>
      <c r="BL37" s="276">
        <f t="shared" si="33"/>
        <v>2538877.2560987351</v>
      </c>
      <c r="BM37" s="276">
        <f t="shared" si="33"/>
        <v>2538877.2560987351</v>
      </c>
      <c r="BN37" s="276">
        <f t="shared" si="33"/>
        <v>2538877.2560987351</v>
      </c>
      <c r="BO37" s="276">
        <f t="shared" si="33"/>
        <v>2538877.2560987351</v>
      </c>
      <c r="BP37" s="276">
        <f t="shared" ref="BP37:CH37" si="34">SUM(BP23:BP36)</f>
        <v>2538877.2560987351</v>
      </c>
      <c r="BQ37" s="276">
        <f t="shared" si="34"/>
        <v>2538877.2560987351</v>
      </c>
      <c r="BR37" s="276">
        <f t="shared" si="34"/>
        <v>2538877.2560987351</v>
      </c>
      <c r="BS37" s="276">
        <f t="shared" si="34"/>
        <v>2538877.2560987351</v>
      </c>
      <c r="BT37" s="276">
        <f t="shared" si="34"/>
        <v>2538877.2560987351</v>
      </c>
      <c r="BU37" s="276">
        <f t="shared" si="34"/>
        <v>2538877.2560987351</v>
      </c>
      <c r="BV37" s="276">
        <f t="shared" si="34"/>
        <v>2538877.2560987351</v>
      </c>
      <c r="BW37" s="276">
        <f t="shared" si="34"/>
        <v>2538877.2560987351</v>
      </c>
      <c r="BX37" s="276">
        <f t="shared" si="34"/>
        <v>2538877.2560987351</v>
      </c>
      <c r="BY37" s="276">
        <f t="shared" si="34"/>
        <v>2538877.2560987351</v>
      </c>
      <c r="BZ37" s="276">
        <f t="shared" si="34"/>
        <v>2538877.2560987351</v>
      </c>
      <c r="CA37" s="276">
        <f t="shared" si="34"/>
        <v>2538877.2560987351</v>
      </c>
      <c r="CB37" s="276">
        <f t="shared" si="34"/>
        <v>2538877.2560987351</v>
      </c>
      <c r="CC37" s="276">
        <f t="shared" si="34"/>
        <v>2538877.2560987351</v>
      </c>
      <c r="CD37" s="276">
        <f t="shared" si="34"/>
        <v>2538877.2560987351</v>
      </c>
      <c r="CE37" s="276">
        <f t="shared" si="34"/>
        <v>2538877.2560987351</v>
      </c>
      <c r="CF37" s="276">
        <f t="shared" si="34"/>
        <v>2538877.2560987351</v>
      </c>
      <c r="CG37" s="276">
        <f t="shared" si="34"/>
        <v>2538877.2560987351</v>
      </c>
      <c r="CH37" s="279">
        <f t="shared" si="34"/>
        <v>2538877.2560987351</v>
      </c>
    </row>
    <row r="38" spans="1:86" x14ac:dyDescent="0.3">
      <c r="A38" s="46"/>
      <c r="B38" s="28"/>
      <c r="C38" s="9"/>
      <c r="D38" s="37"/>
      <c r="E38" s="9"/>
      <c r="F38" s="37"/>
      <c r="G38" s="37"/>
      <c r="H38" s="9"/>
      <c r="I38" s="37"/>
      <c r="J38" s="37"/>
      <c r="K38" s="9"/>
      <c r="L38" s="37"/>
      <c r="M38" s="37"/>
      <c r="N38" s="351" t="s">
        <v>195</v>
      </c>
      <c r="O38" s="350">
        <f>SUM(C5:N18)</f>
        <v>2538877.2560987351</v>
      </c>
      <c r="P38" s="37"/>
      <c r="Q38" s="9"/>
      <c r="R38" s="37"/>
      <c r="S38" s="37"/>
      <c r="T38" s="9"/>
      <c r="U38" s="37"/>
      <c r="V38" s="37"/>
      <c r="W38" s="9"/>
      <c r="X38" s="37"/>
      <c r="Y38" s="37"/>
      <c r="Z38" s="9"/>
      <c r="AA38" s="37"/>
      <c r="AB38" s="37"/>
      <c r="AC38" s="9"/>
      <c r="AD38" s="37"/>
      <c r="AE38" s="37"/>
      <c r="AF38" s="9"/>
      <c r="AG38" s="37"/>
      <c r="AH38" s="37"/>
      <c r="AI38" s="9"/>
      <c r="AJ38" s="37"/>
      <c r="AK38" s="37"/>
      <c r="AL38" s="9"/>
      <c r="AM38" s="37"/>
      <c r="AN38" s="37"/>
      <c r="AO38" s="9"/>
      <c r="AP38" s="37"/>
      <c r="AQ38" s="37"/>
      <c r="AR38" s="9"/>
      <c r="AS38" s="37"/>
      <c r="AT38" s="37"/>
      <c r="AU38" s="9"/>
      <c r="AV38" s="37"/>
      <c r="AW38" s="37"/>
      <c r="AX38" s="9"/>
      <c r="AY38" s="37"/>
      <c r="AZ38" s="37"/>
      <c r="BA38" s="9"/>
      <c r="BB38" s="37"/>
      <c r="BC38" s="37"/>
      <c r="BD38" s="9"/>
      <c r="BE38" s="37"/>
      <c r="BF38" s="37"/>
      <c r="BG38" s="9"/>
      <c r="BH38" s="37"/>
      <c r="BI38" s="37"/>
      <c r="BJ38" s="9"/>
      <c r="BK38" s="37"/>
      <c r="BL38" s="37"/>
      <c r="BM38" s="9"/>
      <c r="BN38" s="37"/>
      <c r="BO38" s="37"/>
      <c r="BP38" s="9"/>
      <c r="BQ38" s="37"/>
      <c r="BR38" s="37"/>
      <c r="BS38" s="9"/>
      <c r="BT38" s="37"/>
      <c r="BU38" s="37"/>
      <c r="BV38" s="9"/>
      <c r="BW38" s="37"/>
      <c r="BX38" s="37"/>
      <c r="BY38" s="9"/>
      <c r="BZ38" s="37"/>
      <c r="CA38" s="37"/>
      <c r="CB38" s="9"/>
      <c r="CC38" s="37"/>
      <c r="CD38" s="37"/>
      <c r="CE38" s="9"/>
      <c r="CF38" s="37"/>
      <c r="CG38" s="37"/>
      <c r="CH38" s="147"/>
    </row>
    <row r="39" spans="1:86" ht="15" thickBot="1" x14ac:dyDescent="0.35">
      <c r="C39" s="300"/>
      <c r="D39" s="146"/>
      <c r="E39" s="300"/>
      <c r="F39" s="146"/>
      <c r="G39" s="146"/>
      <c r="H39" s="300"/>
      <c r="I39" s="146"/>
      <c r="J39" s="146"/>
      <c r="K39" s="300"/>
      <c r="L39" s="146"/>
      <c r="M39" s="146"/>
      <c r="N39" s="300"/>
      <c r="O39" s="146"/>
      <c r="P39" s="146"/>
      <c r="Q39" s="300"/>
      <c r="R39" s="146"/>
      <c r="S39" s="146"/>
      <c r="T39" s="300"/>
      <c r="U39" s="146"/>
      <c r="V39" s="146"/>
      <c r="W39" s="300"/>
      <c r="X39" s="146"/>
      <c r="Y39" s="146"/>
      <c r="Z39" s="300"/>
      <c r="AA39" s="146"/>
      <c r="AB39" s="146"/>
      <c r="AC39" s="300"/>
      <c r="AD39" s="146"/>
      <c r="AE39" s="146"/>
      <c r="AF39" s="300"/>
      <c r="AG39" s="146"/>
      <c r="AH39" s="146"/>
      <c r="AI39" s="300"/>
      <c r="AJ39" s="146"/>
      <c r="AK39" s="146"/>
      <c r="AL39" s="300"/>
      <c r="AM39" s="146"/>
      <c r="AN39" s="146"/>
      <c r="AO39" s="300"/>
      <c r="AP39" s="146"/>
      <c r="AQ39" s="146"/>
      <c r="AR39" s="300"/>
      <c r="AS39" s="146"/>
      <c r="AT39" s="146"/>
      <c r="AU39" s="300"/>
      <c r="AV39" s="146"/>
      <c r="AW39" s="146"/>
      <c r="AX39" s="300"/>
      <c r="AY39" s="146"/>
      <c r="AZ39" s="146"/>
      <c r="BA39" s="300"/>
      <c r="BB39" s="146"/>
      <c r="BC39" s="146"/>
      <c r="BD39" s="300"/>
      <c r="BE39" s="146"/>
      <c r="BF39" s="146"/>
      <c r="BG39" s="300"/>
      <c r="BH39" s="146"/>
      <c r="BI39" s="146"/>
      <c r="BJ39" s="300"/>
      <c r="BK39" s="146"/>
      <c r="BL39" s="146"/>
      <c r="BM39" s="300"/>
      <c r="BN39" s="146"/>
      <c r="BO39" s="146"/>
      <c r="BP39" s="300"/>
      <c r="BQ39" s="146"/>
      <c r="BR39" s="146"/>
      <c r="BS39" s="300"/>
      <c r="BT39" s="146"/>
      <c r="BU39" s="146"/>
      <c r="BV39" s="300"/>
      <c r="BW39" s="146"/>
      <c r="BX39" s="146"/>
      <c r="BY39" s="300"/>
      <c r="BZ39" s="146"/>
      <c r="CA39" s="146"/>
      <c r="CB39" s="300"/>
      <c r="CC39" s="146"/>
      <c r="CD39" s="146"/>
      <c r="CE39" s="300"/>
      <c r="CF39" s="146"/>
      <c r="CG39" s="146"/>
      <c r="CH39" s="300"/>
    </row>
    <row r="40" spans="1:86" ht="16.2" thickBot="1" x14ac:dyDescent="0.35">
      <c r="A40" s="567" t="s">
        <v>16</v>
      </c>
      <c r="B40" s="18" t="s">
        <v>10</v>
      </c>
      <c r="C40" s="174">
        <f>C$4</f>
        <v>44927</v>
      </c>
      <c r="D40" s="174">
        <f t="shared" ref="D40:BO40" si="35">D$4</f>
        <v>44958</v>
      </c>
      <c r="E40" s="174">
        <f t="shared" si="35"/>
        <v>44986</v>
      </c>
      <c r="F40" s="174">
        <f t="shared" si="35"/>
        <v>45017</v>
      </c>
      <c r="G40" s="174">
        <f t="shared" si="35"/>
        <v>45047</v>
      </c>
      <c r="H40" s="174">
        <f t="shared" si="35"/>
        <v>45078</v>
      </c>
      <c r="I40" s="174">
        <f t="shared" si="35"/>
        <v>45108</v>
      </c>
      <c r="J40" s="174">
        <f t="shared" si="35"/>
        <v>45139</v>
      </c>
      <c r="K40" s="174">
        <f t="shared" si="35"/>
        <v>45170</v>
      </c>
      <c r="L40" s="174">
        <f t="shared" si="35"/>
        <v>45200</v>
      </c>
      <c r="M40" s="174">
        <f t="shared" si="35"/>
        <v>45231</v>
      </c>
      <c r="N40" s="174">
        <f t="shared" si="35"/>
        <v>45261</v>
      </c>
      <c r="O40" s="174">
        <f t="shared" si="35"/>
        <v>45292</v>
      </c>
      <c r="P40" s="174">
        <f t="shared" si="35"/>
        <v>45323</v>
      </c>
      <c r="Q40" s="174">
        <f t="shared" si="35"/>
        <v>45352</v>
      </c>
      <c r="R40" s="174">
        <f t="shared" si="35"/>
        <v>45383</v>
      </c>
      <c r="S40" s="174">
        <f t="shared" si="35"/>
        <v>45413</v>
      </c>
      <c r="T40" s="174">
        <f t="shared" si="35"/>
        <v>45444</v>
      </c>
      <c r="U40" s="174">
        <f t="shared" si="35"/>
        <v>45474</v>
      </c>
      <c r="V40" s="174">
        <f t="shared" si="35"/>
        <v>45505</v>
      </c>
      <c r="W40" s="174">
        <f t="shared" si="35"/>
        <v>45536</v>
      </c>
      <c r="X40" s="174">
        <f t="shared" si="35"/>
        <v>45566</v>
      </c>
      <c r="Y40" s="174">
        <f t="shared" si="35"/>
        <v>45597</v>
      </c>
      <c r="Z40" s="174">
        <f t="shared" si="35"/>
        <v>45627</v>
      </c>
      <c r="AA40" s="174">
        <f t="shared" si="35"/>
        <v>45658</v>
      </c>
      <c r="AB40" s="174">
        <f t="shared" si="35"/>
        <v>45689</v>
      </c>
      <c r="AC40" s="174">
        <f t="shared" si="35"/>
        <v>45717</v>
      </c>
      <c r="AD40" s="174">
        <f t="shared" si="35"/>
        <v>45748</v>
      </c>
      <c r="AE40" s="174">
        <f t="shared" si="35"/>
        <v>45778</v>
      </c>
      <c r="AF40" s="174">
        <f t="shared" si="35"/>
        <v>45809</v>
      </c>
      <c r="AG40" s="174">
        <f t="shared" si="35"/>
        <v>45839</v>
      </c>
      <c r="AH40" s="174">
        <f t="shared" si="35"/>
        <v>45870</v>
      </c>
      <c r="AI40" s="174">
        <f t="shared" si="35"/>
        <v>45901</v>
      </c>
      <c r="AJ40" s="174">
        <f t="shared" si="35"/>
        <v>45931</v>
      </c>
      <c r="AK40" s="174">
        <f t="shared" si="35"/>
        <v>45962</v>
      </c>
      <c r="AL40" s="174">
        <f t="shared" si="35"/>
        <v>45992</v>
      </c>
      <c r="AM40" s="174">
        <f t="shared" si="35"/>
        <v>46023</v>
      </c>
      <c r="AN40" s="174">
        <f t="shared" si="35"/>
        <v>46054</v>
      </c>
      <c r="AO40" s="174">
        <f t="shared" si="35"/>
        <v>46082</v>
      </c>
      <c r="AP40" s="174">
        <f t="shared" si="35"/>
        <v>46113</v>
      </c>
      <c r="AQ40" s="174">
        <f t="shared" si="35"/>
        <v>46143</v>
      </c>
      <c r="AR40" s="174">
        <f t="shared" si="35"/>
        <v>46174</v>
      </c>
      <c r="AS40" s="174">
        <f t="shared" si="35"/>
        <v>46204</v>
      </c>
      <c r="AT40" s="174">
        <f t="shared" si="35"/>
        <v>46235</v>
      </c>
      <c r="AU40" s="174">
        <f t="shared" si="35"/>
        <v>46266</v>
      </c>
      <c r="AV40" s="174">
        <f t="shared" si="35"/>
        <v>46296</v>
      </c>
      <c r="AW40" s="174">
        <f t="shared" si="35"/>
        <v>46327</v>
      </c>
      <c r="AX40" s="174">
        <f t="shared" si="35"/>
        <v>46357</v>
      </c>
      <c r="AY40" s="174">
        <f t="shared" si="35"/>
        <v>46388</v>
      </c>
      <c r="AZ40" s="174">
        <f t="shared" si="35"/>
        <v>46419</v>
      </c>
      <c r="BA40" s="174">
        <f t="shared" si="35"/>
        <v>46447</v>
      </c>
      <c r="BB40" s="174">
        <f t="shared" si="35"/>
        <v>46478</v>
      </c>
      <c r="BC40" s="174">
        <f t="shared" si="35"/>
        <v>46508</v>
      </c>
      <c r="BD40" s="174">
        <f t="shared" si="35"/>
        <v>46539</v>
      </c>
      <c r="BE40" s="174">
        <f t="shared" si="35"/>
        <v>46569</v>
      </c>
      <c r="BF40" s="174">
        <f t="shared" si="35"/>
        <v>46600</v>
      </c>
      <c r="BG40" s="174">
        <f t="shared" si="35"/>
        <v>46631</v>
      </c>
      <c r="BH40" s="174">
        <f t="shared" si="35"/>
        <v>46661</v>
      </c>
      <c r="BI40" s="174">
        <f t="shared" si="35"/>
        <v>46692</v>
      </c>
      <c r="BJ40" s="174">
        <f t="shared" si="35"/>
        <v>46722</v>
      </c>
      <c r="BK40" s="174">
        <f t="shared" si="35"/>
        <v>46753</v>
      </c>
      <c r="BL40" s="174">
        <f t="shared" si="35"/>
        <v>46784</v>
      </c>
      <c r="BM40" s="174">
        <f t="shared" si="35"/>
        <v>46813</v>
      </c>
      <c r="BN40" s="174">
        <f t="shared" si="35"/>
        <v>46844</v>
      </c>
      <c r="BO40" s="174">
        <f t="shared" si="35"/>
        <v>46874</v>
      </c>
      <c r="BP40" s="174">
        <f t="shared" ref="BP40:CH40" si="36">BP$4</f>
        <v>46905</v>
      </c>
      <c r="BQ40" s="174">
        <f t="shared" si="36"/>
        <v>46935</v>
      </c>
      <c r="BR40" s="174">
        <f t="shared" si="36"/>
        <v>46966</v>
      </c>
      <c r="BS40" s="174">
        <f t="shared" si="36"/>
        <v>46997</v>
      </c>
      <c r="BT40" s="174">
        <f t="shared" si="36"/>
        <v>47027</v>
      </c>
      <c r="BU40" s="174">
        <f t="shared" si="36"/>
        <v>47058</v>
      </c>
      <c r="BV40" s="174">
        <f t="shared" si="36"/>
        <v>47088</v>
      </c>
      <c r="BW40" s="174">
        <f t="shared" si="36"/>
        <v>47119</v>
      </c>
      <c r="BX40" s="174">
        <f t="shared" si="36"/>
        <v>47150</v>
      </c>
      <c r="BY40" s="174">
        <f t="shared" si="36"/>
        <v>47178</v>
      </c>
      <c r="BZ40" s="174">
        <f t="shared" si="36"/>
        <v>47209</v>
      </c>
      <c r="CA40" s="174">
        <f t="shared" si="36"/>
        <v>47239</v>
      </c>
      <c r="CB40" s="174">
        <f t="shared" si="36"/>
        <v>47270</v>
      </c>
      <c r="CC40" s="174">
        <f t="shared" si="36"/>
        <v>47300</v>
      </c>
      <c r="CD40" s="174">
        <f t="shared" si="36"/>
        <v>47331</v>
      </c>
      <c r="CE40" s="174">
        <f t="shared" si="36"/>
        <v>47362</v>
      </c>
      <c r="CF40" s="174">
        <f t="shared" si="36"/>
        <v>47392</v>
      </c>
      <c r="CG40" s="174">
        <f t="shared" si="36"/>
        <v>47423</v>
      </c>
      <c r="CH40" s="175">
        <f t="shared" si="36"/>
        <v>47453</v>
      </c>
    </row>
    <row r="41" spans="1:86" ht="15" customHeight="1" x14ac:dyDescent="0.3">
      <c r="A41" s="568"/>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8"/>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8"/>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8"/>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8"/>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8"/>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8"/>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8"/>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8"/>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8"/>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8"/>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8"/>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8"/>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8"/>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222" t="str">
        <f t="shared" si="37"/>
        <v>Monthly kWh</v>
      </c>
      <c r="C55" s="276">
        <f>SUM(C41:C54)</f>
        <v>0</v>
      </c>
      <c r="D55" s="276">
        <f t="shared" ref="D55:BO55" si="64">SUM(D41:D54)</f>
        <v>0</v>
      </c>
      <c r="E55" s="276">
        <f t="shared" si="64"/>
        <v>0</v>
      </c>
      <c r="F55" s="276">
        <f t="shared" si="64"/>
        <v>0</v>
      </c>
      <c r="G55" s="276">
        <f t="shared" si="64"/>
        <v>0</v>
      </c>
      <c r="H55" s="276">
        <f t="shared" si="64"/>
        <v>0</v>
      </c>
      <c r="I55" s="276">
        <f t="shared" si="64"/>
        <v>0</v>
      </c>
      <c r="J55" s="276">
        <f t="shared" si="64"/>
        <v>0</v>
      </c>
      <c r="K55" s="276">
        <f t="shared" si="64"/>
        <v>0</v>
      </c>
      <c r="L55" s="276">
        <f t="shared" si="64"/>
        <v>0</v>
      </c>
      <c r="M55" s="276">
        <f t="shared" si="64"/>
        <v>0</v>
      </c>
      <c r="N55" s="276">
        <f t="shared" si="64"/>
        <v>0</v>
      </c>
      <c r="O55" s="276">
        <f t="shared" si="64"/>
        <v>0</v>
      </c>
      <c r="P55" s="276">
        <f t="shared" si="64"/>
        <v>0</v>
      </c>
      <c r="Q55" s="276">
        <f t="shared" si="64"/>
        <v>0</v>
      </c>
      <c r="R55" s="276">
        <f t="shared" si="64"/>
        <v>0</v>
      </c>
      <c r="S55" s="276">
        <f t="shared" si="64"/>
        <v>0</v>
      </c>
      <c r="T55" s="276">
        <f t="shared" si="64"/>
        <v>0</v>
      </c>
      <c r="U55" s="276">
        <f t="shared" si="64"/>
        <v>0</v>
      </c>
      <c r="V55" s="276">
        <f t="shared" si="64"/>
        <v>0</v>
      </c>
      <c r="W55" s="276">
        <f t="shared" si="64"/>
        <v>0</v>
      </c>
      <c r="X55" s="276">
        <f t="shared" si="64"/>
        <v>0</v>
      </c>
      <c r="Y55" s="276">
        <f t="shared" si="64"/>
        <v>0</v>
      </c>
      <c r="Z55" s="276">
        <f t="shared" si="64"/>
        <v>0</v>
      </c>
      <c r="AA55" s="276">
        <f t="shared" si="64"/>
        <v>0</v>
      </c>
      <c r="AB55" s="276">
        <f t="shared" si="64"/>
        <v>0</v>
      </c>
      <c r="AC55" s="276">
        <f t="shared" si="64"/>
        <v>0</v>
      </c>
      <c r="AD55" s="276">
        <f t="shared" si="64"/>
        <v>0</v>
      </c>
      <c r="AE55" s="276">
        <f t="shared" si="64"/>
        <v>0</v>
      </c>
      <c r="AF55" s="276">
        <f t="shared" si="64"/>
        <v>0</v>
      </c>
      <c r="AG55" s="276">
        <f t="shared" si="64"/>
        <v>0</v>
      </c>
      <c r="AH55" s="276">
        <f t="shared" si="64"/>
        <v>0</v>
      </c>
      <c r="AI55" s="276">
        <f t="shared" si="64"/>
        <v>0</v>
      </c>
      <c r="AJ55" s="276">
        <f t="shared" si="64"/>
        <v>0</v>
      </c>
      <c r="AK55" s="276">
        <f t="shared" si="64"/>
        <v>0</v>
      </c>
      <c r="AL55" s="276">
        <f t="shared" si="64"/>
        <v>0</v>
      </c>
      <c r="AM55" s="276">
        <f t="shared" si="64"/>
        <v>0</v>
      </c>
      <c r="AN55" s="276">
        <f t="shared" si="64"/>
        <v>0</v>
      </c>
      <c r="AO55" s="276">
        <f t="shared" si="64"/>
        <v>0</v>
      </c>
      <c r="AP55" s="276">
        <f t="shared" si="64"/>
        <v>0</v>
      </c>
      <c r="AQ55" s="276">
        <f t="shared" si="64"/>
        <v>0</v>
      </c>
      <c r="AR55" s="276">
        <f t="shared" si="64"/>
        <v>0</v>
      </c>
      <c r="AS55" s="276">
        <f t="shared" si="64"/>
        <v>0</v>
      </c>
      <c r="AT55" s="276">
        <f t="shared" si="64"/>
        <v>0</v>
      </c>
      <c r="AU55" s="276">
        <f t="shared" si="64"/>
        <v>0</v>
      </c>
      <c r="AV55" s="276">
        <f t="shared" si="64"/>
        <v>0</v>
      </c>
      <c r="AW55" s="276">
        <f t="shared" si="64"/>
        <v>0</v>
      </c>
      <c r="AX55" s="276">
        <f t="shared" si="64"/>
        <v>0</v>
      </c>
      <c r="AY55" s="276">
        <f t="shared" si="64"/>
        <v>0</v>
      </c>
      <c r="AZ55" s="276">
        <f t="shared" si="64"/>
        <v>0</v>
      </c>
      <c r="BA55" s="276">
        <f t="shared" si="64"/>
        <v>0</v>
      </c>
      <c r="BB55" s="276">
        <f t="shared" si="64"/>
        <v>0</v>
      </c>
      <c r="BC55" s="276">
        <f t="shared" si="64"/>
        <v>0</v>
      </c>
      <c r="BD55" s="276">
        <f t="shared" si="64"/>
        <v>0</v>
      </c>
      <c r="BE55" s="276">
        <f t="shared" si="64"/>
        <v>0</v>
      </c>
      <c r="BF55" s="276">
        <f t="shared" si="64"/>
        <v>0</v>
      </c>
      <c r="BG55" s="276">
        <f t="shared" si="64"/>
        <v>0</v>
      </c>
      <c r="BH55" s="276">
        <f t="shared" si="64"/>
        <v>0</v>
      </c>
      <c r="BI55" s="276">
        <f t="shared" si="64"/>
        <v>0</v>
      </c>
      <c r="BJ55" s="276">
        <f t="shared" si="64"/>
        <v>0</v>
      </c>
      <c r="BK55" s="276">
        <f t="shared" si="64"/>
        <v>0</v>
      </c>
      <c r="BL55" s="276">
        <f t="shared" si="64"/>
        <v>0</v>
      </c>
      <c r="BM55" s="276">
        <f t="shared" si="64"/>
        <v>0</v>
      </c>
      <c r="BN55" s="276">
        <f t="shared" si="64"/>
        <v>0</v>
      </c>
      <c r="BO55" s="276">
        <f t="shared" si="64"/>
        <v>0</v>
      </c>
      <c r="BP55" s="276">
        <f t="shared" ref="BP55:CH55" si="65">SUM(BP41:BP54)</f>
        <v>0</v>
      </c>
      <c r="BQ55" s="276">
        <f t="shared" si="65"/>
        <v>0</v>
      </c>
      <c r="BR55" s="276">
        <f t="shared" si="65"/>
        <v>0</v>
      </c>
      <c r="BS55" s="276">
        <f t="shared" si="65"/>
        <v>0</v>
      </c>
      <c r="BT55" s="276">
        <f t="shared" si="65"/>
        <v>0</v>
      </c>
      <c r="BU55" s="276">
        <f t="shared" si="65"/>
        <v>0</v>
      </c>
      <c r="BV55" s="276">
        <f t="shared" si="65"/>
        <v>0</v>
      </c>
      <c r="BW55" s="276">
        <f t="shared" si="65"/>
        <v>0</v>
      </c>
      <c r="BX55" s="276">
        <f t="shared" si="65"/>
        <v>0</v>
      </c>
      <c r="BY55" s="276">
        <f t="shared" si="65"/>
        <v>0</v>
      </c>
      <c r="BZ55" s="276">
        <f t="shared" si="65"/>
        <v>0</v>
      </c>
      <c r="CA55" s="276">
        <f t="shared" si="65"/>
        <v>0</v>
      </c>
      <c r="CB55" s="276">
        <f t="shared" si="65"/>
        <v>0</v>
      </c>
      <c r="CC55" s="276">
        <f t="shared" si="65"/>
        <v>0</v>
      </c>
      <c r="CD55" s="276">
        <f t="shared" si="65"/>
        <v>0</v>
      </c>
      <c r="CE55" s="276">
        <f t="shared" si="65"/>
        <v>0</v>
      </c>
      <c r="CF55" s="276">
        <f t="shared" si="65"/>
        <v>0</v>
      </c>
      <c r="CG55" s="276">
        <f t="shared" si="65"/>
        <v>0</v>
      </c>
      <c r="CH55" s="279">
        <f t="shared" si="65"/>
        <v>0</v>
      </c>
    </row>
    <row r="56" spans="1:86" x14ac:dyDescent="0.3">
      <c r="A56" s="8"/>
      <c r="B56" s="299"/>
      <c r="C56" s="9"/>
      <c r="D56" s="299"/>
      <c r="E56" s="9"/>
      <c r="F56" s="299"/>
      <c r="G56" s="299"/>
      <c r="H56" s="9"/>
      <c r="I56" s="299"/>
      <c r="J56" s="299"/>
      <c r="K56" s="9"/>
      <c r="L56" s="299"/>
      <c r="M56" s="299"/>
      <c r="N56" s="9"/>
      <c r="O56" s="299"/>
      <c r="P56" s="299"/>
      <c r="Q56" s="9"/>
      <c r="R56" s="299"/>
      <c r="S56" s="299"/>
      <c r="T56" s="9"/>
      <c r="U56" s="299"/>
      <c r="V56" s="299"/>
      <c r="W56" s="9"/>
      <c r="X56" s="299"/>
      <c r="Y56" s="299"/>
      <c r="Z56" s="9"/>
      <c r="AA56" s="299"/>
      <c r="AB56" s="299"/>
      <c r="AC56" s="9"/>
      <c r="AD56" s="299"/>
      <c r="AE56" s="299"/>
      <c r="AF56" s="9"/>
      <c r="AG56" s="299"/>
      <c r="AH56" s="299"/>
      <c r="AI56" s="9"/>
      <c r="AJ56" s="299"/>
      <c r="AK56" s="299"/>
      <c r="AL56" s="9"/>
      <c r="AM56" s="299"/>
      <c r="AN56" s="299"/>
      <c r="AO56" s="9"/>
      <c r="AP56" s="299"/>
      <c r="AQ56" s="299"/>
      <c r="AR56" s="9"/>
      <c r="AS56" s="299"/>
      <c r="AT56" s="299"/>
      <c r="AU56" s="9"/>
      <c r="AV56" s="299"/>
      <c r="AW56" s="299"/>
      <c r="AX56" s="9"/>
      <c r="AY56" s="299"/>
      <c r="AZ56" s="299"/>
      <c r="BA56" s="9"/>
      <c r="BB56" s="299"/>
      <c r="BC56" s="299"/>
      <c r="BD56" s="9"/>
      <c r="BE56" s="299"/>
      <c r="BF56" s="299"/>
      <c r="BG56" s="9"/>
      <c r="BH56" s="299"/>
      <c r="BI56" s="299"/>
      <c r="BJ56" s="9"/>
      <c r="BK56" s="299"/>
      <c r="BL56" s="299"/>
      <c r="BM56" s="9"/>
      <c r="BN56" s="299"/>
      <c r="BO56" s="299"/>
      <c r="BP56" s="9"/>
      <c r="BQ56" s="299"/>
      <c r="BR56" s="299"/>
      <c r="BS56" s="9"/>
      <c r="BT56" s="299"/>
      <c r="BU56" s="299"/>
      <c r="BV56" s="9"/>
      <c r="BW56" s="299"/>
      <c r="BX56" s="299"/>
      <c r="BY56" s="9"/>
      <c r="BZ56" s="299"/>
      <c r="CA56" s="299"/>
      <c r="CB56" s="9"/>
      <c r="CC56" s="299"/>
      <c r="CD56" s="299"/>
      <c r="CE56" s="9"/>
      <c r="CF56" s="299"/>
      <c r="CG56" s="299"/>
      <c r="CH56" s="147"/>
    </row>
    <row r="57" spans="1:86" ht="15" thickBot="1" x14ac:dyDescent="0.35">
      <c r="A57" s="240" t="s">
        <v>183</v>
      </c>
      <c r="B57" s="240"/>
      <c r="C57" s="240"/>
      <c r="D57" s="240"/>
      <c r="E57" s="240"/>
      <c r="F57" s="240"/>
      <c r="G57" s="240"/>
      <c r="H57" s="240"/>
      <c r="I57" s="240"/>
      <c r="J57" s="240"/>
      <c r="K57" s="300"/>
      <c r="L57" s="146"/>
      <c r="M57" s="146"/>
      <c r="N57" s="300"/>
      <c r="O57" s="146"/>
      <c r="P57" s="146"/>
      <c r="Q57" s="300"/>
      <c r="R57" s="146"/>
      <c r="S57" s="146"/>
      <c r="T57" s="300"/>
      <c r="U57" s="146"/>
      <c r="V57" s="146"/>
      <c r="W57" s="300"/>
      <c r="X57" s="146"/>
      <c r="Y57" s="146"/>
      <c r="Z57" s="300"/>
      <c r="AA57" s="146"/>
      <c r="AB57" s="146"/>
      <c r="AC57" s="300"/>
      <c r="AD57" s="146"/>
      <c r="AE57" s="146"/>
      <c r="AF57" s="300"/>
      <c r="AG57" s="146"/>
      <c r="AH57" s="146"/>
      <c r="AI57" s="300"/>
      <c r="AJ57" s="146"/>
      <c r="AK57" s="146"/>
      <c r="AL57" s="300"/>
      <c r="AM57" s="146"/>
      <c r="AN57" s="146"/>
      <c r="AO57" s="300"/>
      <c r="AP57" s="146"/>
      <c r="AQ57" s="146"/>
      <c r="AR57" s="300"/>
      <c r="AS57" s="146"/>
      <c r="AT57" s="146"/>
      <c r="AU57" s="300"/>
      <c r="AV57" s="146"/>
      <c r="AW57" s="146"/>
      <c r="AX57" s="300"/>
      <c r="AY57" s="146"/>
      <c r="AZ57" s="146"/>
      <c r="BA57" s="300"/>
      <c r="BB57" s="146"/>
      <c r="BC57" s="146"/>
      <c r="BD57" s="300"/>
      <c r="BE57" s="146"/>
      <c r="BF57" s="146"/>
      <c r="BG57" s="300"/>
      <c r="BH57" s="146"/>
      <c r="BI57" s="146"/>
      <c r="BJ57" s="300"/>
      <c r="BK57" s="146"/>
      <c r="BL57" s="146"/>
      <c r="BM57" s="300"/>
      <c r="BN57" s="146"/>
      <c r="BO57" s="146"/>
      <c r="BP57" s="300"/>
      <c r="BQ57" s="146"/>
      <c r="BR57" s="146"/>
      <c r="BS57" s="300"/>
      <c r="BT57" s="146"/>
      <c r="BU57" s="146"/>
      <c r="BV57" s="300"/>
      <c r="BW57" s="146"/>
      <c r="BX57" s="146"/>
      <c r="BY57" s="300"/>
      <c r="BZ57" s="146"/>
      <c r="CA57" s="146"/>
      <c r="CB57" s="300"/>
      <c r="CC57" s="146"/>
      <c r="CD57" s="146"/>
      <c r="CE57" s="300"/>
      <c r="CF57" s="146"/>
      <c r="CG57" s="146"/>
      <c r="CH57" s="300"/>
    </row>
    <row r="58" spans="1:86" ht="16.2" thickBot="1" x14ac:dyDescent="0.35">
      <c r="A58" s="570" t="s">
        <v>17</v>
      </c>
      <c r="B58" s="18" t="s">
        <v>10</v>
      </c>
      <c r="C58" s="174">
        <f>C$4</f>
        <v>44927</v>
      </c>
      <c r="D58" s="174">
        <f t="shared" ref="D58:BO58" si="66">D$4</f>
        <v>44958</v>
      </c>
      <c r="E58" s="174">
        <f t="shared" si="66"/>
        <v>44986</v>
      </c>
      <c r="F58" s="174">
        <f t="shared" si="66"/>
        <v>45017</v>
      </c>
      <c r="G58" s="174">
        <f t="shared" si="66"/>
        <v>45047</v>
      </c>
      <c r="H58" s="174">
        <f t="shared" si="66"/>
        <v>45078</v>
      </c>
      <c r="I58" s="174">
        <f t="shared" si="66"/>
        <v>45108</v>
      </c>
      <c r="J58" s="174">
        <f t="shared" si="66"/>
        <v>45139</v>
      </c>
      <c r="K58" s="174">
        <f t="shared" si="66"/>
        <v>45170</v>
      </c>
      <c r="L58" s="174">
        <f t="shared" si="66"/>
        <v>45200</v>
      </c>
      <c r="M58" s="174">
        <f t="shared" si="66"/>
        <v>45231</v>
      </c>
      <c r="N58" s="174">
        <f t="shared" si="66"/>
        <v>45261</v>
      </c>
      <c r="O58" s="174">
        <f t="shared" si="66"/>
        <v>45292</v>
      </c>
      <c r="P58" s="174">
        <f t="shared" si="66"/>
        <v>45323</v>
      </c>
      <c r="Q58" s="174">
        <f t="shared" si="66"/>
        <v>45352</v>
      </c>
      <c r="R58" s="174">
        <f t="shared" si="66"/>
        <v>45383</v>
      </c>
      <c r="S58" s="174">
        <f t="shared" si="66"/>
        <v>45413</v>
      </c>
      <c r="T58" s="174">
        <f t="shared" si="66"/>
        <v>45444</v>
      </c>
      <c r="U58" s="174">
        <f t="shared" si="66"/>
        <v>45474</v>
      </c>
      <c r="V58" s="174">
        <f t="shared" si="66"/>
        <v>45505</v>
      </c>
      <c r="W58" s="174">
        <f t="shared" si="66"/>
        <v>45536</v>
      </c>
      <c r="X58" s="174">
        <f t="shared" si="66"/>
        <v>45566</v>
      </c>
      <c r="Y58" s="174">
        <f t="shared" si="66"/>
        <v>45597</v>
      </c>
      <c r="Z58" s="174">
        <f t="shared" si="66"/>
        <v>45627</v>
      </c>
      <c r="AA58" s="174">
        <f t="shared" si="66"/>
        <v>45658</v>
      </c>
      <c r="AB58" s="174">
        <f t="shared" si="66"/>
        <v>45689</v>
      </c>
      <c r="AC58" s="174">
        <f t="shared" si="66"/>
        <v>45717</v>
      </c>
      <c r="AD58" s="174">
        <f t="shared" si="66"/>
        <v>45748</v>
      </c>
      <c r="AE58" s="174">
        <f t="shared" si="66"/>
        <v>45778</v>
      </c>
      <c r="AF58" s="174">
        <f t="shared" si="66"/>
        <v>45809</v>
      </c>
      <c r="AG58" s="174">
        <f t="shared" si="66"/>
        <v>45839</v>
      </c>
      <c r="AH58" s="174">
        <f t="shared" si="66"/>
        <v>45870</v>
      </c>
      <c r="AI58" s="174">
        <f t="shared" si="66"/>
        <v>45901</v>
      </c>
      <c r="AJ58" s="174">
        <f t="shared" si="66"/>
        <v>45931</v>
      </c>
      <c r="AK58" s="174">
        <f t="shared" si="66"/>
        <v>45962</v>
      </c>
      <c r="AL58" s="174">
        <f t="shared" si="66"/>
        <v>45992</v>
      </c>
      <c r="AM58" s="174">
        <f t="shared" si="66"/>
        <v>46023</v>
      </c>
      <c r="AN58" s="174">
        <f t="shared" si="66"/>
        <v>46054</v>
      </c>
      <c r="AO58" s="174">
        <f t="shared" si="66"/>
        <v>46082</v>
      </c>
      <c r="AP58" s="174">
        <f t="shared" si="66"/>
        <v>46113</v>
      </c>
      <c r="AQ58" s="174">
        <f t="shared" si="66"/>
        <v>46143</v>
      </c>
      <c r="AR58" s="174">
        <f t="shared" si="66"/>
        <v>46174</v>
      </c>
      <c r="AS58" s="174">
        <f t="shared" si="66"/>
        <v>46204</v>
      </c>
      <c r="AT58" s="174">
        <f t="shared" si="66"/>
        <v>46235</v>
      </c>
      <c r="AU58" s="174">
        <f t="shared" si="66"/>
        <v>46266</v>
      </c>
      <c r="AV58" s="174">
        <f t="shared" si="66"/>
        <v>46296</v>
      </c>
      <c r="AW58" s="174">
        <f t="shared" si="66"/>
        <v>46327</v>
      </c>
      <c r="AX58" s="174">
        <f t="shared" si="66"/>
        <v>46357</v>
      </c>
      <c r="AY58" s="174">
        <f t="shared" si="66"/>
        <v>46388</v>
      </c>
      <c r="AZ58" s="174">
        <f t="shared" si="66"/>
        <v>46419</v>
      </c>
      <c r="BA58" s="174">
        <f t="shared" si="66"/>
        <v>46447</v>
      </c>
      <c r="BB58" s="174">
        <f t="shared" si="66"/>
        <v>46478</v>
      </c>
      <c r="BC58" s="174">
        <f t="shared" si="66"/>
        <v>46508</v>
      </c>
      <c r="BD58" s="174">
        <f t="shared" si="66"/>
        <v>46539</v>
      </c>
      <c r="BE58" s="174">
        <f t="shared" si="66"/>
        <v>46569</v>
      </c>
      <c r="BF58" s="174">
        <f t="shared" si="66"/>
        <v>46600</v>
      </c>
      <c r="BG58" s="174">
        <f t="shared" si="66"/>
        <v>46631</v>
      </c>
      <c r="BH58" s="174">
        <f t="shared" si="66"/>
        <v>46661</v>
      </c>
      <c r="BI58" s="174">
        <f t="shared" si="66"/>
        <v>46692</v>
      </c>
      <c r="BJ58" s="174">
        <f t="shared" si="66"/>
        <v>46722</v>
      </c>
      <c r="BK58" s="174">
        <f t="shared" si="66"/>
        <v>46753</v>
      </c>
      <c r="BL58" s="174">
        <f t="shared" si="66"/>
        <v>46784</v>
      </c>
      <c r="BM58" s="174">
        <f t="shared" si="66"/>
        <v>46813</v>
      </c>
      <c r="BN58" s="174">
        <f t="shared" si="66"/>
        <v>46844</v>
      </c>
      <c r="BO58" s="174">
        <f t="shared" si="66"/>
        <v>46874</v>
      </c>
      <c r="BP58" s="174">
        <f t="shared" ref="BP58:CH58" si="67">BP$4</f>
        <v>46905</v>
      </c>
      <c r="BQ58" s="174">
        <f t="shared" si="67"/>
        <v>46935</v>
      </c>
      <c r="BR58" s="174">
        <f t="shared" si="67"/>
        <v>46966</v>
      </c>
      <c r="BS58" s="174">
        <f t="shared" si="67"/>
        <v>46997</v>
      </c>
      <c r="BT58" s="174">
        <f t="shared" si="67"/>
        <v>47027</v>
      </c>
      <c r="BU58" s="174">
        <f t="shared" si="67"/>
        <v>47058</v>
      </c>
      <c r="BV58" s="174">
        <f t="shared" si="67"/>
        <v>47088</v>
      </c>
      <c r="BW58" s="174">
        <f t="shared" si="67"/>
        <v>47119</v>
      </c>
      <c r="BX58" s="174">
        <f t="shared" si="67"/>
        <v>47150</v>
      </c>
      <c r="BY58" s="174">
        <f t="shared" si="67"/>
        <v>47178</v>
      </c>
      <c r="BZ58" s="174">
        <f t="shared" si="67"/>
        <v>47209</v>
      </c>
      <c r="CA58" s="174">
        <f t="shared" si="67"/>
        <v>47239</v>
      </c>
      <c r="CB58" s="174">
        <f t="shared" si="67"/>
        <v>47270</v>
      </c>
      <c r="CC58" s="174">
        <f t="shared" si="67"/>
        <v>47300</v>
      </c>
      <c r="CD58" s="174">
        <f t="shared" si="67"/>
        <v>47331</v>
      </c>
      <c r="CE58" s="174">
        <f t="shared" si="67"/>
        <v>47362</v>
      </c>
      <c r="CF58" s="174">
        <f t="shared" si="67"/>
        <v>47392</v>
      </c>
      <c r="CG58" s="174">
        <f t="shared" si="67"/>
        <v>47423</v>
      </c>
      <c r="CH58" s="175">
        <f t="shared" si="67"/>
        <v>47453</v>
      </c>
    </row>
    <row r="59" spans="1:86" ht="15" customHeight="1" x14ac:dyDescent="0.3">
      <c r="A59" s="571"/>
      <c r="B59" s="14" t="str">
        <f t="shared" ref="B59:B72" si="68">B41</f>
        <v>Air Comp</v>
      </c>
      <c r="C59" s="30">
        <f>((C5*0.5)-C41)*C78*C93*C$2</f>
        <v>0</v>
      </c>
      <c r="D59" s="30">
        <f>((D5*0.5)+C23-D41)*D78*D93*D$2</f>
        <v>0</v>
      </c>
      <c r="E59" s="30">
        <f t="shared" ref="E59:BP59" si="69">((E5*0.5)+D23-E41)*E78*E93*E$2</f>
        <v>0</v>
      </c>
      <c r="F59" s="30">
        <f t="shared" si="69"/>
        <v>0</v>
      </c>
      <c r="G59" s="30">
        <f t="shared" si="69"/>
        <v>0</v>
      </c>
      <c r="H59" s="30">
        <f t="shared" si="69"/>
        <v>0</v>
      </c>
      <c r="I59" s="30">
        <f t="shared" si="69"/>
        <v>0</v>
      </c>
      <c r="J59" s="30">
        <f t="shared" si="69"/>
        <v>0</v>
      </c>
      <c r="K59" s="30">
        <f t="shared" si="69"/>
        <v>0</v>
      </c>
      <c r="L59" s="30">
        <f t="shared" si="69"/>
        <v>0</v>
      </c>
      <c r="M59" s="30">
        <f t="shared" si="69"/>
        <v>0</v>
      </c>
      <c r="N59" s="30">
        <f t="shared" si="69"/>
        <v>0</v>
      </c>
      <c r="O59" s="30">
        <f t="shared" si="69"/>
        <v>0</v>
      </c>
      <c r="P59" s="30">
        <f t="shared" si="69"/>
        <v>0</v>
      </c>
      <c r="Q59" s="30">
        <f t="shared" si="69"/>
        <v>0</v>
      </c>
      <c r="R59" s="30">
        <f t="shared" si="69"/>
        <v>0</v>
      </c>
      <c r="S59" s="30">
        <f t="shared" si="69"/>
        <v>0</v>
      </c>
      <c r="T59" s="30">
        <f t="shared" si="69"/>
        <v>0</v>
      </c>
      <c r="U59" s="30">
        <f t="shared" si="69"/>
        <v>0</v>
      </c>
      <c r="V59" s="30">
        <f t="shared" si="69"/>
        <v>0</v>
      </c>
      <c r="W59" s="30">
        <f t="shared" si="69"/>
        <v>0</v>
      </c>
      <c r="X59" s="30">
        <f t="shared" si="69"/>
        <v>0</v>
      </c>
      <c r="Y59" s="30">
        <f t="shared" si="69"/>
        <v>0</v>
      </c>
      <c r="Z59" s="30">
        <f t="shared" si="69"/>
        <v>0</v>
      </c>
      <c r="AA59" s="30">
        <f t="shared" si="69"/>
        <v>0</v>
      </c>
      <c r="AB59" s="30">
        <f t="shared" si="69"/>
        <v>0</v>
      </c>
      <c r="AC59" s="30">
        <f t="shared" si="69"/>
        <v>0</v>
      </c>
      <c r="AD59" s="30">
        <f t="shared" si="69"/>
        <v>0</v>
      </c>
      <c r="AE59" s="30">
        <f t="shared" si="69"/>
        <v>0</v>
      </c>
      <c r="AF59" s="30">
        <f t="shared" si="69"/>
        <v>0</v>
      </c>
      <c r="AG59" s="30">
        <f t="shared" si="69"/>
        <v>0</v>
      </c>
      <c r="AH59" s="30">
        <f t="shared" si="69"/>
        <v>0</v>
      </c>
      <c r="AI59" s="30">
        <f t="shared" si="69"/>
        <v>0</v>
      </c>
      <c r="AJ59" s="30">
        <f t="shared" si="69"/>
        <v>0</v>
      </c>
      <c r="AK59" s="30">
        <f t="shared" si="69"/>
        <v>0</v>
      </c>
      <c r="AL59" s="30">
        <f t="shared" si="69"/>
        <v>0</v>
      </c>
      <c r="AM59" s="30">
        <f t="shared" si="69"/>
        <v>0</v>
      </c>
      <c r="AN59" s="30">
        <f t="shared" si="69"/>
        <v>0</v>
      </c>
      <c r="AO59" s="30">
        <f t="shared" si="69"/>
        <v>0</v>
      </c>
      <c r="AP59" s="30">
        <f t="shared" si="69"/>
        <v>0</v>
      </c>
      <c r="AQ59" s="30">
        <f t="shared" si="69"/>
        <v>0</v>
      </c>
      <c r="AR59" s="30">
        <f t="shared" si="69"/>
        <v>0</v>
      </c>
      <c r="AS59" s="30">
        <f t="shared" si="69"/>
        <v>0</v>
      </c>
      <c r="AT59" s="30">
        <f t="shared" si="69"/>
        <v>0</v>
      </c>
      <c r="AU59" s="30">
        <f t="shared" si="69"/>
        <v>0</v>
      </c>
      <c r="AV59" s="30">
        <f t="shared" si="69"/>
        <v>0</v>
      </c>
      <c r="AW59" s="30">
        <f t="shared" si="69"/>
        <v>0</v>
      </c>
      <c r="AX59" s="30">
        <f t="shared" si="69"/>
        <v>0</v>
      </c>
      <c r="AY59" s="30">
        <f t="shared" si="69"/>
        <v>0</v>
      </c>
      <c r="AZ59" s="30">
        <f t="shared" si="69"/>
        <v>0</v>
      </c>
      <c r="BA59" s="30">
        <f t="shared" si="69"/>
        <v>0</v>
      </c>
      <c r="BB59" s="30">
        <f t="shared" si="69"/>
        <v>0</v>
      </c>
      <c r="BC59" s="30">
        <f t="shared" si="69"/>
        <v>0</v>
      </c>
      <c r="BD59" s="30">
        <f t="shared" si="69"/>
        <v>0</v>
      </c>
      <c r="BE59" s="30">
        <f t="shared" si="69"/>
        <v>0</v>
      </c>
      <c r="BF59" s="30">
        <f t="shared" si="69"/>
        <v>0</v>
      </c>
      <c r="BG59" s="30">
        <f t="shared" si="69"/>
        <v>0</v>
      </c>
      <c r="BH59" s="30">
        <f t="shared" si="69"/>
        <v>0</v>
      </c>
      <c r="BI59" s="30">
        <f t="shared" si="69"/>
        <v>0</v>
      </c>
      <c r="BJ59" s="30">
        <f t="shared" si="69"/>
        <v>0</v>
      </c>
      <c r="BK59" s="30">
        <f t="shared" si="69"/>
        <v>0</v>
      </c>
      <c r="BL59" s="30">
        <f t="shared" si="69"/>
        <v>0</v>
      </c>
      <c r="BM59" s="30">
        <f t="shared" si="69"/>
        <v>0</v>
      </c>
      <c r="BN59" s="30">
        <f t="shared" si="69"/>
        <v>0</v>
      </c>
      <c r="BO59" s="30">
        <f t="shared" si="69"/>
        <v>0</v>
      </c>
      <c r="BP59" s="30">
        <f t="shared" si="69"/>
        <v>0</v>
      </c>
      <c r="BQ59" s="30">
        <f t="shared" ref="BQ59:CH59" si="70">((BQ5*0.5)+BP23-BQ41)*BQ78*BQ93*BQ$2</f>
        <v>0</v>
      </c>
      <c r="BR59" s="30">
        <f t="shared" si="70"/>
        <v>0</v>
      </c>
      <c r="BS59" s="30">
        <f t="shared" si="70"/>
        <v>0</v>
      </c>
      <c r="BT59" s="30">
        <f t="shared" si="70"/>
        <v>0</v>
      </c>
      <c r="BU59" s="30">
        <f t="shared" si="70"/>
        <v>0</v>
      </c>
      <c r="BV59" s="30">
        <f t="shared" si="70"/>
        <v>0</v>
      </c>
      <c r="BW59" s="30">
        <f t="shared" si="70"/>
        <v>0</v>
      </c>
      <c r="BX59" s="30">
        <f t="shared" si="70"/>
        <v>0</v>
      </c>
      <c r="BY59" s="30">
        <f t="shared" si="70"/>
        <v>0</v>
      </c>
      <c r="BZ59" s="30">
        <f t="shared" si="70"/>
        <v>0</v>
      </c>
      <c r="CA59" s="30">
        <f t="shared" si="70"/>
        <v>0</v>
      </c>
      <c r="CB59" s="30">
        <f t="shared" si="70"/>
        <v>0</v>
      </c>
      <c r="CC59" s="30">
        <f t="shared" si="70"/>
        <v>0</v>
      </c>
      <c r="CD59" s="30">
        <f t="shared" si="70"/>
        <v>0</v>
      </c>
      <c r="CE59" s="30">
        <f t="shared" si="70"/>
        <v>0</v>
      </c>
      <c r="CF59" s="30">
        <f t="shared" si="70"/>
        <v>0</v>
      </c>
      <c r="CG59" s="30">
        <f t="shared" si="70"/>
        <v>0</v>
      </c>
      <c r="CH59" s="33">
        <f t="shared" si="70"/>
        <v>0</v>
      </c>
    </row>
    <row r="60" spans="1:86" ht="15.6" x14ac:dyDescent="0.3">
      <c r="A60" s="571"/>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6" x14ac:dyDescent="0.3">
      <c r="A61" s="571"/>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6" x14ac:dyDescent="0.3">
      <c r="A62" s="571"/>
      <c r="B62" s="14" t="str">
        <f t="shared" si="68"/>
        <v>Cooling</v>
      </c>
      <c r="C62" s="30">
        <f t="shared" si="71"/>
        <v>0</v>
      </c>
      <c r="D62" s="30">
        <f t="shared" ref="D62:BO62" si="76">((D8*0.5)+C26-D44)*D81*D96*D$2</f>
        <v>0</v>
      </c>
      <c r="E62" s="30">
        <f t="shared" si="76"/>
        <v>0</v>
      </c>
      <c r="F62" s="30">
        <f t="shared" si="76"/>
        <v>0</v>
      </c>
      <c r="G62" s="30">
        <f t="shared" si="76"/>
        <v>0</v>
      </c>
      <c r="H62" s="30">
        <f t="shared" si="76"/>
        <v>0</v>
      </c>
      <c r="I62" s="30">
        <f t="shared" si="76"/>
        <v>0</v>
      </c>
      <c r="J62" s="30">
        <f t="shared" si="76"/>
        <v>0</v>
      </c>
      <c r="K62" s="30">
        <f t="shared" si="76"/>
        <v>0</v>
      </c>
      <c r="L62" s="30">
        <f t="shared" si="76"/>
        <v>0</v>
      </c>
      <c r="M62" s="30">
        <f t="shared" si="76"/>
        <v>0</v>
      </c>
      <c r="N62" s="30">
        <f t="shared" si="76"/>
        <v>0</v>
      </c>
      <c r="O62" s="30">
        <f t="shared" si="76"/>
        <v>0</v>
      </c>
      <c r="P62" s="30">
        <f t="shared" si="76"/>
        <v>0</v>
      </c>
      <c r="Q62" s="30">
        <f t="shared" si="76"/>
        <v>0</v>
      </c>
      <c r="R62" s="30">
        <f t="shared" si="76"/>
        <v>0</v>
      </c>
      <c r="S62" s="30">
        <f t="shared" si="76"/>
        <v>0</v>
      </c>
      <c r="T62" s="30">
        <f t="shared" si="76"/>
        <v>0</v>
      </c>
      <c r="U62" s="30">
        <f t="shared" si="76"/>
        <v>0</v>
      </c>
      <c r="V62" s="30">
        <f t="shared" si="76"/>
        <v>0</v>
      </c>
      <c r="W62" s="30">
        <f t="shared" si="76"/>
        <v>0</v>
      </c>
      <c r="X62" s="30">
        <f t="shared" si="76"/>
        <v>0</v>
      </c>
      <c r="Y62" s="30">
        <f t="shared" si="76"/>
        <v>0</v>
      </c>
      <c r="Z62" s="30">
        <f t="shared" si="76"/>
        <v>0</v>
      </c>
      <c r="AA62" s="30">
        <f t="shared" si="76"/>
        <v>0</v>
      </c>
      <c r="AB62" s="30">
        <f t="shared" si="76"/>
        <v>0</v>
      </c>
      <c r="AC62" s="30">
        <f t="shared" si="76"/>
        <v>0</v>
      </c>
      <c r="AD62" s="30">
        <f t="shared" si="76"/>
        <v>0</v>
      </c>
      <c r="AE62" s="30">
        <f t="shared" si="76"/>
        <v>0</v>
      </c>
      <c r="AF62" s="30">
        <f t="shared" si="76"/>
        <v>0</v>
      </c>
      <c r="AG62" s="30">
        <f t="shared" si="76"/>
        <v>0</v>
      </c>
      <c r="AH62" s="30">
        <f t="shared" si="76"/>
        <v>0</v>
      </c>
      <c r="AI62" s="30">
        <f t="shared" si="76"/>
        <v>0</v>
      </c>
      <c r="AJ62" s="30">
        <f t="shared" si="76"/>
        <v>0</v>
      </c>
      <c r="AK62" s="30">
        <f t="shared" si="76"/>
        <v>0</v>
      </c>
      <c r="AL62" s="30">
        <f t="shared" si="76"/>
        <v>0</v>
      </c>
      <c r="AM62" s="30">
        <f t="shared" si="76"/>
        <v>0</v>
      </c>
      <c r="AN62" s="30">
        <f t="shared" si="76"/>
        <v>0</v>
      </c>
      <c r="AO62" s="30">
        <f t="shared" si="76"/>
        <v>0</v>
      </c>
      <c r="AP62" s="30">
        <f t="shared" si="76"/>
        <v>0</v>
      </c>
      <c r="AQ62" s="30">
        <f t="shared" si="76"/>
        <v>0</v>
      </c>
      <c r="AR62" s="30">
        <f t="shared" si="76"/>
        <v>0</v>
      </c>
      <c r="AS62" s="30">
        <f t="shared" si="76"/>
        <v>0</v>
      </c>
      <c r="AT62" s="30">
        <f t="shared" si="76"/>
        <v>0</v>
      </c>
      <c r="AU62" s="30">
        <f t="shared" si="76"/>
        <v>0</v>
      </c>
      <c r="AV62" s="30">
        <f t="shared" si="76"/>
        <v>0</v>
      </c>
      <c r="AW62" s="30">
        <f t="shared" si="76"/>
        <v>0</v>
      </c>
      <c r="AX62" s="30">
        <f t="shared" si="76"/>
        <v>0</v>
      </c>
      <c r="AY62" s="30">
        <f t="shared" si="76"/>
        <v>0</v>
      </c>
      <c r="AZ62" s="30">
        <f t="shared" si="76"/>
        <v>0</v>
      </c>
      <c r="BA62" s="30">
        <f t="shared" si="76"/>
        <v>0</v>
      </c>
      <c r="BB62" s="30">
        <f t="shared" si="76"/>
        <v>0</v>
      </c>
      <c r="BC62" s="30">
        <f t="shared" si="76"/>
        <v>0</v>
      </c>
      <c r="BD62" s="30">
        <f t="shared" si="76"/>
        <v>0</v>
      </c>
      <c r="BE62" s="30">
        <f t="shared" si="76"/>
        <v>0</v>
      </c>
      <c r="BF62" s="30">
        <f t="shared" si="76"/>
        <v>0</v>
      </c>
      <c r="BG62" s="30">
        <f t="shared" si="76"/>
        <v>0</v>
      </c>
      <c r="BH62" s="30">
        <f t="shared" si="76"/>
        <v>0</v>
      </c>
      <c r="BI62" s="30">
        <f t="shared" si="76"/>
        <v>0</v>
      </c>
      <c r="BJ62" s="30">
        <f t="shared" si="76"/>
        <v>0</v>
      </c>
      <c r="BK62" s="30">
        <f t="shared" si="76"/>
        <v>0</v>
      </c>
      <c r="BL62" s="30">
        <f t="shared" si="76"/>
        <v>0</v>
      </c>
      <c r="BM62" s="30">
        <f t="shared" si="76"/>
        <v>0</v>
      </c>
      <c r="BN62" s="30">
        <f t="shared" si="76"/>
        <v>0</v>
      </c>
      <c r="BO62" s="30">
        <f t="shared" si="76"/>
        <v>0</v>
      </c>
      <c r="BP62" s="30">
        <f t="shared" ref="BP62:CH62" si="77">((BP8*0.5)+BO26-BP44)*BP81*BP96*BP$2</f>
        <v>0</v>
      </c>
      <c r="BQ62" s="30">
        <f t="shared" si="77"/>
        <v>0</v>
      </c>
      <c r="BR62" s="30">
        <f t="shared" si="77"/>
        <v>0</v>
      </c>
      <c r="BS62" s="30">
        <f t="shared" si="77"/>
        <v>0</v>
      </c>
      <c r="BT62" s="30">
        <f t="shared" si="77"/>
        <v>0</v>
      </c>
      <c r="BU62" s="30">
        <f t="shared" si="77"/>
        <v>0</v>
      </c>
      <c r="BV62" s="30">
        <f t="shared" si="77"/>
        <v>0</v>
      </c>
      <c r="BW62" s="30">
        <f t="shared" si="77"/>
        <v>0</v>
      </c>
      <c r="BX62" s="30">
        <f t="shared" si="77"/>
        <v>0</v>
      </c>
      <c r="BY62" s="30">
        <f t="shared" si="77"/>
        <v>0</v>
      </c>
      <c r="BZ62" s="30">
        <f t="shared" si="77"/>
        <v>0</v>
      </c>
      <c r="CA62" s="30">
        <f t="shared" si="77"/>
        <v>0</v>
      </c>
      <c r="CB62" s="30">
        <f t="shared" si="77"/>
        <v>0</v>
      </c>
      <c r="CC62" s="30">
        <f t="shared" si="77"/>
        <v>0</v>
      </c>
      <c r="CD62" s="30">
        <f t="shared" si="77"/>
        <v>0</v>
      </c>
      <c r="CE62" s="30">
        <f t="shared" si="77"/>
        <v>0</v>
      </c>
      <c r="CF62" s="30">
        <f t="shared" si="77"/>
        <v>0</v>
      </c>
      <c r="CG62" s="30">
        <f t="shared" si="77"/>
        <v>0</v>
      </c>
      <c r="CH62" s="33">
        <f t="shared" si="77"/>
        <v>0</v>
      </c>
    </row>
    <row r="63" spans="1:86" ht="15.6" x14ac:dyDescent="0.3">
      <c r="A63" s="571"/>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6" x14ac:dyDescent="0.3">
      <c r="A64" s="571"/>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6" x14ac:dyDescent="0.3">
      <c r="A65" s="571"/>
      <c r="B65" s="14" t="str">
        <f t="shared" si="68"/>
        <v>HVAC</v>
      </c>
      <c r="C65" s="30">
        <f t="shared" si="71"/>
        <v>0</v>
      </c>
      <c r="D65" s="30">
        <f t="shared" ref="D65:BO65" si="82">((D11*0.5)+C29-D47)*D84*D99*D$2</f>
        <v>0</v>
      </c>
      <c r="E65" s="30">
        <f t="shared" si="82"/>
        <v>0</v>
      </c>
      <c r="F65" s="30">
        <f t="shared" si="82"/>
        <v>0</v>
      </c>
      <c r="G65" s="30">
        <f t="shared" si="82"/>
        <v>0</v>
      </c>
      <c r="H65" s="30">
        <f t="shared" si="82"/>
        <v>0</v>
      </c>
      <c r="I65" s="30">
        <f t="shared" si="82"/>
        <v>0</v>
      </c>
      <c r="J65" s="30">
        <f t="shared" si="82"/>
        <v>0</v>
      </c>
      <c r="K65" s="30">
        <f t="shared" si="82"/>
        <v>0</v>
      </c>
      <c r="L65" s="30">
        <f t="shared" si="82"/>
        <v>0</v>
      </c>
      <c r="M65" s="30">
        <f t="shared" si="82"/>
        <v>0</v>
      </c>
      <c r="N65" s="30">
        <f t="shared" si="82"/>
        <v>0</v>
      </c>
      <c r="O65" s="30">
        <f t="shared" si="82"/>
        <v>0</v>
      </c>
      <c r="P65" s="30">
        <f t="shared" si="82"/>
        <v>0</v>
      </c>
      <c r="Q65" s="30">
        <f t="shared" si="82"/>
        <v>0</v>
      </c>
      <c r="R65" s="30">
        <f t="shared" si="82"/>
        <v>0</v>
      </c>
      <c r="S65" s="30">
        <f t="shared" si="82"/>
        <v>0</v>
      </c>
      <c r="T65" s="30">
        <f t="shared" si="82"/>
        <v>0</v>
      </c>
      <c r="U65" s="30">
        <f t="shared" si="82"/>
        <v>0</v>
      </c>
      <c r="V65" s="30">
        <f t="shared" si="82"/>
        <v>0</v>
      </c>
      <c r="W65" s="30">
        <f t="shared" si="82"/>
        <v>0</v>
      </c>
      <c r="X65" s="30">
        <f t="shared" si="82"/>
        <v>0</v>
      </c>
      <c r="Y65" s="30">
        <f t="shared" si="82"/>
        <v>0</v>
      </c>
      <c r="Z65" s="30">
        <f t="shared" si="82"/>
        <v>0</v>
      </c>
      <c r="AA65" s="30">
        <f t="shared" si="82"/>
        <v>0</v>
      </c>
      <c r="AB65" s="30">
        <f t="shared" si="82"/>
        <v>0</v>
      </c>
      <c r="AC65" s="30">
        <f t="shared" si="82"/>
        <v>0</v>
      </c>
      <c r="AD65" s="30">
        <f t="shared" si="82"/>
        <v>0</v>
      </c>
      <c r="AE65" s="30">
        <f t="shared" si="82"/>
        <v>0</v>
      </c>
      <c r="AF65" s="30">
        <f t="shared" si="82"/>
        <v>0</v>
      </c>
      <c r="AG65" s="30">
        <f t="shared" si="82"/>
        <v>0</v>
      </c>
      <c r="AH65" s="30">
        <f t="shared" si="82"/>
        <v>0</v>
      </c>
      <c r="AI65" s="30">
        <f t="shared" si="82"/>
        <v>0</v>
      </c>
      <c r="AJ65" s="30">
        <f t="shared" si="82"/>
        <v>0</v>
      </c>
      <c r="AK65" s="30">
        <f t="shared" si="82"/>
        <v>0</v>
      </c>
      <c r="AL65" s="30">
        <f t="shared" si="82"/>
        <v>0</v>
      </c>
      <c r="AM65" s="30">
        <f t="shared" si="82"/>
        <v>0</v>
      </c>
      <c r="AN65" s="30">
        <f t="shared" si="82"/>
        <v>0</v>
      </c>
      <c r="AO65" s="30">
        <f t="shared" si="82"/>
        <v>0</v>
      </c>
      <c r="AP65" s="30">
        <f t="shared" si="82"/>
        <v>0</v>
      </c>
      <c r="AQ65" s="30">
        <f t="shared" si="82"/>
        <v>0</v>
      </c>
      <c r="AR65" s="30">
        <f t="shared" si="82"/>
        <v>0</v>
      </c>
      <c r="AS65" s="30">
        <f t="shared" si="82"/>
        <v>0</v>
      </c>
      <c r="AT65" s="30">
        <f t="shared" si="82"/>
        <v>0</v>
      </c>
      <c r="AU65" s="30">
        <f t="shared" si="82"/>
        <v>0</v>
      </c>
      <c r="AV65" s="30">
        <f t="shared" si="82"/>
        <v>0</v>
      </c>
      <c r="AW65" s="30">
        <f t="shared" si="82"/>
        <v>0</v>
      </c>
      <c r="AX65" s="30">
        <f t="shared" si="82"/>
        <v>0</v>
      </c>
      <c r="AY65" s="30">
        <f t="shared" si="82"/>
        <v>0</v>
      </c>
      <c r="AZ65" s="30">
        <f t="shared" si="82"/>
        <v>0</v>
      </c>
      <c r="BA65" s="30">
        <f t="shared" si="82"/>
        <v>0</v>
      </c>
      <c r="BB65" s="30">
        <f t="shared" si="82"/>
        <v>0</v>
      </c>
      <c r="BC65" s="30">
        <f t="shared" si="82"/>
        <v>0</v>
      </c>
      <c r="BD65" s="30">
        <f t="shared" si="82"/>
        <v>0</v>
      </c>
      <c r="BE65" s="30">
        <f t="shared" si="82"/>
        <v>0</v>
      </c>
      <c r="BF65" s="30">
        <f t="shared" si="82"/>
        <v>0</v>
      </c>
      <c r="BG65" s="30">
        <f t="shared" si="82"/>
        <v>0</v>
      </c>
      <c r="BH65" s="30">
        <f t="shared" si="82"/>
        <v>0</v>
      </c>
      <c r="BI65" s="30">
        <f t="shared" si="82"/>
        <v>0</v>
      </c>
      <c r="BJ65" s="30">
        <f t="shared" si="82"/>
        <v>0</v>
      </c>
      <c r="BK65" s="30">
        <f t="shared" si="82"/>
        <v>0</v>
      </c>
      <c r="BL65" s="30">
        <f t="shared" si="82"/>
        <v>0</v>
      </c>
      <c r="BM65" s="30">
        <f t="shared" si="82"/>
        <v>0</v>
      </c>
      <c r="BN65" s="30">
        <f t="shared" si="82"/>
        <v>0</v>
      </c>
      <c r="BO65" s="30">
        <f t="shared" si="82"/>
        <v>0</v>
      </c>
      <c r="BP65" s="30">
        <f t="shared" ref="BP65:CH65" si="83">((BP11*0.5)+BO29-BP47)*BP84*BP99*BP$2</f>
        <v>0</v>
      </c>
      <c r="BQ65" s="30">
        <f t="shared" si="83"/>
        <v>0</v>
      </c>
      <c r="BR65" s="30">
        <f t="shared" si="83"/>
        <v>0</v>
      </c>
      <c r="BS65" s="30">
        <f t="shared" si="83"/>
        <v>0</v>
      </c>
      <c r="BT65" s="30">
        <f t="shared" si="83"/>
        <v>0</v>
      </c>
      <c r="BU65" s="30">
        <f t="shared" si="83"/>
        <v>0</v>
      </c>
      <c r="BV65" s="30">
        <f t="shared" si="83"/>
        <v>0</v>
      </c>
      <c r="BW65" s="30">
        <f t="shared" si="83"/>
        <v>0</v>
      </c>
      <c r="BX65" s="30">
        <f t="shared" si="83"/>
        <v>0</v>
      </c>
      <c r="BY65" s="30">
        <f t="shared" si="83"/>
        <v>0</v>
      </c>
      <c r="BZ65" s="30">
        <f t="shared" si="83"/>
        <v>0</v>
      </c>
      <c r="CA65" s="30">
        <f t="shared" si="83"/>
        <v>0</v>
      </c>
      <c r="CB65" s="30">
        <f t="shared" si="83"/>
        <v>0</v>
      </c>
      <c r="CC65" s="30">
        <f t="shared" si="83"/>
        <v>0</v>
      </c>
      <c r="CD65" s="30">
        <f t="shared" si="83"/>
        <v>0</v>
      </c>
      <c r="CE65" s="30">
        <f t="shared" si="83"/>
        <v>0</v>
      </c>
      <c r="CF65" s="30">
        <f t="shared" si="83"/>
        <v>0</v>
      </c>
      <c r="CG65" s="30">
        <f t="shared" si="83"/>
        <v>0</v>
      </c>
      <c r="CH65" s="33">
        <f t="shared" si="83"/>
        <v>0</v>
      </c>
    </row>
    <row r="66" spans="1:88" ht="15.6" x14ac:dyDescent="0.3">
      <c r="A66" s="571"/>
      <c r="B66" s="14" t="str">
        <f t="shared" si="68"/>
        <v>Lighting</v>
      </c>
      <c r="C66" s="30">
        <f t="shared" si="71"/>
        <v>0</v>
      </c>
      <c r="D66" s="30">
        <f t="shared" ref="D66:BO66" si="84">((D12*0.5)+C30-D48)*D85*D100*D$2</f>
        <v>0</v>
      </c>
      <c r="E66" s="30">
        <f t="shared" si="84"/>
        <v>72.129678164693573</v>
      </c>
      <c r="F66" s="30">
        <f t="shared" si="84"/>
        <v>167.3647979100335</v>
      </c>
      <c r="G66" s="30">
        <f t="shared" si="84"/>
        <v>367.36446113989763</v>
      </c>
      <c r="H66" s="30">
        <f t="shared" si="84"/>
        <v>863.50659376146587</v>
      </c>
      <c r="I66" s="30">
        <f t="shared" si="84"/>
        <v>1638.5491879562403</v>
      </c>
      <c r="J66" s="30">
        <f t="shared" si="84"/>
        <v>1807.5998497063154</v>
      </c>
      <c r="K66" s="30">
        <f t="shared" si="84"/>
        <v>2665.6143463255257</v>
      </c>
      <c r="L66" s="30">
        <f t="shared" si="84"/>
        <v>2284.2274190168287</v>
      </c>
      <c r="M66" s="30">
        <f t="shared" si="84"/>
        <v>2112.9255616598107</v>
      </c>
      <c r="N66" s="30">
        <f t="shared" si="84"/>
        <v>4874.9830272513063</v>
      </c>
      <c r="O66" s="30">
        <f t="shared" si="84"/>
        <v>8244.1517152835186</v>
      </c>
      <c r="P66" s="30">
        <f t="shared" si="84"/>
        <v>6311.0598952472283</v>
      </c>
      <c r="Q66" s="30">
        <f t="shared" si="84"/>
        <v>7086.2095702256311</v>
      </c>
      <c r="R66" s="30">
        <f t="shared" si="84"/>
        <v>7025.4151100246609</v>
      </c>
      <c r="S66" s="30">
        <f t="shared" si="84"/>
        <v>8844.6362625283582</v>
      </c>
      <c r="T66" s="30">
        <f t="shared" si="84"/>
        <v>13956.131114709406</v>
      </c>
      <c r="U66" s="30">
        <f t="shared" si="84"/>
        <v>17048.946722129091</v>
      </c>
      <c r="V66" s="30">
        <f t="shared" si="84"/>
        <v>13741.115475485973</v>
      </c>
      <c r="W66" s="30">
        <f t="shared" si="84"/>
        <v>13731.467341024079</v>
      </c>
      <c r="X66" s="30">
        <f t="shared" si="84"/>
        <v>8673.5363569265137</v>
      </c>
      <c r="Y66" s="30">
        <f t="shared" si="84"/>
        <v>7167.5810076102771</v>
      </c>
      <c r="Z66" s="30">
        <f t="shared" si="84"/>
        <v>7471.7254993328461</v>
      </c>
      <c r="AA66" s="30">
        <f t="shared" si="84"/>
        <v>8244.1517152835186</v>
      </c>
      <c r="AB66" s="30">
        <f t="shared" si="84"/>
        <v>6311.0598952472283</v>
      </c>
      <c r="AC66" s="30">
        <f t="shared" si="84"/>
        <v>7086.2095702256311</v>
      </c>
      <c r="AD66" s="30">
        <f t="shared" si="84"/>
        <v>7025.4151100246609</v>
      </c>
      <c r="AE66" s="30">
        <f t="shared" si="84"/>
        <v>8844.6362625283582</v>
      </c>
      <c r="AF66" s="30">
        <f t="shared" si="84"/>
        <v>13956.131114709406</v>
      </c>
      <c r="AG66" s="30">
        <f t="shared" si="84"/>
        <v>17048.946722129091</v>
      </c>
      <c r="AH66" s="30">
        <f t="shared" si="84"/>
        <v>13741.115475485973</v>
      </c>
      <c r="AI66" s="30">
        <f t="shared" si="84"/>
        <v>13731.467341024079</v>
      </c>
      <c r="AJ66" s="30">
        <f t="shared" si="84"/>
        <v>8673.5363569265137</v>
      </c>
      <c r="AK66" s="30">
        <f t="shared" si="84"/>
        <v>7167.5810076102771</v>
      </c>
      <c r="AL66" s="30">
        <f t="shared" si="84"/>
        <v>7471.7254993328461</v>
      </c>
      <c r="AM66" s="30">
        <f t="shared" si="84"/>
        <v>8244.1517152835186</v>
      </c>
      <c r="AN66" s="30">
        <f t="shared" si="84"/>
        <v>6311.0598952472283</v>
      </c>
      <c r="AO66" s="30">
        <f t="shared" si="84"/>
        <v>7086.2095702256311</v>
      </c>
      <c r="AP66" s="30">
        <f t="shared" si="84"/>
        <v>7025.4151100246609</v>
      </c>
      <c r="AQ66" s="30">
        <f t="shared" si="84"/>
        <v>8844.6362625283582</v>
      </c>
      <c r="AR66" s="30">
        <f t="shared" si="84"/>
        <v>13956.131114709406</v>
      </c>
      <c r="AS66" s="30">
        <f t="shared" si="84"/>
        <v>17048.946722129091</v>
      </c>
      <c r="AT66" s="30">
        <f t="shared" si="84"/>
        <v>13741.115475485973</v>
      </c>
      <c r="AU66" s="30">
        <f t="shared" si="84"/>
        <v>13731.467341024079</v>
      </c>
      <c r="AV66" s="30">
        <f t="shared" si="84"/>
        <v>8673.5363569265137</v>
      </c>
      <c r="AW66" s="30">
        <f t="shared" si="84"/>
        <v>7167.5810076102771</v>
      </c>
      <c r="AX66" s="30">
        <f t="shared" si="84"/>
        <v>7471.7254993328461</v>
      </c>
      <c r="AY66" s="30">
        <f t="shared" si="84"/>
        <v>8244.1517152835186</v>
      </c>
      <c r="AZ66" s="30">
        <f t="shared" si="84"/>
        <v>6311.0598952472283</v>
      </c>
      <c r="BA66" s="30">
        <f t="shared" si="84"/>
        <v>7086.2095702256311</v>
      </c>
      <c r="BB66" s="30">
        <f t="shared" si="84"/>
        <v>7025.4151100246609</v>
      </c>
      <c r="BC66" s="30">
        <f t="shared" si="84"/>
        <v>8844.6362625283582</v>
      </c>
      <c r="BD66" s="30">
        <f t="shared" si="84"/>
        <v>13956.131114709406</v>
      </c>
      <c r="BE66" s="30">
        <f t="shared" si="84"/>
        <v>17048.946722129091</v>
      </c>
      <c r="BF66" s="30">
        <f t="shared" si="84"/>
        <v>13741.115475485973</v>
      </c>
      <c r="BG66" s="30">
        <f t="shared" si="84"/>
        <v>13731.467341024079</v>
      </c>
      <c r="BH66" s="30">
        <f t="shared" si="84"/>
        <v>8673.5363569265137</v>
      </c>
      <c r="BI66" s="30">
        <f t="shared" si="84"/>
        <v>7167.5810076102771</v>
      </c>
      <c r="BJ66" s="30">
        <f t="shared" si="84"/>
        <v>7471.7254993328461</v>
      </c>
      <c r="BK66" s="30">
        <f t="shared" si="84"/>
        <v>8244.1517152835186</v>
      </c>
      <c r="BL66" s="30">
        <f t="shared" si="84"/>
        <v>6311.0598952472283</v>
      </c>
      <c r="BM66" s="30">
        <f t="shared" si="84"/>
        <v>7086.2095702256311</v>
      </c>
      <c r="BN66" s="30">
        <f t="shared" si="84"/>
        <v>7025.4151100246609</v>
      </c>
      <c r="BO66" s="30">
        <f t="shared" si="84"/>
        <v>8844.6362625283582</v>
      </c>
      <c r="BP66" s="30">
        <f t="shared" ref="BP66:CH66" si="85">((BP12*0.5)+BO30-BP48)*BP85*BP100*BP$2</f>
        <v>13956.131114709406</v>
      </c>
      <c r="BQ66" s="30">
        <f t="shared" si="85"/>
        <v>17048.946722129091</v>
      </c>
      <c r="BR66" s="30">
        <f t="shared" si="85"/>
        <v>13741.115475485973</v>
      </c>
      <c r="BS66" s="30">
        <f t="shared" si="85"/>
        <v>13731.467341024079</v>
      </c>
      <c r="BT66" s="30">
        <f t="shared" si="85"/>
        <v>8673.5363569265137</v>
      </c>
      <c r="BU66" s="30">
        <f t="shared" si="85"/>
        <v>7167.5810076102771</v>
      </c>
      <c r="BV66" s="30">
        <f t="shared" si="85"/>
        <v>7471.7254993328461</v>
      </c>
      <c r="BW66" s="30">
        <f t="shared" si="85"/>
        <v>8244.1517152835186</v>
      </c>
      <c r="BX66" s="30">
        <f t="shared" si="85"/>
        <v>6311.0598952472283</v>
      </c>
      <c r="BY66" s="30">
        <f t="shared" si="85"/>
        <v>7086.2095702256311</v>
      </c>
      <c r="BZ66" s="30">
        <f t="shared" si="85"/>
        <v>7025.4151100246609</v>
      </c>
      <c r="CA66" s="30">
        <f t="shared" si="85"/>
        <v>8844.6362625283582</v>
      </c>
      <c r="CB66" s="30">
        <f t="shared" si="85"/>
        <v>13956.131114709406</v>
      </c>
      <c r="CC66" s="30">
        <f t="shared" si="85"/>
        <v>17048.946722129091</v>
      </c>
      <c r="CD66" s="30">
        <f t="shared" si="85"/>
        <v>13741.115475485973</v>
      </c>
      <c r="CE66" s="30">
        <f t="shared" si="85"/>
        <v>13731.467341024079</v>
      </c>
      <c r="CF66" s="30">
        <f t="shared" si="85"/>
        <v>8673.5363569265137</v>
      </c>
      <c r="CG66" s="30">
        <f t="shared" si="85"/>
        <v>7167.5810076102771</v>
      </c>
      <c r="CH66" s="33">
        <f t="shared" si="85"/>
        <v>7471.7254993328461</v>
      </c>
    </row>
    <row r="67" spans="1:88" ht="15.6" x14ac:dyDescent="0.3">
      <c r="A67" s="571"/>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0</v>
      </c>
      <c r="L67" s="30">
        <f t="shared" si="86"/>
        <v>0</v>
      </c>
      <c r="M67" s="30">
        <f t="shared" si="86"/>
        <v>0</v>
      </c>
      <c r="N67" s="30">
        <f t="shared" si="86"/>
        <v>0</v>
      </c>
      <c r="O67" s="30">
        <f t="shared" si="86"/>
        <v>0</v>
      </c>
      <c r="P67" s="30">
        <f t="shared" si="86"/>
        <v>0</v>
      </c>
      <c r="Q67" s="30">
        <f t="shared" si="86"/>
        <v>0</v>
      </c>
      <c r="R67" s="30">
        <f t="shared" si="86"/>
        <v>0</v>
      </c>
      <c r="S67" s="30">
        <f t="shared" si="86"/>
        <v>0</v>
      </c>
      <c r="T67" s="30">
        <f t="shared" si="86"/>
        <v>0</v>
      </c>
      <c r="U67" s="30">
        <f t="shared" si="86"/>
        <v>0</v>
      </c>
      <c r="V67" s="30">
        <f t="shared" si="86"/>
        <v>0</v>
      </c>
      <c r="W67" s="30">
        <f t="shared" si="86"/>
        <v>0</v>
      </c>
      <c r="X67" s="30">
        <f t="shared" si="86"/>
        <v>0</v>
      </c>
      <c r="Y67" s="30">
        <f t="shared" si="86"/>
        <v>0</v>
      </c>
      <c r="Z67" s="30">
        <f t="shared" si="86"/>
        <v>0</v>
      </c>
      <c r="AA67" s="30">
        <f t="shared" si="86"/>
        <v>0</v>
      </c>
      <c r="AB67" s="30">
        <f t="shared" si="86"/>
        <v>0</v>
      </c>
      <c r="AC67" s="30">
        <f t="shared" si="86"/>
        <v>0</v>
      </c>
      <c r="AD67" s="30">
        <f t="shared" si="86"/>
        <v>0</v>
      </c>
      <c r="AE67" s="30">
        <f t="shared" si="86"/>
        <v>0</v>
      </c>
      <c r="AF67" s="30">
        <f t="shared" si="86"/>
        <v>0</v>
      </c>
      <c r="AG67" s="30">
        <f t="shared" si="86"/>
        <v>0</v>
      </c>
      <c r="AH67" s="30">
        <f t="shared" si="86"/>
        <v>0</v>
      </c>
      <c r="AI67" s="30">
        <f t="shared" si="86"/>
        <v>0</v>
      </c>
      <c r="AJ67" s="30">
        <f t="shared" si="86"/>
        <v>0</v>
      </c>
      <c r="AK67" s="30">
        <f t="shared" si="86"/>
        <v>0</v>
      </c>
      <c r="AL67" s="30">
        <f t="shared" si="86"/>
        <v>0</v>
      </c>
      <c r="AM67" s="30">
        <f t="shared" si="86"/>
        <v>0</v>
      </c>
      <c r="AN67" s="30">
        <f t="shared" si="86"/>
        <v>0</v>
      </c>
      <c r="AO67" s="30">
        <f t="shared" si="86"/>
        <v>0</v>
      </c>
      <c r="AP67" s="30">
        <f t="shared" si="86"/>
        <v>0</v>
      </c>
      <c r="AQ67" s="30">
        <f t="shared" si="86"/>
        <v>0</v>
      </c>
      <c r="AR67" s="30">
        <f t="shared" si="86"/>
        <v>0</v>
      </c>
      <c r="AS67" s="30">
        <f t="shared" si="86"/>
        <v>0</v>
      </c>
      <c r="AT67" s="30">
        <f t="shared" si="86"/>
        <v>0</v>
      </c>
      <c r="AU67" s="30">
        <f t="shared" si="86"/>
        <v>0</v>
      </c>
      <c r="AV67" s="30">
        <f t="shared" si="86"/>
        <v>0</v>
      </c>
      <c r="AW67" s="30">
        <f t="shared" si="86"/>
        <v>0</v>
      </c>
      <c r="AX67" s="30">
        <f t="shared" si="86"/>
        <v>0</v>
      </c>
      <c r="AY67" s="30">
        <f t="shared" si="86"/>
        <v>0</v>
      </c>
      <c r="AZ67" s="30">
        <f t="shared" si="86"/>
        <v>0</v>
      </c>
      <c r="BA67" s="30">
        <f t="shared" si="86"/>
        <v>0</v>
      </c>
      <c r="BB67" s="30">
        <f t="shared" si="86"/>
        <v>0</v>
      </c>
      <c r="BC67" s="30">
        <f t="shared" si="86"/>
        <v>0</v>
      </c>
      <c r="BD67" s="30">
        <f t="shared" si="86"/>
        <v>0</v>
      </c>
      <c r="BE67" s="30">
        <f t="shared" si="86"/>
        <v>0</v>
      </c>
      <c r="BF67" s="30">
        <f t="shared" si="86"/>
        <v>0</v>
      </c>
      <c r="BG67" s="30">
        <f t="shared" si="86"/>
        <v>0</v>
      </c>
      <c r="BH67" s="30">
        <f t="shared" si="86"/>
        <v>0</v>
      </c>
      <c r="BI67" s="30">
        <f t="shared" si="86"/>
        <v>0</v>
      </c>
      <c r="BJ67" s="30">
        <f t="shared" si="86"/>
        <v>0</v>
      </c>
      <c r="BK67" s="30">
        <f t="shared" si="86"/>
        <v>0</v>
      </c>
      <c r="BL67" s="30">
        <f t="shared" si="86"/>
        <v>0</v>
      </c>
      <c r="BM67" s="30">
        <f t="shared" si="86"/>
        <v>0</v>
      </c>
      <c r="BN67" s="30">
        <f t="shared" si="86"/>
        <v>0</v>
      </c>
      <c r="BO67" s="30">
        <f t="shared" si="86"/>
        <v>0</v>
      </c>
      <c r="BP67" s="30">
        <f t="shared" ref="BP67:CH67" si="87">((BP13*0.5)+BO31-BP49)*BP86*BP101*BP$2</f>
        <v>0</v>
      </c>
      <c r="BQ67" s="30">
        <f t="shared" si="87"/>
        <v>0</v>
      </c>
      <c r="BR67" s="30">
        <f t="shared" si="87"/>
        <v>0</v>
      </c>
      <c r="BS67" s="30">
        <f t="shared" si="87"/>
        <v>0</v>
      </c>
      <c r="BT67" s="30">
        <f t="shared" si="87"/>
        <v>0</v>
      </c>
      <c r="BU67" s="30">
        <f t="shared" si="87"/>
        <v>0</v>
      </c>
      <c r="BV67" s="30">
        <f t="shared" si="87"/>
        <v>0</v>
      </c>
      <c r="BW67" s="30">
        <f t="shared" si="87"/>
        <v>0</v>
      </c>
      <c r="BX67" s="30">
        <f t="shared" si="87"/>
        <v>0</v>
      </c>
      <c r="BY67" s="30">
        <f t="shared" si="87"/>
        <v>0</v>
      </c>
      <c r="BZ67" s="30">
        <f t="shared" si="87"/>
        <v>0</v>
      </c>
      <c r="CA67" s="30">
        <f t="shared" si="87"/>
        <v>0</v>
      </c>
      <c r="CB67" s="30">
        <f t="shared" si="87"/>
        <v>0</v>
      </c>
      <c r="CC67" s="30">
        <f t="shared" si="87"/>
        <v>0</v>
      </c>
      <c r="CD67" s="30">
        <f t="shared" si="87"/>
        <v>0</v>
      </c>
      <c r="CE67" s="30">
        <f t="shared" si="87"/>
        <v>0</v>
      </c>
      <c r="CF67" s="30">
        <f t="shared" si="87"/>
        <v>0</v>
      </c>
      <c r="CG67" s="30">
        <f t="shared" si="87"/>
        <v>0</v>
      </c>
      <c r="CH67" s="33">
        <f t="shared" si="87"/>
        <v>0</v>
      </c>
    </row>
    <row r="68" spans="1:88" ht="15.75" customHeight="1" x14ac:dyDescent="0.3">
      <c r="A68" s="571"/>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0</v>
      </c>
      <c r="J68" s="30">
        <f t="shared" si="88"/>
        <v>0</v>
      </c>
      <c r="K68" s="30">
        <f t="shared" si="88"/>
        <v>0</v>
      </c>
      <c r="L68" s="30">
        <f t="shared" si="88"/>
        <v>0</v>
      </c>
      <c r="M68" s="30">
        <f t="shared" si="88"/>
        <v>0</v>
      </c>
      <c r="N68" s="30">
        <f t="shared" si="88"/>
        <v>0</v>
      </c>
      <c r="O68" s="30">
        <f t="shared" si="88"/>
        <v>0</v>
      </c>
      <c r="P68" s="30">
        <f t="shared" si="88"/>
        <v>0</v>
      </c>
      <c r="Q68" s="30">
        <f t="shared" si="88"/>
        <v>0</v>
      </c>
      <c r="R68" s="30">
        <f t="shared" si="88"/>
        <v>0</v>
      </c>
      <c r="S68" s="30">
        <f t="shared" si="88"/>
        <v>0</v>
      </c>
      <c r="T68" s="30">
        <f t="shared" si="88"/>
        <v>0</v>
      </c>
      <c r="U68" s="30">
        <f t="shared" si="88"/>
        <v>0</v>
      </c>
      <c r="V68" s="30">
        <f t="shared" si="88"/>
        <v>0</v>
      </c>
      <c r="W68" s="30">
        <f t="shared" si="88"/>
        <v>0</v>
      </c>
      <c r="X68" s="30">
        <f t="shared" si="88"/>
        <v>0</v>
      </c>
      <c r="Y68" s="30">
        <f t="shared" si="88"/>
        <v>0</v>
      </c>
      <c r="Z68" s="30">
        <f t="shared" si="88"/>
        <v>0</v>
      </c>
      <c r="AA68" s="30">
        <f t="shared" si="88"/>
        <v>0</v>
      </c>
      <c r="AB68" s="30">
        <f t="shared" si="88"/>
        <v>0</v>
      </c>
      <c r="AC68" s="30">
        <f t="shared" si="88"/>
        <v>0</v>
      </c>
      <c r="AD68" s="30">
        <f t="shared" si="88"/>
        <v>0</v>
      </c>
      <c r="AE68" s="30">
        <f t="shared" si="88"/>
        <v>0</v>
      </c>
      <c r="AF68" s="30">
        <f t="shared" si="88"/>
        <v>0</v>
      </c>
      <c r="AG68" s="30">
        <f t="shared" si="88"/>
        <v>0</v>
      </c>
      <c r="AH68" s="30">
        <f t="shared" si="88"/>
        <v>0</v>
      </c>
      <c r="AI68" s="30">
        <f t="shared" si="88"/>
        <v>0</v>
      </c>
      <c r="AJ68" s="30">
        <f t="shared" si="88"/>
        <v>0</v>
      </c>
      <c r="AK68" s="30">
        <f t="shared" si="88"/>
        <v>0</v>
      </c>
      <c r="AL68" s="30">
        <f t="shared" si="88"/>
        <v>0</v>
      </c>
      <c r="AM68" s="30">
        <f t="shared" si="88"/>
        <v>0</v>
      </c>
      <c r="AN68" s="30">
        <f t="shared" si="88"/>
        <v>0</v>
      </c>
      <c r="AO68" s="30">
        <f t="shared" si="88"/>
        <v>0</v>
      </c>
      <c r="AP68" s="30">
        <f t="shared" si="88"/>
        <v>0</v>
      </c>
      <c r="AQ68" s="30">
        <f t="shared" si="88"/>
        <v>0</v>
      </c>
      <c r="AR68" s="30">
        <f t="shared" si="88"/>
        <v>0</v>
      </c>
      <c r="AS68" s="30">
        <f t="shared" si="88"/>
        <v>0</v>
      </c>
      <c r="AT68" s="30">
        <f t="shared" si="88"/>
        <v>0</v>
      </c>
      <c r="AU68" s="30">
        <f t="shared" si="88"/>
        <v>0</v>
      </c>
      <c r="AV68" s="30">
        <f t="shared" si="88"/>
        <v>0</v>
      </c>
      <c r="AW68" s="30">
        <f t="shared" si="88"/>
        <v>0</v>
      </c>
      <c r="AX68" s="30">
        <f t="shared" si="88"/>
        <v>0</v>
      </c>
      <c r="AY68" s="30">
        <f t="shared" si="88"/>
        <v>0</v>
      </c>
      <c r="AZ68" s="30">
        <f t="shared" si="88"/>
        <v>0</v>
      </c>
      <c r="BA68" s="30">
        <f t="shared" si="88"/>
        <v>0</v>
      </c>
      <c r="BB68" s="30">
        <f t="shared" si="88"/>
        <v>0</v>
      </c>
      <c r="BC68" s="30">
        <f t="shared" si="88"/>
        <v>0</v>
      </c>
      <c r="BD68" s="30">
        <f t="shared" si="88"/>
        <v>0</v>
      </c>
      <c r="BE68" s="30">
        <f t="shared" si="88"/>
        <v>0</v>
      </c>
      <c r="BF68" s="30">
        <f t="shared" si="88"/>
        <v>0</v>
      </c>
      <c r="BG68" s="30">
        <f t="shared" si="88"/>
        <v>0</v>
      </c>
      <c r="BH68" s="30">
        <f t="shared" si="88"/>
        <v>0</v>
      </c>
      <c r="BI68" s="30">
        <f t="shared" si="88"/>
        <v>0</v>
      </c>
      <c r="BJ68" s="30">
        <f t="shared" si="88"/>
        <v>0</v>
      </c>
      <c r="BK68" s="30">
        <f t="shared" si="88"/>
        <v>0</v>
      </c>
      <c r="BL68" s="30">
        <f t="shared" si="88"/>
        <v>0</v>
      </c>
      <c r="BM68" s="30">
        <f t="shared" si="88"/>
        <v>0</v>
      </c>
      <c r="BN68" s="30">
        <f t="shared" si="88"/>
        <v>0</v>
      </c>
      <c r="BO68" s="30">
        <f t="shared" si="88"/>
        <v>0</v>
      </c>
      <c r="BP68" s="30">
        <f t="shared" ref="BP68:CH68" si="89">((BP14*0.5)+BO32-BP50)*BP87*BP102*BP$2</f>
        <v>0</v>
      </c>
      <c r="BQ68" s="30">
        <f t="shared" si="89"/>
        <v>0</v>
      </c>
      <c r="BR68" s="30">
        <f t="shared" si="89"/>
        <v>0</v>
      </c>
      <c r="BS68" s="30">
        <f t="shared" si="89"/>
        <v>0</v>
      </c>
      <c r="BT68" s="30">
        <f t="shared" si="89"/>
        <v>0</v>
      </c>
      <c r="BU68" s="30">
        <f t="shared" si="89"/>
        <v>0</v>
      </c>
      <c r="BV68" s="30">
        <f t="shared" si="89"/>
        <v>0</v>
      </c>
      <c r="BW68" s="30">
        <f t="shared" si="89"/>
        <v>0</v>
      </c>
      <c r="BX68" s="30">
        <f t="shared" si="89"/>
        <v>0</v>
      </c>
      <c r="BY68" s="30">
        <f t="shared" si="89"/>
        <v>0</v>
      </c>
      <c r="BZ68" s="30">
        <f t="shared" si="89"/>
        <v>0</v>
      </c>
      <c r="CA68" s="30">
        <f t="shared" si="89"/>
        <v>0</v>
      </c>
      <c r="CB68" s="30">
        <f t="shared" si="89"/>
        <v>0</v>
      </c>
      <c r="CC68" s="30">
        <f t="shared" si="89"/>
        <v>0</v>
      </c>
      <c r="CD68" s="30">
        <f t="shared" si="89"/>
        <v>0</v>
      </c>
      <c r="CE68" s="30">
        <f t="shared" si="89"/>
        <v>0</v>
      </c>
      <c r="CF68" s="30">
        <f t="shared" si="89"/>
        <v>0</v>
      </c>
      <c r="CG68" s="30">
        <f t="shared" si="89"/>
        <v>0</v>
      </c>
      <c r="CH68" s="33">
        <f t="shared" si="89"/>
        <v>0</v>
      </c>
    </row>
    <row r="69" spans="1:88" ht="15.6" x14ac:dyDescent="0.3">
      <c r="A69" s="571"/>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0</v>
      </c>
      <c r="N69" s="30">
        <f t="shared" si="90"/>
        <v>0</v>
      </c>
      <c r="O69" s="30">
        <f t="shared" si="90"/>
        <v>0</v>
      </c>
      <c r="P69" s="30">
        <f t="shared" si="90"/>
        <v>0</v>
      </c>
      <c r="Q69" s="30">
        <f t="shared" si="90"/>
        <v>0</v>
      </c>
      <c r="R69" s="30">
        <f t="shared" si="90"/>
        <v>0</v>
      </c>
      <c r="S69" s="30">
        <f t="shared" si="90"/>
        <v>0</v>
      </c>
      <c r="T69" s="30">
        <f t="shared" si="90"/>
        <v>0</v>
      </c>
      <c r="U69" s="30">
        <f t="shared" si="90"/>
        <v>0</v>
      </c>
      <c r="V69" s="30">
        <f t="shared" si="90"/>
        <v>0</v>
      </c>
      <c r="W69" s="30">
        <f t="shared" si="90"/>
        <v>0</v>
      </c>
      <c r="X69" s="30">
        <f t="shared" si="90"/>
        <v>0</v>
      </c>
      <c r="Y69" s="30">
        <f t="shared" si="90"/>
        <v>0</v>
      </c>
      <c r="Z69" s="30">
        <f t="shared" si="90"/>
        <v>0</v>
      </c>
      <c r="AA69" s="30">
        <f t="shared" si="90"/>
        <v>0</v>
      </c>
      <c r="AB69" s="30">
        <f t="shared" si="90"/>
        <v>0</v>
      </c>
      <c r="AC69" s="30">
        <f t="shared" si="90"/>
        <v>0</v>
      </c>
      <c r="AD69" s="30">
        <f t="shared" si="90"/>
        <v>0</v>
      </c>
      <c r="AE69" s="30">
        <f t="shared" si="90"/>
        <v>0</v>
      </c>
      <c r="AF69" s="30">
        <f t="shared" si="90"/>
        <v>0</v>
      </c>
      <c r="AG69" s="30">
        <f t="shared" si="90"/>
        <v>0</v>
      </c>
      <c r="AH69" s="30">
        <f t="shared" si="90"/>
        <v>0</v>
      </c>
      <c r="AI69" s="30">
        <f t="shared" si="90"/>
        <v>0</v>
      </c>
      <c r="AJ69" s="30">
        <f t="shared" si="90"/>
        <v>0</v>
      </c>
      <c r="AK69" s="30">
        <f t="shared" si="90"/>
        <v>0</v>
      </c>
      <c r="AL69" s="30">
        <f t="shared" si="90"/>
        <v>0</v>
      </c>
      <c r="AM69" s="30">
        <f t="shared" si="90"/>
        <v>0</v>
      </c>
      <c r="AN69" s="30">
        <f t="shared" si="90"/>
        <v>0</v>
      </c>
      <c r="AO69" s="30">
        <f t="shared" si="90"/>
        <v>0</v>
      </c>
      <c r="AP69" s="30">
        <f t="shared" si="90"/>
        <v>0</v>
      </c>
      <c r="AQ69" s="30">
        <f t="shared" si="90"/>
        <v>0</v>
      </c>
      <c r="AR69" s="30">
        <f t="shared" si="90"/>
        <v>0</v>
      </c>
      <c r="AS69" s="30">
        <f t="shared" si="90"/>
        <v>0</v>
      </c>
      <c r="AT69" s="30">
        <f t="shared" si="90"/>
        <v>0</v>
      </c>
      <c r="AU69" s="30">
        <f t="shared" si="90"/>
        <v>0</v>
      </c>
      <c r="AV69" s="30">
        <f t="shared" si="90"/>
        <v>0</v>
      </c>
      <c r="AW69" s="30">
        <f t="shared" si="90"/>
        <v>0</v>
      </c>
      <c r="AX69" s="30">
        <f t="shared" si="90"/>
        <v>0</v>
      </c>
      <c r="AY69" s="30">
        <f t="shared" si="90"/>
        <v>0</v>
      </c>
      <c r="AZ69" s="30">
        <f t="shared" si="90"/>
        <v>0</v>
      </c>
      <c r="BA69" s="30">
        <f t="shared" si="90"/>
        <v>0</v>
      </c>
      <c r="BB69" s="30">
        <f t="shared" si="90"/>
        <v>0</v>
      </c>
      <c r="BC69" s="30">
        <f t="shared" si="90"/>
        <v>0</v>
      </c>
      <c r="BD69" s="30">
        <f t="shared" si="90"/>
        <v>0</v>
      </c>
      <c r="BE69" s="30">
        <f t="shared" si="90"/>
        <v>0</v>
      </c>
      <c r="BF69" s="30">
        <f t="shared" si="90"/>
        <v>0</v>
      </c>
      <c r="BG69" s="30">
        <f t="shared" si="90"/>
        <v>0</v>
      </c>
      <c r="BH69" s="30">
        <f t="shared" si="90"/>
        <v>0</v>
      </c>
      <c r="BI69" s="30">
        <f t="shared" si="90"/>
        <v>0</v>
      </c>
      <c r="BJ69" s="30">
        <f t="shared" si="90"/>
        <v>0</v>
      </c>
      <c r="BK69" s="30">
        <f t="shared" si="90"/>
        <v>0</v>
      </c>
      <c r="BL69" s="30">
        <f t="shared" si="90"/>
        <v>0</v>
      </c>
      <c r="BM69" s="30">
        <f t="shared" si="90"/>
        <v>0</v>
      </c>
      <c r="BN69" s="30">
        <f t="shared" si="90"/>
        <v>0</v>
      </c>
      <c r="BO69" s="30">
        <f t="shared" si="90"/>
        <v>0</v>
      </c>
      <c r="BP69" s="30">
        <f t="shared" ref="BP69:CH69" si="91">((BP15*0.5)+BO33-BP51)*BP88*BP103*BP$2</f>
        <v>0</v>
      </c>
      <c r="BQ69" s="30">
        <f t="shared" si="91"/>
        <v>0</v>
      </c>
      <c r="BR69" s="30">
        <f t="shared" si="91"/>
        <v>0</v>
      </c>
      <c r="BS69" s="30">
        <f t="shared" si="91"/>
        <v>0</v>
      </c>
      <c r="BT69" s="30">
        <f t="shared" si="91"/>
        <v>0</v>
      </c>
      <c r="BU69" s="30">
        <f t="shared" si="91"/>
        <v>0</v>
      </c>
      <c r="BV69" s="30">
        <f t="shared" si="91"/>
        <v>0</v>
      </c>
      <c r="BW69" s="30">
        <f t="shared" si="91"/>
        <v>0</v>
      </c>
      <c r="BX69" s="30">
        <f t="shared" si="91"/>
        <v>0</v>
      </c>
      <c r="BY69" s="30">
        <f t="shared" si="91"/>
        <v>0</v>
      </c>
      <c r="BZ69" s="30">
        <f t="shared" si="91"/>
        <v>0</v>
      </c>
      <c r="CA69" s="30">
        <f t="shared" si="91"/>
        <v>0</v>
      </c>
      <c r="CB69" s="30">
        <f t="shared" si="91"/>
        <v>0</v>
      </c>
      <c r="CC69" s="30">
        <f t="shared" si="91"/>
        <v>0</v>
      </c>
      <c r="CD69" s="30">
        <f t="shared" si="91"/>
        <v>0</v>
      </c>
      <c r="CE69" s="30">
        <f t="shared" si="91"/>
        <v>0</v>
      </c>
      <c r="CF69" s="30">
        <f t="shared" si="91"/>
        <v>0</v>
      </c>
      <c r="CG69" s="30">
        <f t="shared" si="91"/>
        <v>0</v>
      </c>
      <c r="CH69" s="33">
        <f t="shared" si="91"/>
        <v>0</v>
      </c>
    </row>
    <row r="70" spans="1:88" ht="15.6" x14ac:dyDescent="0.3">
      <c r="A70" s="571"/>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6" x14ac:dyDescent="0.3">
      <c r="A71" s="571"/>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71"/>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0</v>
      </c>
      <c r="E73" s="30">
        <f t="shared" ref="E73:BP73" si="96">SUM(E59:E72)</f>
        <v>72.129678164693573</v>
      </c>
      <c r="F73" s="30">
        <f t="shared" si="96"/>
        <v>167.3647979100335</v>
      </c>
      <c r="G73" s="30">
        <f t="shared" si="96"/>
        <v>367.36446113989763</v>
      </c>
      <c r="H73" s="30">
        <f t="shared" si="96"/>
        <v>863.50659376146587</v>
      </c>
      <c r="I73" s="30">
        <f t="shared" si="96"/>
        <v>1638.5491879562403</v>
      </c>
      <c r="J73" s="30">
        <f t="shared" si="96"/>
        <v>1807.5998497063154</v>
      </c>
      <c r="K73" s="30">
        <f t="shared" si="96"/>
        <v>2665.6143463255257</v>
      </c>
      <c r="L73" s="30">
        <f t="shared" si="96"/>
        <v>2284.2274190168287</v>
      </c>
      <c r="M73" s="30">
        <f t="shared" si="96"/>
        <v>2112.9255616598107</v>
      </c>
      <c r="N73" s="30">
        <f t="shared" si="96"/>
        <v>4874.9830272513063</v>
      </c>
      <c r="O73" s="30">
        <f t="shared" si="96"/>
        <v>8244.1517152835186</v>
      </c>
      <c r="P73" s="30">
        <f t="shared" si="96"/>
        <v>6311.0598952472283</v>
      </c>
      <c r="Q73" s="30">
        <f t="shared" si="96"/>
        <v>7086.2095702256311</v>
      </c>
      <c r="R73" s="30">
        <f t="shared" si="96"/>
        <v>7025.4151100246609</v>
      </c>
      <c r="S73" s="30">
        <f t="shared" si="96"/>
        <v>8844.6362625283582</v>
      </c>
      <c r="T73" s="30">
        <f t="shared" si="96"/>
        <v>13956.131114709406</v>
      </c>
      <c r="U73" s="30">
        <f t="shared" si="96"/>
        <v>17048.946722129091</v>
      </c>
      <c r="V73" s="30">
        <f t="shared" si="96"/>
        <v>13741.115475485973</v>
      </c>
      <c r="W73" s="30">
        <f t="shared" si="96"/>
        <v>13731.467341024079</v>
      </c>
      <c r="X73" s="30">
        <f t="shared" si="96"/>
        <v>8673.5363569265137</v>
      </c>
      <c r="Y73" s="30">
        <f t="shared" si="96"/>
        <v>7167.5810076102771</v>
      </c>
      <c r="Z73" s="30">
        <f t="shared" si="96"/>
        <v>7471.7254993328461</v>
      </c>
      <c r="AA73" s="30">
        <f t="shared" si="96"/>
        <v>8244.1517152835186</v>
      </c>
      <c r="AB73" s="30">
        <f t="shared" si="96"/>
        <v>6311.0598952472283</v>
      </c>
      <c r="AC73" s="30">
        <f t="shared" si="96"/>
        <v>7086.2095702256311</v>
      </c>
      <c r="AD73" s="30">
        <f t="shared" si="96"/>
        <v>7025.4151100246609</v>
      </c>
      <c r="AE73" s="30">
        <f t="shared" si="96"/>
        <v>8844.6362625283582</v>
      </c>
      <c r="AF73" s="30">
        <f t="shared" si="96"/>
        <v>13956.131114709406</v>
      </c>
      <c r="AG73" s="30">
        <f t="shared" si="96"/>
        <v>17048.946722129091</v>
      </c>
      <c r="AH73" s="30">
        <f t="shared" si="96"/>
        <v>13741.115475485973</v>
      </c>
      <c r="AI73" s="30">
        <f t="shared" si="96"/>
        <v>13731.467341024079</v>
      </c>
      <c r="AJ73" s="30">
        <f t="shared" si="96"/>
        <v>8673.5363569265137</v>
      </c>
      <c r="AK73" s="30">
        <f t="shared" si="96"/>
        <v>7167.5810076102771</v>
      </c>
      <c r="AL73" s="30">
        <f t="shared" si="96"/>
        <v>7471.7254993328461</v>
      </c>
      <c r="AM73" s="30">
        <f t="shared" si="96"/>
        <v>8244.1517152835186</v>
      </c>
      <c r="AN73" s="30">
        <f t="shared" si="96"/>
        <v>6311.0598952472283</v>
      </c>
      <c r="AO73" s="30">
        <f t="shared" si="96"/>
        <v>7086.2095702256311</v>
      </c>
      <c r="AP73" s="30">
        <f t="shared" si="96"/>
        <v>7025.4151100246609</v>
      </c>
      <c r="AQ73" s="30">
        <f t="shared" si="96"/>
        <v>8844.6362625283582</v>
      </c>
      <c r="AR73" s="30">
        <f t="shared" si="96"/>
        <v>13956.131114709406</v>
      </c>
      <c r="AS73" s="30">
        <f t="shared" si="96"/>
        <v>17048.946722129091</v>
      </c>
      <c r="AT73" s="30">
        <f t="shared" si="96"/>
        <v>13741.115475485973</v>
      </c>
      <c r="AU73" s="30">
        <f t="shared" si="96"/>
        <v>13731.467341024079</v>
      </c>
      <c r="AV73" s="30">
        <f t="shared" si="96"/>
        <v>8673.5363569265137</v>
      </c>
      <c r="AW73" s="30">
        <f t="shared" si="96"/>
        <v>7167.5810076102771</v>
      </c>
      <c r="AX73" s="30">
        <f t="shared" si="96"/>
        <v>7471.7254993328461</v>
      </c>
      <c r="AY73" s="30">
        <f t="shared" si="96"/>
        <v>8244.1517152835186</v>
      </c>
      <c r="AZ73" s="30">
        <f t="shared" si="96"/>
        <v>6311.0598952472283</v>
      </c>
      <c r="BA73" s="30">
        <f t="shared" si="96"/>
        <v>7086.2095702256311</v>
      </c>
      <c r="BB73" s="30">
        <f t="shared" si="96"/>
        <v>7025.4151100246609</v>
      </c>
      <c r="BC73" s="30">
        <f t="shared" si="96"/>
        <v>8844.6362625283582</v>
      </c>
      <c r="BD73" s="30">
        <f t="shared" si="96"/>
        <v>13956.131114709406</v>
      </c>
      <c r="BE73" s="30">
        <f t="shared" si="96"/>
        <v>17048.946722129091</v>
      </c>
      <c r="BF73" s="30">
        <f t="shared" si="96"/>
        <v>13741.115475485973</v>
      </c>
      <c r="BG73" s="30">
        <f t="shared" si="96"/>
        <v>13731.467341024079</v>
      </c>
      <c r="BH73" s="30">
        <f t="shared" si="96"/>
        <v>8673.5363569265137</v>
      </c>
      <c r="BI73" s="30">
        <f t="shared" si="96"/>
        <v>7167.5810076102771</v>
      </c>
      <c r="BJ73" s="30">
        <f t="shared" si="96"/>
        <v>7471.7254993328461</v>
      </c>
      <c r="BK73" s="30">
        <f t="shared" si="96"/>
        <v>8244.1517152835186</v>
      </c>
      <c r="BL73" s="30">
        <f t="shared" si="96"/>
        <v>6311.0598952472283</v>
      </c>
      <c r="BM73" s="30">
        <f t="shared" si="96"/>
        <v>7086.2095702256311</v>
      </c>
      <c r="BN73" s="30">
        <f t="shared" si="96"/>
        <v>7025.4151100246609</v>
      </c>
      <c r="BO73" s="30">
        <f t="shared" si="96"/>
        <v>8844.6362625283582</v>
      </c>
      <c r="BP73" s="30">
        <f t="shared" si="96"/>
        <v>13956.131114709406</v>
      </c>
      <c r="BQ73" s="30">
        <f t="shared" ref="BQ73:CH73" si="97">SUM(BQ59:BQ72)</f>
        <v>17048.946722129091</v>
      </c>
      <c r="BR73" s="30">
        <f t="shared" si="97"/>
        <v>13741.115475485973</v>
      </c>
      <c r="BS73" s="30">
        <f t="shared" si="97"/>
        <v>13731.467341024079</v>
      </c>
      <c r="BT73" s="30">
        <f t="shared" si="97"/>
        <v>8673.5363569265137</v>
      </c>
      <c r="BU73" s="30">
        <f t="shared" si="97"/>
        <v>7167.5810076102771</v>
      </c>
      <c r="BV73" s="30">
        <f t="shared" si="97"/>
        <v>7471.7254993328461</v>
      </c>
      <c r="BW73" s="30">
        <f t="shared" si="97"/>
        <v>8244.1517152835186</v>
      </c>
      <c r="BX73" s="30">
        <f t="shared" si="97"/>
        <v>6311.0598952472283</v>
      </c>
      <c r="BY73" s="30">
        <f t="shared" si="97"/>
        <v>7086.2095702256311</v>
      </c>
      <c r="BZ73" s="30">
        <f t="shared" si="97"/>
        <v>7025.4151100246609</v>
      </c>
      <c r="CA73" s="30">
        <f t="shared" si="97"/>
        <v>8844.6362625283582</v>
      </c>
      <c r="CB73" s="30">
        <f t="shared" si="97"/>
        <v>13956.131114709406</v>
      </c>
      <c r="CC73" s="30">
        <f t="shared" si="97"/>
        <v>17048.946722129091</v>
      </c>
      <c r="CD73" s="30">
        <f t="shared" si="97"/>
        <v>13741.115475485973</v>
      </c>
      <c r="CE73" s="30">
        <f t="shared" si="97"/>
        <v>13731.467341024079</v>
      </c>
      <c r="CF73" s="30">
        <f t="shared" si="97"/>
        <v>8673.5363569265137</v>
      </c>
      <c r="CG73" s="30">
        <f t="shared" si="97"/>
        <v>7167.5810076102771</v>
      </c>
      <c r="CH73" s="33">
        <f t="shared" si="97"/>
        <v>7471.7254993328461</v>
      </c>
    </row>
    <row r="74" spans="1:88" ht="16.5" customHeight="1" thickBot="1" x14ac:dyDescent="0.35">
      <c r="A74" s="572"/>
      <c r="B74" s="156" t="s">
        <v>27</v>
      </c>
      <c r="C74" s="31">
        <f>C73</f>
        <v>0</v>
      </c>
      <c r="D74" s="31">
        <f>C74+D73</f>
        <v>0</v>
      </c>
      <c r="E74" s="31">
        <f t="shared" ref="E74:BP74" si="98">D74+E73</f>
        <v>72.129678164693573</v>
      </c>
      <c r="F74" s="31">
        <f t="shared" si="98"/>
        <v>239.49447607472706</v>
      </c>
      <c r="G74" s="31">
        <f t="shared" si="98"/>
        <v>606.85893721462469</v>
      </c>
      <c r="H74" s="31">
        <f t="shared" si="98"/>
        <v>1470.3655309760907</v>
      </c>
      <c r="I74" s="31">
        <f t="shared" si="98"/>
        <v>3108.9147189323312</v>
      </c>
      <c r="J74" s="31">
        <f t="shared" si="98"/>
        <v>4916.5145686386468</v>
      </c>
      <c r="K74" s="31">
        <f t="shared" si="98"/>
        <v>7582.1289149641725</v>
      </c>
      <c r="L74" s="31">
        <f t="shared" si="98"/>
        <v>9866.3563339810007</v>
      </c>
      <c r="M74" s="31">
        <f t="shared" si="98"/>
        <v>11979.281895640812</v>
      </c>
      <c r="N74" s="31">
        <f t="shared" si="98"/>
        <v>16854.264922892118</v>
      </c>
      <c r="O74" s="31">
        <f t="shared" si="98"/>
        <v>25098.416638175637</v>
      </c>
      <c r="P74" s="31">
        <f t="shared" si="98"/>
        <v>31409.476533422865</v>
      </c>
      <c r="Q74" s="31">
        <f t="shared" si="98"/>
        <v>38495.686103648499</v>
      </c>
      <c r="R74" s="31">
        <f t="shared" si="98"/>
        <v>45521.101213673159</v>
      </c>
      <c r="S74" s="31">
        <f t="shared" si="98"/>
        <v>54365.737476201517</v>
      </c>
      <c r="T74" s="31">
        <f t="shared" si="98"/>
        <v>68321.868590910919</v>
      </c>
      <c r="U74" s="31">
        <f t="shared" si="98"/>
        <v>85370.815313040017</v>
      </c>
      <c r="V74" s="31">
        <f t="shared" si="98"/>
        <v>99111.930788525991</v>
      </c>
      <c r="W74" s="31">
        <f t="shared" si="98"/>
        <v>112843.39812955007</v>
      </c>
      <c r="X74" s="31">
        <f t="shared" si="98"/>
        <v>121516.93448647659</v>
      </c>
      <c r="Y74" s="31">
        <f t="shared" si="98"/>
        <v>128684.51549408687</v>
      </c>
      <c r="Z74" s="31">
        <f t="shared" si="98"/>
        <v>136156.24099341972</v>
      </c>
      <c r="AA74" s="31">
        <f t="shared" si="98"/>
        <v>144400.39270870324</v>
      </c>
      <c r="AB74" s="31">
        <f t="shared" si="98"/>
        <v>150711.45260395046</v>
      </c>
      <c r="AC74" s="31">
        <f t="shared" si="98"/>
        <v>157797.66217417608</v>
      </c>
      <c r="AD74" s="31">
        <f t="shared" si="98"/>
        <v>164823.07728420073</v>
      </c>
      <c r="AE74" s="31">
        <f t="shared" si="98"/>
        <v>173667.71354672909</v>
      </c>
      <c r="AF74" s="31">
        <f t="shared" si="98"/>
        <v>187623.84466143849</v>
      </c>
      <c r="AG74" s="31">
        <f t="shared" si="98"/>
        <v>204672.79138356759</v>
      </c>
      <c r="AH74" s="31">
        <f t="shared" si="98"/>
        <v>218413.90685905356</v>
      </c>
      <c r="AI74" s="31">
        <f t="shared" si="98"/>
        <v>232145.37420007764</v>
      </c>
      <c r="AJ74" s="31">
        <f t="shared" si="98"/>
        <v>240818.91055700416</v>
      </c>
      <c r="AK74" s="31">
        <f t="shared" si="98"/>
        <v>247986.49156461444</v>
      </c>
      <c r="AL74" s="31">
        <f t="shared" si="98"/>
        <v>255458.21706394729</v>
      </c>
      <c r="AM74" s="31">
        <f t="shared" si="98"/>
        <v>263702.3687792308</v>
      </c>
      <c r="AN74" s="31">
        <f t="shared" si="98"/>
        <v>270013.42867447803</v>
      </c>
      <c r="AO74" s="31">
        <f t="shared" si="98"/>
        <v>277099.63824470364</v>
      </c>
      <c r="AP74" s="31">
        <f t="shared" si="98"/>
        <v>284125.05335472833</v>
      </c>
      <c r="AQ74" s="31">
        <f t="shared" si="98"/>
        <v>292969.68961725669</v>
      </c>
      <c r="AR74" s="31">
        <f t="shared" si="98"/>
        <v>306925.82073196612</v>
      </c>
      <c r="AS74" s="31">
        <f t="shared" si="98"/>
        <v>323974.76745409518</v>
      </c>
      <c r="AT74" s="31">
        <f t="shared" si="98"/>
        <v>337715.88292958116</v>
      </c>
      <c r="AU74" s="31">
        <f t="shared" si="98"/>
        <v>351447.35027060524</v>
      </c>
      <c r="AV74" s="31">
        <f t="shared" si="98"/>
        <v>360120.88662753173</v>
      </c>
      <c r="AW74" s="31">
        <f t="shared" si="98"/>
        <v>367288.46763514198</v>
      </c>
      <c r="AX74" s="31">
        <f t="shared" si="98"/>
        <v>374760.1931344748</v>
      </c>
      <c r="AY74" s="31">
        <f t="shared" si="98"/>
        <v>383004.34484975832</v>
      </c>
      <c r="AZ74" s="31">
        <f t="shared" si="98"/>
        <v>389315.40474500554</v>
      </c>
      <c r="BA74" s="31">
        <f t="shared" si="98"/>
        <v>396401.61431523116</v>
      </c>
      <c r="BB74" s="31">
        <f t="shared" si="98"/>
        <v>403427.02942525584</v>
      </c>
      <c r="BC74" s="31">
        <f t="shared" si="98"/>
        <v>412271.6656877842</v>
      </c>
      <c r="BD74" s="31">
        <f t="shared" si="98"/>
        <v>426227.79680249363</v>
      </c>
      <c r="BE74" s="31">
        <f t="shared" si="98"/>
        <v>443276.7435246227</v>
      </c>
      <c r="BF74" s="31">
        <f t="shared" si="98"/>
        <v>457017.85900010867</v>
      </c>
      <c r="BG74" s="31">
        <f t="shared" si="98"/>
        <v>470749.32634113275</v>
      </c>
      <c r="BH74" s="31">
        <f t="shared" si="98"/>
        <v>479422.86269805924</v>
      </c>
      <c r="BI74" s="31">
        <f t="shared" si="98"/>
        <v>486590.44370566949</v>
      </c>
      <c r="BJ74" s="31">
        <f t="shared" si="98"/>
        <v>494062.16920500231</v>
      </c>
      <c r="BK74" s="31">
        <f t="shared" si="98"/>
        <v>502306.32092028583</v>
      </c>
      <c r="BL74" s="31">
        <f t="shared" si="98"/>
        <v>508617.38081553305</v>
      </c>
      <c r="BM74" s="31">
        <f t="shared" si="98"/>
        <v>515703.59038575867</v>
      </c>
      <c r="BN74" s="31">
        <f t="shared" si="98"/>
        <v>522729.00549578335</v>
      </c>
      <c r="BO74" s="31">
        <f t="shared" si="98"/>
        <v>531573.64175831166</v>
      </c>
      <c r="BP74" s="31">
        <f t="shared" si="98"/>
        <v>545529.77287302108</v>
      </c>
      <c r="BQ74" s="31">
        <f t="shared" ref="BQ74:CH74" si="99">BP74+BQ73</f>
        <v>562578.71959515021</v>
      </c>
      <c r="BR74" s="31">
        <f t="shared" si="99"/>
        <v>576319.83507063612</v>
      </c>
      <c r="BS74" s="31">
        <f t="shared" si="99"/>
        <v>590051.3024116602</v>
      </c>
      <c r="BT74" s="31">
        <f t="shared" si="99"/>
        <v>598724.83876858675</v>
      </c>
      <c r="BU74" s="31">
        <f t="shared" si="99"/>
        <v>605892.41977619706</v>
      </c>
      <c r="BV74" s="31">
        <f t="shared" si="99"/>
        <v>613364.14527552994</v>
      </c>
      <c r="BW74" s="31">
        <f t="shared" si="99"/>
        <v>621608.29699081345</v>
      </c>
      <c r="BX74" s="31">
        <f t="shared" si="99"/>
        <v>627919.35688606068</v>
      </c>
      <c r="BY74" s="31">
        <f t="shared" si="99"/>
        <v>635005.56645628635</v>
      </c>
      <c r="BZ74" s="31">
        <f t="shared" si="99"/>
        <v>642030.98156631098</v>
      </c>
      <c r="CA74" s="31">
        <f t="shared" si="99"/>
        <v>650875.61782883934</v>
      </c>
      <c r="CB74" s="31">
        <f t="shared" si="99"/>
        <v>664831.74894354877</v>
      </c>
      <c r="CC74" s="31">
        <f t="shared" si="99"/>
        <v>681880.69566567789</v>
      </c>
      <c r="CD74" s="31">
        <f t="shared" si="99"/>
        <v>695621.81114116381</v>
      </c>
      <c r="CE74" s="31">
        <f t="shared" si="99"/>
        <v>709353.27848218789</v>
      </c>
      <c r="CF74" s="31">
        <f t="shared" si="99"/>
        <v>718026.81483911444</v>
      </c>
      <c r="CG74" s="31">
        <f t="shared" si="99"/>
        <v>725194.39584672474</v>
      </c>
      <c r="CH74" s="34">
        <f t="shared" si="99"/>
        <v>732666.12134605763</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573" t="s">
        <v>12</v>
      </c>
      <c r="B77" s="18" t="s">
        <v>12</v>
      </c>
      <c r="C77" s="174">
        <f>C$4</f>
        <v>44927</v>
      </c>
      <c r="D77" s="174">
        <f t="shared" ref="D77:BO77" si="100">D$4</f>
        <v>44958</v>
      </c>
      <c r="E77" s="174">
        <f t="shared" si="100"/>
        <v>44986</v>
      </c>
      <c r="F77" s="174">
        <f t="shared" si="100"/>
        <v>45017</v>
      </c>
      <c r="G77" s="174">
        <f t="shared" si="100"/>
        <v>45047</v>
      </c>
      <c r="H77" s="174">
        <f t="shared" si="100"/>
        <v>45078</v>
      </c>
      <c r="I77" s="174">
        <f t="shared" si="100"/>
        <v>45108</v>
      </c>
      <c r="J77" s="174">
        <f t="shared" si="100"/>
        <v>45139</v>
      </c>
      <c r="K77" s="174">
        <f t="shared" si="100"/>
        <v>45170</v>
      </c>
      <c r="L77" s="174">
        <f t="shared" si="100"/>
        <v>45200</v>
      </c>
      <c r="M77" s="174">
        <f t="shared" si="100"/>
        <v>45231</v>
      </c>
      <c r="N77" s="174">
        <f t="shared" si="100"/>
        <v>45261</v>
      </c>
      <c r="O77" s="174">
        <f t="shared" si="100"/>
        <v>45292</v>
      </c>
      <c r="P77" s="174">
        <f t="shared" si="100"/>
        <v>45323</v>
      </c>
      <c r="Q77" s="174">
        <f t="shared" si="100"/>
        <v>45352</v>
      </c>
      <c r="R77" s="174">
        <f t="shared" si="100"/>
        <v>45383</v>
      </c>
      <c r="S77" s="174">
        <f t="shared" si="100"/>
        <v>45413</v>
      </c>
      <c r="T77" s="174">
        <f t="shared" si="100"/>
        <v>45444</v>
      </c>
      <c r="U77" s="174">
        <f t="shared" si="100"/>
        <v>45474</v>
      </c>
      <c r="V77" s="174">
        <f t="shared" si="100"/>
        <v>45505</v>
      </c>
      <c r="W77" s="174">
        <f t="shared" si="100"/>
        <v>45536</v>
      </c>
      <c r="X77" s="174">
        <f t="shared" si="100"/>
        <v>45566</v>
      </c>
      <c r="Y77" s="174">
        <f t="shared" si="100"/>
        <v>45597</v>
      </c>
      <c r="Z77" s="174">
        <f t="shared" si="100"/>
        <v>45627</v>
      </c>
      <c r="AA77" s="174">
        <f t="shared" si="100"/>
        <v>45658</v>
      </c>
      <c r="AB77" s="174">
        <f t="shared" si="100"/>
        <v>45689</v>
      </c>
      <c r="AC77" s="174">
        <f t="shared" si="100"/>
        <v>45717</v>
      </c>
      <c r="AD77" s="174">
        <f t="shared" si="100"/>
        <v>45748</v>
      </c>
      <c r="AE77" s="174">
        <f t="shared" si="100"/>
        <v>45778</v>
      </c>
      <c r="AF77" s="174">
        <f t="shared" si="100"/>
        <v>45809</v>
      </c>
      <c r="AG77" s="174">
        <f t="shared" si="100"/>
        <v>45839</v>
      </c>
      <c r="AH77" s="174">
        <f t="shared" si="100"/>
        <v>45870</v>
      </c>
      <c r="AI77" s="174">
        <f t="shared" si="100"/>
        <v>45901</v>
      </c>
      <c r="AJ77" s="174">
        <f t="shared" si="100"/>
        <v>45931</v>
      </c>
      <c r="AK77" s="174">
        <f t="shared" si="100"/>
        <v>45962</v>
      </c>
      <c r="AL77" s="174">
        <f t="shared" si="100"/>
        <v>45992</v>
      </c>
      <c r="AM77" s="174">
        <f t="shared" si="100"/>
        <v>46023</v>
      </c>
      <c r="AN77" s="174">
        <f t="shared" si="100"/>
        <v>46054</v>
      </c>
      <c r="AO77" s="174">
        <f t="shared" si="100"/>
        <v>46082</v>
      </c>
      <c r="AP77" s="174">
        <f t="shared" si="100"/>
        <v>46113</v>
      </c>
      <c r="AQ77" s="174">
        <f t="shared" si="100"/>
        <v>46143</v>
      </c>
      <c r="AR77" s="174">
        <f t="shared" si="100"/>
        <v>46174</v>
      </c>
      <c r="AS77" s="174">
        <f t="shared" si="100"/>
        <v>46204</v>
      </c>
      <c r="AT77" s="174">
        <f t="shared" si="100"/>
        <v>46235</v>
      </c>
      <c r="AU77" s="174">
        <f t="shared" si="100"/>
        <v>46266</v>
      </c>
      <c r="AV77" s="174">
        <f t="shared" si="100"/>
        <v>46296</v>
      </c>
      <c r="AW77" s="174">
        <f t="shared" si="100"/>
        <v>46327</v>
      </c>
      <c r="AX77" s="174">
        <f t="shared" si="100"/>
        <v>46357</v>
      </c>
      <c r="AY77" s="174">
        <f t="shared" si="100"/>
        <v>46388</v>
      </c>
      <c r="AZ77" s="174">
        <f t="shared" si="100"/>
        <v>46419</v>
      </c>
      <c r="BA77" s="174">
        <f t="shared" si="100"/>
        <v>46447</v>
      </c>
      <c r="BB77" s="174">
        <f t="shared" si="100"/>
        <v>46478</v>
      </c>
      <c r="BC77" s="174">
        <f t="shared" si="100"/>
        <v>46508</v>
      </c>
      <c r="BD77" s="174">
        <f t="shared" si="100"/>
        <v>46539</v>
      </c>
      <c r="BE77" s="174">
        <f t="shared" si="100"/>
        <v>46569</v>
      </c>
      <c r="BF77" s="174">
        <f t="shared" si="100"/>
        <v>46600</v>
      </c>
      <c r="BG77" s="174">
        <f t="shared" si="100"/>
        <v>46631</v>
      </c>
      <c r="BH77" s="174">
        <f t="shared" si="100"/>
        <v>46661</v>
      </c>
      <c r="BI77" s="174">
        <f t="shared" si="100"/>
        <v>46692</v>
      </c>
      <c r="BJ77" s="174">
        <f t="shared" si="100"/>
        <v>46722</v>
      </c>
      <c r="BK77" s="174">
        <f t="shared" si="100"/>
        <v>46753</v>
      </c>
      <c r="BL77" s="174">
        <f t="shared" si="100"/>
        <v>46784</v>
      </c>
      <c r="BM77" s="174">
        <f t="shared" si="100"/>
        <v>46813</v>
      </c>
      <c r="BN77" s="174">
        <f t="shared" si="100"/>
        <v>46844</v>
      </c>
      <c r="BO77" s="174">
        <f t="shared" si="100"/>
        <v>46874</v>
      </c>
      <c r="BP77" s="174">
        <f t="shared" ref="BP77:CH77" si="101">BP$4</f>
        <v>46905</v>
      </c>
      <c r="BQ77" s="174">
        <f t="shared" si="101"/>
        <v>46935</v>
      </c>
      <c r="BR77" s="174">
        <f t="shared" si="101"/>
        <v>46966</v>
      </c>
      <c r="BS77" s="174">
        <f t="shared" si="101"/>
        <v>46997</v>
      </c>
      <c r="BT77" s="174">
        <f t="shared" si="101"/>
        <v>47027</v>
      </c>
      <c r="BU77" s="174">
        <f t="shared" si="101"/>
        <v>47058</v>
      </c>
      <c r="BV77" s="174">
        <f t="shared" si="101"/>
        <v>47088</v>
      </c>
      <c r="BW77" s="174">
        <f t="shared" si="101"/>
        <v>47119</v>
      </c>
      <c r="BX77" s="174">
        <f t="shared" si="101"/>
        <v>47150</v>
      </c>
      <c r="BY77" s="174">
        <f t="shared" si="101"/>
        <v>47178</v>
      </c>
      <c r="BZ77" s="174">
        <f t="shared" si="101"/>
        <v>47209</v>
      </c>
      <c r="CA77" s="174">
        <f t="shared" si="101"/>
        <v>47239</v>
      </c>
      <c r="CB77" s="174">
        <f t="shared" si="101"/>
        <v>47270</v>
      </c>
      <c r="CC77" s="174">
        <f t="shared" si="101"/>
        <v>47300</v>
      </c>
      <c r="CD77" s="174">
        <f t="shared" si="101"/>
        <v>47331</v>
      </c>
      <c r="CE77" s="174">
        <f t="shared" si="101"/>
        <v>47362</v>
      </c>
      <c r="CF77" s="174">
        <f t="shared" si="101"/>
        <v>47392</v>
      </c>
      <c r="CG77" s="174">
        <f t="shared" si="101"/>
        <v>47423</v>
      </c>
      <c r="CH77" s="175">
        <f t="shared" si="101"/>
        <v>47453</v>
      </c>
      <c r="CJ77" s="229" t="s">
        <v>182</v>
      </c>
    </row>
    <row r="78" spans="1:88" ht="15.75" customHeight="1" x14ac:dyDescent="0.3">
      <c r="A78" s="574"/>
      <c r="B78" s="14" t="str">
        <f>B59</f>
        <v>Air Comp</v>
      </c>
      <c r="C78" s="339">
        <f>'2M - SGS'!C78</f>
        <v>8.5109000000000004E-2</v>
      </c>
      <c r="D78" s="339">
        <f>'2M - SGS'!D78</f>
        <v>7.7715000000000006E-2</v>
      </c>
      <c r="E78" s="339">
        <f>'2M - SGS'!E78</f>
        <v>8.6136000000000004E-2</v>
      </c>
      <c r="F78" s="339">
        <f>'2M - SGS'!F78</f>
        <v>7.9796000000000006E-2</v>
      </c>
      <c r="G78" s="339">
        <f>'2M - SGS'!G78</f>
        <v>8.5334999999999994E-2</v>
      </c>
      <c r="H78" s="339">
        <f>'2M - SGS'!H78</f>
        <v>8.1994999999999998E-2</v>
      </c>
      <c r="I78" s="339">
        <f>'2M - SGS'!I78</f>
        <v>8.4098999999999993E-2</v>
      </c>
      <c r="J78" s="339">
        <f>'2M - SGS'!J78</f>
        <v>8.4198999999999996E-2</v>
      </c>
      <c r="K78" s="339">
        <f>'2M - SGS'!K78</f>
        <v>8.2512000000000002E-2</v>
      </c>
      <c r="L78" s="339">
        <f>'2M - SGS'!L78</f>
        <v>8.5277000000000006E-2</v>
      </c>
      <c r="M78" s="339">
        <f>'2M - SGS'!M78</f>
        <v>8.2588999999999996E-2</v>
      </c>
      <c r="N78" s="339">
        <f>'2M - SGS'!N78</f>
        <v>8.5237999999999994E-2</v>
      </c>
      <c r="O78" s="339">
        <f>'2M - SGS'!O78</f>
        <v>8.5109000000000004E-2</v>
      </c>
      <c r="P78" s="339">
        <f>'2M - SGS'!P78</f>
        <v>7.7715000000000006E-2</v>
      </c>
      <c r="Q78" s="339">
        <f>'2M - SGS'!Q78</f>
        <v>8.6136000000000004E-2</v>
      </c>
      <c r="R78" s="339">
        <f>'2M - SGS'!R78</f>
        <v>7.9796000000000006E-2</v>
      </c>
      <c r="S78" s="339">
        <f>'2M - SGS'!S78</f>
        <v>8.5334999999999994E-2</v>
      </c>
      <c r="T78" s="339">
        <f>'2M - SGS'!T78</f>
        <v>8.1994999999999998E-2</v>
      </c>
      <c r="U78" s="339">
        <f>'2M - SGS'!U78</f>
        <v>8.4098999999999993E-2</v>
      </c>
      <c r="V78" s="339">
        <f>'2M - SGS'!V78</f>
        <v>8.4198999999999996E-2</v>
      </c>
      <c r="W78" s="339">
        <f>'2M - SGS'!W78</f>
        <v>8.2512000000000002E-2</v>
      </c>
      <c r="X78" s="339">
        <f>'2M - SGS'!X78</f>
        <v>8.5277000000000006E-2</v>
      </c>
      <c r="Y78" s="339">
        <f>'2M - SGS'!Y78</f>
        <v>8.2588999999999996E-2</v>
      </c>
      <c r="Z78" s="339">
        <f>'2M - SGS'!Z78</f>
        <v>8.5237999999999994E-2</v>
      </c>
      <c r="AA78" s="339">
        <f>'2M - SGS'!AA78</f>
        <v>8.5109000000000004E-2</v>
      </c>
      <c r="AB78" s="339">
        <f>'2M - SGS'!AB78</f>
        <v>7.7715000000000006E-2</v>
      </c>
      <c r="AC78" s="339">
        <f>'2M - SGS'!AC78</f>
        <v>8.6136000000000004E-2</v>
      </c>
      <c r="AD78" s="339">
        <f>'2M - SGS'!AD78</f>
        <v>7.9796000000000006E-2</v>
      </c>
      <c r="AE78" s="339">
        <f>'2M - SGS'!AE78</f>
        <v>8.5334999999999994E-2</v>
      </c>
      <c r="AF78" s="339">
        <f>'2M - SGS'!AF78</f>
        <v>8.1994999999999998E-2</v>
      </c>
      <c r="AG78" s="339">
        <f>'2M - SGS'!AG78</f>
        <v>8.4098999999999993E-2</v>
      </c>
      <c r="AH78" s="339">
        <f>'2M - SGS'!AH78</f>
        <v>8.4198999999999996E-2</v>
      </c>
      <c r="AI78" s="339">
        <f>'2M - SGS'!AI78</f>
        <v>8.2512000000000002E-2</v>
      </c>
      <c r="AJ78" s="339">
        <f>'2M - SGS'!AJ78</f>
        <v>8.5277000000000006E-2</v>
      </c>
      <c r="AK78" s="339">
        <f>'2M - SGS'!AK78</f>
        <v>8.2588999999999996E-2</v>
      </c>
      <c r="AL78" s="339">
        <f>'2M - SGS'!AL78</f>
        <v>8.5237999999999994E-2</v>
      </c>
      <c r="AM78" s="339">
        <f>'2M - SGS'!AM78</f>
        <v>8.5109000000000004E-2</v>
      </c>
      <c r="AN78" s="339">
        <f>'2M - SGS'!AN78</f>
        <v>7.7715000000000006E-2</v>
      </c>
      <c r="AO78" s="339">
        <f>'2M - SGS'!AO78</f>
        <v>8.6136000000000004E-2</v>
      </c>
      <c r="AP78" s="339">
        <f>'2M - SGS'!AP78</f>
        <v>7.9796000000000006E-2</v>
      </c>
      <c r="AQ78" s="339">
        <f>'2M - SGS'!AQ78</f>
        <v>8.5334999999999994E-2</v>
      </c>
      <c r="AR78" s="339">
        <f>'2M - SGS'!AR78</f>
        <v>8.1994999999999998E-2</v>
      </c>
      <c r="AS78" s="339">
        <f>'2M - SGS'!AS78</f>
        <v>8.4098999999999993E-2</v>
      </c>
      <c r="AT78" s="339">
        <f>'2M - SGS'!AT78</f>
        <v>8.4198999999999996E-2</v>
      </c>
      <c r="AU78" s="339">
        <f>'2M - SGS'!AU78</f>
        <v>8.2512000000000002E-2</v>
      </c>
      <c r="AV78" s="339">
        <f>'2M - SGS'!AV78</f>
        <v>8.5277000000000006E-2</v>
      </c>
      <c r="AW78" s="339">
        <f>'2M - SGS'!AW78</f>
        <v>8.2588999999999996E-2</v>
      </c>
      <c r="AX78" s="339">
        <f>'2M - SGS'!AX78</f>
        <v>8.5237999999999994E-2</v>
      </c>
      <c r="AY78" s="339">
        <f>'2M - SGS'!AY78</f>
        <v>8.5109000000000004E-2</v>
      </c>
      <c r="AZ78" s="339">
        <f>'2M - SGS'!AZ78</f>
        <v>7.7715000000000006E-2</v>
      </c>
      <c r="BA78" s="339">
        <f>'2M - SGS'!BA78</f>
        <v>8.6136000000000004E-2</v>
      </c>
      <c r="BB78" s="339">
        <f>'2M - SGS'!BB78</f>
        <v>7.9796000000000006E-2</v>
      </c>
      <c r="BC78" s="339">
        <f>'2M - SGS'!BC78</f>
        <v>8.5334999999999994E-2</v>
      </c>
      <c r="BD78" s="339">
        <f>'2M - SGS'!BD78</f>
        <v>8.1994999999999998E-2</v>
      </c>
      <c r="BE78" s="339">
        <f>'2M - SGS'!BE78</f>
        <v>8.4098999999999993E-2</v>
      </c>
      <c r="BF78" s="339">
        <f>'2M - SGS'!BF78</f>
        <v>8.4198999999999996E-2</v>
      </c>
      <c r="BG78" s="339">
        <f>'2M - SGS'!BG78</f>
        <v>8.2512000000000002E-2</v>
      </c>
      <c r="BH78" s="339">
        <f>'2M - SGS'!BH78</f>
        <v>8.5277000000000006E-2</v>
      </c>
      <c r="BI78" s="339">
        <f>'2M - SGS'!BI78</f>
        <v>8.2588999999999996E-2</v>
      </c>
      <c r="BJ78" s="339">
        <f>'2M - SGS'!BJ78</f>
        <v>8.5237999999999994E-2</v>
      </c>
      <c r="BK78" s="339">
        <f>'2M - SGS'!BK78</f>
        <v>8.5109000000000004E-2</v>
      </c>
      <c r="BL78" s="339">
        <f>'2M - SGS'!BL78</f>
        <v>7.7715000000000006E-2</v>
      </c>
      <c r="BM78" s="339">
        <f>'2M - SGS'!BM78</f>
        <v>8.6136000000000004E-2</v>
      </c>
      <c r="BN78" s="339">
        <f>'2M - SGS'!BN78</f>
        <v>7.9796000000000006E-2</v>
      </c>
      <c r="BO78" s="339">
        <f>'2M - SGS'!BO78</f>
        <v>8.5334999999999994E-2</v>
      </c>
      <c r="BP78" s="339">
        <f>'2M - SGS'!BP78</f>
        <v>8.1994999999999998E-2</v>
      </c>
      <c r="BQ78" s="339">
        <f>'2M - SGS'!BQ78</f>
        <v>8.4098999999999993E-2</v>
      </c>
      <c r="BR78" s="339">
        <f>'2M - SGS'!BR78</f>
        <v>8.4198999999999996E-2</v>
      </c>
      <c r="BS78" s="339">
        <f>'2M - SGS'!BS78</f>
        <v>8.2512000000000002E-2</v>
      </c>
      <c r="BT78" s="339">
        <f>'2M - SGS'!BT78</f>
        <v>8.5277000000000006E-2</v>
      </c>
      <c r="BU78" s="339">
        <f>'2M - SGS'!BU78</f>
        <v>8.2588999999999996E-2</v>
      </c>
      <c r="BV78" s="339">
        <f>'2M - SGS'!BV78</f>
        <v>8.5237999999999994E-2</v>
      </c>
      <c r="BW78" s="339">
        <f>'2M - SGS'!BW78</f>
        <v>8.5109000000000004E-2</v>
      </c>
      <c r="BX78" s="339">
        <f>'2M - SGS'!BX78</f>
        <v>7.7715000000000006E-2</v>
      </c>
      <c r="BY78" s="339">
        <f>'2M - SGS'!BY78</f>
        <v>8.6136000000000004E-2</v>
      </c>
      <c r="BZ78" s="339">
        <f>'2M - SGS'!BZ78</f>
        <v>7.9796000000000006E-2</v>
      </c>
      <c r="CA78" s="339">
        <f>'2M - SGS'!CA78</f>
        <v>8.5334999999999994E-2</v>
      </c>
      <c r="CB78" s="339">
        <f>'2M - SGS'!CB78</f>
        <v>8.1994999999999998E-2</v>
      </c>
      <c r="CC78" s="339">
        <f>'2M - SGS'!CC78</f>
        <v>8.4098999999999993E-2</v>
      </c>
      <c r="CD78" s="339">
        <f>'2M - SGS'!CD78</f>
        <v>8.4198999999999996E-2</v>
      </c>
      <c r="CE78" s="339">
        <f>'2M - SGS'!CE78</f>
        <v>8.2512000000000002E-2</v>
      </c>
      <c r="CF78" s="339">
        <f>'2M - SGS'!CF78</f>
        <v>8.5277000000000006E-2</v>
      </c>
      <c r="CG78" s="339">
        <f>'2M - SGS'!CG78</f>
        <v>8.2588999999999996E-2</v>
      </c>
      <c r="CH78" s="340">
        <f>'2M - SGS'!CH78</f>
        <v>8.5237999999999994E-2</v>
      </c>
      <c r="CJ78" s="245">
        <f>SUM(C78:N78)</f>
        <v>1.0000000000000002</v>
      </c>
    </row>
    <row r="79" spans="1:88" ht="15.6" x14ac:dyDescent="0.3">
      <c r="A79" s="574"/>
      <c r="B79" s="14" t="str">
        <f t="shared" ref="B79:B90" si="102">B60</f>
        <v>Building Shell</v>
      </c>
      <c r="C79" s="339">
        <f>'2M - SGS'!C79</f>
        <v>0.107824</v>
      </c>
      <c r="D79" s="339">
        <f>'2M - SGS'!D79</f>
        <v>9.1051999999999994E-2</v>
      </c>
      <c r="E79" s="339">
        <f>'2M - SGS'!E79</f>
        <v>7.1135000000000004E-2</v>
      </c>
      <c r="F79" s="339">
        <f>'2M - SGS'!F79</f>
        <v>4.1179E-2</v>
      </c>
      <c r="G79" s="339">
        <f>'2M - SGS'!G79</f>
        <v>4.4423999999999998E-2</v>
      </c>
      <c r="H79" s="339">
        <f>'2M - SGS'!H79</f>
        <v>0.106128</v>
      </c>
      <c r="I79" s="339">
        <f>'2M - SGS'!I79</f>
        <v>0.14288100000000001</v>
      </c>
      <c r="J79" s="339">
        <f>'2M - SGS'!J79</f>
        <v>0.133494</v>
      </c>
      <c r="K79" s="339">
        <f>'2M - SGS'!K79</f>
        <v>5.781E-2</v>
      </c>
      <c r="L79" s="339">
        <f>'2M - SGS'!L79</f>
        <v>3.8018000000000003E-2</v>
      </c>
      <c r="M79" s="339">
        <f>'2M - SGS'!M79</f>
        <v>6.2103999999999999E-2</v>
      </c>
      <c r="N79" s="339">
        <f>'2M - SGS'!N79</f>
        <v>0.10395</v>
      </c>
      <c r="O79" s="339">
        <f>'2M - SGS'!O79</f>
        <v>0.107824</v>
      </c>
      <c r="P79" s="339">
        <f>'2M - SGS'!P79</f>
        <v>9.1051999999999994E-2</v>
      </c>
      <c r="Q79" s="339">
        <f>'2M - SGS'!Q79</f>
        <v>7.1135000000000004E-2</v>
      </c>
      <c r="R79" s="339">
        <f>'2M - SGS'!R79</f>
        <v>4.1179E-2</v>
      </c>
      <c r="S79" s="339">
        <f>'2M - SGS'!S79</f>
        <v>4.4423999999999998E-2</v>
      </c>
      <c r="T79" s="339">
        <f>'2M - SGS'!T79</f>
        <v>0.106128</v>
      </c>
      <c r="U79" s="339">
        <f>'2M - SGS'!U79</f>
        <v>0.14288100000000001</v>
      </c>
      <c r="V79" s="339">
        <f>'2M - SGS'!V79</f>
        <v>0.133494</v>
      </c>
      <c r="W79" s="339">
        <f>'2M - SGS'!W79</f>
        <v>5.781E-2</v>
      </c>
      <c r="X79" s="339">
        <f>'2M - SGS'!X79</f>
        <v>3.8018000000000003E-2</v>
      </c>
      <c r="Y79" s="339">
        <f>'2M - SGS'!Y79</f>
        <v>6.2103999999999999E-2</v>
      </c>
      <c r="Z79" s="339">
        <f>'2M - SGS'!Z79</f>
        <v>0.10395</v>
      </c>
      <c r="AA79" s="339">
        <f>'2M - SGS'!AA79</f>
        <v>0.107824</v>
      </c>
      <c r="AB79" s="339">
        <f>'2M - SGS'!AB79</f>
        <v>9.1051999999999994E-2</v>
      </c>
      <c r="AC79" s="339">
        <f>'2M - SGS'!AC79</f>
        <v>7.1135000000000004E-2</v>
      </c>
      <c r="AD79" s="339">
        <f>'2M - SGS'!AD79</f>
        <v>4.1179E-2</v>
      </c>
      <c r="AE79" s="339">
        <f>'2M - SGS'!AE79</f>
        <v>4.4423999999999998E-2</v>
      </c>
      <c r="AF79" s="339">
        <f>'2M - SGS'!AF79</f>
        <v>0.106128</v>
      </c>
      <c r="AG79" s="339">
        <f>'2M - SGS'!AG79</f>
        <v>0.14288100000000001</v>
      </c>
      <c r="AH79" s="339">
        <f>'2M - SGS'!AH79</f>
        <v>0.133494</v>
      </c>
      <c r="AI79" s="339">
        <f>'2M - SGS'!AI79</f>
        <v>5.781E-2</v>
      </c>
      <c r="AJ79" s="339">
        <f>'2M - SGS'!AJ79</f>
        <v>3.8018000000000003E-2</v>
      </c>
      <c r="AK79" s="339">
        <f>'2M - SGS'!AK79</f>
        <v>6.2103999999999999E-2</v>
      </c>
      <c r="AL79" s="339">
        <f>'2M - SGS'!AL79</f>
        <v>0.10395</v>
      </c>
      <c r="AM79" s="339">
        <f>'2M - SGS'!AM79</f>
        <v>0.107824</v>
      </c>
      <c r="AN79" s="339">
        <f>'2M - SGS'!AN79</f>
        <v>9.1051999999999994E-2</v>
      </c>
      <c r="AO79" s="339">
        <f>'2M - SGS'!AO79</f>
        <v>7.1135000000000004E-2</v>
      </c>
      <c r="AP79" s="339">
        <f>'2M - SGS'!AP79</f>
        <v>4.1179E-2</v>
      </c>
      <c r="AQ79" s="339">
        <f>'2M - SGS'!AQ79</f>
        <v>4.4423999999999998E-2</v>
      </c>
      <c r="AR79" s="339">
        <f>'2M - SGS'!AR79</f>
        <v>0.106128</v>
      </c>
      <c r="AS79" s="339">
        <f>'2M - SGS'!AS79</f>
        <v>0.14288100000000001</v>
      </c>
      <c r="AT79" s="339">
        <f>'2M - SGS'!AT79</f>
        <v>0.133494</v>
      </c>
      <c r="AU79" s="339">
        <f>'2M - SGS'!AU79</f>
        <v>5.781E-2</v>
      </c>
      <c r="AV79" s="339">
        <f>'2M - SGS'!AV79</f>
        <v>3.8018000000000003E-2</v>
      </c>
      <c r="AW79" s="339">
        <f>'2M - SGS'!AW79</f>
        <v>6.2103999999999999E-2</v>
      </c>
      <c r="AX79" s="339">
        <f>'2M - SGS'!AX79</f>
        <v>0.10395</v>
      </c>
      <c r="AY79" s="339">
        <f>'2M - SGS'!AY79</f>
        <v>0.107824</v>
      </c>
      <c r="AZ79" s="339">
        <f>'2M - SGS'!AZ79</f>
        <v>9.1051999999999994E-2</v>
      </c>
      <c r="BA79" s="339">
        <f>'2M - SGS'!BA79</f>
        <v>7.1135000000000004E-2</v>
      </c>
      <c r="BB79" s="339">
        <f>'2M - SGS'!BB79</f>
        <v>4.1179E-2</v>
      </c>
      <c r="BC79" s="339">
        <f>'2M - SGS'!BC79</f>
        <v>4.4423999999999998E-2</v>
      </c>
      <c r="BD79" s="339">
        <f>'2M - SGS'!BD79</f>
        <v>0.106128</v>
      </c>
      <c r="BE79" s="339">
        <f>'2M - SGS'!BE79</f>
        <v>0.14288100000000001</v>
      </c>
      <c r="BF79" s="339">
        <f>'2M - SGS'!BF79</f>
        <v>0.133494</v>
      </c>
      <c r="BG79" s="339">
        <f>'2M - SGS'!BG79</f>
        <v>5.781E-2</v>
      </c>
      <c r="BH79" s="339">
        <f>'2M - SGS'!BH79</f>
        <v>3.8018000000000003E-2</v>
      </c>
      <c r="BI79" s="339">
        <f>'2M - SGS'!BI79</f>
        <v>6.2103999999999999E-2</v>
      </c>
      <c r="BJ79" s="339">
        <f>'2M - SGS'!BJ79</f>
        <v>0.10395</v>
      </c>
      <c r="BK79" s="339">
        <f>'2M - SGS'!BK79</f>
        <v>0.107824</v>
      </c>
      <c r="BL79" s="339">
        <f>'2M - SGS'!BL79</f>
        <v>9.1051999999999994E-2</v>
      </c>
      <c r="BM79" s="339">
        <f>'2M - SGS'!BM79</f>
        <v>7.1135000000000004E-2</v>
      </c>
      <c r="BN79" s="339">
        <f>'2M - SGS'!BN79</f>
        <v>4.1179E-2</v>
      </c>
      <c r="BO79" s="339">
        <f>'2M - SGS'!BO79</f>
        <v>4.4423999999999998E-2</v>
      </c>
      <c r="BP79" s="339">
        <f>'2M - SGS'!BP79</f>
        <v>0.106128</v>
      </c>
      <c r="BQ79" s="339">
        <f>'2M - SGS'!BQ79</f>
        <v>0.14288100000000001</v>
      </c>
      <c r="BR79" s="339">
        <f>'2M - SGS'!BR79</f>
        <v>0.133494</v>
      </c>
      <c r="BS79" s="339">
        <f>'2M - SGS'!BS79</f>
        <v>5.781E-2</v>
      </c>
      <c r="BT79" s="339">
        <f>'2M - SGS'!BT79</f>
        <v>3.8018000000000003E-2</v>
      </c>
      <c r="BU79" s="339">
        <f>'2M - SGS'!BU79</f>
        <v>6.2103999999999999E-2</v>
      </c>
      <c r="BV79" s="339">
        <f>'2M - SGS'!BV79</f>
        <v>0.10395</v>
      </c>
      <c r="BW79" s="339">
        <f>'2M - SGS'!BW79</f>
        <v>0.107824</v>
      </c>
      <c r="BX79" s="339">
        <f>'2M - SGS'!BX79</f>
        <v>9.1051999999999994E-2</v>
      </c>
      <c r="BY79" s="339">
        <f>'2M - SGS'!BY79</f>
        <v>7.1135000000000004E-2</v>
      </c>
      <c r="BZ79" s="339">
        <f>'2M - SGS'!BZ79</f>
        <v>4.1179E-2</v>
      </c>
      <c r="CA79" s="339">
        <f>'2M - SGS'!CA79</f>
        <v>4.4423999999999998E-2</v>
      </c>
      <c r="CB79" s="339">
        <f>'2M - SGS'!CB79</f>
        <v>0.106128</v>
      </c>
      <c r="CC79" s="339">
        <f>'2M - SGS'!CC79</f>
        <v>0.14288100000000001</v>
      </c>
      <c r="CD79" s="339">
        <f>'2M - SGS'!CD79</f>
        <v>0.133494</v>
      </c>
      <c r="CE79" s="339">
        <f>'2M - SGS'!CE79</f>
        <v>5.781E-2</v>
      </c>
      <c r="CF79" s="339">
        <f>'2M - SGS'!CF79</f>
        <v>3.8018000000000003E-2</v>
      </c>
      <c r="CG79" s="339">
        <f>'2M - SGS'!CG79</f>
        <v>6.2103999999999999E-2</v>
      </c>
      <c r="CH79" s="340">
        <f>'2M - SGS'!CH79</f>
        <v>0.10395</v>
      </c>
      <c r="CJ79" s="245">
        <f t="shared" ref="CJ79:CJ90" si="103">SUM(C79:N79)</f>
        <v>0.99999900000000008</v>
      </c>
    </row>
    <row r="80" spans="1:88" ht="15.6" x14ac:dyDescent="0.3">
      <c r="A80" s="574"/>
      <c r="B80" s="14" t="str">
        <f t="shared" si="102"/>
        <v>Cooking</v>
      </c>
      <c r="C80" s="339">
        <f>'2M - SGS'!C80</f>
        <v>8.6096000000000006E-2</v>
      </c>
      <c r="D80" s="339">
        <f>'2M - SGS'!D80</f>
        <v>7.8608999999999998E-2</v>
      </c>
      <c r="E80" s="339">
        <f>'2M - SGS'!E80</f>
        <v>8.1547999999999995E-2</v>
      </c>
      <c r="F80" s="339">
        <f>'2M - SGS'!F80</f>
        <v>7.2947999999999999E-2</v>
      </c>
      <c r="G80" s="339">
        <f>'2M - SGS'!G80</f>
        <v>8.6277000000000006E-2</v>
      </c>
      <c r="H80" s="339">
        <f>'2M - SGS'!H80</f>
        <v>8.3294000000000007E-2</v>
      </c>
      <c r="I80" s="339">
        <f>'2M - SGS'!I80</f>
        <v>8.5859000000000005E-2</v>
      </c>
      <c r="J80" s="339">
        <f>'2M - SGS'!J80</f>
        <v>8.5885000000000003E-2</v>
      </c>
      <c r="K80" s="339">
        <f>'2M - SGS'!K80</f>
        <v>8.3474999999999994E-2</v>
      </c>
      <c r="L80" s="339">
        <f>'2M - SGS'!L80</f>
        <v>8.6262000000000005E-2</v>
      </c>
      <c r="M80" s="339">
        <f>'2M - SGS'!M80</f>
        <v>8.3496000000000001E-2</v>
      </c>
      <c r="N80" s="339">
        <f>'2M - SGS'!N80</f>
        <v>8.6250999999999994E-2</v>
      </c>
      <c r="O80" s="339">
        <f>'2M - SGS'!O80</f>
        <v>8.6096000000000006E-2</v>
      </c>
      <c r="P80" s="339">
        <f>'2M - SGS'!P80</f>
        <v>7.8608999999999998E-2</v>
      </c>
      <c r="Q80" s="339">
        <f>'2M - SGS'!Q80</f>
        <v>8.1547999999999995E-2</v>
      </c>
      <c r="R80" s="339">
        <f>'2M - SGS'!R80</f>
        <v>7.2947999999999999E-2</v>
      </c>
      <c r="S80" s="339">
        <f>'2M - SGS'!S80</f>
        <v>8.6277000000000006E-2</v>
      </c>
      <c r="T80" s="339">
        <f>'2M - SGS'!T80</f>
        <v>8.3294000000000007E-2</v>
      </c>
      <c r="U80" s="339">
        <f>'2M - SGS'!U80</f>
        <v>8.5859000000000005E-2</v>
      </c>
      <c r="V80" s="339">
        <f>'2M - SGS'!V80</f>
        <v>8.5885000000000003E-2</v>
      </c>
      <c r="W80" s="339">
        <f>'2M - SGS'!W80</f>
        <v>8.3474999999999994E-2</v>
      </c>
      <c r="X80" s="339">
        <f>'2M - SGS'!X80</f>
        <v>8.6262000000000005E-2</v>
      </c>
      <c r="Y80" s="339">
        <f>'2M - SGS'!Y80</f>
        <v>8.3496000000000001E-2</v>
      </c>
      <c r="Z80" s="339">
        <f>'2M - SGS'!Z80</f>
        <v>8.6250999999999994E-2</v>
      </c>
      <c r="AA80" s="339">
        <f>'2M - SGS'!AA80</f>
        <v>8.6096000000000006E-2</v>
      </c>
      <c r="AB80" s="339">
        <f>'2M - SGS'!AB80</f>
        <v>7.8608999999999998E-2</v>
      </c>
      <c r="AC80" s="339">
        <f>'2M - SGS'!AC80</f>
        <v>8.1547999999999995E-2</v>
      </c>
      <c r="AD80" s="339">
        <f>'2M - SGS'!AD80</f>
        <v>7.2947999999999999E-2</v>
      </c>
      <c r="AE80" s="339">
        <f>'2M - SGS'!AE80</f>
        <v>8.6277000000000006E-2</v>
      </c>
      <c r="AF80" s="339">
        <f>'2M - SGS'!AF80</f>
        <v>8.3294000000000007E-2</v>
      </c>
      <c r="AG80" s="339">
        <f>'2M - SGS'!AG80</f>
        <v>8.5859000000000005E-2</v>
      </c>
      <c r="AH80" s="339">
        <f>'2M - SGS'!AH80</f>
        <v>8.5885000000000003E-2</v>
      </c>
      <c r="AI80" s="339">
        <f>'2M - SGS'!AI80</f>
        <v>8.3474999999999994E-2</v>
      </c>
      <c r="AJ80" s="339">
        <f>'2M - SGS'!AJ80</f>
        <v>8.6262000000000005E-2</v>
      </c>
      <c r="AK80" s="339">
        <f>'2M - SGS'!AK80</f>
        <v>8.3496000000000001E-2</v>
      </c>
      <c r="AL80" s="339">
        <f>'2M - SGS'!AL80</f>
        <v>8.6250999999999994E-2</v>
      </c>
      <c r="AM80" s="339">
        <f>'2M - SGS'!AM80</f>
        <v>8.6096000000000006E-2</v>
      </c>
      <c r="AN80" s="339">
        <f>'2M - SGS'!AN80</f>
        <v>7.8608999999999998E-2</v>
      </c>
      <c r="AO80" s="339">
        <f>'2M - SGS'!AO80</f>
        <v>8.1547999999999995E-2</v>
      </c>
      <c r="AP80" s="339">
        <f>'2M - SGS'!AP80</f>
        <v>7.2947999999999999E-2</v>
      </c>
      <c r="AQ80" s="339">
        <f>'2M - SGS'!AQ80</f>
        <v>8.6277000000000006E-2</v>
      </c>
      <c r="AR80" s="339">
        <f>'2M - SGS'!AR80</f>
        <v>8.3294000000000007E-2</v>
      </c>
      <c r="AS80" s="339">
        <f>'2M - SGS'!AS80</f>
        <v>8.5859000000000005E-2</v>
      </c>
      <c r="AT80" s="339">
        <f>'2M - SGS'!AT80</f>
        <v>8.5885000000000003E-2</v>
      </c>
      <c r="AU80" s="339">
        <f>'2M - SGS'!AU80</f>
        <v>8.3474999999999994E-2</v>
      </c>
      <c r="AV80" s="339">
        <f>'2M - SGS'!AV80</f>
        <v>8.6262000000000005E-2</v>
      </c>
      <c r="AW80" s="339">
        <f>'2M - SGS'!AW80</f>
        <v>8.3496000000000001E-2</v>
      </c>
      <c r="AX80" s="339">
        <f>'2M - SGS'!AX80</f>
        <v>8.6250999999999994E-2</v>
      </c>
      <c r="AY80" s="339">
        <f>'2M - SGS'!AY80</f>
        <v>8.6096000000000006E-2</v>
      </c>
      <c r="AZ80" s="339">
        <f>'2M - SGS'!AZ80</f>
        <v>7.8608999999999998E-2</v>
      </c>
      <c r="BA80" s="339">
        <f>'2M - SGS'!BA80</f>
        <v>8.1547999999999995E-2</v>
      </c>
      <c r="BB80" s="339">
        <f>'2M - SGS'!BB80</f>
        <v>7.2947999999999999E-2</v>
      </c>
      <c r="BC80" s="339">
        <f>'2M - SGS'!BC80</f>
        <v>8.6277000000000006E-2</v>
      </c>
      <c r="BD80" s="339">
        <f>'2M - SGS'!BD80</f>
        <v>8.3294000000000007E-2</v>
      </c>
      <c r="BE80" s="339">
        <f>'2M - SGS'!BE80</f>
        <v>8.5859000000000005E-2</v>
      </c>
      <c r="BF80" s="339">
        <f>'2M - SGS'!BF80</f>
        <v>8.5885000000000003E-2</v>
      </c>
      <c r="BG80" s="339">
        <f>'2M - SGS'!BG80</f>
        <v>8.3474999999999994E-2</v>
      </c>
      <c r="BH80" s="339">
        <f>'2M - SGS'!BH80</f>
        <v>8.6262000000000005E-2</v>
      </c>
      <c r="BI80" s="339">
        <f>'2M - SGS'!BI80</f>
        <v>8.3496000000000001E-2</v>
      </c>
      <c r="BJ80" s="339">
        <f>'2M - SGS'!BJ80</f>
        <v>8.6250999999999994E-2</v>
      </c>
      <c r="BK80" s="339">
        <f>'2M - SGS'!BK80</f>
        <v>8.6096000000000006E-2</v>
      </c>
      <c r="BL80" s="339">
        <f>'2M - SGS'!BL80</f>
        <v>7.8608999999999998E-2</v>
      </c>
      <c r="BM80" s="339">
        <f>'2M - SGS'!BM80</f>
        <v>8.1547999999999995E-2</v>
      </c>
      <c r="BN80" s="339">
        <f>'2M - SGS'!BN80</f>
        <v>7.2947999999999999E-2</v>
      </c>
      <c r="BO80" s="339">
        <f>'2M - SGS'!BO80</f>
        <v>8.6277000000000006E-2</v>
      </c>
      <c r="BP80" s="339">
        <f>'2M - SGS'!BP80</f>
        <v>8.3294000000000007E-2</v>
      </c>
      <c r="BQ80" s="339">
        <f>'2M - SGS'!BQ80</f>
        <v>8.5859000000000005E-2</v>
      </c>
      <c r="BR80" s="339">
        <f>'2M - SGS'!BR80</f>
        <v>8.5885000000000003E-2</v>
      </c>
      <c r="BS80" s="339">
        <f>'2M - SGS'!BS80</f>
        <v>8.3474999999999994E-2</v>
      </c>
      <c r="BT80" s="339">
        <f>'2M - SGS'!BT80</f>
        <v>8.6262000000000005E-2</v>
      </c>
      <c r="BU80" s="339">
        <f>'2M - SGS'!BU80</f>
        <v>8.3496000000000001E-2</v>
      </c>
      <c r="BV80" s="339">
        <f>'2M - SGS'!BV80</f>
        <v>8.6250999999999994E-2</v>
      </c>
      <c r="BW80" s="339">
        <f>'2M - SGS'!BW80</f>
        <v>8.6096000000000006E-2</v>
      </c>
      <c r="BX80" s="339">
        <f>'2M - SGS'!BX80</f>
        <v>7.8608999999999998E-2</v>
      </c>
      <c r="BY80" s="339">
        <f>'2M - SGS'!BY80</f>
        <v>8.1547999999999995E-2</v>
      </c>
      <c r="BZ80" s="339">
        <f>'2M - SGS'!BZ80</f>
        <v>7.2947999999999999E-2</v>
      </c>
      <c r="CA80" s="339">
        <f>'2M - SGS'!CA80</f>
        <v>8.6277000000000006E-2</v>
      </c>
      <c r="CB80" s="339">
        <f>'2M - SGS'!CB80</f>
        <v>8.3294000000000007E-2</v>
      </c>
      <c r="CC80" s="339">
        <f>'2M - SGS'!CC80</f>
        <v>8.5859000000000005E-2</v>
      </c>
      <c r="CD80" s="339">
        <f>'2M - SGS'!CD80</f>
        <v>8.5885000000000003E-2</v>
      </c>
      <c r="CE80" s="339">
        <f>'2M - SGS'!CE80</f>
        <v>8.3474999999999994E-2</v>
      </c>
      <c r="CF80" s="339">
        <f>'2M - SGS'!CF80</f>
        <v>8.6262000000000005E-2</v>
      </c>
      <c r="CG80" s="339">
        <f>'2M - SGS'!CG80</f>
        <v>8.3496000000000001E-2</v>
      </c>
      <c r="CH80" s="340">
        <f>'2M - SGS'!CH80</f>
        <v>8.6250999999999994E-2</v>
      </c>
      <c r="CJ80" s="245">
        <f t="shared" si="103"/>
        <v>0.99999999999999989</v>
      </c>
    </row>
    <row r="81" spans="1:88" ht="15.6" x14ac:dyDescent="0.3">
      <c r="A81" s="574"/>
      <c r="B81" s="14" t="str">
        <f t="shared" si="102"/>
        <v>Cooling</v>
      </c>
      <c r="C81" s="339">
        <f>'2M - SGS'!C81</f>
        <v>6.0000000000000002E-6</v>
      </c>
      <c r="D81" s="339">
        <f>'2M - SGS'!D81</f>
        <v>2.4699999999999999E-4</v>
      </c>
      <c r="E81" s="339">
        <f>'2M - SGS'!E81</f>
        <v>7.2360000000000002E-3</v>
      </c>
      <c r="F81" s="339">
        <f>'2M - SGS'!F81</f>
        <v>2.1690999999999998E-2</v>
      </c>
      <c r="G81" s="339">
        <f>'2M - SGS'!G81</f>
        <v>6.2979999999999994E-2</v>
      </c>
      <c r="H81" s="339">
        <f>'2M - SGS'!H81</f>
        <v>0.21317</v>
      </c>
      <c r="I81" s="339">
        <f>'2M - SGS'!I81</f>
        <v>0.29002899999999998</v>
      </c>
      <c r="J81" s="339">
        <f>'2M - SGS'!J81</f>
        <v>0.270206</v>
      </c>
      <c r="K81" s="339">
        <f>'2M - SGS'!K81</f>
        <v>0.108695</v>
      </c>
      <c r="L81" s="339">
        <f>'2M - SGS'!L81</f>
        <v>1.9643000000000001E-2</v>
      </c>
      <c r="M81" s="339">
        <f>'2M - SGS'!M81</f>
        <v>6.0299999999999998E-3</v>
      </c>
      <c r="N81" s="339">
        <f>'2M - SGS'!N81</f>
        <v>6.3999999999999997E-5</v>
      </c>
      <c r="O81" s="339">
        <f>'2M - SGS'!O81</f>
        <v>6.0000000000000002E-6</v>
      </c>
      <c r="P81" s="339">
        <f>'2M - SGS'!P81</f>
        <v>2.4699999999999999E-4</v>
      </c>
      <c r="Q81" s="339">
        <f>'2M - SGS'!Q81</f>
        <v>7.2360000000000002E-3</v>
      </c>
      <c r="R81" s="339">
        <f>'2M - SGS'!R81</f>
        <v>2.1690999999999998E-2</v>
      </c>
      <c r="S81" s="339">
        <f>'2M - SGS'!S81</f>
        <v>6.2979999999999994E-2</v>
      </c>
      <c r="T81" s="339">
        <f>'2M - SGS'!T81</f>
        <v>0.21317</v>
      </c>
      <c r="U81" s="339">
        <f>'2M - SGS'!U81</f>
        <v>0.29002899999999998</v>
      </c>
      <c r="V81" s="339">
        <f>'2M - SGS'!V81</f>
        <v>0.270206</v>
      </c>
      <c r="W81" s="339">
        <f>'2M - SGS'!W81</f>
        <v>0.108695</v>
      </c>
      <c r="X81" s="339">
        <f>'2M - SGS'!X81</f>
        <v>1.9643000000000001E-2</v>
      </c>
      <c r="Y81" s="339">
        <f>'2M - SGS'!Y81</f>
        <v>6.0299999999999998E-3</v>
      </c>
      <c r="Z81" s="339">
        <f>'2M - SGS'!Z81</f>
        <v>6.3999999999999997E-5</v>
      </c>
      <c r="AA81" s="339">
        <f>'2M - SGS'!AA81</f>
        <v>6.0000000000000002E-6</v>
      </c>
      <c r="AB81" s="339">
        <f>'2M - SGS'!AB81</f>
        <v>2.4699999999999999E-4</v>
      </c>
      <c r="AC81" s="339">
        <f>'2M - SGS'!AC81</f>
        <v>7.2360000000000002E-3</v>
      </c>
      <c r="AD81" s="339">
        <f>'2M - SGS'!AD81</f>
        <v>2.1690999999999998E-2</v>
      </c>
      <c r="AE81" s="339">
        <f>'2M - SGS'!AE81</f>
        <v>6.2979999999999994E-2</v>
      </c>
      <c r="AF81" s="339">
        <f>'2M - SGS'!AF81</f>
        <v>0.21317</v>
      </c>
      <c r="AG81" s="339">
        <f>'2M - SGS'!AG81</f>
        <v>0.29002899999999998</v>
      </c>
      <c r="AH81" s="339">
        <f>'2M - SGS'!AH81</f>
        <v>0.270206</v>
      </c>
      <c r="AI81" s="339">
        <f>'2M - SGS'!AI81</f>
        <v>0.108695</v>
      </c>
      <c r="AJ81" s="339">
        <f>'2M - SGS'!AJ81</f>
        <v>1.9643000000000001E-2</v>
      </c>
      <c r="AK81" s="339">
        <f>'2M - SGS'!AK81</f>
        <v>6.0299999999999998E-3</v>
      </c>
      <c r="AL81" s="339">
        <f>'2M - SGS'!AL81</f>
        <v>6.3999999999999997E-5</v>
      </c>
      <c r="AM81" s="339">
        <f>'2M - SGS'!AM81</f>
        <v>6.0000000000000002E-6</v>
      </c>
      <c r="AN81" s="339">
        <f>'2M - SGS'!AN81</f>
        <v>2.4699999999999999E-4</v>
      </c>
      <c r="AO81" s="339">
        <f>'2M - SGS'!AO81</f>
        <v>7.2360000000000002E-3</v>
      </c>
      <c r="AP81" s="339">
        <f>'2M - SGS'!AP81</f>
        <v>2.1690999999999998E-2</v>
      </c>
      <c r="AQ81" s="339">
        <f>'2M - SGS'!AQ81</f>
        <v>6.2979999999999994E-2</v>
      </c>
      <c r="AR81" s="339">
        <f>'2M - SGS'!AR81</f>
        <v>0.21317</v>
      </c>
      <c r="AS81" s="339">
        <f>'2M - SGS'!AS81</f>
        <v>0.29002899999999998</v>
      </c>
      <c r="AT81" s="339">
        <f>'2M - SGS'!AT81</f>
        <v>0.270206</v>
      </c>
      <c r="AU81" s="339">
        <f>'2M - SGS'!AU81</f>
        <v>0.108695</v>
      </c>
      <c r="AV81" s="339">
        <f>'2M - SGS'!AV81</f>
        <v>1.9643000000000001E-2</v>
      </c>
      <c r="AW81" s="339">
        <f>'2M - SGS'!AW81</f>
        <v>6.0299999999999998E-3</v>
      </c>
      <c r="AX81" s="339">
        <f>'2M - SGS'!AX81</f>
        <v>6.3999999999999997E-5</v>
      </c>
      <c r="AY81" s="339">
        <f>'2M - SGS'!AY81</f>
        <v>6.0000000000000002E-6</v>
      </c>
      <c r="AZ81" s="339">
        <f>'2M - SGS'!AZ81</f>
        <v>2.4699999999999999E-4</v>
      </c>
      <c r="BA81" s="339">
        <f>'2M - SGS'!BA81</f>
        <v>7.2360000000000002E-3</v>
      </c>
      <c r="BB81" s="339">
        <f>'2M - SGS'!BB81</f>
        <v>2.1690999999999998E-2</v>
      </c>
      <c r="BC81" s="339">
        <f>'2M - SGS'!BC81</f>
        <v>6.2979999999999994E-2</v>
      </c>
      <c r="BD81" s="339">
        <f>'2M - SGS'!BD81</f>
        <v>0.21317</v>
      </c>
      <c r="BE81" s="339">
        <f>'2M - SGS'!BE81</f>
        <v>0.29002899999999998</v>
      </c>
      <c r="BF81" s="339">
        <f>'2M - SGS'!BF81</f>
        <v>0.270206</v>
      </c>
      <c r="BG81" s="339">
        <f>'2M - SGS'!BG81</f>
        <v>0.108695</v>
      </c>
      <c r="BH81" s="339">
        <f>'2M - SGS'!BH81</f>
        <v>1.9643000000000001E-2</v>
      </c>
      <c r="BI81" s="339">
        <f>'2M - SGS'!BI81</f>
        <v>6.0299999999999998E-3</v>
      </c>
      <c r="BJ81" s="339">
        <f>'2M - SGS'!BJ81</f>
        <v>6.3999999999999997E-5</v>
      </c>
      <c r="BK81" s="339">
        <f>'2M - SGS'!BK81</f>
        <v>6.0000000000000002E-6</v>
      </c>
      <c r="BL81" s="339">
        <f>'2M - SGS'!BL81</f>
        <v>2.4699999999999999E-4</v>
      </c>
      <c r="BM81" s="339">
        <f>'2M - SGS'!BM81</f>
        <v>7.2360000000000002E-3</v>
      </c>
      <c r="BN81" s="339">
        <f>'2M - SGS'!BN81</f>
        <v>2.1690999999999998E-2</v>
      </c>
      <c r="BO81" s="339">
        <f>'2M - SGS'!BO81</f>
        <v>6.2979999999999994E-2</v>
      </c>
      <c r="BP81" s="339">
        <f>'2M - SGS'!BP81</f>
        <v>0.21317</v>
      </c>
      <c r="BQ81" s="339">
        <f>'2M - SGS'!BQ81</f>
        <v>0.29002899999999998</v>
      </c>
      <c r="BR81" s="339">
        <f>'2M - SGS'!BR81</f>
        <v>0.270206</v>
      </c>
      <c r="BS81" s="339">
        <f>'2M - SGS'!BS81</f>
        <v>0.108695</v>
      </c>
      <c r="BT81" s="339">
        <f>'2M - SGS'!BT81</f>
        <v>1.9643000000000001E-2</v>
      </c>
      <c r="BU81" s="339">
        <f>'2M - SGS'!BU81</f>
        <v>6.0299999999999998E-3</v>
      </c>
      <c r="BV81" s="339">
        <f>'2M - SGS'!BV81</f>
        <v>6.3999999999999997E-5</v>
      </c>
      <c r="BW81" s="339">
        <f>'2M - SGS'!BW81</f>
        <v>6.0000000000000002E-6</v>
      </c>
      <c r="BX81" s="339">
        <f>'2M - SGS'!BX81</f>
        <v>2.4699999999999999E-4</v>
      </c>
      <c r="BY81" s="339">
        <f>'2M - SGS'!BY81</f>
        <v>7.2360000000000002E-3</v>
      </c>
      <c r="BZ81" s="339">
        <f>'2M - SGS'!BZ81</f>
        <v>2.1690999999999998E-2</v>
      </c>
      <c r="CA81" s="339">
        <f>'2M - SGS'!CA81</f>
        <v>6.2979999999999994E-2</v>
      </c>
      <c r="CB81" s="339">
        <f>'2M - SGS'!CB81</f>
        <v>0.21317</v>
      </c>
      <c r="CC81" s="339">
        <f>'2M - SGS'!CC81</f>
        <v>0.29002899999999998</v>
      </c>
      <c r="CD81" s="339">
        <f>'2M - SGS'!CD81</f>
        <v>0.270206</v>
      </c>
      <c r="CE81" s="339">
        <f>'2M - SGS'!CE81</f>
        <v>0.108695</v>
      </c>
      <c r="CF81" s="339">
        <f>'2M - SGS'!CF81</f>
        <v>1.9643000000000001E-2</v>
      </c>
      <c r="CG81" s="339">
        <f>'2M - SGS'!CG81</f>
        <v>6.0299999999999998E-3</v>
      </c>
      <c r="CH81" s="340">
        <f>'2M - SGS'!CH81</f>
        <v>6.3999999999999997E-5</v>
      </c>
      <c r="CJ81" s="245">
        <f t="shared" si="103"/>
        <v>0.9999969999999998</v>
      </c>
    </row>
    <row r="82" spans="1:88" ht="15.6" x14ac:dyDescent="0.3">
      <c r="A82" s="574"/>
      <c r="B82" s="14" t="str">
        <f t="shared" si="102"/>
        <v>Ext Lighting</v>
      </c>
      <c r="C82" s="339">
        <f>'2M - SGS'!C82</f>
        <v>0.106265</v>
      </c>
      <c r="D82" s="339">
        <f>'2M - SGS'!D82</f>
        <v>8.2161999999999999E-2</v>
      </c>
      <c r="E82" s="339">
        <f>'2M - SGS'!E82</f>
        <v>7.0887000000000006E-2</v>
      </c>
      <c r="F82" s="339">
        <f>'2M - SGS'!F82</f>
        <v>6.8145999999999998E-2</v>
      </c>
      <c r="G82" s="339">
        <f>'2M - SGS'!G82</f>
        <v>8.1852999999999995E-2</v>
      </c>
      <c r="H82" s="339">
        <f>'2M - SGS'!H82</f>
        <v>6.7163E-2</v>
      </c>
      <c r="I82" s="339">
        <f>'2M - SGS'!I82</f>
        <v>8.6751999999999996E-2</v>
      </c>
      <c r="J82" s="339">
        <f>'2M - SGS'!J82</f>
        <v>6.9401000000000004E-2</v>
      </c>
      <c r="K82" s="339">
        <f>'2M - SGS'!K82</f>
        <v>8.2907999999999996E-2</v>
      </c>
      <c r="L82" s="339">
        <f>'2M - SGS'!L82</f>
        <v>0.100507</v>
      </c>
      <c r="M82" s="339">
        <f>'2M - SGS'!M82</f>
        <v>8.7251999999999996E-2</v>
      </c>
      <c r="N82" s="339">
        <f>'2M - SGS'!N82</f>
        <v>9.6703999999999998E-2</v>
      </c>
      <c r="O82" s="339">
        <f>'2M - SGS'!O82</f>
        <v>0.106265</v>
      </c>
      <c r="P82" s="339">
        <f>'2M - SGS'!P82</f>
        <v>8.2161999999999999E-2</v>
      </c>
      <c r="Q82" s="339">
        <f>'2M - SGS'!Q82</f>
        <v>7.0887000000000006E-2</v>
      </c>
      <c r="R82" s="339">
        <f>'2M - SGS'!R82</f>
        <v>6.8145999999999998E-2</v>
      </c>
      <c r="S82" s="339">
        <f>'2M - SGS'!S82</f>
        <v>8.1852999999999995E-2</v>
      </c>
      <c r="T82" s="339">
        <f>'2M - SGS'!T82</f>
        <v>6.7163E-2</v>
      </c>
      <c r="U82" s="339">
        <f>'2M - SGS'!U82</f>
        <v>8.6751999999999996E-2</v>
      </c>
      <c r="V82" s="339">
        <f>'2M - SGS'!V82</f>
        <v>6.9401000000000004E-2</v>
      </c>
      <c r="W82" s="339">
        <f>'2M - SGS'!W82</f>
        <v>8.2907999999999996E-2</v>
      </c>
      <c r="X82" s="339">
        <f>'2M - SGS'!X82</f>
        <v>0.100507</v>
      </c>
      <c r="Y82" s="339">
        <f>'2M - SGS'!Y82</f>
        <v>8.7251999999999996E-2</v>
      </c>
      <c r="Z82" s="339">
        <f>'2M - SGS'!Z82</f>
        <v>9.6703999999999998E-2</v>
      </c>
      <c r="AA82" s="339">
        <f>'2M - SGS'!AA82</f>
        <v>0.106265</v>
      </c>
      <c r="AB82" s="339">
        <f>'2M - SGS'!AB82</f>
        <v>8.2161999999999999E-2</v>
      </c>
      <c r="AC82" s="339">
        <f>'2M - SGS'!AC82</f>
        <v>7.0887000000000006E-2</v>
      </c>
      <c r="AD82" s="339">
        <f>'2M - SGS'!AD82</f>
        <v>6.8145999999999998E-2</v>
      </c>
      <c r="AE82" s="339">
        <f>'2M - SGS'!AE82</f>
        <v>8.1852999999999995E-2</v>
      </c>
      <c r="AF82" s="339">
        <f>'2M - SGS'!AF82</f>
        <v>6.7163E-2</v>
      </c>
      <c r="AG82" s="339">
        <f>'2M - SGS'!AG82</f>
        <v>8.6751999999999996E-2</v>
      </c>
      <c r="AH82" s="339">
        <f>'2M - SGS'!AH82</f>
        <v>6.9401000000000004E-2</v>
      </c>
      <c r="AI82" s="339">
        <f>'2M - SGS'!AI82</f>
        <v>8.2907999999999996E-2</v>
      </c>
      <c r="AJ82" s="339">
        <f>'2M - SGS'!AJ82</f>
        <v>0.100507</v>
      </c>
      <c r="AK82" s="339">
        <f>'2M - SGS'!AK82</f>
        <v>8.7251999999999996E-2</v>
      </c>
      <c r="AL82" s="339">
        <f>'2M - SGS'!AL82</f>
        <v>9.6703999999999998E-2</v>
      </c>
      <c r="AM82" s="339">
        <f>'2M - SGS'!AM82</f>
        <v>0.106265</v>
      </c>
      <c r="AN82" s="339">
        <f>'2M - SGS'!AN82</f>
        <v>8.2161999999999999E-2</v>
      </c>
      <c r="AO82" s="339">
        <f>'2M - SGS'!AO82</f>
        <v>7.0887000000000006E-2</v>
      </c>
      <c r="AP82" s="339">
        <f>'2M - SGS'!AP82</f>
        <v>6.8145999999999998E-2</v>
      </c>
      <c r="AQ82" s="339">
        <f>'2M - SGS'!AQ82</f>
        <v>8.1852999999999995E-2</v>
      </c>
      <c r="AR82" s="339">
        <f>'2M - SGS'!AR82</f>
        <v>6.7163E-2</v>
      </c>
      <c r="AS82" s="339">
        <f>'2M - SGS'!AS82</f>
        <v>8.6751999999999996E-2</v>
      </c>
      <c r="AT82" s="339">
        <f>'2M - SGS'!AT82</f>
        <v>6.9401000000000004E-2</v>
      </c>
      <c r="AU82" s="339">
        <f>'2M - SGS'!AU82</f>
        <v>8.2907999999999996E-2</v>
      </c>
      <c r="AV82" s="339">
        <f>'2M - SGS'!AV82</f>
        <v>0.100507</v>
      </c>
      <c r="AW82" s="339">
        <f>'2M - SGS'!AW82</f>
        <v>8.7251999999999996E-2</v>
      </c>
      <c r="AX82" s="339">
        <f>'2M - SGS'!AX82</f>
        <v>9.6703999999999998E-2</v>
      </c>
      <c r="AY82" s="339">
        <f>'2M - SGS'!AY82</f>
        <v>0.106265</v>
      </c>
      <c r="AZ82" s="339">
        <f>'2M - SGS'!AZ82</f>
        <v>8.2161999999999999E-2</v>
      </c>
      <c r="BA82" s="339">
        <f>'2M - SGS'!BA82</f>
        <v>7.0887000000000006E-2</v>
      </c>
      <c r="BB82" s="339">
        <f>'2M - SGS'!BB82</f>
        <v>6.8145999999999998E-2</v>
      </c>
      <c r="BC82" s="339">
        <f>'2M - SGS'!BC82</f>
        <v>8.1852999999999995E-2</v>
      </c>
      <c r="BD82" s="339">
        <f>'2M - SGS'!BD82</f>
        <v>6.7163E-2</v>
      </c>
      <c r="BE82" s="339">
        <f>'2M - SGS'!BE82</f>
        <v>8.6751999999999996E-2</v>
      </c>
      <c r="BF82" s="339">
        <f>'2M - SGS'!BF82</f>
        <v>6.9401000000000004E-2</v>
      </c>
      <c r="BG82" s="339">
        <f>'2M - SGS'!BG82</f>
        <v>8.2907999999999996E-2</v>
      </c>
      <c r="BH82" s="339">
        <f>'2M - SGS'!BH82</f>
        <v>0.100507</v>
      </c>
      <c r="BI82" s="339">
        <f>'2M - SGS'!BI82</f>
        <v>8.7251999999999996E-2</v>
      </c>
      <c r="BJ82" s="339">
        <f>'2M - SGS'!BJ82</f>
        <v>9.6703999999999998E-2</v>
      </c>
      <c r="BK82" s="339">
        <f>'2M - SGS'!BK82</f>
        <v>0.106265</v>
      </c>
      <c r="BL82" s="339">
        <f>'2M - SGS'!BL82</f>
        <v>8.2161999999999999E-2</v>
      </c>
      <c r="BM82" s="339">
        <f>'2M - SGS'!BM82</f>
        <v>7.0887000000000006E-2</v>
      </c>
      <c r="BN82" s="339">
        <f>'2M - SGS'!BN82</f>
        <v>6.8145999999999998E-2</v>
      </c>
      <c r="BO82" s="339">
        <f>'2M - SGS'!BO82</f>
        <v>8.1852999999999995E-2</v>
      </c>
      <c r="BP82" s="339">
        <f>'2M - SGS'!BP82</f>
        <v>6.7163E-2</v>
      </c>
      <c r="BQ82" s="339">
        <f>'2M - SGS'!BQ82</f>
        <v>8.6751999999999996E-2</v>
      </c>
      <c r="BR82" s="339">
        <f>'2M - SGS'!BR82</f>
        <v>6.9401000000000004E-2</v>
      </c>
      <c r="BS82" s="339">
        <f>'2M - SGS'!BS82</f>
        <v>8.2907999999999996E-2</v>
      </c>
      <c r="BT82" s="339">
        <f>'2M - SGS'!BT82</f>
        <v>0.100507</v>
      </c>
      <c r="BU82" s="339">
        <f>'2M - SGS'!BU82</f>
        <v>8.7251999999999996E-2</v>
      </c>
      <c r="BV82" s="339">
        <f>'2M - SGS'!BV82</f>
        <v>9.6703999999999998E-2</v>
      </c>
      <c r="BW82" s="339">
        <f>'2M - SGS'!BW82</f>
        <v>0.106265</v>
      </c>
      <c r="BX82" s="339">
        <f>'2M - SGS'!BX82</f>
        <v>8.2161999999999999E-2</v>
      </c>
      <c r="BY82" s="339">
        <f>'2M - SGS'!BY82</f>
        <v>7.0887000000000006E-2</v>
      </c>
      <c r="BZ82" s="339">
        <f>'2M - SGS'!BZ82</f>
        <v>6.8145999999999998E-2</v>
      </c>
      <c r="CA82" s="339">
        <f>'2M - SGS'!CA82</f>
        <v>8.1852999999999995E-2</v>
      </c>
      <c r="CB82" s="339">
        <f>'2M - SGS'!CB82</f>
        <v>6.7163E-2</v>
      </c>
      <c r="CC82" s="339">
        <f>'2M - SGS'!CC82</f>
        <v>8.6751999999999996E-2</v>
      </c>
      <c r="CD82" s="339">
        <f>'2M - SGS'!CD82</f>
        <v>6.9401000000000004E-2</v>
      </c>
      <c r="CE82" s="339">
        <f>'2M - SGS'!CE82</f>
        <v>8.2907999999999996E-2</v>
      </c>
      <c r="CF82" s="339">
        <f>'2M - SGS'!CF82</f>
        <v>0.100507</v>
      </c>
      <c r="CG82" s="339">
        <f>'2M - SGS'!CG82</f>
        <v>8.7251999999999996E-2</v>
      </c>
      <c r="CH82" s="340">
        <f>'2M - SGS'!CH82</f>
        <v>9.6703999999999998E-2</v>
      </c>
      <c r="CJ82" s="245">
        <f t="shared" si="103"/>
        <v>1</v>
      </c>
    </row>
    <row r="83" spans="1:88" ht="15.6" x14ac:dyDescent="0.3">
      <c r="A83" s="574"/>
      <c r="B83" s="14" t="str">
        <f t="shared" si="102"/>
        <v>Heating</v>
      </c>
      <c r="C83" s="339">
        <f>'2M - SGS'!C83</f>
        <v>0.210397</v>
      </c>
      <c r="D83" s="339">
        <f>'2M - SGS'!D83</f>
        <v>0.17743600000000001</v>
      </c>
      <c r="E83" s="339">
        <f>'2M - SGS'!E83</f>
        <v>0.13192400000000001</v>
      </c>
      <c r="F83" s="339">
        <f>'2M - SGS'!F83</f>
        <v>5.9718E-2</v>
      </c>
      <c r="G83" s="339">
        <f>'2M - SGS'!G83</f>
        <v>2.6769000000000001E-2</v>
      </c>
      <c r="H83" s="339">
        <f>'2M - SGS'!H83</f>
        <v>4.2950000000000002E-3</v>
      </c>
      <c r="I83" s="339">
        <f>'2M - SGS'!I83</f>
        <v>2.895E-3</v>
      </c>
      <c r="J83" s="339">
        <f>'2M - SGS'!J83</f>
        <v>3.4320000000000002E-3</v>
      </c>
      <c r="K83" s="339">
        <f>'2M - SGS'!K83</f>
        <v>9.4020000000000006E-3</v>
      </c>
      <c r="L83" s="339">
        <f>'2M - SGS'!L83</f>
        <v>5.5496999999999998E-2</v>
      </c>
      <c r="M83" s="339">
        <f>'2M - SGS'!M83</f>
        <v>0.115452</v>
      </c>
      <c r="N83" s="339">
        <f>'2M - SGS'!N83</f>
        <v>0.20278099999999999</v>
      </c>
      <c r="O83" s="339">
        <f>'2M - SGS'!O83</f>
        <v>0.210397</v>
      </c>
      <c r="P83" s="339">
        <f>'2M - SGS'!P83</f>
        <v>0.17743600000000001</v>
      </c>
      <c r="Q83" s="339">
        <f>'2M - SGS'!Q83</f>
        <v>0.13192400000000001</v>
      </c>
      <c r="R83" s="339">
        <f>'2M - SGS'!R83</f>
        <v>5.9718E-2</v>
      </c>
      <c r="S83" s="339">
        <f>'2M - SGS'!S83</f>
        <v>2.6769000000000001E-2</v>
      </c>
      <c r="T83" s="339">
        <f>'2M - SGS'!T83</f>
        <v>4.2950000000000002E-3</v>
      </c>
      <c r="U83" s="339">
        <f>'2M - SGS'!U83</f>
        <v>2.895E-3</v>
      </c>
      <c r="V83" s="339">
        <f>'2M - SGS'!V83</f>
        <v>3.4320000000000002E-3</v>
      </c>
      <c r="W83" s="339">
        <f>'2M - SGS'!W83</f>
        <v>9.4020000000000006E-3</v>
      </c>
      <c r="X83" s="339">
        <f>'2M - SGS'!X83</f>
        <v>5.5496999999999998E-2</v>
      </c>
      <c r="Y83" s="339">
        <f>'2M - SGS'!Y83</f>
        <v>0.115452</v>
      </c>
      <c r="Z83" s="339">
        <f>'2M - SGS'!Z83</f>
        <v>0.20278099999999999</v>
      </c>
      <c r="AA83" s="339">
        <f>'2M - SGS'!AA83</f>
        <v>0.210397</v>
      </c>
      <c r="AB83" s="339">
        <f>'2M - SGS'!AB83</f>
        <v>0.17743600000000001</v>
      </c>
      <c r="AC83" s="339">
        <f>'2M - SGS'!AC83</f>
        <v>0.13192400000000001</v>
      </c>
      <c r="AD83" s="339">
        <f>'2M - SGS'!AD83</f>
        <v>5.9718E-2</v>
      </c>
      <c r="AE83" s="339">
        <f>'2M - SGS'!AE83</f>
        <v>2.6769000000000001E-2</v>
      </c>
      <c r="AF83" s="339">
        <f>'2M - SGS'!AF83</f>
        <v>4.2950000000000002E-3</v>
      </c>
      <c r="AG83" s="339">
        <f>'2M - SGS'!AG83</f>
        <v>2.895E-3</v>
      </c>
      <c r="AH83" s="339">
        <f>'2M - SGS'!AH83</f>
        <v>3.4320000000000002E-3</v>
      </c>
      <c r="AI83" s="339">
        <f>'2M - SGS'!AI83</f>
        <v>9.4020000000000006E-3</v>
      </c>
      <c r="AJ83" s="339">
        <f>'2M - SGS'!AJ83</f>
        <v>5.5496999999999998E-2</v>
      </c>
      <c r="AK83" s="339">
        <f>'2M - SGS'!AK83</f>
        <v>0.115452</v>
      </c>
      <c r="AL83" s="339">
        <f>'2M - SGS'!AL83</f>
        <v>0.20278099999999999</v>
      </c>
      <c r="AM83" s="339">
        <f>'2M - SGS'!AM83</f>
        <v>0.210397</v>
      </c>
      <c r="AN83" s="339">
        <f>'2M - SGS'!AN83</f>
        <v>0.17743600000000001</v>
      </c>
      <c r="AO83" s="339">
        <f>'2M - SGS'!AO83</f>
        <v>0.13192400000000001</v>
      </c>
      <c r="AP83" s="339">
        <f>'2M - SGS'!AP83</f>
        <v>5.9718E-2</v>
      </c>
      <c r="AQ83" s="339">
        <f>'2M - SGS'!AQ83</f>
        <v>2.6769000000000001E-2</v>
      </c>
      <c r="AR83" s="339">
        <f>'2M - SGS'!AR83</f>
        <v>4.2950000000000002E-3</v>
      </c>
      <c r="AS83" s="339">
        <f>'2M - SGS'!AS83</f>
        <v>2.895E-3</v>
      </c>
      <c r="AT83" s="339">
        <f>'2M - SGS'!AT83</f>
        <v>3.4320000000000002E-3</v>
      </c>
      <c r="AU83" s="339">
        <f>'2M - SGS'!AU83</f>
        <v>9.4020000000000006E-3</v>
      </c>
      <c r="AV83" s="339">
        <f>'2M - SGS'!AV83</f>
        <v>5.5496999999999998E-2</v>
      </c>
      <c r="AW83" s="339">
        <f>'2M - SGS'!AW83</f>
        <v>0.115452</v>
      </c>
      <c r="AX83" s="339">
        <f>'2M - SGS'!AX83</f>
        <v>0.20278099999999999</v>
      </c>
      <c r="AY83" s="339">
        <f>'2M - SGS'!AY83</f>
        <v>0.210397</v>
      </c>
      <c r="AZ83" s="339">
        <f>'2M - SGS'!AZ83</f>
        <v>0.17743600000000001</v>
      </c>
      <c r="BA83" s="339">
        <f>'2M - SGS'!BA83</f>
        <v>0.13192400000000001</v>
      </c>
      <c r="BB83" s="339">
        <f>'2M - SGS'!BB83</f>
        <v>5.9718E-2</v>
      </c>
      <c r="BC83" s="339">
        <f>'2M - SGS'!BC83</f>
        <v>2.6769000000000001E-2</v>
      </c>
      <c r="BD83" s="339">
        <f>'2M - SGS'!BD83</f>
        <v>4.2950000000000002E-3</v>
      </c>
      <c r="BE83" s="339">
        <f>'2M - SGS'!BE83</f>
        <v>2.895E-3</v>
      </c>
      <c r="BF83" s="339">
        <f>'2M - SGS'!BF83</f>
        <v>3.4320000000000002E-3</v>
      </c>
      <c r="BG83" s="339">
        <f>'2M - SGS'!BG83</f>
        <v>9.4020000000000006E-3</v>
      </c>
      <c r="BH83" s="339">
        <f>'2M - SGS'!BH83</f>
        <v>5.5496999999999998E-2</v>
      </c>
      <c r="BI83" s="339">
        <f>'2M - SGS'!BI83</f>
        <v>0.115452</v>
      </c>
      <c r="BJ83" s="339">
        <f>'2M - SGS'!BJ83</f>
        <v>0.20278099999999999</v>
      </c>
      <c r="BK83" s="339">
        <f>'2M - SGS'!BK83</f>
        <v>0.210397</v>
      </c>
      <c r="BL83" s="339">
        <f>'2M - SGS'!BL83</f>
        <v>0.17743600000000001</v>
      </c>
      <c r="BM83" s="339">
        <f>'2M - SGS'!BM83</f>
        <v>0.13192400000000001</v>
      </c>
      <c r="BN83" s="339">
        <f>'2M - SGS'!BN83</f>
        <v>5.9718E-2</v>
      </c>
      <c r="BO83" s="339">
        <f>'2M - SGS'!BO83</f>
        <v>2.6769000000000001E-2</v>
      </c>
      <c r="BP83" s="339">
        <f>'2M - SGS'!BP83</f>
        <v>4.2950000000000002E-3</v>
      </c>
      <c r="BQ83" s="339">
        <f>'2M - SGS'!BQ83</f>
        <v>2.895E-3</v>
      </c>
      <c r="BR83" s="339">
        <f>'2M - SGS'!BR83</f>
        <v>3.4320000000000002E-3</v>
      </c>
      <c r="BS83" s="339">
        <f>'2M - SGS'!BS83</f>
        <v>9.4020000000000006E-3</v>
      </c>
      <c r="BT83" s="339">
        <f>'2M - SGS'!BT83</f>
        <v>5.5496999999999998E-2</v>
      </c>
      <c r="BU83" s="339">
        <f>'2M - SGS'!BU83</f>
        <v>0.115452</v>
      </c>
      <c r="BV83" s="339">
        <f>'2M - SGS'!BV83</f>
        <v>0.20278099999999999</v>
      </c>
      <c r="BW83" s="339">
        <f>'2M - SGS'!BW83</f>
        <v>0.210397</v>
      </c>
      <c r="BX83" s="339">
        <f>'2M - SGS'!BX83</f>
        <v>0.17743600000000001</v>
      </c>
      <c r="BY83" s="339">
        <f>'2M - SGS'!BY83</f>
        <v>0.13192400000000001</v>
      </c>
      <c r="BZ83" s="339">
        <f>'2M - SGS'!BZ83</f>
        <v>5.9718E-2</v>
      </c>
      <c r="CA83" s="339">
        <f>'2M - SGS'!CA83</f>
        <v>2.6769000000000001E-2</v>
      </c>
      <c r="CB83" s="339">
        <f>'2M - SGS'!CB83</f>
        <v>4.2950000000000002E-3</v>
      </c>
      <c r="CC83" s="339">
        <f>'2M - SGS'!CC83</f>
        <v>2.895E-3</v>
      </c>
      <c r="CD83" s="339">
        <f>'2M - SGS'!CD83</f>
        <v>3.4320000000000002E-3</v>
      </c>
      <c r="CE83" s="339">
        <f>'2M - SGS'!CE83</f>
        <v>9.4020000000000006E-3</v>
      </c>
      <c r="CF83" s="339">
        <f>'2M - SGS'!CF83</f>
        <v>5.5496999999999998E-2</v>
      </c>
      <c r="CG83" s="339">
        <f>'2M - SGS'!CG83</f>
        <v>0.115452</v>
      </c>
      <c r="CH83" s="340">
        <f>'2M - SGS'!CH83</f>
        <v>0.20278099999999999</v>
      </c>
      <c r="CJ83" s="245">
        <f t="shared" si="103"/>
        <v>0.99999800000000016</v>
      </c>
    </row>
    <row r="84" spans="1:88" ht="15.6" x14ac:dyDescent="0.3">
      <c r="A84" s="574"/>
      <c r="B84" s="14" t="str">
        <f t="shared" si="102"/>
        <v>HVAC</v>
      </c>
      <c r="C84" s="339">
        <f>'2M - SGS'!C84</f>
        <v>0.107824</v>
      </c>
      <c r="D84" s="339">
        <f>'2M - SGS'!D84</f>
        <v>9.1051999999999994E-2</v>
      </c>
      <c r="E84" s="339">
        <f>'2M - SGS'!E84</f>
        <v>7.1135000000000004E-2</v>
      </c>
      <c r="F84" s="339">
        <f>'2M - SGS'!F84</f>
        <v>4.1179E-2</v>
      </c>
      <c r="G84" s="339">
        <f>'2M - SGS'!G84</f>
        <v>4.4423999999999998E-2</v>
      </c>
      <c r="H84" s="339">
        <f>'2M - SGS'!H84</f>
        <v>0.106128</v>
      </c>
      <c r="I84" s="339">
        <f>'2M - SGS'!I84</f>
        <v>0.14288100000000001</v>
      </c>
      <c r="J84" s="339">
        <f>'2M - SGS'!J84</f>
        <v>0.133494</v>
      </c>
      <c r="K84" s="339">
        <f>'2M - SGS'!K84</f>
        <v>5.781E-2</v>
      </c>
      <c r="L84" s="339">
        <f>'2M - SGS'!L84</f>
        <v>3.8018000000000003E-2</v>
      </c>
      <c r="M84" s="339">
        <f>'2M - SGS'!M84</f>
        <v>6.2103999999999999E-2</v>
      </c>
      <c r="N84" s="339">
        <f>'2M - SGS'!N84</f>
        <v>0.10395</v>
      </c>
      <c r="O84" s="339">
        <f>'2M - SGS'!O84</f>
        <v>0.107824</v>
      </c>
      <c r="P84" s="339">
        <f>'2M - SGS'!P84</f>
        <v>9.1051999999999994E-2</v>
      </c>
      <c r="Q84" s="339">
        <f>'2M - SGS'!Q84</f>
        <v>7.1135000000000004E-2</v>
      </c>
      <c r="R84" s="339">
        <f>'2M - SGS'!R84</f>
        <v>4.1179E-2</v>
      </c>
      <c r="S84" s="339">
        <f>'2M - SGS'!S84</f>
        <v>4.4423999999999998E-2</v>
      </c>
      <c r="T84" s="339">
        <f>'2M - SGS'!T84</f>
        <v>0.106128</v>
      </c>
      <c r="U84" s="339">
        <f>'2M - SGS'!U84</f>
        <v>0.14288100000000001</v>
      </c>
      <c r="V84" s="339">
        <f>'2M - SGS'!V84</f>
        <v>0.133494</v>
      </c>
      <c r="W84" s="339">
        <f>'2M - SGS'!W84</f>
        <v>5.781E-2</v>
      </c>
      <c r="X84" s="339">
        <f>'2M - SGS'!X84</f>
        <v>3.8018000000000003E-2</v>
      </c>
      <c r="Y84" s="339">
        <f>'2M - SGS'!Y84</f>
        <v>6.2103999999999999E-2</v>
      </c>
      <c r="Z84" s="339">
        <f>'2M - SGS'!Z84</f>
        <v>0.10395</v>
      </c>
      <c r="AA84" s="339">
        <f>'2M - SGS'!AA84</f>
        <v>0.107824</v>
      </c>
      <c r="AB84" s="339">
        <f>'2M - SGS'!AB84</f>
        <v>9.1051999999999994E-2</v>
      </c>
      <c r="AC84" s="339">
        <f>'2M - SGS'!AC84</f>
        <v>7.1135000000000004E-2</v>
      </c>
      <c r="AD84" s="339">
        <f>'2M - SGS'!AD84</f>
        <v>4.1179E-2</v>
      </c>
      <c r="AE84" s="339">
        <f>'2M - SGS'!AE84</f>
        <v>4.4423999999999998E-2</v>
      </c>
      <c r="AF84" s="339">
        <f>'2M - SGS'!AF84</f>
        <v>0.106128</v>
      </c>
      <c r="AG84" s="339">
        <f>'2M - SGS'!AG84</f>
        <v>0.14288100000000001</v>
      </c>
      <c r="AH84" s="339">
        <f>'2M - SGS'!AH84</f>
        <v>0.133494</v>
      </c>
      <c r="AI84" s="339">
        <f>'2M - SGS'!AI84</f>
        <v>5.781E-2</v>
      </c>
      <c r="AJ84" s="339">
        <f>'2M - SGS'!AJ84</f>
        <v>3.8018000000000003E-2</v>
      </c>
      <c r="AK84" s="339">
        <f>'2M - SGS'!AK84</f>
        <v>6.2103999999999999E-2</v>
      </c>
      <c r="AL84" s="339">
        <f>'2M - SGS'!AL84</f>
        <v>0.10395</v>
      </c>
      <c r="AM84" s="339">
        <f>'2M - SGS'!AM84</f>
        <v>0.107824</v>
      </c>
      <c r="AN84" s="339">
        <f>'2M - SGS'!AN84</f>
        <v>9.1051999999999994E-2</v>
      </c>
      <c r="AO84" s="339">
        <f>'2M - SGS'!AO84</f>
        <v>7.1135000000000004E-2</v>
      </c>
      <c r="AP84" s="339">
        <f>'2M - SGS'!AP84</f>
        <v>4.1179E-2</v>
      </c>
      <c r="AQ84" s="339">
        <f>'2M - SGS'!AQ84</f>
        <v>4.4423999999999998E-2</v>
      </c>
      <c r="AR84" s="339">
        <f>'2M - SGS'!AR84</f>
        <v>0.106128</v>
      </c>
      <c r="AS84" s="339">
        <f>'2M - SGS'!AS84</f>
        <v>0.14288100000000001</v>
      </c>
      <c r="AT84" s="339">
        <f>'2M - SGS'!AT84</f>
        <v>0.133494</v>
      </c>
      <c r="AU84" s="339">
        <f>'2M - SGS'!AU84</f>
        <v>5.781E-2</v>
      </c>
      <c r="AV84" s="339">
        <f>'2M - SGS'!AV84</f>
        <v>3.8018000000000003E-2</v>
      </c>
      <c r="AW84" s="339">
        <f>'2M - SGS'!AW84</f>
        <v>6.2103999999999999E-2</v>
      </c>
      <c r="AX84" s="339">
        <f>'2M - SGS'!AX84</f>
        <v>0.10395</v>
      </c>
      <c r="AY84" s="339">
        <f>'2M - SGS'!AY84</f>
        <v>0.107824</v>
      </c>
      <c r="AZ84" s="339">
        <f>'2M - SGS'!AZ84</f>
        <v>9.1051999999999994E-2</v>
      </c>
      <c r="BA84" s="339">
        <f>'2M - SGS'!BA84</f>
        <v>7.1135000000000004E-2</v>
      </c>
      <c r="BB84" s="339">
        <f>'2M - SGS'!BB84</f>
        <v>4.1179E-2</v>
      </c>
      <c r="BC84" s="339">
        <f>'2M - SGS'!BC84</f>
        <v>4.4423999999999998E-2</v>
      </c>
      <c r="BD84" s="339">
        <f>'2M - SGS'!BD84</f>
        <v>0.106128</v>
      </c>
      <c r="BE84" s="339">
        <f>'2M - SGS'!BE84</f>
        <v>0.14288100000000001</v>
      </c>
      <c r="BF84" s="339">
        <f>'2M - SGS'!BF84</f>
        <v>0.133494</v>
      </c>
      <c r="BG84" s="339">
        <f>'2M - SGS'!BG84</f>
        <v>5.781E-2</v>
      </c>
      <c r="BH84" s="339">
        <f>'2M - SGS'!BH84</f>
        <v>3.8018000000000003E-2</v>
      </c>
      <c r="BI84" s="339">
        <f>'2M - SGS'!BI84</f>
        <v>6.2103999999999999E-2</v>
      </c>
      <c r="BJ84" s="339">
        <f>'2M - SGS'!BJ84</f>
        <v>0.10395</v>
      </c>
      <c r="BK84" s="339">
        <f>'2M - SGS'!BK84</f>
        <v>0.107824</v>
      </c>
      <c r="BL84" s="339">
        <f>'2M - SGS'!BL84</f>
        <v>9.1051999999999994E-2</v>
      </c>
      <c r="BM84" s="339">
        <f>'2M - SGS'!BM84</f>
        <v>7.1135000000000004E-2</v>
      </c>
      <c r="BN84" s="339">
        <f>'2M - SGS'!BN84</f>
        <v>4.1179E-2</v>
      </c>
      <c r="BO84" s="339">
        <f>'2M - SGS'!BO84</f>
        <v>4.4423999999999998E-2</v>
      </c>
      <c r="BP84" s="339">
        <f>'2M - SGS'!BP84</f>
        <v>0.106128</v>
      </c>
      <c r="BQ84" s="339">
        <f>'2M - SGS'!BQ84</f>
        <v>0.14288100000000001</v>
      </c>
      <c r="BR84" s="339">
        <f>'2M - SGS'!BR84</f>
        <v>0.133494</v>
      </c>
      <c r="BS84" s="339">
        <f>'2M - SGS'!BS84</f>
        <v>5.781E-2</v>
      </c>
      <c r="BT84" s="339">
        <f>'2M - SGS'!BT84</f>
        <v>3.8018000000000003E-2</v>
      </c>
      <c r="BU84" s="339">
        <f>'2M - SGS'!BU84</f>
        <v>6.2103999999999999E-2</v>
      </c>
      <c r="BV84" s="339">
        <f>'2M - SGS'!BV84</f>
        <v>0.10395</v>
      </c>
      <c r="BW84" s="339">
        <f>'2M - SGS'!BW84</f>
        <v>0.107824</v>
      </c>
      <c r="BX84" s="339">
        <f>'2M - SGS'!BX84</f>
        <v>9.1051999999999994E-2</v>
      </c>
      <c r="BY84" s="339">
        <f>'2M - SGS'!BY84</f>
        <v>7.1135000000000004E-2</v>
      </c>
      <c r="BZ84" s="339">
        <f>'2M - SGS'!BZ84</f>
        <v>4.1179E-2</v>
      </c>
      <c r="CA84" s="339">
        <f>'2M - SGS'!CA84</f>
        <v>4.4423999999999998E-2</v>
      </c>
      <c r="CB84" s="339">
        <f>'2M - SGS'!CB84</f>
        <v>0.106128</v>
      </c>
      <c r="CC84" s="339">
        <f>'2M - SGS'!CC84</f>
        <v>0.14288100000000001</v>
      </c>
      <c r="CD84" s="339">
        <f>'2M - SGS'!CD84</f>
        <v>0.133494</v>
      </c>
      <c r="CE84" s="339">
        <f>'2M - SGS'!CE84</f>
        <v>5.781E-2</v>
      </c>
      <c r="CF84" s="339">
        <f>'2M - SGS'!CF84</f>
        <v>3.8018000000000003E-2</v>
      </c>
      <c r="CG84" s="339">
        <f>'2M - SGS'!CG84</f>
        <v>6.2103999999999999E-2</v>
      </c>
      <c r="CH84" s="340">
        <f>'2M - SGS'!CH84</f>
        <v>0.10395</v>
      </c>
      <c r="CJ84" s="245">
        <f t="shared" si="103"/>
        <v>0.99999900000000008</v>
      </c>
    </row>
    <row r="85" spans="1:88" ht="15.6" x14ac:dyDescent="0.3">
      <c r="A85" s="574"/>
      <c r="B85" s="14" t="str">
        <f t="shared" si="102"/>
        <v>Lighting</v>
      </c>
      <c r="C85" s="339">
        <f>'2M - SGS'!C85</f>
        <v>9.3563999999999994E-2</v>
      </c>
      <c r="D85" s="339">
        <f>'2M - SGS'!D85</f>
        <v>7.2162000000000004E-2</v>
      </c>
      <c r="E85" s="339">
        <f>'2M - SGS'!E85</f>
        <v>7.8372999999999998E-2</v>
      </c>
      <c r="F85" s="339">
        <f>'2M - SGS'!F85</f>
        <v>7.6534000000000005E-2</v>
      </c>
      <c r="G85" s="339">
        <f>'2M - SGS'!G85</f>
        <v>9.4246999999999997E-2</v>
      </c>
      <c r="H85" s="339">
        <f>'2M - SGS'!H85</f>
        <v>7.5599E-2</v>
      </c>
      <c r="I85" s="339">
        <f>'2M - SGS'!I85</f>
        <v>9.6199999999999994E-2</v>
      </c>
      <c r="J85" s="339">
        <f>'2M - SGS'!J85</f>
        <v>7.7077999999999994E-2</v>
      </c>
      <c r="K85" s="339">
        <f>'2M - SGS'!K85</f>
        <v>8.1374000000000002E-2</v>
      </c>
      <c r="L85" s="339">
        <f>'2M - SGS'!L85</f>
        <v>9.4072000000000003E-2</v>
      </c>
      <c r="M85" s="339">
        <f>'2M - SGS'!M85</f>
        <v>7.6706999999999997E-2</v>
      </c>
      <c r="N85" s="339">
        <f>'2M - SGS'!N85</f>
        <v>8.4089999999999998E-2</v>
      </c>
      <c r="O85" s="339">
        <f>'2M - SGS'!O85</f>
        <v>9.3563999999999994E-2</v>
      </c>
      <c r="P85" s="339">
        <f>'2M - SGS'!P85</f>
        <v>7.2162000000000004E-2</v>
      </c>
      <c r="Q85" s="339">
        <f>'2M - SGS'!Q85</f>
        <v>7.8372999999999998E-2</v>
      </c>
      <c r="R85" s="339">
        <f>'2M - SGS'!R85</f>
        <v>7.6534000000000005E-2</v>
      </c>
      <c r="S85" s="339">
        <f>'2M - SGS'!S85</f>
        <v>9.4246999999999997E-2</v>
      </c>
      <c r="T85" s="339">
        <f>'2M - SGS'!T85</f>
        <v>7.5599E-2</v>
      </c>
      <c r="U85" s="339">
        <f>'2M - SGS'!U85</f>
        <v>9.6199999999999994E-2</v>
      </c>
      <c r="V85" s="339">
        <f>'2M - SGS'!V85</f>
        <v>7.7077999999999994E-2</v>
      </c>
      <c r="W85" s="339">
        <f>'2M - SGS'!W85</f>
        <v>8.1374000000000002E-2</v>
      </c>
      <c r="X85" s="339">
        <f>'2M - SGS'!X85</f>
        <v>9.4072000000000003E-2</v>
      </c>
      <c r="Y85" s="339">
        <f>'2M - SGS'!Y85</f>
        <v>7.6706999999999997E-2</v>
      </c>
      <c r="Z85" s="339">
        <f>'2M - SGS'!Z85</f>
        <v>8.4089999999999998E-2</v>
      </c>
      <c r="AA85" s="339">
        <f>'2M - SGS'!AA85</f>
        <v>9.3563999999999994E-2</v>
      </c>
      <c r="AB85" s="339">
        <f>'2M - SGS'!AB85</f>
        <v>7.2162000000000004E-2</v>
      </c>
      <c r="AC85" s="339">
        <f>'2M - SGS'!AC85</f>
        <v>7.8372999999999998E-2</v>
      </c>
      <c r="AD85" s="339">
        <f>'2M - SGS'!AD85</f>
        <v>7.6534000000000005E-2</v>
      </c>
      <c r="AE85" s="339">
        <f>'2M - SGS'!AE85</f>
        <v>9.4246999999999997E-2</v>
      </c>
      <c r="AF85" s="339">
        <f>'2M - SGS'!AF85</f>
        <v>7.5599E-2</v>
      </c>
      <c r="AG85" s="339">
        <f>'2M - SGS'!AG85</f>
        <v>9.6199999999999994E-2</v>
      </c>
      <c r="AH85" s="339">
        <f>'2M - SGS'!AH85</f>
        <v>7.7077999999999994E-2</v>
      </c>
      <c r="AI85" s="339">
        <f>'2M - SGS'!AI85</f>
        <v>8.1374000000000002E-2</v>
      </c>
      <c r="AJ85" s="339">
        <f>'2M - SGS'!AJ85</f>
        <v>9.4072000000000003E-2</v>
      </c>
      <c r="AK85" s="339">
        <f>'2M - SGS'!AK85</f>
        <v>7.6706999999999997E-2</v>
      </c>
      <c r="AL85" s="339">
        <f>'2M - SGS'!AL85</f>
        <v>8.4089999999999998E-2</v>
      </c>
      <c r="AM85" s="339">
        <f>'2M - SGS'!AM85</f>
        <v>9.3563999999999994E-2</v>
      </c>
      <c r="AN85" s="339">
        <f>'2M - SGS'!AN85</f>
        <v>7.2162000000000004E-2</v>
      </c>
      <c r="AO85" s="339">
        <f>'2M - SGS'!AO85</f>
        <v>7.8372999999999998E-2</v>
      </c>
      <c r="AP85" s="339">
        <f>'2M - SGS'!AP85</f>
        <v>7.6534000000000005E-2</v>
      </c>
      <c r="AQ85" s="339">
        <f>'2M - SGS'!AQ85</f>
        <v>9.4246999999999997E-2</v>
      </c>
      <c r="AR85" s="339">
        <f>'2M - SGS'!AR85</f>
        <v>7.5599E-2</v>
      </c>
      <c r="AS85" s="339">
        <f>'2M - SGS'!AS85</f>
        <v>9.6199999999999994E-2</v>
      </c>
      <c r="AT85" s="339">
        <f>'2M - SGS'!AT85</f>
        <v>7.7077999999999994E-2</v>
      </c>
      <c r="AU85" s="339">
        <f>'2M - SGS'!AU85</f>
        <v>8.1374000000000002E-2</v>
      </c>
      <c r="AV85" s="339">
        <f>'2M - SGS'!AV85</f>
        <v>9.4072000000000003E-2</v>
      </c>
      <c r="AW85" s="339">
        <f>'2M - SGS'!AW85</f>
        <v>7.6706999999999997E-2</v>
      </c>
      <c r="AX85" s="339">
        <f>'2M - SGS'!AX85</f>
        <v>8.4089999999999998E-2</v>
      </c>
      <c r="AY85" s="339">
        <f>'2M - SGS'!AY85</f>
        <v>9.3563999999999994E-2</v>
      </c>
      <c r="AZ85" s="339">
        <f>'2M - SGS'!AZ85</f>
        <v>7.2162000000000004E-2</v>
      </c>
      <c r="BA85" s="339">
        <f>'2M - SGS'!BA85</f>
        <v>7.8372999999999998E-2</v>
      </c>
      <c r="BB85" s="339">
        <f>'2M - SGS'!BB85</f>
        <v>7.6534000000000005E-2</v>
      </c>
      <c r="BC85" s="339">
        <f>'2M - SGS'!BC85</f>
        <v>9.4246999999999997E-2</v>
      </c>
      <c r="BD85" s="339">
        <f>'2M - SGS'!BD85</f>
        <v>7.5599E-2</v>
      </c>
      <c r="BE85" s="339">
        <f>'2M - SGS'!BE85</f>
        <v>9.6199999999999994E-2</v>
      </c>
      <c r="BF85" s="339">
        <f>'2M - SGS'!BF85</f>
        <v>7.7077999999999994E-2</v>
      </c>
      <c r="BG85" s="339">
        <f>'2M - SGS'!BG85</f>
        <v>8.1374000000000002E-2</v>
      </c>
      <c r="BH85" s="339">
        <f>'2M - SGS'!BH85</f>
        <v>9.4072000000000003E-2</v>
      </c>
      <c r="BI85" s="339">
        <f>'2M - SGS'!BI85</f>
        <v>7.6706999999999997E-2</v>
      </c>
      <c r="BJ85" s="339">
        <f>'2M - SGS'!BJ85</f>
        <v>8.4089999999999998E-2</v>
      </c>
      <c r="BK85" s="339">
        <f>'2M - SGS'!BK85</f>
        <v>9.3563999999999994E-2</v>
      </c>
      <c r="BL85" s="339">
        <f>'2M - SGS'!BL85</f>
        <v>7.2162000000000004E-2</v>
      </c>
      <c r="BM85" s="339">
        <f>'2M - SGS'!BM85</f>
        <v>7.8372999999999998E-2</v>
      </c>
      <c r="BN85" s="339">
        <f>'2M - SGS'!BN85</f>
        <v>7.6534000000000005E-2</v>
      </c>
      <c r="BO85" s="339">
        <f>'2M - SGS'!BO85</f>
        <v>9.4246999999999997E-2</v>
      </c>
      <c r="BP85" s="339">
        <f>'2M - SGS'!BP85</f>
        <v>7.5599E-2</v>
      </c>
      <c r="BQ85" s="339">
        <f>'2M - SGS'!BQ85</f>
        <v>9.6199999999999994E-2</v>
      </c>
      <c r="BR85" s="339">
        <f>'2M - SGS'!BR85</f>
        <v>7.7077999999999994E-2</v>
      </c>
      <c r="BS85" s="339">
        <f>'2M - SGS'!BS85</f>
        <v>8.1374000000000002E-2</v>
      </c>
      <c r="BT85" s="339">
        <f>'2M - SGS'!BT85</f>
        <v>9.4072000000000003E-2</v>
      </c>
      <c r="BU85" s="339">
        <f>'2M - SGS'!BU85</f>
        <v>7.6706999999999997E-2</v>
      </c>
      <c r="BV85" s="339">
        <f>'2M - SGS'!BV85</f>
        <v>8.4089999999999998E-2</v>
      </c>
      <c r="BW85" s="339">
        <f>'2M - SGS'!BW85</f>
        <v>9.3563999999999994E-2</v>
      </c>
      <c r="BX85" s="339">
        <f>'2M - SGS'!BX85</f>
        <v>7.2162000000000004E-2</v>
      </c>
      <c r="BY85" s="339">
        <f>'2M - SGS'!BY85</f>
        <v>7.8372999999999998E-2</v>
      </c>
      <c r="BZ85" s="339">
        <f>'2M - SGS'!BZ85</f>
        <v>7.6534000000000005E-2</v>
      </c>
      <c r="CA85" s="339">
        <f>'2M - SGS'!CA85</f>
        <v>9.4246999999999997E-2</v>
      </c>
      <c r="CB85" s="339">
        <f>'2M - SGS'!CB85</f>
        <v>7.5599E-2</v>
      </c>
      <c r="CC85" s="339">
        <f>'2M - SGS'!CC85</f>
        <v>9.6199999999999994E-2</v>
      </c>
      <c r="CD85" s="339">
        <f>'2M - SGS'!CD85</f>
        <v>7.7077999999999994E-2</v>
      </c>
      <c r="CE85" s="339">
        <f>'2M - SGS'!CE85</f>
        <v>8.1374000000000002E-2</v>
      </c>
      <c r="CF85" s="339">
        <f>'2M - SGS'!CF85</f>
        <v>9.4072000000000003E-2</v>
      </c>
      <c r="CG85" s="339">
        <f>'2M - SGS'!CG85</f>
        <v>7.6706999999999997E-2</v>
      </c>
      <c r="CH85" s="340">
        <f>'2M - SGS'!CH85</f>
        <v>8.4089999999999998E-2</v>
      </c>
      <c r="CJ85" s="245">
        <f t="shared" si="103"/>
        <v>1</v>
      </c>
    </row>
    <row r="86" spans="1:88" ht="15.6" x14ac:dyDescent="0.3">
      <c r="A86" s="574"/>
      <c r="B86" s="14" t="str">
        <f t="shared" si="102"/>
        <v>Miscellaneous</v>
      </c>
      <c r="C86" s="339">
        <f>'2M - SGS'!C86</f>
        <v>8.5109000000000004E-2</v>
      </c>
      <c r="D86" s="339">
        <f>'2M - SGS'!D86</f>
        <v>7.7715000000000006E-2</v>
      </c>
      <c r="E86" s="339">
        <f>'2M - SGS'!E86</f>
        <v>8.6136000000000004E-2</v>
      </c>
      <c r="F86" s="339">
        <f>'2M - SGS'!F86</f>
        <v>7.9796000000000006E-2</v>
      </c>
      <c r="G86" s="339">
        <f>'2M - SGS'!G86</f>
        <v>8.5334999999999994E-2</v>
      </c>
      <c r="H86" s="339">
        <f>'2M - SGS'!H86</f>
        <v>8.1994999999999998E-2</v>
      </c>
      <c r="I86" s="339">
        <f>'2M - SGS'!I86</f>
        <v>8.4098999999999993E-2</v>
      </c>
      <c r="J86" s="339">
        <f>'2M - SGS'!J86</f>
        <v>8.4198999999999996E-2</v>
      </c>
      <c r="K86" s="339">
        <f>'2M - SGS'!K86</f>
        <v>8.2512000000000002E-2</v>
      </c>
      <c r="L86" s="339">
        <f>'2M - SGS'!L86</f>
        <v>8.5277000000000006E-2</v>
      </c>
      <c r="M86" s="339">
        <f>'2M - SGS'!M86</f>
        <v>8.2588999999999996E-2</v>
      </c>
      <c r="N86" s="339">
        <f>'2M - SGS'!N86</f>
        <v>8.5237999999999994E-2</v>
      </c>
      <c r="O86" s="339">
        <f>'2M - SGS'!O86</f>
        <v>8.5109000000000004E-2</v>
      </c>
      <c r="P86" s="339">
        <f>'2M - SGS'!P86</f>
        <v>7.7715000000000006E-2</v>
      </c>
      <c r="Q86" s="339">
        <f>'2M - SGS'!Q86</f>
        <v>8.6136000000000004E-2</v>
      </c>
      <c r="R86" s="339">
        <f>'2M - SGS'!R86</f>
        <v>7.9796000000000006E-2</v>
      </c>
      <c r="S86" s="339">
        <f>'2M - SGS'!S86</f>
        <v>8.5334999999999994E-2</v>
      </c>
      <c r="T86" s="339">
        <f>'2M - SGS'!T86</f>
        <v>8.1994999999999998E-2</v>
      </c>
      <c r="U86" s="339">
        <f>'2M - SGS'!U86</f>
        <v>8.4098999999999993E-2</v>
      </c>
      <c r="V86" s="339">
        <f>'2M - SGS'!V86</f>
        <v>8.4198999999999996E-2</v>
      </c>
      <c r="W86" s="339">
        <f>'2M - SGS'!W86</f>
        <v>8.2512000000000002E-2</v>
      </c>
      <c r="X86" s="339">
        <f>'2M - SGS'!X86</f>
        <v>8.5277000000000006E-2</v>
      </c>
      <c r="Y86" s="339">
        <f>'2M - SGS'!Y86</f>
        <v>8.2588999999999996E-2</v>
      </c>
      <c r="Z86" s="339">
        <f>'2M - SGS'!Z86</f>
        <v>8.5237999999999994E-2</v>
      </c>
      <c r="AA86" s="339">
        <f>'2M - SGS'!AA86</f>
        <v>8.5109000000000004E-2</v>
      </c>
      <c r="AB86" s="339">
        <f>'2M - SGS'!AB86</f>
        <v>7.7715000000000006E-2</v>
      </c>
      <c r="AC86" s="339">
        <f>'2M - SGS'!AC86</f>
        <v>8.6136000000000004E-2</v>
      </c>
      <c r="AD86" s="339">
        <f>'2M - SGS'!AD86</f>
        <v>7.9796000000000006E-2</v>
      </c>
      <c r="AE86" s="339">
        <f>'2M - SGS'!AE86</f>
        <v>8.5334999999999994E-2</v>
      </c>
      <c r="AF86" s="339">
        <f>'2M - SGS'!AF86</f>
        <v>8.1994999999999998E-2</v>
      </c>
      <c r="AG86" s="339">
        <f>'2M - SGS'!AG86</f>
        <v>8.4098999999999993E-2</v>
      </c>
      <c r="AH86" s="339">
        <f>'2M - SGS'!AH86</f>
        <v>8.4198999999999996E-2</v>
      </c>
      <c r="AI86" s="339">
        <f>'2M - SGS'!AI86</f>
        <v>8.2512000000000002E-2</v>
      </c>
      <c r="AJ86" s="339">
        <f>'2M - SGS'!AJ86</f>
        <v>8.5277000000000006E-2</v>
      </c>
      <c r="AK86" s="339">
        <f>'2M - SGS'!AK86</f>
        <v>8.2588999999999996E-2</v>
      </c>
      <c r="AL86" s="339">
        <f>'2M - SGS'!AL86</f>
        <v>8.5237999999999994E-2</v>
      </c>
      <c r="AM86" s="339">
        <f>'2M - SGS'!AM86</f>
        <v>8.5109000000000004E-2</v>
      </c>
      <c r="AN86" s="339">
        <f>'2M - SGS'!AN86</f>
        <v>7.7715000000000006E-2</v>
      </c>
      <c r="AO86" s="339">
        <f>'2M - SGS'!AO86</f>
        <v>8.6136000000000004E-2</v>
      </c>
      <c r="AP86" s="339">
        <f>'2M - SGS'!AP86</f>
        <v>7.9796000000000006E-2</v>
      </c>
      <c r="AQ86" s="339">
        <f>'2M - SGS'!AQ86</f>
        <v>8.5334999999999994E-2</v>
      </c>
      <c r="AR86" s="339">
        <f>'2M - SGS'!AR86</f>
        <v>8.1994999999999998E-2</v>
      </c>
      <c r="AS86" s="339">
        <f>'2M - SGS'!AS86</f>
        <v>8.4098999999999993E-2</v>
      </c>
      <c r="AT86" s="339">
        <f>'2M - SGS'!AT86</f>
        <v>8.4198999999999996E-2</v>
      </c>
      <c r="AU86" s="339">
        <f>'2M - SGS'!AU86</f>
        <v>8.2512000000000002E-2</v>
      </c>
      <c r="AV86" s="339">
        <f>'2M - SGS'!AV86</f>
        <v>8.5277000000000006E-2</v>
      </c>
      <c r="AW86" s="339">
        <f>'2M - SGS'!AW86</f>
        <v>8.2588999999999996E-2</v>
      </c>
      <c r="AX86" s="339">
        <f>'2M - SGS'!AX86</f>
        <v>8.5237999999999994E-2</v>
      </c>
      <c r="AY86" s="339">
        <f>'2M - SGS'!AY86</f>
        <v>8.5109000000000004E-2</v>
      </c>
      <c r="AZ86" s="339">
        <f>'2M - SGS'!AZ86</f>
        <v>7.7715000000000006E-2</v>
      </c>
      <c r="BA86" s="339">
        <f>'2M - SGS'!BA86</f>
        <v>8.6136000000000004E-2</v>
      </c>
      <c r="BB86" s="339">
        <f>'2M - SGS'!BB86</f>
        <v>7.9796000000000006E-2</v>
      </c>
      <c r="BC86" s="339">
        <f>'2M - SGS'!BC86</f>
        <v>8.5334999999999994E-2</v>
      </c>
      <c r="BD86" s="339">
        <f>'2M - SGS'!BD86</f>
        <v>8.1994999999999998E-2</v>
      </c>
      <c r="BE86" s="339">
        <f>'2M - SGS'!BE86</f>
        <v>8.4098999999999993E-2</v>
      </c>
      <c r="BF86" s="339">
        <f>'2M - SGS'!BF86</f>
        <v>8.4198999999999996E-2</v>
      </c>
      <c r="BG86" s="339">
        <f>'2M - SGS'!BG86</f>
        <v>8.2512000000000002E-2</v>
      </c>
      <c r="BH86" s="339">
        <f>'2M - SGS'!BH86</f>
        <v>8.5277000000000006E-2</v>
      </c>
      <c r="BI86" s="339">
        <f>'2M - SGS'!BI86</f>
        <v>8.2588999999999996E-2</v>
      </c>
      <c r="BJ86" s="339">
        <f>'2M - SGS'!BJ86</f>
        <v>8.5237999999999994E-2</v>
      </c>
      <c r="BK86" s="339">
        <f>'2M - SGS'!BK86</f>
        <v>8.5109000000000004E-2</v>
      </c>
      <c r="BL86" s="339">
        <f>'2M - SGS'!BL86</f>
        <v>7.7715000000000006E-2</v>
      </c>
      <c r="BM86" s="339">
        <f>'2M - SGS'!BM86</f>
        <v>8.6136000000000004E-2</v>
      </c>
      <c r="BN86" s="339">
        <f>'2M - SGS'!BN86</f>
        <v>7.9796000000000006E-2</v>
      </c>
      <c r="BO86" s="339">
        <f>'2M - SGS'!BO86</f>
        <v>8.5334999999999994E-2</v>
      </c>
      <c r="BP86" s="339">
        <f>'2M - SGS'!BP86</f>
        <v>8.1994999999999998E-2</v>
      </c>
      <c r="BQ86" s="339">
        <f>'2M - SGS'!BQ86</f>
        <v>8.4098999999999993E-2</v>
      </c>
      <c r="BR86" s="339">
        <f>'2M - SGS'!BR86</f>
        <v>8.4198999999999996E-2</v>
      </c>
      <c r="BS86" s="339">
        <f>'2M - SGS'!BS86</f>
        <v>8.2512000000000002E-2</v>
      </c>
      <c r="BT86" s="339">
        <f>'2M - SGS'!BT86</f>
        <v>8.5277000000000006E-2</v>
      </c>
      <c r="BU86" s="339">
        <f>'2M - SGS'!BU86</f>
        <v>8.2588999999999996E-2</v>
      </c>
      <c r="BV86" s="339">
        <f>'2M - SGS'!BV86</f>
        <v>8.5237999999999994E-2</v>
      </c>
      <c r="BW86" s="339">
        <f>'2M - SGS'!BW86</f>
        <v>8.5109000000000004E-2</v>
      </c>
      <c r="BX86" s="339">
        <f>'2M - SGS'!BX86</f>
        <v>7.7715000000000006E-2</v>
      </c>
      <c r="BY86" s="339">
        <f>'2M - SGS'!BY86</f>
        <v>8.6136000000000004E-2</v>
      </c>
      <c r="BZ86" s="339">
        <f>'2M - SGS'!BZ86</f>
        <v>7.9796000000000006E-2</v>
      </c>
      <c r="CA86" s="339">
        <f>'2M - SGS'!CA86</f>
        <v>8.5334999999999994E-2</v>
      </c>
      <c r="CB86" s="339">
        <f>'2M - SGS'!CB86</f>
        <v>8.1994999999999998E-2</v>
      </c>
      <c r="CC86" s="339">
        <f>'2M - SGS'!CC86</f>
        <v>8.4098999999999993E-2</v>
      </c>
      <c r="CD86" s="339">
        <f>'2M - SGS'!CD86</f>
        <v>8.4198999999999996E-2</v>
      </c>
      <c r="CE86" s="339">
        <f>'2M - SGS'!CE86</f>
        <v>8.2512000000000002E-2</v>
      </c>
      <c r="CF86" s="339">
        <f>'2M - SGS'!CF86</f>
        <v>8.5277000000000006E-2</v>
      </c>
      <c r="CG86" s="339">
        <f>'2M - SGS'!CG86</f>
        <v>8.2588999999999996E-2</v>
      </c>
      <c r="CH86" s="340">
        <f>'2M - SGS'!CH86</f>
        <v>8.5237999999999994E-2</v>
      </c>
      <c r="CJ86" s="245">
        <f t="shared" si="103"/>
        <v>1.0000000000000002</v>
      </c>
    </row>
    <row r="87" spans="1:88" ht="15.6" x14ac:dyDescent="0.3">
      <c r="A87" s="574"/>
      <c r="B87" s="14" t="str">
        <f t="shared" si="102"/>
        <v>Motors</v>
      </c>
      <c r="C87" s="339">
        <f>'2M - SGS'!C87</f>
        <v>8.5109000000000004E-2</v>
      </c>
      <c r="D87" s="339">
        <f>'2M - SGS'!D87</f>
        <v>7.7715000000000006E-2</v>
      </c>
      <c r="E87" s="339">
        <f>'2M - SGS'!E87</f>
        <v>8.6136000000000004E-2</v>
      </c>
      <c r="F87" s="339">
        <f>'2M - SGS'!F87</f>
        <v>7.9796000000000006E-2</v>
      </c>
      <c r="G87" s="339">
        <f>'2M - SGS'!G87</f>
        <v>8.5334999999999994E-2</v>
      </c>
      <c r="H87" s="339">
        <f>'2M - SGS'!H87</f>
        <v>8.1994999999999998E-2</v>
      </c>
      <c r="I87" s="339">
        <f>'2M - SGS'!I87</f>
        <v>8.4098999999999993E-2</v>
      </c>
      <c r="J87" s="339">
        <f>'2M - SGS'!J87</f>
        <v>8.4198999999999996E-2</v>
      </c>
      <c r="K87" s="339">
        <f>'2M - SGS'!K87</f>
        <v>8.2512000000000002E-2</v>
      </c>
      <c r="L87" s="339">
        <f>'2M - SGS'!L87</f>
        <v>8.5277000000000006E-2</v>
      </c>
      <c r="M87" s="339">
        <f>'2M - SGS'!M87</f>
        <v>8.2588999999999996E-2</v>
      </c>
      <c r="N87" s="339">
        <f>'2M - SGS'!N87</f>
        <v>8.5237999999999994E-2</v>
      </c>
      <c r="O87" s="339">
        <f>'2M - SGS'!O87</f>
        <v>8.5109000000000004E-2</v>
      </c>
      <c r="P87" s="339">
        <f>'2M - SGS'!P87</f>
        <v>7.7715000000000006E-2</v>
      </c>
      <c r="Q87" s="339">
        <f>'2M - SGS'!Q87</f>
        <v>8.6136000000000004E-2</v>
      </c>
      <c r="R87" s="339">
        <f>'2M - SGS'!R87</f>
        <v>7.9796000000000006E-2</v>
      </c>
      <c r="S87" s="339">
        <f>'2M - SGS'!S87</f>
        <v>8.5334999999999994E-2</v>
      </c>
      <c r="T87" s="339">
        <f>'2M - SGS'!T87</f>
        <v>8.1994999999999998E-2</v>
      </c>
      <c r="U87" s="339">
        <f>'2M - SGS'!U87</f>
        <v>8.4098999999999993E-2</v>
      </c>
      <c r="V87" s="339">
        <f>'2M - SGS'!V87</f>
        <v>8.4198999999999996E-2</v>
      </c>
      <c r="W87" s="339">
        <f>'2M - SGS'!W87</f>
        <v>8.2512000000000002E-2</v>
      </c>
      <c r="X87" s="339">
        <f>'2M - SGS'!X87</f>
        <v>8.5277000000000006E-2</v>
      </c>
      <c r="Y87" s="339">
        <f>'2M - SGS'!Y87</f>
        <v>8.2588999999999996E-2</v>
      </c>
      <c r="Z87" s="339">
        <f>'2M - SGS'!Z87</f>
        <v>8.5237999999999994E-2</v>
      </c>
      <c r="AA87" s="339">
        <f>'2M - SGS'!AA87</f>
        <v>8.5109000000000004E-2</v>
      </c>
      <c r="AB87" s="339">
        <f>'2M - SGS'!AB87</f>
        <v>7.7715000000000006E-2</v>
      </c>
      <c r="AC87" s="339">
        <f>'2M - SGS'!AC87</f>
        <v>8.6136000000000004E-2</v>
      </c>
      <c r="AD87" s="339">
        <f>'2M - SGS'!AD87</f>
        <v>7.9796000000000006E-2</v>
      </c>
      <c r="AE87" s="339">
        <f>'2M - SGS'!AE87</f>
        <v>8.5334999999999994E-2</v>
      </c>
      <c r="AF87" s="339">
        <f>'2M - SGS'!AF87</f>
        <v>8.1994999999999998E-2</v>
      </c>
      <c r="AG87" s="339">
        <f>'2M - SGS'!AG87</f>
        <v>8.4098999999999993E-2</v>
      </c>
      <c r="AH87" s="339">
        <f>'2M - SGS'!AH87</f>
        <v>8.4198999999999996E-2</v>
      </c>
      <c r="AI87" s="339">
        <f>'2M - SGS'!AI87</f>
        <v>8.2512000000000002E-2</v>
      </c>
      <c r="AJ87" s="339">
        <f>'2M - SGS'!AJ87</f>
        <v>8.5277000000000006E-2</v>
      </c>
      <c r="AK87" s="339">
        <f>'2M - SGS'!AK87</f>
        <v>8.2588999999999996E-2</v>
      </c>
      <c r="AL87" s="339">
        <f>'2M - SGS'!AL87</f>
        <v>8.5237999999999994E-2</v>
      </c>
      <c r="AM87" s="339">
        <f>'2M - SGS'!AM87</f>
        <v>8.5109000000000004E-2</v>
      </c>
      <c r="AN87" s="339">
        <f>'2M - SGS'!AN87</f>
        <v>7.7715000000000006E-2</v>
      </c>
      <c r="AO87" s="339">
        <f>'2M - SGS'!AO87</f>
        <v>8.6136000000000004E-2</v>
      </c>
      <c r="AP87" s="339">
        <f>'2M - SGS'!AP87</f>
        <v>7.9796000000000006E-2</v>
      </c>
      <c r="AQ87" s="339">
        <f>'2M - SGS'!AQ87</f>
        <v>8.5334999999999994E-2</v>
      </c>
      <c r="AR87" s="339">
        <f>'2M - SGS'!AR87</f>
        <v>8.1994999999999998E-2</v>
      </c>
      <c r="AS87" s="339">
        <f>'2M - SGS'!AS87</f>
        <v>8.4098999999999993E-2</v>
      </c>
      <c r="AT87" s="339">
        <f>'2M - SGS'!AT87</f>
        <v>8.4198999999999996E-2</v>
      </c>
      <c r="AU87" s="339">
        <f>'2M - SGS'!AU87</f>
        <v>8.2512000000000002E-2</v>
      </c>
      <c r="AV87" s="339">
        <f>'2M - SGS'!AV87</f>
        <v>8.5277000000000006E-2</v>
      </c>
      <c r="AW87" s="339">
        <f>'2M - SGS'!AW87</f>
        <v>8.2588999999999996E-2</v>
      </c>
      <c r="AX87" s="339">
        <f>'2M - SGS'!AX87</f>
        <v>8.5237999999999994E-2</v>
      </c>
      <c r="AY87" s="339">
        <f>'2M - SGS'!AY87</f>
        <v>8.5109000000000004E-2</v>
      </c>
      <c r="AZ87" s="339">
        <f>'2M - SGS'!AZ87</f>
        <v>7.7715000000000006E-2</v>
      </c>
      <c r="BA87" s="339">
        <f>'2M - SGS'!BA87</f>
        <v>8.6136000000000004E-2</v>
      </c>
      <c r="BB87" s="339">
        <f>'2M - SGS'!BB87</f>
        <v>7.9796000000000006E-2</v>
      </c>
      <c r="BC87" s="339">
        <f>'2M - SGS'!BC87</f>
        <v>8.5334999999999994E-2</v>
      </c>
      <c r="BD87" s="339">
        <f>'2M - SGS'!BD87</f>
        <v>8.1994999999999998E-2</v>
      </c>
      <c r="BE87" s="339">
        <f>'2M - SGS'!BE87</f>
        <v>8.4098999999999993E-2</v>
      </c>
      <c r="BF87" s="339">
        <f>'2M - SGS'!BF87</f>
        <v>8.4198999999999996E-2</v>
      </c>
      <c r="BG87" s="339">
        <f>'2M - SGS'!BG87</f>
        <v>8.2512000000000002E-2</v>
      </c>
      <c r="BH87" s="339">
        <f>'2M - SGS'!BH87</f>
        <v>8.5277000000000006E-2</v>
      </c>
      <c r="BI87" s="339">
        <f>'2M - SGS'!BI87</f>
        <v>8.2588999999999996E-2</v>
      </c>
      <c r="BJ87" s="339">
        <f>'2M - SGS'!BJ87</f>
        <v>8.5237999999999994E-2</v>
      </c>
      <c r="BK87" s="339">
        <f>'2M - SGS'!BK87</f>
        <v>8.5109000000000004E-2</v>
      </c>
      <c r="BL87" s="339">
        <f>'2M - SGS'!BL87</f>
        <v>7.7715000000000006E-2</v>
      </c>
      <c r="BM87" s="339">
        <f>'2M - SGS'!BM87</f>
        <v>8.6136000000000004E-2</v>
      </c>
      <c r="BN87" s="339">
        <f>'2M - SGS'!BN87</f>
        <v>7.9796000000000006E-2</v>
      </c>
      <c r="BO87" s="339">
        <f>'2M - SGS'!BO87</f>
        <v>8.5334999999999994E-2</v>
      </c>
      <c r="BP87" s="339">
        <f>'2M - SGS'!BP87</f>
        <v>8.1994999999999998E-2</v>
      </c>
      <c r="BQ87" s="339">
        <f>'2M - SGS'!BQ87</f>
        <v>8.4098999999999993E-2</v>
      </c>
      <c r="BR87" s="339">
        <f>'2M - SGS'!BR87</f>
        <v>8.4198999999999996E-2</v>
      </c>
      <c r="BS87" s="339">
        <f>'2M - SGS'!BS87</f>
        <v>8.2512000000000002E-2</v>
      </c>
      <c r="BT87" s="339">
        <f>'2M - SGS'!BT87</f>
        <v>8.5277000000000006E-2</v>
      </c>
      <c r="BU87" s="339">
        <f>'2M - SGS'!BU87</f>
        <v>8.2588999999999996E-2</v>
      </c>
      <c r="BV87" s="339">
        <f>'2M - SGS'!BV87</f>
        <v>8.5237999999999994E-2</v>
      </c>
      <c r="BW87" s="339">
        <f>'2M - SGS'!BW87</f>
        <v>8.5109000000000004E-2</v>
      </c>
      <c r="BX87" s="339">
        <f>'2M - SGS'!BX87</f>
        <v>7.7715000000000006E-2</v>
      </c>
      <c r="BY87" s="339">
        <f>'2M - SGS'!BY87</f>
        <v>8.6136000000000004E-2</v>
      </c>
      <c r="BZ87" s="339">
        <f>'2M - SGS'!BZ87</f>
        <v>7.9796000000000006E-2</v>
      </c>
      <c r="CA87" s="339">
        <f>'2M - SGS'!CA87</f>
        <v>8.5334999999999994E-2</v>
      </c>
      <c r="CB87" s="339">
        <f>'2M - SGS'!CB87</f>
        <v>8.1994999999999998E-2</v>
      </c>
      <c r="CC87" s="339">
        <f>'2M - SGS'!CC87</f>
        <v>8.4098999999999993E-2</v>
      </c>
      <c r="CD87" s="339">
        <f>'2M - SGS'!CD87</f>
        <v>8.4198999999999996E-2</v>
      </c>
      <c r="CE87" s="339">
        <f>'2M - SGS'!CE87</f>
        <v>8.2512000000000002E-2</v>
      </c>
      <c r="CF87" s="339">
        <f>'2M - SGS'!CF87</f>
        <v>8.5277000000000006E-2</v>
      </c>
      <c r="CG87" s="339">
        <f>'2M - SGS'!CG87</f>
        <v>8.2588999999999996E-2</v>
      </c>
      <c r="CH87" s="340">
        <f>'2M - SGS'!CH87</f>
        <v>8.5237999999999994E-2</v>
      </c>
      <c r="CJ87" s="245">
        <f t="shared" si="103"/>
        <v>1.0000000000000002</v>
      </c>
    </row>
    <row r="88" spans="1:88" ht="15.6" x14ac:dyDescent="0.3">
      <c r="A88" s="574"/>
      <c r="B88" s="14" t="str">
        <f t="shared" si="102"/>
        <v>Process</v>
      </c>
      <c r="C88" s="339">
        <f>'2M - SGS'!C88</f>
        <v>8.5109000000000004E-2</v>
      </c>
      <c r="D88" s="339">
        <f>'2M - SGS'!D88</f>
        <v>7.7715000000000006E-2</v>
      </c>
      <c r="E88" s="339">
        <f>'2M - SGS'!E88</f>
        <v>8.6136000000000004E-2</v>
      </c>
      <c r="F88" s="339">
        <f>'2M - SGS'!F88</f>
        <v>7.9796000000000006E-2</v>
      </c>
      <c r="G88" s="339">
        <f>'2M - SGS'!G88</f>
        <v>8.5334999999999994E-2</v>
      </c>
      <c r="H88" s="339">
        <f>'2M - SGS'!H88</f>
        <v>8.1994999999999998E-2</v>
      </c>
      <c r="I88" s="339">
        <f>'2M - SGS'!I88</f>
        <v>8.4098999999999993E-2</v>
      </c>
      <c r="J88" s="339">
        <f>'2M - SGS'!J88</f>
        <v>8.4198999999999996E-2</v>
      </c>
      <c r="K88" s="339">
        <f>'2M - SGS'!K88</f>
        <v>8.2512000000000002E-2</v>
      </c>
      <c r="L88" s="339">
        <f>'2M - SGS'!L88</f>
        <v>8.5277000000000006E-2</v>
      </c>
      <c r="M88" s="339">
        <f>'2M - SGS'!M88</f>
        <v>8.2588999999999996E-2</v>
      </c>
      <c r="N88" s="339">
        <f>'2M - SGS'!N88</f>
        <v>8.5237999999999994E-2</v>
      </c>
      <c r="O88" s="339">
        <f>'2M - SGS'!O88</f>
        <v>8.5109000000000004E-2</v>
      </c>
      <c r="P88" s="339">
        <f>'2M - SGS'!P88</f>
        <v>7.7715000000000006E-2</v>
      </c>
      <c r="Q88" s="339">
        <f>'2M - SGS'!Q88</f>
        <v>8.6136000000000004E-2</v>
      </c>
      <c r="R88" s="339">
        <f>'2M - SGS'!R88</f>
        <v>7.9796000000000006E-2</v>
      </c>
      <c r="S88" s="339">
        <f>'2M - SGS'!S88</f>
        <v>8.5334999999999994E-2</v>
      </c>
      <c r="T88" s="339">
        <f>'2M - SGS'!T88</f>
        <v>8.1994999999999998E-2</v>
      </c>
      <c r="U88" s="339">
        <f>'2M - SGS'!U88</f>
        <v>8.4098999999999993E-2</v>
      </c>
      <c r="V88" s="339">
        <f>'2M - SGS'!V88</f>
        <v>8.4198999999999996E-2</v>
      </c>
      <c r="W88" s="339">
        <f>'2M - SGS'!W88</f>
        <v>8.2512000000000002E-2</v>
      </c>
      <c r="X88" s="339">
        <f>'2M - SGS'!X88</f>
        <v>8.5277000000000006E-2</v>
      </c>
      <c r="Y88" s="339">
        <f>'2M - SGS'!Y88</f>
        <v>8.2588999999999996E-2</v>
      </c>
      <c r="Z88" s="339">
        <f>'2M - SGS'!Z88</f>
        <v>8.5237999999999994E-2</v>
      </c>
      <c r="AA88" s="339">
        <f>'2M - SGS'!AA88</f>
        <v>8.5109000000000004E-2</v>
      </c>
      <c r="AB88" s="339">
        <f>'2M - SGS'!AB88</f>
        <v>7.7715000000000006E-2</v>
      </c>
      <c r="AC88" s="339">
        <f>'2M - SGS'!AC88</f>
        <v>8.6136000000000004E-2</v>
      </c>
      <c r="AD88" s="339">
        <f>'2M - SGS'!AD88</f>
        <v>7.9796000000000006E-2</v>
      </c>
      <c r="AE88" s="339">
        <f>'2M - SGS'!AE88</f>
        <v>8.5334999999999994E-2</v>
      </c>
      <c r="AF88" s="339">
        <f>'2M - SGS'!AF88</f>
        <v>8.1994999999999998E-2</v>
      </c>
      <c r="AG88" s="339">
        <f>'2M - SGS'!AG88</f>
        <v>8.4098999999999993E-2</v>
      </c>
      <c r="AH88" s="339">
        <f>'2M - SGS'!AH88</f>
        <v>8.4198999999999996E-2</v>
      </c>
      <c r="AI88" s="339">
        <f>'2M - SGS'!AI88</f>
        <v>8.2512000000000002E-2</v>
      </c>
      <c r="AJ88" s="339">
        <f>'2M - SGS'!AJ88</f>
        <v>8.5277000000000006E-2</v>
      </c>
      <c r="AK88" s="339">
        <f>'2M - SGS'!AK88</f>
        <v>8.2588999999999996E-2</v>
      </c>
      <c r="AL88" s="339">
        <f>'2M - SGS'!AL88</f>
        <v>8.5237999999999994E-2</v>
      </c>
      <c r="AM88" s="339">
        <f>'2M - SGS'!AM88</f>
        <v>8.5109000000000004E-2</v>
      </c>
      <c r="AN88" s="339">
        <f>'2M - SGS'!AN88</f>
        <v>7.7715000000000006E-2</v>
      </c>
      <c r="AO88" s="339">
        <f>'2M - SGS'!AO88</f>
        <v>8.6136000000000004E-2</v>
      </c>
      <c r="AP88" s="339">
        <f>'2M - SGS'!AP88</f>
        <v>7.9796000000000006E-2</v>
      </c>
      <c r="AQ88" s="339">
        <f>'2M - SGS'!AQ88</f>
        <v>8.5334999999999994E-2</v>
      </c>
      <c r="AR88" s="339">
        <f>'2M - SGS'!AR88</f>
        <v>8.1994999999999998E-2</v>
      </c>
      <c r="AS88" s="339">
        <f>'2M - SGS'!AS88</f>
        <v>8.4098999999999993E-2</v>
      </c>
      <c r="AT88" s="339">
        <f>'2M - SGS'!AT88</f>
        <v>8.4198999999999996E-2</v>
      </c>
      <c r="AU88" s="339">
        <f>'2M - SGS'!AU88</f>
        <v>8.2512000000000002E-2</v>
      </c>
      <c r="AV88" s="339">
        <f>'2M - SGS'!AV88</f>
        <v>8.5277000000000006E-2</v>
      </c>
      <c r="AW88" s="339">
        <f>'2M - SGS'!AW88</f>
        <v>8.2588999999999996E-2</v>
      </c>
      <c r="AX88" s="339">
        <f>'2M - SGS'!AX88</f>
        <v>8.5237999999999994E-2</v>
      </c>
      <c r="AY88" s="339">
        <f>'2M - SGS'!AY88</f>
        <v>8.5109000000000004E-2</v>
      </c>
      <c r="AZ88" s="339">
        <f>'2M - SGS'!AZ88</f>
        <v>7.7715000000000006E-2</v>
      </c>
      <c r="BA88" s="339">
        <f>'2M - SGS'!BA88</f>
        <v>8.6136000000000004E-2</v>
      </c>
      <c r="BB88" s="339">
        <f>'2M - SGS'!BB88</f>
        <v>7.9796000000000006E-2</v>
      </c>
      <c r="BC88" s="339">
        <f>'2M - SGS'!BC88</f>
        <v>8.5334999999999994E-2</v>
      </c>
      <c r="BD88" s="339">
        <f>'2M - SGS'!BD88</f>
        <v>8.1994999999999998E-2</v>
      </c>
      <c r="BE88" s="339">
        <f>'2M - SGS'!BE88</f>
        <v>8.4098999999999993E-2</v>
      </c>
      <c r="BF88" s="339">
        <f>'2M - SGS'!BF88</f>
        <v>8.4198999999999996E-2</v>
      </c>
      <c r="BG88" s="339">
        <f>'2M - SGS'!BG88</f>
        <v>8.2512000000000002E-2</v>
      </c>
      <c r="BH88" s="339">
        <f>'2M - SGS'!BH88</f>
        <v>8.5277000000000006E-2</v>
      </c>
      <c r="BI88" s="339">
        <f>'2M - SGS'!BI88</f>
        <v>8.2588999999999996E-2</v>
      </c>
      <c r="BJ88" s="339">
        <f>'2M - SGS'!BJ88</f>
        <v>8.5237999999999994E-2</v>
      </c>
      <c r="BK88" s="339">
        <f>'2M - SGS'!BK88</f>
        <v>8.5109000000000004E-2</v>
      </c>
      <c r="BL88" s="339">
        <f>'2M - SGS'!BL88</f>
        <v>7.7715000000000006E-2</v>
      </c>
      <c r="BM88" s="339">
        <f>'2M - SGS'!BM88</f>
        <v>8.6136000000000004E-2</v>
      </c>
      <c r="BN88" s="339">
        <f>'2M - SGS'!BN88</f>
        <v>7.9796000000000006E-2</v>
      </c>
      <c r="BO88" s="339">
        <f>'2M - SGS'!BO88</f>
        <v>8.5334999999999994E-2</v>
      </c>
      <c r="BP88" s="339">
        <f>'2M - SGS'!BP88</f>
        <v>8.1994999999999998E-2</v>
      </c>
      <c r="BQ88" s="339">
        <f>'2M - SGS'!BQ88</f>
        <v>8.4098999999999993E-2</v>
      </c>
      <c r="BR88" s="339">
        <f>'2M - SGS'!BR88</f>
        <v>8.4198999999999996E-2</v>
      </c>
      <c r="BS88" s="339">
        <f>'2M - SGS'!BS88</f>
        <v>8.2512000000000002E-2</v>
      </c>
      <c r="BT88" s="339">
        <f>'2M - SGS'!BT88</f>
        <v>8.5277000000000006E-2</v>
      </c>
      <c r="BU88" s="339">
        <f>'2M - SGS'!BU88</f>
        <v>8.2588999999999996E-2</v>
      </c>
      <c r="BV88" s="339">
        <f>'2M - SGS'!BV88</f>
        <v>8.5237999999999994E-2</v>
      </c>
      <c r="BW88" s="339">
        <f>'2M - SGS'!BW88</f>
        <v>8.5109000000000004E-2</v>
      </c>
      <c r="BX88" s="339">
        <f>'2M - SGS'!BX88</f>
        <v>7.7715000000000006E-2</v>
      </c>
      <c r="BY88" s="339">
        <f>'2M - SGS'!BY88</f>
        <v>8.6136000000000004E-2</v>
      </c>
      <c r="BZ88" s="339">
        <f>'2M - SGS'!BZ88</f>
        <v>7.9796000000000006E-2</v>
      </c>
      <c r="CA88" s="339">
        <f>'2M - SGS'!CA88</f>
        <v>8.5334999999999994E-2</v>
      </c>
      <c r="CB88" s="339">
        <f>'2M - SGS'!CB88</f>
        <v>8.1994999999999998E-2</v>
      </c>
      <c r="CC88" s="339">
        <f>'2M - SGS'!CC88</f>
        <v>8.4098999999999993E-2</v>
      </c>
      <c r="CD88" s="339">
        <f>'2M - SGS'!CD88</f>
        <v>8.4198999999999996E-2</v>
      </c>
      <c r="CE88" s="339">
        <f>'2M - SGS'!CE88</f>
        <v>8.2512000000000002E-2</v>
      </c>
      <c r="CF88" s="339">
        <f>'2M - SGS'!CF88</f>
        <v>8.5277000000000006E-2</v>
      </c>
      <c r="CG88" s="339">
        <f>'2M - SGS'!CG88</f>
        <v>8.2588999999999996E-2</v>
      </c>
      <c r="CH88" s="340">
        <f>'2M - SGS'!CH88</f>
        <v>8.5237999999999994E-2</v>
      </c>
      <c r="CJ88" s="245">
        <f t="shared" si="103"/>
        <v>1.0000000000000002</v>
      </c>
    </row>
    <row r="89" spans="1:88" ht="15.6" x14ac:dyDescent="0.3">
      <c r="A89" s="574"/>
      <c r="B89" s="14" t="str">
        <f t="shared" si="102"/>
        <v>Refrigeration</v>
      </c>
      <c r="C89" s="339">
        <f>'2M - SGS'!C89</f>
        <v>8.3486000000000005E-2</v>
      </c>
      <c r="D89" s="339">
        <f>'2M - SGS'!D89</f>
        <v>7.6158000000000003E-2</v>
      </c>
      <c r="E89" s="339">
        <f>'2M - SGS'!E89</f>
        <v>8.3346000000000003E-2</v>
      </c>
      <c r="F89" s="339">
        <f>'2M - SGS'!F89</f>
        <v>8.0782999999999994E-2</v>
      </c>
      <c r="G89" s="339">
        <f>'2M - SGS'!G89</f>
        <v>8.5133E-2</v>
      </c>
      <c r="H89" s="339">
        <f>'2M - SGS'!H89</f>
        <v>8.4294999999999995E-2</v>
      </c>
      <c r="I89" s="339">
        <f>'2M - SGS'!I89</f>
        <v>8.7456999999999993E-2</v>
      </c>
      <c r="J89" s="339">
        <f>'2M - SGS'!J89</f>
        <v>8.7230000000000002E-2</v>
      </c>
      <c r="K89" s="339">
        <f>'2M - SGS'!K89</f>
        <v>8.3319000000000004E-2</v>
      </c>
      <c r="L89" s="339">
        <f>'2M - SGS'!L89</f>
        <v>8.4562999999999999E-2</v>
      </c>
      <c r="M89" s="339">
        <f>'2M - SGS'!M89</f>
        <v>8.1112000000000004E-2</v>
      </c>
      <c r="N89" s="339">
        <f>'2M - SGS'!N89</f>
        <v>8.3118999999999998E-2</v>
      </c>
      <c r="O89" s="339">
        <f>'2M - SGS'!O89</f>
        <v>8.3486000000000005E-2</v>
      </c>
      <c r="P89" s="339">
        <f>'2M - SGS'!P89</f>
        <v>7.6158000000000003E-2</v>
      </c>
      <c r="Q89" s="339">
        <f>'2M - SGS'!Q89</f>
        <v>8.3346000000000003E-2</v>
      </c>
      <c r="R89" s="339">
        <f>'2M - SGS'!R89</f>
        <v>8.0782999999999994E-2</v>
      </c>
      <c r="S89" s="339">
        <f>'2M - SGS'!S89</f>
        <v>8.5133E-2</v>
      </c>
      <c r="T89" s="339">
        <f>'2M - SGS'!T89</f>
        <v>8.4294999999999995E-2</v>
      </c>
      <c r="U89" s="339">
        <f>'2M - SGS'!U89</f>
        <v>8.7456999999999993E-2</v>
      </c>
      <c r="V89" s="339">
        <f>'2M - SGS'!V89</f>
        <v>8.7230000000000002E-2</v>
      </c>
      <c r="W89" s="339">
        <f>'2M - SGS'!W89</f>
        <v>8.3319000000000004E-2</v>
      </c>
      <c r="X89" s="339">
        <f>'2M - SGS'!X89</f>
        <v>8.4562999999999999E-2</v>
      </c>
      <c r="Y89" s="339">
        <f>'2M - SGS'!Y89</f>
        <v>8.1112000000000004E-2</v>
      </c>
      <c r="Z89" s="339">
        <f>'2M - SGS'!Z89</f>
        <v>8.3118999999999998E-2</v>
      </c>
      <c r="AA89" s="339">
        <f>'2M - SGS'!AA89</f>
        <v>8.3486000000000005E-2</v>
      </c>
      <c r="AB89" s="339">
        <f>'2M - SGS'!AB89</f>
        <v>7.6158000000000003E-2</v>
      </c>
      <c r="AC89" s="339">
        <f>'2M - SGS'!AC89</f>
        <v>8.3346000000000003E-2</v>
      </c>
      <c r="AD89" s="339">
        <f>'2M - SGS'!AD89</f>
        <v>8.0782999999999994E-2</v>
      </c>
      <c r="AE89" s="339">
        <f>'2M - SGS'!AE89</f>
        <v>8.5133E-2</v>
      </c>
      <c r="AF89" s="339">
        <f>'2M - SGS'!AF89</f>
        <v>8.4294999999999995E-2</v>
      </c>
      <c r="AG89" s="339">
        <f>'2M - SGS'!AG89</f>
        <v>8.7456999999999993E-2</v>
      </c>
      <c r="AH89" s="339">
        <f>'2M - SGS'!AH89</f>
        <v>8.7230000000000002E-2</v>
      </c>
      <c r="AI89" s="339">
        <f>'2M - SGS'!AI89</f>
        <v>8.3319000000000004E-2</v>
      </c>
      <c r="AJ89" s="339">
        <f>'2M - SGS'!AJ89</f>
        <v>8.4562999999999999E-2</v>
      </c>
      <c r="AK89" s="339">
        <f>'2M - SGS'!AK89</f>
        <v>8.1112000000000004E-2</v>
      </c>
      <c r="AL89" s="339">
        <f>'2M - SGS'!AL89</f>
        <v>8.3118999999999998E-2</v>
      </c>
      <c r="AM89" s="339">
        <f>'2M - SGS'!AM89</f>
        <v>8.3486000000000005E-2</v>
      </c>
      <c r="AN89" s="339">
        <f>'2M - SGS'!AN89</f>
        <v>7.6158000000000003E-2</v>
      </c>
      <c r="AO89" s="339">
        <f>'2M - SGS'!AO89</f>
        <v>8.3346000000000003E-2</v>
      </c>
      <c r="AP89" s="339">
        <f>'2M - SGS'!AP89</f>
        <v>8.0782999999999994E-2</v>
      </c>
      <c r="AQ89" s="339">
        <f>'2M - SGS'!AQ89</f>
        <v>8.5133E-2</v>
      </c>
      <c r="AR89" s="339">
        <f>'2M - SGS'!AR89</f>
        <v>8.4294999999999995E-2</v>
      </c>
      <c r="AS89" s="339">
        <f>'2M - SGS'!AS89</f>
        <v>8.7456999999999993E-2</v>
      </c>
      <c r="AT89" s="339">
        <f>'2M - SGS'!AT89</f>
        <v>8.7230000000000002E-2</v>
      </c>
      <c r="AU89" s="339">
        <f>'2M - SGS'!AU89</f>
        <v>8.3319000000000004E-2</v>
      </c>
      <c r="AV89" s="339">
        <f>'2M - SGS'!AV89</f>
        <v>8.4562999999999999E-2</v>
      </c>
      <c r="AW89" s="339">
        <f>'2M - SGS'!AW89</f>
        <v>8.1112000000000004E-2</v>
      </c>
      <c r="AX89" s="339">
        <f>'2M - SGS'!AX89</f>
        <v>8.3118999999999998E-2</v>
      </c>
      <c r="AY89" s="339">
        <f>'2M - SGS'!AY89</f>
        <v>8.3486000000000005E-2</v>
      </c>
      <c r="AZ89" s="339">
        <f>'2M - SGS'!AZ89</f>
        <v>7.6158000000000003E-2</v>
      </c>
      <c r="BA89" s="339">
        <f>'2M - SGS'!BA89</f>
        <v>8.3346000000000003E-2</v>
      </c>
      <c r="BB89" s="339">
        <f>'2M - SGS'!BB89</f>
        <v>8.0782999999999994E-2</v>
      </c>
      <c r="BC89" s="339">
        <f>'2M - SGS'!BC89</f>
        <v>8.5133E-2</v>
      </c>
      <c r="BD89" s="339">
        <f>'2M - SGS'!BD89</f>
        <v>8.4294999999999995E-2</v>
      </c>
      <c r="BE89" s="339">
        <f>'2M - SGS'!BE89</f>
        <v>8.7456999999999993E-2</v>
      </c>
      <c r="BF89" s="339">
        <f>'2M - SGS'!BF89</f>
        <v>8.7230000000000002E-2</v>
      </c>
      <c r="BG89" s="339">
        <f>'2M - SGS'!BG89</f>
        <v>8.3319000000000004E-2</v>
      </c>
      <c r="BH89" s="339">
        <f>'2M - SGS'!BH89</f>
        <v>8.4562999999999999E-2</v>
      </c>
      <c r="BI89" s="339">
        <f>'2M - SGS'!BI89</f>
        <v>8.1112000000000004E-2</v>
      </c>
      <c r="BJ89" s="339">
        <f>'2M - SGS'!BJ89</f>
        <v>8.3118999999999998E-2</v>
      </c>
      <c r="BK89" s="339">
        <f>'2M - SGS'!BK89</f>
        <v>8.3486000000000005E-2</v>
      </c>
      <c r="BL89" s="339">
        <f>'2M - SGS'!BL89</f>
        <v>7.6158000000000003E-2</v>
      </c>
      <c r="BM89" s="339">
        <f>'2M - SGS'!BM89</f>
        <v>8.3346000000000003E-2</v>
      </c>
      <c r="BN89" s="339">
        <f>'2M - SGS'!BN89</f>
        <v>8.0782999999999994E-2</v>
      </c>
      <c r="BO89" s="339">
        <f>'2M - SGS'!BO89</f>
        <v>8.5133E-2</v>
      </c>
      <c r="BP89" s="339">
        <f>'2M - SGS'!BP89</f>
        <v>8.4294999999999995E-2</v>
      </c>
      <c r="BQ89" s="339">
        <f>'2M - SGS'!BQ89</f>
        <v>8.7456999999999993E-2</v>
      </c>
      <c r="BR89" s="339">
        <f>'2M - SGS'!BR89</f>
        <v>8.7230000000000002E-2</v>
      </c>
      <c r="BS89" s="339">
        <f>'2M - SGS'!BS89</f>
        <v>8.3319000000000004E-2</v>
      </c>
      <c r="BT89" s="339">
        <f>'2M - SGS'!BT89</f>
        <v>8.4562999999999999E-2</v>
      </c>
      <c r="BU89" s="339">
        <f>'2M - SGS'!BU89</f>
        <v>8.1112000000000004E-2</v>
      </c>
      <c r="BV89" s="339">
        <f>'2M - SGS'!BV89</f>
        <v>8.3118999999999998E-2</v>
      </c>
      <c r="BW89" s="339">
        <f>'2M - SGS'!BW89</f>
        <v>8.3486000000000005E-2</v>
      </c>
      <c r="BX89" s="339">
        <f>'2M - SGS'!BX89</f>
        <v>7.6158000000000003E-2</v>
      </c>
      <c r="BY89" s="339">
        <f>'2M - SGS'!BY89</f>
        <v>8.3346000000000003E-2</v>
      </c>
      <c r="BZ89" s="339">
        <f>'2M - SGS'!BZ89</f>
        <v>8.0782999999999994E-2</v>
      </c>
      <c r="CA89" s="339">
        <f>'2M - SGS'!CA89</f>
        <v>8.5133E-2</v>
      </c>
      <c r="CB89" s="339">
        <f>'2M - SGS'!CB89</f>
        <v>8.4294999999999995E-2</v>
      </c>
      <c r="CC89" s="339">
        <f>'2M - SGS'!CC89</f>
        <v>8.7456999999999993E-2</v>
      </c>
      <c r="CD89" s="339">
        <f>'2M - SGS'!CD89</f>
        <v>8.7230000000000002E-2</v>
      </c>
      <c r="CE89" s="339">
        <f>'2M - SGS'!CE89</f>
        <v>8.3319000000000004E-2</v>
      </c>
      <c r="CF89" s="339">
        <f>'2M - SGS'!CF89</f>
        <v>8.4562999999999999E-2</v>
      </c>
      <c r="CG89" s="339">
        <f>'2M - SGS'!CG89</f>
        <v>8.1112000000000004E-2</v>
      </c>
      <c r="CH89" s="340">
        <f>'2M - SGS'!CH89</f>
        <v>8.3118999999999998E-2</v>
      </c>
      <c r="CJ89" s="245">
        <f t="shared" si="103"/>
        <v>1.0000010000000001</v>
      </c>
    </row>
    <row r="90" spans="1:88" ht="16.2" thickBot="1" x14ac:dyDescent="0.35">
      <c r="A90" s="575"/>
      <c r="B90" s="15" t="str">
        <f t="shared" si="102"/>
        <v>Water Heating</v>
      </c>
      <c r="C90" s="347">
        <f>'2M - SGS'!C90</f>
        <v>0.108255</v>
      </c>
      <c r="D90" s="347">
        <f>'2M - SGS'!D90</f>
        <v>9.1078000000000006E-2</v>
      </c>
      <c r="E90" s="347">
        <f>'2M - SGS'!E90</f>
        <v>8.5239999999999996E-2</v>
      </c>
      <c r="F90" s="347">
        <f>'2M - SGS'!F90</f>
        <v>7.2980000000000003E-2</v>
      </c>
      <c r="G90" s="347">
        <f>'2M - SGS'!G90</f>
        <v>7.9849000000000003E-2</v>
      </c>
      <c r="H90" s="347">
        <f>'2M - SGS'!H90</f>
        <v>7.2720999999999994E-2</v>
      </c>
      <c r="I90" s="347">
        <f>'2M - SGS'!I90</f>
        <v>7.4929999999999997E-2</v>
      </c>
      <c r="J90" s="347">
        <f>'2M - SGS'!J90</f>
        <v>7.5861999999999999E-2</v>
      </c>
      <c r="K90" s="347">
        <f>'2M - SGS'!K90</f>
        <v>7.5733999999999996E-2</v>
      </c>
      <c r="L90" s="347">
        <f>'2M - SGS'!L90</f>
        <v>8.2808000000000007E-2</v>
      </c>
      <c r="M90" s="347">
        <f>'2M - SGS'!M90</f>
        <v>8.6345000000000005E-2</v>
      </c>
      <c r="N90" s="347">
        <f>'2M - SGS'!N90</f>
        <v>9.4200000000000006E-2</v>
      </c>
      <c r="O90" s="347">
        <f>'2M - SGS'!O90</f>
        <v>0.108255</v>
      </c>
      <c r="P90" s="347">
        <f>'2M - SGS'!P90</f>
        <v>9.1078000000000006E-2</v>
      </c>
      <c r="Q90" s="347">
        <f>'2M - SGS'!Q90</f>
        <v>8.5239999999999996E-2</v>
      </c>
      <c r="R90" s="347">
        <f>'2M - SGS'!R90</f>
        <v>7.2980000000000003E-2</v>
      </c>
      <c r="S90" s="347">
        <f>'2M - SGS'!S90</f>
        <v>7.9849000000000003E-2</v>
      </c>
      <c r="T90" s="347">
        <f>'2M - SGS'!T90</f>
        <v>7.2720999999999994E-2</v>
      </c>
      <c r="U90" s="347">
        <f>'2M - SGS'!U90</f>
        <v>7.4929999999999997E-2</v>
      </c>
      <c r="V90" s="347">
        <f>'2M - SGS'!V90</f>
        <v>7.5861999999999999E-2</v>
      </c>
      <c r="W90" s="347">
        <f>'2M - SGS'!W90</f>
        <v>7.5733999999999996E-2</v>
      </c>
      <c r="X90" s="347">
        <f>'2M - SGS'!X90</f>
        <v>8.2808000000000007E-2</v>
      </c>
      <c r="Y90" s="347">
        <f>'2M - SGS'!Y90</f>
        <v>8.6345000000000005E-2</v>
      </c>
      <c r="Z90" s="347">
        <f>'2M - SGS'!Z90</f>
        <v>9.4200000000000006E-2</v>
      </c>
      <c r="AA90" s="347">
        <f>'2M - SGS'!AA90</f>
        <v>0.108255</v>
      </c>
      <c r="AB90" s="347">
        <f>'2M - SGS'!AB90</f>
        <v>9.1078000000000006E-2</v>
      </c>
      <c r="AC90" s="347">
        <f>'2M - SGS'!AC90</f>
        <v>8.5239999999999996E-2</v>
      </c>
      <c r="AD90" s="347">
        <f>'2M - SGS'!AD90</f>
        <v>7.2980000000000003E-2</v>
      </c>
      <c r="AE90" s="347">
        <f>'2M - SGS'!AE90</f>
        <v>7.9849000000000003E-2</v>
      </c>
      <c r="AF90" s="347">
        <f>'2M - SGS'!AF90</f>
        <v>7.2720999999999994E-2</v>
      </c>
      <c r="AG90" s="347">
        <f>'2M - SGS'!AG90</f>
        <v>7.4929999999999997E-2</v>
      </c>
      <c r="AH90" s="347">
        <f>'2M - SGS'!AH90</f>
        <v>7.5861999999999999E-2</v>
      </c>
      <c r="AI90" s="347">
        <f>'2M - SGS'!AI90</f>
        <v>7.5733999999999996E-2</v>
      </c>
      <c r="AJ90" s="347">
        <f>'2M - SGS'!AJ90</f>
        <v>8.2808000000000007E-2</v>
      </c>
      <c r="AK90" s="347">
        <f>'2M - SGS'!AK90</f>
        <v>8.6345000000000005E-2</v>
      </c>
      <c r="AL90" s="347">
        <f>'2M - SGS'!AL90</f>
        <v>9.4200000000000006E-2</v>
      </c>
      <c r="AM90" s="347">
        <f>'2M - SGS'!AM90</f>
        <v>0.108255</v>
      </c>
      <c r="AN90" s="347">
        <f>'2M - SGS'!AN90</f>
        <v>9.1078000000000006E-2</v>
      </c>
      <c r="AO90" s="347">
        <f>'2M - SGS'!AO90</f>
        <v>8.5239999999999996E-2</v>
      </c>
      <c r="AP90" s="347">
        <f>'2M - SGS'!AP90</f>
        <v>7.2980000000000003E-2</v>
      </c>
      <c r="AQ90" s="347">
        <f>'2M - SGS'!AQ90</f>
        <v>7.9849000000000003E-2</v>
      </c>
      <c r="AR90" s="347">
        <f>'2M - SGS'!AR90</f>
        <v>7.2720999999999994E-2</v>
      </c>
      <c r="AS90" s="347">
        <f>'2M - SGS'!AS90</f>
        <v>7.4929999999999997E-2</v>
      </c>
      <c r="AT90" s="347">
        <f>'2M - SGS'!AT90</f>
        <v>7.5861999999999999E-2</v>
      </c>
      <c r="AU90" s="347">
        <f>'2M - SGS'!AU90</f>
        <v>7.5733999999999996E-2</v>
      </c>
      <c r="AV90" s="347">
        <f>'2M - SGS'!AV90</f>
        <v>8.2808000000000007E-2</v>
      </c>
      <c r="AW90" s="347">
        <f>'2M - SGS'!AW90</f>
        <v>8.6345000000000005E-2</v>
      </c>
      <c r="AX90" s="347">
        <f>'2M - SGS'!AX90</f>
        <v>9.4200000000000006E-2</v>
      </c>
      <c r="AY90" s="347">
        <f>'2M - SGS'!AY90</f>
        <v>0.108255</v>
      </c>
      <c r="AZ90" s="347">
        <f>'2M - SGS'!AZ90</f>
        <v>9.1078000000000006E-2</v>
      </c>
      <c r="BA90" s="347">
        <f>'2M - SGS'!BA90</f>
        <v>8.5239999999999996E-2</v>
      </c>
      <c r="BB90" s="347">
        <f>'2M - SGS'!BB90</f>
        <v>7.2980000000000003E-2</v>
      </c>
      <c r="BC90" s="347">
        <f>'2M - SGS'!BC90</f>
        <v>7.9849000000000003E-2</v>
      </c>
      <c r="BD90" s="347">
        <f>'2M - SGS'!BD90</f>
        <v>7.2720999999999994E-2</v>
      </c>
      <c r="BE90" s="347">
        <f>'2M - SGS'!BE90</f>
        <v>7.4929999999999997E-2</v>
      </c>
      <c r="BF90" s="347">
        <f>'2M - SGS'!BF90</f>
        <v>7.5861999999999999E-2</v>
      </c>
      <c r="BG90" s="347">
        <f>'2M - SGS'!BG90</f>
        <v>7.5733999999999996E-2</v>
      </c>
      <c r="BH90" s="347">
        <f>'2M - SGS'!BH90</f>
        <v>8.2808000000000007E-2</v>
      </c>
      <c r="BI90" s="347">
        <f>'2M - SGS'!BI90</f>
        <v>8.6345000000000005E-2</v>
      </c>
      <c r="BJ90" s="347">
        <f>'2M - SGS'!BJ90</f>
        <v>9.4200000000000006E-2</v>
      </c>
      <c r="BK90" s="347">
        <f>'2M - SGS'!BK90</f>
        <v>0.108255</v>
      </c>
      <c r="BL90" s="347">
        <f>'2M - SGS'!BL90</f>
        <v>9.1078000000000006E-2</v>
      </c>
      <c r="BM90" s="347">
        <f>'2M - SGS'!BM90</f>
        <v>8.5239999999999996E-2</v>
      </c>
      <c r="BN90" s="347">
        <f>'2M - SGS'!BN90</f>
        <v>7.2980000000000003E-2</v>
      </c>
      <c r="BO90" s="347">
        <f>'2M - SGS'!BO90</f>
        <v>7.9849000000000003E-2</v>
      </c>
      <c r="BP90" s="347">
        <f>'2M - SGS'!BP90</f>
        <v>7.2720999999999994E-2</v>
      </c>
      <c r="BQ90" s="347">
        <f>'2M - SGS'!BQ90</f>
        <v>7.4929999999999997E-2</v>
      </c>
      <c r="BR90" s="347">
        <f>'2M - SGS'!BR90</f>
        <v>7.5861999999999999E-2</v>
      </c>
      <c r="BS90" s="347">
        <f>'2M - SGS'!BS90</f>
        <v>7.5733999999999996E-2</v>
      </c>
      <c r="BT90" s="347">
        <f>'2M - SGS'!BT90</f>
        <v>8.2808000000000007E-2</v>
      </c>
      <c r="BU90" s="347">
        <f>'2M - SGS'!BU90</f>
        <v>8.6345000000000005E-2</v>
      </c>
      <c r="BV90" s="347">
        <f>'2M - SGS'!BV90</f>
        <v>9.4200000000000006E-2</v>
      </c>
      <c r="BW90" s="347">
        <f>'2M - SGS'!BW90</f>
        <v>0.108255</v>
      </c>
      <c r="BX90" s="347">
        <f>'2M - SGS'!BX90</f>
        <v>9.1078000000000006E-2</v>
      </c>
      <c r="BY90" s="347">
        <f>'2M - SGS'!BY90</f>
        <v>8.5239999999999996E-2</v>
      </c>
      <c r="BZ90" s="347">
        <f>'2M - SGS'!BZ90</f>
        <v>7.2980000000000003E-2</v>
      </c>
      <c r="CA90" s="347">
        <f>'2M - SGS'!CA90</f>
        <v>7.9849000000000003E-2</v>
      </c>
      <c r="CB90" s="347">
        <f>'2M - SGS'!CB90</f>
        <v>7.2720999999999994E-2</v>
      </c>
      <c r="CC90" s="347">
        <f>'2M - SGS'!CC90</f>
        <v>7.4929999999999997E-2</v>
      </c>
      <c r="CD90" s="347">
        <f>'2M - SGS'!CD90</f>
        <v>7.5861999999999999E-2</v>
      </c>
      <c r="CE90" s="347">
        <f>'2M - SGS'!CE90</f>
        <v>7.5733999999999996E-2</v>
      </c>
      <c r="CF90" s="347">
        <f>'2M - SGS'!CF90</f>
        <v>8.2808000000000007E-2</v>
      </c>
      <c r="CG90" s="347">
        <f>'2M - SGS'!CG90</f>
        <v>8.6345000000000005E-2</v>
      </c>
      <c r="CH90" s="348">
        <f>'2M - SGS'!CH90</f>
        <v>9.4200000000000006E-2</v>
      </c>
      <c r="CJ90" s="245">
        <f t="shared" si="103"/>
        <v>1.0000020000000001</v>
      </c>
    </row>
    <row r="91" spans="1:88" ht="15" thickBot="1" x14ac:dyDescent="0.35">
      <c r="CJ91" s="229" t="s">
        <v>186</v>
      </c>
    </row>
    <row r="92" spans="1:88" ht="15" customHeight="1" thickBot="1" x14ac:dyDescent="0.35">
      <c r="A92" s="611" t="s">
        <v>28</v>
      </c>
      <c r="B92" s="305" t="s">
        <v>31</v>
      </c>
      <c r="C92" s="174">
        <f>C$4</f>
        <v>44927</v>
      </c>
      <c r="D92" s="174">
        <f t="shared" ref="D92:BO92" si="104">D$4</f>
        <v>44958</v>
      </c>
      <c r="E92" s="174">
        <f t="shared" si="104"/>
        <v>44986</v>
      </c>
      <c r="F92" s="174">
        <f t="shared" si="104"/>
        <v>45017</v>
      </c>
      <c r="G92" s="174">
        <f t="shared" si="104"/>
        <v>45047</v>
      </c>
      <c r="H92" s="174">
        <f t="shared" si="104"/>
        <v>45078</v>
      </c>
      <c r="I92" s="174">
        <f t="shared" si="104"/>
        <v>45108</v>
      </c>
      <c r="J92" s="174">
        <f t="shared" si="104"/>
        <v>45139</v>
      </c>
      <c r="K92" s="174">
        <f t="shared" si="104"/>
        <v>45170</v>
      </c>
      <c r="L92" s="174">
        <f t="shared" si="104"/>
        <v>45200</v>
      </c>
      <c r="M92" s="174">
        <f t="shared" si="104"/>
        <v>45231</v>
      </c>
      <c r="N92" s="174">
        <f t="shared" si="104"/>
        <v>45261</v>
      </c>
      <c r="O92" s="174">
        <f t="shared" si="104"/>
        <v>45292</v>
      </c>
      <c r="P92" s="174">
        <f t="shared" si="104"/>
        <v>45323</v>
      </c>
      <c r="Q92" s="174">
        <f t="shared" si="104"/>
        <v>45352</v>
      </c>
      <c r="R92" s="174">
        <f t="shared" si="104"/>
        <v>45383</v>
      </c>
      <c r="S92" s="174">
        <f t="shared" si="104"/>
        <v>45413</v>
      </c>
      <c r="T92" s="174">
        <f t="shared" si="104"/>
        <v>45444</v>
      </c>
      <c r="U92" s="174">
        <f t="shared" si="104"/>
        <v>45474</v>
      </c>
      <c r="V92" s="174">
        <f t="shared" si="104"/>
        <v>45505</v>
      </c>
      <c r="W92" s="174">
        <f t="shared" si="104"/>
        <v>45536</v>
      </c>
      <c r="X92" s="174">
        <f t="shared" si="104"/>
        <v>45566</v>
      </c>
      <c r="Y92" s="174">
        <f t="shared" si="104"/>
        <v>45597</v>
      </c>
      <c r="Z92" s="174">
        <f t="shared" si="104"/>
        <v>45627</v>
      </c>
      <c r="AA92" s="174">
        <f t="shared" si="104"/>
        <v>45658</v>
      </c>
      <c r="AB92" s="174">
        <f t="shared" si="104"/>
        <v>45689</v>
      </c>
      <c r="AC92" s="174">
        <f t="shared" si="104"/>
        <v>45717</v>
      </c>
      <c r="AD92" s="174">
        <f t="shared" si="104"/>
        <v>45748</v>
      </c>
      <c r="AE92" s="174">
        <f t="shared" si="104"/>
        <v>45778</v>
      </c>
      <c r="AF92" s="174">
        <f t="shared" si="104"/>
        <v>45809</v>
      </c>
      <c r="AG92" s="174">
        <f t="shared" si="104"/>
        <v>45839</v>
      </c>
      <c r="AH92" s="174">
        <f t="shared" si="104"/>
        <v>45870</v>
      </c>
      <c r="AI92" s="174">
        <f t="shared" si="104"/>
        <v>45901</v>
      </c>
      <c r="AJ92" s="174">
        <f t="shared" si="104"/>
        <v>45931</v>
      </c>
      <c r="AK92" s="174">
        <f t="shared" si="104"/>
        <v>45962</v>
      </c>
      <c r="AL92" s="174">
        <f t="shared" si="104"/>
        <v>45992</v>
      </c>
      <c r="AM92" s="174">
        <f t="shared" si="104"/>
        <v>46023</v>
      </c>
      <c r="AN92" s="174">
        <f t="shared" si="104"/>
        <v>46054</v>
      </c>
      <c r="AO92" s="174">
        <f t="shared" si="104"/>
        <v>46082</v>
      </c>
      <c r="AP92" s="174">
        <f t="shared" si="104"/>
        <v>46113</v>
      </c>
      <c r="AQ92" s="174">
        <f t="shared" si="104"/>
        <v>46143</v>
      </c>
      <c r="AR92" s="174">
        <f t="shared" si="104"/>
        <v>46174</v>
      </c>
      <c r="AS92" s="174">
        <f t="shared" si="104"/>
        <v>46204</v>
      </c>
      <c r="AT92" s="174">
        <f t="shared" si="104"/>
        <v>46235</v>
      </c>
      <c r="AU92" s="174">
        <f t="shared" si="104"/>
        <v>46266</v>
      </c>
      <c r="AV92" s="174">
        <f t="shared" si="104"/>
        <v>46296</v>
      </c>
      <c r="AW92" s="174">
        <f t="shared" si="104"/>
        <v>46327</v>
      </c>
      <c r="AX92" s="174">
        <f t="shared" si="104"/>
        <v>46357</v>
      </c>
      <c r="AY92" s="174">
        <f t="shared" si="104"/>
        <v>46388</v>
      </c>
      <c r="AZ92" s="174">
        <f t="shared" si="104"/>
        <v>46419</v>
      </c>
      <c r="BA92" s="174">
        <f t="shared" si="104"/>
        <v>46447</v>
      </c>
      <c r="BB92" s="174">
        <f t="shared" si="104"/>
        <v>46478</v>
      </c>
      <c r="BC92" s="174">
        <f t="shared" si="104"/>
        <v>46508</v>
      </c>
      <c r="BD92" s="174">
        <f t="shared" si="104"/>
        <v>46539</v>
      </c>
      <c r="BE92" s="174">
        <f t="shared" si="104"/>
        <v>46569</v>
      </c>
      <c r="BF92" s="174">
        <f t="shared" si="104"/>
        <v>46600</v>
      </c>
      <c r="BG92" s="174">
        <f t="shared" si="104"/>
        <v>46631</v>
      </c>
      <c r="BH92" s="174">
        <f t="shared" si="104"/>
        <v>46661</v>
      </c>
      <c r="BI92" s="174">
        <f t="shared" si="104"/>
        <v>46692</v>
      </c>
      <c r="BJ92" s="174">
        <f t="shared" si="104"/>
        <v>46722</v>
      </c>
      <c r="BK92" s="174">
        <f t="shared" si="104"/>
        <v>46753</v>
      </c>
      <c r="BL92" s="174">
        <f t="shared" si="104"/>
        <v>46784</v>
      </c>
      <c r="BM92" s="174">
        <f t="shared" si="104"/>
        <v>46813</v>
      </c>
      <c r="BN92" s="174">
        <f t="shared" si="104"/>
        <v>46844</v>
      </c>
      <c r="BO92" s="174">
        <f t="shared" si="104"/>
        <v>46874</v>
      </c>
      <c r="BP92" s="174">
        <f t="shared" ref="BP92:CH92" si="105">BP$4</f>
        <v>46905</v>
      </c>
      <c r="BQ92" s="174">
        <f t="shared" si="105"/>
        <v>46935</v>
      </c>
      <c r="BR92" s="174">
        <f t="shared" si="105"/>
        <v>46966</v>
      </c>
      <c r="BS92" s="174">
        <f t="shared" si="105"/>
        <v>46997</v>
      </c>
      <c r="BT92" s="174">
        <f t="shared" si="105"/>
        <v>47027</v>
      </c>
      <c r="BU92" s="174">
        <f t="shared" si="105"/>
        <v>47058</v>
      </c>
      <c r="BV92" s="174">
        <f t="shared" si="105"/>
        <v>47088</v>
      </c>
      <c r="BW92" s="174">
        <f t="shared" si="105"/>
        <v>47119</v>
      </c>
      <c r="BX92" s="174">
        <f t="shared" si="105"/>
        <v>47150</v>
      </c>
      <c r="BY92" s="174">
        <f t="shared" si="105"/>
        <v>47178</v>
      </c>
      <c r="BZ92" s="174">
        <f t="shared" si="105"/>
        <v>47209</v>
      </c>
      <c r="CA92" s="174">
        <f t="shared" si="105"/>
        <v>47239</v>
      </c>
      <c r="CB92" s="174">
        <f t="shared" si="105"/>
        <v>47270</v>
      </c>
      <c r="CC92" s="174">
        <f t="shared" si="105"/>
        <v>47300</v>
      </c>
      <c r="CD92" s="174">
        <f t="shared" si="105"/>
        <v>47331</v>
      </c>
      <c r="CE92" s="174">
        <f t="shared" si="105"/>
        <v>47362</v>
      </c>
      <c r="CF92" s="174">
        <f t="shared" si="105"/>
        <v>47392</v>
      </c>
      <c r="CG92" s="174">
        <f t="shared" si="105"/>
        <v>47423</v>
      </c>
      <c r="CH92" s="175">
        <f t="shared" si="105"/>
        <v>47453</v>
      </c>
    </row>
    <row r="93" spans="1:88" ht="15.75" customHeight="1" x14ac:dyDescent="0.3">
      <c r="A93" s="612"/>
      <c r="B93" s="11" t="s">
        <v>20</v>
      </c>
      <c r="C93" s="412">
        <f>'3M - LGS'!C93</f>
        <v>3.7309000000000002E-2</v>
      </c>
      <c r="D93" s="412">
        <f>'3M - LGS'!D93</f>
        <v>3.7734999999999998E-2</v>
      </c>
      <c r="E93" s="412">
        <f>'3M - LGS'!E93</f>
        <v>3.8399999999999997E-2</v>
      </c>
      <c r="F93" s="412">
        <f>'3M - LGS'!F93</f>
        <v>3.9986000000000001E-2</v>
      </c>
      <c r="G93" s="412">
        <f>'3M - LGS'!G93</f>
        <v>4.1888000000000002E-2</v>
      </c>
      <c r="H93" s="412">
        <f>'3M - LGS'!H93</f>
        <v>7.8059000000000003E-2</v>
      </c>
      <c r="I93" s="436">
        <f>'3M - LGS'!I93</f>
        <v>7.9558000000000004E-2</v>
      </c>
      <c r="J93" s="436">
        <f>'3M - LGS'!J93</f>
        <v>7.9958000000000001E-2</v>
      </c>
      <c r="K93" s="436">
        <f>'3M - LGS'!K93</f>
        <v>7.8107999999999997E-2</v>
      </c>
      <c r="L93" s="436">
        <f>'3M - LGS'!L93</f>
        <v>4.1531999999999999E-2</v>
      </c>
      <c r="M93" s="436">
        <f>'3M - LGS'!M93</f>
        <v>4.2438999999999998E-2</v>
      </c>
      <c r="N93" s="436">
        <f>'3M - LGS'!N93</f>
        <v>4.0814000000000003E-2</v>
      </c>
      <c r="O93" s="436">
        <f>'3M - LGS'!O93</f>
        <v>3.9933000000000003E-2</v>
      </c>
      <c r="P93" s="436">
        <f>'3M - LGS'!P93</f>
        <v>3.9878999999999998E-2</v>
      </c>
      <c r="Q93" s="436">
        <f>'3M - LGS'!Q93</f>
        <v>4.1041000000000001E-2</v>
      </c>
      <c r="R93" s="436">
        <f>'3M - LGS'!R93</f>
        <v>4.1168000000000003E-2</v>
      </c>
      <c r="S93" s="436">
        <f>'3M - LGS'!S93</f>
        <v>4.2222999999999997E-2</v>
      </c>
      <c r="T93" s="436">
        <f>'3M - LGS'!T93</f>
        <v>8.2789000000000001E-2</v>
      </c>
      <c r="U93" s="436">
        <f>'3M - LGS'!U93</f>
        <v>7.9558000000000004E-2</v>
      </c>
      <c r="V93" s="436">
        <f>'3M - LGS'!V93</f>
        <v>7.9958000000000001E-2</v>
      </c>
      <c r="W93" s="436">
        <f>'3M - LGS'!W93</f>
        <v>7.8107999999999997E-2</v>
      </c>
      <c r="X93" s="436">
        <f>'3M - LGS'!X93</f>
        <v>4.1531999999999999E-2</v>
      </c>
      <c r="Y93" s="436">
        <f>'3M - LGS'!Y93</f>
        <v>4.2438999999999998E-2</v>
      </c>
      <c r="Z93" s="436">
        <f>'3M - LGS'!Z93</f>
        <v>4.0814000000000003E-2</v>
      </c>
      <c r="AA93" s="436">
        <f>'3M - LGS'!AA93</f>
        <v>3.9933000000000003E-2</v>
      </c>
      <c r="AB93" s="436">
        <f>'3M - LGS'!AB93</f>
        <v>3.9878999999999998E-2</v>
      </c>
      <c r="AC93" s="436">
        <f>'3M - LGS'!AC93</f>
        <v>4.1041000000000001E-2</v>
      </c>
      <c r="AD93" s="436">
        <f>'3M - LGS'!AD93</f>
        <v>4.1168000000000003E-2</v>
      </c>
      <c r="AE93" s="436">
        <f>'3M - LGS'!AE93</f>
        <v>4.2222999999999997E-2</v>
      </c>
      <c r="AF93" s="436">
        <f>'3M - LGS'!AF93</f>
        <v>8.2789000000000001E-2</v>
      </c>
      <c r="AG93" s="436">
        <f>'3M - LGS'!AG93</f>
        <v>7.9558000000000004E-2</v>
      </c>
      <c r="AH93" s="436">
        <f>'3M - LGS'!AH93</f>
        <v>7.9958000000000001E-2</v>
      </c>
      <c r="AI93" s="436">
        <f>'3M - LGS'!AI93</f>
        <v>7.8107999999999997E-2</v>
      </c>
      <c r="AJ93" s="436">
        <f>'3M - LGS'!AJ93</f>
        <v>4.1531999999999999E-2</v>
      </c>
      <c r="AK93" s="436">
        <f>'3M - LGS'!AK93</f>
        <v>4.2438999999999998E-2</v>
      </c>
      <c r="AL93" s="436">
        <f>'3M - LGS'!AL93</f>
        <v>4.0814000000000003E-2</v>
      </c>
      <c r="AM93" s="436">
        <f>'3M - LGS'!AM93</f>
        <v>3.9933000000000003E-2</v>
      </c>
      <c r="AN93" s="436">
        <f>'3M - LGS'!AN93</f>
        <v>3.9878999999999998E-2</v>
      </c>
      <c r="AO93" s="436">
        <f>'3M - LGS'!AO93</f>
        <v>4.1041000000000001E-2</v>
      </c>
      <c r="AP93" s="436">
        <f>'3M - LGS'!AP93</f>
        <v>4.1168000000000003E-2</v>
      </c>
      <c r="AQ93" s="436">
        <f>'3M - LGS'!AQ93</f>
        <v>4.2222999999999997E-2</v>
      </c>
      <c r="AR93" s="436">
        <f>'3M - LGS'!AR93</f>
        <v>8.2789000000000001E-2</v>
      </c>
      <c r="AS93" s="436">
        <f>'3M - LGS'!AS93</f>
        <v>7.9558000000000004E-2</v>
      </c>
      <c r="AT93" s="436">
        <f>'3M - LGS'!AT93</f>
        <v>7.9958000000000001E-2</v>
      </c>
      <c r="AU93" s="436">
        <f>'3M - LGS'!AU93</f>
        <v>7.8107999999999997E-2</v>
      </c>
      <c r="AV93" s="436">
        <f>'3M - LGS'!AV93</f>
        <v>4.1531999999999999E-2</v>
      </c>
      <c r="AW93" s="436">
        <f>'3M - LGS'!AW93</f>
        <v>4.2438999999999998E-2</v>
      </c>
      <c r="AX93" s="436">
        <f>'3M - LGS'!AX93</f>
        <v>4.0814000000000003E-2</v>
      </c>
      <c r="AY93" s="436">
        <f>'3M - LGS'!AY93</f>
        <v>3.9933000000000003E-2</v>
      </c>
      <c r="AZ93" s="436">
        <f>'3M - LGS'!AZ93</f>
        <v>3.9878999999999998E-2</v>
      </c>
      <c r="BA93" s="436">
        <f>'3M - LGS'!BA93</f>
        <v>4.1041000000000001E-2</v>
      </c>
      <c r="BB93" s="436">
        <f>'3M - LGS'!BB93</f>
        <v>4.1168000000000003E-2</v>
      </c>
      <c r="BC93" s="436">
        <f>'3M - LGS'!BC93</f>
        <v>4.2222999999999997E-2</v>
      </c>
      <c r="BD93" s="436">
        <f>'3M - LGS'!BD93</f>
        <v>8.2789000000000001E-2</v>
      </c>
      <c r="BE93" s="436">
        <f>'3M - LGS'!BE93</f>
        <v>7.9558000000000004E-2</v>
      </c>
      <c r="BF93" s="436">
        <f>'3M - LGS'!BF93</f>
        <v>7.9958000000000001E-2</v>
      </c>
      <c r="BG93" s="436">
        <f>'3M - LGS'!BG93</f>
        <v>7.8107999999999997E-2</v>
      </c>
      <c r="BH93" s="436">
        <f>'3M - LGS'!BH93</f>
        <v>4.1531999999999999E-2</v>
      </c>
      <c r="BI93" s="436">
        <f>'3M - LGS'!BI93</f>
        <v>4.2438999999999998E-2</v>
      </c>
      <c r="BJ93" s="436">
        <f>'3M - LGS'!BJ93</f>
        <v>4.0814000000000003E-2</v>
      </c>
      <c r="BK93" s="436">
        <f>'3M - LGS'!BK93</f>
        <v>3.9933000000000003E-2</v>
      </c>
      <c r="BL93" s="436">
        <f>'3M - LGS'!BL93</f>
        <v>3.9878999999999998E-2</v>
      </c>
      <c r="BM93" s="436">
        <f>'3M - LGS'!BM93</f>
        <v>4.1041000000000001E-2</v>
      </c>
      <c r="BN93" s="436">
        <f>'3M - LGS'!BN93</f>
        <v>4.1168000000000003E-2</v>
      </c>
      <c r="BO93" s="436">
        <f>'3M - LGS'!BO93</f>
        <v>4.2222999999999997E-2</v>
      </c>
      <c r="BP93" s="436">
        <f>'3M - LGS'!BP93</f>
        <v>8.2789000000000001E-2</v>
      </c>
      <c r="BQ93" s="436">
        <f>'3M - LGS'!BQ93</f>
        <v>7.9558000000000004E-2</v>
      </c>
      <c r="BR93" s="436">
        <f>'3M - LGS'!BR93</f>
        <v>7.9958000000000001E-2</v>
      </c>
      <c r="BS93" s="436">
        <f>'3M - LGS'!BS93</f>
        <v>7.8107999999999997E-2</v>
      </c>
      <c r="BT93" s="436">
        <f>'3M - LGS'!BT93</f>
        <v>4.1531999999999999E-2</v>
      </c>
      <c r="BU93" s="436">
        <f>'3M - LGS'!BU93</f>
        <v>4.2438999999999998E-2</v>
      </c>
      <c r="BV93" s="436">
        <f>'3M - LGS'!BV93</f>
        <v>4.0814000000000003E-2</v>
      </c>
      <c r="BW93" s="436">
        <f>'3M - LGS'!BW93</f>
        <v>3.9933000000000003E-2</v>
      </c>
      <c r="BX93" s="436">
        <f>'3M - LGS'!BX93</f>
        <v>3.9878999999999998E-2</v>
      </c>
      <c r="BY93" s="436">
        <f>'3M - LGS'!BY93</f>
        <v>4.1041000000000001E-2</v>
      </c>
      <c r="BZ93" s="436">
        <f>'3M - LGS'!BZ93</f>
        <v>4.1168000000000003E-2</v>
      </c>
      <c r="CA93" s="436">
        <f>'3M - LGS'!CA93</f>
        <v>4.2222999999999997E-2</v>
      </c>
      <c r="CB93" s="436">
        <f>'3M - LGS'!CB93</f>
        <v>8.2789000000000001E-2</v>
      </c>
      <c r="CC93" s="436">
        <f>'3M - LGS'!CC93</f>
        <v>7.9558000000000004E-2</v>
      </c>
      <c r="CD93" s="436">
        <f>'3M - LGS'!CD93</f>
        <v>7.9958000000000001E-2</v>
      </c>
      <c r="CE93" s="436">
        <f>'3M - LGS'!CE93</f>
        <v>7.8107999999999997E-2</v>
      </c>
      <c r="CF93" s="436">
        <f>'3M - LGS'!CF93</f>
        <v>4.1531999999999999E-2</v>
      </c>
      <c r="CG93" s="436">
        <f>'3M - LGS'!CG93</f>
        <v>4.2438999999999998E-2</v>
      </c>
      <c r="CH93" s="442">
        <f>'3M - LGS'!CH93</f>
        <v>4.0814000000000003E-2</v>
      </c>
      <c r="CJ93" s="229" t="s">
        <v>187</v>
      </c>
    </row>
    <row r="94" spans="1:88" x14ac:dyDescent="0.3">
      <c r="A94" s="612"/>
      <c r="B94" s="11" t="s">
        <v>0</v>
      </c>
      <c r="C94" s="412">
        <f>'3M - LGS'!C94</f>
        <v>4.0160000000000001E-2</v>
      </c>
      <c r="D94" s="412">
        <f>'3M - LGS'!D94</f>
        <v>4.1161999999999997E-2</v>
      </c>
      <c r="E94" s="412">
        <f>'3M - LGS'!E94</f>
        <v>4.2527000000000002E-2</v>
      </c>
      <c r="F94" s="412">
        <f>'3M - LGS'!F94</f>
        <v>4.2639999999999997E-2</v>
      </c>
      <c r="G94" s="412">
        <f>'3M - LGS'!G94</f>
        <v>4.7012999999999999E-2</v>
      </c>
      <c r="H94" s="412">
        <f>'3M - LGS'!H94</f>
        <v>9.5856999999999998E-2</v>
      </c>
      <c r="I94" s="436">
        <f>'3M - LGS'!I94</f>
        <v>9.7295999999999994E-2</v>
      </c>
      <c r="J94" s="436">
        <f>'3M - LGS'!J94</f>
        <v>9.9751999999999993E-2</v>
      </c>
      <c r="K94" s="436">
        <f>'3M - LGS'!K94</f>
        <v>0.10033300000000001</v>
      </c>
      <c r="L94" s="436">
        <f>'3M - LGS'!L94</f>
        <v>4.6997999999999998E-2</v>
      </c>
      <c r="M94" s="436">
        <f>'3M - LGS'!M94</f>
        <v>4.7978E-2</v>
      </c>
      <c r="N94" s="436">
        <f>'3M - LGS'!N94</f>
        <v>4.4889999999999999E-2</v>
      </c>
      <c r="O94" s="436">
        <f>'3M - LGS'!O94</f>
        <v>4.4352999999999997E-2</v>
      </c>
      <c r="P94" s="436">
        <f>'3M - LGS'!P94</f>
        <v>4.4898E-2</v>
      </c>
      <c r="Q94" s="436">
        <f>'3M - LGS'!Q94</f>
        <v>4.7189000000000002E-2</v>
      </c>
      <c r="R94" s="436">
        <f>'3M - LGS'!R94</f>
        <v>4.5560000000000003E-2</v>
      </c>
      <c r="S94" s="436">
        <f>'3M - LGS'!S94</f>
        <v>4.9112000000000003E-2</v>
      </c>
      <c r="T94" s="436">
        <f>'3M - LGS'!T94</f>
        <v>0.104393</v>
      </c>
      <c r="U94" s="436">
        <f>'3M - LGS'!U94</f>
        <v>9.7295999999999994E-2</v>
      </c>
      <c r="V94" s="436">
        <f>'3M - LGS'!V94</f>
        <v>9.9751999999999993E-2</v>
      </c>
      <c r="W94" s="436">
        <f>'3M - LGS'!W94</f>
        <v>0.10033300000000001</v>
      </c>
      <c r="X94" s="436">
        <f>'3M - LGS'!X94</f>
        <v>4.6997999999999998E-2</v>
      </c>
      <c r="Y94" s="436">
        <f>'3M - LGS'!Y94</f>
        <v>4.7978E-2</v>
      </c>
      <c r="Z94" s="436">
        <f>'3M - LGS'!Z94</f>
        <v>4.4889999999999999E-2</v>
      </c>
      <c r="AA94" s="436">
        <f>'3M - LGS'!AA94</f>
        <v>4.4352999999999997E-2</v>
      </c>
      <c r="AB94" s="436">
        <f>'3M - LGS'!AB94</f>
        <v>4.4898E-2</v>
      </c>
      <c r="AC94" s="436">
        <f>'3M - LGS'!AC94</f>
        <v>4.7189000000000002E-2</v>
      </c>
      <c r="AD94" s="436">
        <f>'3M - LGS'!AD94</f>
        <v>4.5560000000000003E-2</v>
      </c>
      <c r="AE94" s="436">
        <f>'3M - LGS'!AE94</f>
        <v>4.9112000000000003E-2</v>
      </c>
      <c r="AF94" s="436">
        <f>'3M - LGS'!AF94</f>
        <v>0.104393</v>
      </c>
      <c r="AG94" s="436">
        <f>'3M - LGS'!AG94</f>
        <v>9.7295999999999994E-2</v>
      </c>
      <c r="AH94" s="436">
        <f>'3M - LGS'!AH94</f>
        <v>9.9751999999999993E-2</v>
      </c>
      <c r="AI94" s="436">
        <f>'3M - LGS'!AI94</f>
        <v>0.10033300000000001</v>
      </c>
      <c r="AJ94" s="436">
        <f>'3M - LGS'!AJ94</f>
        <v>4.6997999999999998E-2</v>
      </c>
      <c r="AK94" s="436">
        <f>'3M - LGS'!AK94</f>
        <v>4.7978E-2</v>
      </c>
      <c r="AL94" s="436">
        <f>'3M - LGS'!AL94</f>
        <v>4.4889999999999999E-2</v>
      </c>
      <c r="AM94" s="436">
        <f>'3M - LGS'!AM94</f>
        <v>4.4352999999999997E-2</v>
      </c>
      <c r="AN94" s="436">
        <f>'3M - LGS'!AN94</f>
        <v>4.4898E-2</v>
      </c>
      <c r="AO94" s="436">
        <f>'3M - LGS'!AO94</f>
        <v>4.7189000000000002E-2</v>
      </c>
      <c r="AP94" s="436">
        <f>'3M - LGS'!AP94</f>
        <v>4.5560000000000003E-2</v>
      </c>
      <c r="AQ94" s="436">
        <f>'3M - LGS'!AQ94</f>
        <v>4.9112000000000003E-2</v>
      </c>
      <c r="AR94" s="436">
        <f>'3M - LGS'!AR94</f>
        <v>0.104393</v>
      </c>
      <c r="AS94" s="436">
        <f>'3M - LGS'!AS94</f>
        <v>9.7295999999999994E-2</v>
      </c>
      <c r="AT94" s="436">
        <f>'3M - LGS'!AT94</f>
        <v>9.9751999999999993E-2</v>
      </c>
      <c r="AU94" s="436">
        <f>'3M - LGS'!AU94</f>
        <v>0.10033300000000001</v>
      </c>
      <c r="AV94" s="436">
        <f>'3M - LGS'!AV94</f>
        <v>4.6997999999999998E-2</v>
      </c>
      <c r="AW94" s="436">
        <f>'3M - LGS'!AW94</f>
        <v>4.7978E-2</v>
      </c>
      <c r="AX94" s="436">
        <f>'3M - LGS'!AX94</f>
        <v>4.4889999999999999E-2</v>
      </c>
      <c r="AY94" s="436">
        <f>'3M - LGS'!AY94</f>
        <v>4.4352999999999997E-2</v>
      </c>
      <c r="AZ94" s="436">
        <f>'3M - LGS'!AZ94</f>
        <v>4.4898E-2</v>
      </c>
      <c r="BA94" s="436">
        <f>'3M - LGS'!BA94</f>
        <v>4.7189000000000002E-2</v>
      </c>
      <c r="BB94" s="436">
        <f>'3M - LGS'!BB94</f>
        <v>4.5560000000000003E-2</v>
      </c>
      <c r="BC94" s="436">
        <f>'3M - LGS'!BC94</f>
        <v>4.9112000000000003E-2</v>
      </c>
      <c r="BD94" s="436">
        <f>'3M - LGS'!BD94</f>
        <v>0.104393</v>
      </c>
      <c r="BE94" s="436">
        <f>'3M - LGS'!BE94</f>
        <v>9.7295999999999994E-2</v>
      </c>
      <c r="BF94" s="436">
        <f>'3M - LGS'!BF94</f>
        <v>9.9751999999999993E-2</v>
      </c>
      <c r="BG94" s="436">
        <f>'3M - LGS'!BG94</f>
        <v>0.10033300000000001</v>
      </c>
      <c r="BH94" s="436">
        <f>'3M - LGS'!BH94</f>
        <v>4.6997999999999998E-2</v>
      </c>
      <c r="BI94" s="436">
        <f>'3M - LGS'!BI94</f>
        <v>4.7978E-2</v>
      </c>
      <c r="BJ94" s="436">
        <f>'3M - LGS'!BJ94</f>
        <v>4.4889999999999999E-2</v>
      </c>
      <c r="BK94" s="436">
        <f>'3M - LGS'!BK94</f>
        <v>4.4352999999999997E-2</v>
      </c>
      <c r="BL94" s="436">
        <f>'3M - LGS'!BL94</f>
        <v>4.4898E-2</v>
      </c>
      <c r="BM94" s="436">
        <f>'3M - LGS'!BM94</f>
        <v>4.7189000000000002E-2</v>
      </c>
      <c r="BN94" s="436">
        <f>'3M - LGS'!BN94</f>
        <v>4.5560000000000003E-2</v>
      </c>
      <c r="BO94" s="436">
        <f>'3M - LGS'!BO94</f>
        <v>4.9112000000000003E-2</v>
      </c>
      <c r="BP94" s="436">
        <f>'3M - LGS'!BP94</f>
        <v>0.104393</v>
      </c>
      <c r="BQ94" s="436">
        <f>'3M - LGS'!BQ94</f>
        <v>9.7295999999999994E-2</v>
      </c>
      <c r="BR94" s="436">
        <f>'3M - LGS'!BR94</f>
        <v>9.9751999999999993E-2</v>
      </c>
      <c r="BS94" s="436">
        <f>'3M - LGS'!BS94</f>
        <v>0.10033300000000001</v>
      </c>
      <c r="BT94" s="436">
        <f>'3M - LGS'!BT94</f>
        <v>4.6997999999999998E-2</v>
      </c>
      <c r="BU94" s="436">
        <f>'3M - LGS'!BU94</f>
        <v>4.7978E-2</v>
      </c>
      <c r="BV94" s="436">
        <f>'3M - LGS'!BV94</f>
        <v>4.4889999999999999E-2</v>
      </c>
      <c r="BW94" s="436">
        <f>'3M - LGS'!BW94</f>
        <v>4.4352999999999997E-2</v>
      </c>
      <c r="BX94" s="436">
        <f>'3M - LGS'!BX94</f>
        <v>4.4898E-2</v>
      </c>
      <c r="BY94" s="436">
        <f>'3M - LGS'!BY94</f>
        <v>4.7189000000000002E-2</v>
      </c>
      <c r="BZ94" s="436">
        <f>'3M - LGS'!BZ94</f>
        <v>4.5560000000000003E-2</v>
      </c>
      <c r="CA94" s="436">
        <f>'3M - LGS'!CA94</f>
        <v>4.9112000000000003E-2</v>
      </c>
      <c r="CB94" s="436">
        <f>'3M - LGS'!CB94</f>
        <v>0.104393</v>
      </c>
      <c r="CC94" s="436">
        <f>'3M - LGS'!CC94</f>
        <v>9.7295999999999994E-2</v>
      </c>
      <c r="CD94" s="436">
        <f>'3M - LGS'!CD94</f>
        <v>9.9751999999999993E-2</v>
      </c>
      <c r="CE94" s="436">
        <f>'3M - LGS'!CE94</f>
        <v>0.10033300000000001</v>
      </c>
      <c r="CF94" s="436">
        <f>'3M - LGS'!CF94</f>
        <v>4.6997999999999998E-2</v>
      </c>
      <c r="CG94" s="436">
        <f>'3M - LGS'!CG94</f>
        <v>4.7978E-2</v>
      </c>
      <c r="CH94" s="442">
        <f>'3M - LGS'!CH94</f>
        <v>4.4889999999999999E-2</v>
      </c>
      <c r="CJ94" s="229" t="s">
        <v>194</v>
      </c>
    </row>
    <row r="95" spans="1:88" x14ac:dyDescent="0.3">
      <c r="A95" s="612"/>
      <c r="B95" s="11" t="s">
        <v>21</v>
      </c>
      <c r="C95" s="412">
        <f>'3M - LGS'!C95</f>
        <v>3.8309000000000003E-2</v>
      </c>
      <c r="D95" s="412">
        <f>'3M - LGS'!D95</f>
        <v>3.8567999999999998E-2</v>
      </c>
      <c r="E95" s="412">
        <f>'3M - LGS'!E95</f>
        <v>3.9269999999999999E-2</v>
      </c>
      <c r="F95" s="412">
        <f>'3M - LGS'!F95</f>
        <v>4.2201000000000002E-2</v>
      </c>
      <c r="G95" s="412">
        <f>'3M - LGS'!G95</f>
        <v>4.3770000000000003E-2</v>
      </c>
      <c r="H95" s="412">
        <f>'3M - LGS'!H95</f>
        <v>8.3545999999999995E-2</v>
      </c>
      <c r="I95" s="436">
        <f>'3M - LGS'!I95</f>
        <v>8.5671999999999998E-2</v>
      </c>
      <c r="J95" s="436">
        <f>'3M - LGS'!J95</f>
        <v>8.6513999999999994E-2</v>
      </c>
      <c r="K95" s="436">
        <f>'3M - LGS'!K95</f>
        <v>8.3474000000000007E-2</v>
      </c>
      <c r="L95" s="436">
        <f>'3M - LGS'!L95</f>
        <v>4.3712000000000001E-2</v>
      </c>
      <c r="M95" s="436">
        <f>'3M - LGS'!M95</f>
        <v>4.4333999999999998E-2</v>
      </c>
      <c r="N95" s="436">
        <f>'3M - LGS'!N95</f>
        <v>4.2470000000000001E-2</v>
      </c>
      <c r="O95" s="436">
        <f>'3M - LGS'!O95</f>
        <v>4.1343999999999999E-2</v>
      </c>
      <c r="P95" s="436">
        <f>'3M - LGS'!P95</f>
        <v>4.1013000000000001E-2</v>
      </c>
      <c r="Q95" s="436">
        <f>'3M - LGS'!Q95</f>
        <v>4.2275E-2</v>
      </c>
      <c r="R95" s="436">
        <f>'3M - LGS'!R95</f>
        <v>4.3936999999999997E-2</v>
      </c>
      <c r="S95" s="436">
        <f>'3M - LGS'!S95</f>
        <v>4.4505000000000003E-2</v>
      </c>
      <c r="T95" s="436">
        <f>'3M - LGS'!T95</f>
        <v>8.9441000000000007E-2</v>
      </c>
      <c r="U95" s="436">
        <f>'3M - LGS'!U95</f>
        <v>8.5671999999999998E-2</v>
      </c>
      <c r="V95" s="436">
        <f>'3M - LGS'!V95</f>
        <v>8.6513999999999994E-2</v>
      </c>
      <c r="W95" s="436">
        <f>'3M - LGS'!W95</f>
        <v>8.3474000000000007E-2</v>
      </c>
      <c r="X95" s="436">
        <f>'3M - LGS'!X95</f>
        <v>4.3712000000000001E-2</v>
      </c>
      <c r="Y95" s="436">
        <f>'3M - LGS'!Y95</f>
        <v>4.4333999999999998E-2</v>
      </c>
      <c r="Z95" s="436">
        <f>'3M - LGS'!Z95</f>
        <v>4.2470000000000001E-2</v>
      </c>
      <c r="AA95" s="436">
        <f>'3M - LGS'!AA95</f>
        <v>4.1343999999999999E-2</v>
      </c>
      <c r="AB95" s="436">
        <f>'3M - LGS'!AB95</f>
        <v>4.1013000000000001E-2</v>
      </c>
      <c r="AC95" s="436">
        <f>'3M - LGS'!AC95</f>
        <v>4.2275E-2</v>
      </c>
      <c r="AD95" s="436">
        <f>'3M - LGS'!AD95</f>
        <v>4.3936999999999997E-2</v>
      </c>
      <c r="AE95" s="436">
        <f>'3M - LGS'!AE95</f>
        <v>4.4505000000000003E-2</v>
      </c>
      <c r="AF95" s="436">
        <f>'3M - LGS'!AF95</f>
        <v>8.9441000000000007E-2</v>
      </c>
      <c r="AG95" s="436">
        <f>'3M - LGS'!AG95</f>
        <v>8.5671999999999998E-2</v>
      </c>
      <c r="AH95" s="436">
        <f>'3M - LGS'!AH95</f>
        <v>8.6513999999999994E-2</v>
      </c>
      <c r="AI95" s="436">
        <f>'3M - LGS'!AI95</f>
        <v>8.3474000000000007E-2</v>
      </c>
      <c r="AJ95" s="436">
        <f>'3M - LGS'!AJ95</f>
        <v>4.3712000000000001E-2</v>
      </c>
      <c r="AK95" s="436">
        <f>'3M - LGS'!AK95</f>
        <v>4.4333999999999998E-2</v>
      </c>
      <c r="AL95" s="436">
        <f>'3M - LGS'!AL95</f>
        <v>4.2470000000000001E-2</v>
      </c>
      <c r="AM95" s="436">
        <f>'3M - LGS'!AM95</f>
        <v>4.1343999999999999E-2</v>
      </c>
      <c r="AN95" s="436">
        <f>'3M - LGS'!AN95</f>
        <v>4.1013000000000001E-2</v>
      </c>
      <c r="AO95" s="436">
        <f>'3M - LGS'!AO95</f>
        <v>4.2275E-2</v>
      </c>
      <c r="AP95" s="436">
        <f>'3M - LGS'!AP95</f>
        <v>4.3936999999999997E-2</v>
      </c>
      <c r="AQ95" s="436">
        <f>'3M - LGS'!AQ95</f>
        <v>4.4505000000000003E-2</v>
      </c>
      <c r="AR95" s="436">
        <f>'3M - LGS'!AR95</f>
        <v>8.9441000000000007E-2</v>
      </c>
      <c r="AS95" s="436">
        <f>'3M - LGS'!AS95</f>
        <v>8.5671999999999998E-2</v>
      </c>
      <c r="AT95" s="436">
        <f>'3M - LGS'!AT95</f>
        <v>8.6513999999999994E-2</v>
      </c>
      <c r="AU95" s="436">
        <f>'3M - LGS'!AU95</f>
        <v>8.3474000000000007E-2</v>
      </c>
      <c r="AV95" s="436">
        <f>'3M - LGS'!AV95</f>
        <v>4.3712000000000001E-2</v>
      </c>
      <c r="AW95" s="436">
        <f>'3M - LGS'!AW95</f>
        <v>4.4333999999999998E-2</v>
      </c>
      <c r="AX95" s="436">
        <f>'3M - LGS'!AX95</f>
        <v>4.2470000000000001E-2</v>
      </c>
      <c r="AY95" s="436">
        <f>'3M - LGS'!AY95</f>
        <v>4.1343999999999999E-2</v>
      </c>
      <c r="AZ95" s="436">
        <f>'3M - LGS'!AZ95</f>
        <v>4.1013000000000001E-2</v>
      </c>
      <c r="BA95" s="436">
        <f>'3M - LGS'!BA95</f>
        <v>4.2275E-2</v>
      </c>
      <c r="BB95" s="436">
        <f>'3M - LGS'!BB95</f>
        <v>4.3936999999999997E-2</v>
      </c>
      <c r="BC95" s="436">
        <f>'3M - LGS'!BC95</f>
        <v>4.4505000000000003E-2</v>
      </c>
      <c r="BD95" s="436">
        <f>'3M - LGS'!BD95</f>
        <v>8.9441000000000007E-2</v>
      </c>
      <c r="BE95" s="436">
        <f>'3M - LGS'!BE95</f>
        <v>8.5671999999999998E-2</v>
      </c>
      <c r="BF95" s="436">
        <f>'3M - LGS'!BF95</f>
        <v>8.6513999999999994E-2</v>
      </c>
      <c r="BG95" s="436">
        <f>'3M - LGS'!BG95</f>
        <v>8.3474000000000007E-2</v>
      </c>
      <c r="BH95" s="436">
        <f>'3M - LGS'!BH95</f>
        <v>4.3712000000000001E-2</v>
      </c>
      <c r="BI95" s="436">
        <f>'3M - LGS'!BI95</f>
        <v>4.4333999999999998E-2</v>
      </c>
      <c r="BJ95" s="436">
        <f>'3M - LGS'!BJ95</f>
        <v>4.2470000000000001E-2</v>
      </c>
      <c r="BK95" s="436">
        <f>'3M - LGS'!BK95</f>
        <v>4.1343999999999999E-2</v>
      </c>
      <c r="BL95" s="436">
        <f>'3M - LGS'!BL95</f>
        <v>4.1013000000000001E-2</v>
      </c>
      <c r="BM95" s="436">
        <f>'3M - LGS'!BM95</f>
        <v>4.2275E-2</v>
      </c>
      <c r="BN95" s="436">
        <f>'3M - LGS'!BN95</f>
        <v>4.3936999999999997E-2</v>
      </c>
      <c r="BO95" s="436">
        <f>'3M - LGS'!BO95</f>
        <v>4.4505000000000003E-2</v>
      </c>
      <c r="BP95" s="436">
        <f>'3M - LGS'!BP95</f>
        <v>8.9441000000000007E-2</v>
      </c>
      <c r="BQ95" s="436">
        <f>'3M - LGS'!BQ95</f>
        <v>8.5671999999999998E-2</v>
      </c>
      <c r="BR95" s="436">
        <f>'3M - LGS'!BR95</f>
        <v>8.6513999999999994E-2</v>
      </c>
      <c r="BS95" s="436">
        <f>'3M - LGS'!BS95</f>
        <v>8.3474000000000007E-2</v>
      </c>
      <c r="BT95" s="436">
        <f>'3M - LGS'!BT95</f>
        <v>4.3712000000000001E-2</v>
      </c>
      <c r="BU95" s="436">
        <f>'3M - LGS'!BU95</f>
        <v>4.4333999999999998E-2</v>
      </c>
      <c r="BV95" s="436">
        <f>'3M - LGS'!BV95</f>
        <v>4.2470000000000001E-2</v>
      </c>
      <c r="BW95" s="436">
        <f>'3M - LGS'!BW95</f>
        <v>4.1343999999999999E-2</v>
      </c>
      <c r="BX95" s="436">
        <f>'3M - LGS'!BX95</f>
        <v>4.1013000000000001E-2</v>
      </c>
      <c r="BY95" s="436">
        <f>'3M - LGS'!BY95</f>
        <v>4.2275E-2</v>
      </c>
      <c r="BZ95" s="436">
        <f>'3M - LGS'!BZ95</f>
        <v>4.3936999999999997E-2</v>
      </c>
      <c r="CA95" s="436">
        <f>'3M - LGS'!CA95</f>
        <v>4.4505000000000003E-2</v>
      </c>
      <c r="CB95" s="436">
        <f>'3M - LGS'!CB95</f>
        <v>8.9441000000000007E-2</v>
      </c>
      <c r="CC95" s="436">
        <f>'3M - LGS'!CC95</f>
        <v>8.5671999999999998E-2</v>
      </c>
      <c r="CD95" s="436">
        <f>'3M - LGS'!CD95</f>
        <v>8.6513999999999994E-2</v>
      </c>
      <c r="CE95" s="436">
        <f>'3M - LGS'!CE95</f>
        <v>8.3474000000000007E-2</v>
      </c>
      <c r="CF95" s="436">
        <f>'3M - LGS'!CF95</f>
        <v>4.3712000000000001E-2</v>
      </c>
      <c r="CG95" s="436">
        <f>'3M - LGS'!CG95</f>
        <v>4.4333999999999998E-2</v>
      </c>
      <c r="CH95" s="442">
        <f>'3M - LGS'!CH95</f>
        <v>4.2470000000000001E-2</v>
      </c>
      <c r="CJ95" s="229" t="s">
        <v>233</v>
      </c>
    </row>
    <row r="96" spans="1:88" x14ac:dyDescent="0.3">
      <c r="A96" s="612"/>
      <c r="B96" s="11" t="s">
        <v>1</v>
      </c>
      <c r="C96" s="412">
        <f>'3M - LGS'!C96</f>
        <v>3.7989000000000002E-2</v>
      </c>
      <c r="D96" s="412">
        <f>'3M - LGS'!D96</f>
        <v>3.8843999999999997E-2</v>
      </c>
      <c r="E96" s="412">
        <f>'3M - LGS'!E96</f>
        <v>3.9697000000000003E-2</v>
      </c>
      <c r="F96" s="412">
        <f>'3M - LGS'!F96</f>
        <v>4.7393999999999999E-2</v>
      </c>
      <c r="G96" s="412">
        <f>'3M - LGS'!G96</f>
        <v>5.3057E-2</v>
      </c>
      <c r="H96" s="412">
        <f>'3M - LGS'!H96</f>
        <v>9.6768999999999994E-2</v>
      </c>
      <c r="I96" s="436">
        <f>'3M - LGS'!I96</f>
        <v>9.7806000000000004E-2</v>
      </c>
      <c r="J96" s="436">
        <f>'3M - LGS'!J96</f>
        <v>0.100427</v>
      </c>
      <c r="K96" s="436">
        <f>'3M - LGS'!K96</f>
        <v>0.10491499999999999</v>
      </c>
      <c r="L96" s="436">
        <f>'3M - LGS'!L96</f>
        <v>5.3839999999999999E-2</v>
      </c>
      <c r="M96" s="436">
        <f>'3M - LGS'!M96</f>
        <v>5.3623999999999998E-2</v>
      </c>
      <c r="N96" s="436">
        <f>'3M - LGS'!N96</f>
        <v>4.3708999999999998E-2</v>
      </c>
      <c r="O96" s="436">
        <f>'3M - LGS'!O96</f>
        <v>4.2347000000000003E-2</v>
      </c>
      <c r="P96" s="436">
        <f>'3M - LGS'!P96</f>
        <v>4.2303E-2</v>
      </c>
      <c r="Q96" s="436">
        <f>'3M - LGS'!Q96</f>
        <v>4.4350000000000001E-2</v>
      </c>
      <c r="R96" s="436">
        <f>'3M - LGS'!R96</f>
        <v>5.2475000000000001E-2</v>
      </c>
      <c r="S96" s="436">
        <f>'3M - LGS'!S96</f>
        <v>5.7162999999999999E-2</v>
      </c>
      <c r="T96" s="436">
        <f>'3M - LGS'!T96</f>
        <v>0.105501</v>
      </c>
      <c r="U96" s="436">
        <f>'3M - LGS'!U96</f>
        <v>9.7806000000000004E-2</v>
      </c>
      <c r="V96" s="436">
        <f>'3M - LGS'!V96</f>
        <v>0.100427</v>
      </c>
      <c r="W96" s="436">
        <f>'3M - LGS'!W96</f>
        <v>0.10491499999999999</v>
      </c>
      <c r="X96" s="436">
        <f>'3M - LGS'!X96</f>
        <v>5.3839999999999999E-2</v>
      </c>
      <c r="Y96" s="436">
        <f>'3M - LGS'!Y96</f>
        <v>5.3623999999999998E-2</v>
      </c>
      <c r="Z96" s="436">
        <f>'3M - LGS'!Z96</f>
        <v>4.3708999999999998E-2</v>
      </c>
      <c r="AA96" s="436">
        <f>'3M - LGS'!AA96</f>
        <v>4.2347000000000003E-2</v>
      </c>
      <c r="AB96" s="436">
        <f>'3M - LGS'!AB96</f>
        <v>4.2303E-2</v>
      </c>
      <c r="AC96" s="436">
        <f>'3M - LGS'!AC96</f>
        <v>4.4350000000000001E-2</v>
      </c>
      <c r="AD96" s="436">
        <f>'3M - LGS'!AD96</f>
        <v>5.2475000000000001E-2</v>
      </c>
      <c r="AE96" s="436">
        <f>'3M - LGS'!AE96</f>
        <v>5.7162999999999999E-2</v>
      </c>
      <c r="AF96" s="436">
        <f>'3M - LGS'!AF96</f>
        <v>0.105501</v>
      </c>
      <c r="AG96" s="436">
        <f>'3M - LGS'!AG96</f>
        <v>9.7806000000000004E-2</v>
      </c>
      <c r="AH96" s="436">
        <f>'3M - LGS'!AH96</f>
        <v>0.100427</v>
      </c>
      <c r="AI96" s="436">
        <f>'3M - LGS'!AI96</f>
        <v>0.10491499999999999</v>
      </c>
      <c r="AJ96" s="436">
        <f>'3M - LGS'!AJ96</f>
        <v>5.3839999999999999E-2</v>
      </c>
      <c r="AK96" s="436">
        <f>'3M - LGS'!AK96</f>
        <v>5.3623999999999998E-2</v>
      </c>
      <c r="AL96" s="436">
        <f>'3M - LGS'!AL96</f>
        <v>4.3708999999999998E-2</v>
      </c>
      <c r="AM96" s="436">
        <f>'3M - LGS'!AM96</f>
        <v>4.2347000000000003E-2</v>
      </c>
      <c r="AN96" s="436">
        <f>'3M - LGS'!AN96</f>
        <v>4.2303E-2</v>
      </c>
      <c r="AO96" s="436">
        <f>'3M - LGS'!AO96</f>
        <v>4.4350000000000001E-2</v>
      </c>
      <c r="AP96" s="436">
        <f>'3M - LGS'!AP96</f>
        <v>5.2475000000000001E-2</v>
      </c>
      <c r="AQ96" s="436">
        <f>'3M - LGS'!AQ96</f>
        <v>5.7162999999999999E-2</v>
      </c>
      <c r="AR96" s="436">
        <f>'3M - LGS'!AR96</f>
        <v>0.105501</v>
      </c>
      <c r="AS96" s="436">
        <f>'3M - LGS'!AS96</f>
        <v>9.7806000000000004E-2</v>
      </c>
      <c r="AT96" s="436">
        <f>'3M - LGS'!AT96</f>
        <v>0.100427</v>
      </c>
      <c r="AU96" s="436">
        <f>'3M - LGS'!AU96</f>
        <v>0.10491499999999999</v>
      </c>
      <c r="AV96" s="436">
        <f>'3M - LGS'!AV96</f>
        <v>5.3839999999999999E-2</v>
      </c>
      <c r="AW96" s="436">
        <f>'3M - LGS'!AW96</f>
        <v>5.3623999999999998E-2</v>
      </c>
      <c r="AX96" s="436">
        <f>'3M - LGS'!AX96</f>
        <v>4.3708999999999998E-2</v>
      </c>
      <c r="AY96" s="436">
        <f>'3M - LGS'!AY96</f>
        <v>4.2347000000000003E-2</v>
      </c>
      <c r="AZ96" s="436">
        <f>'3M - LGS'!AZ96</f>
        <v>4.2303E-2</v>
      </c>
      <c r="BA96" s="436">
        <f>'3M - LGS'!BA96</f>
        <v>4.4350000000000001E-2</v>
      </c>
      <c r="BB96" s="436">
        <f>'3M - LGS'!BB96</f>
        <v>5.2475000000000001E-2</v>
      </c>
      <c r="BC96" s="436">
        <f>'3M - LGS'!BC96</f>
        <v>5.7162999999999999E-2</v>
      </c>
      <c r="BD96" s="436">
        <f>'3M - LGS'!BD96</f>
        <v>0.105501</v>
      </c>
      <c r="BE96" s="436">
        <f>'3M - LGS'!BE96</f>
        <v>9.7806000000000004E-2</v>
      </c>
      <c r="BF96" s="436">
        <f>'3M - LGS'!BF96</f>
        <v>0.100427</v>
      </c>
      <c r="BG96" s="436">
        <f>'3M - LGS'!BG96</f>
        <v>0.10491499999999999</v>
      </c>
      <c r="BH96" s="436">
        <f>'3M - LGS'!BH96</f>
        <v>5.3839999999999999E-2</v>
      </c>
      <c r="BI96" s="436">
        <f>'3M - LGS'!BI96</f>
        <v>5.3623999999999998E-2</v>
      </c>
      <c r="BJ96" s="436">
        <f>'3M - LGS'!BJ96</f>
        <v>4.3708999999999998E-2</v>
      </c>
      <c r="BK96" s="436">
        <f>'3M - LGS'!BK96</f>
        <v>4.2347000000000003E-2</v>
      </c>
      <c r="BL96" s="436">
        <f>'3M - LGS'!BL96</f>
        <v>4.2303E-2</v>
      </c>
      <c r="BM96" s="436">
        <f>'3M - LGS'!BM96</f>
        <v>4.4350000000000001E-2</v>
      </c>
      <c r="BN96" s="436">
        <f>'3M - LGS'!BN96</f>
        <v>5.2475000000000001E-2</v>
      </c>
      <c r="BO96" s="436">
        <f>'3M - LGS'!BO96</f>
        <v>5.7162999999999999E-2</v>
      </c>
      <c r="BP96" s="436">
        <f>'3M - LGS'!BP96</f>
        <v>0.105501</v>
      </c>
      <c r="BQ96" s="436">
        <f>'3M - LGS'!BQ96</f>
        <v>9.7806000000000004E-2</v>
      </c>
      <c r="BR96" s="436">
        <f>'3M - LGS'!BR96</f>
        <v>0.100427</v>
      </c>
      <c r="BS96" s="436">
        <f>'3M - LGS'!BS96</f>
        <v>0.10491499999999999</v>
      </c>
      <c r="BT96" s="436">
        <f>'3M - LGS'!BT96</f>
        <v>5.3839999999999999E-2</v>
      </c>
      <c r="BU96" s="436">
        <f>'3M - LGS'!BU96</f>
        <v>5.3623999999999998E-2</v>
      </c>
      <c r="BV96" s="436">
        <f>'3M - LGS'!BV96</f>
        <v>4.3708999999999998E-2</v>
      </c>
      <c r="BW96" s="436">
        <f>'3M - LGS'!BW96</f>
        <v>4.2347000000000003E-2</v>
      </c>
      <c r="BX96" s="436">
        <f>'3M - LGS'!BX96</f>
        <v>4.2303E-2</v>
      </c>
      <c r="BY96" s="436">
        <f>'3M - LGS'!BY96</f>
        <v>4.4350000000000001E-2</v>
      </c>
      <c r="BZ96" s="436">
        <f>'3M - LGS'!BZ96</f>
        <v>5.2475000000000001E-2</v>
      </c>
      <c r="CA96" s="436">
        <f>'3M - LGS'!CA96</f>
        <v>5.7162999999999999E-2</v>
      </c>
      <c r="CB96" s="436">
        <f>'3M - LGS'!CB96</f>
        <v>0.105501</v>
      </c>
      <c r="CC96" s="436">
        <f>'3M - LGS'!CC96</f>
        <v>9.7806000000000004E-2</v>
      </c>
      <c r="CD96" s="436">
        <f>'3M - LGS'!CD96</f>
        <v>0.100427</v>
      </c>
      <c r="CE96" s="436">
        <f>'3M - LGS'!CE96</f>
        <v>0.10491499999999999</v>
      </c>
      <c r="CF96" s="436">
        <f>'3M - LGS'!CF96</f>
        <v>5.3839999999999999E-2</v>
      </c>
      <c r="CG96" s="436">
        <f>'3M - LGS'!CG96</f>
        <v>5.3623999999999998E-2</v>
      </c>
      <c r="CH96" s="442">
        <f>'3M - LGS'!CH96</f>
        <v>4.3708999999999998E-2</v>
      </c>
    </row>
    <row r="97" spans="1:86" x14ac:dyDescent="0.3">
      <c r="A97" s="612"/>
      <c r="B97" s="11" t="s">
        <v>22</v>
      </c>
      <c r="C97" s="412">
        <f>'3M - LGS'!C97</f>
        <v>2.9585E-2</v>
      </c>
      <c r="D97" s="412">
        <f>'3M - LGS'!D97</f>
        <v>2.9943000000000001E-2</v>
      </c>
      <c r="E97" s="412">
        <f>'3M - LGS'!E97</f>
        <v>3.0325999999999999E-2</v>
      </c>
      <c r="F97" s="412">
        <f>'3M - LGS'!F97</f>
        <v>3.1985E-2</v>
      </c>
      <c r="G97" s="412">
        <f>'3M - LGS'!G97</f>
        <v>3.2126000000000002E-2</v>
      </c>
      <c r="H97" s="412">
        <f>'3M - LGS'!H97</f>
        <v>5.2953E-2</v>
      </c>
      <c r="I97" s="436">
        <f>'3M - LGS'!I97</f>
        <v>5.0639000000000003E-2</v>
      </c>
      <c r="J97" s="436">
        <f>'3M - LGS'!J97</f>
        <v>4.9979999999999997E-2</v>
      </c>
      <c r="K97" s="436">
        <f>'3M - LGS'!K97</f>
        <v>5.0804000000000002E-2</v>
      </c>
      <c r="L97" s="436">
        <f>'3M - LGS'!L97</f>
        <v>3.0172000000000001E-2</v>
      </c>
      <c r="M97" s="436">
        <f>'3M - LGS'!M97</f>
        <v>3.0644999999999999E-2</v>
      </c>
      <c r="N97" s="436">
        <f>'3M - LGS'!N97</f>
        <v>2.9829000000000001E-2</v>
      </c>
      <c r="O97" s="436">
        <f>'3M - LGS'!O97</f>
        <v>2.9302000000000002E-2</v>
      </c>
      <c r="P97" s="436">
        <f>'3M - LGS'!P97</f>
        <v>2.9326000000000001E-2</v>
      </c>
      <c r="Q97" s="436">
        <f>'3M - LGS'!Q97</f>
        <v>2.9966E-2</v>
      </c>
      <c r="R97" s="436">
        <f>'3M - LGS'!R97</f>
        <v>3.1091000000000001E-2</v>
      </c>
      <c r="S97" s="436">
        <f>'3M - LGS'!S97</f>
        <v>3.0398999999999999E-2</v>
      </c>
      <c r="T97" s="436">
        <f>'3M - LGS'!T97</f>
        <v>5.2363E-2</v>
      </c>
      <c r="U97" s="436">
        <f>'3M - LGS'!U97</f>
        <v>5.0639000000000003E-2</v>
      </c>
      <c r="V97" s="436">
        <f>'3M - LGS'!V97</f>
        <v>4.9979999999999997E-2</v>
      </c>
      <c r="W97" s="436">
        <f>'3M - LGS'!W97</f>
        <v>5.0804000000000002E-2</v>
      </c>
      <c r="X97" s="436">
        <f>'3M - LGS'!X97</f>
        <v>3.0172000000000001E-2</v>
      </c>
      <c r="Y97" s="436">
        <f>'3M - LGS'!Y97</f>
        <v>3.0644999999999999E-2</v>
      </c>
      <c r="Z97" s="436">
        <f>'3M - LGS'!Z97</f>
        <v>2.9829000000000001E-2</v>
      </c>
      <c r="AA97" s="436">
        <f>'3M - LGS'!AA97</f>
        <v>2.9302000000000002E-2</v>
      </c>
      <c r="AB97" s="436">
        <f>'3M - LGS'!AB97</f>
        <v>2.9326000000000001E-2</v>
      </c>
      <c r="AC97" s="436">
        <f>'3M - LGS'!AC97</f>
        <v>2.9966E-2</v>
      </c>
      <c r="AD97" s="436">
        <f>'3M - LGS'!AD97</f>
        <v>3.1091000000000001E-2</v>
      </c>
      <c r="AE97" s="436">
        <f>'3M - LGS'!AE97</f>
        <v>3.0398999999999999E-2</v>
      </c>
      <c r="AF97" s="436">
        <f>'3M - LGS'!AF97</f>
        <v>5.2363E-2</v>
      </c>
      <c r="AG97" s="436">
        <f>'3M - LGS'!AG97</f>
        <v>5.0639000000000003E-2</v>
      </c>
      <c r="AH97" s="436">
        <f>'3M - LGS'!AH97</f>
        <v>4.9979999999999997E-2</v>
      </c>
      <c r="AI97" s="436">
        <f>'3M - LGS'!AI97</f>
        <v>5.0804000000000002E-2</v>
      </c>
      <c r="AJ97" s="436">
        <f>'3M - LGS'!AJ97</f>
        <v>3.0172000000000001E-2</v>
      </c>
      <c r="AK97" s="436">
        <f>'3M - LGS'!AK97</f>
        <v>3.0644999999999999E-2</v>
      </c>
      <c r="AL97" s="436">
        <f>'3M - LGS'!AL97</f>
        <v>2.9829000000000001E-2</v>
      </c>
      <c r="AM97" s="436">
        <f>'3M - LGS'!AM97</f>
        <v>2.9302000000000002E-2</v>
      </c>
      <c r="AN97" s="436">
        <f>'3M - LGS'!AN97</f>
        <v>2.9326000000000001E-2</v>
      </c>
      <c r="AO97" s="436">
        <f>'3M - LGS'!AO97</f>
        <v>2.9966E-2</v>
      </c>
      <c r="AP97" s="436">
        <f>'3M - LGS'!AP97</f>
        <v>3.1091000000000001E-2</v>
      </c>
      <c r="AQ97" s="436">
        <f>'3M - LGS'!AQ97</f>
        <v>3.0398999999999999E-2</v>
      </c>
      <c r="AR97" s="436">
        <f>'3M - LGS'!AR97</f>
        <v>5.2363E-2</v>
      </c>
      <c r="AS97" s="436">
        <f>'3M - LGS'!AS97</f>
        <v>5.0639000000000003E-2</v>
      </c>
      <c r="AT97" s="436">
        <f>'3M - LGS'!AT97</f>
        <v>4.9979999999999997E-2</v>
      </c>
      <c r="AU97" s="436">
        <f>'3M - LGS'!AU97</f>
        <v>5.0804000000000002E-2</v>
      </c>
      <c r="AV97" s="436">
        <f>'3M - LGS'!AV97</f>
        <v>3.0172000000000001E-2</v>
      </c>
      <c r="AW97" s="436">
        <f>'3M - LGS'!AW97</f>
        <v>3.0644999999999999E-2</v>
      </c>
      <c r="AX97" s="436">
        <f>'3M - LGS'!AX97</f>
        <v>2.9829000000000001E-2</v>
      </c>
      <c r="AY97" s="436">
        <f>'3M - LGS'!AY97</f>
        <v>2.9302000000000002E-2</v>
      </c>
      <c r="AZ97" s="436">
        <f>'3M - LGS'!AZ97</f>
        <v>2.9326000000000001E-2</v>
      </c>
      <c r="BA97" s="436">
        <f>'3M - LGS'!BA97</f>
        <v>2.9966E-2</v>
      </c>
      <c r="BB97" s="436">
        <f>'3M - LGS'!BB97</f>
        <v>3.1091000000000001E-2</v>
      </c>
      <c r="BC97" s="436">
        <f>'3M - LGS'!BC97</f>
        <v>3.0398999999999999E-2</v>
      </c>
      <c r="BD97" s="436">
        <f>'3M - LGS'!BD97</f>
        <v>5.2363E-2</v>
      </c>
      <c r="BE97" s="436">
        <f>'3M - LGS'!BE97</f>
        <v>5.0639000000000003E-2</v>
      </c>
      <c r="BF97" s="436">
        <f>'3M - LGS'!BF97</f>
        <v>4.9979999999999997E-2</v>
      </c>
      <c r="BG97" s="436">
        <f>'3M - LGS'!BG97</f>
        <v>5.0804000000000002E-2</v>
      </c>
      <c r="BH97" s="436">
        <f>'3M - LGS'!BH97</f>
        <v>3.0172000000000001E-2</v>
      </c>
      <c r="BI97" s="436">
        <f>'3M - LGS'!BI97</f>
        <v>3.0644999999999999E-2</v>
      </c>
      <c r="BJ97" s="436">
        <f>'3M - LGS'!BJ97</f>
        <v>2.9829000000000001E-2</v>
      </c>
      <c r="BK97" s="436">
        <f>'3M - LGS'!BK97</f>
        <v>2.9302000000000002E-2</v>
      </c>
      <c r="BL97" s="436">
        <f>'3M - LGS'!BL97</f>
        <v>2.9326000000000001E-2</v>
      </c>
      <c r="BM97" s="436">
        <f>'3M - LGS'!BM97</f>
        <v>2.9966E-2</v>
      </c>
      <c r="BN97" s="436">
        <f>'3M - LGS'!BN97</f>
        <v>3.1091000000000001E-2</v>
      </c>
      <c r="BO97" s="436">
        <f>'3M - LGS'!BO97</f>
        <v>3.0398999999999999E-2</v>
      </c>
      <c r="BP97" s="436">
        <f>'3M - LGS'!BP97</f>
        <v>5.2363E-2</v>
      </c>
      <c r="BQ97" s="436">
        <f>'3M - LGS'!BQ97</f>
        <v>5.0639000000000003E-2</v>
      </c>
      <c r="BR97" s="436">
        <f>'3M - LGS'!BR97</f>
        <v>4.9979999999999997E-2</v>
      </c>
      <c r="BS97" s="436">
        <f>'3M - LGS'!BS97</f>
        <v>5.0804000000000002E-2</v>
      </c>
      <c r="BT97" s="436">
        <f>'3M - LGS'!BT97</f>
        <v>3.0172000000000001E-2</v>
      </c>
      <c r="BU97" s="436">
        <f>'3M - LGS'!BU97</f>
        <v>3.0644999999999999E-2</v>
      </c>
      <c r="BV97" s="436">
        <f>'3M - LGS'!BV97</f>
        <v>2.9829000000000001E-2</v>
      </c>
      <c r="BW97" s="436">
        <f>'3M - LGS'!BW97</f>
        <v>2.9302000000000002E-2</v>
      </c>
      <c r="BX97" s="436">
        <f>'3M - LGS'!BX97</f>
        <v>2.9326000000000001E-2</v>
      </c>
      <c r="BY97" s="436">
        <f>'3M - LGS'!BY97</f>
        <v>2.9966E-2</v>
      </c>
      <c r="BZ97" s="436">
        <f>'3M - LGS'!BZ97</f>
        <v>3.1091000000000001E-2</v>
      </c>
      <c r="CA97" s="436">
        <f>'3M - LGS'!CA97</f>
        <v>3.0398999999999999E-2</v>
      </c>
      <c r="CB97" s="436">
        <f>'3M - LGS'!CB97</f>
        <v>5.2363E-2</v>
      </c>
      <c r="CC97" s="436">
        <f>'3M - LGS'!CC97</f>
        <v>5.0639000000000003E-2</v>
      </c>
      <c r="CD97" s="436">
        <f>'3M - LGS'!CD97</f>
        <v>4.9979999999999997E-2</v>
      </c>
      <c r="CE97" s="436">
        <f>'3M - LGS'!CE97</f>
        <v>5.0804000000000002E-2</v>
      </c>
      <c r="CF97" s="436">
        <f>'3M - LGS'!CF97</f>
        <v>3.0172000000000001E-2</v>
      </c>
      <c r="CG97" s="436">
        <f>'3M - LGS'!CG97</f>
        <v>3.0644999999999999E-2</v>
      </c>
      <c r="CH97" s="442">
        <f>'3M - LGS'!CH97</f>
        <v>2.9829000000000001E-2</v>
      </c>
    </row>
    <row r="98" spans="1:86" x14ac:dyDescent="0.3">
      <c r="A98" s="612"/>
      <c r="B98" s="11" t="s">
        <v>9</v>
      </c>
      <c r="C98" s="412">
        <f>'3M - LGS'!C98</f>
        <v>3.8060999999999998E-2</v>
      </c>
      <c r="D98" s="412">
        <f>'3M - LGS'!D98</f>
        <v>3.8934000000000003E-2</v>
      </c>
      <c r="E98" s="412">
        <f>'3M - LGS'!E98</f>
        <v>4.0448999999999999E-2</v>
      </c>
      <c r="F98" s="412">
        <f>'3M - LGS'!F98</f>
        <v>4.1125000000000002E-2</v>
      </c>
      <c r="G98" s="412">
        <f>'3M - LGS'!G98</f>
        <v>4.1331E-2</v>
      </c>
      <c r="H98" s="412">
        <f>'3M - LGS'!H98</f>
        <v>5.2465999999999999E-2</v>
      </c>
      <c r="I98" s="436">
        <f>'3M - LGS'!I98</f>
        <v>5.0083999999999997E-2</v>
      </c>
      <c r="J98" s="436">
        <f>'3M - LGS'!J98</f>
        <v>4.9399999999999999E-2</v>
      </c>
      <c r="K98" s="436">
        <f>'3M - LGS'!K98</f>
        <v>8.0808000000000005E-2</v>
      </c>
      <c r="L98" s="436">
        <f>'3M - LGS'!L98</f>
        <v>4.1339000000000001E-2</v>
      </c>
      <c r="M98" s="436">
        <f>'3M - LGS'!M98</f>
        <v>4.3160999999999998E-2</v>
      </c>
      <c r="N98" s="436">
        <f>'3M - LGS'!N98</f>
        <v>4.1070000000000002E-2</v>
      </c>
      <c r="O98" s="436">
        <f>'3M - LGS'!O98</f>
        <v>4.0834000000000002E-2</v>
      </c>
      <c r="P98" s="436">
        <f>'3M - LGS'!P98</f>
        <v>4.1431000000000003E-2</v>
      </c>
      <c r="Q98" s="436">
        <f>'3M - LGS'!Q98</f>
        <v>4.3621E-2</v>
      </c>
      <c r="R98" s="436">
        <f>'3M - LGS'!R98</f>
        <v>4.3447E-2</v>
      </c>
      <c r="S98" s="436">
        <f>'3M - LGS'!S98</f>
        <v>4.1350999999999999E-2</v>
      </c>
      <c r="T98" s="436">
        <f>'3M - LGS'!T98</f>
        <v>5.1774000000000001E-2</v>
      </c>
      <c r="U98" s="436">
        <f>'3M - LGS'!U98</f>
        <v>5.0083999999999997E-2</v>
      </c>
      <c r="V98" s="436">
        <f>'3M - LGS'!V98</f>
        <v>4.9399999999999999E-2</v>
      </c>
      <c r="W98" s="436">
        <f>'3M - LGS'!W98</f>
        <v>8.0808000000000005E-2</v>
      </c>
      <c r="X98" s="436">
        <f>'3M - LGS'!X98</f>
        <v>4.1339000000000001E-2</v>
      </c>
      <c r="Y98" s="436">
        <f>'3M - LGS'!Y98</f>
        <v>4.3160999999999998E-2</v>
      </c>
      <c r="Z98" s="436">
        <f>'3M - LGS'!Z98</f>
        <v>4.1070000000000002E-2</v>
      </c>
      <c r="AA98" s="436">
        <f>'3M - LGS'!AA98</f>
        <v>4.0834000000000002E-2</v>
      </c>
      <c r="AB98" s="436">
        <f>'3M - LGS'!AB98</f>
        <v>4.1431000000000003E-2</v>
      </c>
      <c r="AC98" s="436">
        <f>'3M - LGS'!AC98</f>
        <v>4.3621E-2</v>
      </c>
      <c r="AD98" s="436">
        <f>'3M - LGS'!AD98</f>
        <v>4.3447E-2</v>
      </c>
      <c r="AE98" s="436">
        <f>'3M - LGS'!AE98</f>
        <v>4.1350999999999999E-2</v>
      </c>
      <c r="AF98" s="436">
        <f>'3M - LGS'!AF98</f>
        <v>5.1774000000000001E-2</v>
      </c>
      <c r="AG98" s="436">
        <f>'3M - LGS'!AG98</f>
        <v>5.0083999999999997E-2</v>
      </c>
      <c r="AH98" s="436">
        <f>'3M - LGS'!AH98</f>
        <v>4.9399999999999999E-2</v>
      </c>
      <c r="AI98" s="436">
        <f>'3M - LGS'!AI98</f>
        <v>8.0808000000000005E-2</v>
      </c>
      <c r="AJ98" s="436">
        <f>'3M - LGS'!AJ98</f>
        <v>4.1339000000000001E-2</v>
      </c>
      <c r="AK98" s="436">
        <f>'3M - LGS'!AK98</f>
        <v>4.3160999999999998E-2</v>
      </c>
      <c r="AL98" s="436">
        <f>'3M - LGS'!AL98</f>
        <v>4.1070000000000002E-2</v>
      </c>
      <c r="AM98" s="436">
        <f>'3M - LGS'!AM98</f>
        <v>4.0834000000000002E-2</v>
      </c>
      <c r="AN98" s="436">
        <f>'3M - LGS'!AN98</f>
        <v>4.1431000000000003E-2</v>
      </c>
      <c r="AO98" s="436">
        <f>'3M - LGS'!AO98</f>
        <v>4.3621E-2</v>
      </c>
      <c r="AP98" s="436">
        <f>'3M - LGS'!AP98</f>
        <v>4.3447E-2</v>
      </c>
      <c r="AQ98" s="436">
        <f>'3M - LGS'!AQ98</f>
        <v>4.1350999999999999E-2</v>
      </c>
      <c r="AR98" s="436">
        <f>'3M - LGS'!AR98</f>
        <v>5.1774000000000001E-2</v>
      </c>
      <c r="AS98" s="436">
        <f>'3M - LGS'!AS98</f>
        <v>5.0083999999999997E-2</v>
      </c>
      <c r="AT98" s="436">
        <f>'3M - LGS'!AT98</f>
        <v>4.9399999999999999E-2</v>
      </c>
      <c r="AU98" s="436">
        <f>'3M - LGS'!AU98</f>
        <v>8.0808000000000005E-2</v>
      </c>
      <c r="AV98" s="436">
        <f>'3M - LGS'!AV98</f>
        <v>4.1339000000000001E-2</v>
      </c>
      <c r="AW98" s="436">
        <f>'3M - LGS'!AW98</f>
        <v>4.3160999999999998E-2</v>
      </c>
      <c r="AX98" s="436">
        <f>'3M - LGS'!AX98</f>
        <v>4.1070000000000002E-2</v>
      </c>
      <c r="AY98" s="436">
        <f>'3M - LGS'!AY98</f>
        <v>4.0834000000000002E-2</v>
      </c>
      <c r="AZ98" s="436">
        <f>'3M - LGS'!AZ98</f>
        <v>4.1431000000000003E-2</v>
      </c>
      <c r="BA98" s="436">
        <f>'3M - LGS'!BA98</f>
        <v>4.3621E-2</v>
      </c>
      <c r="BB98" s="436">
        <f>'3M - LGS'!BB98</f>
        <v>4.3447E-2</v>
      </c>
      <c r="BC98" s="436">
        <f>'3M - LGS'!BC98</f>
        <v>4.1350999999999999E-2</v>
      </c>
      <c r="BD98" s="436">
        <f>'3M - LGS'!BD98</f>
        <v>5.1774000000000001E-2</v>
      </c>
      <c r="BE98" s="436">
        <f>'3M - LGS'!BE98</f>
        <v>5.0083999999999997E-2</v>
      </c>
      <c r="BF98" s="436">
        <f>'3M - LGS'!BF98</f>
        <v>4.9399999999999999E-2</v>
      </c>
      <c r="BG98" s="436">
        <f>'3M - LGS'!BG98</f>
        <v>8.0808000000000005E-2</v>
      </c>
      <c r="BH98" s="436">
        <f>'3M - LGS'!BH98</f>
        <v>4.1339000000000001E-2</v>
      </c>
      <c r="BI98" s="436">
        <f>'3M - LGS'!BI98</f>
        <v>4.3160999999999998E-2</v>
      </c>
      <c r="BJ98" s="436">
        <f>'3M - LGS'!BJ98</f>
        <v>4.1070000000000002E-2</v>
      </c>
      <c r="BK98" s="436">
        <f>'3M - LGS'!BK98</f>
        <v>4.0834000000000002E-2</v>
      </c>
      <c r="BL98" s="436">
        <f>'3M - LGS'!BL98</f>
        <v>4.1431000000000003E-2</v>
      </c>
      <c r="BM98" s="436">
        <f>'3M - LGS'!BM98</f>
        <v>4.3621E-2</v>
      </c>
      <c r="BN98" s="436">
        <f>'3M - LGS'!BN98</f>
        <v>4.3447E-2</v>
      </c>
      <c r="BO98" s="436">
        <f>'3M - LGS'!BO98</f>
        <v>4.1350999999999999E-2</v>
      </c>
      <c r="BP98" s="436">
        <f>'3M - LGS'!BP98</f>
        <v>5.1774000000000001E-2</v>
      </c>
      <c r="BQ98" s="436">
        <f>'3M - LGS'!BQ98</f>
        <v>5.0083999999999997E-2</v>
      </c>
      <c r="BR98" s="436">
        <f>'3M - LGS'!BR98</f>
        <v>4.9399999999999999E-2</v>
      </c>
      <c r="BS98" s="436">
        <f>'3M - LGS'!BS98</f>
        <v>8.0808000000000005E-2</v>
      </c>
      <c r="BT98" s="436">
        <f>'3M - LGS'!BT98</f>
        <v>4.1339000000000001E-2</v>
      </c>
      <c r="BU98" s="436">
        <f>'3M - LGS'!BU98</f>
        <v>4.3160999999999998E-2</v>
      </c>
      <c r="BV98" s="436">
        <f>'3M - LGS'!BV98</f>
        <v>4.1070000000000002E-2</v>
      </c>
      <c r="BW98" s="436">
        <f>'3M - LGS'!BW98</f>
        <v>4.0834000000000002E-2</v>
      </c>
      <c r="BX98" s="436">
        <f>'3M - LGS'!BX98</f>
        <v>4.1431000000000003E-2</v>
      </c>
      <c r="BY98" s="436">
        <f>'3M - LGS'!BY98</f>
        <v>4.3621E-2</v>
      </c>
      <c r="BZ98" s="436">
        <f>'3M - LGS'!BZ98</f>
        <v>4.3447E-2</v>
      </c>
      <c r="CA98" s="436">
        <f>'3M - LGS'!CA98</f>
        <v>4.1350999999999999E-2</v>
      </c>
      <c r="CB98" s="436">
        <f>'3M - LGS'!CB98</f>
        <v>5.1774000000000001E-2</v>
      </c>
      <c r="CC98" s="436">
        <f>'3M - LGS'!CC98</f>
        <v>5.0083999999999997E-2</v>
      </c>
      <c r="CD98" s="436">
        <f>'3M - LGS'!CD98</f>
        <v>4.9399999999999999E-2</v>
      </c>
      <c r="CE98" s="436">
        <f>'3M - LGS'!CE98</f>
        <v>8.0808000000000005E-2</v>
      </c>
      <c r="CF98" s="436">
        <f>'3M - LGS'!CF98</f>
        <v>4.1339000000000001E-2</v>
      </c>
      <c r="CG98" s="436">
        <f>'3M - LGS'!CG98</f>
        <v>4.3160999999999998E-2</v>
      </c>
      <c r="CH98" s="442">
        <f>'3M - LGS'!CH98</f>
        <v>4.1070000000000002E-2</v>
      </c>
    </row>
    <row r="99" spans="1:86" x14ac:dyDescent="0.3">
      <c r="A99" s="612"/>
      <c r="B99" s="11" t="s">
        <v>3</v>
      </c>
      <c r="C99" s="412">
        <f>'3M - LGS'!C99</f>
        <v>4.0160000000000001E-2</v>
      </c>
      <c r="D99" s="412">
        <f>'3M - LGS'!D99</f>
        <v>4.1161999999999997E-2</v>
      </c>
      <c r="E99" s="412">
        <f>'3M - LGS'!E99</f>
        <v>4.2527000000000002E-2</v>
      </c>
      <c r="F99" s="412">
        <f>'3M - LGS'!F99</f>
        <v>4.2639999999999997E-2</v>
      </c>
      <c r="G99" s="412">
        <f>'3M - LGS'!G99</f>
        <v>4.7012999999999999E-2</v>
      </c>
      <c r="H99" s="412">
        <f>'3M - LGS'!H99</f>
        <v>9.5856999999999998E-2</v>
      </c>
      <c r="I99" s="436">
        <f>'3M - LGS'!I99</f>
        <v>9.7295999999999994E-2</v>
      </c>
      <c r="J99" s="436">
        <f>'3M - LGS'!J99</f>
        <v>9.9751999999999993E-2</v>
      </c>
      <c r="K99" s="436">
        <f>'3M - LGS'!K99</f>
        <v>0.10033300000000001</v>
      </c>
      <c r="L99" s="436">
        <f>'3M - LGS'!L99</f>
        <v>4.6997999999999998E-2</v>
      </c>
      <c r="M99" s="436">
        <f>'3M - LGS'!M99</f>
        <v>4.7978E-2</v>
      </c>
      <c r="N99" s="436">
        <f>'3M - LGS'!N99</f>
        <v>4.4889999999999999E-2</v>
      </c>
      <c r="O99" s="436">
        <f>'3M - LGS'!O99</f>
        <v>4.4352999999999997E-2</v>
      </c>
      <c r="P99" s="436">
        <f>'3M - LGS'!P99</f>
        <v>4.4898E-2</v>
      </c>
      <c r="Q99" s="436">
        <f>'3M - LGS'!Q99</f>
        <v>4.7189000000000002E-2</v>
      </c>
      <c r="R99" s="436">
        <f>'3M - LGS'!R99</f>
        <v>4.5560000000000003E-2</v>
      </c>
      <c r="S99" s="436">
        <f>'3M - LGS'!S99</f>
        <v>4.9112000000000003E-2</v>
      </c>
      <c r="T99" s="436">
        <f>'3M - LGS'!T99</f>
        <v>0.104393</v>
      </c>
      <c r="U99" s="436">
        <f>'3M - LGS'!U99</f>
        <v>9.7295999999999994E-2</v>
      </c>
      <c r="V99" s="436">
        <f>'3M - LGS'!V99</f>
        <v>9.9751999999999993E-2</v>
      </c>
      <c r="W99" s="436">
        <f>'3M - LGS'!W99</f>
        <v>0.10033300000000001</v>
      </c>
      <c r="X99" s="436">
        <f>'3M - LGS'!X99</f>
        <v>4.6997999999999998E-2</v>
      </c>
      <c r="Y99" s="436">
        <f>'3M - LGS'!Y99</f>
        <v>4.7978E-2</v>
      </c>
      <c r="Z99" s="436">
        <f>'3M - LGS'!Z99</f>
        <v>4.4889999999999999E-2</v>
      </c>
      <c r="AA99" s="436">
        <f>'3M - LGS'!AA99</f>
        <v>4.4352999999999997E-2</v>
      </c>
      <c r="AB99" s="436">
        <f>'3M - LGS'!AB99</f>
        <v>4.4898E-2</v>
      </c>
      <c r="AC99" s="436">
        <f>'3M - LGS'!AC99</f>
        <v>4.7189000000000002E-2</v>
      </c>
      <c r="AD99" s="436">
        <f>'3M - LGS'!AD99</f>
        <v>4.5560000000000003E-2</v>
      </c>
      <c r="AE99" s="436">
        <f>'3M - LGS'!AE99</f>
        <v>4.9112000000000003E-2</v>
      </c>
      <c r="AF99" s="436">
        <f>'3M - LGS'!AF99</f>
        <v>0.104393</v>
      </c>
      <c r="AG99" s="436">
        <f>'3M - LGS'!AG99</f>
        <v>9.7295999999999994E-2</v>
      </c>
      <c r="AH99" s="436">
        <f>'3M - LGS'!AH99</f>
        <v>9.9751999999999993E-2</v>
      </c>
      <c r="AI99" s="436">
        <f>'3M - LGS'!AI99</f>
        <v>0.10033300000000001</v>
      </c>
      <c r="AJ99" s="436">
        <f>'3M - LGS'!AJ99</f>
        <v>4.6997999999999998E-2</v>
      </c>
      <c r="AK99" s="436">
        <f>'3M - LGS'!AK99</f>
        <v>4.7978E-2</v>
      </c>
      <c r="AL99" s="436">
        <f>'3M - LGS'!AL99</f>
        <v>4.4889999999999999E-2</v>
      </c>
      <c r="AM99" s="436">
        <f>'3M - LGS'!AM99</f>
        <v>4.4352999999999997E-2</v>
      </c>
      <c r="AN99" s="436">
        <f>'3M - LGS'!AN99</f>
        <v>4.4898E-2</v>
      </c>
      <c r="AO99" s="436">
        <f>'3M - LGS'!AO99</f>
        <v>4.7189000000000002E-2</v>
      </c>
      <c r="AP99" s="436">
        <f>'3M - LGS'!AP99</f>
        <v>4.5560000000000003E-2</v>
      </c>
      <c r="AQ99" s="436">
        <f>'3M - LGS'!AQ99</f>
        <v>4.9112000000000003E-2</v>
      </c>
      <c r="AR99" s="436">
        <f>'3M - LGS'!AR99</f>
        <v>0.104393</v>
      </c>
      <c r="AS99" s="436">
        <f>'3M - LGS'!AS99</f>
        <v>9.7295999999999994E-2</v>
      </c>
      <c r="AT99" s="436">
        <f>'3M - LGS'!AT99</f>
        <v>9.9751999999999993E-2</v>
      </c>
      <c r="AU99" s="436">
        <f>'3M - LGS'!AU99</f>
        <v>0.10033300000000001</v>
      </c>
      <c r="AV99" s="436">
        <f>'3M - LGS'!AV99</f>
        <v>4.6997999999999998E-2</v>
      </c>
      <c r="AW99" s="436">
        <f>'3M - LGS'!AW99</f>
        <v>4.7978E-2</v>
      </c>
      <c r="AX99" s="436">
        <f>'3M - LGS'!AX99</f>
        <v>4.4889999999999999E-2</v>
      </c>
      <c r="AY99" s="436">
        <f>'3M - LGS'!AY99</f>
        <v>4.4352999999999997E-2</v>
      </c>
      <c r="AZ99" s="436">
        <f>'3M - LGS'!AZ99</f>
        <v>4.4898E-2</v>
      </c>
      <c r="BA99" s="436">
        <f>'3M - LGS'!BA99</f>
        <v>4.7189000000000002E-2</v>
      </c>
      <c r="BB99" s="436">
        <f>'3M - LGS'!BB99</f>
        <v>4.5560000000000003E-2</v>
      </c>
      <c r="BC99" s="436">
        <f>'3M - LGS'!BC99</f>
        <v>4.9112000000000003E-2</v>
      </c>
      <c r="BD99" s="436">
        <f>'3M - LGS'!BD99</f>
        <v>0.104393</v>
      </c>
      <c r="BE99" s="436">
        <f>'3M - LGS'!BE99</f>
        <v>9.7295999999999994E-2</v>
      </c>
      <c r="BF99" s="436">
        <f>'3M - LGS'!BF99</f>
        <v>9.9751999999999993E-2</v>
      </c>
      <c r="BG99" s="436">
        <f>'3M - LGS'!BG99</f>
        <v>0.10033300000000001</v>
      </c>
      <c r="BH99" s="436">
        <f>'3M - LGS'!BH99</f>
        <v>4.6997999999999998E-2</v>
      </c>
      <c r="BI99" s="436">
        <f>'3M - LGS'!BI99</f>
        <v>4.7978E-2</v>
      </c>
      <c r="BJ99" s="436">
        <f>'3M - LGS'!BJ99</f>
        <v>4.4889999999999999E-2</v>
      </c>
      <c r="BK99" s="436">
        <f>'3M - LGS'!BK99</f>
        <v>4.4352999999999997E-2</v>
      </c>
      <c r="BL99" s="436">
        <f>'3M - LGS'!BL99</f>
        <v>4.4898E-2</v>
      </c>
      <c r="BM99" s="436">
        <f>'3M - LGS'!BM99</f>
        <v>4.7189000000000002E-2</v>
      </c>
      <c r="BN99" s="436">
        <f>'3M - LGS'!BN99</f>
        <v>4.5560000000000003E-2</v>
      </c>
      <c r="BO99" s="436">
        <f>'3M - LGS'!BO99</f>
        <v>4.9112000000000003E-2</v>
      </c>
      <c r="BP99" s="436">
        <f>'3M - LGS'!BP99</f>
        <v>0.104393</v>
      </c>
      <c r="BQ99" s="436">
        <f>'3M - LGS'!BQ99</f>
        <v>9.7295999999999994E-2</v>
      </c>
      <c r="BR99" s="436">
        <f>'3M - LGS'!BR99</f>
        <v>9.9751999999999993E-2</v>
      </c>
      <c r="BS99" s="436">
        <f>'3M - LGS'!BS99</f>
        <v>0.10033300000000001</v>
      </c>
      <c r="BT99" s="436">
        <f>'3M - LGS'!BT99</f>
        <v>4.6997999999999998E-2</v>
      </c>
      <c r="BU99" s="436">
        <f>'3M - LGS'!BU99</f>
        <v>4.7978E-2</v>
      </c>
      <c r="BV99" s="436">
        <f>'3M - LGS'!BV99</f>
        <v>4.4889999999999999E-2</v>
      </c>
      <c r="BW99" s="436">
        <f>'3M - LGS'!BW99</f>
        <v>4.4352999999999997E-2</v>
      </c>
      <c r="BX99" s="436">
        <f>'3M - LGS'!BX99</f>
        <v>4.4898E-2</v>
      </c>
      <c r="BY99" s="436">
        <f>'3M - LGS'!BY99</f>
        <v>4.7189000000000002E-2</v>
      </c>
      <c r="BZ99" s="436">
        <f>'3M - LGS'!BZ99</f>
        <v>4.5560000000000003E-2</v>
      </c>
      <c r="CA99" s="436">
        <f>'3M - LGS'!CA99</f>
        <v>4.9112000000000003E-2</v>
      </c>
      <c r="CB99" s="436">
        <f>'3M - LGS'!CB99</f>
        <v>0.104393</v>
      </c>
      <c r="CC99" s="436">
        <f>'3M - LGS'!CC99</f>
        <v>9.7295999999999994E-2</v>
      </c>
      <c r="CD99" s="436">
        <f>'3M - LGS'!CD99</f>
        <v>9.9751999999999993E-2</v>
      </c>
      <c r="CE99" s="436">
        <f>'3M - LGS'!CE99</f>
        <v>0.10033300000000001</v>
      </c>
      <c r="CF99" s="436">
        <f>'3M - LGS'!CF99</f>
        <v>4.6997999999999998E-2</v>
      </c>
      <c r="CG99" s="436">
        <f>'3M - LGS'!CG99</f>
        <v>4.7978E-2</v>
      </c>
      <c r="CH99" s="442">
        <f>'3M - LGS'!CH99</f>
        <v>4.4889999999999999E-2</v>
      </c>
    </row>
    <row r="100" spans="1:86" x14ac:dyDescent="0.3">
      <c r="A100" s="612"/>
      <c r="B100" s="11" t="s">
        <v>4</v>
      </c>
      <c r="C100" s="412">
        <f>'3M - LGS'!C100</f>
        <v>3.8844999999999998E-2</v>
      </c>
      <c r="D100" s="412">
        <f>'3M - LGS'!D100</f>
        <v>3.9109999999999999E-2</v>
      </c>
      <c r="E100" s="412">
        <f>'3M - LGS'!E100</f>
        <v>3.9933000000000003E-2</v>
      </c>
      <c r="F100" s="412">
        <f>'3M - LGS'!F100</f>
        <v>4.2049000000000003E-2</v>
      </c>
      <c r="G100" s="412">
        <f>'3M - LGS'!G100</f>
        <v>4.4006999999999998E-2</v>
      </c>
      <c r="H100" s="412">
        <f>'3M - LGS'!H100</f>
        <v>8.2470000000000002E-2</v>
      </c>
      <c r="I100" s="436">
        <f>'3M - LGS'!I100</f>
        <v>8.4611000000000006E-2</v>
      </c>
      <c r="J100" s="436">
        <f>'3M - LGS'!J100</f>
        <v>8.5112999999999994E-2</v>
      </c>
      <c r="K100" s="436">
        <f>'3M - LGS'!K100</f>
        <v>8.0562999999999996E-2</v>
      </c>
      <c r="L100" s="436">
        <f>'3M - LGS'!L100</f>
        <v>4.4019000000000003E-2</v>
      </c>
      <c r="M100" s="436">
        <f>'3M - LGS'!M100</f>
        <v>4.4610999999999998E-2</v>
      </c>
      <c r="N100" s="436">
        <f>'3M - LGS'!N100</f>
        <v>4.2421E-2</v>
      </c>
      <c r="O100" s="436">
        <f>'3M - LGS'!O100</f>
        <v>4.2067E-2</v>
      </c>
      <c r="P100" s="436">
        <f>'3M - LGS'!P100</f>
        <v>4.1753999999999999E-2</v>
      </c>
      <c r="Q100" s="436">
        <f>'3M - LGS'!Q100</f>
        <v>4.3166999999999997E-2</v>
      </c>
      <c r="R100" s="436">
        <f>'3M - LGS'!R100</f>
        <v>4.3825000000000003E-2</v>
      </c>
      <c r="S100" s="436">
        <f>'3M - LGS'!S100</f>
        <v>4.4803999999999997E-2</v>
      </c>
      <c r="T100" s="436">
        <f>'3M - LGS'!T100</f>
        <v>8.8136000000000006E-2</v>
      </c>
      <c r="U100" s="436">
        <f>'3M - LGS'!U100</f>
        <v>8.4611000000000006E-2</v>
      </c>
      <c r="V100" s="436">
        <f>'3M - LGS'!V100</f>
        <v>8.5112999999999994E-2</v>
      </c>
      <c r="W100" s="436">
        <f>'3M - LGS'!W100</f>
        <v>8.0562999999999996E-2</v>
      </c>
      <c r="X100" s="436">
        <f>'3M - LGS'!X100</f>
        <v>4.4019000000000003E-2</v>
      </c>
      <c r="Y100" s="436">
        <f>'3M - LGS'!Y100</f>
        <v>4.4610999999999998E-2</v>
      </c>
      <c r="Z100" s="436">
        <f>'3M - LGS'!Z100</f>
        <v>4.2421E-2</v>
      </c>
      <c r="AA100" s="436">
        <f>'3M - LGS'!AA100</f>
        <v>4.2067E-2</v>
      </c>
      <c r="AB100" s="436">
        <f>'3M - LGS'!AB100</f>
        <v>4.1753999999999999E-2</v>
      </c>
      <c r="AC100" s="436">
        <f>'3M - LGS'!AC100</f>
        <v>4.3166999999999997E-2</v>
      </c>
      <c r="AD100" s="436">
        <f>'3M - LGS'!AD100</f>
        <v>4.3825000000000003E-2</v>
      </c>
      <c r="AE100" s="436">
        <f>'3M - LGS'!AE100</f>
        <v>4.4803999999999997E-2</v>
      </c>
      <c r="AF100" s="436">
        <f>'3M - LGS'!AF100</f>
        <v>8.8136000000000006E-2</v>
      </c>
      <c r="AG100" s="436">
        <f>'3M - LGS'!AG100</f>
        <v>8.4611000000000006E-2</v>
      </c>
      <c r="AH100" s="436">
        <f>'3M - LGS'!AH100</f>
        <v>8.5112999999999994E-2</v>
      </c>
      <c r="AI100" s="436">
        <f>'3M - LGS'!AI100</f>
        <v>8.0562999999999996E-2</v>
      </c>
      <c r="AJ100" s="436">
        <f>'3M - LGS'!AJ100</f>
        <v>4.4019000000000003E-2</v>
      </c>
      <c r="AK100" s="436">
        <f>'3M - LGS'!AK100</f>
        <v>4.4610999999999998E-2</v>
      </c>
      <c r="AL100" s="436">
        <f>'3M - LGS'!AL100</f>
        <v>4.2421E-2</v>
      </c>
      <c r="AM100" s="436">
        <f>'3M - LGS'!AM100</f>
        <v>4.2067E-2</v>
      </c>
      <c r="AN100" s="436">
        <f>'3M - LGS'!AN100</f>
        <v>4.1753999999999999E-2</v>
      </c>
      <c r="AO100" s="436">
        <f>'3M - LGS'!AO100</f>
        <v>4.3166999999999997E-2</v>
      </c>
      <c r="AP100" s="436">
        <f>'3M - LGS'!AP100</f>
        <v>4.3825000000000003E-2</v>
      </c>
      <c r="AQ100" s="436">
        <f>'3M - LGS'!AQ100</f>
        <v>4.4803999999999997E-2</v>
      </c>
      <c r="AR100" s="436">
        <f>'3M - LGS'!AR100</f>
        <v>8.8136000000000006E-2</v>
      </c>
      <c r="AS100" s="436">
        <f>'3M - LGS'!AS100</f>
        <v>8.4611000000000006E-2</v>
      </c>
      <c r="AT100" s="436">
        <f>'3M - LGS'!AT100</f>
        <v>8.5112999999999994E-2</v>
      </c>
      <c r="AU100" s="436">
        <f>'3M - LGS'!AU100</f>
        <v>8.0562999999999996E-2</v>
      </c>
      <c r="AV100" s="436">
        <f>'3M - LGS'!AV100</f>
        <v>4.4019000000000003E-2</v>
      </c>
      <c r="AW100" s="436">
        <f>'3M - LGS'!AW100</f>
        <v>4.4610999999999998E-2</v>
      </c>
      <c r="AX100" s="436">
        <f>'3M - LGS'!AX100</f>
        <v>4.2421E-2</v>
      </c>
      <c r="AY100" s="436">
        <f>'3M - LGS'!AY100</f>
        <v>4.2067E-2</v>
      </c>
      <c r="AZ100" s="436">
        <f>'3M - LGS'!AZ100</f>
        <v>4.1753999999999999E-2</v>
      </c>
      <c r="BA100" s="436">
        <f>'3M - LGS'!BA100</f>
        <v>4.3166999999999997E-2</v>
      </c>
      <c r="BB100" s="436">
        <f>'3M - LGS'!BB100</f>
        <v>4.3825000000000003E-2</v>
      </c>
      <c r="BC100" s="436">
        <f>'3M - LGS'!BC100</f>
        <v>4.4803999999999997E-2</v>
      </c>
      <c r="BD100" s="436">
        <f>'3M - LGS'!BD100</f>
        <v>8.8136000000000006E-2</v>
      </c>
      <c r="BE100" s="436">
        <f>'3M - LGS'!BE100</f>
        <v>8.4611000000000006E-2</v>
      </c>
      <c r="BF100" s="436">
        <f>'3M - LGS'!BF100</f>
        <v>8.5112999999999994E-2</v>
      </c>
      <c r="BG100" s="436">
        <f>'3M - LGS'!BG100</f>
        <v>8.0562999999999996E-2</v>
      </c>
      <c r="BH100" s="436">
        <f>'3M - LGS'!BH100</f>
        <v>4.4019000000000003E-2</v>
      </c>
      <c r="BI100" s="436">
        <f>'3M - LGS'!BI100</f>
        <v>4.4610999999999998E-2</v>
      </c>
      <c r="BJ100" s="436">
        <f>'3M - LGS'!BJ100</f>
        <v>4.2421E-2</v>
      </c>
      <c r="BK100" s="436">
        <f>'3M - LGS'!BK100</f>
        <v>4.2067E-2</v>
      </c>
      <c r="BL100" s="436">
        <f>'3M - LGS'!BL100</f>
        <v>4.1753999999999999E-2</v>
      </c>
      <c r="BM100" s="436">
        <f>'3M - LGS'!BM100</f>
        <v>4.3166999999999997E-2</v>
      </c>
      <c r="BN100" s="436">
        <f>'3M - LGS'!BN100</f>
        <v>4.3825000000000003E-2</v>
      </c>
      <c r="BO100" s="436">
        <f>'3M - LGS'!BO100</f>
        <v>4.4803999999999997E-2</v>
      </c>
      <c r="BP100" s="436">
        <f>'3M - LGS'!BP100</f>
        <v>8.8136000000000006E-2</v>
      </c>
      <c r="BQ100" s="436">
        <f>'3M - LGS'!BQ100</f>
        <v>8.4611000000000006E-2</v>
      </c>
      <c r="BR100" s="436">
        <f>'3M - LGS'!BR100</f>
        <v>8.5112999999999994E-2</v>
      </c>
      <c r="BS100" s="436">
        <f>'3M - LGS'!BS100</f>
        <v>8.0562999999999996E-2</v>
      </c>
      <c r="BT100" s="436">
        <f>'3M - LGS'!BT100</f>
        <v>4.4019000000000003E-2</v>
      </c>
      <c r="BU100" s="436">
        <f>'3M - LGS'!BU100</f>
        <v>4.4610999999999998E-2</v>
      </c>
      <c r="BV100" s="436">
        <f>'3M - LGS'!BV100</f>
        <v>4.2421E-2</v>
      </c>
      <c r="BW100" s="436">
        <f>'3M - LGS'!BW100</f>
        <v>4.2067E-2</v>
      </c>
      <c r="BX100" s="436">
        <f>'3M - LGS'!BX100</f>
        <v>4.1753999999999999E-2</v>
      </c>
      <c r="BY100" s="436">
        <f>'3M - LGS'!BY100</f>
        <v>4.3166999999999997E-2</v>
      </c>
      <c r="BZ100" s="436">
        <f>'3M - LGS'!BZ100</f>
        <v>4.3825000000000003E-2</v>
      </c>
      <c r="CA100" s="436">
        <f>'3M - LGS'!CA100</f>
        <v>4.4803999999999997E-2</v>
      </c>
      <c r="CB100" s="436">
        <f>'3M - LGS'!CB100</f>
        <v>8.8136000000000006E-2</v>
      </c>
      <c r="CC100" s="436">
        <f>'3M - LGS'!CC100</f>
        <v>8.4611000000000006E-2</v>
      </c>
      <c r="CD100" s="436">
        <f>'3M - LGS'!CD100</f>
        <v>8.5112999999999994E-2</v>
      </c>
      <c r="CE100" s="436">
        <f>'3M - LGS'!CE100</f>
        <v>8.0562999999999996E-2</v>
      </c>
      <c r="CF100" s="436">
        <f>'3M - LGS'!CF100</f>
        <v>4.4019000000000003E-2</v>
      </c>
      <c r="CG100" s="436">
        <f>'3M - LGS'!CG100</f>
        <v>4.4610999999999998E-2</v>
      </c>
      <c r="CH100" s="442">
        <f>'3M - LGS'!CH100</f>
        <v>4.2421E-2</v>
      </c>
    </row>
    <row r="101" spans="1:86" x14ac:dyDescent="0.3">
      <c r="A101" s="612"/>
      <c r="B101" s="11" t="s">
        <v>5</v>
      </c>
      <c r="C101" s="412">
        <f>'3M - LGS'!C101</f>
        <v>3.7309000000000002E-2</v>
      </c>
      <c r="D101" s="412">
        <f>'3M - LGS'!D101</f>
        <v>3.7734999999999998E-2</v>
      </c>
      <c r="E101" s="412">
        <f>'3M - LGS'!E101</f>
        <v>3.8399999999999997E-2</v>
      </c>
      <c r="F101" s="412">
        <f>'3M - LGS'!F101</f>
        <v>3.9986000000000001E-2</v>
      </c>
      <c r="G101" s="412">
        <f>'3M - LGS'!G101</f>
        <v>4.1888000000000002E-2</v>
      </c>
      <c r="H101" s="412">
        <f>'3M - LGS'!H101</f>
        <v>7.8059000000000003E-2</v>
      </c>
      <c r="I101" s="436">
        <f>'3M - LGS'!I101</f>
        <v>7.9558000000000004E-2</v>
      </c>
      <c r="J101" s="436">
        <f>'3M - LGS'!J101</f>
        <v>7.9958000000000001E-2</v>
      </c>
      <c r="K101" s="436">
        <f>'3M - LGS'!K101</f>
        <v>7.8107999999999997E-2</v>
      </c>
      <c r="L101" s="436">
        <f>'3M - LGS'!L101</f>
        <v>4.1531999999999999E-2</v>
      </c>
      <c r="M101" s="436">
        <f>'3M - LGS'!M101</f>
        <v>4.2438999999999998E-2</v>
      </c>
      <c r="N101" s="436">
        <f>'3M - LGS'!N101</f>
        <v>4.0814000000000003E-2</v>
      </c>
      <c r="O101" s="436">
        <f>'3M - LGS'!O101</f>
        <v>3.9933000000000003E-2</v>
      </c>
      <c r="P101" s="436">
        <f>'3M - LGS'!P101</f>
        <v>3.9878999999999998E-2</v>
      </c>
      <c r="Q101" s="436">
        <f>'3M - LGS'!Q101</f>
        <v>4.1041000000000001E-2</v>
      </c>
      <c r="R101" s="436">
        <f>'3M - LGS'!R101</f>
        <v>4.1168000000000003E-2</v>
      </c>
      <c r="S101" s="436">
        <f>'3M - LGS'!S101</f>
        <v>4.2222999999999997E-2</v>
      </c>
      <c r="T101" s="436">
        <f>'3M - LGS'!T101</f>
        <v>8.2789000000000001E-2</v>
      </c>
      <c r="U101" s="436">
        <f>'3M - LGS'!U101</f>
        <v>7.9558000000000004E-2</v>
      </c>
      <c r="V101" s="436">
        <f>'3M - LGS'!V101</f>
        <v>7.9958000000000001E-2</v>
      </c>
      <c r="W101" s="436">
        <f>'3M - LGS'!W101</f>
        <v>7.8107999999999997E-2</v>
      </c>
      <c r="X101" s="436">
        <f>'3M - LGS'!X101</f>
        <v>4.1531999999999999E-2</v>
      </c>
      <c r="Y101" s="436">
        <f>'3M - LGS'!Y101</f>
        <v>4.2438999999999998E-2</v>
      </c>
      <c r="Z101" s="436">
        <f>'3M - LGS'!Z101</f>
        <v>4.0814000000000003E-2</v>
      </c>
      <c r="AA101" s="436">
        <f>'3M - LGS'!AA101</f>
        <v>3.9933000000000003E-2</v>
      </c>
      <c r="AB101" s="436">
        <f>'3M - LGS'!AB101</f>
        <v>3.9878999999999998E-2</v>
      </c>
      <c r="AC101" s="436">
        <f>'3M - LGS'!AC101</f>
        <v>4.1041000000000001E-2</v>
      </c>
      <c r="AD101" s="436">
        <f>'3M - LGS'!AD101</f>
        <v>4.1168000000000003E-2</v>
      </c>
      <c r="AE101" s="436">
        <f>'3M - LGS'!AE101</f>
        <v>4.2222999999999997E-2</v>
      </c>
      <c r="AF101" s="436">
        <f>'3M - LGS'!AF101</f>
        <v>8.2789000000000001E-2</v>
      </c>
      <c r="AG101" s="436">
        <f>'3M - LGS'!AG101</f>
        <v>7.9558000000000004E-2</v>
      </c>
      <c r="AH101" s="436">
        <f>'3M - LGS'!AH101</f>
        <v>7.9958000000000001E-2</v>
      </c>
      <c r="AI101" s="436">
        <f>'3M - LGS'!AI101</f>
        <v>7.8107999999999997E-2</v>
      </c>
      <c r="AJ101" s="436">
        <f>'3M - LGS'!AJ101</f>
        <v>4.1531999999999999E-2</v>
      </c>
      <c r="AK101" s="436">
        <f>'3M - LGS'!AK101</f>
        <v>4.2438999999999998E-2</v>
      </c>
      <c r="AL101" s="436">
        <f>'3M - LGS'!AL101</f>
        <v>4.0814000000000003E-2</v>
      </c>
      <c r="AM101" s="436">
        <f>'3M - LGS'!AM101</f>
        <v>3.9933000000000003E-2</v>
      </c>
      <c r="AN101" s="436">
        <f>'3M - LGS'!AN101</f>
        <v>3.9878999999999998E-2</v>
      </c>
      <c r="AO101" s="436">
        <f>'3M - LGS'!AO101</f>
        <v>4.1041000000000001E-2</v>
      </c>
      <c r="AP101" s="436">
        <f>'3M - LGS'!AP101</f>
        <v>4.1168000000000003E-2</v>
      </c>
      <c r="AQ101" s="436">
        <f>'3M - LGS'!AQ101</f>
        <v>4.2222999999999997E-2</v>
      </c>
      <c r="AR101" s="436">
        <f>'3M - LGS'!AR101</f>
        <v>8.2789000000000001E-2</v>
      </c>
      <c r="AS101" s="436">
        <f>'3M - LGS'!AS101</f>
        <v>7.9558000000000004E-2</v>
      </c>
      <c r="AT101" s="436">
        <f>'3M - LGS'!AT101</f>
        <v>7.9958000000000001E-2</v>
      </c>
      <c r="AU101" s="436">
        <f>'3M - LGS'!AU101</f>
        <v>7.8107999999999997E-2</v>
      </c>
      <c r="AV101" s="436">
        <f>'3M - LGS'!AV101</f>
        <v>4.1531999999999999E-2</v>
      </c>
      <c r="AW101" s="436">
        <f>'3M - LGS'!AW101</f>
        <v>4.2438999999999998E-2</v>
      </c>
      <c r="AX101" s="436">
        <f>'3M - LGS'!AX101</f>
        <v>4.0814000000000003E-2</v>
      </c>
      <c r="AY101" s="436">
        <f>'3M - LGS'!AY101</f>
        <v>3.9933000000000003E-2</v>
      </c>
      <c r="AZ101" s="436">
        <f>'3M - LGS'!AZ101</f>
        <v>3.9878999999999998E-2</v>
      </c>
      <c r="BA101" s="436">
        <f>'3M - LGS'!BA101</f>
        <v>4.1041000000000001E-2</v>
      </c>
      <c r="BB101" s="436">
        <f>'3M - LGS'!BB101</f>
        <v>4.1168000000000003E-2</v>
      </c>
      <c r="BC101" s="436">
        <f>'3M - LGS'!BC101</f>
        <v>4.2222999999999997E-2</v>
      </c>
      <c r="BD101" s="436">
        <f>'3M - LGS'!BD101</f>
        <v>8.2789000000000001E-2</v>
      </c>
      <c r="BE101" s="436">
        <f>'3M - LGS'!BE101</f>
        <v>7.9558000000000004E-2</v>
      </c>
      <c r="BF101" s="436">
        <f>'3M - LGS'!BF101</f>
        <v>7.9958000000000001E-2</v>
      </c>
      <c r="BG101" s="436">
        <f>'3M - LGS'!BG101</f>
        <v>7.8107999999999997E-2</v>
      </c>
      <c r="BH101" s="436">
        <f>'3M - LGS'!BH101</f>
        <v>4.1531999999999999E-2</v>
      </c>
      <c r="BI101" s="436">
        <f>'3M - LGS'!BI101</f>
        <v>4.2438999999999998E-2</v>
      </c>
      <c r="BJ101" s="436">
        <f>'3M - LGS'!BJ101</f>
        <v>4.0814000000000003E-2</v>
      </c>
      <c r="BK101" s="436">
        <f>'3M - LGS'!BK101</f>
        <v>3.9933000000000003E-2</v>
      </c>
      <c r="BL101" s="436">
        <f>'3M - LGS'!BL101</f>
        <v>3.9878999999999998E-2</v>
      </c>
      <c r="BM101" s="436">
        <f>'3M - LGS'!BM101</f>
        <v>4.1041000000000001E-2</v>
      </c>
      <c r="BN101" s="436">
        <f>'3M - LGS'!BN101</f>
        <v>4.1168000000000003E-2</v>
      </c>
      <c r="BO101" s="436">
        <f>'3M - LGS'!BO101</f>
        <v>4.2222999999999997E-2</v>
      </c>
      <c r="BP101" s="436">
        <f>'3M - LGS'!BP101</f>
        <v>8.2789000000000001E-2</v>
      </c>
      <c r="BQ101" s="436">
        <f>'3M - LGS'!BQ101</f>
        <v>7.9558000000000004E-2</v>
      </c>
      <c r="BR101" s="436">
        <f>'3M - LGS'!BR101</f>
        <v>7.9958000000000001E-2</v>
      </c>
      <c r="BS101" s="436">
        <f>'3M - LGS'!BS101</f>
        <v>7.8107999999999997E-2</v>
      </c>
      <c r="BT101" s="436">
        <f>'3M - LGS'!BT101</f>
        <v>4.1531999999999999E-2</v>
      </c>
      <c r="BU101" s="436">
        <f>'3M - LGS'!BU101</f>
        <v>4.2438999999999998E-2</v>
      </c>
      <c r="BV101" s="436">
        <f>'3M - LGS'!BV101</f>
        <v>4.0814000000000003E-2</v>
      </c>
      <c r="BW101" s="436">
        <f>'3M - LGS'!BW101</f>
        <v>3.9933000000000003E-2</v>
      </c>
      <c r="BX101" s="436">
        <f>'3M - LGS'!BX101</f>
        <v>3.9878999999999998E-2</v>
      </c>
      <c r="BY101" s="436">
        <f>'3M - LGS'!BY101</f>
        <v>4.1041000000000001E-2</v>
      </c>
      <c r="BZ101" s="436">
        <f>'3M - LGS'!BZ101</f>
        <v>4.1168000000000003E-2</v>
      </c>
      <c r="CA101" s="436">
        <f>'3M - LGS'!CA101</f>
        <v>4.2222999999999997E-2</v>
      </c>
      <c r="CB101" s="436">
        <f>'3M - LGS'!CB101</f>
        <v>8.2789000000000001E-2</v>
      </c>
      <c r="CC101" s="436">
        <f>'3M - LGS'!CC101</f>
        <v>7.9558000000000004E-2</v>
      </c>
      <c r="CD101" s="436">
        <f>'3M - LGS'!CD101</f>
        <v>7.9958000000000001E-2</v>
      </c>
      <c r="CE101" s="436">
        <f>'3M - LGS'!CE101</f>
        <v>7.8107999999999997E-2</v>
      </c>
      <c r="CF101" s="436">
        <f>'3M - LGS'!CF101</f>
        <v>4.1531999999999999E-2</v>
      </c>
      <c r="CG101" s="436">
        <f>'3M - LGS'!CG101</f>
        <v>4.2438999999999998E-2</v>
      </c>
      <c r="CH101" s="442">
        <f>'3M - LGS'!CH101</f>
        <v>4.0814000000000003E-2</v>
      </c>
    </row>
    <row r="102" spans="1:86" x14ac:dyDescent="0.3">
      <c r="A102" s="612"/>
      <c r="B102" s="11" t="s">
        <v>23</v>
      </c>
      <c r="C102" s="412">
        <f>'3M - LGS'!C102</f>
        <v>3.7309000000000002E-2</v>
      </c>
      <c r="D102" s="412">
        <f>'3M - LGS'!D102</f>
        <v>3.7734999999999998E-2</v>
      </c>
      <c r="E102" s="412">
        <f>'3M - LGS'!E102</f>
        <v>3.8399999999999997E-2</v>
      </c>
      <c r="F102" s="412">
        <f>'3M - LGS'!F102</f>
        <v>3.9986000000000001E-2</v>
      </c>
      <c r="G102" s="412">
        <f>'3M - LGS'!G102</f>
        <v>4.1888000000000002E-2</v>
      </c>
      <c r="H102" s="412">
        <f>'3M - LGS'!H102</f>
        <v>7.8059000000000003E-2</v>
      </c>
      <c r="I102" s="436">
        <f>'3M - LGS'!I102</f>
        <v>7.9558000000000004E-2</v>
      </c>
      <c r="J102" s="436">
        <f>'3M - LGS'!J102</f>
        <v>7.9958000000000001E-2</v>
      </c>
      <c r="K102" s="436">
        <f>'3M - LGS'!K102</f>
        <v>7.8107999999999997E-2</v>
      </c>
      <c r="L102" s="436">
        <f>'3M - LGS'!L102</f>
        <v>4.1531999999999999E-2</v>
      </c>
      <c r="M102" s="436">
        <f>'3M - LGS'!M102</f>
        <v>4.2438999999999998E-2</v>
      </c>
      <c r="N102" s="436">
        <f>'3M - LGS'!N102</f>
        <v>4.0814000000000003E-2</v>
      </c>
      <c r="O102" s="436">
        <f>'3M - LGS'!O102</f>
        <v>3.9933000000000003E-2</v>
      </c>
      <c r="P102" s="436">
        <f>'3M - LGS'!P102</f>
        <v>3.9878999999999998E-2</v>
      </c>
      <c r="Q102" s="436">
        <f>'3M - LGS'!Q102</f>
        <v>4.1041000000000001E-2</v>
      </c>
      <c r="R102" s="436">
        <f>'3M - LGS'!R102</f>
        <v>4.1168000000000003E-2</v>
      </c>
      <c r="S102" s="436">
        <f>'3M - LGS'!S102</f>
        <v>4.2222999999999997E-2</v>
      </c>
      <c r="T102" s="436">
        <f>'3M - LGS'!T102</f>
        <v>8.2789000000000001E-2</v>
      </c>
      <c r="U102" s="436">
        <f>'3M - LGS'!U102</f>
        <v>7.9558000000000004E-2</v>
      </c>
      <c r="V102" s="436">
        <f>'3M - LGS'!V102</f>
        <v>7.9958000000000001E-2</v>
      </c>
      <c r="W102" s="436">
        <f>'3M - LGS'!W102</f>
        <v>7.8107999999999997E-2</v>
      </c>
      <c r="X102" s="436">
        <f>'3M - LGS'!X102</f>
        <v>4.1531999999999999E-2</v>
      </c>
      <c r="Y102" s="436">
        <f>'3M - LGS'!Y102</f>
        <v>4.2438999999999998E-2</v>
      </c>
      <c r="Z102" s="436">
        <f>'3M - LGS'!Z102</f>
        <v>4.0814000000000003E-2</v>
      </c>
      <c r="AA102" s="436">
        <f>'3M - LGS'!AA102</f>
        <v>3.9933000000000003E-2</v>
      </c>
      <c r="AB102" s="436">
        <f>'3M - LGS'!AB102</f>
        <v>3.9878999999999998E-2</v>
      </c>
      <c r="AC102" s="436">
        <f>'3M - LGS'!AC102</f>
        <v>4.1041000000000001E-2</v>
      </c>
      <c r="AD102" s="436">
        <f>'3M - LGS'!AD102</f>
        <v>4.1168000000000003E-2</v>
      </c>
      <c r="AE102" s="436">
        <f>'3M - LGS'!AE102</f>
        <v>4.2222999999999997E-2</v>
      </c>
      <c r="AF102" s="436">
        <f>'3M - LGS'!AF102</f>
        <v>8.2789000000000001E-2</v>
      </c>
      <c r="AG102" s="436">
        <f>'3M - LGS'!AG102</f>
        <v>7.9558000000000004E-2</v>
      </c>
      <c r="AH102" s="436">
        <f>'3M - LGS'!AH102</f>
        <v>7.9958000000000001E-2</v>
      </c>
      <c r="AI102" s="436">
        <f>'3M - LGS'!AI102</f>
        <v>7.8107999999999997E-2</v>
      </c>
      <c r="AJ102" s="436">
        <f>'3M - LGS'!AJ102</f>
        <v>4.1531999999999999E-2</v>
      </c>
      <c r="AK102" s="436">
        <f>'3M - LGS'!AK102</f>
        <v>4.2438999999999998E-2</v>
      </c>
      <c r="AL102" s="436">
        <f>'3M - LGS'!AL102</f>
        <v>4.0814000000000003E-2</v>
      </c>
      <c r="AM102" s="436">
        <f>'3M - LGS'!AM102</f>
        <v>3.9933000000000003E-2</v>
      </c>
      <c r="AN102" s="436">
        <f>'3M - LGS'!AN102</f>
        <v>3.9878999999999998E-2</v>
      </c>
      <c r="AO102" s="436">
        <f>'3M - LGS'!AO102</f>
        <v>4.1041000000000001E-2</v>
      </c>
      <c r="AP102" s="436">
        <f>'3M - LGS'!AP102</f>
        <v>4.1168000000000003E-2</v>
      </c>
      <c r="AQ102" s="436">
        <f>'3M - LGS'!AQ102</f>
        <v>4.2222999999999997E-2</v>
      </c>
      <c r="AR102" s="436">
        <f>'3M - LGS'!AR102</f>
        <v>8.2789000000000001E-2</v>
      </c>
      <c r="AS102" s="436">
        <f>'3M - LGS'!AS102</f>
        <v>7.9558000000000004E-2</v>
      </c>
      <c r="AT102" s="436">
        <f>'3M - LGS'!AT102</f>
        <v>7.9958000000000001E-2</v>
      </c>
      <c r="AU102" s="436">
        <f>'3M - LGS'!AU102</f>
        <v>7.8107999999999997E-2</v>
      </c>
      <c r="AV102" s="436">
        <f>'3M - LGS'!AV102</f>
        <v>4.1531999999999999E-2</v>
      </c>
      <c r="AW102" s="436">
        <f>'3M - LGS'!AW102</f>
        <v>4.2438999999999998E-2</v>
      </c>
      <c r="AX102" s="436">
        <f>'3M - LGS'!AX102</f>
        <v>4.0814000000000003E-2</v>
      </c>
      <c r="AY102" s="436">
        <f>'3M - LGS'!AY102</f>
        <v>3.9933000000000003E-2</v>
      </c>
      <c r="AZ102" s="436">
        <f>'3M - LGS'!AZ102</f>
        <v>3.9878999999999998E-2</v>
      </c>
      <c r="BA102" s="436">
        <f>'3M - LGS'!BA102</f>
        <v>4.1041000000000001E-2</v>
      </c>
      <c r="BB102" s="436">
        <f>'3M - LGS'!BB102</f>
        <v>4.1168000000000003E-2</v>
      </c>
      <c r="BC102" s="436">
        <f>'3M - LGS'!BC102</f>
        <v>4.2222999999999997E-2</v>
      </c>
      <c r="BD102" s="436">
        <f>'3M - LGS'!BD102</f>
        <v>8.2789000000000001E-2</v>
      </c>
      <c r="BE102" s="436">
        <f>'3M - LGS'!BE102</f>
        <v>7.9558000000000004E-2</v>
      </c>
      <c r="BF102" s="436">
        <f>'3M - LGS'!BF102</f>
        <v>7.9958000000000001E-2</v>
      </c>
      <c r="BG102" s="436">
        <f>'3M - LGS'!BG102</f>
        <v>7.8107999999999997E-2</v>
      </c>
      <c r="BH102" s="436">
        <f>'3M - LGS'!BH102</f>
        <v>4.1531999999999999E-2</v>
      </c>
      <c r="BI102" s="436">
        <f>'3M - LGS'!BI102</f>
        <v>4.2438999999999998E-2</v>
      </c>
      <c r="BJ102" s="436">
        <f>'3M - LGS'!BJ102</f>
        <v>4.0814000000000003E-2</v>
      </c>
      <c r="BK102" s="436">
        <f>'3M - LGS'!BK102</f>
        <v>3.9933000000000003E-2</v>
      </c>
      <c r="BL102" s="436">
        <f>'3M - LGS'!BL102</f>
        <v>3.9878999999999998E-2</v>
      </c>
      <c r="BM102" s="436">
        <f>'3M - LGS'!BM102</f>
        <v>4.1041000000000001E-2</v>
      </c>
      <c r="BN102" s="436">
        <f>'3M - LGS'!BN102</f>
        <v>4.1168000000000003E-2</v>
      </c>
      <c r="BO102" s="436">
        <f>'3M - LGS'!BO102</f>
        <v>4.2222999999999997E-2</v>
      </c>
      <c r="BP102" s="436">
        <f>'3M - LGS'!BP102</f>
        <v>8.2789000000000001E-2</v>
      </c>
      <c r="BQ102" s="436">
        <f>'3M - LGS'!BQ102</f>
        <v>7.9558000000000004E-2</v>
      </c>
      <c r="BR102" s="436">
        <f>'3M - LGS'!BR102</f>
        <v>7.9958000000000001E-2</v>
      </c>
      <c r="BS102" s="436">
        <f>'3M - LGS'!BS102</f>
        <v>7.8107999999999997E-2</v>
      </c>
      <c r="BT102" s="436">
        <f>'3M - LGS'!BT102</f>
        <v>4.1531999999999999E-2</v>
      </c>
      <c r="BU102" s="436">
        <f>'3M - LGS'!BU102</f>
        <v>4.2438999999999998E-2</v>
      </c>
      <c r="BV102" s="436">
        <f>'3M - LGS'!BV102</f>
        <v>4.0814000000000003E-2</v>
      </c>
      <c r="BW102" s="436">
        <f>'3M - LGS'!BW102</f>
        <v>3.9933000000000003E-2</v>
      </c>
      <c r="BX102" s="436">
        <f>'3M - LGS'!BX102</f>
        <v>3.9878999999999998E-2</v>
      </c>
      <c r="BY102" s="436">
        <f>'3M - LGS'!BY102</f>
        <v>4.1041000000000001E-2</v>
      </c>
      <c r="BZ102" s="436">
        <f>'3M - LGS'!BZ102</f>
        <v>4.1168000000000003E-2</v>
      </c>
      <c r="CA102" s="436">
        <f>'3M - LGS'!CA102</f>
        <v>4.2222999999999997E-2</v>
      </c>
      <c r="CB102" s="436">
        <f>'3M - LGS'!CB102</f>
        <v>8.2789000000000001E-2</v>
      </c>
      <c r="CC102" s="436">
        <f>'3M - LGS'!CC102</f>
        <v>7.9558000000000004E-2</v>
      </c>
      <c r="CD102" s="436">
        <f>'3M - LGS'!CD102</f>
        <v>7.9958000000000001E-2</v>
      </c>
      <c r="CE102" s="436">
        <f>'3M - LGS'!CE102</f>
        <v>7.8107999999999997E-2</v>
      </c>
      <c r="CF102" s="436">
        <f>'3M - LGS'!CF102</f>
        <v>4.1531999999999999E-2</v>
      </c>
      <c r="CG102" s="436">
        <f>'3M - LGS'!CG102</f>
        <v>4.2438999999999998E-2</v>
      </c>
      <c r="CH102" s="442">
        <f>'3M - LGS'!CH102</f>
        <v>4.0814000000000003E-2</v>
      </c>
    </row>
    <row r="103" spans="1:86" x14ac:dyDescent="0.3">
      <c r="A103" s="612"/>
      <c r="B103" s="11" t="s">
        <v>24</v>
      </c>
      <c r="C103" s="412">
        <f>'3M - LGS'!C103</f>
        <v>3.7309000000000002E-2</v>
      </c>
      <c r="D103" s="412">
        <f>'3M - LGS'!D103</f>
        <v>3.7734999999999998E-2</v>
      </c>
      <c r="E103" s="412">
        <f>'3M - LGS'!E103</f>
        <v>3.8399999999999997E-2</v>
      </c>
      <c r="F103" s="412">
        <f>'3M - LGS'!F103</f>
        <v>3.9986000000000001E-2</v>
      </c>
      <c r="G103" s="412">
        <f>'3M - LGS'!G103</f>
        <v>4.1888000000000002E-2</v>
      </c>
      <c r="H103" s="412">
        <f>'3M - LGS'!H103</f>
        <v>7.8059000000000003E-2</v>
      </c>
      <c r="I103" s="436">
        <f>'3M - LGS'!I103</f>
        <v>7.9558000000000004E-2</v>
      </c>
      <c r="J103" s="436">
        <f>'3M - LGS'!J103</f>
        <v>7.9958000000000001E-2</v>
      </c>
      <c r="K103" s="436">
        <f>'3M - LGS'!K103</f>
        <v>7.8107999999999997E-2</v>
      </c>
      <c r="L103" s="436">
        <f>'3M - LGS'!L103</f>
        <v>4.1531999999999999E-2</v>
      </c>
      <c r="M103" s="436">
        <f>'3M - LGS'!M103</f>
        <v>4.2438999999999998E-2</v>
      </c>
      <c r="N103" s="436">
        <f>'3M - LGS'!N103</f>
        <v>4.0814000000000003E-2</v>
      </c>
      <c r="O103" s="436">
        <f>'3M - LGS'!O103</f>
        <v>3.9933000000000003E-2</v>
      </c>
      <c r="P103" s="436">
        <f>'3M - LGS'!P103</f>
        <v>3.9878999999999998E-2</v>
      </c>
      <c r="Q103" s="436">
        <f>'3M - LGS'!Q103</f>
        <v>4.1041000000000001E-2</v>
      </c>
      <c r="R103" s="436">
        <f>'3M - LGS'!R103</f>
        <v>4.1168000000000003E-2</v>
      </c>
      <c r="S103" s="436">
        <f>'3M - LGS'!S103</f>
        <v>4.2222999999999997E-2</v>
      </c>
      <c r="T103" s="436">
        <f>'3M - LGS'!T103</f>
        <v>8.2789000000000001E-2</v>
      </c>
      <c r="U103" s="436">
        <f>'3M - LGS'!U103</f>
        <v>7.9558000000000004E-2</v>
      </c>
      <c r="V103" s="436">
        <f>'3M - LGS'!V103</f>
        <v>7.9958000000000001E-2</v>
      </c>
      <c r="W103" s="436">
        <f>'3M - LGS'!W103</f>
        <v>7.8107999999999997E-2</v>
      </c>
      <c r="X103" s="436">
        <f>'3M - LGS'!X103</f>
        <v>4.1531999999999999E-2</v>
      </c>
      <c r="Y103" s="436">
        <f>'3M - LGS'!Y103</f>
        <v>4.2438999999999998E-2</v>
      </c>
      <c r="Z103" s="436">
        <f>'3M - LGS'!Z103</f>
        <v>4.0814000000000003E-2</v>
      </c>
      <c r="AA103" s="436">
        <f>'3M - LGS'!AA103</f>
        <v>3.9933000000000003E-2</v>
      </c>
      <c r="AB103" s="436">
        <f>'3M - LGS'!AB103</f>
        <v>3.9878999999999998E-2</v>
      </c>
      <c r="AC103" s="436">
        <f>'3M - LGS'!AC103</f>
        <v>4.1041000000000001E-2</v>
      </c>
      <c r="AD103" s="436">
        <f>'3M - LGS'!AD103</f>
        <v>4.1168000000000003E-2</v>
      </c>
      <c r="AE103" s="436">
        <f>'3M - LGS'!AE103</f>
        <v>4.2222999999999997E-2</v>
      </c>
      <c r="AF103" s="436">
        <f>'3M - LGS'!AF103</f>
        <v>8.2789000000000001E-2</v>
      </c>
      <c r="AG103" s="436">
        <f>'3M - LGS'!AG103</f>
        <v>7.9558000000000004E-2</v>
      </c>
      <c r="AH103" s="436">
        <f>'3M - LGS'!AH103</f>
        <v>7.9958000000000001E-2</v>
      </c>
      <c r="AI103" s="436">
        <f>'3M - LGS'!AI103</f>
        <v>7.8107999999999997E-2</v>
      </c>
      <c r="AJ103" s="436">
        <f>'3M - LGS'!AJ103</f>
        <v>4.1531999999999999E-2</v>
      </c>
      <c r="AK103" s="436">
        <f>'3M - LGS'!AK103</f>
        <v>4.2438999999999998E-2</v>
      </c>
      <c r="AL103" s="436">
        <f>'3M - LGS'!AL103</f>
        <v>4.0814000000000003E-2</v>
      </c>
      <c r="AM103" s="436">
        <f>'3M - LGS'!AM103</f>
        <v>3.9933000000000003E-2</v>
      </c>
      <c r="AN103" s="436">
        <f>'3M - LGS'!AN103</f>
        <v>3.9878999999999998E-2</v>
      </c>
      <c r="AO103" s="436">
        <f>'3M - LGS'!AO103</f>
        <v>4.1041000000000001E-2</v>
      </c>
      <c r="AP103" s="436">
        <f>'3M - LGS'!AP103</f>
        <v>4.1168000000000003E-2</v>
      </c>
      <c r="AQ103" s="436">
        <f>'3M - LGS'!AQ103</f>
        <v>4.2222999999999997E-2</v>
      </c>
      <c r="AR103" s="436">
        <f>'3M - LGS'!AR103</f>
        <v>8.2789000000000001E-2</v>
      </c>
      <c r="AS103" s="436">
        <f>'3M - LGS'!AS103</f>
        <v>7.9558000000000004E-2</v>
      </c>
      <c r="AT103" s="436">
        <f>'3M - LGS'!AT103</f>
        <v>7.9958000000000001E-2</v>
      </c>
      <c r="AU103" s="436">
        <f>'3M - LGS'!AU103</f>
        <v>7.8107999999999997E-2</v>
      </c>
      <c r="AV103" s="436">
        <f>'3M - LGS'!AV103</f>
        <v>4.1531999999999999E-2</v>
      </c>
      <c r="AW103" s="436">
        <f>'3M - LGS'!AW103</f>
        <v>4.2438999999999998E-2</v>
      </c>
      <c r="AX103" s="436">
        <f>'3M - LGS'!AX103</f>
        <v>4.0814000000000003E-2</v>
      </c>
      <c r="AY103" s="436">
        <f>'3M - LGS'!AY103</f>
        <v>3.9933000000000003E-2</v>
      </c>
      <c r="AZ103" s="436">
        <f>'3M - LGS'!AZ103</f>
        <v>3.9878999999999998E-2</v>
      </c>
      <c r="BA103" s="436">
        <f>'3M - LGS'!BA103</f>
        <v>4.1041000000000001E-2</v>
      </c>
      <c r="BB103" s="436">
        <f>'3M - LGS'!BB103</f>
        <v>4.1168000000000003E-2</v>
      </c>
      <c r="BC103" s="436">
        <f>'3M - LGS'!BC103</f>
        <v>4.2222999999999997E-2</v>
      </c>
      <c r="BD103" s="436">
        <f>'3M - LGS'!BD103</f>
        <v>8.2789000000000001E-2</v>
      </c>
      <c r="BE103" s="436">
        <f>'3M - LGS'!BE103</f>
        <v>7.9558000000000004E-2</v>
      </c>
      <c r="BF103" s="436">
        <f>'3M - LGS'!BF103</f>
        <v>7.9958000000000001E-2</v>
      </c>
      <c r="BG103" s="436">
        <f>'3M - LGS'!BG103</f>
        <v>7.8107999999999997E-2</v>
      </c>
      <c r="BH103" s="436">
        <f>'3M - LGS'!BH103</f>
        <v>4.1531999999999999E-2</v>
      </c>
      <c r="BI103" s="436">
        <f>'3M - LGS'!BI103</f>
        <v>4.2438999999999998E-2</v>
      </c>
      <c r="BJ103" s="436">
        <f>'3M - LGS'!BJ103</f>
        <v>4.0814000000000003E-2</v>
      </c>
      <c r="BK103" s="436">
        <f>'3M - LGS'!BK103</f>
        <v>3.9933000000000003E-2</v>
      </c>
      <c r="BL103" s="436">
        <f>'3M - LGS'!BL103</f>
        <v>3.9878999999999998E-2</v>
      </c>
      <c r="BM103" s="436">
        <f>'3M - LGS'!BM103</f>
        <v>4.1041000000000001E-2</v>
      </c>
      <c r="BN103" s="436">
        <f>'3M - LGS'!BN103</f>
        <v>4.1168000000000003E-2</v>
      </c>
      <c r="BO103" s="436">
        <f>'3M - LGS'!BO103</f>
        <v>4.2222999999999997E-2</v>
      </c>
      <c r="BP103" s="436">
        <f>'3M - LGS'!BP103</f>
        <v>8.2789000000000001E-2</v>
      </c>
      <c r="BQ103" s="436">
        <f>'3M - LGS'!BQ103</f>
        <v>7.9558000000000004E-2</v>
      </c>
      <c r="BR103" s="436">
        <f>'3M - LGS'!BR103</f>
        <v>7.9958000000000001E-2</v>
      </c>
      <c r="BS103" s="436">
        <f>'3M - LGS'!BS103</f>
        <v>7.8107999999999997E-2</v>
      </c>
      <c r="BT103" s="436">
        <f>'3M - LGS'!BT103</f>
        <v>4.1531999999999999E-2</v>
      </c>
      <c r="BU103" s="436">
        <f>'3M - LGS'!BU103</f>
        <v>4.2438999999999998E-2</v>
      </c>
      <c r="BV103" s="436">
        <f>'3M - LGS'!BV103</f>
        <v>4.0814000000000003E-2</v>
      </c>
      <c r="BW103" s="436">
        <f>'3M - LGS'!BW103</f>
        <v>3.9933000000000003E-2</v>
      </c>
      <c r="BX103" s="436">
        <f>'3M - LGS'!BX103</f>
        <v>3.9878999999999998E-2</v>
      </c>
      <c r="BY103" s="436">
        <f>'3M - LGS'!BY103</f>
        <v>4.1041000000000001E-2</v>
      </c>
      <c r="BZ103" s="436">
        <f>'3M - LGS'!BZ103</f>
        <v>4.1168000000000003E-2</v>
      </c>
      <c r="CA103" s="436">
        <f>'3M - LGS'!CA103</f>
        <v>4.2222999999999997E-2</v>
      </c>
      <c r="CB103" s="436">
        <f>'3M - LGS'!CB103</f>
        <v>8.2789000000000001E-2</v>
      </c>
      <c r="CC103" s="436">
        <f>'3M - LGS'!CC103</f>
        <v>7.9558000000000004E-2</v>
      </c>
      <c r="CD103" s="436">
        <f>'3M - LGS'!CD103</f>
        <v>7.9958000000000001E-2</v>
      </c>
      <c r="CE103" s="436">
        <f>'3M - LGS'!CE103</f>
        <v>7.8107999999999997E-2</v>
      </c>
      <c r="CF103" s="436">
        <f>'3M - LGS'!CF103</f>
        <v>4.1531999999999999E-2</v>
      </c>
      <c r="CG103" s="436">
        <f>'3M - LGS'!CG103</f>
        <v>4.2438999999999998E-2</v>
      </c>
      <c r="CH103" s="442">
        <f>'3M - LGS'!CH103</f>
        <v>4.0814000000000003E-2</v>
      </c>
    </row>
    <row r="104" spans="1:86" x14ac:dyDescent="0.3">
      <c r="A104" s="612"/>
      <c r="B104" s="11" t="s">
        <v>7</v>
      </c>
      <c r="C104" s="412">
        <f>'3M - LGS'!C104</f>
        <v>3.6126999999999999E-2</v>
      </c>
      <c r="D104" s="412">
        <f>'3M - LGS'!D104</f>
        <v>3.6472999999999998E-2</v>
      </c>
      <c r="E104" s="412">
        <f>'3M - LGS'!E104</f>
        <v>3.7088999999999997E-2</v>
      </c>
      <c r="F104" s="412">
        <f>'3M - LGS'!F104</f>
        <v>3.9086999999999997E-2</v>
      </c>
      <c r="G104" s="412">
        <f>'3M - LGS'!G104</f>
        <v>4.0485E-2</v>
      </c>
      <c r="H104" s="412">
        <f>'3M - LGS'!H104</f>
        <v>7.4872999999999995E-2</v>
      </c>
      <c r="I104" s="436">
        <f>'3M - LGS'!I104</f>
        <v>7.5749999999999998E-2</v>
      </c>
      <c r="J104" s="436">
        <f>'3M - LGS'!J104</f>
        <v>7.6244000000000006E-2</v>
      </c>
      <c r="K104" s="436">
        <f>'3M - LGS'!K104</f>
        <v>7.4468999999999994E-2</v>
      </c>
      <c r="L104" s="436">
        <f>'3M - LGS'!L104</f>
        <v>3.9891000000000003E-2</v>
      </c>
      <c r="M104" s="436">
        <f>'3M - LGS'!M104</f>
        <v>4.07E-2</v>
      </c>
      <c r="N104" s="436">
        <f>'3M - LGS'!N104</f>
        <v>3.9168000000000001E-2</v>
      </c>
      <c r="O104" s="436">
        <f>'3M - LGS'!O104</f>
        <v>3.8309999999999997E-2</v>
      </c>
      <c r="P104" s="436">
        <f>'3M - LGS'!P104</f>
        <v>3.8170999999999997E-2</v>
      </c>
      <c r="Q104" s="436">
        <f>'3M - LGS'!Q104</f>
        <v>3.925E-2</v>
      </c>
      <c r="R104" s="436">
        <f>'3M - LGS'!R104</f>
        <v>3.993E-2</v>
      </c>
      <c r="S104" s="436">
        <f>'3M - LGS'!S104</f>
        <v>4.0524999999999999E-2</v>
      </c>
      <c r="T104" s="436">
        <f>'3M - LGS'!T104</f>
        <v>7.8927999999999998E-2</v>
      </c>
      <c r="U104" s="436">
        <f>'3M - LGS'!U104</f>
        <v>7.5749999999999998E-2</v>
      </c>
      <c r="V104" s="436">
        <f>'3M - LGS'!V104</f>
        <v>7.6244000000000006E-2</v>
      </c>
      <c r="W104" s="436">
        <f>'3M - LGS'!W104</f>
        <v>7.4468999999999994E-2</v>
      </c>
      <c r="X104" s="436">
        <f>'3M - LGS'!X104</f>
        <v>3.9891000000000003E-2</v>
      </c>
      <c r="Y104" s="436">
        <f>'3M - LGS'!Y104</f>
        <v>4.07E-2</v>
      </c>
      <c r="Z104" s="436">
        <f>'3M - LGS'!Z104</f>
        <v>3.9168000000000001E-2</v>
      </c>
      <c r="AA104" s="436">
        <f>'3M - LGS'!AA104</f>
        <v>3.8309999999999997E-2</v>
      </c>
      <c r="AB104" s="436">
        <f>'3M - LGS'!AB104</f>
        <v>3.8170999999999997E-2</v>
      </c>
      <c r="AC104" s="436">
        <f>'3M - LGS'!AC104</f>
        <v>3.925E-2</v>
      </c>
      <c r="AD104" s="436">
        <f>'3M - LGS'!AD104</f>
        <v>3.993E-2</v>
      </c>
      <c r="AE104" s="436">
        <f>'3M - LGS'!AE104</f>
        <v>4.0524999999999999E-2</v>
      </c>
      <c r="AF104" s="436">
        <f>'3M - LGS'!AF104</f>
        <v>7.8927999999999998E-2</v>
      </c>
      <c r="AG104" s="436">
        <f>'3M - LGS'!AG104</f>
        <v>7.5749999999999998E-2</v>
      </c>
      <c r="AH104" s="436">
        <f>'3M - LGS'!AH104</f>
        <v>7.6244000000000006E-2</v>
      </c>
      <c r="AI104" s="436">
        <f>'3M - LGS'!AI104</f>
        <v>7.4468999999999994E-2</v>
      </c>
      <c r="AJ104" s="436">
        <f>'3M - LGS'!AJ104</f>
        <v>3.9891000000000003E-2</v>
      </c>
      <c r="AK104" s="436">
        <f>'3M - LGS'!AK104</f>
        <v>4.07E-2</v>
      </c>
      <c r="AL104" s="436">
        <f>'3M - LGS'!AL104</f>
        <v>3.9168000000000001E-2</v>
      </c>
      <c r="AM104" s="436">
        <f>'3M - LGS'!AM104</f>
        <v>3.8309999999999997E-2</v>
      </c>
      <c r="AN104" s="436">
        <f>'3M - LGS'!AN104</f>
        <v>3.8170999999999997E-2</v>
      </c>
      <c r="AO104" s="436">
        <f>'3M - LGS'!AO104</f>
        <v>3.925E-2</v>
      </c>
      <c r="AP104" s="436">
        <f>'3M - LGS'!AP104</f>
        <v>3.993E-2</v>
      </c>
      <c r="AQ104" s="436">
        <f>'3M - LGS'!AQ104</f>
        <v>4.0524999999999999E-2</v>
      </c>
      <c r="AR104" s="436">
        <f>'3M - LGS'!AR104</f>
        <v>7.8927999999999998E-2</v>
      </c>
      <c r="AS104" s="436">
        <f>'3M - LGS'!AS104</f>
        <v>7.5749999999999998E-2</v>
      </c>
      <c r="AT104" s="436">
        <f>'3M - LGS'!AT104</f>
        <v>7.6244000000000006E-2</v>
      </c>
      <c r="AU104" s="436">
        <f>'3M - LGS'!AU104</f>
        <v>7.4468999999999994E-2</v>
      </c>
      <c r="AV104" s="436">
        <f>'3M - LGS'!AV104</f>
        <v>3.9891000000000003E-2</v>
      </c>
      <c r="AW104" s="436">
        <f>'3M - LGS'!AW104</f>
        <v>4.07E-2</v>
      </c>
      <c r="AX104" s="436">
        <f>'3M - LGS'!AX104</f>
        <v>3.9168000000000001E-2</v>
      </c>
      <c r="AY104" s="436">
        <f>'3M - LGS'!AY104</f>
        <v>3.8309999999999997E-2</v>
      </c>
      <c r="AZ104" s="436">
        <f>'3M - LGS'!AZ104</f>
        <v>3.8170999999999997E-2</v>
      </c>
      <c r="BA104" s="436">
        <f>'3M - LGS'!BA104</f>
        <v>3.925E-2</v>
      </c>
      <c r="BB104" s="436">
        <f>'3M - LGS'!BB104</f>
        <v>3.993E-2</v>
      </c>
      <c r="BC104" s="436">
        <f>'3M - LGS'!BC104</f>
        <v>4.0524999999999999E-2</v>
      </c>
      <c r="BD104" s="436">
        <f>'3M - LGS'!BD104</f>
        <v>7.8927999999999998E-2</v>
      </c>
      <c r="BE104" s="436">
        <f>'3M - LGS'!BE104</f>
        <v>7.5749999999999998E-2</v>
      </c>
      <c r="BF104" s="436">
        <f>'3M - LGS'!BF104</f>
        <v>7.6244000000000006E-2</v>
      </c>
      <c r="BG104" s="436">
        <f>'3M - LGS'!BG104</f>
        <v>7.4468999999999994E-2</v>
      </c>
      <c r="BH104" s="436">
        <f>'3M - LGS'!BH104</f>
        <v>3.9891000000000003E-2</v>
      </c>
      <c r="BI104" s="436">
        <f>'3M - LGS'!BI104</f>
        <v>4.07E-2</v>
      </c>
      <c r="BJ104" s="436">
        <f>'3M - LGS'!BJ104</f>
        <v>3.9168000000000001E-2</v>
      </c>
      <c r="BK104" s="436">
        <f>'3M - LGS'!BK104</f>
        <v>3.8309999999999997E-2</v>
      </c>
      <c r="BL104" s="436">
        <f>'3M - LGS'!BL104</f>
        <v>3.8170999999999997E-2</v>
      </c>
      <c r="BM104" s="436">
        <f>'3M - LGS'!BM104</f>
        <v>3.925E-2</v>
      </c>
      <c r="BN104" s="436">
        <f>'3M - LGS'!BN104</f>
        <v>3.993E-2</v>
      </c>
      <c r="BO104" s="436">
        <f>'3M - LGS'!BO104</f>
        <v>4.0524999999999999E-2</v>
      </c>
      <c r="BP104" s="436">
        <f>'3M - LGS'!BP104</f>
        <v>7.8927999999999998E-2</v>
      </c>
      <c r="BQ104" s="436">
        <f>'3M - LGS'!BQ104</f>
        <v>7.5749999999999998E-2</v>
      </c>
      <c r="BR104" s="436">
        <f>'3M - LGS'!BR104</f>
        <v>7.6244000000000006E-2</v>
      </c>
      <c r="BS104" s="436">
        <f>'3M - LGS'!BS104</f>
        <v>7.4468999999999994E-2</v>
      </c>
      <c r="BT104" s="436">
        <f>'3M - LGS'!BT104</f>
        <v>3.9891000000000003E-2</v>
      </c>
      <c r="BU104" s="436">
        <f>'3M - LGS'!BU104</f>
        <v>4.07E-2</v>
      </c>
      <c r="BV104" s="436">
        <f>'3M - LGS'!BV104</f>
        <v>3.9168000000000001E-2</v>
      </c>
      <c r="BW104" s="436">
        <f>'3M - LGS'!BW104</f>
        <v>3.8309999999999997E-2</v>
      </c>
      <c r="BX104" s="436">
        <f>'3M - LGS'!BX104</f>
        <v>3.8170999999999997E-2</v>
      </c>
      <c r="BY104" s="436">
        <f>'3M - LGS'!BY104</f>
        <v>3.925E-2</v>
      </c>
      <c r="BZ104" s="436">
        <f>'3M - LGS'!BZ104</f>
        <v>3.993E-2</v>
      </c>
      <c r="CA104" s="436">
        <f>'3M - LGS'!CA104</f>
        <v>4.0524999999999999E-2</v>
      </c>
      <c r="CB104" s="436">
        <f>'3M - LGS'!CB104</f>
        <v>7.8927999999999998E-2</v>
      </c>
      <c r="CC104" s="436">
        <f>'3M - LGS'!CC104</f>
        <v>7.5749999999999998E-2</v>
      </c>
      <c r="CD104" s="436">
        <f>'3M - LGS'!CD104</f>
        <v>7.6244000000000006E-2</v>
      </c>
      <c r="CE104" s="436">
        <f>'3M - LGS'!CE104</f>
        <v>7.4468999999999994E-2</v>
      </c>
      <c r="CF104" s="436">
        <f>'3M - LGS'!CF104</f>
        <v>3.9891000000000003E-2</v>
      </c>
      <c r="CG104" s="436">
        <f>'3M - LGS'!CG104</f>
        <v>4.07E-2</v>
      </c>
      <c r="CH104" s="442">
        <f>'3M - LGS'!CH104</f>
        <v>3.9168000000000001E-2</v>
      </c>
    </row>
    <row r="105" spans="1:86" ht="15" thickBot="1" x14ac:dyDescent="0.35">
      <c r="A105" s="613"/>
      <c r="B105" s="16" t="s">
        <v>8</v>
      </c>
      <c r="C105" s="411">
        <f>'3M - LGS'!C105</f>
        <v>3.7960000000000001E-2</v>
      </c>
      <c r="D105" s="411">
        <f>'3M - LGS'!D105</f>
        <v>3.8075999999999999E-2</v>
      </c>
      <c r="E105" s="411">
        <f>'3M - LGS'!E105</f>
        <v>3.8561999999999999E-2</v>
      </c>
      <c r="F105" s="411">
        <f>'3M - LGS'!F105</f>
        <v>4.1709000000000003E-2</v>
      </c>
      <c r="G105" s="411">
        <f>'3M - LGS'!G105</f>
        <v>4.3366000000000002E-2</v>
      </c>
      <c r="H105" s="411">
        <f>'3M - LGS'!H105</f>
        <v>8.3459000000000005E-2</v>
      </c>
      <c r="I105" s="434">
        <f>'3M - LGS'!I105</f>
        <v>8.5674E-2</v>
      </c>
      <c r="J105" s="434">
        <f>'3M - LGS'!J105</f>
        <v>8.6429000000000006E-2</v>
      </c>
      <c r="K105" s="434">
        <f>'3M - LGS'!K105</f>
        <v>8.2271999999999998E-2</v>
      </c>
      <c r="L105" s="434">
        <f>'3M - LGS'!L105</f>
        <v>4.3230999999999999E-2</v>
      </c>
      <c r="M105" s="434">
        <f>'3M - LGS'!M105</f>
        <v>4.3944999999999998E-2</v>
      </c>
      <c r="N105" s="434">
        <f>'3M - LGS'!N105</f>
        <v>4.2141999999999999E-2</v>
      </c>
      <c r="O105" s="434">
        <f>'3M - LGS'!O105</f>
        <v>4.0855000000000002E-2</v>
      </c>
      <c r="P105" s="434">
        <f>'3M - LGS'!P105</f>
        <v>4.0336999999999998E-2</v>
      </c>
      <c r="Q105" s="434">
        <f>'3M - LGS'!Q105</f>
        <v>4.1315999999999999E-2</v>
      </c>
      <c r="R105" s="434">
        <f>'3M - LGS'!R105</f>
        <v>4.3313999999999998E-2</v>
      </c>
      <c r="S105" s="434">
        <f>'3M - LGS'!S105</f>
        <v>4.4001999999999999E-2</v>
      </c>
      <c r="T105" s="434">
        <f>'3M - LGS'!T105</f>
        <v>8.9335999999999999E-2</v>
      </c>
      <c r="U105" s="434">
        <f>'3M - LGS'!U105</f>
        <v>8.5674E-2</v>
      </c>
      <c r="V105" s="434">
        <f>'3M - LGS'!V105</f>
        <v>8.6429000000000006E-2</v>
      </c>
      <c r="W105" s="434">
        <f>'3M - LGS'!W105</f>
        <v>8.2271999999999998E-2</v>
      </c>
      <c r="X105" s="434">
        <f>'3M - LGS'!X105</f>
        <v>4.3230999999999999E-2</v>
      </c>
      <c r="Y105" s="434">
        <f>'3M - LGS'!Y105</f>
        <v>4.3944999999999998E-2</v>
      </c>
      <c r="Z105" s="434">
        <f>'3M - LGS'!Z105</f>
        <v>4.2141999999999999E-2</v>
      </c>
      <c r="AA105" s="434">
        <f>'3M - LGS'!AA105</f>
        <v>4.0855000000000002E-2</v>
      </c>
      <c r="AB105" s="434">
        <f>'3M - LGS'!AB105</f>
        <v>4.0336999999999998E-2</v>
      </c>
      <c r="AC105" s="434">
        <f>'3M - LGS'!AC105</f>
        <v>4.1315999999999999E-2</v>
      </c>
      <c r="AD105" s="434">
        <f>'3M - LGS'!AD105</f>
        <v>4.3313999999999998E-2</v>
      </c>
      <c r="AE105" s="434">
        <f>'3M - LGS'!AE105</f>
        <v>4.4001999999999999E-2</v>
      </c>
      <c r="AF105" s="434">
        <f>'3M - LGS'!AF105</f>
        <v>8.9335999999999999E-2</v>
      </c>
      <c r="AG105" s="434">
        <f>'3M - LGS'!AG105</f>
        <v>8.5674E-2</v>
      </c>
      <c r="AH105" s="434">
        <f>'3M - LGS'!AH105</f>
        <v>8.6429000000000006E-2</v>
      </c>
      <c r="AI105" s="434">
        <f>'3M - LGS'!AI105</f>
        <v>8.2271999999999998E-2</v>
      </c>
      <c r="AJ105" s="434">
        <f>'3M - LGS'!AJ105</f>
        <v>4.3230999999999999E-2</v>
      </c>
      <c r="AK105" s="434">
        <f>'3M - LGS'!AK105</f>
        <v>4.3944999999999998E-2</v>
      </c>
      <c r="AL105" s="434">
        <f>'3M - LGS'!AL105</f>
        <v>4.2141999999999999E-2</v>
      </c>
      <c r="AM105" s="434">
        <f>'3M - LGS'!AM105</f>
        <v>4.0855000000000002E-2</v>
      </c>
      <c r="AN105" s="434">
        <f>'3M - LGS'!AN105</f>
        <v>4.0336999999999998E-2</v>
      </c>
      <c r="AO105" s="434">
        <f>'3M - LGS'!AO105</f>
        <v>4.1315999999999999E-2</v>
      </c>
      <c r="AP105" s="434">
        <f>'3M - LGS'!AP105</f>
        <v>4.3313999999999998E-2</v>
      </c>
      <c r="AQ105" s="434">
        <f>'3M - LGS'!AQ105</f>
        <v>4.4001999999999999E-2</v>
      </c>
      <c r="AR105" s="434">
        <f>'3M - LGS'!AR105</f>
        <v>8.9335999999999999E-2</v>
      </c>
      <c r="AS105" s="434">
        <f>'3M - LGS'!AS105</f>
        <v>8.5674E-2</v>
      </c>
      <c r="AT105" s="434">
        <f>'3M - LGS'!AT105</f>
        <v>8.6429000000000006E-2</v>
      </c>
      <c r="AU105" s="434">
        <f>'3M - LGS'!AU105</f>
        <v>8.2271999999999998E-2</v>
      </c>
      <c r="AV105" s="434">
        <f>'3M - LGS'!AV105</f>
        <v>4.3230999999999999E-2</v>
      </c>
      <c r="AW105" s="434">
        <f>'3M - LGS'!AW105</f>
        <v>4.3944999999999998E-2</v>
      </c>
      <c r="AX105" s="434">
        <f>'3M - LGS'!AX105</f>
        <v>4.2141999999999999E-2</v>
      </c>
      <c r="AY105" s="434">
        <f>'3M - LGS'!AY105</f>
        <v>4.0855000000000002E-2</v>
      </c>
      <c r="AZ105" s="434">
        <f>'3M - LGS'!AZ105</f>
        <v>4.0336999999999998E-2</v>
      </c>
      <c r="BA105" s="434">
        <f>'3M - LGS'!BA105</f>
        <v>4.1315999999999999E-2</v>
      </c>
      <c r="BB105" s="434">
        <f>'3M - LGS'!BB105</f>
        <v>4.3313999999999998E-2</v>
      </c>
      <c r="BC105" s="434">
        <f>'3M - LGS'!BC105</f>
        <v>4.4001999999999999E-2</v>
      </c>
      <c r="BD105" s="434">
        <f>'3M - LGS'!BD105</f>
        <v>8.9335999999999999E-2</v>
      </c>
      <c r="BE105" s="434">
        <f>'3M - LGS'!BE105</f>
        <v>8.5674E-2</v>
      </c>
      <c r="BF105" s="434">
        <f>'3M - LGS'!BF105</f>
        <v>8.6429000000000006E-2</v>
      </c>
      <c r="BG105" s="434">
        <f>'3M - LGS'!BG105</f>
        <v>8.2271999999999998E-2</v>
      </c>
      <c r="BH105" s="434">
        <f>'3M - LGS'!BH105</f>
        <v>4.3230999999999999E-2</v>
      </c>
      <c r="BI105" s="434">
        <f>'3M - LGS'!BI105</f>
        <v>4.3944999999999998E-2</v>
      </c>
      <c r="BJ105" s="434">
        <f>'3M - LGS'!BJ105</f>
        <v>4.2141999999999999E-2</v>
      </c>
      <c r="BK105" s="434">
        <f>'3M - LGS'!BK105</f>
        <v>4.0855000000000002E-2</v>
      </c>
      <c r="BL105" s="434">
        <f>'3M - LGS'!BL105</f>
        <v>4.0336999999999998E-2</v>
      </c>
      <c r="BM105" s="434">
        <f>'3M - LGS'!BM105</f>
        <v>4.1315999999999999E-2</v>
      </c>
      <c r="BN105" s="434">
        <f>'3M - LGS'!BN105</f>
        <v>4.3313999999999998E-2</v>
      </c>
      <c r="BO105" s="434">
        <f>'3M - LGS'!BO105</f>
        <v>4.4001999999999999E-2</v>
      </c>
      <c r="BP105" s="434">
        <f>'3M - LGS'!BP105</f>
        <v>8.9335999999999999E-2</v>
      </c>
      <c r="BQ105" s="434">
        <f>'3M - LGS'!BQ105</f>
        <v>8.5674E-2</v>
      </c>
      <c r="BR105" s="434">
        <f>'3M - LGS'!BR105</f>
        <v>8.6429000000000006E-2</v>
      </c>
      <c r="BS105" s="434">
        <f>'3M - LGS'!BS105</f>
        <v>8.2271999999999998E-2</v>
      </c>
      <c r="BT105" s="434">
        <f>'3M - LGS'!BT105</f>
        <v>4.3230999999999999E-2</v>
      </c>
      <c r="BU105" s="434">
        <f>'3M - LGS'!BU105</f>
        <v>4.3944999999999998E-2</v>
      </c>
      <c r="BV105" s="434">
        <f>'3M - LGS'!BV105</f>
        <v>4.2141999999999999E-2</v>
      </c>
      <c r="BW105" s="434">
        <f>'3M - LGS'!BW105</f>
        <v>4.0855000000000002E-2</v>
      </c>
      <c r="BX105" s="434">
        <f>'3M - LGS'!BX105</f>
        <v>4.0336999999999998E-2</v>
      </c>
      <c r="BY105" s="434">
        <f>'3M - LGS'!BY105</f>
        <v>4.1315999999999999E-2</v>
      </c>
      <c r="BZ105" s="434">
        <f>'3M - LGS'!BZ105</f>
        <v>4.3313999999999998E-2</v>
      </c>
      <c r="CA105" s="434">
        <f>'3M - LGS'!CA105</f>
        <v>4.4001999999999999E-2</v>
      </c>
      <c r="CB105" s="434">
        <f>'3M - LGS'!CB105</f>
        <v>8.9335999999999999E-2</v>
      </c>
      <c r="CC105" s="434">
        <f>'3M - LGS'!CC105</f>
        <v>8.5674E-2</v>
      </c>
      <c r="CD105" s="434">
        <f>'3M - LGS'!CD105</f>
        <v>8.6429000000000006E-2</v>
      </c>
      <c r="CE105" s="434">
        <f>'3M - LGS'!CE105</f>
        <v>8.2271999999999998E-2</v>
      </c>
      <c r="CF105" s="434">
        <f>'3M - LGS'!CF105</f>
        <v>4.3230999999999999E-2</v>
      </c>
      <c r="CG105" s="434">
        <f>'3M - LGS'!CG105</f>
        <v>4.3944999999999998E-2</v>
      </c>
      <c r="CH105" s="441">
        <f>'3M - LGS'!CH105</f>
        <v>4.2141999999999999E-2</v>
      </c>
    </row>
    <row r="106" spans="1:86" x14ac:dyDescent="0.3">
      <c r="C106" s="410" t="s">
        <v>232</v>
      </c>
      <c r="I106" s="435" t="s">
        <v>255</v>
      </c>
    </row>
    <row r="107" spans="1:86" ht="15" hidden="1" customHeight="1" x14ac:dyDescent="0.3">
      <c r="A107" s="584" t="s">
        <v>121</v>
      </c>
      <c r="B107" s="139" t="s">
        <v>122</v>
      </c>
      <c r="C107" s="140"/>
      <c r="D107" s="140"/>
      <c r="E107" s="140"/>
      <c r="F107" s="140"/>
      <c r="G107" s="140"/>
      <c r="H107" s="140"/>
      <c r="I107" s="140"/>
      <c r="J107" s="140"/>
      <c r="K107" s="140"/>
      <c r="L107" s="140"/>
      <c r="M107" s="140"/>
      <c r="N107" s="140"/>
      <c r="O107" s="137" t="s">
        <v>122</v>
      </c>
      <c r="P107" s="135"/>
      <c r="Q107" s="135"/>
      <c r="R107" s="135"/>
      <c r="S107" s="135"/>
      <c r="T107" s="135"/>
      <c r="U107" s="135"/>
      <c r="V107" s="135"/>
      <c r="W107" s="135"/>
      <c r="X107" s="135"/>
      <c r="Y107" s="135"/>
      <c r="Z107" s="138"/>
      <c r="AA107" s="135" t="s">
        <v>122</v>
      </c>
      <c r="AB107" s="135"/>
      <c r="AC107" s="135"/>
      <c r="AD107" s="135"/>
      <c r="AE107" s="135"/>
      <c r="AF107" s="135"/>
      <c r="AG107" s="135"/>
      <c r="AH107" s="135"/>
      <c r="AI107" s="135"/>
      <c r="AJ107" s="135"/>
      <c r="AK107" s="135"/>
      <c r="AL107" s="135"/>
      <c r="AM107" s="137" t="s">
        <v>122</v>
      </c>
      <c r="AN107" s="135"/>
      <c r="AO107" s="135"/>
      <c r="AP107" s="135"/>
      <c r="AQ107" s="135"/>
      <c r="AR107" s="135"/>
      <c r="AS107" s="135"/>
      <c r="AT107" s="135"/>
      <c r="AU107" s="135"/>
      <c r="AV107" s="135"/>
      <c r="AW107" s="135"/>
      <c r="AX107" s="138"/>
      <c r="AY107" s="135" t="s">
        <v>122</v>
      </c>
      <c r="AZ107" s="135"/>
      <c r="BA107" s="135"/>
      <c r="BB107" s="135"/>
      <c r="BC107" s="135"/>
      <c r="BD107" s="135"/>
      <c r="BE107" s="135"/>
      <c r="BF107" s="135"/>
      <c r="BG107" s="135"/>
      <c r="BH107" s="135"/>
      <c r="BI107" s="135"/>
      <c r="BJ107" s="135"/>
      <c r="BK107" s="137" t="s">
        <v>122</v>
      </c>
      <c r="BL107" s="135"/>
      <c r="BM107" s="135"/>
      <c r="BN107" s="135"/>
      <c r="BO107" s="135"/>
      <c r="BP107" s="135"/>
      <c r="BQ107" s="135"/>
      <c r="BR107" s="135"/>
      <c r="BS107" s="135"/>
      <c r="BT107" s="135"/>
      <c r="BU107" s="135"/>
      <c r="BV107" s="138"/>
      <c r="BW107" s="135" t="s">
        <v>122</v>
      </c>
      <c r="BX107" s="135"/>
      <c r="BY107" s="135"/>
      <c r="BZ107" s="135"/>
      <c r="CA107" s="135"/>
      <c r="CB107" s="135"/>
      <c r="CC107" s="135"/>
      <c r="CD107" s="135"/>
      <c r="CE107" s="135"/>
      <c r="CF107" s="135"/>
      <c r="CG107" s="135"/>
      <c r="CH107" s="136"/>
    </row>
    <row r="108" spans="1:86" ht="15" hidden="1" thickBot="1" x14ac:dyDescent="0.35">
      <c r="A108" s="585"/>
      <c r="B108" s="590" t="s">
        <v>234</v>
      </c>
      <c r="C108" s="591"/>
      <c r="D108" s="591"/>
      <c r="E108" s="591"/>
      <c r="F108" s="591"/>
      <c r="G108" s="591"/>
      <c r="H108" s="591"/>
      <c r="I108" s="591"/>
      <c r="J108" s="591"/>
      <c r="K108" s="591"/>
      <c r="L108" s="591"/>
      <c r="M108" s="591"/>
      <c r="N108" s="602"/>
      <c r="O108" s="590" t="s">
        <v>234</v>
      </c>
      <c r="P108" s="591"/>
      <c r="Q108" s="591"/>
      <c r="R108" s="591"/>
      <c r="S108" s="591"/>
      <c r="T108" s="591"/>
      <c r="U108" s="591"/>
      <c r="V108" s="591"/>
      <c r="W108" s="591"/>
      <c r="X108" s="591"/>
      <c r="Y108" s="591"/>
      <c r="Z108" s="591"/>
      <c r="AA108" s="590" t="s">
        <v>234</v>
      </c>
      <c r="AB108" s="591"/>
      <c r="AC108" s="591"/>
      <c r="AD108" s="591"/>
      <c r="AE108" s="591"/>
      <c r="AF108" s="591"/>
      <c r="AG108" s="591"/>
      <c r="AH108" s="591"/>
      <c r="AI108" s="591"/>
      <c r="AJ108" s="591"/>
      <c r="AK108" s="591"/>
      <c r="AL108" s="591"/>
      <c r="AM108" s="590" t="s">
        <v>123</v>
      </c>
      <c r="AN108" s="591"/>
      <c r="AO108" s="591"/>
      <c r="AP108" s="591"/>
      <c r="AQ108" s="591"/>
      <c r="AR108" s="591"/>
      <c r="AS108" s="591"/>
      <c r="AT108" s="591"/>
      <c r="AU108" s="591"/>
      <c r="AV108" s="591"/>
      <c r="AW108" s="591"/>
      <c r="AX108" s="591"/>
      <c r="AY108" s="590" t="s">
        <v>234</v>
      </c>
      <c r="AZ108" s="591"/>
      <c r="BA108" s="591"/>
      <c r="BB108" s="591"/>
      <c r="BC108" s="591"/>
      <c r="BD108" s="591"/>
      <c r="BE108" s="591"/>
      <c r="BF108" s="591"/>
      <c r="BG108" s="591"/>
      <c r="BH108" s="591"/>
      <c r="BI108" s="591"/>
      <c r="BJ108" s="591"/>
      <c r="BK108" s="590" t="s">
        <v>234</v>
      </c>
      <c r="BL108" s="591"/>
      <c r="BM108" s="591"/>
      <c r="BN108" s="591"/>
      <c r="BO108" s="591"/>
      <c r="BP108" s="591"/>
      <c r="BQ108" s="591"/>
      <c r="BR108" s="591"/>
      <c r="BS108" s="591"/>
      <c r="BT108" s="591"/>
      <c r="BU108" s="591"/>
      <c r="BV108" s="591"/>
      <c r="BW108" s="590" t="s">
        <v>234</v>
      </c>
      <c r="BX108" s="591"/>
      <c r="BY108" s="591"/>
      <c r="BZ108" s="591"/>
      <c r="CA108" s="591"/>
      <c r="CB108" s="591"/>
      <c r="CC108" s="591"/>
      <c r="CD108" s="591"/>
      <c r="CE108" s="591"/>
      <c r="CF108" s="591"/>
      <c r="CG108" s="591"/>
      <c r="CH108" s="591"/>
    </row>
    <row r="109" spans="1:86" ht="15" hidden="1" thickBot="1" x14ac:dyDescent="0.35">
      <c r="A109" s="581"/>
      <c r="B109" s="306" t="s">
        <v>124</v>
      </c>
      <c r="C109" s="174">
        <f>C$4</f>
        <v>44927</v>
      </c>
      <c r="D109" s="174">
        <f t="shared" ref="D109:BO109" si="106">D$4</f>
        <v>44958</v>
      </c>
      <c r="E109" s="174">
        <f t="shared" si="106"/>
        <v>44986</v>
      </c>
      <c r="F109" s="174">
        <f t="shared" si="106"/>
        <v>45017</v>
      </c>
      <c r="G109" s="174">
        <f t="shared" si="106"/>
        <v>45047</v>
      </c>
      <c r="H109" s="174">
        <f t="shared" si="106"/>
        <v>45078</v>
      </c>
      <c r="I109" s="174">
        <f t="shared" si="106"/>
        <v>45108</v>
      </c>
      <c r="J109" s="174">
        <f t="shared" si="106"/>
        <v>45139</v>
      </c>
      <c r="K109" s="174">
        <f t="shared" si="106"/>
        <v>45170</v>
      </c>
      <c r="L109" s="174">
        <f t="shared" si="106"/>
        <v>45200</v>
      </c>
      <c r="M109" s="174">
        <f t="shared" si="106"/>
        <v>45231</v>
      </c>
      <c r="N109" s="174">
        <f t="shared" si="106"/>
        <v>45261</v>
      </c>
      <c r="O109" s="174">
        <f t="shared" si="106"/>
        <v>45292</v>
      </c>
      <c r="P109" s="174">
        <f t="shared" si="106"/>
        <v>45323</v>
      </c>
      <c r="Q109" s="174">
        <f t="shared" si="106"/>
        <v>45352</v>
      </c>
      <c r="R109" s="174">
        <f t="shared" si="106"/>
        <v>45383</v>
      </c>
      <c r="S109" s="174">
        <f t="shared" si="106"/>
        <v>45413</v>
      </c>
      <c r="T109" s="174">
        <f t="shared" si="106"/>
        <v>45444</v>
      </c>
      <c r="U109" s="174">
        <f t="shared" si="106"/>
        <v>45474</v>
      </c>
      <c r="V109" s="174">
        <f t="shared" si="106"/>
        <v>45505</v>
      </c>
      <c r="W109" s="174">
        <f t="shared" si="106"/>
        <v>45536</v>
      </c>
      <c r="X109" s="174">
        <f t="shared" si="106"/>
        <v>45566</v>
      </c>
      <c r="Y109" s="174">
        <f t="shared" si="106"/>
        <v>45597</v>
      </c>
      <c r="Z109" s="174">
        <f t="shared" si="106"/>
        <v>45627</v>
      </c>
      <c r="AA109" s="174">
        <f t="shared" si="106"/>
        <v>45658</v>
      </c>
      <c r="AB109" s="174">
        <f t="shared" si="106"/>
        <v>45689</v>
      </c>
      <c r="AC109" s="174">
        <f t="shared" si="106"/>
        <v>45717</v>
      </c>
      <c r="AD109" s="174">
        <f t="shared" si="106"/>
        <v>45748</v>
      </c>
      <c r="AE109" s="174">
        <f t="shared" si="106"/>
        <v>45778</v>
      </c>
      <c r="AF109" s="174">
        <f t="shared" si="106"/>
        <v>45809</v>
      </c>
      <c r="AG109" s="174">
        <f t="shared" si="106"/>
        <v>45839</v>
      </c>
      <c r="AH109" s="174">
        <f t="shared" si="106"/>
        <v>45870</v>
      </c>
      <c r="AI109" s="174">
        <f t="shared" si="106"/>
        <v>45901</v>
      </c>
      <c r="AJ109" s="174">
        <f t="shared" si="106"/>
        <v>45931</v>
      </c>
      <c r="AK109" s="174">
        <f t="shared" si="106"/>
        <v>45962</v>
      </c>
      <c r="AL109" s="174">
        <f t="shared" si="106"/>
        <v>45992</v>
      </c>
      <c r="AM109" s="174">
        <f t="shared" si="106"/>
        <v>46023</v>
      </c>
      <c r="AN109" s="174">
        <f t="shared" si="106"/>
        <v>46054</v>
      </c>
      <c r="AO109" s="174">
        <f t="shared" si="106"/>
        <v>46082</v>
      </c>
      <c r="AP109" s="174">
        <f t="shared" si="106"/>
        <v>46113</v>
      </c>
      <c r="AQ109" s="174">
        <f t="shared" si="106"/>
        <v>46143</v>
      </c>
      <c r="AR109" s="174">
        <f t="shared" si="106"/>
        <v>46174</v>
      </c>
      <c r="AS109" s="174">
        <f t="shared" si="106"/>
        <v>46204</v>
      </c>
      <c r="AT109" s="174">
        <f t="shared" si="106"/>
        <v>46235</v>
      </c>
      <c r="AU109" s="174">
        <f t="shared" si="106"/>
        <v>46266</v>
      </c>
      <c r="AV109" s="174">
        <f t="shared" si="106"/>
        <v>46296</v>
      </c>
      <c r="AW109" s="174">
        <f t="shared" si="106"/>
        <v>46327</v>
      </c>
      <c r="AX109" s="174">
        <f t="shared" si="106"/>
        <v>46357</v>
      </c>
      <c r="AY109" s="174">
        <f t="shared" si="106"/>
        <v>46388</v>
      </c>
      <c r="AZ109" s="174">
        <f t="shared" si="106"/>
        <v>46419</v>
      </c>
      <c r="BA109" s="174">
        <f t="shared" si="106"/>
        <v>46447</v>
      </c>
      <c r="BB109" s="174">
        <f t="shared" si="106"/>
        <v>46478</v>
      </c>
      <c r="BC109" s="174">
        <f t="shared" si="106"/>
        <v>46508</v>
      </c>
      <c r="BD109" s="174">
        <f t="shared" si="106"/>
        <v>46539</v>
      </c>
      <c r="BE109" s="174">
        <f t="shared" si="106"/>
        <v>46569</v>
      </c>
      <c r="BF109" s="174">
        <f t="shared" si="106"/>
        <v>46600</v>
      </c>
      <c r="BG109" s="174">
        <f t="shared" si="106"/>
        <v>46631</v>
      </c>
      <c r="BH109" s="174">
        <f t="shared" si="106"/>
        <v>46661</v>
      </c>
      <c r="BI109" s="174">
        <f t="shared" si="106"/>
        <v>46692</v>
      </c>
      <c r="BJ109" s="174">
        <f t="shared" si="106"/>
        <v>46722</v>
      </c>
      <c r="BK109" s="174">
        <f t="shared" si="106"/>
        <v>46753</v>
      </c>
      <c r="BL109" s="174">
        <f t="shared" si="106"/>
        <v>46784</v>
      </c>
      <c r="BM109" s="174">
        <f t="shared" si="106"/>
        <v>46813</v>
      </c>
      <c r="BN109" s="174">
        <f t="shared" si="106"/>
        <v>46844</v>
      </c>
      <c r="BO109" s="174">
        <f t="shared" si="106"/>
        <v>46874</v>
      </c>
      <c r="BP109" s="174">
        <f t="shared" ref="BP109:CH109" si="107">BP$4</f>
        <v>46905</v>
      </c>
      <c r="BQ109" s="174">
        <f t="shared" si="107"/>
        <v>46935</v>
      </c>
      <c r="BR109" s="174">
        <f t="shared" si="107"/>
        <v>46966</v>
      </c>
      <c r="BS109" s="174">
        <f t="shared" si="107"/>
        <v>46997</v>
      </c>
      <c r="BT109" s="174">
        <f t="shared" si="107"/>
        <v>47027</v>
      </c>
      <c r="BU109" s="174">
        <f t="shared" si="107"/>
        <v>47058</v>
      </c>
      <c r="BV109" s="174">
        <f t="shared" si="107"/>
        <v>47088</v>
      </c>
      <c r="BW109" s="174">
        <f t="shared" si="107"/>
        <v>47119</v>
      </c>
      <c r="BX109" s="174">
        <f t="shared" si="107"/>
        <v>47150</v>
      </c>
      <c r="BY109" s="174">
        <f t="shared" si="107"/>
        <v>47178</v>
      </c>
      <c r="BZ109" s="174">
        <f t="shared" si="107"/>
        <v>47209</v>
      </c>
      <c r="CA109" s="174">
        <f t="shared" si="107"/>
        <v>47239</v>
      </c>
      <c r="CB109" s="174">
        <f t="shared" si="107"/>
        <v>47270</v>
      </c>
      <c r="CC109" s="174">
        <f t="shared" si="107"/>
        <v>47300</v>
      </c>
      <c r="CD109" s="174">
        <f t="shared" si="107"/>
        <v>47331</v>
      </c>
      <c r="CE109" s="174">
        <f t="shared" si="107"/>
        <v>47362</v>
      </c>
      <c r="CF109" s="174">
        <f t="shared" si="107"/>
        <v>47392</v>
      </c>
      <c r="CG109" s="174">
        <f t="shared" si="107"/>
        <v>47423</v>
      </c>
      <c r="CH109" s="175">
        <f t="shared" si="107"/>
        <v>47453</v>
      </c>
    </row>
    <row r="110" spans="1:86" hidden="1" x14ac:dyDescent="0.3">
      <c r="A110" s="581"/>
      <c r="B110" s="284" t="s">
        <v>20</v>
      </c>
      <c r="C110" s="413">
        <f>'3M - LGS'!C110</f>
        <v>3.5019662668601133E-2</v>
      </c>
      <c r="D110" s="413">
        <f>'3M - LGS'!D110</f>
        <v>3.5403272321110998E-2</v>
      </c>
      <c r="E110" s="413">
        <f>'3M - LGS'!E110</f>
        <v>3.5906635980963289E-2</v>
      </c>
      <c r="F110" s="413">
        <f>'3M - LGS'!F110</f>
        <v>3.7660138895450668E-2</v>
      </c>
      <c r="G110" s="413">
        <f>'3M - LGS'!G110</f>
        <v>3.9158772240397544E-2</v>
      </c>
      <c r="H110" s="413">
        <f>'3M - LGS'!H110</f>
        <v>6.9056840546810022E-2</v>
      </c>
      <c r="I110" s="437">
        <f>'3M - LGS'!I110</f>
        <v>7.0945278641579762E-2</v>
      </c>
      <c r="J110" s="437">
        <f>'3M - LGS'!J110</f>
        <v>7.0982747983774006E-2</v>
      </c>
      <c r="K110" s="437">
        <f>'3M - LGS'!K110</f>
        <v>6.9689736519992149E-2</v>
      </c>
      <c r="L110" s="437">
        <f>'3M - LGS'!L110</f>
        <v>3.8465921545063383E-2</v>
      </c>
      <c r="M110" s="437">
        <f>'3M - LGS'!M110</f>
        <v>3.936801638570829E-2</v>
      </c>
      <c r="N110" s="437">
        <f>'3M - LGS'!N110</f>
        <v>3.8318634945053449E-2</v>
      </c>
      <c r="O110" s="437">
        <f>'3M - LGS'!O110</f>
        <v>3.7441349140650192E-2</v>
      </c>
      <c r="P110" s="437">
        <f>'3M - LGS'!P110</f>
        <v>3.7429249600920422E-2</v>
      </c>
      <c r="Q110" s="437">
        <f>'3M - LGS'!Q110</f>
        <v>3.8354723959286061E-2</v>
      </c>
      <c r="R110" s="437">
        <f>'3M - LGS'!R110</f>
        <v>3.9317515370260341E-2</v>
      </c>
      <c r="S110" s="437">
        <f>'3M - LGS'!S110</f>
        <v>3.9956418570678262E-2</v>
      </c>
      <c r="T110" s="437">
        <f>'3M - LGS'!T110</f>
        <v>7.3052660356480309E-2</v>
      </c>
      <c r="U110" s="437">
        <f>'3M - LGS'!U110</f>
        <v>7.0945278641579762E-2</v>
      </c>
      <c r="V110" s="437">
        <f>'3M - LGS'!V110</f>
        <v>7.0982747983774006E-2</v>
      </c>
      <c r="W110" s="437">
        <f>'3M - LGS'!W110</f>
        <v>6.9689736519992149E-2</v>
      </c>
      <c r="X110" s="437">
        <f>'3M - LGS'!X110</f>
        <v>3.8465921545063383E-2</v>
      </c>
      <c r="Y110" s="437">
        <f>'3M - LGS'!Y110</f>
        <v>3.936801638570829E-2</v>
      </c>
      <c r="Z110" s="437">
        <f>'3M - LGS'!Z110</f>
        <v>3.8318634945053449E-2</v>
      </c>
      <c r="AA110" s="437">
        <f>'3M - LGS'!AA110</f>
        <v>3.7441349140650192E-2</v>
      </c>
      <c r="AB110" s="437">
        <f>'3M - LGS'!AB110</f>
        <v>3.7429249600920422E-2</v>
      </c>
      <c r="AC110" s="437">
        <f>'3M - LGS'!AC110</f>
        <v>3.8354723959286061E-2</v>
      </c>
      <c r="AD110" s="437">
        <f>'3M - LGS'!AD110</f>
        <v>3.9317515370260341E-2</v>
      </c>
      <c r="AE110" s="437">
        <f>'3M - LGS'!AE110</f>
        <v>3.9956418570678262E-2</v>
      </c>
      <c r="AF110" s="437">
        <f>'3M - LGS'!AF110</f>
        <v>7.3052660356480309E-2</v>
      </c>
      <c r="AG110" s="437">
        <f>'3M - LGS'!AG110</f>
        <v>7.0945278641579762E-2</v>
      </c>
      <c r="AH110" s="437">
        <f>'3M - LGS'!AH110</f>
        <v>7.0982747983774006E-2</v>
      </c>
      <c r="AI110" s="437">
        <f>'3M - LGS'!AI110</f>
        <v>6.9689736519992149E-2</v>
      </c>
      <c r="AJ110" s="437">
        <f>'3M - LGS'!AJ110</f>
        <v>3.8465921545063383E-2</v>
      </c>
      <c r="AK110" s="437">
        <f>'3M - LGS'!AK110</f>
        <v>3.936801638570829E-2</v>
      </c>
      <c r="AL110" s="437">
        <f>'3M - LGS'!AL110</f>
        <v>3.8318634945053449E-2</v>
      </c>
      <c r="AM110" s="437">
        <f>'3M - LGS'!AM110</f>
        <v>3.7441349140650192E-2</v>
      </c>
      <c r="AN110" s="437">
        <f>'3M - LGS'!AN110</f>
        <v>3.7429249600920422E-2</v>
      </c>
      <c r="AO110" s="437">
        <f>'3M - LGS'!AO110</f>
        <v>3.8354723959286061E-2</v>
      </c>
      <c r="AP110" s="437">
        <f>'3M - LGS'!AP110</f>
        <v>3.9317515370260341E-2</v>
      </c>
      <c r="AQ110" s="437">
        <f>'3M - LGS'!AQ110</f>
        <v>3.9956418570678262E-2</v>
      </c>
      <c r="AR110" s="437">
        <f>'3M - LGS'!AR110</f>
        <v>7.3052660356480309E-2</v>
      </c>
      <c r="AS110" s="437">
        <f>'3M - LGS'!AS110</f>
        <v>7.0945278641579762E-2</v>
      </c>
      <c r="AT110" s="437">
        <f>'3M - LGS'!AT110</f>
        <v>7.0982747983774006E-2</v>
      </c>
      <c r="AU110" s="437">
        <f>'3M - LGS'!AU110</f>
        <v>6.9689736519992149E-2</v>
      </c>
      <c r="AV110" s="437">
        <f>'3M - LGS'!AV110</f>
        <v>3.8465921545063383E-2</v>
      </c>
      <c r="AW110" s="437">
        <f>'3M - LGS'!AW110</f>
        <v>3.936801638570829E-2</v>
      </c>
      <c r="AX110" s="437">
        <f>'3M - LGS'!AX110</f>
        <v>3.8318634945053449E-2</v>
      </c>
      <c r="AY110" s="437">
        <f>'3M - LGS'!AY110</f>
        <v>3.7441349140650192E-2</v>
      </c>
      <c r="AZ110" s="437">
        <f>'3M - LGS'!AZ110</f>
        <v>3.7429249600920422E-2</v>
      </c>
      <c r="BA110" s="437">
        <f>'3M - LGS'!BA110</f>
        <v>3.8354723959286061E-2</v>
      </c>
      <c r="BB110" s="437">
        <f>'3M - LGS'!BB110</f>
        <v>3.9317515370260341E-2</v>
      </c>
      <c r="BC110" s="437">
        <f>'3M - LGS'!BC110</f>
        <v>3.9956418570678262E-2</v>
      </c>
      <c r="BD110" s="437">
        <f>'3M - LGS'!BD110</f>
        <v>7.3052660356480309E-2</v>
      </c>
      <c r="BE110" s="437">
        <f>'3M - LGS'!BE110</f>
        <v>7.0945278641579762E-2</v>
      </c>
      <c r="BF110" s="437">
        <f>'3M - LGS'!BF110</f>
        <v>7.0982747983774006E-2</v>
      </c>
      <c r="BG110" s="437">
        <f>'3M - LGS'!BG110</f>
        <v>6.9689736519992149E-2</v>
      </c>
      <c r="BH110" s="437">
        <f>'3M - LGS'!BH110</f>
        <v>3.8465921545063383E-2</v>
      </c>
      <c r="BI110" s="437">
        <f>'3M - LGS'!BI110</f>
        <v>3.936801638570829E-2</v>
      </c>
      <c r="BJ110" s="437">
        <f>'3M - LGS'!BJ110</f>
        <v>3.8318634945053449E-2</v>
      </c>
      <c r="BK110" s="437">
        <f>'3M - LGS'!BK110</f>
        <v>3.7441349140650192E-2</v>
      </c>
      <c r="BL110" s="437">
        <f>'3M - LGS'!BL110</f>
        <v>3.7429249600920422E-2</v>
      </c>
      <c r="BM110" s="437">
        <f>'3M - LGS'!BM110</f>
        <v>3.8354723959286061E-2</v>
      </c>
      <c r="BN110" s="437">
        <f>'3M - LGS'!BN110</f>
        <v>3.9317515370260341E-2</v>
      </c>
      <c r="BO110" s="437">
        <f>'3M - LGS'!BO110</f>
        <v>3.9956418570678262E-2</v>
      </c>
      <c r="BP110" s="437">
        <f>'3M - LGS'!BP110</f>
        <v>7.3052660356480309E-2</v>
      </c>
      <c r="BQ110" s="437">
        <f>'3M - LGS'!BQ110</f>
        <v>7.0945278641579762E-2</v>
      </c>
      <c r="BR110" s="437">
        <f>'3M - LGS'!BR110</f>
        <v>7.0982747983774006E-2</v>
      </c>
      <c r="BS110" s="437">
        <f>'3M - LGS'!BS110</f>
        <v>6.9689736519992149E-2</v>
      </c>
      <c r="BT110" s="437">
        <f>'3M - LGS'!BT110</f>
        <v>3.8465921545063383E-2</v>
      </c>
      <c r="BU110" s="437">
        <f>'3M - LGS'!BU110</f>
        <v>3.936801638570829E-2</v>
      </c>
      <c r="BV110" s="437">
        <f>'3M - LGS'!BV110</f>
        <v>3.8318634945053449E-2</v>
      </c>
      <c r="BW110" s="437">
        <f>'3M - LGS'!BW110</f>
        <v>3.7441349140650192E-2</v>
      </c>
      <c r="BX110" s="437">
        <f>'3M - LGS'!BX110</f>
        <v>3.7429249600920422E-2</v>
      </c>
      <c r="BY110" s="437">
        <f>'3M - LGS'!BY110</f>
        <v>3.8354723959286061E-2</v>
      </c>
      <c r="BZ110" s="437">
        <f>'3M - LGS'!BZ110</f>
        <v>3.9317515370260341E-2</v>
      </c>
      <c r="CA110" s="437">
        <f>'3M - LGS'!CA110</f>
        <v>3.9956418570678262E-2</v>
      </c>
      <c r="CB110" s="437">
        <f>'3M - LGS'!CB110</f>
        <v>7.3052660356480309E-2</v>
      </c>
      <c r="CC110" s="437">
        <f>'3M - LGS'!CC110</f>
        <v>7.0945278641579762E-2</v>
      </c>
      <c r="CD110" s="437">
        <f>'3M - LGS'!CD110</f>
        <v>7.0982747983774006E-2</v>
      </c>
      <c r="CE110" s="437">
        <f>'3M - LGS'!CE110</f>
        <v>6.9689736519992149E-2</v>
      </c>
      <c r="CF110" s="437">
        <f>'3M - LGS'!CF110</f>
        <v>3.8465921545063383E-2</v>
      </c>
      <c r="CG110" s="437">
        <f>'3M - LGS'!CG110</f>
        <v>3.936801638570829E-2</v>
      </c>
      <c r="CH110" s="437">
        <f>'3M - LGS'!CH110</f>
        <v>3.8318634945053449E-2</v>
      </c>
    </row>
    <row r="111" spans="1:86" hidden="1" x14ac:dyDescent="0.3">
      <c r="A111" s="581"/>
      <c r="B111" s="284" t="s">
        <v>0</v>
      </c>
      <c r="C111" s="413">
        <f>'3M - LGS'!C111</f>
        <v>3.7302146763977473E-2</v>
      </c>
      <c r="D111" s="413">
        <f>'3M - LGS'!D111</f>
        <v>3.7923461910284076E-2</v>
      </c>
      <c r="E111" s="413">
        <f>'3M - LGS'!E111</f>
        <v>3.8639690503277153E-2</v>
      </c>
      <c r="F111" s="413">
        <f>'3M - LGS'!F111</f>
        <v>4.020234994736669E-2</v>
      </c>
      <c r="G111" s="413">
        <f>'3M - LGS'!G111</f>
        <v>4.2431896418072129E-2</v>
      </c>
      <c r="H111" s="413">
        <f>'3M - LGS'!H111</f>
        <v>8.0517978960174888E-2</v>
      </c>
      <c r="I111" s="437">
        <f>'3M - LGS'!I111</f>
        <v>8.3115482222942821E-2</v>
      </c>
      <c r="J111" s="437">
        <f>'3M - LGS'!J111</f>
        <v>8.4519356113417099E-2</v>
      </c>
      <c r="K111" s="437">
        <f>'3M - LGS'!K111</f>
        <v>8.4685619189997327E-2</v>
      </c>
      <c r="L111" s="437">
        <f>'3M - LGS'!L111</f>
        <v>4.3771535634283605E-2</v>
      </c>
      <c r="M111" s="437">
        <f>'3M - LGS'!M111</f>
        <v>4.4072115891515086E-2</v>
      </c>
      <c r="N111" s="437">
        <f>'3M - LGS'!N111</f>
        <v>4.2021266117095453E-2</v>
      </c>
      <c r="O111" s="437">
        <f>'3M - LGS'!O111</f>
        <v>4.1160476479958422E-2</v>
      </c>
      <c r="P111" s="437">
        <f>'3M - LGS'!P111</f>
        <v>4.14017286346514E-2</v>
      </c>
      <c r="Q111" s="437">
        <f>'3M - LGS'!Q111</f>
        <v>4.2874473574818231E-2</v>
      </c>
      <c r="R111" s="437">
        <f>'3M - LGS'!R111</f>
        <v>4.3567351875307025E-2</v>
      </c>
      <c r="S111" s="437">
        <f>'3M - LGS'!S111</f>
        <v>4.5203207673382241E-2</v>
      </c>
      <c r="T111" s="437">
        <f>'3M - LGS'!T111</f>
        <v>8.7375949566271344E-2</v>
      </c>
      <c r="U111" s="437">
        <f>'3M - LGS'!U111</f>
        <v>8.3115482222942821E-2</v>
      </c>
      <c r="V111" s="437">
        <f>'3M - LGS'!V111</f>
        <v>8.4519356113417099E-2</v>
      </c>
      <c r="W111" s="437">
        <f>'3M - LGS'!W111</f>
        <v>8.4685619189997327E-2</v>
      </c>
      <c r="X111" s="437">
        <f>'3M - LGS'!X111</f>
        <v>4.3771535634283605E-2</v>
      </c>
      <c r="Y111" s="437">
        <f>'3M - LGS'!Y111</f>
        <v>4.4072115891515086E-2</v>
      </c>
      <c r="Z111" s="437">
        <f>'3M - LGS'!Z111</f>
        <v>4.2021266117095453E-2</v>
      </c>
      <c r="AA111" s="437">
        <f>'3M - LGS'!AA111</f>
        <v>4.1160476479958422E-2</v>
      </c>
      <c r="AB111" s="437">
        <f>'3M - LGS'!AB111</f>
        <v>4.14017286346514E-2</v>
      </c>
      <c r="AC111" s="437">
        <f>'3M - LGS'!AC111</f>
        <v>4.2874473574818231E-2</v>
      </c>
      <c r="AD111" s="437">
        <f>'3M - LGS'!AD111</f>
        <v>4.3567351875307025E-2</v>
      </c>
      <c r="AE111" s="437">
        <f>'3M - LGS'!AE111</f>
        <v>4.5203207673382241E-2</v>
      </c>
      <c r="AF111" s="437">
        <f>'3M - LGS'!AF111</f>
        <v>8.7375949566271344E-2</v>
      </c>
      <c r="AG111" s="437">
        <f>'3M - LGS'!AG111</f>
        <v>8.3115482222942821E-2</v>
      </c>
      <c r="AH111" s="437">
        <f>'3M - LGS'!AH111</f>
        <v>8.4519356113417099E-2</v>
      </c>
      <c r="AI111" s="437">
        <f>'3M - LGS'!AI111</f>
        <v>8.4685619189997327E-2</v>
      </c>
      <c r="AJ111" s="437">
        <f>'3M - LGS'!AJ111</f>
        <v>4.3771535634283605E-2</v>
      </c>
      <c r="AK111" s="437">
        <f>'3M - LGS'!AK111</f>
        <v>4.4072115891515086E-2</v>
      </c>
      <c r="AL111" s="437">
        <f>'3M - LGS'!AL111</f>
        <v>4.2021266117095453E-2</v>
      </c>
      <c r="AM111" s="437">
        <f>'3M - LGS'!AM111</f>
        <v>4.1160476479958422E-2</v>
      </c>
      <c r="AN111" s="437">
        <f>'3M - LGS'!AN111</f>
        <v>4.14017286346514E-2</v>
      </c>
      <c r="AO111" s="437">
        <f>'3M - LGS'!AO111</f>
        <v>4.2874473574818231E-2</v>
      </c>
      <c r="AP111" s="437">
        <f>'3M - LGS'!AP111</f>
        <v>4.3567351875307025E-2</v>
      </c>
      <c r="AQ111" s="437">
        <f>'3M - LGS'!AQ111</f>
        <v>4.5203207673382241E-2</v>
      </c>
      <c r="AR111" s="437">
        <f>'3M - LGS'!AR111</f>
        <v>8.7375949566271344E-2</v>
      </c>
      <c r="AS111" s="437">
        <f>'3M - LGS'!AS111</f>
        <v>8.3115482222942821E-2</v>
      </c>
      <c r="AT111" s="437">
        <f>'3M - LGS'!AT111</f>
        <v>8.4519356113417099E-2</v>
      </c>
      <c r="AU111" s="437">
        <f>'3M - LGS'!AU111</f>
        <v>8.4685619189997327E-2</v>
      </c>
      <c r="AV111" s="437">
        <f>'3M - LGS'!AV111</f>
        <v>4.3771535634283605E-2</v>
      </c>
      <c r="AW111" s="437">
        <f>'3M - LGS'!AW111</f>
        <v>4.4072115891515086E-2</v>
      </c>
      <c r="AX111" s="437">
        <f>'3M - LGS'!AX111</f>
        <v>4.2021266117095453E-2</v>
      </c>
      <c r="AY111" s="437">
        <f>'3M - LGS'!AY111</f>
        <v>4.1160476479958422E-2</v>
      </c>
      <c r="AZ111" s="437">
        <f>'3M - LGS'!AZ111</f>
        <v>4.14017286346514E-2</v>
      </c>
      <c r="BA111" s="437">
        <f>'3M - LGS'!BA111</f>
        <v>4.2874473574818231E-2</v>
      </c>
      <c r="BB111" s="437">
        <f>'3M - LGS'!BB111</f>
        <v>4.3567351875307025E-2</v>
      </c>
      <c r="BC111" s="437">
        <f>'3M - LGS'!BC111</f>
        <v>4.5203207673382241E-2</v>
      </c>
      <c r="BD111" s="437">
        <f>'3M - LGS'!BD111</f>
        <v>8.7375949566271344E-2</v>
      </c>
      <c r="BE111" s="437">
        <f>'3M - LGS'!BE111</f>
        <v>8.3115482222942821E-2</v>
      </c>
      <c r="BF111" s="437">
        <f>'3M - LGS'!BF111</f>
        <v>8.4519356113417099E-2</v>
      </c>
      <c r="BG111" s="437">
        <f>'3M - LGS'!BG111</f>
        <v>8.4685619189997327E-2</v>
      </c>
      <c r="BH111" s="437">
        <f>'3M - LGS'!BH111</f>
        <v>4.3771535634283605E-2</v>
      </c>
      <c r="BI111" s="437">
        <f>'3M - LGS'!BI111</f>
        <v>4.4072115891515086E-2</v>
      </c>
      <c r="BJ111" s="437">
        <f>'3M - LGS'!BJ111</f>
        <v>4.2021266117095453E-2</v>
      </c>
      <c r="BK111" s="437">
        <f>'3M - LGS'!BK111</f>
        <v>4.1160476479958422E-2</v>
      </c>
      <c r="BL111" s="437">
        <f>'3M - LGS'!BL111</f>
        <v>4.14017286346514E-2</v>
      </c>
      <c r="BM111" s="437">
        <f>'3M - LGS'!BM111</f>
        <v>4.2874473574818231E-2</v>
      </c>
      <c r="BN111" s="437">
        <f>'3M - LGS'!BN111</f>
        <v>4.3567351875307025E-2</v>
      </c>
      <c r="BO111" s="437">
        <f>'3M - LGS'!BO111</f>
        <v>4.5203207673382241E-2</v>
      </c>
      <c r="BP111" s="437">
        <f>'3M - LGS'!BP111</f>
        <v>8.7375949566271344E-2</v>
      </c>
      <c r="BQ111" s="437">
        <f>'3M - LGS'!BQ111</f>
        <v>8.3115482222942821E-2</v>
      </c>
      <c r="BR111" s="437">
        <f>'3M - LGS'!BR111</f>
        <v>8.4519356113417099E-2</v>
      </c>
      <c r="BS111" s="437">
        <f>'3M - LGS'!BS111</f>
        <v>8.4685619189997327E-2</v>
      </c>
      <c r="BT111" s="437">
        <f>'3M - LGS'!BT111</f>
        <v>4.3771535634283605E-2</v>
      </c>
      <c r="BU111" s="437">
        <f>'3M - LGS'!BU111</f>
        <v>4.4072115891515086E-2</v>
      </c>
      <c r="BV111" s="437">
        <f>'3M - LGS'!BV111</f>
        <v>4.2021266117095453E-2</v>
      </c>
      <c r="BW111" s="437">
        <f>'3M - LGS'!BW111</f>
        <v>4.1160476479958422E-2</v>
      </c>
      <c r="BX111" s="437">
        <f>'3M - LGS'!BX111</f>
        <v>4.14017286346514E-2</v>
      </c>
      <c r="BY111" s="437">
        <f>'3M - LGS'!BY111</f>
        <v>4.2874473574818231E-2</v>
      </c>
      <c r="BZ111" s="437">
        <f>'3M - LGS'!BZ111</f>
        <v>4.3567351875307025E-2</v>
      </c>
      <c r="CA111" s="437">
        <f>'3M - LGS'!CA111</f>
        <v>4.5203207673382241E-2</v>
      </c>
      <c r="CB111" s="437">
        <f>'3M - LGS'!CB111</f>
        <v>8.7375949566271344E-2</v>
      </c>
      <c r="CC111" s="437">
        <f>'3M - LGS'!CC111</f>
        <v>8.3115482222942821E-2</v>
      </c>
      <c r="CD111" s="437">
        <f>'3M - LGS'!CD111</f>
        <v>8.4519356113417099E-2</v>
      </c>
      <c r="CE111" s="437">
        <f>'3M - LGS'!CE111</f>
        <v>8.4685619189997327E-2</v>
      </c>
      <c r="CF111" s="437">
        <f>'3M - LGS'!CF111</f>
        <v>4.3771535634283605E-2</v>
      </c>
      <c r="CG111" s="437">
        <f>'3M - LGS'!CG111</f>
        <v>4.4072115891515086E-2</v>
      </c>
      <c r="CH111" s="437">
        <f>'3M - LGS'!CH111</f>
        <v>4.2021266117095453E-2</v>
      </c>
    </row>
    <row r="112" spans="1:86" hidden="1" x14ac:dyDescent="0.3">
      <c r="A112" s="581"/>
      <c r="B112" s="284" t="s">
        <v>21</v>
      </c>
      <c r="C112" s="413">
        <f>'3M - LGS'!C112</f>
        <v>3.5883229561628725E-2</v>
      </c>
      <c r="D112" s="413">
        <f>'3M - LGS'!D112</f>
        <v>3.6232421772460818E-2</v>
      </c>
      <c r="E112" s="413">
        <f>'3M - LGS'!E112</f>
        <v>3.6780597823695457E-2</v>
      </c>
      <c r="F112" s="413">
        <f>'3M - LGS'!F112</f>
        <v>3.899666314606854E-2</v>
      </c>
      <c r="G112" s="413">
        <f>'3M - LGS'!G112</f>
        <v>4.0518006421632537E-2</v>
      </c>
      <c r="H112" s="413">
        <f>'3M - LGS'!H112</f>
        <v>7.2592711079720179E-2</v>
      </c>
      <c r="I112" s="437">
        <f>'3M - LGS'!I112</f>
        <v>7.5160055010362714E-2</v>
      </c>
      <c r="J112" s="437">
        <f>'3M - LGS'!J112</f>
        <v>7.5489415013257136E-2</v>
      </c>
      <c r="K112" s="437">
        <f>'3M - LGS'!K112</f>
        <v>7.3337364897793161E-2</v>
      </c>
      <c r="L112" s="437">
        <f>'3M - LGS'!L112</f>
        <v>4.0033797585901781E-2</v>
      </c>
      <c r="M112" s="437">
        <f>'3M - LGS'!M112</f>
        <v>4.0929944863121244E-2</v>
      </c>
      <c r="N112" s="437">
        <f>'3M - LGS'!N112</f>
        <v>3.9712308948747624E-2</v>
      </c>
      <c r="O112" s="437">
        <f>'3M - LGS'!O112</f>
        <v>3.8681006913950738E-2</v>
      </c>
      <c r="P112" s="437">
        <f>'3M - LGS'!P112</f>
        <v>3.8540231176964271E-2</v>
      </c>
      <c r="Q112" s="437">
        <f>'3M - LGS'!Q112</f>
        <v>3.9571908998964601E-2</v>
      </c>
      <c r="R112" s="437">
        <f>'3M - LGS'!R112</f>
        <v>4.1357283311798561E-2</v>
      </c>
      <c r="S112" s="437">
        <f>'3M - LGS'!S112</f>
        <v>4.1776210121445938E-2</v>
      </c>
      <c r="T112" s="437">
        <f>'3M - LGS'!T112</f>
        <v>7.7489258063776892E-2</v>
      </c>
      <c r="U112" s="437">
        <f>'3M - LGS'!U112</f>
        <v>7.5160055010362714E-2</v>
      </c>
      <c r="V112" s="437">
        <f>'3M - LGS'!V112</f>
        <v>7.5489415013257136E-2</v>
      </c>
      <c r="W112" s="437">
        <f>'3M - LGS'!W112</f>
        <v>7.3337364897793161E-2</v>
      </c>
      <c r="X112" s="437">
        <f>'3M - LGS'!X112</f>
        <v>4.0033797585901781E-2</v>
      </c>
      <c r="Y112" s="437">
        <f>'3M - LGS'!Y112</f>
        <v>4.0929944863121244E-2</v>
      </c>
      <c r="Z112" s="437">
        <f>'3M - LGS'!Z112</f>
        <v>3.9712308948747624E-2</v>
      </c>
      <c r="AA112" s="437">
        <f>'3M - LGS'!AA112</f>
        <v>3.8681006913950738E-2</v>
      </c>
      <c r="AB112" s="437">
        <f>'3M - LGS'!AB112</f>
        <v>3.8540231176964271E-2</v>
      </c>
      <c r="AC112" s="437">
        <f>'3M - LGS'!AC112</f>
        <v>3.9571908998964601E-2</v>
      </c>
      <c r="AD112" s="437">
        <f>'3M - LGS'!AD112</f>
        <v>4.1357283311798561E-2</v>
      </c>
      <c r="AE112" s="437">
        <f>'3M - LGS'!AE112</f>
        <v>4.1776210121445938E-2</v>
      </c>
      <c r="AF112" s="437">
        <f>'3M - LGS'!AF112</f>
        <v>7.7489258063776892E-2</v>
      </c>
      <c r="AG112" s="437">
        <f>'3M - LGS'!AG112</f>
        <v>7.5160055010362714E-2</v>
      </c>
      <c r="AH112" s="437">
        <f>'3M - LGS'!AH112</f>
        <v>7.5489415013257136E-2</v>
      </c>
      <c r="AI112" s="437">
        <f>'3M - LGS'!AI112</f>
        <v>7.3337364897793161E-2</v>
      </c>
      <c r="AJ112" s="437">
        <f>'3M - LGS'!AJ112</f>
        <v>4.0033797585901781E-2</v>
      </c>
      <c r="AK112" s="437">
        <f>'3M - LGS'!AK112</f>
        <v>4.0929944863121244E-2</v>
      </c>
      <c r="AL112" s="437">
        <f>'3M - LGS'!AL112</f>
        <v>3.9712308948747624E-2</v>
      </c>
      <c r="AM112" s="437">
        <f>'3M - LGS'!AM112</f>
        <v>3.8681006913950738E-2</v>
      </c>
      <c r="AN112" s="437">
        <f>'3M - LGS'!AN112</f>
        <v>3.8540231176964271E-2</v>
      </c>
      <c r="AO112" s="437">
        <f>'3M - LGS'!AO112</f>
        <v>3.9571908998964601E-2</v>
      </c>
      <c r="AP112" s="437">
        <f>'3M - LGS'!AP112</f>
        <v>4.1357283311798561E-2</v>
      </c>
      <c r="AQ112" s="437">
        <f>'3M - LGS'!AQ112</f>
        <v>4.1776210121445938E-2</v>
      </c>
      <c r="AR112" s="437">
        <f>'3M - LGS'!AR112</f>
        <v>7.7489258063776892E-2</v>
      </c>
      <c r="AS112" s="437">
        <f>'3M - LGS'!AS112</f>
        <v>7.5160055010362714E-2</v>
      </c>
      <c r="AT112" s="437">
        <f>'3M - LGS'!AT112</f>
        <v>7.5489415013257136E-2</v>
      </c>
      <c r="AU112" s="437">
        <f>'3M - LGS'!AU112</f>
        <v>7.3337364897793161E-2</v>
      </c>
      <c r="AV112" s="437">
        <f>'3M - LGS'!AV112</f>
        <v>4.0033797585901781E-2</v>
      </c>
      <c r="AW112" s="437">
        <f>'3M - LGS'!AW112</f>
        <v>4.0929944863121244E-2</v>
      </c>
      <c r="AX112" s="437">
        <f>'3M - LGS'!AX112</f>
        <v>3.9712308948747624E-2</v>
      </c>
      <c r="AY112" s="437">
        <f>'3M - LGS'!AY112</f>
        <v>3.8681006913950738E-2</v>
      </c>
      <c r="AZ112" s="437">
        <f>'3M - LGS'!AZ112</f>
        <v>3.8540231176964271E-2</v>
      </c>
      <c r="BA112" s="437">
        <f>'3M - LGS'!BA112</f>
        <v>3.9571908998964601E-2</v>
      </c>
      <c r="BB112" s="437">
        <f>'3M - LGS'!BB112</f>
        <v>4.1357283311798561E-2</v>
      </c>
      <c r="BC112" s="437">
        <f>'3M - LGS'!BC112</f>
        <v>4.1776210121445938E-2</v>
      </c>
      <c r="BD112" s="437">
        <f>'3M - LGS'!BD112</f>
        <v>7.7489258063776892E-2</v>
      </c>
      <c r="BE112" s="437">
        <f>'3M - LGS'!BE112</f>
        <v>7.5160055010362714E-2</v>
      </c>
      <c r="BF112" s="437">
        <f>'3M - LGS'!BF112</f>
        <v>7.5489415013257136E-2</v>
      </c>
      <c r="BG112" s="437">
        <f>'3M - LGS'!BG112</f>
        <v>7.3337364897793161E-2</v>
      </c>
      <c r="BH112" s="437">
        <f>'3M - LGS'!BH112</f>
        <v>4.0033797585901781E-2</v>
      </c>
      <c r="BI112" s="437">
        <f>'3M - LGS'!BI112</f>
        <v>4.0929944863121244E-2</v>
      </c>
      <c r="BJ112" s="437">
        <f>'3M - LGS'!BJ112</f>
        <v>3.9712308948747624E-2</v>
      </c>
      <c r="BK112" s="437">
        <f>'3M - LGS'!BK112</f>
        <v>3.8681006913950738E-2</v>
      </c>
      <c r="BL112" s="437">
        <f>'3M - LGS'!BL112</f>
        <v>3.8540231176964271E-2</v>
      </c>
      <c r="BM112" s="437">
        <f>'3M - LGS'!BM112</f>
        <v>3.9571908998964601E-2</v>
      </c>
      <c r="BN112" s="437">
        <f>'3M - LGS'!BN112</f>
        <v>4.1357283311798561E-2</v>
      </c>
      <c r="BO112" s="437">
        <f>'3M - LGS'!BO112</f>
        <v>4.1776210121445938E-2</v>
      </c>
      <c r="BP112" s="437">
        <f>'3M - LGS'!BP112</f>
        <v>7.7489258063776892E-2</v>
      </c>
      <c r="BQ112" s="437">
        <f>'3M - LGS'!BQ112</f>
        <v>7.5160055010362714E-2</v>
      </c>
      <c r="BR112" s="437">
        <f>'3M - LGS'!BR112</f>
        <v>7.5489415013257136E-2</v>
      </c>
      <c r="BS112" s="437">
        <f>'3M - LGS'!BS112</f>
        <v>7.3337364897793161E-2</v>
      </c>
      <c r="BT112" s="437">
        <f>'3M - LGS'!BT112</f>
        <v>4.0033797585901781E-2</v>
      </c>
      <c r="BU112" s="437">
        <f>'3M - LGS'!BU112</f>
        <v>4.0929944863121244E-2</v>
      </c>
      <c r="BV112" s="437">
        <f>'3M - LGS'!BV112</f>
        <v>3.9712308948747624E-2</v>
      </c>
      <c r="BW112" s="437">
        <f>'3M - LGS'!BW112</f>
        <v>3.8681006913950738E-2</v>
      </c>
      <c r="BX112" s="437">
        <f>'3M - LGS'!BX112</f>
        <v>3.8540231176964271E-2</v>
      </c>
      <c r="BY112" s="437">
        <f>'3M - LGS'!BY112</f>
        <v>3.9571908998964601E-2</v>
      </c>
      <c r="BZ112" s="437">
        <f>'3M - LGS'!BZ112</f>
        <v>4.1357283311798561E-2</v>
      </c>
      <c r="CA112" s="437">
        <f>'3M - LGS'!CA112</f>
        <v>4.1776210121445938E-2</v>
      </c>
      <c r="CB112" s="437">
        <f>'3M - LGS'!CB112</f>
        <v>7.7489258063776892E-2</v>
      </c>
      <c r="CC112" s="437">
        <f>'3M - LGS'!CC112</f>
        <v>7.5160055010362714E-2</v>
      </c>
      <c r="CD112" s="437">
        <f>'3M - LGS'!CD112</f>
        <v>7.5489415013257136E-2</v>
      </c>
      <c r="CE112" s="437">
        <f>'3M - LGS'!CE112</f>
        <v>7.3337364897793161E-2</v>
      </c>
      <c r="CF112" s="437">
        <f>'3M - LGS'!CF112</f>
        <v>4.0033797585901781E-2</v>
      </c>
      <c r="CG112" s="437">
        <f>'3M - LGS'!CG112</f>
        <v>4.0929944863121244E-2</v>
      </c>
      <c r="CH112" s="437">
        <f>'3M - LGS'!CH112</f>
        <v>3.9712308948747624E-2</v>
      </c>
    </row>
    <row r="113" spans="1:86" hidden="1" x14ac:dyDescent="0.3">
      <c r="A113" s="581"/>
      <c r="B113" s="284" t="s">
        <v>1</v>
      </c>
      <c r="C113" s="413">
        <f>'3M - LGS'!C113</f>
        <v>3.7988674494240669E-2</v>
      </c>
      <c r="D113" s="413">
        <f>'3M - LGS'!D113</f>
        <v>3.8843753189873799E-2</v>
      </c>
      <c r="E113" s="413">
        <f>'3M - LGS'!E113</f>
        <v>3.9696816372568701E-2</v>
      </c>
      <c r="F113" s="413">
        <f>'3M - LGS'!F113</f>
        <v>4.3681512217985115E-2</v>
      </c>
      <c r="G113" s="413">
        <f>'3M - LGS'!G113</f>
        <v>4.6404049103856412E-2</v>
      </c>
      <c r="H113" s="413">
        <f>'3M - LGS'!H113</f>
        <v>8.1104985181427364E-2</v>
      </c>
      <c r="I113" s="437">
        <f>'3M - LGS'!I113</f>
        <v>8.3462932305408757E-2</v>
      </c>
      <c r="J113" s="437">
        <f>'3M - LGS'!J113</f>
        <v>8.4977911619780744E-2</v>
      </c>
      <c r="K113" s="437">
        <f>'3M - LGS'!K113</f>
        <v>8.7747976690638094E-2</v>
      </c>
      <c r="L113" s="437">
        <f>'3M - LGS'!L113</f>
        <v>4.9657375060733117E-2</v>
      </c>
      <c r="M113" s="437">
        <f>'3M - LGS'!M113</f>
        <v>4.9379139452495391E-2</v>
      </c>
      <c r="N113" s="437">
        <f>'3M - LGS'!N113</f>
        <v>4.3708999999999998E-2</v>
      </c>
      <c r="O113" s="437">
        <f>'3M - LGS'!O113</f>
        <v>4.2347000000000003E-2</v>
      </c>
      <c r="P113" s="437">
        <f>'3M - LGS'!P113</f>
        <v>4.2303E-2</v>
      </c>
      <c r="Q113" s="437">
        <f>'3M - LGS'!Q113</f>
        <v>4.4350000000000001E-2</v>
      </c>
      <c r="R113" s="437">
        <f>'3M - LGS'!R113</f>
        <v>4.9352782874207732E-2</v>
      </c>
      <c r="S113" s="437">
        <f>'3M - LGS'!S113</f>
        <v>5.1340815851987277E-2</v>
      </c>
      <c r="T113" s="437">
        <f>'3M - LGS'!T113</f>
        <v>8.8104771255734377E-2</v>
      </c>
      <c r="U113" s="437">
        <f>'3M - LGS'!U113</f>
        <v>8.3462932305408757E-2</v>
      </c>
      <c r="V113" s="437">
        <f>'3M - LGS'!V113</f>
        <v>8.4977911619780744E-2</v>
      </c>
      <c r="W113" s="437">
        <f>'3M - LGS'!W113</f>
        <v>8.7747976690638094E-2</v>
      </c>
      <c r="X113" s="437">
        <f>'3M - LGS'!X113</f>
        <v>4.9657375060733117E-2</v>
      </c>
      <c r="Y113" s="437">
        <f>'3M - LGS'!Y113</f>
        <v>4.9379139452495391E-2</v>
      </c>
      <c r="Z113" s="437">
        <f>'3M - LGS'!Z113</f>
        <v>4.3708999999999998E-2</v>
      </c>
      <c r="AA113" s="437">
        <f>'3M - LGS'!AA113</f>
        <v>4.2347000000000003E-2</v>
      </c>
      <c r="AB113" s="437">
        <f>'3M - LGS'!AB113</f>
        <v>4.2303E-2</v>
      </c>
      <c r="AC113" s="437">
        <f>'3M - LGS'!AC113</f>
        <v>4.4350000000000001E-2</v>
      </c>
      <c r="AD113" s="437">
        <f>'3M - LGS'!AD113</f>
        <v>4.9352782874207732E-2</v>
      </c>
      <c r="AE113" s="437">
        <f>'3M - LGS'!AE113</f>
        <v>5.1340815851987277E-2</v>
      </c>
      <c r="AF113" s="437">
        <f>'3M - LGS'!AF113</f>
        <v>8.8104771255734377E-2</v>
      </c>
      <c r="AG113" s="437">
        <f>'3M - LGS'!AG113</f>
        <v>8.3462932305408757E-2</v>
      </c>
      <c r="AH113" s="437">
        <f>'3M - LGS'!AH113</f>
        <v>8.4977911619780744E-2</v>
      </c>
      <c r="AI113" s="437">
        <f>'3M - LGS'!AI113</f>
        <v>8.7747976690638094E-2</v>
      </c>
      <c r="AJ113" s="437">
        <f>'3M - LGS'!AJ113</f>
        <v>4.9657375060733117E-2</v>
      </c>
      <c r="AK113" s="437">
        <f>'3M - LGS'!AK113</f>
        <v>4.9379139452495391E-2</v>
      </c>
      <c r="AL113" s="437">
        <f>'3M - LGS'!AL113</f>
        <v>4.3708999999999998E-2</v>
      </c>
      <c r="AM113" s="437">
        <f>'3M - LGS'!AM113</f>
        <v>4.2347000000000003E-2</v>
      </c>
      <c r="AN113" s="437">
        <f>'3M - LGS'!AN113</f>
        <v>4.2303E-2</v>
      </c>
      <c r="AO113" s="437">
        <f>'3M - LGS'!AO113</f>
        <v>4.4350000000000001E-2</v>
      </c>
      <c r="AP113" s="437">
        <f>'3M - LGS'!AP113</f>
        <v>4.9352782874207732E-2</v>
      </c>
      <c r="AQ113" s="437">
        <f>'3M - LGS'!AQ113</f>
        <v>5.1340815851987277E-2</v>
      </c>
      <c r="AR113" s="437">
        <f>'3M - LGS'!AR113</f>
        <v>8.8104771255734377E-2</v>
      </c>
      <c r="AS113" s="437">
        <f>'3M - LGS'!AS113</f>
        <v>8.3462932305408757E-2</v>
      </c>
      <c r="AT113" s="437">
        <f>'3M - LGS'!AT113</f>
        <v>8.4977911619780744E-2</v>
      </c>
      <c r="AU113" s="437">
        <f>'3M - LGS'!AU113</f>
        <v>8.7747976690638094E-2</v>
      </c>
      <c r="AV113" s="437">
        <f>'3M - LGS'!AV113</f>
        <v>4.9657375060733117E-2</v>
      </c>
      <c r="AW113" s="437">
        <f>'3M - LGS'!AW113</f>
        <v>4.9379139452495391E-2</v>
      </c>
      <c r="AX113" s="437">
        <f>'3M - LGS'!AX113</f>
        <v>4.3708999999999998E-2</v>
      </c>
      <c r="AY113" s="437">
        <f>'3M - LGS'!AY113</f>
        <v>4.2347000000000003E-2</v>
      </c>
      <c r="AZ113" s="437">
        <f>'3M - LGS'!AZ113</f>
        <v>4.2303E-2</v>
      </c>
      <c r="BA113" s="437">
        <f>'3M - LGS'!BA113</f>
        <v>4.4350000000000001E-2</v>
      </c>
      <c r="BB113" s="437">
        <f>'3M - LGS'!BB113</f>
        <v>4.9352782874207732E-2</v>
      </c>
      <c r="BC113" s="437">
        <f>'3M - LGS'!BC113</f>
        <v>5.1340815851987277E-2</v>
      </c>
      <c r="BD113" s="437">
        <f>'3M - LGS'!BD113</f>
        <v>8.8104771255734377E-2</v>
      </c>
      <c r="BE113" s="437">
        <f>'3M - LGS'!BE113</f>
        <v>8.3462932305408757E-2</v>
      </c>
      <c r="BF113" s="437">
        <f>'3M - LGS'!BF113</f>
        <v>8.4977911619780744E-2</v>
      </c>
      <c r="BG113" s="437">
        <f>'3M - LGS'!BG113</f>
        <v>8.7747976690638094E-2</v>
      </c>
      <c r="BH113" s="437">
        <f>'3M - LGS'!BH113</f>
        <v>4.9657375060733117E-2</v>
      </c>
      <c r="BI113" s="437">
        <f>'3M - LGS'!BI113</f>
        <v>4.9379139452495391E-2</v>
      </c>
      <c r="BJ113" s="437">
        <f>'3M - LGS'!BJ113</f>
        <v>4.3708999999999998E-2</v>
      </c>
      <c r="BK113" s="437">
        <f>'3M - LGS'!BK113</f>
        <v>4.2347000000000003E-2</v>
      </c>
      <c r="BL113" s="437">
        <f>'3M - LGS'!BL113</f>
        <v>4.2303E-2</v>
      </c>
      <c r="BM113" s="437">
        <f>'3M - LGS'!BM113</f>
        <v>4.4350000000000001E-2</v>
      </c>
      <c r="BN113" s="437">
        <f>'3M - LGS'!BN113</f>
        <v>4.9352782874207732E-2</v>
      </c>
      <c r="BO113" s="437">
        <f>'3M - LGS'!BO113</f>
        <v>5.1340815851987277E-2</v>
      </c>
      <c r="BP113" s="437">
        <f>'3M - LGS'!BP113</f>
        <v>8.8104771255734377E-2</v>
      </c>
      <c r="BQ113" s="437">
        <f>'3M - LGS'!BQ113</f>
        <v>8.3462932305408757E-2</v>
      </c>
      <c r="BR113" s="437">
        <f>'3M - LGS'!BR113</f>
        <v>8.4977911619780744E-2</v>
      </c>
      <c r="BS113" s="437">
        <f>'3M - LGS'!BS113</f>
        <v>8.7747976690638094E-2</v>
      </c>
      <c r="BT113" s="437">
        <f>'3M - LGS'!BT113</f>
        <v>4.9657375060733117E-2</v>
      </c>
      <c r="BU113" s="437">
        <f>'3M - LGS'!BU113</f>
        <v>4.9379139452495391E-2</v>
      </c>
      <c r="BV113" s="437">
        <f>'3M - LGS'!BV113</f>
        <v>4.3708999999999998E-2</v>
      </c>
      <c r="BW113" s="437">
        <f>'3M - LGS'!BW113</f>
        <v>4.2347000000000003E-2</v>
      </c>
      <c r="BX113" s="437">
        <f>'3M - LGS'!BX113</f>
        <v>4.2303E-2</v>
      </c>
      <c r="BY113" s="437">
        <f>'3M - LGS'!BY113</f>
        <v>4.4350000000000001E-2</v>
      </c>
      <c r="BZ113" s="437">
        <f>'3M - LGS'!BZ113</f>
        <v>4.9352782874207732E-2</v>
      </c>
      <c r="CA113" s="437">
        <f>'3M - LGS'!CA113</f>
        <v>5.1340815851987277E-2</v>
      </c>
      <c r="CB113" s="437">
        <f>'3M - LGS'!CB113</f>
        <v>8.8104771255734377E-2</v>
      </c>
      <c r="CC113" s="437">
        <f>'3M - LGS'!CC113</f>
        <v>8.3462932305408757E-2</v>
      </c>
      <c r="CD113" s="437">
        <f>'3M - LGS'!CD113</f>
        <v>8.4977911619780744E-2</v>
      </c>
      <c r="CE113" s="437">
        <f>'3M - LGS'!CE113</f>
        <v>8.7747976690638094E-2</v>
      </c>
      <c r="CF113" s="437">
        <f>'3M - LGS'!CF113</f>
        <v>4.9657375060733117E-2</v>
      </c>
      <c r="CG113" s="437">
        <f>'3M - LGS'!CG113</f>
        <v>4.9379139452495391E-2</v>
      </c>
      <c r="CH113" s="437">
        <f>'3M - LGS'!CH113</f>
        <v>4.3708999999999998E-2</v>
      </c>
    </row>
    <row r="114" spans="1:86" hidden="1" x14ac:dyDescent="0.3">
      <c r="A114" s="581"/>
      <c r="B114" s="284" t="s">
        <v>22</v>
      </c>
      <c r="C114" s="413">
        <f>'3M - LGS'!C114</f>
        <v>2.957819256942195E-2</v>
      </c>
      <c r="D114" s="413">
        <f>'3M - LGS'!D114</f>
        <v>2.9938472201453955E-2</v>
      </c>
      <c r="E114" s="413">
        <f>'3M - LGS'!E114</f>
        <v>3.0319948908436645E-2</v>
      </c>
      <c r="F114" s="413">
        <f>'3M - LGS'!F114</f>
        <v>3.1635349441329765E-2</v>
      </c>
      <c r="G114" s="413">
        <f>'3M - LGS'!G114</f>
        <v>3.2068328289533564E-2</v>
      </c>
      <c r="H114" s="413">
        <f>'3M - LGS'!H114</f>
        <v>5.2784608815079209E-2</v>
      </c>
      <c r="I114" s="437">
        <f>'3M - LGS'!I114</f>
        <v>5.0489724771027894E-2</v>
      </c>
      <c r="J114" s="437">
        <f>'3M - LGS'!J114</f>
        <v>4.9823722342538804E-2</v>
      </c>
      <c r="K114" s="437">
        <f>'3M - LGS'!K114</f>
        <v>5.0644353965207362E-2</v>
      </c>
      <c r="L114" s="437">
        <f>'3M - LGS'!L114</f>
        <v>3.0122999041826495E-2</v>
      </c>
      <c r="M114" s="437">
        <f>'3M - LGS'!M114</f>
        <v>3.0594358925164721E-2</v>
      </c>
      <c r="N114" s="437">
        <f>'3M - LGS'!N114</f>
        <v>2.9781145367565039E-2</v>
      </c>
      <c r="O114" s="437">
        <f>'3M - LGS'!O114</f>
        <v>2.9295408494876111E-2</v>
      </c>
      <c r="P114" s="437">
        <f>'3M - LGS'!P114</f>
        <v>2.9321405491105949E-2</v>
      </c>
      <c r="Q114" s="437">
        <f>'3M - LGS'!Q114</f>
        <v>2.9959589922715364E-2</v>
      </c>
      <c r="R114" s="437">
        <f>'3M - LGS'!R114</f>
        <v>3.083146106079096E-2</v>
      </c>
      <c r="S114" s="437">
        <f>'3M - LGS'!S114</f>
        <v>3.0354620609130651E-2</v>
      </c>
      <c r="T114" s="437">
        <f>'3M - LGS'!T114</f>
        <v>5.2192876606583817E-2</v>
      </c>
      <c r="U114" s="437">
        <f>'3M - LGS'!U114</f>
        <v>5.0489724771027894E-2</v>
      </c>
      <c r="V114" s="437">
        <f>'3M - LGS'!V114</f>
        <v>4.9823722342538804E-2</v>
      </c>
      <c r="W114" s="437">
        <f>'3M - LGS'!W114</f>
        <v>5.0644353965207362E-2</v>
      </c>
      <c r="X114" s="437">
        <f>'3M - LGS'!X114</f>
        <v>3.0122999041826495E-2</v>
      </c>
      <c r="Y114" s="437">
        <f>'3M - LGS'!Y114</f>
        <v>3.0594358925164721E-2</v>
      </c>
      <c r="Z114" s="437">
        <f>'3M - LGS'!Z114</f>
        <v>2.9781145367565039E-2</v>
      </c>
      <c r="AA114" s="437">
        <f>'3M - LGS'!AA114</f>
        <v>2.9295408494876111E-2</v>
      </c>
      <c r="AB114" s="437">
        <f>'3M - LGS'!AB114</f>
        <v>2.9321405491105949E-2</v>
      </c>
      <c r="AC114" s="437">
        <f>'3M - LGS'!AC114</f>
        <v>2.9959589922715364E-2</v>
      </c>
      <c r="AD114" s="437">
        <f>'3M - LGS'!AD114</f>
        <v>3.083146106079096E-2</v>
      </c>
      <c r="AE114" s="437">
        <f>'3M - LGS'!AE114</f>
        <v>3.0354620609130651E-2</v>
      </c>
      <c r="AF114" s="437">
        <f>'3M - LGS'!AF114</f>
        <v>5.2192876606583817E-2</v>
      </c>
      <c r="AG114" s="437">
        <f>'3M - LGS'!AG114</f>
        <v>5.0489724771027894E-2</v>
      </c>
      <c r="AH114" s="437">
        <f>'3M - LGS'!AH114</f>
        <v>4.9823722342538804E-2</v>
      </c>
      <c r="AI114" s="437">
        <f>'3M - LGS'!AI114</f>
        <v>5.0644353965207362E-2</v>
      </c>
      <c r="AJ114" s="437">
        <f>'3M - LGS'!AJ114</f>
        <v>3.0122999041826495E-2</v>
      </c>
      <c r="AK114" s="437">
        <f>'3M - LGS'!AK114</f>
        <v>3.0594358925164721E-2</v>
      </c>
      <c r="AL114" s="437">
        <f>'3M - LGS'!AL114</f>
        <v>2.9781145367565039E-2</v>
      </c>
      <c r="AM114" s="437">
        <f>'3M - LGS'!AM114</f>
        <v>2.9295408494876111E-2</v>
      </c>
      <c r="AN114" s="437">
        <f>'3M - LGS'!AN114</f>
        <v>2.9321405491105949E-2</v>
      </c>
      <c r="AO114" s="437">
        <f>'3M - LGS'!AO114</f>
        <v>2.9959589922715364E-2</v>
      </c>
      <c r="AP114" s="437">
        <f>'3M - LGS'!AP114</f>
        <v>3.083146106079096E-2</v>
      </c>
      <c r="AQ114" s="437">
        <f>'3M - LGS'!AQ114</f>
        <v>3.0354620609130651E-2</v>
      </c>
      <c r="AR114" s="437">
        <f>'3M - LGS'!AR114</f>
        <v>5.2192876606583817E-2</v>
      </c>
      <c r="AS114" s="437">
        <f>'3M - LGS'!AS114</f>
        <v>5.0489724771027894E-2</v>
      </c>
      <c r="AT114" s="437">
        <f>'3M - LGS'!AT114</f>
        <v>4.9823722342538804E-2</v>
      </c>
      <c r="AU114" s="437">
        <f>'3M - LGS'!AU114</f>
        <v>5.0644353965207362E-2</v>
      </c>
      <c r="AV114" s="437">
        <f>'3M - LGS'!AV114</f>
        <v>3.0122999041826495E-2</v>
      </c>
      <c r="AW114" s="437">
        <f>'3M - LGS'!AW114</f>
        <v>3.0594358925164721E-2</v>
      </c>
      <c r="AX114" s="437">
        <f>'3M - LGS'!AX114</f>
        <v>2.9781145367565039E-2</v>
      </c>
      <c r="AY114" s="437">
        <f>'3M - LGS'!AY114</f>
        <v>2.9295408494876111E-2</v>
      </c>
      <c r="AZ114" s="437">
        <f>'3M - LGS'!AZ114</f>
        <v>2.9321405491105949E-2</v>
      </c>
      <c r="BA114" s="437">
        <f>'3M - LGS'!BA114</f>
        <v>2.9959589922715364E-2</v>
      </c>
      <c r="BB114" s="437">
        <f>'3M - LGS'!BB114</f>
        <v>3.083146106079096E-2</v>
      </c>
      <c r="BC114" s="437">
        <f>'3M - LGS'!BC114</f>
        <v>3.0354620609130651E-2</v>
      </c>
      <c r="BD114" s="437">
        <f>'3M - LGS'!BD114</f>
        <v>5.2192876606583817E-2</v>
      </c>
      <c r="BE114" s="437">
        <f>'3M - LGS'!BE114</f>
        <v>5.0489724771027894E-2</v>
      </c>
      <c r="BF114" s="437">
        <f>'3M - LGS'!BF114</f>
        <v>4.9823722342538804E-2</v>
      </c>
      <c r="BG114" s="437">
        <f>'3M - LGS'!BG114</f>
        <v>5.0644353965207362E-2</v>
      </c>
      <c r="BH114" s="437">
        <f>'3M - LGS'!BH114</f>
        <v>3.0122999041826495E-2</v>
      </c>
      <c r="BI114" s="437">
        <f>'3M - LGS'!BI114</f>
        <v>3.0594358925164721E-2</v>
      </c>
      <c r="BJ114" s="437">
        <f>'3M - LGS'!BJ114</f>
        <v>2.9781145367565039E-2</v>
      </c>
      <c r="BK114" s="437">
        <f>'3M - LGS'!BK114</f>
        <v>2.9295408494876111E-2</v>
      </c>
      <c r="BL114" s="437">
        <f>'3M - LGS'!BL114</f>
        <v>2.9321405491105949E-2</v>
      </c>
      <c r="BM114" s="437">
        <f>'3M - LGS'!BM114</f>
        <v>2.9959589922715364E-2</v>
      </c>
      <c r="BN114" s="437">
        <f>'3M - LGS'!BN114</f>
        <v>3.083146106079096E-2</v>
      </c>
      <c r="BO114" s="437">
        <f>'3M - LGS'!BO114</f>
        <v>3.0354620609130651E-2</v>
      </c>
      <c r="BP114" s="437">
        <f>'3M - LGS'!BP114</f>
        <v>5.2192876606583817E-2</v>
      </c>
      <c r="BQ114" s="437">
        <f>'3M - LGS'!BQ114</f>
        <v>5.0489724771027894E-2</v>
      </c>
      <c r="BR114" s="437">
        <f>'3M - LGS'!BR114</f>
        <v>4.9823722342538804E-2</v>
      </c>
      <c r="BS114" s="437">
        <f>'3M - LGS'!BS114</f>
        <v>5.0644353965207362E-2</v>
      </c>
      <c r="BT114" s="437">
        <f>'3M - LGS'!BT114</f>
        <v>3.0122999041826495E-2</v>
      </c>
      <c r="BU114" s="437">
        <f>'3M - LGS'!BU114</f>
        <v>3.0594358925164721E-2</v>
      </c>
      <c r="BV114" s="437">
        <f>'3M - LGS'!BV114</f>
        <v>2.9781145367565039E-2</v>
      </c>
      <c r="BW114" s="437">
        <f>'3M - LGS'!BW114</f>
        <v>2.9295408494876111E-2</v>
      </c>
      <c r="BX114" s="437">
        <f>'3M - LGS'!BX114</f>
        <v>2.9321405491105949E-2</v>
      </c>
      <c r="BY114" s="437">
        <f>'3M - LGS'!BY114</f>
        <v>2.9959589922715364E-2</v>
      </c>
      <c r="BZ114" s="437">
        <f>'3M - LGS'!BZ114</f>
        <v>3.083146106079096E-2</v>
      </c>
      <c r="CA114" s="437">
        <f>'3M - LGS'!CA114</f>
        <v>3.0354620609130651E-2</v>
      </c>
      <c r="CB114" s="437">
        <f>'3M - LGS'!CB114</f>
        <v>5.2192876606583817E-2</v>
      </c>
      <c r="CC114" s="437">
        <f>'3M - LGS'!CC114</f>
        <v>5.0489724771027894E-2</v>
      </c>
      <c r="CD114" s="437">
        <f>'3M - LGS'!CD114</f>
        <v>4.9823722342538804E-2</v>
      </c>
      <c r="CE114" s="437">
        <f>'3M - LGS'!CE114</f>
        <v>5.0644353965207362E-2</v>
      </c>
      <c r="CF114" s="437">
        <f>'3M - LGS'!CF114</f>
        <v>3.0122999041826495E-2</v>
      </c>
      <c r="CG114" s="437">
        <f>'3M - LGS'!CG114</f>
        <v>3.0594358925164721E-2</v>
      </c>
      <c r="CH114" s="437">
        <f>'3M - LGS'!CH114</f>
        <v>2.9781145367565039E-2</v>
      </c>
    </row>
    <row r="115" spans="1:86" hidden="1" x14ac:dyDescent="0.3">
      <c r="A115" s="581"/>
      <c r="B115" s="94" t="s">
        <v>9</v>
      </c>
      <c r="C115" s="413">
        <f>'3M - LGS'!C115</f>
        <v>3.5192695733945137E-2</v>
      </c>
      <c r="D115" s="413">
        <f>'3M - LGS'!D115</f>
        <v>3.5680635634363397E-2</v>
      </c>
      <c r="E115" s="413">
        <f>'3M - LGS'!E115</f>
        <v>3.6400767098975467E-2</v>
      </c>
      <c r="F115" s="413">
        <f>'3M - LGS'!F115</f>
        <v>3.7848285731954548E-2</v>
      </c>
      <c r="G115" s="413">
        <f>'3M - LGS'!G115</f>
        <v>3.8948323804880183E-2</v>
      </c>
      <c r="H115" s="413">
        <f>'3M - LGS'!H115</f>
        <v>5.2466370982798598E-2</v>
      </c>
      <c r="I115" s="437">
        <f>'3M - LGS'!I115</f>
        <v>5.0083999999999997E-2</v>
      </c>
      <c r="J115" s="437">
        <f>'3M - LGS'!J115</f>
        <v>4.9399999999999999E-2</v>
      </c>
      <c r="K115" s="437">
        <f>'3M - LGS'!K115</f>
        <v>7.1527406725958434E-2</v>
      </c>
      <c r="L115" s="437">
        <f>'3M - LGS'!L115</f>
        <v>3.7588976619675196E-2</v>
      </c>
      <c r="M115" s="437">
        <f>'3M - LGS'!M115</f>
        <v>3.9162225761818222E-2</v>
      </c>
      <c r="N115" s="437">
        <f>'3M - LGS'!N115</f>
        <v>3.8262010655701909E-2</v>
      </c>
      <c r="O115" s="437">
        <f>'3M - LGS'!O115</f>
        <v>3.7705982306050004E-2</v>
      </c>
      <c r="P115" s="437">
        <f>'3M - LGS'!P115</f>
        <v>3.7997810710593702E-2</v>
      </c>
      <c r="Q115" s="437">
        <f>'3M - LGS'!Q115</f>
        <v>3.9229413066205268E-2</v>
      </c>
      <c r="R115" s="437">
        <f>'3M - LGS'!R115</f>
        <v>4.0820550666763995E-2</v>
      </c>
      <c r="S115" s="437">
        <f>'3M - LGS'!S115</f>
        <v>3.937743396502278E-2</v>
      </c>
      <c r="T115" s="437">
        <f>'3M - LGS'!T115</f>
        <v>5.1774000000000001E-2</v>
      </c>
      <c r="U115" s="437">
        <f>'3M - LGS'!U115</f>
        <v>5.0083999999999997E-2</v>
      </c>
      <c r="V115" s="437">
        <f>'3M - LGS'!V115</f>
        <v>4.9399999999999999E-2</v>
      </c>
      <c r="W115" s="437">
        <f>'3M - LGS'!W115</f>
        <v>7.1527406725958434E-2</v>
      </c>
      <c r="X115" s="437">
        <f>'3M - LGS'!X115</f>
        <v>3.7588976619675196E-2</v>
      </c>
      <c r="Y115" s="437">
        <f>'3M - LGS'!Y115</f>
        <v>3.9162225761818222E-2</v>
      </c>
      <c r="Z115" s="437">
        <f>'3M - LGS'!Z115</f>
        <v>3.8262010655701909E-2</v>
      </c>
      <c r="AA115" s="437">
        <f>'3M - LGS'!AA115</f>
        <v>3.7705982306050004E-2</v>
      </c>
      <c r="AB115" s="437">
        <f>'3M - LGS'!AB115</f>
        <v>3.7997810710593702E-2</v>
      </c>
      <c r="AC115" s="437">
        <f>'3M - LGS'!AC115</f>
        <v>3.9229413066205268E-2</v>
      </c>
      <c r="AD115" s="437">
        <f>'3M - LGS'!AD115</f>
        <v>4.0820550666763995E-2</v>
      </c>
      <c r="AE115" s="437">
        <f>'3M - LGS'!AE115</f>
        <v>3.937743396502278E-2</v>
      </c>
      <c r="AF115" s="437">
        <f>'3M - LGS'!AF115</f>
        <v>5.1774000000000001E-2</v>
      </c>
      <c r="AG115" s="437">
        <f>'3M - LGS'!AG115</f>
        <v>5.0083999999999997E-2</v>
      </c>
      <c r="AH115" s="437">
        <f>'3M - LGS'!AH115</f>
        <v>4.9399999999999999E-2</v>
      </c>
      <c r="AI115" s="437">
        <f>'3M - LGS'!AI115</f>
        <v>7.1527406725958434E-2</v>
      </c>
      <c r="AJ115" s="437">
        <f>'3M - LGS'!AJ115</f>
        <v>3.7588976619675196E-2</v>
      </c>
      <c r="AK115" s="437">
        <f>'3M - LGS'!AK115</f>
        <v>3.9162225761818222E-2</v>
      </c>
      <c r="AL115" s="437">
        <f>'3M - LGS'!AL115</f>
        <v>3.8262010655701909E-2</v>
      </c>
      <c r="AM115" s="437">
        <f>'3M - LGS'!AM115</f>
        <v>3.7705982306050004E-2</v>
      </c>
      <c r="AN115" s="437">
        <f>'3M - LGS'!AN115</f>
        <v>3.7997810710593702E-2</v>
      </c>
      <c r="AO115" s="437">
        <f>'3M - LGS'!AO115</f>
        <v>3.9229413066205268E-2</v>
      </c>
      <c r="AP115" s="437">
        <f>'3M - LGS'!AP115</f>
        <v>4.0820550666763995E-2</v>
      </c>
      <c r="AQ115" s="437">
        <f>'3M - LGS'!AQ115</f>
        <v>3.937743396502278E-2</v>
      </c>
      <c r="AR115" s="437">
        <f>'3M - LGS'!AR115</f>
        <v>5.1774000000000001E-2</v>
      </c>
      <c r="AS115" s="437">
        <f>'3M - LGS'!AS115</f>
        <v>5.0083999999999997E-2</v>
      </c>
      <c r="AT115" s="437">
        <f>'3M - LGS'!AT115</f>
        <v>4.9399999999999999E-2</v>
      </c>
      <c r="AU115" s="437">
        <f>'3M - LGS'!AU115</f>
        <v>7.1527406725958434E-2</v>
      </c>
      <c r="AV115" s="437">
        <f>'3M - LGS'!AV115</f>
        <v>3.7588976619675196E-2</v>
      </c>
      <c r="AW115" s="437">
        <f>'3M - LGS'!AW115</f>
        <v>3.9162225761818222E-2</v>
      </c>
      <c r="AX115" s="437">
        <f>'3M - LGS'!AX115</f>
        <v>3.8262010655701909E-2</v>
      </c>
      <c r="AY115" s="437">
        <f>'3M - LGS'!AY115</f>
        <v>3.7705982306050004E-2</v>
      </c>
      <c r="AZ115" s="437">
        <f>'3M - LGS'!AZ115</f>
        <v>3.7997810710593702E-2</v>
      </c>
      <c r="BA115" s="437">
        <f>'3M - LGS'!BA115</f>
        <v>3.9229413066205268E-2</v>
      </c>
      <c r="BB115" s="437">
        <f>'3M - LGS'!BB115</f>
        <v>4.0820550666763995E-2</v>
      </c>
      <c r="BC115" s="437">
        <f>'3M - LGS'!BC115</f>
        <v>3.937743396502278E-2</v>
      </c>
      <c r="BD115" s="437">
        <f>'3M - LGS'!BD115</f>
        <v>5.1774000000000001E-2</v>
      </c>
      <c r="BE115" s="437">
        <f>'3M - LGS'!BE115</f>
        <v>5.0083999999999997E-2</v>
      </c>
      <c r="BF115" s="437">
        <f>'3M - LGS'!BF115</f>
        <v>4.9399999999999999E-2</v>
      </c>
      <c r="BG115" s="437">
        <f>'3M - LGS'!BG115</f>
        <v>7.1527406725958434E-2</v>
      </c>
      <c r="BH115" s="437">
        <f>'3M - LGS'!BH115</f>
        <v>3.7588976619675196E-2</v>
      </c>
      <c r="BI115" s="437">
        <f>'3M - LGS'!BI115</f>
        <v>3.9162225761818222E-2</v>
      </c>
      <c r="BJ115" s="437">
        <f>'3M - LGS'!BJ115</f>
        <v>3.8262010655701909E-2</v>
      </c>
      <c r="BK115" s="437">
        <f>'3M - LGS'!BK115</f>
        <v>3.7705982306050004E-2</v>
      </c>
      <c r="BL115" s="437">
        <f>'3M - LGS'!BL115</f>
        <v>3.7997810710593702E-2</v>
      </c>
      <c r="BM115" s="437">
        <f>'3M - LGS'!BM115</f>
        <v>3.9229413066205268E-2</v>
      </c>
      <c r="BN115" s="437">
        <f>'3M - LGS'!BN115</f>
        <v>4.0820550666763995E-2</v>
      </c>
      <c r="BO115" s="437">
        <f>'3M - LGS'!BO115</f>
        <v>3.937743396502278E-2</v>
      </c>
      <c r="BP115" s="437">
        <f>'3M - LGS'!BP115</f>
        <v>5.1774000000000001E-2</v>
      </c>
      <c r="BQ115" s="437">
        <f>'3M - LGS'!BQ115</f>
        <v>5.0083999999999997E-2</v>
      </c>
      <c r="BR115" s="437">
        <f>'3M - LGS'!BR115</f>
        <v>4.9399999999999999E-2</v>
      </c>
      <c r="BS115" s="437">
        <f>'3M - LGS'!BS115</f>
        <v>7.1527406725958434E-2</v>
      </c>
      <c r="BT115" s="437">
        <f>'3M - LGS'!BT115</f>
        <v>3.7588976619675196E-2</v>
      </c>
      <c r="BU115" s="437">
        <f>'3M - LGS'!BU115</f>
        <v>3.9162225761818222E-2</v>
      </c>
      <c r="BV115" s="437">
        <f>'3M - LGS'!BV115</f>
        <v>3.8262010655701909E-2</v>
      </c>
      <c r="BW115" s="437">
        <f>'3M - LGS'!BW115</f>
        <v>3.7705982306050004E-2</v>
      </c>
      <c r="BX115" s="437">
        <f>'3M - LGS'!BX115</f>
        <v>3.7997810710593702E-2</v>
      </c>
      <c r="BY115" s="437">
        <f>'3M - LGS'!BY115</f>
        <v>3.9229413066205268E-2</v>
      </c>
      <c r="BZ115" s="437">
        <f>'3M - LGS'!BZ115</f>
        <v>4.0820550666763995E-2</v>
      </c>
      <c r="CA115" s="437">
        <f>'3M - LGS'!CA115</f>
        <v>3.937743396502278E-2</v>
      </c>
      <c r="CB115" s="437">
        <f>'3M - LGS'!CB115</f>
        <v>5.1774000000000001E-2</v>
      </c>
      <c r="CC115" s="437">
        <f>'3M - LGS'!CC115</f>
        <v>5.0083999999999997E-2</v>
      </c>
      <c r="CD115" s="437">
        <f>'3M - LGS'!CD115</f>
        <v>4.9399999999999999E-2</v>
      </c>
      <c r="CE115" s="437">
        <f>'3M - LGS'!CE115</f>
        <v>7.1527406725958434E-2</v>
      </c>
      <c r="CF115" s="437">
        <f>'3M - LGS'!CF115</f>
        <v>3.7588976619675196E-2</v>
      </c>
      <c r="CG115" s="437">
        <f>'3M - LGS'!CG115</f>
        <v>3.9162225761818222E-2</v>
      </c>
      <c r="CH115" s="437">
        <f>'3M - LGS'!CH115</f>
        <v>3.8262010655701909E-2</v>
      </c>
    </row>
    <row r="116" spans="1:86" hidden="1" x14ac:dyDescent="0.3">
      <c r="A116" s="581"/>
      <c r="B116" s="94" t="s">
        <v>3</v>
      </c>
      <c r="C116" s="413">
        <f>'3M - LGS'!C116</f>
        <v>3.7302146763977473E-2</v>
      </c>
      <c r="D116" s="413">
        <f>'3M - LGS'!D116</f>
        <v>3.7923461910284076E-2</v>
      </c>
      <c r="E116" s="413">
        <f>'3M - LGS'!E116</f>
        <v>3.8639690503277153E-2</v>
      </c>
      <c r="F116" s="413">
        <f>'3M - LGS'!F116</f>
        <v>4.020234994736669E-2</v>
      </c>
      <c r="G116" s="413">
        <f>'3M - LGS'!G116</f>
        <v>4.2431896418072129E-2</v>
      </c>
      <c r="H116" s="413">
        <f>'3M - LGS'!H116</f>
        <v>8.0517978960174888E-2</v>
      </c>
      <c r="I116" s="437">
        <f>'3M - LGS'!I116</f>
        <v>8.3115482222942821E-2</v>
      </c>
      <c r="J116" s="437">
        <f>'3M - LGS'!J116</f>
        <v>8.4519356113417099E-2</v>
      </c>
      <c r="K116" s="437">
        <f>'3M - LGS'!K116</f>
        <v>8.4685619189997327E-2</v>
      </c>
      <c r="L116" s="437">
        <f>'3M - LGS'!L116</f>
        <v>4.3771535634283605E-2</v>
      </c>
      <c r="M116" s="437">
        <f>'3M - LGS'!M116</f>
        <v>4.4072115891515086E-2</v>
      </c>
      <c r="N116" s="437">
        <f>'3M - LGS'!N116</f>
        <v>4.2021266117095453E-2</v>
      </c>
      <c r="O116" s="437">
        <f>'3M - LGS'!O116</f>
        <v>4.1160476479958422E-2</v>
      </c>
      <c r="P116" s="437">
        <f>'3M - LGS'!P116</f>
        <v>4.14017286346514E-2</v>
      </c>
      <c r="Q116" s="437">
        <f>'3M - LGS'!Q116</f>
        <v>4.2874473574818231E-2</v>
      </c>
      <c r="R116" s="437">
        <f>'3M - LGS'!R116</f>
        <v>4.3567351875307025E-2</v>
      </c>
      <c r="S116" s="437">
        <f>'3M - LGS'!S116</f>
        <v>4.5203207673382241E-2</v>
      </c>
      <c r="T116" s="437">
        <f>'3M - LGS'!T116</f>
        <v>8.7375949566271344E-2</v>
      </c>
      <c r="U116" s="437">
        <f>'3M - LGS'!U116</f>
        <v>8.3115482222942821E-2</v>
      </c>
      <c r="V116" s="437">
        <f>'3M - LGS'!V116</f>
        <v>8.4519356113417099E-2</v>
      </c>
      <c r="W116" s="437">
        <f>'3M - LGS'!W116</f>
        <v>8.4685619189997327E-2</v>
      </c>
      <c r="X116" s="437">
        <f>'3M - LGS'!X116</f>
        <v>4.3771535634283605E-2</v>
      </c>
      <c r="Y116" s="437">
        <f>'3M - LGS'!Y116</f>
        <v>4.4072115891515086E-2</v>
      </c>
      <c r="Z116" s="437">
        <f>'3M - LGS'!Z116</f>
        <v>4.2021266117095453E-2</v>
      </c>
      <c r="AA116" s="437">
        <f>'3M - LGS'!AA116</f>
        <v>4.1160476479958422E-2</v>
      </c>
      <c r="AB116" s="437">
        <f>'3M - LGS'!AB116</f>
        <v>4.14017286346514E-2</v>
      </c>
      <c r="AC116" s="437">
        <f>'3M - LGS'!AC116</f>
        <v>4.2874473574818231E-2</v>
      </c>
      <c r="AD116" s="437">
        <f>'3M - LGS'!AD116</f>
        <v>4.3567351875307025E-2</v>
      </c>
      <c r="AE116" s="437">
        <f>'3M - LGS'!AE116</f>
        <v>4.5203207673382241E-2</v>
      </c>
      <c r="AF116" s="437">
        <f>'3M - LGS'!AF116</f>
        <v>8.7375949566271344E-2</v>
      </c>
      <c r="AG116" s="437">
        <f>'3M - LGS'!AG116</f>
        <v>8.3115482222942821E-2</v>
      </c>
      <c r="AH116" s="437">
        <f>'3M - LGS'!AH116</f>
        <v>8.4519356113417099E-2</v>
      </c>
      <c r="AI116" s="437">
        <f>'3M - LGS'!AI116</f>
        <v>8.4685619189997327E-2</v>
      </c>
      <c r="AJ116" s="437">
        <f>'3M - LGS'!AJ116</f>
        <v>4.3771535634283605E-2</v>
      </c>
      <c r="AK116" s="437">
        <f>'3M - LGS'!AK116</f>
        <v>4.4072115891515086E-2</v>
      </c>
      <c r="AL116" s="437">
        <f>'3M - LGS'!AL116</f>
        <v>4.2021266117095453E-2</v>
      </c>
      <c r="AM116" s="437">
        <f>'3M - LGS'!AM116</f>
        <v>4.1160476479958422E-2</v>
      </c>
      <c r="AN116" s="437">
        <f>'3M - LGS'!AN116</f>
        <v>4.14017286346514E-2</v>
      </c>
      <c r="AO116" s="437">
        <f>'3M - LGS'!AO116</f>
        <v>4.2874473574818231E-2</v>
      </c>
      <c r="AP116" s="437">
        <f>'3M - LGS'!AP116</f>
        <v>4.3567351875307025E-2</v>
      </c>
      <c r="AQ116" s="437">
        <f>'3M - LGS'!AQ116</f>
        <v>4.5203207673382241E-2</v>
      </c>
      <c r="AR116" s="437">
        <f>'3M - LGS'!AR116</f>
        <v>8.7375949566271344E-2</v>
      </c>
      <c r="AS116" s="437">
        <f>'3M - LGS'!AS116</f>
        <v>8.3115482222942821E-2</v>
      </c>
      <c r="AT116" s="437">
        <f>'3M - LGS'!AT116</f>
        <v>8.4519356113417099E-2</v>
      </c>
      <c r="AU116" s="437">
        <f>'3M - LGS'!AU116</f>
        <v>8.4685619189997327E-2</v>
      </c>
      <c r="AV116" s="437">
        <f>'3M - LGS'!AV116</f>
        <v>4.3771535634283605E-2</v>
      </c>
      <c r="AW116" s="437">
        <f>'3M - LGS'!AW116</f>
        <v>4.4072115891515086E-2</v>
      </c>
      <c r="AX116" s="437">
        <f>'3M - LGS'!AX116</f>
        <v>4.2021266117095453E-2</v>
      </c>
      <c r="AY116" s="437">
        <f>'3M - LGS'!AY116</f>
        <v>4.1160476479958422E-2</v>
      </c>
      <c r="AZ116" s="437">
        <f>'3M - LGS'!AZ116</f>
        <v>4.14017286346514E-2</v>
      </c>
      <c r="BA116" s="437">
        <f>'3M - LGS'!BA116</f>
        <v>4.2874473574818231E-2</v>
      </c>
      <c r="BB116" s="437">
        <f>'3M - LGS'!BB116</f>
        <v>4.3567351875307025E-2</v>
      </c>
      <c r="BC116" s="437">
        <f>'3M - LGS'!BC116</f>
        <v>4.5203207673382241E-2</v>
      </c>
      <c r="BD116" s="437">
        <f>'3M - LGS'!BD116</f>
        <v>8.7375949566271344E-2</v>
      </c>
      <c r="BE116" s="437">
        <f>'3M - LGS'!BE116</f>
        <v>8.3115482222942821E-2</v>
      </c>
      <c r="BF116" s="437">
        <f>'3M - LGS'!BF116</f>
        <v>8.4519356113417099E-2</v>
      </c>
      <c r="BG116" s="437">
        <f>'3M - LGS'!BG116</f>
        <v>8.4685619189997327E-2</v>
      </c>
      <c r="BH116" s="437">
        <f>'3M - LGS'!BH116</f>
        <v>4.3771535634283605E-2</v>
      </c>
      <c r="BI116" s="437">
        <f>'3M - LGS'!BI116</f>
        <v>4.4072115891515086E-2</v>
      </c>
      <c r="BJ116" s="437">
        <f>'3M - LGS'!BJ116</f>
        <v>4.2021266117095453E-2</v>
      </c>
      <c r="BK116" s="437">
        <f>'3M - LGS'!BK116</f>
        <v>4.1160476479958422E-2</v>
      </c>
      <c r="BL116" s="437">
        <f>'3M - LGS'!BL116</f>
        <v>4.14017286346514E-2</v>
      </c>
      <c r="BM116" s="437">
        <f>'3M - LGS'!BM116</f>
        <v>4.2874473574818231E-2</v>
      </c>
      <c r="BN116" s="437">
        <f>'3M - LGS'!BN116</f>
        <v>4.3567351875307025E-2</v>
      </c>
      <c r="BO116" s="437">
        <f>'3M - LGS'!BO116</f>
        <v>4.5203207673382241E-2</v>
      </c>
      <c r="BP116" s="437">
        <f>'3M - LGS'!BP116</f>
        <v>8.7375949566271344E-2</v>
      </c>
      <c r="BQ116" s="437">
        <f>'3M - LGS'!BQ116</f>
        <v>8.3115482222942821E-2</v>
      </c>
      <c r="BR116" s="437">
        <f>'3M - LGS'!BR116</f>
        <v>8.4519356113417099E-2</v>
      </c>
      <c r="BS116" s="437">
        <f>'3M - LGS'!BS116</f>
        <v>8.4685619189997327E-2</v>
      </c>
      <c r="BT116" s="437">
        <f>'3M - LGS'!BT116</f>
        <v>4.3771535634283605E-2</v>
      </c>
      <c r="BU116" s="437">
        <f>'3M - LGS'!BU116</f>
        <v>4.4072115891515086E-2</v>
      </c>
      <c r="BV116" s="437">
        <f>'3M - LGS'!BV116</f>
        <v>4.2021266117095453E-2</v>
      </c>
      <c r="BW116" s="437">
        <f>'3M - LGS'!BW116</f>
        <v>4.1160476479958422E-2</v>
      </c>
      <c r="BX116" s="437">
        <f>'3M - LGS'!BX116</f>
        <v>4.14017286346514E-2</v>
      </c>
      <c r="BY116" s="437">
        <f>'3M - LGS'!BY116</f>
        <v>4.2874473574818231E-2</v>
      </c>
      <c r="BZ116" s="437">
        <f>'3M - LGS'!BZ116</f>
        <v>4.3567351875307025E-2</v>
      </c>
      <c r="CA116" s="437">
        <f>'3M - LGS'!CA116</f>
        <v>4.5203207673382241E-2</v>
      </c>
      <c r="CB116" s="437">
        <f>'3M - LGS'!CB116</f>
        <v>8.7375949566271344E-2</v>
      </c>
      <c r="CC116" s="437">
        <f>'3M - LGS'!CC116</f>
        <v>8.3115482222942821E-2</v>
      </c>
      <c r="CD116" s="437">
        <f>'3M - LGS'!CD116</f>
        <v>8.4519356113417099E-2</v>
      </c>
      <c r="CE116" s="437">
        <f>'3M - LGS'!CE116</f>
        <v>8.4685619189997327E-2</v>
      </c>
      <c r="CF116" s="437">
        <f>'3M - LGS'!CF116</f>
        <v>4.3771535634283605E-2</v>
      </c>
      <c r="CG116" s="437">
        <f>'3M - LGS'!CG116</f>
        <v>4.4072115891515086E-2</v>
      </c>
      <c r="CH116" s="437">
        <f>'3M - LGS'!CH116</f>
        <v>4.2021266117095453E-2</v>
      </c>
    </row>
    <row r="117" spans="1:86" hidden="1" x14ac:dyDescent="0.3">
      <c r="A117" s="581"/>
      <c r="B117" s="94" t="s">
        <v>4</v>
      </c>
      <c r="C117" s="413">
        <f>'3M - LGS'!C117</f>
        <v>3.614187145517387E-2</v>
      </c>
      <c r="D117" s="413">
        <f>'3M - LGS'!D117</f>
        <v>3.647828090499923E-2</v>
      </c>
      <c r="E117" s="413">
        <f>'3M - LGS'!E117</f>
        <v>3.7049230219279729E-2</v>
      </c>
      <c r="F117" s="413">
        <f>'3M - LGS'!F117</f>
        <v>3.9051866704395241E-2</v>
      </c>
      <c r="G117" s="413">
        <f>'3M - LGS'!G117</f>
        <v>4.0690297123983706E-2</v>
      </c>
      <c r="H117" s="413">
        <f>'3M - LGS'!H117</f>
        <v>7.1899556421210098E-2</v>
      </c>
      <c r="I117" s="437">
        <f>'3M - LGS'!I117</f>
        <v>7.4430286609139598E-2</v>
      </c>
      <c r="J117" s="437">
        <f>'3M - LGS'!J117</f>
        <v>7.4528658888898328E-2</v>
      </c>
      <c r="K117" s="437">
        <f>'3M - LGS'!K117</f>
        <v>7.136095383056372E-2</v>
      </c>
      <c r="L117" s="437">
        <f>'3M - LGS'!L117</f>
        <v>4.0219809439126487E-2</v>
      </c>
      <c r="M117" s="437">
        <f>'3M - LGS'!M117</f>
        <v>4.1139074920618877E-2</v>
      </c>
      <c r="N117" s="437">
        <f>'3M - LGS'!N117</f>
        <v>3.9768929651506212E-2</v>
      </c>
      <c r="O117" s="437">
        <f>'3M - LGS'!O117</f>
        <v>3.9090658161332052E-2</v>
      </c>
      <c r="P117" s="437">
        <f>'3M - LGS'!P117</f>
        <v>3.8959385759828123E-2</v>
      </c>
      <c r="Q117" s="437">
        <f>'3M - LGS'!Q117</f>
        <v>4.0025279769655239E-2</v>
      </c>
      <c r="R117" s="437">
        <f>'3M - LGS'!R117</f>
        <v>4.1410236318959487E-2</v>
      </c>
      <c r="S117" s="437">
        <f>'3M - LGS'!S117</f>
        <v>4.2017312166569717E-2</v>
      </c>
      <c r="T117" s="437">
        <f>'3M - LGS'!T117</f>
        <v>7.6621145285147949E-2</v>
      </c>
      <c r="U117" s="437">
        <f>'3M - LGS'!U117</f>
        <v>7.4430286609139598E-2</v>
      </c>
      <c r="V117" s="437">
        <f>'3M - LGS'!V117</f>
        <v>7.4528658888898328E-2</v>
      </c>
      <c r="W117" s="437">
        <f>'3M - LGS'!W117</f>
        <v>7.136095383056372E-2</v>
      </c>
      <c r="X117" s="437">
        <f>'3M - LGS'!X117</f>
        <v>4.0219809439126487E-2</v>
      </c>
      <c r="Y117" s="437">
        <f>'3M - LGS'!Y117</f>
        <v>4.1139074920618877E-2</v>
      </c>
      <c r="Z117" s="437">
        <f>'3M - LGS'!Z117</f>
        <v>3.9768929651506212E-2</v>
      </c>
      <c r="AA117" s="437">
        <f>'3M - LGS'!AA117</f>
        <v>3.9090658161332052E-2</v>
      </c>
      <c r="AB117" s="437">
        <f>'3M - LGS'!AB117</f>
        <v>3.8959385759828123E-2</v>
      </c>
      <c r="AC117" s="437">
        <f>'3M - LGS'!AC117</f>
        <v>4.0025279769655239E-2</v>
      </c>
      <c r="AD117" s="437">
        <f>'3M - LGS'!AD117</f>
        <v>4.1410236318959487E-2</v>
      </c>
      <c r="AE117" s="437">
        <f>'3M - LGS'!AE117</f>
        <v>4.2017312166569717E-2</v>
      </c>
      <c r="AF117" s="437">
        <f>'3M - LGS'!AF117</f>
        <v>7.6621145285147949E-2</v>
      </c>
      <c r="AG117" s="437">
        <f>'3M - LGS'!AG117</f>
        <v>7.4430286609139598E-2</v>
      </c>
      <c r="AH117" s="437">
        <f>'3M - LGS'!AH117</f>
        <v>7.4528658888898328E-2</v>
      </c>
      <c r="AI117" s="437">
        <f>'3M - LGS'!AI117</f>
        <v>7.136095383056372E-2</v>
      </c>
      <c r="AJ117" s="437">
        <f>'3M - LGS'!AJ117</f>
        <v>4.0219809439126487E-2</v>
      </c>
      <c r="AK117" s="437">
        <f>'3M - LGS'!AK117</f>
        <v>4.1139074920618877E-2</v>
      </c>
      <c r="AL117" s="437">
        <f>'3M - LGS'!AL117</f>
        <v>3.9768929651506212E-2</v>
      </c>
      <c r="AM117" s="437">
        <f>'3M - LGS'!AM117</f>
        <v>3.9090658161332052E-2</v>
      </c>
      <c r="AN117" s="437">
        <f>'3M - LGS'!AN117</f>
        <v>3.8959385759828123E-2</v>
      </c>
      <c r="AO117" s="437">
        <f>'3M - LGS'!AO117</f>
        <v>4.0025279769655239E-2</v>
      </c>
      <c r="AP117" s="437">
        <f>'3M - LGS'!AP117</f>
        <v>4.1410236318959487E-2</v>
      </c>
      <c r="AQ117" s="437">
        <f>'3M - LGS'!AQ117</f>
        <v>4.2017312166569717E-2</v>
      </c>
      <c r="AR117" s="437">
        <f>'3M - LGS'!AR117</f>
        <v>7.6621145285147949E-2</v>
      </c>
      <c r="AS117" s="437">
        <f>'3M - LGS'!AS117</f>
        <v>7.4430286609139598E-2</v>
      </c>
      <c r="AT117" s="437">
        <f>'3M - LGS'!AT117</f>
        <v>7.4528658888898328E-2</v>
      </c>
      <c r="AU117" s="437">
        <f>'3M - LGS'!AU117</f>
        <v>7.136095383056372E-2</v>
      </c>
      <c r="AV117" s="437">
        <f>'3M - LGS'!AV117</f>
        <v>4.0219809439126487E-2</v>
      </c>
      <c r="AW117" s="437">
        <f>'3M - LGS'!AW117</f>
        <v>4.1139074920618877E-2</v>
      </c>
      <c r="AX117" s="437">
        <f>'3M - LGS'!AX117</f>
        <v>3.9768929651506212E-2</v>
      </c>
      <c r="AY117" s="437">
        <f>'3M - LGS'!AY117</f>
        <v>3.9090658161332052E-2</v>
      </c>
      <c r="AZ117" s="437">
        <f>'3M - LGS'!AZ117</f>
        <v>3.8959385759828123E-2</v>
      </c>
      <c r="BA117" s="437">
        <f>'3M - LGS'!BA117</f>
        <v>4.0025279769655239E-2</v>
      </c>
      <c r="BB117" s="437">
        <f>'3M - LGS'!BB117</f>
        <v>4.1410236318959487E-2</v>
      </c>
      <c r="BC117" s="437">
        <f>'3M - LGS'!BC117</f>
        <v>4.2017312166569717E-2</v>
      </c>
      <c r="BD117" s="437">
        <f>'3M - LGS'!BD117</f>
        <v>7.6621145285147949E-2</v>
      </c>
      <c r="BE117" s="437">
        <f>'3M - LGS'!BE117</f>
        <v>7.4430286609139598E-2</v>
      </c>
      <c r="BF117" s="437">
        <f>'3M - LGS'!BF117</f>
        <v>7.4528658888898328E-2</v>
      </c>
      <c r="BG117" s="437">
        <f>'3M - LGS'!BG117</f>
        <v>7.136095383056372E-2</v>
      </c>
      <c r="BH117" s="437">
        <f>'3M - LGS'!BH117</f>
        <v>4.0219809439126487E-2</v>
      </c>
      <c r="BI117" s="437">
        <f>'3M - LGS'!BI117</f>
        <v>4.1139074920618877E-2</v>
      </c>
      <c r="BJ117" s="437">
        <f>'3M - LGS'!BJ117</f>
        <v>3.9768929651506212E-2</v>
      </c>
      <c r="BK117" s="437">
        <f>'3M - LGS'!BK117</f>
        <v>3.9090658161332052E-2</v>
      </c>
      <c r="BL117" s="437">
        <f>'3M - LGS'!BL117</f>
        <v>3.8959385759828123E-2</v>
      </c>
      <c r="BM117" s="437">
        <f>'3M - LGS'!BM117</f>
        <v>4.0025279769655239E-2</v>
      </c>
      <c r="BN117" s="437">
        <f>'3M - LGS'!BN117</f>
        <v>4.1410236318959487E-2</v>
      </c>
      <c r="BO117" s="437">
        <f>'3M - LGS'!BO117</f>
        <v>4.2017312166569717E-2</v>
      </c>
      <c r="BP117" s="437">
        <f>'3M - LGS'!BP117</f>
        <v>7.6621145285147949E-2</v>
      </c>
      <c r="BQ117" s="437">
        <f>'3M - LGS'!BQ117</f>
        <v>7.4430286609139598E-2</v>
      </c>
      <c r="BR117" s="437">
        <f>'3M - LGS'!BR117</f>
        <v>7.4528658888898328E-2</v>
      </c>
      <c r="BS117" s="437">
        <f>'3M - LGS'!BS117</f>
        <v>7.136095383056372E-2</v>
      </c>
      <c r="BT117" s="437">
        <f>'3M - LGS'!BT117</f>
        <v>4.0219809439126487E-2</v>
      </c>
      <c r="BU117" s="437">
        <f>'3M - LGS'!BU117</f>
        <v>4.1139074920618877E-2</v>
      </c>
      <c r="BV117" s="437">
        <f>'3M - LGS'!BV117</f>
        <v>3.9768929651506212E-2</v>
      </c>
      <c r="BW117" s="437">
        <f>'3M - LGS'!BW117</f>
        <v>3.9090658161332052E-2</v>
      </c>
      <c r="BX117" s="437">
        <f>'3M - LGS'!BX117</f>
        <v>3.8959385759828123E-2</v>
      </c>
      <c r="BY117" s="437">
        <f>'3M - LGS'!BY117</f>
        <v>4.0025279769655239E-2</v>
      </c>
      <c r="BZ117" s="437">
        <f>'3M - LGS'!BZ117</f>
        <v>4.1410236318959487E-2</v>
      </c>
      <c r="CA117" s="437">
        <f>'3M - LGS'!CA117</f>
        <v>4.2017312166569717E-2</v>
      </c>
      <c r="CB117" s="437">
        <f>'3M - LGS'!CB117</f>
        <v>7.6621145285147949E-2</v>
      </c>
      <c r="CC117" s="437">
        <f>'3M - LGS'!CC117</f>
        <v>7.4430286609139598E-2</v>
      </c>
      <c r="CD117" s="437">
        <f>'3M - LGS'!CD117</f>
        <v>7.4528658888898328E-2</v>
      </c>
      <c r="CE117" s="437">
        <f>'3M - LGS'!CE117</f>
        <v>7.136095383056372E-2</v>
      </c>
      <c r="CF117" s="437">
        <f>'3M - LGS'!CF117</f>
        <v>4.0219809439126487E-2</v>
      </c>
      <c r="CG117" s="437">
        <f>'3M - LGS'!CG117</f>
        <v>4.1139074920618877E-2</v>
      </c>
      <c r="CH117" s="437">
        <f>'3M - LGS'!CH117</f>
        <v>3.9768929651506212E-2</v>
      </c>
    </row>
    <row r="118" spans="1:86" hidden="1" x14ac:dyDescent="0.3">
      <c r="A118" s="581"/>
      <c r="B118" s="94" t="s">
        <v>5</v>
      </c>
      <c r="C118" s="413">
        <f>'3M - LGS'!C118</f>
        <v>3.5019662668601133E-2</v>
      </c>
      <c r="D118" s="413">
        <f>'3M - LGS'!D118</f>
        <v>3.5403272321110998E-2</v>
      </c>
      <c r="E118" s="413">
        <f>'3M - LGS'!E118</f>
        <v>3.5906635980963289E-2</v>
      </c>
      <c r="F118" s="413">
        <f>'3M - LGS'!F118</f>
        <v>3.7660138895450668E-2</v>
      </c>
      <c r="G118" s="413">
        <f>'3M - LGS'!G118</f>
        <v>3.9158772240397544E-2</v>
      </c>
      <c r="H118" s="413">
        <f>'3M - LGS'!H118</f>
        <v>6.9056840546810022E-2</v>
      </c>
      <c r="I118" s="437">
        <f>'3M - LGS'!I118</f>
        <v>7.0945278641579762E-2</v>
      </c>
      <c r="J118" s="437">
        <f>'3M - LGS'!J118</f>
        <v>7.0982747983774006E-2</v>
      </c>
      <c r="K118" s="437">
        <f>'3M - LGS'!K118</f>
        <v>6.9689736519992149E-2</v>
      </c>
      <c r="L118" s="437">
        <f>'3M - LGS'!L118</f>
        <v>3.8465921545063383E-2</v>
      </c>
      <c r="M118" s="437">
        <f>'3M - LGS'!M118</f>
        <v>3.936801638570829E-2</v>
      </c>
      <c r="N118" s="437">
        <f>'3M - LGS'!N118</f>
        <v>3.8318634945053449E-2</v>
      </c>
      <c r="O118" s="437">
        <f>'3M - LGS'!O118</f>
        <v>3.7441349140650192E-2</v>
      </c>
      <c r="P118" s="437">
        <f>'3M - LGS'!P118</f>
        <v>3.7429249600920422E-2</v>
      </c>
      <c r="Q118" s="437">
        <f>'3M - LGS'!Q118</f>
        <v>3.8354723959286061E-2</v>
      </c>
      <c r="R118" s="437">
        <f>'3M - LGS'!R118</f>
        <v>3.9317515370260341E-2</v>
      </c>
      <c r="S118" s="437">
        <f>'3M - LGS'!S118</f>
        <v>3.9956418570678262E-2</v>
      </c>
      <c r="T118" s="437">
        <f>'3M - LGS'!T118</f>
        <v>7.3052660356480309E-2</v>
      </c>
      <c r="U118" s="437">
        <f>'3M - LGS'!U118</f>
        <v>7.0945278641579762E-2</v>
      </c>
      <c r="V118" s="437">
        <f>'3M - LGS'!V118</f>
        <v>7.0982747983774006E-2</v>
      </c>
      <c r="W118" s="437">
        <f>'3M - LGS'!W118</f>
        <v>6.9689736519992149E-2</v>
      </c>
      <c r="X118" s="437">
        <f>'3M - LGS'!X118</f>
        <v>3.8465921545063383E-2</v>
      </c>
      <c r="Y118" s="437">
        <f>'3M - LGS'!Y118</f>
        <v>3.936801638570829E-2</v>
      </c>
      <c r="Z118" s="437">
        <f>'3M - LGS'!Z118</f>
        <v>3.8318634945053449E-2</v>
      </c>
      <c r="AA118" s="437">
        <f>'3M - LGS'!AA118</f>
        <v>3.7441349140650192E-2</v>
      </c>
      <c r="AB118" s="437">
        <f>'3M - LGS'!AB118</f>
        <v>3.7429249600920422E-2</v>
      </c>
      <c r="AC118" s="437">
        <f>'3M - LGS'!AC118</f>
        <v>3.8354723959286061E-2</v>
      </c>
      <c r="AD118" s="437">
        <f>'3M - LGS'!AD118</f>
        <v>3.9317515370260341E-2</v>
      </c>
      <c r="AE118" s="437">
        <f>'3M - LGS'!AE118</f>
        <v>3.9956418570678262E-2</v>
      </c>
      <c r="AF118" s="437">
        <f>'3M - LGS'!AF118</f>
        <v>7.3052660356480309E-2</v>
      </c>
      <c r="AG118" s="437">
        <f>'3M - LGS'!AG118</f>
        <v>7.0945278641579762E-2</v>
      </c>
      <c r="AH118" s="437">
        <f>'3M - LGS'!AH118</f>
        <v>7.0982747983774006E-2</v>
      </c>
      <c r="AI118" s="437">
        <f>'3M - LGS'!AI118</f>
        <v>6.9689736519992149E-2</v>
      </c>
      <c r="AJ118" s="437">
        <f>'3M - LGS'!AJ118</f>
        <v>3.8465921545063383E-2</v>
      </c>
      <c r="AK118" s="437">
        <f>'3M - LGS'!AK118</f>
        <v>3.936801638570829E-2</v>
      </c>
      <c r="AL118" s="437">
        <f>'3M - LGS'!AL118</f>
        <v>3.8318634945053449E-2</v>
      </c>
      <c r="AM118" s="437">
        <f>'3M - LGS'!AM118</f>
        <v>3.7441349140650192E-2</v>
      </c>
      <c r="AN118" s="437">
        <f>'3M - LGS'!AN118</f>
        <v>3.7429249600920422E-2</v>
      </c>
      <c r="AO118" s="437">
        <f>'3M - LGS'!AO118</f>
        <v>3.8354723959286061E-2</v>
      </c>
      <c r="AP118" s="437">
        <f>'3M - LGS'!AP118</f>
        <v>3.9317515370260341E-2</v>
      </c>
      <c r="AQ118" s="437">
        <f>'3M - LGS'!AQ118</f>
        <v>3.9956418570678262E-2</v>
      </c>
      <c r="AR118" s="437">
        <f>'3M - LGS'!AR118</f>
        <v>7.3052660356480309E-2</v>
      </c>
      <c r="AS118" s="437">
        <f>'3M - LGS'!AS118</f>
        <v>7.0945278641579762E-2</v>
      </c>
      <c r="AT118" s="437">
        <f>'3M - LGS'!AT118</f>
        <v>7.0982747983774006E-2</v>
      </c>
      <c r="AU118" s="437">
        <f>'3M - LGS'!AU118</f>
        <v>6.9689736519992149E-2</v>
      </c>
      <c r="AV118" s="437">
        <f>'3M - LGS'!AV118</f>
        <v>3.8465921545063383E-2</v>
      </c>
      <c r="AW118" s="437">
        <f>'3M - LGS'!AW118</f>
        <v>3.936801638570829E-2</v>
      </c>
      <c r="AX118" s="437">
        <f>'3M - LGS'!AX118</f>
        <v>3.8318634945053449E-2</v>
      </c>
      <c r="AY118" s="437">
        <f>'3M - LGS'!AY118</f>
        <v>3.7441349140650192E-2</v>
      </c>
      <c r="AZ118" s="437">
        <f>'3M - LGS'!AZ118</f>
        <v>3.7429249600920422E-2</v>
      </c>
      <c r="BA118" s="437">
        <f>'3M - LGS'!BA118</f>
        <v>3.8354723959286061E-2</v>
      </c>
      <c r="BB118" s="437">
        <f>'3M - LGS'!BB118</f>
        <v>3.9317515370260341E-2</v>
      </c>
      <c r="BC118" s="437">
        <f>'3M - LGS'!BC118</f>
        <v>3.9956418570678262E-2</v>
      </c>
      <c r="BD118" s="437">
        <f>'3M - LGS'!BD118</f>
        <v>7.3052660356480309E-2</v>
      </c>
      <c r="BE118" s="437">
        <f>'3M - LGS'!BE118</f>
        <v>7.0945278641579762E-2</v>
      </c>
      <c r="BF118" s="437">
        <f>'3M - LGS'!BF118</f>
        <v>7.0982747983774006E-2</v>
      </c>
      <c r="BG118" s="437">
        <f>'3M - LGS'!BG118</f>
        <v>6.9689736519992149E-2</v>
      </c>
      <c r="BH118" s="437">
        <f>'3M - LGS'!BH118</f>
        <v>3.8465921545063383E-2</v>
      </c>
      <c r="BI118" s="437">
        <f>'3M - LGS'!BI118</f>
        <v>3.936801638570829E-2</v>
      </c>
      <c r="BJ118" s="437">
        <f>'3M - LGS'!BJ118</f>
        <v>3.8318634945053449E-2</v>
      </c>
      <c r="BK118" s="437">
        <f>'3M - LGS'!BK118</f>
        <v>3.7441349140650192E-2</v>
      </c>
      <c r="BL118" s="437">
        <f>'3M - LGS'!BL118</f>
        <v>3.7429249600920422E-2</v>
      </c>
      <c r="BM118" s="437">
        <f>'3M - LGS'!BM118</f>
        <v>3.8354723959286061E-2</v>
      </c>
      <c r="BN118" s="437">
        <f>'3M - LGS'!BN118</f>
        <v>3.9317515370260341E-2</v>
      </c>
      <c r="BO118" s="437">
        <f>'3M - LGS'!BO118</f>
        <v>3.9956418570678262E-2</v>
      </c>
      <c r="BP118" s="437">
        <f>'3M - LGS'!BP118</f>
        <v>7.3052660356480309E-2</v>
      </c>
      <c r="BQ118" s="437">
        <f>'3M - LGS'!BQ118</f>
        <v>7.0945278641579762E-2</v>
      </c>
      <c r="BR118" s="437">
        <f>'3M - LGS'!BR118</f>
        <v>7.0982747983774006E-2</v>
      </c>
      <c r="BS118" s="437">
        <f>'3M - LGS'!BS118</f>
        <v>6.9689736519992149E-2</v>
      </c>
      <c r="BT118" s="437">
        <f>'3M - LGS'!BT118</f>
        <v>3.8465921545063383E-2</v>
      </c>
      <c r="BU118" s="437">
        <f>'3M - LGS'!BU118</f>
        <v>3.936801638570829E-2</v>
      </c>
      <c r="BV118" s="437">
        <f>'3M - LGS'!BV118</f>
        <v>3.8318634945053449E-2</v>
      </c>
      <c r="BW118" s="437">
        <f>'3M - LGS'!BW118</f>
        <v>3.7441349140650192E-2</v>
      </c>
      <c r="BX118" s="437">
        <f>'3M - LGS'!BX118</f>
        <v>3.7429249600920422E-2</v>
      </c>
      <c r="BY118" s="437">
        <f>'3M - LGS'!BY118</f>
        <v>3.8354723959286061E-2</v>
      </c>
      <c r="BZ118" s="437">
        <f>'3M - LGS'!BZ118</f>
        <v>3.9317515370260341E-2</v>
      </c>
      <c r="CA118" s="437">
        <f>'3M - LGS'!CA118</f>
        <v>3.9956418570678262E-2</v>
      </c>
      <c r="CB118" s="437">
        <f>'3M - LGS'!CB118</f>
        <v>7.3052660356480309E-2</v>
      </c>
      <c r="CC118" s="437">
        <f>'3M - LGS'!CC118</f>
        <v>7.0945278641579762E-2</v>
      </c>
      <c r="CD118" s="437">
        <f>'3M - LGS'!CD118</f>
        <v>7.0982747983774006E-2</v>
      </c>
      <c r="CE118" s="437">
        <f>'3M - LGS'!CE118</f>
        <v>6.9689736519992149E-2</v>
      </c>
      <c r="CF118" s="437">
        <f>'3M - LGS'!CF118</f>
        <v>3.8465921545063383E-2</v>
      </c>
      <c r="CG118" s="437">
        <f>'3M - LGS'!CG118</f>
        <v>3.936801638570829E-2</v>
      </c>
      <c r="CH118" s="437">
        <f>'3M - LGS'!CH118</f>
        <v>3.8318634945053449E-2</v>
      </c>
    </row>
    <row r="119" spans="1:86" hidden="1" x14ac:dyDescent="0.3">
      <c r="A119" s="581"/>
      <c r="B119" s="94" t="s">
        <v>23</v>
      </c>
      <c r="C119" s="413">
        <f>'3M - LGS'!C119</f>
        <v>3.5019662668601133E-2</v>
      </c>
      <c r="D119" s="413">
        <f>'3M - LGS'!D119</f>
        <v>3.5403272321110998E-2</v>
      </c>
      <c r="E119" s="413">
        <f>'3M - LGS'!E119</f>
        <v>3.5906635980963289E-2</v>
      </c>
      <c r="F119" s="413">
        <f>'3M - LGS'!F119</f>
        <v>3.7660138895450668E-2</v>
      </c>
      <c r="G119" s="413">
        <f>'3M - LGS'!G119</f>
        <v>3.9158772240397544E-2</v>
      </c>
      <c r="H119" s="413">
        <f>'3M - LGS'!H119</f>
        <v>6.9056840546810022E-2</v>
      </c>
      <c r="I119" s="437">
        <f>'3M - LGS'!I119</f>
        <v>7.0945278641579762E-2</v>
      </c>
      <c r="J119" s="437">
        <f>'3M - LGS'!J119</f>
        <v>7.0982747983774006E-2</v>
      </c>
      <c r="K119" s="437">
        <f>'3M - LGS'!K119</f>
        <v>6.9689736519992149E-2</v>
      </c>
      <c r="L119" s="437">
        <f>'3M - LGS'!L119</f>
        <v>3.8465921545063383E-2</v>
      </c>
      <c r="M119" s="437">
        <f>'3M - LGS'!M119</f>
        <v>3.936801638570829E-2</v>
      </c>
      <c r="N119" s="437">
        <f>'3M - LGS'!N119</f>
        <v>3.8318634945053449E-2</v>
      </c>
      <c r="O119" s="437">
        <f>'3M - LGS'!O119</f>
        <v>3.7441349140650192E-2</v>
      </c>
      <c r="P119" s="437">
        <f>'3M - LGS'!P119</f>
        <v>3.7429249600920422E-2</v>
      </c>
      <c r="Q119" s="437">
        <f>'3M - LGS'!Q119</f>
        <v>3.8354723959286061E-2</v>
      </c>
      <c r="R119" s="437">
        <f>'3M - LGS'!R119</f>
        <v>3.9317515370260341E-2</v>
      </c>
      <c r="S119" s="437">
        <f>'3M - LGS'!S119</f>
        <v>3.9956418570678262E-2</v>
      </c>
      <c r="T119" s="437">
        <f>'3M - LGS'!T119</f>
        <v>7.3052660356480309E-2</v>
      </c>
      <c r="U119" s="437">
        <f>'3M - LGS'!U119</f>
        <v>7.0945278641579762E-2</v>
      </c>
      <c r="V119" s="437">
        <f>'3M - LGS'!V119</f>
        <v>7.0982747983774006E-2</v>
      </c>
      <c r="W119" s="437">
        <f>'3M - LGS'!W119</f>
        <v>6.9689736519992149E-2</v>
      </c>
      <c r="X119" s="437">
        <f>'3M - LGS'!X119</f>
        <v>3.8465921545063383E-2</v>
      </c>
      <c r="Y119" s="437">
        <f>'3M - LGS'!Y119</f>
        <v>3.936801638570829E-2</v>
      </c>
      <c r="Z119" s="437">
        <f>'3M - LGS'!Z119</f>
        <v>3.8318634945053449E-2</v>
      </c>
      <c r="AA119" s="437">
        <f>'3M - LGS'!AA119</f>
        <v>3.7441349140650192E-2</v>
      </c>
      <c r="AB119" s="437">
        <f>'3M - LGS'!AB119</f>
        <v>3.7429249600920422E-2</v>
      </c>
      <c r="AC119" s="437">
        <f>'3M - LGS'!AC119</f>
        <v>3.8354723959286061E-2</v>
      </c>
      <c r="AD119" s="437">
        <f>'3M - LGS'!AD119</f>
        <v>3.9317515370260341E-2</v>
      </c>
      <c r="AE119" s="437">
        <f>'3M - LGS'!AE119</f>
        <v>3.9956418570678262E-2</v>
      </c>
      <c r="AF119" s="437">
        <f>'3M - LGS'!AF119</f>
        <v>7.3052660356480309E-2</v>
      </c>
      <c r="AG119" s="437">
        <f>'3M - LGS'!AG119</f>
        <v>7.0945278641579762E-2</v>
      </c>
      <c r="AH119" s="437">
        <f>'3M - LGS'!AH119</f>
        <v>7.0982747983774006E-2</v>
      </c>
      <c r="AI119" s="437">
        <f>'3M - LGS'!AI119</f>
        <v>6.9689736519992149E-2</v>
      </c>
      <c r="AJ119" s="437">
        <f>'3M - LGS'!AJ119</f>
        <v>3.8465921545063383E-2</v>
      </c>
      <c r="AK119" s="437">
        <f>'3M - LGS'!AK119</f>
        <v>3.936801638570829E-2</v>
      </c>
      <c r="AL119" s="437">
        <f>'3M - LGS'!AL119</f>
        <v>3.8318634945053449E-2</v>
      </c>
      <c r="AM119" s="437">
        <f>'3M - LGS'!AM119</f>
        <v>3.7441349140650192E-2</v>
      </c>
      <c r="AN119" s="437">
        <f>'3M - LGS'!AN119</f>
        <v>3.7429249600920422E-2</v>
      </c>
      <c r="AO119" s="437">
        <f>'3M - LGS'!AO119</f>
        <v>3.8354723959286061E-2</v>
      </c>
      <c r="AP119" s="437">
        <f>'3M - LGS'!AP119</f>
        <v>3.9317515370260341E-2</v>
      </c>
      <c r="AQ119" s="437">
        <f>'3M - LGS'!AQ119</f>
        <v>3.9956418570678262E-2</v>
      </c>
      <c r="AR119" s="437">
        <f>'3M - LGS'!AR119</f>
        <v>7.3052660356480309E-2</v>
      </c>
      <c r="AS119" s="437">
        <f>'3M - LGS'!AS119</f>
        <v>7.0945278641579762E-2</v>
      </c>
      <c r="AT119" s="437">
        <f>'3M - LGS'!AT119</f>
        <v>7.0982747983774006E-2</v>
      </c>
      <c r="AU119" s="437">
        <f>'3M - LGS'!AU119</f>
        <v>6.9689736519992149E-2</v>
      </c>
      <c r="AV119" s="437">
        <f>'3M - LGS'!AV119</f>
        <v>3.8465921545063383E-2</v>
      </c>
      <c r="AW119" s="437">
        <f>'3M - LGS'!AW119</f>
        <v>3.936801638570829E-2</v>
      </c>
      <c r="AX119" s="437">
        <f>'3M - LGS'!AX119</f>
        <v>3.8318634945053449E-2</v>
      </c>
      <c r="AY119" s="437">
        <f>'3M - LGS'!AY119</f>
        <v>3.7441349140650192E-2</v>
      </c>
      <c r="AZ119" s="437">
        <f>'3M - LGS'!AZ119</f>
        <v>3.7429249600920422E-2</v>
      </c>
      <c r="BA119" s="437">
        <f>'3M - LGS'!BA119</f>
        <v>3.8354723959286061E-2</v>
      </c>
      <c r="BB119" s="437">
        <f>'3M - LGS'!BB119</f>
        <v>3.9317515370260341E-2</v>
      </c>
      <c r="BC119" s="437">
        <f>'3M - LGS'!BC119</f>
        <v>3.9956418570678262E-2</v>
      </c>
      <c r="BD119" s="437">
        <f>'3M - LGS'!BD119</f>
        <v>7.3052660356480309E-2</v>
      </c>
      <c r="BE119" s="437">
        <f>'3M - LGS'!BE119</f>
        <v>7.0945278641579762E-2</v>
      </c>
      <c r="BF119" s="437">
        <f>'3M - LGS'!BF119</f>
        <v>7.0982747983774006E-2</v>
      </c>
      <c r="BG119" s="437">
        <f>'3M - LGS'!BG119</f>
        <v>6.9689736519992149E-2</v>
      </c>
      <c r="BH119" s="437">
        <f>'3M - LGS'!BH119</f>
        <v>3.8465921545063383E-2</v>
      </c>
      <c r="BI119" s="437">
        <f>'3M - LGS'!BI119</f>
        <v>3.936801638570829E-2</v>
      </c>
      <c r="BJ119" s="437">
        <f>'3M - LGS'!BJ119</f>
        <v>3.8318634945053449E-2</v>
      </c>
      <c r="BK119" s="437">
        <f>'3M - LGS'!BK119</f>
        <v>3.7441349140650192E-2</v>
      </c>
      <c r="BL119" s="437">
        <f>'3M - LGS'!BL119</f>
        <v>3.7429249600920422E-2</v>
      </c>
      <c r="BM119" s="437">
        <f>'3M - LGS'!BM119</f>
        <v>3.8354723959286061E-2</v>
      </c>
      <c r="BN119" s="437">
        <f>'3M - LGS'!BN119</f>
        <v>3.9317515370260341E-2</v>
      </c>
      <c r="BO119" s="437">
        <f>'3M - LGS'!BO119</f>
        <v>3.9956418570678262E-2</v>
      </c>
      <c r="BP119" s="437">
        <f>'3M - LGS'!BP119</f>
        <v>7.3052660356480309E-2</v>
      </c>
      <c r="BQ119" s="437">
        <f>'3M - LGS'!BQ119</f>
        <v>7.0945278641579762E-2</v>
      </c>
      <c r="BR119" s="437">
        <f>'3M - LGS'!BR119</f>
        <v>7.0982747983774006E-2</v>
      </c>
      <c r="BS119" s="437">
        <f>'3M - LGS'!BS119</f>
        <v>6.9689736519992149E-2</v>
      </c>
      <c r="BT119" s="437">
        <f>'3M - LGS'!BT119</f>
        <v>3.8465921545063383E-2</v>
      </c>
      <c r="BU119" s="437">
        <f>'3M - LGS'!BU119</f>
        <v>3.936801638570829E-2</v>
      </c>
      <c r="BV119" s="437">
        <f>'3M - LGS'!BV119</f>
        <v>3.8318634945053449E-2</v>
      </c>
      <c r="BW119" s="437">
        <f>'3M - LGS'!BW119</f>
        <v>3.7441349140650192E-2</v>
      </c>
      <c r="BX119" s="437">
        <f>'3M - LGS'!BX119</f>
        <v>3.7429249600920422E-2</v>
      </c>
      <c r="BY119" s="437">
        <f>'3M - LGS'!BY119</f>
        <v>3.8354723959286061E-2</v>
      </c>
      <c r="BZ119" s="437">
        <f>'3M - LGS'!BZ119</f>
        <v>3.9317515370260341E-2</v>
      </c>
      <c r="CA119" s="437">
        <f>'3M - LGS'!CA119</f>
        <v>3.9956418570678262E-2</v>
      </c>
      <c r="CB119" s="437">
        <f>'3M - LGS'!CB119</f>
        <v>7.3052660356480309E-2</v>
      </c>
      <c r="CC119" s="437">
        <f>'3M - LGS'!CC119</f>
        <v>7.0945278641579762E-2</v>
      </c>
      <c r="CD119" s="437">
        <f>'3M - LGS'!CD119</f>
        <v>7.0982747983774006E-2</v>
      </c>
      <c r="CE119" s="437">
        <f>'3M - LGS'!CE119</f>
        <v>6.9689736519992149E-2</v>
      </c>
      <c r="CF119" s="437">
        <f>'3M - LGS'!CF119</f>
        <v>3.8465921545063383E-2</v>
      </c>
      <c r="CG119" s="437">
        <f>'3M - LGS'!CG119</f>
        <v>3.936801638570829E-2</v>
      </c>
      <c r="CH119" s="437">
        <f>'3M - LGS'!CH119</f>
        <v>3.8318634945053449E-2</v>
      </c>
    </row>
    <row r="120" spans="1:86" hidden="1" x14ac:dyDescent="0.3">
      <c r="A120" s="581"/>
      <c r="B120" s="94" t="s">
        <v>24</v>
      </c>
      <c r="C120" s="413">
        <f>'3M - LGS'!C120</f>
        <v>3.5019662668601133E-2</v>
      </c>
      <c r="D120" s="413">
        <f>'3M - LGS'!D120</f>
        <v>3.5403272321110998E-2</v>
      </c>
      <c r="E120" s="413">
        <f>'3M - LGS'!E120</f>
        <v>3.5906635980963289E-2</v>
      </c>
      <c r="F120" s="413">
        <f>'3M - LGS'!F120</f>
        <v>3.7660138895450668E-2</v>
      </c>
      <c r="G120" s="413">
        <f>'3M - LGS'!G120</f>
        <v>3.9158772240397544E-2</v>
      </c>
      <c r="H120" s="413">
        <f>'3M - LGS'!H120</f>
        <v>6.9056840546810022E-2</v>
      </c>
      <c r="I120" s="437">
        <f>'3M - LGS'!I120</f>
        <v>7.0945278641579762E-2</v>
      </c>
      <c r="J120" s="437">
        <f>'3M - LGS'!J120</f>
        <v>7.0982747983774006E-2</v>
      </c>
      <c r="K120" s="437">
        <f>'3M - LGS'!K120</f>
        <v>6.9689736519992149E-2</v>
      </c>
      <c r="L120" s="437">
        <f>'3M - LGS'!L120</f>
        <v>3.8465921545063383E-2</v>
      </c>
      <c r="M120" s="437">
        <f>'3M - LGS'!M120</f>
        <v>3.936801638570829E-2</v>
      </c>
      <c r="N120" s="437">
        <f>'3M - LGS'!N120</f>
        <v>3.8318634945053449E-2</v>
      </c>
      <c r="O120" s="437">
        <f>'3M - LGS'!O120</f>
        <v>3.7441349140650192E-2</v>
      </c>
      <c r="P120" s="437">
        <f>'3M - LGS'!P120</f>
        <v>3.7429249600920422E-2</v>
      </c>
      <c r="Q120" s="437">
        <f>'3M - LGS'!Q120</f>
        <v>3.8354723959286061E-2</v>
      </c>
      <c r="R120" s="437">
        <f>'3M - LGS'!R120</f>
        <v>3.9317515370260341E-2</v>
      </c>
      <c r="S120" s="437">
        <f>'3M - LGS'!S120</f>
        <v>3.9956418570678262E-2</v>
      </c>
      <c r="T120" s="437">
        <f>'3M - LGS'!T120</f>
        <v>7.3052660356480309E-2</v>
      </c>
      <c r="U120" s="437">
        <f>'3M - LGS'!U120</f>
        <v>7.0945278641579762E-2</v>
      </c>
      <c r="V120" s="437">
        <f>'3M - LGS'!V120</f>
        <v>7.0982747983774006E-2</v>
      </c>
      <c r="W120" s="437">
        <f>'3M - LGS'!W120</f>
        <v>6.9689736519992149E-2</v>
      </c>
      <c r="X120" s="437">
        <f>'3M - LGS'!X120</f>
        <v>3.8465921545063383E-2</v>
      </c>
      <c r="Y120" s="437">
        <f>'3M - LGS'!Y120</f>
        <v>3.936801638570829E-2</v>
      </c>
      <c r="Z120" s="437">
        <f>'3M - LGS'!Z120</f>
        <v>3.8318634945053449E-2</v>
      </c>
      <c r="AA120" s="437">
        <f>'3M - LGS'!AA120</f>
        <v>3.7441349140650192E-2</v>
      </c>
      <c r="AB120" s="437">
        <f>'3M - LGS'!AB120</f>
        <v>3.7429249600920422E-2</v>
      </c>
      <c r="AC120" s="437">
        <f>'3M - LGS'!AC120</f>
        <v>3.8354723959286061E-2</v>
      </c>
      <c r="AD120" s="437">
        <f>'3M - LGS'!AD120</f>
        <v>3.9317515370260341E-2</v>
      </c>
      <c r="AE120" s="437">
        <f>'3M - LGS'!AE120</f>
        <v>3.9956418570678262E-2</v>
      </c>
      <c r="AF120" s="437">
        <f>'3M - LGS'!AF120</f>
        <v>7.3052660356480309E-2</v>
      </c>
      <c r="AG120" s="437">
        <f>'3M - LGS'!AG120</f>
        <v>7.0945278641579762E-2</v>
      </c>
      <c r="AH120" s="437">
        <f>'3M - LGS'!AH120</f>
        <v>7.0982747983774006E-2</v>
      </c>
      <c r="AI120" s="437">
        <f>'3M - LGS'!AI120</f>
        <v>6.9689736519992149E-2</v>
      </c>
      <c r="AJ120" s="437">
        <f>'3M - LGS'!AJ120</f>
        <v>3.8465921545063383E-2</v>
      </c>
      <c r="AK120" s="437">
        <f>'3M - LGS'!AK120</f>
        <v>3.936801638570829E-2</v>
      </c>
      <c r="AL120" s="437">
        <f>'3M - LGS'!AL120</f>
        <v>3.8318634945053449E-2</v>
      </c>
      <c r="AM120" s="437">
        <f>'3M - LGS'!AM120</f>
        <v>3.7441349140650192E-2</v>
      </c>
      <c r="AN120" s="437">
        <f>'3M - LGS'!AN120</f>
        <v>3.7429249600920422E-2</v>
      </c>
      <c r="AO120" s="437">
        <f>'3M - LGS'!AO120</f>
        <v>3.8354723959286061E-2</v>
      </c>
      <c r="AP120" s="437">
        <f>'3M - LGS'!AP120</f>
        <v>3.9317515370260341E-2</v>
      </c>
      <c r="AQ120" s="437">
        <f>'3M - LGS'!AQ120</f>
        <v>3.9956418570678262E-2</v>
      </c>
      <c r="AR120" s="437">
        <f>'3M - LGS'!AR120</f>
        <v>7.3052660356480309E-2</v>
      </c>
      <c r="AS120" s="437">
        <f>'3M - LGS'!AS120</f>
        <v>7.0945278641579762E-2</v>
      </c>
      <c r="AT120" s="437">
        <f>'3M - LGS'!AT120</f>
        <v>7.0982747983774006E-2</v>
      </c>
      <c r="AU120" s="437">
        <f>'3M - LGS'!AU120</f>
        <v>6.9689736519992149E-2</v>
      </c>
      <c r="AV120" s="437">
        <f>'3M - LGS'!AV120</f>
        <v>3.8465921545063383E-2</v>
      </c>
      <c r="AW120" s="437">
        <f>'3M - LGS'!AW120</f>
        <v>3.936801638570829E-2</v>
      </c>
      <c r="AX120" s="437">
        <f>'3M - LGS'!AX120</f>
        <v>3.8318634945053449E-2</v>
      </c>
      <c r="AY120" s="437">
        <f>'3M - LGS'!AY120</f>
        <v>3.7441349140650192E-2</v>
      </c>
      <c r="AZ120" s="437">
        <f>'3M - LGS'!AZ120</f>
        <v>3.7429249600920422E-2</v>
      </c>
      <c r="BA120" s="437">
        <f>'3M - LGS'!BA120</f>
        <v>3.8354723959286061E-2</v>
      </c>
      <c r="BB120" s="437">
        <f>'3M - LGS'!BB120</f>
        <v>3.9317515370260341E-2</v>
      </c>
      <c r="BC120" s="437">
        <f>'3M - LGS'!BC120</f>
        <v>3.9956418570678262E-2</v>
      </c>
      <c r="BD120" s="437">
        <f>'3M - LGS'!BD120</f>
        <v>7.3052660356480309E-2</v>
      </c>
      <c r="BE120" s="437">
        <f>'3M - LGS'!BE120</f>
        <v>7.0945278641579762E-2</v>
      </c>
      <c r="BF120" s="437">
        <f>'3M - LGS'!BF120</f>
        <v>7.0982747983774006E-2</v>
      </c>
      <c r="BG120" s="437">
        <f>'3M - LGS'!BG120</f>
        <v>6.9689736519992149E-2</v>
      </c>
      <c r="BH120" s="437">
        <f>'3M - LGS'!BH120</f>
        <v>3.8465921545063383E-2</v>
      </c>
      <c r="BI120" s="437">
        <f>'3M - LGS'!BI120</f>
        <v>3.936801638570829E-2</v>
      </c>
      <c r="BJ120" s="437">
        <f>'3M - LGS'!BJ120</f>
        <v>3.8318634945053449E-2</v>
      </c>
      <c r="BK120" s="437">
        <f>'3M - LGS'!BK120</f>
        <v>3.7441349140650192E-2</v>
      </c>
      <c r="BL120" s="437">
        <f>'3M - LGS'!BL120</f>
        <v>3.7429249600920422E-2</v>
      </c>
      <c r="BM120" s="437">
        <f>'3M - LGS'!BM120</f>
        <v>3.8354723959286061E-2</v>
      </c>
      <c r="BN120" s="437">
        <f>'3M - LGS'!BN120</f>
        <v>3.9317515370260341E-2</v>
      </c>
      <c r="BO120" s="437">
        <f>'3M - LGS'!BO120</f>
        <v>3.9956418570678262E-2</v>
      </c>
      <c r="BP120" s="437">
        <f>'3M - LGS'!BP120</f>
        <v>7.3052660356480309E-2</v>
      </c>
      <c r="BQ120" s="437">
        <f>'3M - LGS'!BQ120</f>
        <v>7.0945278641579762E-2</v>
      </c>
      <c r="BR120" s="437">
        <f>'3M - LGS'!BR120</f>
        <v>7.0982747983774006E-2</v>
      </c>
      <c r="BS120" s="437">
        <f>'3M - LGS'!BS120</f>
        <v>6.9689736519992149E-2</v>
      </c>
      <c r="BT120" s="437">
        <f>'3M - LGS'!BT120</f>
        <v>3.8465921545063383E-2</v>
      </c>
      <c r="BU120" s="437">
        <f>'3M - LGS'!BU120</f>
        <v>3.936801638570829E-2</v>
      </c>
      <c r="BV120" s="437">
        <f>'3M - LGS'!BV120</f>
        <v>3.8318634945053449E-2</v>
      </c>
      <c r="BW120" s="437">
        <f>'3M - LGS'!BW120</f>
        <v>3.7441349140650192E-2</v>
      </c>
      <c r="BX120" s="437">
        <f>'3M - LGS'!BX120</f>
        <v>3.7429249600920422E-2</v>
      </c>
      <c r="BY120" s="437">
        <f>'3M - LGS'!BY120</f>
        <v>3.8354723959286061E-2</v>
      </c>
      <c r="BZ120" s="437">
        <f>'3M - LGS'!BZ120</f>
        <v>3.9317515370260341E-2</v>
      </c>
      <c r="CA120" s="437">
        <f>'3M - LGS'!CA120</f>
        <v>3.9956418570678262E-2</v>
      </c>
      <c r="CB120" s="437">
        <f>'3M - LGS'!CB120</f>
        <v>7.3052660356480309E-2</v>
      </c>
      <c r="CC120" s="437">
        <f>'3M - LGS'!CC120</f>
        <v>7.0945278641579762E-2</v>
      </c>
      <c r="CD120" s="437">
        <f>'3M - LGS'!CD120</f>
        <v>7.0982747983774006E-2</v>
      </c>
      <c r="CE120" s="437">
        <f>'3M - LGS'!CE120</f>
        <v>6.9689736519992149E-2</v>
      </c>
      <c r="CF120" s="437">
        <f>'3M - LGS'!CF120</f>
        <v>3.8465921545063383E-2</v>
      </c>
      <c r="CG120" s="437">
        <f>'3M - LGS'!CG120</f>
        <v>3.936801638570829E-2</v>
      </c>
      <c r="CH120" s="437">
        <f>'3M - LGS'!CH120</f>
        <v>3.8318634945053449E-2</v>
      </c>
    </row>
    <row r="121" spans="1:86" hidden="1" x14ac:dyDescent="0.3">
      <c r="A121" s="581"/>
      <c r="B121" s="94" t="s">
        <v>7</v>
      </c>
      <c r="C121" s="413">
        <f>'3M - LGS'!C121</f>
        <v>3.4212935019954011E-2</v>
      </c>
      <c r="D121" s="413">
        <f>'3M - LGS'!D121</f>
        <v>3.4573174658425673E-2</v>
      </c>
      <c r="E121" s="413">
        <f>'3M - LGS'!E121</f>
        <v>3.5061431576083546E-2</v>
      </c>
      <c r="F121" s="413">
        <f>'3M - LGS'!F121</f>
        <v>3.6858393115802489E-2</v>
      </c>
      <c r="G121" s="413">
        <f>'3M - LGS'!G121</f>
        <v>3.814043843518504E-2</v>
      </c>
      <c r="H121" s="413">
        <f>'3M - LGS'!H121</f>
        <v>6.7002654059300587E-2</v>
      </c>
      <c r="I121" s="437">
        <f>'3M - LGS'!I121</f>
        <v>6.8306736324093592E-2</v>
      </c>
      <c r="J121" s="437">
        <f>'3M - LGS'!J121</f>
        <v>6.8416742339354783E-2</v>
      </c>
      <c r="K121" s="437">
        <f>'3M - LGS'!K121</f>
        <v>6.7203767027659775E-2</v>
      </c>
      <c r="L121" s="437">
        <f>'3M - LGS'!L121</f>
        <v>3.7300529860763189E-2</v>
      </c>
      <c r="M121" s="437">
        <f>'3M - LGS'!M121</f>
        <v>3.8120776644651931E-2</v>
      </c>
      <c r="N121" s="437">
        <f>'3M - LGS'!N121</f>
        <v>3.7079071688786033E-2</v>
      </c>
      <c r="O121" s="437">
        <f>'3M - LGS'!O121</f>
        <v>3.6245984750808875E-2</v>
      </c>
      <c r="P121" s="437">
        <f>'3M - LGS'!P121</f>
        <v>3.6193703698225145E-2</v>
      </c>
      <c r="Q121" s="437">
        <f>'3M - LGS'!Q121</f>
        <v>3.7086667780013495E-2</v>
      </c>
      <c r="R121" s="437">
        <f>'3M - LGS'!R121</f>
        <v>3.8171627509572349E-2</v>
      </c>
      <c r="S121" s="437">
        <f>'3M - LGS'!S121</f>
        <v>3.8593958761605734E-2</v>
      </c>
      <c r="T121" s="437">
        <f>'3M - LGS'!T121</f>
        <v>7.0463780553378111E-2</v>
      </c>
      <c r="U121" s="437">
        <f>'3M - LGS'!U121</f>
        <v>6.8306736324093592E-2</v>
      </c>
      <c r="V121" s="437">
        <f>'3M - LGS'!V121</f>
        <v>6.8416742339354783E-2</v>
      </c>
      <c r="W121" s="437">
        <f>'3M - LGS'!W121</f>
        <v>6.7203767027659775E-2</v>
      </c>
      <c r="X121" s="437">
        <f>'3M - LGS'!X121</f>
        <v>3.7300529860763189E-2</v>
      </c>
      <c r="Y121" s="437">
        <f>'3M - LGS'!Y121</f>
        <v>3.8120776644651931E-2</v>
      </c>
      <c r="Z121" s="437">
        <f>'3M - LGS'!Z121</f>
        <v>3.7079071688786033E-2</v>
      </c>
      <c r="AA121" s="437">
        <f>'3M - LGS'!AA121</f>
        <v>3.6245984750808875E-2</v>
      </c>
      <c r="AB121" s="437">
        <f>'3M - LGS'!AB121</f>
        <v>3.6193703698225145E-2</v>
      </c>
      <c r="AC121" s="437">
        <f>'3M - LGS'!AC121</f>
        <v>3.7086667780013495E-2</v>
      </c>
      <c r="AD121" s="437">
        <f>'3M - LGS'!AD121</f>
        <v>3.8171627509572349E-2</v>
      </c>
      <c r="AE121" s="437">
        <f>'3M - LGS'!AE121</f>
        <v>3.8593958761605734E-2</v>
      </c>
      <c r="AF121" s="437">
        <f>'3M - LGS'!AF121</f>
        <v>7.0463780553378111E-2</v>
      </c>
      <c r="AG121" s="437">
        <f>'3M - LGS'!AG121</f>
        <v>6.8306736324093592E-2</v>
      </c>
      <c r="AH121" s="437">
        <f>'3M - LGS'!AH121</f>
        <v>6.8416742339354783E-2</v>
      </c>
      <c r="AI121" s="437">
        <f>'3M - LGS'!AI121</f>
        <v>6.7203767027659775E-2</v>
      </c>
      <c r="AJ121" s="437">
        <f>'3M - LGS'!AJ121</f>
        <v>3.7300529860763189E-2</v>
      </c>
      <c r="AK121" s="437">
        <f>'3M - LGS'!AK121</f>
        <v>3.8120776644651931E-2</v>
      </c>
      <c r="AL121" s="437">
        <f>'3M - LGS'!AL121</f>
        <v>3.7079071688786033E-2</v>
      </c>
      <c r="AM121" s="437">
        <f>'3M - LGS'!AM121</f>
        <v>3.6245984750808875E-2</v>
      </c>
      <c r="AN121" s="437">
        <f>'3M - LGS'!AN121</f>
        <v>3.6193703698225145E-2</v>
      </c>
      <c r="AO121" s="437">
        <f>'3M - LGS'!AO121</f>
        <v>3.7086667780013495E-2</v>
      </c>
      <c r="AP121" s="437">
        <f>'3M - LGS'!AP121</f>
        <v>3.8171627509572349E-2</v>
      </c>
      <c r="AQ121" s="437">
        <f>'3M - LGS'!AQ121</f>
        <v>3.8593958761605734E-2</v>
      </c>
      <c r="AR121" s="437">
        <f>'3M - LGS'!AR121</f>
        <v>7.0463780553378111E-2</v>
      </c>
      <c r="AS121" s="437">
        <f>'3M - LGS'!AS121</f>
        <v>6.8306736324093592E-2</v>
      </c>
      <c r="AT121" s="437">
        <f>'3M - LGS'!AT121</f>
        <v>6.8416742339354783E-2</v>
      </c>
      <c r="AU121" s="437">
        <f>'3M - LGS'!AU121</f>
        <v>6.7203767027659775E-2</v>
      </c>
      <c r="AV121" s="437">
        <f>'3M - LGS'!AV121</f>
        <v>3.7300529860763189E-2</v>
      </c>
      <c r="AW121" s="437">
        <f>'3M - LGS'!AW121</f>
        <v>3.8120776644651931E-2</v>
      </c>
      <c r="AX121" s="437">
        <f>'3M - LGS'!AX121</f>
        <v>3.7079071688786033E-2</v>
      </c>
      <c r="AY121" s="437">
        <f>'3M - LGS'!AY121</f>
        <v>3.6245984750808875E-2</v>
      </c>
      <c r="AZ121" s="437">
        <f>'3M - LGS'!AZ121</f>
        <v>3.6193703698225145E-2</v>
      </c>
      <c r="BA121" s="437">
        <f>'3M - LGS'!BA121</f>
        <v>3.7086667780013495E-2</v>
      </c>
      <c r="BB121" s="437">
        <f>'3M - LGS'!BB121</f>
        <v>3.8171627509572349E-2</v>
      </c>
      <c r="BC121" s="437">
        <f>'3M - LGS'!BC121</f>
        <v>3.8593958761605734E-2</v>
      </c>
      <c r="BD121" s="437">
        <f>'3M - LGS'!BD121</f>
        <v>7.0463780553378111E-2</v>
      </c>
      <c r="BE121" s="437">
        <f>'3M - LGS'!BE121</f>
        <v>6.8306736324093592E-2</v>
      </c>
      <c r="BF121" s="437">
        <f>'3M - LGS'!BF121</f>
        <v>6.8416742339354783E-2</v>
      </c>
      <c r="BG121" s="437">
        <f>'3M - LGS'!BG121</f>
        <v>6.7203767027659775E-2</v>
      </c>
      <c r="BH121" s="437">
        <f>'3M - LGS'!BH121</f>
        <v>3.7300529860763189E-2</v>
      </c>
      <c r="BI121" s="437">
        <f>'3M - LGS'!BI121</f>
        <v>3.8120776644651931E-2</v>
      </c>
      <c r="BJ121" s="437">
        <f>'3M - LGS'!BJ121</f>
        <v>3.7079071688786033E-2</v>
      </c>
      <c r="BK121" s="437">
        <f>'3M - LGS'!BK121</f>
        <v>3.6245984750808875E-2</v>
      </c>
      <c r="BL121" s="437">
        <f>'3M - LGS'!BL121</f>
        <v>3.6193703698225145E-2</v>
      </c>
      <c r="BM121" s="437">
        <f>'3M - LGS'!BM121</f>
        <v>3.7086667780013495E-2</v>
      </c>
      <c r="BN121" s="437">
        <f>'3M - LGS'!BN121</f>
        <v>3.8171627509572349E-2</v>
      </c>
      <c r="BO121" s="437">
        <f>'3M - LGS'!BO121</f>
        <v>3.8593958761605734E-2</v>
      </c>
      <c r="BP121" s="437">
        <f>'3M - LGS'!BP121</f>
        <v>7.0463780553378111E-2</v>
      </c>
      <c r="BQ121" s="437">
        <f>'3M - LGS'!BQ121</f>
        <v>6.8306736324093592E-2</v>
      </c>
      <c r="BR121" s="437">
        <f>'3M - LGS'!BR121</f>
        <v>6.8416742339354783E-2</v>
      </c>
      <c r="BS121" s="437">
        <f>'3M - LGS'!BS121</f>
        <v>6.7203767027659775E-2</v>
      </c>
      <c r="BT121" s="437">
        <f>'3M - LGS'!BT121</f>
        <v>3.7300529860763189E-2</v>
      </c>
      <c r="BU121" s="437">
        <f>'3M - LGS'!BU121</f>
        <v>3.8120776644651931E-2</v>
      </c>
      <c r="BV121" s="437">
        <f>'3M - LGS'!BV121</f>
        <v>3.7079071688786033E-2</v>
      </c>
      <c r="BW121" s="437">
        <f>'3M - LGS'!BW121</f>
        <v>3.6245984750808875E-2</v>
      </c>
      <c r="BX121" s="437">
        <f>'3M - LGS'!BX121</f>
        <v>3.6193703698225145E-2</v>
      </c>
      <c r="BY121" s="437">
        <f>'3M - LGS'!BY121</f>
        <v>3.7086667780013495E-2</v>
      </c>
      <c r="BZ121" s="437">
        <f>'3M - LGS'!BZ121</f>
        <v>3.8171627509572349E-2</v>
      </c>
      <c r="CA121" s="437">
        <f>'3M - LGS'!CA121</f>
        <v>3.8593958761605734E-2</v>
      </c>
      <c r="CB121" s="437">
        <f>'3M - LGS'!CB121</f>
        <v>7.0463780553378111E-2</v>
      </c>
      <c r="CC121" s="437">
        <f>'3M - LGS'!CC121</f>
        <v>6.8306736324093592E-2</v>
      </c>
      <c r="CD121" s="437">
        <f>'3M - LGS'!CD121</f>
        <v>6.8416742339354783E-2</v>
      </c>
      <c r="CE121" s="437">
        <f>'3M - LGS'!CE121</f>
        <v>6.7203767027659775E-2</v>
      </c>
      <c r="CF121" s="437">
        <f>'3M - LGS'!CF121</f>
        <v>3.7300529860763189E-2</v>
      </c>
      <c r="CG121" s="437">
        <f>'3M - LGS'!CG121</f>
        <v>3.8120776644651931E-2</v>
      </c>
      <c r="CH121" s="437">
        <f>'3M - LGS'!CH121</f>
        <v>3.7079071688786033E-2</v>
      </c>
    </row>
    <row r="122" spans="1:86" ht="15" hidden="1" thickBot="1" x14ac:dyDescent="0.35">
      <c r="A122" s="582"/>
      <c r="B122" s="96" t="s">
        <v>8</v>
      </c>
      <c r="C122" s="413">
        <f>'3M - LGS'!C122</f>
        <v>3.5649855515331237E-2</v>
      </c>
      <c r="D122" s="413">
        <f>'3M - LGS'!D122</f>
        <v>3.5953018154389928E-2</v>
      </c>
      <c r="E122" s="413">
        <f>'3M - LGS'!E122</f>
        <v>3.644375681733069E-2</v>
      </c>
      <c r="F122" s="413">
        <f>'3M - LGS'!F122</f>
        <v>3.8707877456505356E-2</v>
      </c>
      <c r="G122" s="413">
        <f>'3M - LGS'!G122</f>
        <v>4.0230004035839192E-2</v>
      </c>
      <c r="H122" s="413">
        <f>'3M - LGS'!H122</f>
        <v>7.2536866721180329E-2</v>
      </c>
      <c r="I122" s="437">
        <f>'3M - LGS'!I122</f>
        <v>7.5161523351541415E-2</v>
      </c>
      <c r="J122" s="437">
        <f>'3M - LGS'!J122</f>
        <v>7.5431260863154562E-2</v>
      </c>
      <c r="K122" s="437">
        <f>'3M - LGS'!K122</f>
        <v>7.2522025163075515E-2</v>
      </c>
      <c r="L122" s="437">
        <f>'3M - LGS'!L122</f>
        <v>3.9688777653336546E-2</v>
      </c>
      <c r="M122" s="437">
        <f>'3M - LGS'!M122</f>
        <v>4.0591960718796005E-2</v>
      </c>
      <c r="N122" s="437">
        <f>'3M - LGS'!N122</f>
        <v>3.9423224025525838E-2</v>
      </c>
      <c r="O122" s="437">
        <f>'3M - LGS'!O122</f>
        <v>3.8325519266981398E-2</v>
      </c>
      <c r="P122" s="437">
        <f>'3M - LGS'!P122</f>
        <v>3.8097015707161286E-2</v>
      </c>
      <c r="Q122" s="437">
        <f>'3M - LGS'!Q122</f>
        <v>3.9024322120354706E-2</v>
      </c>
      <c r="R122" s="437">
        <f>'3M - LGS'!R122</f>
        <v>4.090411042839532E-2</v>
      </c>
      <c r="S122" s="437">
        <f>'3M - LGS'!S122</f>
        <v>4.1376731917408906E-2</v>
      </c>
      <c r="T122" s="437">
        <f>'3M - LGS'!T122</f>
        <v>7.7419480223343495E-2</v>
      </c>
      <c r="U122" s="437">
        <f>'3M - LGS'!U122</f>
        <v>7.5161523351541415E-2</v>
      </c>
      <c r="V122" s="437">
        <f>'3M - LGS'!V122</f>
        <v>7.5431260863154562E-2</v>
      </c>
      <c r="W122" s="437">
        <f>'3M - LGS'!W122</f>
        <v>7.2522025163075515E-2</v>
      </c>
      <c r="X122" s="437">
        <f>'3M - LGS'!X122</f>
        <v>3.9688777653336546E-2</v>
      </c>
      <c r="Y122" s="437">
        <f>'3M - LGS'!Y122</f>
        <v>4.0591960718796005E-2</v>
      </c>
      <c r="Z122" s="437">
        <f>'3M - LGS'!Z122</f>
        <v>3.9423224025525838E-2</v>
      </c>
      <c r="AA122" s="437">
        <f>'3M - LGS'!AA122</f>
        <v>3.8325519266981398E-2</v>
      </c>
      <c r="AB122" s="437">
        <f>'3M - LGS'!AB122</f>
        <v>3.8097015707161286E-2</v>
      </c>
      <c r="AC122" s="437">
        <f>'3M - LGS'!AC122</f>
        <v>3.9024322120354706E-2</v>
      </c>
      <c r="AD122" s="437">
        <f>'3M - LGS'!AD122</f>
        <v>4.090411042839532E-2</v>
      </c>
      <c r="AE122" s="437">
        <f>'3M - LGS'!AE122</f>
        <v>4.1376731917408906E-2</v>
      </c>
      <c r="AF122" s="437">
        <f>'3M - LGS'!AF122</f>
        <v>7.7419480223343495E-2</v>
      </c>
      <c r="AG122" s="437">
        <f>'3M - LGS'!AG122</f>
        <v>7.5161523351541415E-2</v>
      </c>
      <c r="AH122" s="437">
        <f>'3M - LGS'!AH122</f>
        <v>7.5431260863154562E-2</v>
      </c>
      <c r="AI122" s="437">
        <f>'3M - LGS'!AI122</f>
        <v>7.2522025163075515E-2</v>
      </c>
      <c r="AJ122" s="437">
        <f>'3M - LGS'!AJ122</f>
        <v>3.9688777653336546E-2</v>
      </c>
      <c r="AK122" s="437">
        <f>'3M - LGS'!AK122</f>
        <v>4.0591960718796005E-2</v>
      </c>
      <c r="AL122" s="437">
        <f>'3M - LGS'!AL122</f>
        <v>3.9423224025525838E-2</v>
      </c>
      <c r="AM122" s="437">
        <f>'3M - LGS'!AM122</f>
        <v>3.8325519266981398E-2</v>
      </c>
      <c r="AN122" s="437">
        <f>'3M - LGS'!AN122</f>
        <v>3.8097015707161286E-2</v>
      </c>
      <c r="AO122" s="437">
        <f>'3M - LGS'!AO122</f>
        <v>3.9024322120354706E-2</v>
      </c>
      <c r="AP122" s="437">
        <f>'3M - LGS'!AP122</f>
        <v>4.090411042839532E-2</v>
      </c>
      <c r="AQ122" s="437">
        <f>'3M - LGS'!AQ122</f>
        <v>4.1376731917408906E-2</v>
      </c>
      <c r="AR122" s="437">
        <f>'3M - LGS'!AR122</f>
        <v>7.7419480223343495E-2</v>
      </c>
      <c r="AS122" s="437">
        <f>'3M - LGS'!AS122</f>
        <v>7.5161523351541415E-2</v>
      </c>
      <c r="AT122" s="437">
        <f>'3M - LGS'!AT122</f>
        <v>7.5431260863154562E-2</v>
      </c>
      <c r="AU122" s="437">
        <f>'3M - LGS'!AU122</f>
        <v>7.2522025163075515E-2</v>
      </c>
      <c r="AV122" s="437">
        <f>'3M - LGS'!AV122</f>
        <v>3.9688777653336546E-2</v>
      </c>
      <c r="AW122" s="437">
        <f>'3M - LGS'!AW122</f>
        <v>4.0591960718796005E-2</v>
      </c>
      <c r="AX122" s="437">
        <f>'3M - LGS'!AX122</f>
        <v>3.9423224025525838E-2</v>
      </c>
      <c r="AY122" s="437">
        <f>'3M - LGS'!AY122</f>
        <v>3.8325519266981398E-2</v>
      </c>
      <c r="AZ122" s="437">
        <f>'3M - LGS'!AZ122</f>
        <v>3.8097015707161286E-2</v>
      </c>
      <c r="BA122" s="437">
        <f>'3M - LGS'!BA122</f>
        <v>3.9024322120354706E-2</v>
      </c>
      <c r="BB122" s="437">
        <f>'3M - LGS'!BB122</f>
        <v>4.090411042839532E-2</v>
      </c>
      <c r="BC122" s="437">
        <f>'3M - LGS'!BC122</f>
        <v>4.1376731917408906E-2</v>
      </c>
      <c r="BD122" s="437">
        <f>'3M - LGS'!BD122</f>
        <v>7.7419480223343495E-2</v>
      </c>
      <c r="BE122" s="437">
        <f>'3M - LGS'!BE122</f>
        <v>7.5161523351541415E-2</v>
      </c>
      <c r="BF122" s="437">
        <f>'3M - LGS'!BF122</f>
        <v>7.5431260863154562E-2</v>
      </c>
      <c r="BG122" s="437">
        <f>'3M - LGS'!BG122</f>
        <v>7.2522025163075515E-2</v>
      </c>
      <c r="BH122" s="437">
        <f>'3M - LGS'!BH122</f>
        <v>3.9688777653336546E-2</v>
      </c>
      <c r="BI122" s="437">
        <f>'3M - LGS'!BI122</f>
        <v>4.0591960718796005E-2</v>
      </c>
      <c r="BJ122" s="437">
        <f>'3M - LGS'!BJ122</f>
        <v>3.9423224025525838E-2</v>
      </c>
      <c r="BK122" s="437">
        <f>'3M - LGS'!BK122</f>
        <v>3.8325519266981398E-2</v>
      </c>
      <c r="BL122" s="437">
        <f>'3M - LGS'!BL122</f>
        <v>3.8097015707161286E-2</v>
      </c>
      <c r="BM122" s="437">
        <f>'3M - LGS'!BM122</f>
        <v>3.9024322120354706E-2</v>
      </c>
      <c r="BN122" s="437">
        <f>'3M - LGS'!BN122</f>
        <v>4.090411042839532E-2</v>
      </c>
      <c r="BO122" s="437">
        <f>'3M - LGS'!BO122</f>
        <v>4.1376731917408906E-2</v>
      </c>
      <c r="BP122" s="437">
        <f>'3M - LGS'!BP122</f>
        <v>7.7419480223343495E-2</v>
      </c>
      <c r="BQ122" s="437">
        <f>'3M - LGS'!BQ122</f>
        <v>7.5161523351541415E-2</v>
      </c>
      <c r="BR122" s="437">
        <f>'3M - LGS'!BR122</f>
        <v>7.5431260863154562E-2</v>
      </c>
      <c r="BS122" s="437">
        <f>'3M - LGS'!BS122</f>
        <v>7.2522025163075515E-2</v>
      </c>
      <c r="BT122" s="437">
        <f>'3M - LGS'!BT122</f>
        <v>3.9688777653336546E-2</v>
      </c>
      <c r="BU122" s="437">
        <f>'3M - LGS'!BU122</f>
        <v>4.0591960718796005E-2</v>
      </c>
      <c r="BV122" s="437">
        <f>'3M - LGS'!BV122</f>
        <v>3.9423224025525838E-2</v>
      </c>
      <c r="BW122" s="437">
        <f>'3M - LGS'!BW122</f>
        <v>3.8325519266981398E-2</v>
      </c>
      <c r="BX122" s="437">
        <f>'3M - LGS'!BX122</f>
        <v>3.8097015707161286E-2</v>
      </c>
      <c r="BY122" s="437">
        <f>'3M - LGS'!BY122</f>
        <v>3.9024322120354706E-2</v>
      </c>
      <c r="BZ122" s="437">
        <f>'3M - LGS'!BZ122</f>
        <v>4.090411042839532E-2</v>
      </c>
      <c r="CA122" s="437">
        <f>'3M - LGS'!CA122</f>
        <v>4.1376731917408906E-2</v>
      </c>
      <c r="CB122" s="437">
        <f>'3M - LGS'!CB122</f>
        <v>7.7419480223343495E-2</v>
      </c>
      <c r="CC122" s="437">
        <f>'3M - LGS'!CC122</f>
        <v>7.5161523351541415E-2</v>
      </c>
      <c r="CD122" s="437">
        <f>'3M - LGS'!CD122</f>
        <v>7.5431260863154562E-2</v>
      </c>
      <c r="CE122" s="437">
        <f>'3M - LGS'!CE122</f>
        <v>7.2522025163075515E-2</v>
      </c>
      <c r="CF122" s="437">
        <f>'3M - LGS'!CF122</f>
        <v>3.9688777653336546E-2</v>
      </c>
      <c r="CG122" s="437">
        <f>'3M - LGS'!CG122</f>
        <v>4.0591960718796005E-2</v>
      </c>
      <c r="CH122" s="437">
        <f>'3M - LGS'!CH122</f>
        <v>3.9423224025525838E-2</v>
      </c>
    </row>
    <row r="123" spans="1:86" hidden="1" x14ac:dyDescent="0.3">
      <c r="A123" s="113"/>
      <c r="B123" s="113"/>
      <c r="C123" s="114"/>
      <c r="D123" s="114"/>
      <c r="E123" s="114"/>
      <c r="F123" s="114"/>
      <c r="G123" s="114"/>
      <c r="H123" s="114"/>
      <c r="I123" s="114"/>
      <c r="J123" s="114"/>
      <c r="K123" s="114"/>
      <c r="L123" s="114"/>
      <c r="M123" s="114"/>
      <c r="N123" s="114"/>
      <c r="O123" s="115"/>
    </row>
    <row r="124" spans="1:86" ht="15" hidden="1" thickBot="1" x14ac:dyDescent="0.35"/>
    <row r="125" spans="1:86" ht="15" hidden="1" thickBot="1" x14ac:dyDescent="0.35">
      <c r="C125" s="583" t="s">
        <v>125</v>
      </c>
      <c r="D125" s="577"/>
      <c r="E125" s="577"/>
      <c r="F125" s="577"/>
      <c r="G125" s="577"/>
      <c r="H125" s="577"/>
      <c r="I125" s="577"/>
      <c r="J125" s="577"/>
      <c r="K125" s="577"/>
      <c r="L125" s="577"/>
      <c r="M125" s="577"/>
      <c r="N125" s="578"/>
      <c r="O125" s="576" t="s">
        <v>125</v>
      </c>
      <c r="P125" s="577"/>
      <c r="Q125" s="577"/>
      <c r="R125" s="577"/>
      <c r="S125" s="577"/>
      <c r="T125" s="577"/>
      <c r="U125" s="577"/>
      <c r="V125" s="577"/>
      <c r="W125" s="577"/>
      <c r="X125" s="577"/>
      <c r="Y125" s="577"/>
      <c r="Z125" s="578"/>
      <c r="AA125" s="576" t="s">
        <v>125</v>
      </c>
      <c r="AB125" s="577"/>
      <c r="AC125" s="577"/>
      <c r="AD125" s="577"/>
      <c r="AE125" s="577"/>
      <c r="AF125" s="577"/>
      <c r="AG125" s="577"/>
      <c r="AH125" s="577"/>
      <c r="AI125" s="577"/>
      <c r="AJ125" s="577"/>
      <c r="AK125" s="577"/>
      <c r="AL125" s="578"/>
      <c r="AM125" s="576" t="s">
        <v>125</v>
      </c>
      <c r="AN125" s="577"/>
      <c r="AO125" s="577"/>
      <c r="AP125" s="577"/>
      <c r="AQ125" s="577"/>
      <c r="AR125" s="577"/>
      <c r="AS125" s="577"/>
      <c r="AT125" s="577"/>
      <c r="AU125" s="577"/>
      <c r="AV125" s="577"/>
      <c r="AW125" s="577"/>
      <c r="AX125" s="578"/>
      <c r="AY125" s="576" t="s">
        <v>125</v>
      </c>
      <c r="AZ125" s="577"/>
      <c r="BA125" s="577"/>
      <c r="BB125" s="577"/>
      <c r="BC125" s="577"/>
      <c r="BD125" s="577"/>
      <c r="BE125" s="577"/>
      <c r="BF125" s="577"/>
      <c r="BG125" s="577"/>
      <c r="BH125" s="577"/>
      <c r="BI125" s="577"/>
      <c r="BJ125" s="578"/>
      <c r="BK125" s="576" t="s">
        <v>125</v>
      </c>
      <c r="BL125" s="577"/>
      <c r="BM125" s="577"/>
      <c r="BN125" s="577"/>
      <c r="BO125" s="577"/>
      <c r="BP125" s="577"/>
      <c r="BQ125" s="577"/>
      <c r="BR125" s="577"/>
      <c r="BS125" s="577"/>
      <c r="BT125" s="577"/>
      <c r="BU125" s="577"/>
      <c r="BV125" s="578"/>
      <c r="BW125" s="576" t="s">
        <v>125</v>
      </c>
      <c r="BX125" s="577"/>
      <c r="BY125" s="577"/>
      <c r="BZ125" s="577"/>
      <c r="CA125" s="577"/>
      <c r="CB125" s="577"/>
      <c r="CC125" s="577"/>
      <c r="CD125" s="577"/>
      <c r="CE125" s="577"/>
      <c r="CF125" s="577"/>
      <c r="CG125" s="577"/>
      <c r="CH125" s="579"/>
    </row>
    <row r="126" spans="1:86" ht="15" hidden="1" customHeight="1" thickBot="1" x14ac:dyDescent="0.35">
      <c r="A126" s="580" t="s">
        <v>126</v>
      </c>
      <c r="B126" s="306" t="s">
        <v>124</v>
      </c>
      <c r="C126" s="174">
        <f>C$4</f>
        <v>44927</v>
      </c>
      <c r="D126" s="174">
        <f t="shared" ref="D126:BO126" si="108">D$4</f>
        <v>44958</v>
      </c>
      <c r="E126" s="174">
        <f t="shared" si="108"/>
        <v>44986</v>
      </c>
      <c r="F126" s="174">
        <f t="shared" si="108"/>
        <v>45017</v>
      </c>
      <c r="G126" s="174">
        <f t="shared" si="108"/>
        <v>45047</v>
      </c>
      <c r="H126" s="174">
        <f t="shared" si="108"/>
        <v>45078</v>
      </c>
      <c r="I126" s="174">
        <f t="shared" si="108"/>
        <v>45108</v>
      </c>
      <c r="J126" s="174">
        <f t="shared" si="108"/>
        <v>45139</v>
      </c>
      <c r="K126" s="174">
        <f t="shared" si="108"/>
        <v>45170</v>
      </c>
      <c r="L126" s="174">
        <f t="shared" si="108"/>
        <v>45200</v>
      </c>
      <c r="M126" s="174">
        <f t="shared" si="108"/>
        <v>45231</v>
      </c>
      <c r="N126" s="174">
        <f t="shared" si="108"/>
        <v>45261</v>
      </c>
      <c r="O126" s="174">
        <f t="shared" si="108"/>
        <v>45292</v>
      </c>
      <c r="P126" s="174">
        <f t="shared" si="108"/>
        <v>45323</v>
      </c>
      <c r="Q126" s="174">
        <f t="shared" si="108"/>
        <v>45352</v>
      </c>
      <c r="R126" s="174">
        <f t="shared" si="108"/>
        <v>45383</v>
      </c>
      <c r="S126" s="174">
        <f t="shared" si="108"/>
        <v>45413</v>
      </c>
      <c r="T126" s="174">
        <f t="shared" si="108"/>
        <v>45444</v>
      </c>
      <c r="U126" s="174">
        <f t="shared" si="108"/>
        <v>45474</v>
      </c>
      <c r="V126" s="174">
        <f t="shared" si="108"/>
        <v>45505</v>
      </c>
      <c r="W126" s="174">
        <f t="shared" si="108"/>
        <v>45536</v>
      </c>
      <c r="X126" s="174">
        <f t="shared" si="108"/>
        <v>45566</v>
      </c>
      <c r="Y126" s="174">
        <f t="shared" si="108"/>
        <v>45597</v>
      </c>
      <c r="Z126" s="174">
        <f t="shared" si="108"/>
        <v>45627</v>
      </c>
      <c r="AA126" s="174">
        <f t="shared" si="108"/>
        <v>45658</v>
      </c>
      <c r="AB126" s="174">
        <f t="shared" si="108"/>
        <v>45689</v>
      </c>
      <c r="AC126" s="174">
        <f t="shared" si="108"/>
        <v>45717</v>
      </c>
      <c r="AD126" s="174">
        <f t="shared" si="108"/>
        <v>45748</v>
      </c>
      <c r="AE126" s="174">
        <f t="shared" si="108"/>
        <v>45778</v>
      </c>
      <c r="AF126" s="174">
        <f t="shared" si="108"/>
        <v>45809</v>
      </c>
      <c r="AG126" s="174">
        <f t="shared" si="108"/>
        <v>45839</v>
      </c>
      <c r="AH126" s="174">
        <f t="shared" si="108"/>
        <v>45870</v>
      </c>
      <c r="AI126" s="174">
        <f t="shared" si="108"/>
        <v>45901</v>
      </c>
      <c r="AJ126" s="174">
        <f t="shared" si="108"/>
        <v>45931</v>
      </c>
      <c r="AK126" s="174">
        <f t="shared" si="108"/>
        <v>45962</v>
      </c>
      <c r="AL126" s="174">
        <f t="shared" si="108"/>
        <v>45992</v>
      </c>
      <c r="AM126" s="174">
        <f t="shared" si="108"/>
        <v>46023</v>
      </c>
      <c r="AN126" s="174">
        <f t="shared" si="108"/>
        <v>46054</v>
      </c>
      <c r="AO126" s="174">
        <f t="shared" si="108"/>
        <v>46082</v>
      </c>
      <c r="AP126" s="174">
        <f t="shared" si="108"/>
        <v>46113</v>
      </c>
      <c r="AQ126" s="174">
        <f t="shared" si="108"/>
        <v>46143</v>
      </c>
      <c r="AR126" s="174">
        <f t="shared" si="108"/>
        <v>46174</v>
      </c>
      <c r="AS126" s="174">
        <f t="shared" si="108"/>
        <v>46204</v>
      </c>
      <c r="AT126" s="174">
        <f t="shared" si="108"/>
        <v>46235</v>
      </c>
      <c r="AU126" s="174">
        <f t="shared" si="108"/>
        <v>46266</v>
      </c>
      <c r="AV126" s="174">
        <f t="shared" si="108"/>
        <v>46296</v>
      </c>
      <c r="AW126" s="174">
        <f t="shared" si="108"/>
        <v>46327</v>
      </c>
      <c r="AX126" s="174">
        <f t="shared" si="108"/>
        <v>46357</v>
      </c>
      <c r="AY126" s="174">
        <f t="shared" si="108"/>
        <v>46388</v>
      </c>
      <c r="AZ126" s="174">
        <f t="shared" si="108"/>
        <v>46419</v>
      </c>
      <c r="BA126" s="174">
        <f t="shared" si="108"/>
        <v>46447</v>
      </c>
      <c r="BB126" s="174">
        <f t="shared" si="108"/>
        <v>46478</v>
      </c>
      <c r="BC126" s="174">
        <f t="shared" si="108"/>
        <v>46508</v>
      </c>
      <c r="BD126" s="174">
        <f t="shared" si="108"/>
        <v>46539</v>
      </c>
      <c r="BE126" s="174">
        <f t="shared" si="108"/>
        <v>46569</v>
      </c>
      <c r="BF126" s="174">
        <f t="shared" si="108"/>
        <v>46600</v>
      </c>
      <c r="BG126" s="174">
        <f t="shared" si="108"/>
        <v>46631</v>
      </c>
      <c r="BH126" s="174">
        <f t="shared" si="108"/>
        <v>46661</v>
      </c>
      <c r="BI126" s="174">
        <f t="shared" si="108"/>
        <v>46692</v>
      </c>
      <c r="BJ126" s="174">
        <f t="shared" si="108"/>
        <v>46722</v>
      </c>
      <c r="BK126" s="174">
        <f t="shared" si="108"/>
        <v>46753</v>
      </c>
      <c r="BL126" s="174">
        <f t="shared" si="108"/>
        <v>46784</v>
      </c>
      <c r="BM126" s="174">
        <f t="shared" si="108"/>
        <v>46813</v>
      </c>
      <c r="BN126" s="174">
        <f t="shared" si="108"/>
        <v>46844</v>
      </c>
      <c r="BO126" s="174">
        <f t="shared" si="108"/>
        <v>46874</v>
      </c>
      <c r="BP126" s="174">
        <f t="shared" ref="BP126:CH126" si="109">BP$4</f>
        <v>46905</v>
      </c>
      <c r="BQ126" s="174">
        <f t="shared" si="109"/>
        <v>46935</v>
      </c>
      <c r="BR126" s="174">
        <f t="shared" si="109"/>
        <v>46966</v>
      </c>
      <c r="BS126" s="174">
        <f t="shared" si="109"/>
        <v>46997</v>
      </c>
      <c r="BT126" s="174">
        <f t="shared" si="109"/>
        <v>47027</v>
      </c>
      <c r="BU126" s="174">
        <f t="shared" si="109"/>
        <v>47058</v>
      </c>
      <c r="BV126" s="174">
        <f t="shared" si="109"/>
        <v>47088</v>
      </c>
      <c r="BW126" s="174">
        <f t="shared" si="109"/>
        <v>47119</v>
      </c>
      <c r="BX126" s="174">
        <f t="shared" si="109"/>
        <v>47150</v>
      </c>
      <c r="BY126" s="174">
        <f t="shared" si="109"/>
        <v>47178</v>
      </c>
      <c r="BZ126" s="174">
        <f t="shared" si="109"/>
        <v>47209</v>
      </c>
      <c r="CA126" s="174">
        <f t="shared" si="109"/>
        <v>47239</v>
      </c>
      <c r="CB126" s="174">
        <f t="shared" si="109"/>
        <v>47270</v>
      </c>
      <c r="CC126" s="174">
        <f t="shared" si="109"/>
        <v>47300</v>
      </c>
      <c r="CD126" s="174">
        <f t="shared" si="109"/>
        <v>47331</v>
      </c>
      <c r="CE126" s="174">
        <f t="shared" si="109"/>
        <v>47362</v>
      </c>
      <c r="CF126" s="174">
        <f t="shared" si="109"/>
        <v>47392</v>
      </c>
      <c r="CG126" s="174">
        <f t="shared" si="109"/>
        <v>47423</v>
      </c>
      <c r="CH126" s="175">
        <f t="shared" si="109"/>
        <v>47453</v>
      </c>
    </row>
    <row r="127" spans="1:86" ht="15" hidden="1" customHeight="1" x14ac:dyDescent="0.3">
      <c r="A127" s="581"/>
      <c r="B127" s="284" t="s">
        <v>20</v>
      </c>
      <c r="C127" s="414">
        <f>'3M - LGS'!C127</f>
        <v>2.2895204991968425E-3</v>
      </c>
      <c r="D127" s="414">
        <f>'3M - LGS'!D127</f>
        <v>2.3319409027314202E-3</v>
      </c>
      <c r="E127" s="414">
        <f>'3M - LGS'!E127</f>
        <v>2.4937084889108847E-3</v>
      </c>
      <c r="F127" s="414">
        <f>'3M - LGS'!F127</f>
        <v>2.3263396193519705E-3</v>
      </c>
      <c r="G127" s="414">
        <f>'3M - LGS'!G127</f>
        <v>2.7292106283252683E-3</v>
      </c>
      <c r="H127" s="414">
        <f>'3M - LGS'!H127</f>
        <v>9.0022160385136961E-3</v>
      </c>
      <c r="I127" s="438">
        <f>'3M - LGS'!I127</f>
        <v>8.6127213584202469E-3</v>
      </c>
      <c r="J127" s="438">
        <f>'3M - LGS'!J127</f>
        <v>8.975252016225994E-3</v>
      </c>
      <c r="K127" s="438">
        <f>'3M - LGS'!K127</f>
        <v>8.4182634800078395E-3</v>
      </c>
      <c r="L127" s="438">
        <f>'3M - LGS'!L127</f>
        <v>3.0660784549366164E-3</v>
      </c>
      <c r="M127" s="438">
        <f>'3M - LGS'!M127</f>
        <v>3.0709836142917028E-3</v>
      </c>
      <c r="N127" s="438">
        <f>'3M - LGS'!N127</f>
        <v>2.4953650549465562E-3</v>
      </c>
      <c r="O127" s="438">
        <f>'3M - LGS'!O127</f>
        <v>2.4916508593498094E-3</v>
      </c>
      <c r="P127" s="438">
        <f>'3M - LGS'!P127</f>
        <v>2.4497503990795811E-3</v>
      </c>
      <c r="Q127" s="438">
        <f>'3M - LGS'!Q127</f>
        <v>2.6862760407139388E-3</v>
      </c>
      <c r="R127" s="438">
        <f>'3M - LGS'!R127</f>
        <v>1.850484629739667E-3</v>
      </c>
      <c r="S127" s="438">
        <f>'3M - LGS'!S127</f>
        <v>2.2665814293217354E-3</v>
      </c>
      <c r="T127" s="438">
        <f>'3M - LGS'!T127</f>
        <v>9.736339643519696E-3</v>
      </c>
      <c r="U127" s="438">
        <f>'3M - LGS'!U127</f>
        <v>8.6127213584202469E-3</v>
      </c>
      <c r="V127" s="438">
        <f>'3M - LGS'!V127</f>
        <v>8.975252016225994E-3</v>
      </c>
      <c r="W127" s="438">
        <f>'3M - LGS'!W127</f>
        <v>8.4182634800078395E-3</v>
      </c>
      <c r="X127" s="438">
        <f>'3M - LGS'!X127</f>
        <v>3.0660784549366164E-3</v>
      </c>
      <c r="Y127" s="438">
        <f>'3M - LGS'!Y127</f>
        <v>3.0709836142917028E-3</v>
      </c>
      <c r="Z127" s="438">
        <f>'3M - LGS'!Z127</f>
        <v>2.4953650549465562E-3</v>
      </c>
      <c r="AA127" s="438">
        <f>'3M - LGS'!AA127</f>
        <v>2.4916508593498094E-3</v>
      </c>
      <c r="AB127" s="438">
        <f>'3M - LGS'!AB127</f>
        <v>2.4497503990795811E-3</v>
      </c>
      <c r="AC127" s="438">
        <f>'3M - LGS'!AC127</f>
        <v>2.6862760407139388E-3</v>
      </c>
      <c r="AD127" s="438">
        <f>'3M - LGS'!AD127</f>
        <v>1.850484629739667E-3</v>
      </c>
      <c r="AE127" s="438">
        <f>'3M - LGS'!AE127</f>
        <v>2.2665814293217354E-3</v>
      </c>
      <c r="AF127" s="438">
        <f>'3M - LGS'!AF127</f>
        <v>9.736339643519696E-3</v>
      </c>
      <c r="AG127" s="438">
        <f>'3M - LGS'!AG127</f>
        <v>8.6127213584202469E-3</v>
      </c>
      <c r="AH127" s="438">
        <f>'3M - LGS'!AH127</f>
        <v>8.975252016225994E-3</v>
      </c>
      <c r="AI127" s="438">
        <f>'3M - LGS'!AI127</f>
        <v>8.4182634800078395E-3</v>
      </c>
      <c r="AJ127" s="438">
        <f>'3M - LGS'!AJ127</f>
        <v>3.0660784549366164E-3</v>
      </c>
      <c r="AK127" s="438">
        <f>'3M - LGS'!AK127</f>
        <v>3.0709836142917028E-3</v>
      </c>
      <c r="AL127" s="438">
        <f>'3M - LGS'!AL127</f>
        <v>2.4953650549465562E-3</v>
      </c>
      <c r="AM127" s="438">
        <f>'3M - LGS'!AM127</f>
        <v>2.4916508593498094E-3</v>
      </c>
      <c r="AN127" s="438">
        <f>'3M - LGS'!AN127</f>
        <v>2.4497503990795811E-3</v>
      </c>
      <c r="AO127" s="438">
        <f>'3M - LGS'!AO127</f>
        <v>2.6862760407139388E-3</v>
      </c>
      <c r="AP127" s="438">
        <f>'3M - LGS'!AP127</f>
        <v>1.850484629739667E-3</v>
      </c>
      <c r="AQ127" s="438">
        <f>'3M - LGS'!AQ127</f>
        <v>2.2665814293217354E-3</v>
      </c>
      <c r="AR127" s="438">
        <f>'3M - LGS'!AR127</f>
        <v>9.736339643519696E-3</v>
      </c>
      <c r="AS127" s="438">
        <f>'3M - LGS'!AS127</f>
        <v>8.6127213584202469E-3</v>
      </c>
      <c r="AT127" s="438">
        <f>'3M - LGS'!AT127</f>
        <v>8.975252016225994E-3</v>
      </c>
      <c r="AU127" s="438">
        <f>'3M - LGS'!AU127</f>
        <v>8.4182634800078395E-3</v>
      </c>
      <c r="AV127" s="438">
        <f>'3M - LGS'!AV127</f>
        <v>3.0660784549366164E-3</v>
      </c>
      <c r="AW127" s="438">
        <f>'3M - LGS'!AW127</f>
        <v>3.0709836142917028E-3</v>
      </c>
      <c r="AX127" s="438">
        <f>'3M - LGS'!AX127</f>
        <v>2.4953650549465562E-3</v>
      </c>
      <c r="AY127" s="438">
        <f>'3M - LGS'!AY127</f>
        <v>2.4916508593498094E-3</v>
      </c>
      <c r="AZ127" s="438">
        <f>'3M - LGS'!AZ127</f>
        <v>2.4497503990795811E-3</v>
      </c>
      <c r="BA127" s="438">
        <f>'3M - LGS'!BA127</f>
        <v>2.6862760407139388E-3</v>
      </c>
      <c r="BB127" s="438">
        <f>'3M - LGS'!BB127</f>
        <v>1.850484629739667E-3</v>
      </c>
      <c r="BC127" s="438">
        <f>'3M - LGS'!BC127</f>
        <v>2.2665814293217354E-3</v>
      </c>
      <c r="BD127" s="438">
        <f>'3M - LGS'!BD127</f>
        <v>9.736339643519696E-3</v>
      </c>
      <c r="BE127" s="438">
        <f>'3M - LGS'!BE127</f>
        <v>8.6127213584202469E-3</v>
      </c>
      <c r="BF127" s="438">
        <f>'3M - LGS'!BF127</f>
        <v>8.975252016225994E-3</v>
      </c>
      <c r="BG127" s="438">
        <f>'3M - LGS'!BG127</f>
        <v>8.4182634800078395E-3</v>
      </c>
      <c r="BH127" s="438">
        <f>'3M - LGS'!BH127</f>
        <v>3.0660784549366164E-3</v>
      </c>
      <c r="BI127" s="438">
        <f>'3M - LGS'!BI127</f>
        <v>3.0709836142917028E-3</v>
      </c>
      <c r="BJ127" s="438">
        <f>'3M - LGS'!BJ127</f>
        <v>2.4953650549465562E-3</v>
      </c>
      <c r="BK127" s="438">
        <f>'3M - LGS'!BK127</f>
        <v>2.4916508593498094E-3</v>
      </c>
      <c r="BL127" s="438">
        <f>'3M - LGS'!BL127</f>
        <v>2.4497503990795811E-3</v>
      </c>
      <c r="BM127" s="438">
        <f>'3M - LGS'!BM127</f>
        <v>2.6862760407139388E-3</v>
      </c>
      <c r="BN127" s="438">
        <f>'3M - LGS'!BN127</f>
        <v>1.850484629739667E-3</v>
      </c>
      <c r="BO127" s="438">
        <f>'3M - LGS'!BO127</f>
        <v>2.2665814293217354E-3</v>
      </c>
      <c r="BP127" s="438">
        <f>'3M - LGS'!BP127</f>
        <v>9.736339643519696E-3</v>
      </c>
      <c r="BQ127" s="438">
        <f>'3M - LGS'!BQ127</f>
        <v>8.6127213584202469E-3</v>
      </c>
      <c r="BR127" s="438">
        <f>'3M - LGS'!BR127</f>
        <v>8.975252016225994E-3</v>
      </c>
      <c r="BS127" s="438">
        <f>'3M - LGS'!BS127</f>
        <v>8.4182634800078395E-3</v>
      </c>
      <c r="BT127" s="438">
        <f>'3M - LGS'!BT127</f>
        <v>3.0660784549366164E-3</v>
      </c>
      <c r="BU127" s="438">
        <f>'3M - LGS'!BU127</f>
        <v>3.0709836142917028E-3</v>
      </c>
      <c r="BV127" s="438">
        <f>'3M - LGS'!BV127</f>
        <v>2.4953650549465562E-3</v>
      </c>
      <c r="BW127" s="438">
        <f>'3M - LGS'!BW127</f>
        <v>2.4916508593498094E-3</v>
      </c>
      <c r="BX127" s="438">
        <f>'3M - LGS'!BX127</f>
        <v>2.4497503990795811E-3</v>
      </c>
      <c r="BY127" s="438">
        <f>'3M - LGS'!BY127</f>
        <v>2.6862760407139388E-3</v>
      </c>
      <c r="BZ127" s="438">
        <f>'3M - LGS'!BZ127</f>
        <v>1.850484629739667E-3</v>
      </c>
      <c r="CA127" s="438">
        <f>'3M - LGS'!CA127</f>
        <v>2.2665814293217354E-3</v>
      </c>
      <c r="CB127" s="438">
        <f>'3M - LGS'!CB127</f>
        <v>9.736339643519696E-3</v>
      </c>
      <c r="CC127" s="438">
        <f>'3M - LGS'!CC127</f>
        <v>8.6127213584202469E-3</v>
      </c>
      <c r="CD127" s="438">
        <f>'3M - LGS'!CD127</f>
        <v>8.975252016225994E-3</v>
      </c>
      <c r="CE127" s="438">
        <f>'3M - LGS'!CE127</f>
        <v>8.4182634800078395E-3</v>
      </c>
      <c r="CF127" s="438">
        <f>'3M - LGS'!CF127</f>
        <v>3.0660784549366164E-3</v>
      </c>
      <c r="CG127" s="438">
        <f>'3M - LGS'!CG127</f>
        <v>3.0709836142917028E-3</v>
      </c>
      <c r="CH127" s="438">
        <f>'3M - LGS'!CH127</f>
        <v>2.4953650549465562E-3</v>
      </c>
    </row>
    <row r="128" spans="1:86" hidden="1" x14ac:dyDescent="0.3">
      <c r="A128" s="581"/>
      <c r="B128" s="284" t="s">
        <v>0</v>
      </c>
      <c r="C128" s="414">
        <f>'3M - LGS'!C128</f>
        <v>2.8581349608312488E-3</v>
      </c>
      <c r="D128" s="414">
        <f>'3M - LGS'!D128</f>
        <v>3.238503512038369E-3</v>
      </c>
      <c r="E128" s="414">
        <f>'3M - LGS'!E128</f>
        <v>3.8872256628422518E-3</v>
      </c>
      <c r="F128" s="414">
        <f>'3M - LGS'!F128</f>
        <v>2.4374638015569718E-3</v>
      </c>
      <c r="G128" s="414">
        <f>'3M - LGS'!G128</f>
        <v>4.5808133635177606E-3</v>
      </c>
      <c r="H128" s="414">
        <f>'3M - LGS'!H128</f>
        <v>1.5338752045311651E-2</v>
      </c>
      <c r="I128" s="438">
        <f>'3M - LGS'!I128</f>
        <v>1.4180517777057172E-2</v>
      </c>
      <c r="J128" s="438">
        <f>'3M - LGS'!J128</f>
        <v>1.5232643886582896E-2</v>
      </c>
      <c r="K128" s="438">
        <f>'3M - LGS'!K128</f>
        <v>1.5647380810002672E-2</v>
      </c>
      <c r="L128" s="438">
        <f>'3M - LGS'!L128</f>
        <v>3.2264643657163943E-3</v>
      </c>
      <c r="M128" s="438">
        <f>'3M - LGS'!M128</f>
        <v>3.9058841084849108E-3</v>
      </c>
      <c r="N128" s="438">
        <f>'3M - LGS'!N128</f>
        <v>2.8687338829045507E-3</v>
      </c>
      <c r="O128" s="438">
        <f>'3M - LGS'!O128</f>
        <v>3.1925235200415754E-3</v>
      </c>
      <c r="P128" s="438">
        <f>'3M - LGS'!P128</f>
        <v>3.4962713653485982E-3</v>
      </c>
      <c r="Q128" s="438">
        <f>'3M - LGS'!Q128</f>
        <v>4.3145264251817734E-3</v>
      </c>
      <c r="R128" s="438">
        <f>'3M - LGS'!R128</f>
        <v>1.9926481246929804E-3</v>
      </c>
      <c r="S128" s="438">
        <f>'3M - LGS'!S128</f>
        <v>3.9087923266177584E-3</v>
      </c>
      <c r="T128" s="438">
        <f>'3M - LGS'!T128</f>
        <v>1.7017050433728656E-2</v>
      </c>
      <c r="U128" s="438">
        <f>'3M - LGS'!U128</f>
        <v>1.4180517777057172E-2</v>
      </c>
      <c r="V128" s="438">
        <f>'3M - LGS'!V128</f>
        <v>1.5232643886582896E-2</v>
      </c>
      <c r="W128" s="438">
        <f>'3M - LGS'!W128</f>
        <v>1.5647380810002672E-2</v>
      </c>
      <c r="X128" s="438">
        <f>'3M - LGS'!X128</f>
        <v>3.2264643657163943E-3</v>
      </c>
      <c r="Y128" s="438">
        <f>'3M - LGS'!Y128</f>
        <v>3.9058841084849108E-3</v>
      </c>
      <c r="Z128" s="438">
        <f>'3M - LGS'!Z128</f>
        <v>2.8687338829045507E-3</v>
      </c>
      <c r="AA128" s="438">
        <f>'3M - LGS'!AA128</f>
        <v>3.1925235200415754E-3</v>
      </c>
      <c r="AB128" s="438">
        <f>'3M - LGS'!AB128</f>
        <v>3.4962713653485982E-3</v>
      </c>
      <c r="AC128" s="438">
        <f>'3M - LGS'!AC128</f>
        <v>4.3145264251817734E-3</v>
      </c>
      <c r="AD128" s="438">
        <f>'3M - LGS'!AD128</f>
        <v>1.9926481246929804E-3</v>
      </c>
      <c r="AE128" s="438">
        <f>'3M - LGS'!AE128</f>
        <v>3.9087923266177584E-3</v>
      </c>
      <c r="AF128" s="438">
        <f>'3M - LGS'!AF128</f>
        <v>1.7017050433728656E-2</v>
      </c>
      <c r="AG128" s="438">
        <f>'3M - LGS'!AG128</f>
        <v>1.4180517777057172E-2</v>
      </c>
      <c r="AH128" s="438">
        <f>'3M - LGS'!AH128</f>
        <v>1.5232643886582896E-2</v>
      </c>
      <c r="AI128" s="438">
        <f>'3M - LGS'!AI128</f>
        <v>1.5647380810002672E-2</v>
      </c>
      <c r="AJ128" s="438">
        <f>'3M - LGS'!AJ128</f>
        <v>3.2264643657163943E-3</v>
      </c>
      <c r="AK128" s="438">
        <f>'3M - LGS'!AK128</f>
        <v>3.9058841084849108E-3</v>
      </c>
      <c r="AL128" s="438">
        <f>'3M - LGS'!AL128</f>
        <v>2.8687338829045507E-3</v>
      </c>
      <c r="AM128" s="438">
        <f>'3M - LGS'!AM128</f>
        <v>3.1925235200415754E-3</v>
      </c>
      <c r="AN128" s="438">
        <f>'3M - LGS'!AN128</f>
        <v>3.4962713653485982E-3</v>
      </c>
      <c r="AO128" s="438">
        <f>'3M - LGS'!AO128</f>
        <v>4.3145264251817734E-3</v>
      </c>
      <c r="AP128" s="438">
        <f>'3M - LGS'!AP128</f>
        <v>1.9926481246929804E-3</v>
      </c>
      <c r="AQ128" s="438">
        <f>'3M - LGS'!AQ128</f>
        <v>3.9087923266177584E-3</v>
      </c>
      <c r="AR128" s="438">
        <f>'3M - LGS'!AR128</f>
        <v>1.7017050433728656E-2</v>
      </c>
      <c r="AS128" s="438">
        <f>'3M - LGS'!AS128</f>
        <v>1.4180517777057172E-2</v>
      </c>
      <c r="AT128" s="438">
        <f>'3M - LGS'!AT128</f>
        <v>1.5232643886582896E-2</v>
      </c>
      <c r="AU128" s="438">
        <f>'3M - LGS'!AU128</f>
        <v>1.5647380810002672E-2</v>
      </c>
      <c r="AV128" s="438">
        <f>'3M - LGS'!AV128</f>
        <v>3.2264643657163943E-3</v>
      </c>
      <c r="AW128" s="438">
        <f>'3M - LGS'!AW128</f>
        <v>3.9058841084849108E-3</v>
      </c>
      <c r="AX128" s="438">
        <f>'3M - LGS'!AX128</f>
        <v>2.8687338829045507E-3</v>
      </c>
      <c r="AY128" s="438">
        <f>'3M - LGS'!AY128</f>
        <v>3.1925235200415754E-3</v>
      </c>
      <c r="AZ128" s="438">
        <f>'3M - LGS'!AZ128</f>
        <v>3.4962713653485982E-3</v>
      </c>
      <c r="BA128" s="438">
        <f>'3M - LGS'!BA128</f>
        <v>4.3145264251817734E-3</v>
      </c>
      <c r="BB128" s="438">
        <f>'3M - LGS'!BB128</f>
        <v>1.9926481246929804E-3</v>
      </c>
      <c r="BC128" s="438">
        <f>'3M - LGS'!BC128</f>
        <v>3.9087923266177584E-3</v>
      </c>
      <c r="BD128" s="438">
        <f>'3M - LGS'!BD128</f>
        <v>1.7017050433728656E-2</v>
      </c>
      <c r="BE128" s="438">
        <f>'3M - LGS'!BE128</f>
        <v>1.4180517777057172E-2</v>
      </c>
      <c r="BF128" s="438">
        <f>'3M - LGS'!BF128</f>
        <v>1.5232643886582896E-2</v>
      </c>
      <c r="BG128" s="438">
        <f>'3M - LGS'!BG128</f>
        <v>1.5647380810002672E-2</v>
      </c>
      <c r="BH128" s="438">
        <f>'3M - LGS'!BH128</f>
        <v>3.2264643657163943E-3</v>
      </c>
      <c r="BI128" s="438">
        <f>'3M - LGS'!BI128</f>
        <v>3.9058841084849108E-3</v>
      </c>
      <c r="BJ128" s="438">
        <f>'3M - LGS'!BJ128</f>
        <v>2.8687338829045507E-3</v>
      </c>
      <c r="BK128" s="438">
        <f>'3M - LGS'!BK128</f>
        <v>3.1925235200415754E-3</v>
      </c>
      <c r="BL128" s="438">
        <f>'3M - LGS'!BL128</f>
        <v>3.4962713653485982E-3</v>
      </c>
      <c r="BM128" s="438">
        <f>'3M - LGS'!BM128</f>
        <v>4.3145264251817734E-3</v>
      </c>
      <c r="BN128" s="438">
        <f>'3M - LGS'!BN128</f>
        <v>1.9926481246929804E-3</v>
      </c>
      <c r="BO128" s="438">
        <f>'3M - LGS'!BO128</f>
        <v>3.9087923266177584E-3</v>
      </c>
      <c r="BP128" s="438">
        <f>'3M - LGS'!BP128</f>
        <v>1.7017050433728656E-2</v>
      </c>
      <c r="BQ128" s="438">
        <f>'3M - LGS'!BQ128</f>
        <v>1.4180517777057172E-2</v>
      </c>
      <c r="BR128" s="438">
        <f>'3M - LGS'!BR128</f>
        <v>1.5232643886582896E-2</v>
      </c>
      <c r="BS128" s="438">
        <f>'3M - LGS'!BS128</f>
        <v>1.5647380810002672E-2</v>
      </c>
      <c r="BT128" s="438">
        <f>'3M - LGS'!BT128</f>
        <v>3.2264643657163943E-3</v>
      </c>
      <c r="BU128" s="438">
        <f>'3M - LGS'!BU128</f>
        <v>3.9058841084849108E-3</v>
      </c>
      <c r="BV128" s="438">
        <f>'3M - LGS'!BV128</f>
        <v>2.8687338829045507E-3</v>
      </c>
      <c r="BW128" s="438">
        <f>'3M - LGS'!BW128</f>
        <v>3.1925235200415754E-3</v>
      </c>
      <c r="BX128" s="438">
        <f>'3M - LGS'!BX128</f>
        <v>3.4962713653485982E-3</v>
      </c>
      <c r="BY128" s="438">
        <f>'3M - LGS'!BY128</f>
        <v>4.3145264251817734E-3</v>
      </c>
      <c r="BZ128" s="438">
        <f>'3M - LGS'!BZ128</f>
        <v>1.9926481246929804E-3</v>
      </c>
      <c r="CA128" s="438">
        <f>'3M - LGS'!CA128</f>
        <v>3.9087923266177584E-3</v>
      </c>
      <c r="CB128" s="438">
        <f>'3M - LGS'!CB128</f>
        <v>1.7017050433728656E-2</v>
      </c>
      <c r="CC128" s="438">
        <f>'3M - LGS'!CC128</f>
        <v>1.4180517777057172E-2</v>
      </c>
      <c r="CD128" s="438">
        <f>'3M - LGS'!CD128</f>
        <v>1.5232643886582896E-2</v>
      </c>
      <c r="CE128" s="438">
        <f>'3M - LGS'!CE128</f>
        <v>1.5647380810002672E-2</v>
      </c>
      <c r="CF128" s="438">
        <f>'3M - LGS'!CF128</f>
        <v>3.2264643657163943E-3</v>
      </c>
      <c r="CG128" s="438">
        <f>'3M - LGS'!CG128</f>
        <v>3.9058841084849108E-3</v>
      </c>
      <c r="CH128" s="438">
        <f>'3M - LGS'!CH128</f>
        <v>2.8687338829045507E-3</v>
      </c>
    </row>
    <row r="129" spans="1:86" hidden="1" x14ac:dyDescent="0.3">
      <c r="A129" s="581"/>
      <c r="B129" s="284" t="s">
        <v>21</v>
      </c>
      <c r="C129" s="414">
        <f>'3M - LGS'!C129</f>
        <v>2.4254096490937396E-3</v>
      </c>
      <c r="D129" s="414">
        <f>'3M - LGS'!D129</f>
        <v>2.335590655240821E-3</v>
      </c>
      <c r="E129" s="414">
        <f>'3M - LGS'!E129</f>
        <v>2.4889826392645057E-3</v>
      </c>
      <c r="F129" s="414">
        <f>'3M - LGS'!F129</f>
        <v>3.2043945289116057E-3</v>
      </c>
      <c r="G129" s="414">
        <f>'3M - LGS'!G129</f>
        <v>3.2521697680947589E-3</v>
      </c>
      <c r="H129" s="414">
        <f>'3M - LGS'!H129</f>
        <v>1.0953175795951181E-2</v>
      </c>
      <c r="I129" s="438">
        <f>'3M - LGS'!I129</f>
        <v>1.0511944989637284E-2</v>
      </c>
      <c r="J129" s="438">
        <f>'3M - LGS'!J129</f>
        <v>1.1024584986742849E-2</v>
      </c>
      <c r="K129" s="438">
        <f>'3M - LGS'!K129</f>
        <v>1.013663510220685E-2</v>
      </c>
      <c r="L129" s="438">
        <f>'3M - LGS'!L129</f>
        <v>3.6782024140982151E-3</v>
      </c>
      <c r="M129" s="438">
        <f>'3M - LGS'!M129</f>
        <v>3.4040551368787527E-3</v>
      </c>
      <c r="N129" s="438">
        <f>'3M - LGS'!N129</f>
        <v>2.7576910512523787E-3</v>
      </c>
      <c r="O129" s="438">
        <f>'3M - LGS'!O129</f>
        <v>2.6629930860492526E-3</v>
      </c>
      <c r="P129" s="438">
        <f>'3M - LGS'!P129</f>
        <v>2.4727688230357296E-3</v>
      </c>
      <c r="Q129" s="438">
        <f>'3M - LGS'!Q129</f>
        <v>2.7030910010354013E-3</v>
      </c>
      <c r="R129" s="438">
        <f>'3M - LGS'!R129</f>
        <v>2.5797166882014369E-3</v>
      </c>
      <c r="S129" s="438">
        <f>'3M - LGS'!S129</f>
        <v>2.728789878554066E-3</v>
      </c>
      <c r="T129" s="438">
        <f>'3M - LGS'!T129</f>
        <v>1.195174193622311E-2</v>
      </c>
      <c r="U129" s="438">
        <f>'3M - LGS'!U129</f>
        <v>1.0511944989637284E-2</v>
      </c>
      <c r="V129" s="438">
        <f>'3M - LGS'!V129</f>
        <v>1.1024584986742849E-2</v>
      </c>
      <c r="W129" s="438">
        <f>'3M - LGS'!W129</f>
        <v>1.013663510220685E-2</v>
      </c>
      <c r="X129" s="438">
        <f>'3M - LGS'!X129</f>
        <v>3.6782024140982151E-3</v>
      </c>
      <c r="Y129" s="438">
        <f>'3M - LGS'!Y129</f>
        <v>3.4040551368787527E-3</v>
      </c>
      <c r="Z129" s="438">
        <f>'3M - LGS'!Z129</f>
        <v>2.7576910512523787E-3</v>
      </c>
      <c r="AA129" s="438">
        <f>'3M - LGS'!AA129</f>
        <v>2.6629930860492526E-3</v>
      </c>
      <c r="AB129" s="438">
        <f>'3M - LGS'!AB129</f>
        <v>2.4727688230357296E-3</v>
      </c>
      <c r="AC129" s="438">
        <f>'3M - LGS'!AC129</f>
        <v>2.7030910010354013E-3</v>
      </c>
      <c r="AD129" s="438">
        <f>'3M - LGS'!AD129</f>
        <v>2.5797166882014369E-3</v>
      </c>
      <c r="AE129" s="438">
        <f>'3M - LGS'!AE129</f>
        <v>2.728789878554066E-3</v>
      </c>
      <c r="AF129" s="438">
        <f>'3M - LGS'!AF129</f>
        <v>1.195174193622311E-2</v>
      </c>
      <c r="AG129" s="438">
        <f>'3M - LGS'!AG129</f>
        <v>1.0511944989637284E-2</v>
      </c>
      <c r="AH129" s="438">
        <f>'3M - LGS'!AH129</f>
        <v>1.1024584986742849E-2</v>
      </c>
      <c r="AI129" s="438">
        <f>'3M - LGS'!AI129</f>
        <v>1.013663510220685E-2</v>
      </c>
      <c r="AJ129" s="438">
        <f>'3M - LGS'!AJ129</f>
        <v>3.6782024140982151E-3</v>
      </c>
      <c r="AK129" s="438">
        <f>'3M - LGS'!AK129</f>
        <v>3.4040551368787527E-3</v>
      </c>
      <c r="AL129" s="438">
        <f>'3M - LGS'!AL129</f>
        <v>2.7576910512523787E-3</v>
      </c>
      <c r="AM129" s="438">
        <f>'3M - LGS'!AM129</f>
        <v>2.6629930860492526E-3</v>
      </c>
      <c r="AN129" s="438">
        <f>'3M - LGS'!AN129</f>
        <v>2.4727688230357296E-3</v>
      </c>
      <c r="AO129" s="438">
        <f>'3M - LGS'!AO129</f>
        <v>2.7030910010354013E-3</v>
      </c>
      <c r="AP129" s="438">
        <f>'3M - LGS'!AP129</f>
        <v>2.5797166882014369E-3</v>
      </c>
      <c r="AQ129" s="438">
        <f>'3M - LGS'!AQ129</f>
        <v>2.728789878554066E-3</v>
      </c>
      <c r="AR129" s="438">
        <f>'3M - LGS'!AR129</f>
        <v>1.195174193622311E-2</v>
      </c>
      <c r="AS129" s="438">
        <f>'3M - LGS'!AS129</f>
        <v>1.0511944989637284E-2</v>
      </c>
      <c r="AT129" s="438">
        <f>'3M - LGS'!AT129</f>
        <v>1.1024584986742849E-2</v>
      </c>
      <c r="AU129" s="438">
        <f>'3M - LGS'!AU129</f>
        <v>1.013663510220685E-2</v>
      </c>
      <c r="AV129" s="438">
        <f>'3M - LGS'!AV129</f>
        <v>3.6782024140982151E-3</v>
      </c>
      <c r="AW129" s="438">
        <f>'3M - LGS'!AW129</f>
        <v>3.4040551368787527E-3</v>
      </c>
      <c r="AX129" s="438">
        <f>'3M - LGS'!AX129</f>
        <v>2.7576910512523787E-3</v>
      </c>
      <c r="AY129" s="438">
        <f>'3M - LGS'!AY129</f>
        <v>2.6629930860492526E-3</v>
      </c>
      <c r="AZ129" s="438">
        <f>'3M - LGS'!AZ129</f>
        <v>2.4727688230357296E-3</v>
      </c>
      <c r="BA129" s="438">
        <f>'3M - LGS'!BA129</f>
        <v>2.7030910010354013E-3</v>
      </c>
      <c r="BB129" s="438">
        <f>'3M - LGS'!BB129</f>
        <v>2.5797166882014369E-3</v>
      </c>
      <c r="BC129" s="438">
        <f>'3M - LGS'!BC129</f>
        <v>2.728789878554066E-3</v>
      </c>
      <c r="BD129" s="438">
        <f>'3M - LGS'!BD129</f>
        <v>1.195174193622311E-2</v>
      </c>
      <c r="BE129" s="438">
        <f>'3M - LGS'!BE129</f>
        <v>1.0511944989637284E-2</v>
      </c>
      <c r="BF129" s="438">
        <f>'3M - LGS'!BF129</f>
        <v>1.1024584986742849E-2</v>
      </c>
      <c r="BG129" s="438">
        <f>'3M - LGS'!BG129</f>
        <v>1.013663510220685E-2</v>
      </c>
      <c r="BH129" s="438">
        <f>'3M - LGS'!BH129</f>
        <v>3.6782024140982151E-3</v>
      </c>
      <c r="BI129" s="438">
        <f>'3M - LGS'!BI129</f>
        <v>3.4040551368787527E-3</v>
      </c>
      <c r="BJ129" s="438">
        <f>'3M - LGS'!BJ129</f>
        <v>2.7576910512523787E-3</v>
      </c>
      <c r="BK129" s="438">
        <f>'3M - LGS'!BK129</f>
        <v>2.6629930860492526E-3</v>
      </c>
      <c r="BL129" s="438">
        <f>'3M - LGS'!BL129</f>
        <v>2.4727688230357296E-3</v>
      </c>
      <c r="BM129" s="438">
        <f>'3M - LGS'!BM129</f>
        <v>2.7030910010354013E-3</v>
      </c>
      <c r="BN129" s="438">
        <f>'3M - LGS'!BN129</f>
        <v>2.5797166882014369E-3</v>
      </c>
      <c r="BO129" s="438">
        <f>'3M - LGS'!BO129</f>
        <v>2.728789878554066E-3</v>
      </c>
      <c r="BP129" s="438">
        <f>'3M - LGS'!BP129</f>
        <v>1.195174193622311E-2</v>
      </c>
      <c r="BQ129" s="438">
        <f>'3M - LGS'!BQ129</f>
        <v>1.0511944989637284E-2</v>
      </c>
      <c r="BR129" s="438">
        <f>'3M - LGS'!BR129</f>
        <v>1.1024584986742849E-2</v>
      </c>
      <c r="BS129" s="438">
        <f>'3M - LGS'!BS129</f>
        <v>1.013663510220685E-2</v>
      </c>
      <c r="BT129" s="438">
        <f>'3M - LGS'!BT129</f>
        <v>3.6782024140982151E-3</v>
      </c>
      <c r="BU129" s="438">
        <f>'3M - LGS'!BU129</f>
        <v>3.4040551368787527E-3</v>
      </c>
      <c r="BV129" s="438">
        <f>'3M - LGS'!BV129</f>
        <v>2.7576910512523787E-3</v>
      </c>
      <c r="BW129" s="438">
        <f>'3M - LGS'!BW129</f>
        <v>2.6629930860492526E-3</v>
      </c>
      <c r="BX129" s="438">
        <f>'3M - LGS'!BX129</f>
        <v>2.4727688230357296E-3</v>
      </c>
      <c r="BY129" s="438">
        <f>'3M - LGS'!BY129</f>
        <v>2.7030910010354013E-3</v>
      </c>
      <c r="BZ129" s="438">
        <f>'3M - LGS'!BZ129</f>
        <v>2.5797166882014369E-3</v>
      </c>
      <c r="CA129" s="438">
        <f>'3M - LGS'!CA129</f>
        <v>2.728789878554066E-3</v>
      </c>
      <c r="CB129" s="438">
        <f>'3M - LGS'!CB129</f>
        <v>1.195174193622311E-2</v>
      </c>
      <c r="CC129" s="438">
        <f>'3M - LGS'!CC129</f>
        <v>1.0511944989637284E-2</v>
      </c>
      <c r="CD129" s="438">
        <f>'3M - LGS'!CD129</f>
        <v>1.1024584986742849E-2</v>
      </c>
      <c r="CE129" s="438">
        <f>'3M - LGS'!CE129</f>
        <v>1.013663510220685E-2</v>
      </c>
      <c r="CF129" s="438">
        <f>'3M - LGS'!CF129</f>
        <v>3.6782024140982151E-3</v>
      </c>
      <c r="CG129" s="438">
        <f>'3M - LGS'!CG129</f>
        <v>3.4040551368787527E-3</v>
      </c>
      <c r="CH129" s="438">
        <f>'3M - LGS'!CH129</f>
        <v>2.7576910512523787E-3</v>
      </c>
    </row>
    <row r="130" spans="1:86" hidden="1" x14ac:dyDescent="0.3">
      <c r="A130" s="581"/>
      <c r="B130" s="284" t="s">
        <v>1</v>
      </c>
      <c r="C130" s="414">
        <f>'3M - LGS'!C130</f>
        <v>0</v>
      </c>
      <c r="D130" s="414">
        <f>'3M - LGS'!D130</f>
        <v>0</v>
      </c>
      <c r="E130" s="414">
        <f>'3M - LGS'!E130</f>
        <v>0</v>
      </c>
      <c r="F130" s="414">
        <f>'3M - LGS'!F130</f>
        <v>3.7121961233341559E-3</v>
      </c>
      <c r="G130" s="414">
        <f>'3M - LGS'!G130</f>
        <v>6.6525280147505441E-3</v>
      </c>
      <c r="H130" s="414">
        <f>'3M - LGS'!H130</f>
        <v>1.5663939535639215E-2</v>
      </c>
      <c r="I130" s="438">
        <f>'3M - LGS'!I130</f>
        <v>1.4343067694591259E-2</v>
      </c>
      <c r="J130" s="438">
        <f>'3M - LGS'!J130</f>
        <v>1.544908838021926E-2</v>
      </c>
      <c r="K130" s="438">
        <f>'3M - LGS'!K130</f>
        <v>1.7167023309361904E-2</v>
      </c>
      <c r="L130" s="438">
        <f>'3M - LGS'!L130</f>
        <v>4.1826249392668815E-3</v>
      </c>
      <c r="M130" s="438">
        <f>'3M - LGS'!M130</f>
        <v>4.2448605475046029E-3</v>
      </c>
      <c r="N130" s="438">
        <f>'3M - LGS'!N130</f>
        <v>0</v>
      </c>
      <c r="O130" s="438">
        <f>'3M - LGS'!O130</f>
        <v>0</v>
      </c>
      <c r="P130" s="438">
        <f>'3M - LGS'!P130</f>
        <v>0</v>
      </c>
      <c r="Q130" s="438">
        <f>'3M - LGS'!Q130</f>
        <v>0</v>
      </c>
      <c r="R130" s="438">
        <f>'3M - LGS'!R130</f>
        <v>3.1222171257922686E-3</v>
      </c>
      <c r="S130" s="438">
        <f>'3M - LGS'!S130</f>
        <v>5.8221841480127247E-3</v>
      </c>
      <c r="T130" s="438">
        <f>'3M - LGS'!T130</f>
        <v>1.7396228744265621E-2</v>
      </c>
      <c r="U130" s="438">
        <f>'3M - LGS'!U130</f>
        <v>1.4343067694591259E-2</v>
      </c>
      <c r="V130" s="438">
        <f>'3M - LGS'!V130</f>
        <v>1.544908838021926E-2</v>
      </c>
      <c r="W130" s="438">
        <f>'3M - LGS'!W130</f>
        <v>1.7167023309361904E-2</v>
      </c>
      <c r="X130" s="438">
        <f>'3M - LGS'!X130</f>
        <v>4.1826249392668815E-3</v>
      </c>
      <c r="Y130" s="438">
        <f>'3M - LGS'!Y130</f>
        <v>4.2448605475046029E-3</v>
      </c>
      <c r="Z130" s="438">
        <f>'3M - LGS'!Z130</f>
        <v>0</v>
      </c>
      <c r="AA130" s="438">
        <f>'3M - LGS'!AA130</f>
        <v>0</v>
      </c>
      <c r="AB130" s="438">
        <f>'3M - LGS'!AB130</f>
        <v>0</v>
      </c>
      <c r="AC130" s="438">
        <f>'3M - LGS'!AC130</f>
        <v>0</v>
      </c>
      <c r="AD130" s="438">
        <f>'3M - LGS'!AD130</f>
        <v>3.1222171257922686E-3</v>
      </c>
      <c r="AE130" s="438">
        <f>'3M - LGS'!AE130</f>
        <v>5.8221841480127247E-3</v>
      </c>
      <c r="AF130" s="438">
        <f>'3M - LGS'!AF130</f>
        <v>1.7396228744265621E-2</v>
      </c>
      <c r="AG130" s="438">
        <f>'3M - LGS'!AG130</f>
        <v>1.4343067694591259E-2</v>
      </c>
      <c r="AH130" s="438">
        <f>'3M - LGS'!AH130</f>
        <v>1.544908838021926E-2</v>
      </c>
      <c r="AI130" s="438">
        <f>'3M - LGS'!AI130</f>
        <v>1.7167023309361904E-2</v>
      </c>
      <c r="AJ130" s="438">
        <f>'3M - LGS'!AJ130</f>
        <v>4.1826249392668815E-3</v>
      </c>
      <c r="AK130" s="438">
        <f>'3M - LGS'!AK130</f>
        <v>4.2448605475046029E-3</v>
      </c>
      <c r="AL130" s="438">
        <f>'3M - LGS'!AL130</f>
        <v>0</v>
      </c>
      <c r="AM130" s="438">
        <f>'3M - LGS'!AM130</f>
        <v>0</v>
      </c>
      <c r="AN130" s="438">
        <f>'3M - LGS'!AN130</f>
        <v>0</v>
      </c>
      <c r="AO130" s="438">
        <f>'3M - LGS'!AO130</f>
        <v>0</v>
      </c>
      <c r="AP130" s="438">
        <f>'3M - LGS'!AP130</f>
        <v>3.1222171257922686E-3</v>
      </c>
      <c r="AQ130" s="438">
        <f>'3M - LGS'!AQ130</f>
        <v>5.8221841480127247E-3</v>
      </c>
      <c r="AR130" s="438">
        <f>'3M - LGS'!AR130</f>
        <v>1.7396228744265621E-2</v>
      </c>
      <c r="AS130" s="438">
        <f>'3M - LGS'!AS130</f>
        <v>1.4343067694591259E-2</v>
      </c>
      <c r="AT130" s="438">
        <f>'3M - LGS'!AT130</f>
        <v>1.544908838021926E-2</v>
      </c>
      <c r="AU130" s="438">
        <f>'3M - LGS'!AU130</f>
        <v>1.7167023309361904E-2</v>
      </c>
      <c r="AV130" s="438">
        <f>'3M - LGS'!AV130</f>
        <v>4.1826249392668815E-3</v>
      </c>
      <c r="AW130" s="438">
        <f>'3M - LGS'!AW130</f>
        <v>4.2448605475046029E-3</v>
      </c>
      <c r="AX130" s="438">
        <f>'3M - LGS'!AX130</f>
        <v>0</v>
      </c>
      <c r="AY130" s="438">
        <f>'3M - LGS'!AY130</f>
        <v>0</v>
      </c>
      <c r="AZ130" s="438">
        <f>'3M - LGS'!AZ130</f>
        <v>0</v>
      </c>
      <c r="BA130" s="438">
        <f>'3M - LGS'!BA130</f>
        <v>0</v>
      </c>
      <c r="BB130" s="438">
        <f>'3M - LGS'!BB130</f>
        <v>3.1222171257922686E-3</v>
      </c>
      <c r="BC130" s="438">
        <f>'3M - LGS'!BC130</f>
        <v>5.8221841480127247E-3</v>
      </c>
      <c r="BD130" s="438">
        <f>'3M - LGS'!BD130</f>
        <v>1.7396228744265621E-2</v>
      </c>
      <c r="BE130" s="438">
        <f>'3M - LGS'!BE130</f>
        <v>1.4343067694591259E-2</v>
      </c>
      <c r="BF130" s="438">
        <f>'3M - LGS'!BF130</f>
        <v>1.544908838021926E-2</v>
      </c>
      <c r="BG130" s="438">
        <f>'3M - LGS'!BG130</f>
        <v>1.7167023309361904E-2</v>
      </c>
      <c r="BH130" s="438">
        <f>'3M - LGS'!BH130</f>
        <v>4.1826249392668815E-3</v>
      </c>
      <c r="BI130" s="438">
        <f>'3M - LGS'!BI130</f>
        <v>4.2448605475046029E-3</v>
      </c>
      <c r="BJ130" s="438">
        <f>'3M - LGS'!BJ130</f>
        <v>0</v>
      </c>
      <c r="BK130" s="438">
        <f>'3M - LGS'!BK130</f>
        <v>0</v>
      </c>
      <c r="BL130" s="438">
        <f>'3M - LGS'!BL130</f>
        <v>0</v>
      </c>
      <c r="BM130" s="438">
        <f>'3M - LGS'!BM130</f>
        <v>0</v>
      </c>
      <c r="BN130" s="438">
        <f>'3M - LGS'!BN130</f>
        <v>3.1222171257922686E-3</v>
      </c>
      <c r="BO130" s="438">
        <f>'3M - LGS'!BO130</f>
        <v>5.8221841480127247E-3</v>
      </c>
      <c r="BP130" s="438">
        <f>'3M - LGS'!BP130</f>
        <v>1.7396228744265621E-2</v>
      </c>
      <c r="BQ130" s="438">
        <f>'3M - LGS'!BQ130</f>
        <v>1.4343067694591259E-2</v>
      </c>
      <c r="BR130" s="438">
        <f>'3M - LGS'!BR130</f>
        <v>1.544908838021926E-2</v>
      </c>
      <c r="BS130" s="438">
        <f>'3M - LGS'!BS130</f>
        <v>1.7167023309361904E-2</v>
      </c>
      <c r="BT130" s="438">
        <f>'3M - LGS'!BT130</f>
        <v>4.1826249392668815E-3</v>
      </c>
      <c r="BU130" s="438">
        <f>'3M - LGS'!BU130</f>
        <v>4.2448605475046029E-3</v>
      </c>
      <c r="BV130" s="438">
        <f>'3M - LGS'!BV130</f>
        <v>0</v>
      </c>
      <c r="BW130" s="438">
        <f>'3M - LGS'!BW130</f>
        <v>0</v>
      </c>
      <c r="BX130" s="438">
        <f>'3M - LGS'!BX130</f>
        <v>0</v>
      </c>
      <c r="BY130" s="438">
        <f>'3M - LGS'!BY130</f>
        <v>0</v>
      </c>
      <c r="BZ130" s="438">
        <f>'3M - LGS'!BZ130</f>
        <v>3.1222171257922686E-3</v>
      </c>
      <c r="CA130" s="438">
        <f>'3M - LGS'!CA130</f>
        <v>5.8221841480127247E-3</v>
      </c>
      <c r="CB130" s="438">
        <f>'3M - LGS'!CB130</f>
        <v>1.7396228744265621E-2</v>
      </c>
      <c r="CC130" s="438">
        <f>'3M - LGS'!CC130</f>
        <v>1.4343067694591259E-2</v>
      </c>
      <c r="CD130" s="438">
        <f>'3M - LGS'!CD130</f>
        <v>1.544908838021926E-2</v>
      </c>
      <c r="CE130" s="438">
        <f>'3M - LGS'!CE130</f>
        <v>1.7167023309361904E-2</v>
      </c>
      <c r="CF130" s="438">
        <f>'3M - LGS'!CF130</f>
        <v>4.1826249392668815E-3</v>
      </c>
      <c r="CG130" s="438">
        <f>'3M - LGS'!CG130</f>
        <v>4.2448605475046029E-3</v>
      </c>
      <c r="CH130" s="438">
        <f>'3M - LGS'!CH130</f>
        <v>0</v>
      </c>
    </row>
    <row r="131" spans="1:86" hidden="1" x14ac:dyDescent="0.3">
      <c r="A131" s="581"/>
      <c r="B131" s="284" t="s">
        <v>22</v>
      </c>
      <c r="C131" s="414">
        <f>'3M - LGS'!C131</f>
        <v>6.548948096212812E-6</v>
      </c>
      <c r="D131" s="414">
        <f>'3M - LGS'!D131</f>
        <v>4.7248638626438694E-6</v>
      </c>
      <c r="E131" s="414">
        <f>'3M - LGS'!E131</f>
        <v>6.4300362502044274E-6</v>
      </c>
      <c r="F131" s="414">
        <f>'3M - LGS'!F131</f>
        <v>3.4981372087169321E-4</v>
      </c>
      <c r="G131" s="414">
        <f>'3M - LGS'!G131</f>
        <v>5.7529221975944493E-5</v>
      </c>
      <c r="H131" s="414">
        <f>'3M - LGS'!H131</f>
        <v>1.6797345300068443E-4</v>
      </c>
      <c r="I131" s="438">
        <f>'3M - LGS'!I131</f>
        <v>1.4927522897211339E-4</v>
      </c>
      <c r="J131" s="438">
        <f>'3M - LGS'!J131</f>
        <v>1.5627765746119139E-4</v>
      </c>
      <c r="K131" s="438">
        <f>'3M - LGS'!K131</f>
        <v>1.5964603479263941E-4</v>
      </c>
      <c r="L131" s="438">
        <f>'3M - LGS'!L131</f>
        <v>4.9000958173505205E-5</v>
      </c>
      <c r="M131" s="438">
        <f>'3M - LGS'!M131</f>
        <v>5.0641074835279817E-5</v>
      </c>
      <c r="N131" s="438">
        <f>'3M - LGS'!N131</f>
        <v>4.7854632434960921E-5</v>
      </c>
      <c r="O131" s="438">
        <f>'3M - LGS'!O131</f>
        <v>6.5915051238926173E-6</v>
      </c>
      <c r="P131" s="438">
        <f>'3M - LGS'!P131</f>
        <v>4.5945088940509152E-6</v>
      </c>
      <c r="Q131" s="438">
        <f>'3M - LGS'!Q131</f>
        <v>6.4100772846335112E-6</v>
      </c>
      <c r="R131" s="438">
        <f>'3M - LGS'!R131</f>
        <v>2.5953893920904227E-4</v>
      </c>
      <c r="S131" s="438">
        <f>'3M - LGS'!S131</f>
        <v>4.4379390869346773E-5</v>
      </c>
      <c r="T131" s="438">
        <f>'3M - LGS'!T131</f>
        <v>1.7012339341618805E-4</v>
      </c>
      <c r="U131" s="438">
        <f>'3M - LGS'!U131</f>
        <v>1.4927522897211339E-4</v>
      </c>
      <c r="V131" s="438">
        <f>'3M - LGS'!V131</f>
        <v>1.5627765746119139E-4</v>
      </c>
      <c r="W131" s="438">
        <f>'3M - LGS'!W131</f>
        <v>1.5964603479263941E-4</v>
      </c>
      <c r="X131" s="438">
        <f>'3M - LGS'!X131</f>
        <v>4.9000958173505205E-5</v>
      </c>
      <c r="Y131" s="438">
        <f>'3M - LGS'!Y131</f>
        <v>5.0641074835279817E-5</v>
      </c>
      <c r="Z131" s="438">
        <f>'3M - LGS'!Z131</f>
        <v>4.7854632434960921E-5</v>
      </c>
      <c r="AA131" s="438">
        <f>'3M - LGS'!AA131</f>
        <v>6.5915051238926173E-6</v>
      </c>
      <c r="AB131" s="438">
        <f>'3M - LGS'!AB131</f>
        <v>4.5945088940509152E-6</v>
      </c>
      <c r="AC131" s="438">
        <f>'3M - LGS'!AC131</f>
        <v>6.4100772846335112E-6</v>
      </c>
      <c r="AD131" s="438">
        <f>'3M - LGS'!AD131</f>
        <v>2.5953893920904227E-4</v>
      </c>
      <c r="AE131" s="438">
        <f>'3M - LGS'!AE131</f>
        <v>4.4379390869346773E-5</v>
      </c>
      <c r="AF131" s="438">
        <f>'3M - LGS'!AF131</f>
        <v>1.7012339341618805E-4</v>
      </c>
      <c r="AG131" s="438">
        <f>'3M - LGS'!AG131</f>
        <v>1.4927522897211339E-4</v>
      </c>
      <c r="AH131" s="438">
        <f>'3M - LGS'!AH131</f>
        <v>1.5627765746119139E-4</v>
      </c>
      <c r="AI131" s="438">
        <f>'3M - LGS'!AI131</f>
        <v>1.5964603479263941E-4</v>
      </c>
      <c r="AJ131" s="438">
        <f>'3M - LGS'!AJ131</f>
        <v>4.9000958173505205E-5</v>
      </c>
      <c r="AK131" s="438">
        <f>'3M - LGS'!AK131</f>
        <v>5.0641074835279817E-5</v>
      </c>
      <c r="AL131" s="438">
        <f>'3M - LGS'!AL131</f>
        <v>4.7854632434960921E-5</v>
      </c>
      <c r="AM131" s="438">
        <f>'3M - LGS'!AM131</f>
        <v>6.5915051238926173E-6</v>
      </c>
      <c r="AN131" s="438">
        <f>'3M - LGS'!AN131</f>
        <v>4.5945088940509152E-6</v>
      </c>
      <c r="AO131" s="438">
        <f>'3M - LGS'!AO131</f>
        <v>6.4100772846335112E-6</v>
      </c>
      <c r="AP131" s="438">
        <f>'3M - LGS'!AP131</f>
        <v>2.5953893920904227E-4</v>
      </c>
      <c r="AQ131" s="438">
        <f>'3M - LGS'!AQ131</f>
        <v>4.4379390869346773E-5</v>
      </c>
      <c r="AR131" s="438">
        <f>'3M - LGS'!AR131</f>
        <v>1.7012339341618805E-4</v>
      </c>
      <c r="AS131" s="438">
        <f>'3M - LGS'!AS131</f>
        <v>1.4927522897211339E-4</v>
      </c>
      <c r="AT131" s="438">
        <f>'3M - LGS'!AT131</f>
        <v>1.5627765746119139E-4</v>
      </c>
      <c r="AU131" s="438">
        <f>'3M - LGS'!AU131</f>
        <v>1.5964603479263941E-4</v>
      </c>
      <c r="AV131" s="438">
        <f>'3M - LGS'!AV131</f>
        <v>4.9000958173505205E-5</v>
      </c>
      <c r="AW131" s="438">
        <f>'3M - LGS'!AW131</f>
        <v>5.0641074835279817E-5</v>
      </c>
      <c r="AX131" s="438">
        <f>'3M - LGS'!AX131</f>
        <v>4.7854632434960921E-5</v>
      </c>
      <c r="AY131" s="438">
        <f>'3M - LGS'!AY131</f>
        <v>6.5915051238926173E-6</v>
      </c>
      <c r="AZ131" s="438">
        <f>'3M - LGS'!AZ131</f>
        <v>4.5945088940509152E-6</v>
      </c>
      <c r="BA131" s="438">
        <f>'3M - LGS'!BA131</f>
        <v>6.4100772846335112E-6</v>
      </c>
      <c r="BB131" s="438">
        <f>'3M - LGS'!BB131</f>
        <v>2.5953893920904227E-4</v>
      </c>
      <c r="BC131" s="438">
        <f>'3M - LGS'!BC131</f>
        <v>4.4379390869346773E-5</v>
      </c>
      <c r="BD131" s="438">
        <f>'3M - LGS'!BD131</f>
        <v>1.7012339341618805E-4</v>
      </c>
      <c r="BE131" s="438">
        <f>'3M - LGS'!BE131</f>
        <v>1.4927522897211339E-4</v>
      </c>
      <c r="BF131" s="438">
        <f>'3M - LGS'!BF131</f>
        <v>1.5627765746119139E-4</v>
      </c>
      <c r="BG131" s="438">
        <f>'3M - LGS'!BG131</f>
        <v>1.5964603479263941E-4</v>
      </c>
      <c r="BH131" s="438">
        <f>'3M - LGS'!BH131</f>
        <v>4.9000958173505205E-5</v>
      </c>
      <c r="BI131" s="438">
        <f>'3M - LGS'!BI131</f>
        <v>5.0641074835279817E-5</v>
      </c>
      <c r="BJ131" s="438">
        <f>'3M - LGS'!BJ131</f>
        <v>4.7854632434960921E-5</v>
      </c>
      <c r="BK131" s="438">
        <f>'3M - LGS'!BK131</f>
        <v>6.5915051238926173E-6</v>
      </c>
      <c r="BL131" s="438">
        <f>'3M - LGS'!BL131</f>
        <v>4.5945088940509152E-6</v>
      </c>
      <c r="BM131" s="438">
        <f>'3M - LGS'!BM131</f>
        <v>6.4100772846335112E-6</v>
      </c>
      <c r="BN131" s="438">
        <f>'3M - LGS'!BN131</f>
        <v>2.5953893920904227E-4</v>
      </c>
      <c r="BO131" s="438">
        <f>'3M - LGS'!BO131</f>
        <v>4.4379390869346773E-5</v>
      </c>
      <c r="BP131" s="438">
        <f>'3M - LGS'!BP131</f>
        <v>1.7012339341618805E-4</v>
      </c>
      <c r="BQ131" s="438">
        <f>'3M - LGS'!BQ131</f>
        <v>1.4927522897211339E-4</v>
      </c>
      <c r="BR131" s="438">
        <f>'3M - LGS'!BR131</f>
        <v>1.5627765746119139E-4</v>
      </c>
      <c r="BS131" s="438">
        <f>'3M - LGS'!BS131</f>
        <v>1.5964603479263941E-4</v>
      </c>
      <c r="BT131" s="438">
        <f>'3M - LGS'!BT131</f>
        <v>4.9000958173505205E-5</v>
      </c>
      <c r="BU131" s="438">
        <f>'3M - LGS'!BU131</f>
        <v>5.0641074835279817E-5</v>
      </c>
      <c r="BV131" s="438">
        <f>'3M - LGS'!BV131</f>
        <v>4.7854632434960921E-5</v>
      </c>
      <c r="BW131" s="438">
        <f>'3M - LGS'!BW131</f>
        <v>6.5915051238926173E-6</v>
      </c>
      <c r="BX131" s="438">
        <f>'3M - LGS'!BX131</f>
        <v>4.5945088940509152E-6</v>
      </c>
      <c r="BY131" s="438">
        <f>'3M - LGS'!BY131</f>
        <v>6.4100772846335112E-6</v>
      </c>
      <c r="BZ131" s="438">
        <f>'3M - LGS'!BZ131</f>
        <v>2.5953893920904227E-4</v>
      </c>
      <c r="CA131" s="438">
        <f>'3M - LGS'!CA131</f>
        <v>4.4379390869346773E-5</v>
      </c>
      <c r="CB131" s="438">
        <f>'3M - LGS'!CB131</f>
        <v>1.7012339341618805E-4</v>
      </c>
      <c r="CC131" s="438">
        <f>'3M - LGS'!CC131</f>
        <v>1.4927522897211339E-4</v>
      </c>
      <c r="CD131" s="438">
        <f>'3M - LGS'!CD131</f>
        <v>1.5627765746119139E-4</v>
      </c>
      <c r="CE131" s="438">
        <f>'3M - LGS'!CE131</f>
        <v>1.5964603479263941E-4</v>
      </c>
      <c r="CF131" s="438">
        <f>'3M - LGS'!CF131</f>
        <v>4.9000958173505205E-5</v>
      </c>
      <c r="CG131" s="438">
        <f>'3M - LGS'!CG131</f>
        <v>5.0641074835279817E-5</v>
      </c>
      <c r="CH131" s="438">
        <f>'3M - LGS'!CH131</f>
        <v>4.7854632434960921E-5</v>
      </c>
    </row>
    <row r="132" spans="1:86" hidden="1" x14ac:dyDescent="0.3">
      <c r="A132" s="581"/>
      <c r="B132" s="94" t="s">
        <v>9</v>
      </c>
      <c r="C132" s="414">
        <f>'3M - LGS'!C132</f>
        <v>2.8681416006613313E-3</v>
      </c>
      <c r="D132" s="414">
        <f>'3M - LGS'!D132</f>
        <v>3.253303885691962E-3</v>
      </c>
      <c r="E132" s="414">
        <f>'3M - LGS'!E132</f>
        <v>4.0479264074774228E-3</v>
      </c>
      <c r="F132" s="414">
        <f>'3M - LGS'!F132</f>
        <v>3.2763926886748389E-3</v>
      </c>
      <c r="G132" s="414">
        <f>'3M - LGS'!G132</f>
        <v>2.3830788706400438E-3</v>
      </c>
      <c r="H132" s="414">
        <f>'3M - LGS'!H132</f>
        <v>0</v>
      </c>
      <c r="I132" s="438">
        <f>'3M - LGS'!I132</f>
        <v>0</v>
      </c>
      <c r="J132" s="438">
        <f>'3M - LGS'!J132</f>
        <v>0</v>
      </c>
      <c r="K132" s="438">
        <f>'3M - LGS'!K132</f>
        <v>9.2805932740415778E-3</v>
      </c>
      <c r="L132" s="438">
        <f>'3M - LGS'!L132</f>
        <v>3.750023380324805E-3</v>
      </c>
      <c r="M132" s="438">
        <f>'3M - LGS'!M132</f>
        <v>3.998774238181773E-3</v>
      </c>
      <c r="N132" s="438">
        <f>'3M - LGS'!N132</f>
        <v>2.8079893442980912E-3</v>
      </c>
      <c r="O132" s="438">
        <f>'3M - LGS'!O132</f>
        <v>3.1280176939500006E-3</v>
      </c>
      <c r="P132" s="438">
        <f>'3M - LGS'!P132</f>
        <v>3.4331892894063059E-3</v>
      </c>
      <c r="Q132" s="438">
        <f>'3M - LGS'!Q132</f>
        <v>4.3915869337947371E-3</v>
      </c>
      <c r="R132" s="438">
        <f>'3M - LGS'!R132</f>
        <v>2.6264493332360116E-3</v>
      </c>
      <c r="S132" s="438">
        <f>'3M - LGS'!S132</f>
        <v>1.9735660349772199E-3</v>
      </c>
      <c r="T132" s="438">
        <f>'3M - LGS'!T132</f>
        <v>0</v>
      </c>
      <c r="U132" s="438">
        <f>'3M - LGS'!U132</f>
        <v>0</v>
      </c>
      <c r="V132" s="438">
        <f>'3M - LGS'!V132</f>
        <v>0</v>
      </c>
      <c r="W132" s="438">
        <f>'3M - LGS'!W132</f>
        <v>9.2805932740415778E-3</v>
      </c>
      <c r="X132" s="438">
        <f>'3M - LGS'!X132</f>
        <v>3.750023380324805E-3</v>
      </c>
      <c r="Y132" s="438">
        <f>'3M - LGS'!Y132</f>
        <v>3.998774238181773E-3</v>
      </c>
      <c r="Z132" s="438">
        <f>'3M - LGS'!Z132</f>
        <v>2.8079893442980912E-3</v>
      </c>
      <c r="AA132" s="438">
        <f>'3M - LGS'!AA132</f>
        <v>3.1280176939500006E-3</v>
      </c>
      <c r="AB132" s="438">
        <f>'3M - LGS'!AB132</f>
        <v>3.4331892894063059E-3</v>
      </c>
      <c r="AC132" s="438">
        <f>'3M - LGS'!AC132</f>
        <v>4.3915869337947371E-3</v>
      </c>
      <c r="AD132" s="438">
        <f>'3M - LGS'!AD132</f>
        <v>2.6264493332360116E-3</v>
      </c>
      <c r="AE132" s="438">
        <f>'3M - LGS'!AE132</f>
        <v>1.9735660349772199E-3</v>
      </c>
      <c r="AF132" s="438">
        <f>'3M - LGS'!AF132</f>
        <v>0</v>
      </c>
      <c r="AG132" s="438">
        <f>'3M - LGS'!AG132</f>
        <v>0</v>
      </c>
      <c r="AH132" s="438">
        <f>'3M - LGS'!AH132</f>
        <v>0</v>
      </c>
      <c r="AI132" s="438">
        <f>'3M - LGS'!AI132</f>
        <v>9.2805932740415778E-3</v>
      </c>
      <c r="AJ132" s="438">
        <f>'3M - LGS'!AJ132</f>
        <v>3.750023380324805E-3</v>
      </c>
      <c r="AK132" s="438">
        <f>'3M - LGS'!AK132</f>
        <v>3.998774238181773E-3</v>
      </c>
      <c r="AL132" s="438">
        <f>'3M - LGS'!AL132</f>
        <v>2.8079893442980912E-3</v>
      </c>
      <c r="AM132" s="438">
        <f>'3M - LGS'!AM132</f>
        <v>3.1280176939500006E-3</v>
      </c>
      <c r="AN132" s="438">
        <f>'3M - LGS'!AN132</f>
        <v>3.4331892894063059E-3</v>
      </c>
      <c r="AO132" s="438">
        <f>'3M - LGS'!AO132</f>
        <v>4.3915869337947371E-3</v>
      </c>
      <c r="AP132" s="438">
        <f>'3M - LGS'!AP132</f>
        <v>2.6264493332360116E-3</v>
      </c>
      <c r="AQ132" s="438">
        <f>'3M - LGS'!AQ132</f>
        <v>1.9735660349772199E-3</v>
      </c>
      <c r="AR132" s="438">
        <f>'3M - LGS'!AR132</f>
        <v>0</v>
      </c>
      <c r="AS132" s="438">
        <f>'3M - LGS'!AS132</f>
        <v>0</v>
      </c>
      <c r="AT132" s="438">
        <f>'3M - LGS'!AT132</f>
        <v>0</v>
      </c>
      <c r="AU132" s="438">
        <f>'3M - LGS'!AU132</f>
        <v>9.2805932740415778E-3</v>
      </c>
      <c r="AV132" s="438">
        <f>'3M - LGS'!AV132</f>
        <v>3.750023380324805E-3</v>
      </c>
      <c r="AW132" s="438">
        <f>'3M - LGS'!AW132</f>
        <v>3.998774238181773E-3</v>
      </c>
      <c r="AX132" s="438">
        <f>'3M - LGS'!AX132</f>
        <v>2.8079893442980912E-3</v>
      </c>
      <c r="AY132" s="438">
        <f>'3M - LGS'!AY132</f>
        <v>3.1280176939500006E-3</v>
      </c>
      <c r="AZ132" s="438">
        <f>'3M - LGS'!AZ132</f>
        <v>3.4331892894063059E-3</v>
      </c>
      <c r="BA132" s="438">
        <f>'3M - LGS'!BA132</f>
        <v>4.3915869337947371E-3</v>
      </c>
      <c r="BB132" s="438">
        <f>'3M - LGS'!BB132</f>
        <v>2.6264493332360116E-3</v>
      </c>
      <c r="BC132" s="438">
        <f>'3M - LGS'!BC132</f>
        <v>1.9735660349772199E-3</v>
      </c>
      <c r="BD132" s="438">
        <f>'3M - LGS'!BD132</f>
        <v>0</v>
      </c>
      <c r="BE132" s="438">
        <f>'3M - LGS'!BE132</f>
        <v>0</v>
      </c>
      <c r="BF132" s="438">
        <f>'3M - LGS'!BF132</f>
        <v>0</v>
      </c>
      <c r="BG132" s="438">
        <f>'3M - LGS'!BG132</f>
        <v>9.2805932740415778E-3</v>
      </c>
      <c r="BH132" s="438">
        <f>'3M - LGS'!BH132</f>
        <v>3.750023380324805E-3</v>
      </c>
      <c r="BI132" s="438">
        <f>'3M - LGS'!BI132</f>
        <v>3.998774238181773E-3</v>
      </c>
      <c r="BJ132" s="438">
        <f>'3M - LGS'!BJ132</f>
        <v>2.8079893442980912E-3</v>
      </c>
      <c r="BK132" s="438">
        <f>'3M - LGS'!BK132</f>
        <v>3.1280176939500006E-3</v>
      </c>
      <c r="BL132" s="438">
        <f>'3M - LGS'!BL132</f>
        <v>3.4331892894063059E-3</v>
      </c>
      <c r="BM132" s="438">
        <f>'3M - LGS'!BM132</f>
        <v>4.3915869337947371E-3</v>
      </c>
      <c r="BN132" s="438">
        <f>'3M - LGS'!BN132</f>
        <v>2.6264493332360116E-3</v>
      </c>
      <c r="BO132" s="438">
        <f>'3M - LGS'!BO132</f>
        <v>1.9735660349772199E-3</v>
      </c>
      <c r="BP132" s="438">
        <f>'3M - LGS'!BP132</f>
        <v>0</v>
      </c>
      <c r="BQ132" s="438">
        <f>'3M - LGS'!BQ132</f>
        <v>0</v>
      </c>
      <c r="BR132" s="438">
        <f>'3M - LGS'!BR132</f>
        <v>0</v>
      </c>
      <c r="BS132" s="438">
        <f>'3M - LGS'!BS132</f>
        <v>9.2805932740415778E-3</v>
      </c>
      <c r="BT132" s="438">
        <f>'3M - LGS'!BT132</f>
        <v>3.750023380324805E-3</v>
      </c>
      <c r="BU132" s="438">
        <f>'3M - LGS'!BU132</f>
        <v>3.998774238181773E-3</v>
      </c>
      <c r="BV132" s="438">
        <f>'3M - LGS'!BV132</f>
        <v>2.8079893442980912E-3</v>
      </c>
      <c r="BW132" s="438">
        <f>'3M - LGS'!BW132</f>
        <v>3.1280176939500006E-3</v>
      </c>
      <c r="BX132" s="438">
        <f>'3M - LGS'!BX132</f>
        <v>3.4331892894063059E-3</v>
      </c>
      <c r="BY132" s="438">
        <f>'3M - LGS'!BY132</f>
        <v>4.3915869337947371E-3</v>
      </c>
      <c r="BZ132" s="438">
        <f>'3M - LGS'!BZ132</f>
        <v>2.6264493332360116E-3</v>
      </c>
      <c r="CA132" s="438">
        <f>'3M - LGS'!CA132</f>
        <v>1.9735660349772199E-3</v>
      </c>
      <c r="CB132" s="438">
        <f>'3M - LGS'!CB132</f>
        <v>0</v>
      </c>
      <c r="CC132" s="438">
        <f>'3M - LGS'!CC132</f>
        <v>0</v>
      </c>
      <c r="CD132" s="438">
        <f>'3M - LGS'!CD132</f>
        <v>0</v>
      </c>
      <c r="CE132" s="438">
        <f>'3M - LGS'!CE132</f>
        <v>9.2805932740415778E-3</v>
      </c>
      <c r="CF132" s="438">
        <f>'3M - LGS'!CF132</f>
        <v>3.750023380324805E-3</v>
      </c>
      <c r="CG132" s="438">
        <f>'3M - LGS'!CG132</f>
        <v>3.998774238181773E-3</v>
      </c>
      <c r="CH132" s="438">
        <f>'3M - LGS'!CH132</f>
        <v>2.8079893442980912E-3</v>
      </c>
    </row>
    <row r="133" spans="1:86" hidden="1" x14ac:dyDescent="0.3">
      <c r="A133" s="581"/>
      <c r="B133" s="94" t="s">
        <v>3</v>
      </c>
      <c r="C133" s="414">
        <f>'3M - LGS'!C133</f>
        <v>2.8581349608312488E-3</v>
      </c>
      <c r="D133" s="414">
        <f>'3M - LGS'!D133</f>
        <v>3.238503512038369E-3</v>
      </c>
      <c r="E133" s="414">
        <f>'3M - LGS'!E133</f>
        <v>3.8872256628422518E-3</v>
      </c>
      <c r="F133" s="414">
        <f>'3M - LGS'!F133</f>
        <v>2.4374638015569718E-3</v>
      </c>
      <c r="G133" s="414">
        <f>'3M - LGS'!G133</f>
        <v>4.5808133635177606E-3</v>
      </c>
      <c r="H133" s="414">
        <f>'3M - LGS'!H133</f>
        <v>1.5338752045311651E-2</v>
      </c>
      <c r="I133" s="438">
        <f>'3M - LGS'!I133</f>
        <v>1.4180517777057172E-2</v>
      </c>
      <c r="J133" s="438">
        <f>'3M - LGS'!J133</f>
        <v>1.5232643886582896E-2</v>
      </c>
      <c r="K133" s="438">
        <f>'3M - LGS'!K133</f>
        <v>1.5647380810002672E-2</v>
      </c>
      <c r="L133" s="438">
        <f>'3M - LGS'!L133</f>
        <v>3.2264643657163943E-3</v>
      </c>
      <c r="M133" s="438">
        <f>'3M - LGS'!M133</f>
        <v>3.9058841084849108E-3</v>
      </c>
      <c r="N133" s="438">
        <f>'3M - LGS'!N133</f>
        <v>2.8687338829045507E-3</v>
      </c>
      <c r="O133" s="438">
        <f>'3M - LGS'!O133</f>
        <v>3.1925235200415754E-3</v>
      </c>
      <c r="P133" s="438">
        <f>'3M - LGS'!P133</f>
        <v>3.4962713653485982E-3</v>
      </c>
      <c r="Q133" s="438">
        <f>'3M - LGS'!Q133</f>
        <v>4.3145264251817734E-3</v>
      </c>
      <c r="R133" s="438">
        <f>'3M - LGS'!R133</f>
        <v>1.9926481246929804E-3</v>
      </c>
      <c r="S133" s="438">
        <f>'3M - LGS'!S133</f>
        <v>3.9087923266177584E-3</v>
      </c>
      <c r="T133" s="438">
        <f>'3M - LGS'!T133</f>
        <v>1.7017050433728656E-2</v>
      </c>
      <c r="U133" s="438">
        <f>'3M - LGS'!U133</f>
        <v>1.4180517777057172E-2</v>
      </c>
      <c r="V133" s="438">
        <f>'3M - LGS'!V133</f>
        <v>1.5232643886582896E-2</v>
      </c>
      <c r="W133" s="438">
        <f>'3M - LGS'!W133</f>
        <v>1.5647380810002672E-2</v>
      </c>
      <c r="X133" s="438">
        <f>'3M - LGS'!X133</f>
        <v>3.2264643657163943E-3</v>
      </c>
      <c r="Y133" s="438">
        <f>'3M - LGS'!Y133</f>
        <v>3.9058841084849108E-3</v>
      </c>
      <c r="Z133" s="438">
        <f>'3M - LGS'!Z133</f>
        <v>2.8687338829045507E-3</v>
      </c>
      <c r="AA133" s="438">
        <f>'3M - LGS'!AA133</f>
        <v>3.1925235200415754E-3</v>
      </c>
      <c r="AB133" s="438">
        <f>'3M - LGS'!AB133</f>
        <v>3.4962713653485982E-3</v>
      </c>
      <c r="AC133" s="438">
        <f>'3M - LGS'!AC133</f>
        <v>4.3145264251817734E-3</v>
      </c>
      <c r="AD133" s="438">
        <f>'3M - LGS'!AD133</f>
        <v>1.9926481246929804E-3</v>
      </c>
      <c r="AE133" s="438">
        <f>'3M - LGS'!AE133</f>
        <v>3.9087923266177584E-3</v>
      </c>
      <c r="AF133" s="438">
        <f>'3M - LGS'!AF133</f>
        <v>1.7017050433728656E-2</v>
      </c>
      <c r="AG133" s="438">
        <f>'3M - LGS'!AG133</f>
        <v>1.4180517777057172E-2</v>
      </c>
      <c r="AH133" s="438">
        <f>'3M - LGS'!AH133</f>
        <v>1.5232643886582896E-2</v>
      </c>
      <c r="AI133" s="438">
        <f>'3M - LGS'!AI133</f>
        <v>1.5647380810002672E-2</v>
      </c>
      <c r="AJ133" s="438">
        <f>'3M - LGS'!AJ133</f>
        <v>3.2264643657163943E-3</v>
      </c>
      <c r="AK133" s="438">
        <f>'3M - LGS'!AK133</f>
        <v>3.9058841084849108E-3</v>
      </c>
      <c r="AL133" s="438">
        <f>'3M - LGS'!AL133</f>
        <v>2.8687338829045507E-3</v>
      </c>
      <c r="AM133" s="438">
        <f>'3M - LGS'!AM133</f>
        <v>3.1925235200415754E-3</v>
      </c>
      <c r="AN133" s="438">
        <f>'3M - LGS'!AN133</f>
        <v>3.4962713653485982E-3</v>
      </c>
      <c r="AO133" s="438">
        <f>'3M - LGS'!AO133</f>
        <v>4.3145264251817734E-3</v>
      </c>
      <c r="AP133" s="438">
        <f>'3M - LGS'!AP133</f>
        <v>1.9926481246929804E-3</v>
      </c>
      <c r="AQ133" s="438">
        <f>'3M - LGS'!AQ133</f>
        <v>3.9087923266177584E-3</v>
      </c>
      <c r="AR133" s="438">
        <f>'3M - LGS'!AR133</f>
        <v>1.7017050433728656E-2</v>
      </c>
      <c r="AS133" s="438">
        <f>'3M - LGS'!AS133</f>
        <v>1.4180517777057172E-2</v>
      </c>
      <c r="AT133" s="438">
        <f>'3M - LGS'!AT133</f>
        <v>1.5232643886582896E-2</v>
      </c>
      <c r="AU133" s="438">
        <f>'3M - LGS'!AU133</f>
        <v>1.5647380810002672E-2</v>
      </c>
      <c r="AV133" s="438">
        <f>'3M - LGS'!AV133</f>
        <v>3.2264643657163943E-3</v>
      </c>
      <c r="AW133" s="438">
        <f>'3M - LGS'!AW133</f>
        <v>3.9058841084849108E-3</v>
      </c>
      <c r="AX133" s="438">
        <f>'3M - LGS'!AX133</f>
        <v>2.8687338829045507E-3</v>
      </c>
      <c r="AY133" s="438">
        <f>'3M - LGS'!AY133</f>
        <v>3.1925235200415754E-3</v>
      </c>
      <c r="AZ133" s="438">
        <f>'3M - LGS'!AZ133</f>
        <v>3.4962713653485982E-3</v>
      </c>
      <c r="BA133" s="438">
        <f>'3M - LGS'!BA133</f>
        <v>4.3145264251817734E-3</v>
      </c>
      <c r="BB133" s="438">
        <f>'3M - LGS'!BB133</f>
        <v>1.9926481246929804E-3</v>
      </c>
      <c r="BC133" s="438">
        <f>'3M - LGS'!BC133</f>
        <v>3.9087923266177584E-3</v>
      </c>
      <c r="BD133" s="438">
        <f>'3M - LGS'!BD133</f>
        <v>1.7017050433728656E-2</v>
      </c>
      <c r="BE133" s="438">
        <f>'3M - LGS'!BE133</f>
        <v>1.4180517777057172E-2</v>
      </c>
      <c r="BF133" s="438">
        <f>'3M - LGS'!BF133</f>
        <v>1.5232643886582896E-2</v>
      </c>
      <c r="BG133" s="438">
        <f>'3M - LGS'!BG133</f>
        <v>1.5647380810002672E-2</v>
      </c>
      <c r="BH133" s="438">
        <f>'3M - LGS'!BH133</f>
        <v>3.2264643657163943E-3</v>
      </c>
      <c r="BI133" s="438">
        <f>'3M - LGS'!BI133</f>
        <v>3.9058841084849108E-3</v>
      </c>
      <c r="BJ133" s="438">
        <f>'3M - LGS'!BJ133</f>
        <v>2.8687338829045507E-3</v>
      </c>
      <c r="BK133" s="438">
        <f>'3M - LGS'!BK133</f>
        <v>3.1925235200415754E-3</v>
      </c>
      <c r="BL133" s="438">
        <f>'3M - LGS'!BL133</f>
        <v>3.4962713653485982E-3</v>
      </c>
      <c r="BM133" s="438">
        <f>'3M - LGS'!BM133</f>
        <v>4.3145264251817734E-3</v>
      </c>
      <c r="BN133" s="438">
        <f>'3M - LGS'!BN133</f>
        <v>1.9926481246929804E-3</v>
      </c>
      <c r="BO133" s="438">
        <f>'3M - LGS'!BO133</f>
        <v>3.9087923266177584E-3</v>
      </c>
      <c r="BP133" s="438">
        <f>'3M - LGS'!BP133</f>
        <v>1.7017050433728656E-2</v>
      </c>
      <c r="BQ133" s="438">
        <f>'3M - LGS'!BQ133</f>
        <v>1.4180517777057172E-2</v>
      </c>
      <c r="BR133" s="438">
        <f>'3M - LGS'!BR133</f>
        <v>1.5232643886582896E-2</v>
      </c>
      <c r="BS133" s="438">
        <f>'3M - LGS'!BS133</f>
        <v>1.5647380810002672E-2</v>
      </c>
      <c r="BT133" s="438">
        <f>'3M - LGS'!BT133</f>
        <v>3.2264643657163943E-3</v>
      </c>
      <c r="BU133" s="438">
        <f>'3M - LGS'!BU133</f>
        <v>3.9058841084849108E-3</v>
      </c>
      <c r="BV133" s="438">
        <f>'3M - LGS'!BV133</f>
        <v>2.8687338829045507E-3</v>
      </c>
      <c r="BW133" s="438">
        <f>'3M - LGS'!BW133</f>
        <v>3.1925235200415754E-3</v>
      </c>
      <c r="BX133" s="438">
        <f>'3M - LGS'!BX133</f>
        <v>3.4962713653485982E-3</v>
      </c>
      <c r="BY133" s="438">
        <f>'3M - LGS'!BY133</f>
        <v>4.3145264251817734E-3</v>
      </c>
      <c r="BZ133" s="438">
        <f>'3M - LGS'!BZ133</f>
        <v>1.9926481246929804E-3</v>
      </c>
      <c r="CA133" s="438">
        <f>'3M - LGS'!CA133</f>
        <v>3.9087923266177584E-3</v>
      </c>
      <c r="CB133" s="438">
        <f>'3M - LGS'!CB133</f>
        <v>1.7017050433728656E-2</v>
      </c>
      <c r="CC133" s="438">
        <f>'3M - LGS'!CC133</f>
        <v>1.4180517777057172E-2</v>
      </c>
      <c r="CD133" s="438">
        <f>'3M - LGS'!CD133</f>
        <v>1.5232643886582896E-2</v>
      </c>
      <c r="CE133" s="438">
        <f>'3M - LGS'!CE133</f>
        <v>1.5647380810002672E-2</v>
      </c>
      <c r="CF133" s="438">
        <f>'3M - LGS'!CF133</f>
        <v>3.2264643657163943E-3</v>
      </c>
      <c r="CG133" s="438">
        <f>'3M - LGS'!CG133</f>
        <v>3.9058841084849108E-3</v>
      </c>
      <c r="CH133" s="438">
        <f>'3M - LGS'!CH133</f>
        <v>2.8687338829045507E-3</v>
      </c>
    </row>
    <row r="134" spans="1:86" hidden="1" x14ac:dyDescent="0.3">
      <c r="A134" s="581"/>
      <c r="B134" s="94" t="s">
        <v>4</v>
      </c>
      <c r="C134" s="414">
        <f>'3M - LGS'!C134</f>
        <v>2.7028351497593935E-3</v>
      </c>
      <c r="D134" s="414">
        <f>'3M - LGS'!D134</f>
        <v>2.6314931671341099E-3</v>
      </c>
      <c r="E134" s="414">
        <f>'3M - LGS'!E134</f>
        <v>2.8835863812814028E-3</v>
      </c>
      <c r="F134" s="414">
        <f>'3M - LGS'!F134</f>
        <v>2.9973339596464739E-3</v>
      </c>
      <c r="G134" s="414">
        <f>'3M - LGS'!G134</f>
        <v>3.3165822104796704E-3</v>
      </c>
      <c r="H134" s="414">
        <f>'3M - LGS'!H134</f>
        <v>1.0570096160853885E-2</v>
      </c>
      <c r="I134" s="438">
        <f>'3M - LGS'!I134</f>
        <v>1.0180713390860409E-2</v>
      </c>
      <c r="J134" s="438">
        <f>'3M - LGS'!J134</f>
        <v>1.058434111110167E-2</v>
      </c>
      <c r="K134" s="438">
        <f>'3M - LGS'!K134</f>
        <v>9.2020461694362725E-3</v>
      </c>
      <c r="L134" s="438">
        <f>'3M - LGS'!L134</f>
        <v>3.7991905608735104E-3</v>
      </c>
      <c r="M134" s="438">
        <f>'3M - LGS'!M134</f>
        <v>3.4719250793811213E-3</v>
      </c>
      <c r="N134" s="438">
        <f>'3M - LGS'!N134</f>
        <v>2.6520703484937858E-3</v>
      </c>
      <c r="O134" s="438">
        <f>'3M - LGS'!O134</f>
        <v>2.9763418386679493E-3</v>
      </c>
      <c r="P134" s="438">
        <f>'3M - LGS'!P134</f>
        <v>2.7946142401718789E-3</v>
      </c>
      <c r="Q134" s="438">
        <f>'3M - LGS'!Q134</f>
        <v>3.1417202303447573E-3</v>
      </c>
      <c r="R134" s="438">
        <f>'3M - LGS'!R134</f>
        <v>2.4147636810405203E-3</v>
      </c>
      <c r="S134" s="438">
        <f>'3M - LGS'!S134</f>
        <v>2.7866878334302752E-3</v>
      </c>
      <c r="T134" s="438">
        <f>'3M - LGS'!T134</f>
        <v>1.1514854714852061E-2</v>
      </c>
      <c r="U134" s="438">
        <f>'3M - LGS'!U134</f>
        <v>1.0180713390860409E-2</v>
      </c>
      <c r="V134" s="438">
        <f>'3M - LGS'!V134</f>
        <v>1.058434111110167E-2</v>
      </c>
      <c r="W134" s="438">
        <f>'3M - LGS'!W134</f>
        <v>9.2020461694362725E-3</v>
      </c>
      <c r="X134" s="438">
        <f>'3M - LGS'!X134</f>
        <v>3.7991905608735104E-3</v>
      </c>
      <c r="Y134" s="438">
        <f>'3M - LGS'!Y134</f>
        <v>3.4719250793811213E-3</v>
      </c>
      <c r="Z134" s="438">
        <f>'3M - LGS'!Z134</f>
        <v>2.6520703484937858E-3</v>
      </c>
      <c r="AA134" s="438">
        <f>'3M - LGS'!AA134</f>
        <v>2.9763418386679493E-3</v>
      </c>
      <c r="AB134" s="438">
        <f>'3M - LGS'!AB134</f>
        <v>2.7946142401718789E-3</v>
      </c>
      <c r="AC134" s="438">
        <f>'3M - LGS'!AC134</f>
        <v>3.1417202303447573E-3</v>
      </c>
      <c r="AD134" s="438">
        <f>'3M - LGS'!AD134</f>
        <v>2.4147636810405203E-3</v>
      </c>
      <c r="AE134" s="438">
        <f>'3M - LGS'!AE134</f>
        <v>2.7866878334302752E-3</v>
      </c>
      <c r="AF134" s="438">
        <f>'3M - LGS'!AF134</f>
        <v>1.1514854714852061E-2</v>
      </c>
      <c r="AG134" s="438">
        <f>'3M - LGS'!AG134</f>
        <v>1.0180713390860409E-2</v>
      </c>
      <c r="AH134" s="438">
        <f>'3M - LGS'!AH134</f>
        <v>1.058434111110167E-2</v>
      </c>
      <c r="AI134" s="438">
        <f>'3M - LGS'!AI134</f>
        <v>9.2020461694362725E-3</v>
      </c>
      <c r="AJ134" s="438">
        <f>'3M - LGS'!AJ134</f>
        <v>3.7991905608735104E-3</v>
      </c>
      <c r="AK134" s="438">
        <f>'3M - LGS'!AK134</f>
        <v>3.4719250793811213E-3</v>
      </c>
      <c r="AL134" s="438">
        <f>'3M - LGS'!AL134</f>
        <v>2.6520703484937858E-3</v>
      </c>
      <c r="AM134" s="438">
        <f>'3M - LGS'!AM134</f>
        <v>2.9763418386679493E-3</v>
      </c>
      <c r="AN134" s="438">
        <f>'3M - LGS'!AN134</f>
        <v>2.7946142401718789E-3</v>
      </c>
      <c r="AO134" s="438">
        <f>'3M - LGS'!AO134</f>
        <v>3.1417202303447573E-3</v>
      </c>
      <c r="AP134" s="438">
        <f>'3M - LGS'!AP134</f>
        <v>2.4147636810405203E-3</v>
      </c>
      <c r="AQ134" s="438">
        <f>'3M - LGS'!AQ134</f>
        <v>2.7866878334302752E-3</v>
      </c>
      <c r="AR134" s="438">
        <f>'3M - LGS'!AR134</f>
        <v>1.1514854714852061E-2</v>
      </c>
      <c r="AS134" s="438">
        <f>'3M - LGS'!AS134</f>
        <v>1.0180713390860409E-2</v>
      </c>
      <c r="AT134" s="438">
        <f>'3M - LGS'!AT134</f>
        <v>1.058434111110167E-2</v>
      </c>
      <c r="AU134" s="438">
        <f>'3M - LGS'!AU134</f>
        <v>9.2020461694362725E-3</v>
      </c>
      <c r="AV134" s="438">
        <f>'3M - LGS'!AV134</f>
        <v>3.7991905608735104E-3</v>
      </c>
      <c r="AW134" s="438">
        <f>'3M - LGS'!AW134</f>
        <v>3.4719250793811213E-3</v>
      </c>
      <c r="AX134" s="438">
        <f>'3M - LGS'!AX134</f>
        <v>2.6520703484937858E-3</v>
      </c>
      <c r="AY134" s="438">
        <f>'3M - LGS'!AY134</f>
        <v>2.9763418386679493E-3</v>
      </c>
      <c r="AZ134" s="438">
        <f>'3M - LGS'!AZ134</f>
        <v>2.7946142401718789E-3</v>
      </c>
      <c r="BA134" s="438">
        <f>'3M - LGS'!BA134</f>
        <v>3.1417202303447573E-3</v>
      </c>
      <c r="BB134" s="438">
        <f>'3M - LGS'!BB134</f>
        <v>2.4147636810405203E-3</v>
      </c>
      <c r="BC134" s="438">
        <f>'3M - LGS'!BC134</f>
        <v>2.7866878334302752E-3</v>
      </c>
      <c r="BD134" s="438">
        <f>'3M - LGS'!BD134</f>
        <v>1.1514854714852061E-2</v>
      </c>
      <c r="BE134" s="438">
        <f>'3M - LGS'!BE134</f>
        <v>1.0180713390860409E-2</v>
      </c>
      <c r="BF134" s="438">
        <f>'3M - LGS'!BF134</f>
        <v>1.058434111110167E-2</v>
      </c>
      <c r="BG134" s="438">
        <f>'3M - LGS'!BG134</f>
        <v>9.2020461694362725E-3</v>
      </c>
      <c r="BH134" s="438">
        <f>'3M - LGS'!BH134</f>
        <v>3.7991905608735104E-3</v>
      </c>
      <c r="BI134" s="438">
        <f>'3M - LGS'!BI134</f>
        <v>3.4719250793811213E-3</v>
      </c>
      <c r="BJ134" s="438">
        <f>'3M - LGS'!BJ134</f>
        <v>2.6520703484937858E-3</v>
      </c>
      <c r="BK134" s="438">
        <f>'3M - LGS'!BK134</f>
        <v>2.9763418386679493E-3</v>
      </c>
      <c r="BL134" s="438">
        <f>'3M - LGS'!BL134</f>
        <v>2.7946142401718789E-3</v>
      </c>
      <c r="BM134" s="438">
        <f>'3M - LGS'!BM134</f>
        <v>3.1417202303447573E-3</v>
      </c>
      <c r="BN134" s="438">
        <f>'3M - LGS'!BN134</f>
        <v>2.4147636810405203E-3</v>
      </c>
      <c r="BO134" s="438">
        <f>'3M - LGS'!BO134</f>
        <v>2.7866878334302752E-3</v>
      </c>
      <c r="BP134" s="438">
        <f>'3M - LGS'!BP134</f>
        <v>1.1514854714852061E-2</v>
      </c>
      <c r="BQ134" s="438">
        <f>'3M - LGS'!BQ134</f>
        <v>1.0180713390860409E-2</v>
      </c>
      <c r="BR134" s="438">
        <f>'3M - LGS'!BR134</f>
        <v>1.058434111110167E-2</v>
      </c>
      <c r="BS134" s="438">
        <f>'3M - LGS'!BS134</f>
        <v>9.2020461694362725E-3</v>
      </c>
      <c r="BT134" s="438">
        <f>'3M - LGS'!BT134</f>
        <v>3.7991905608735104E-3</v>
      </c>
      <c r="BU134" s="438">
        <f>'3M - LGS'!BU134</f>
        <v>3.4719250793811213E-3</v>
      </c>
      <c r="BV134" s="438">
        <f>'3M - LGS'!BV134</f>
        <v>2.6520703484937858E-3</v>
      </c>
      <c r="BW134" s="438">
        <f>'3M - LGS'!BW134</f>
        <v>2.9763418386679493E-3</v>
      </c>
      <c r="BX134" s="438">
        <f>'3M - LGS'!BX134</f>
        <v>2.7946142401718789E-3</v>
      </c>
      <c r="BY134" s="438">
        <f>'3M - LGS'!BY134</f>
        <v>3.1417202303447573E-3</v>
      </c>
      <c r="BZ134" s="438">
        <f>'3M - LGS'!BZ134</f>
        <v>2.4147636810405203E-3</v>
      </c>
      <c r="CA134" s="438">
        <f>'3M - LGS'!CA134</f>
        <v>2.7866878334302752E-3</v>
      </c>
      <c r="CB134" s="438">
        <f>'3M - LGS'!CB134</f>
        <v>1.1514854714852061E-2</v>
      </c>
      <c r="CC134" s="438">
        <f>'3M - LGS'!CC134</f>
        <v>1.0180713390860409E-2</v>
      </c>
      <c r="CD134" s="438">
        <f>'3M - LGS'!CD134</f>
        <v>1.058434111110167E-2</v>
      </c>
      <c r="CE134" s="438">
        <f>'3M - LGS'!CE134</f>
        <v>9.2020461694362725E-3</v>
      </c>
      <c r="CF134" s="438">
        <f>'3M - LGS'!CF134</f>
        <v>3.7991905608735104E-3</v>
      </c>
      <c r="CG134" s="438">
        <f>'3M - LGS'!CG134</f>
        <v>3.4719250793811213E-3</v>
      </c>
      <c r="CH134" s="438">
        <f>'3M - LGS'!CH134</f>
        <v>2.6520703484937858E-3</v>
      </c>
    </row>
    <row r="135" spans="1:86" hidden="1" x14ac:dyDescent="0.3">
      <c r="A135" s="581"/>
      <c r="B135" s="94" t="s">
        <v>5</v>
      </c>
      <c r="C135" s="414">
        <f>'3M - LGS'!C135</f>
        <v>2.2895204991968425E-3</v>
      </c>
      <c r="D135" s="414">
        <f>'3M - LGS'!D135</f>
        <v>2.3319409027314202E-3</v>
      </c>
      <c r="E135" s="414">
        <f>'3M - LGS'!E135</f>
        <v>2.4937084889108847E-3</v>
      </c>
      <c r="F135" s="414">
        <f>'3M - LGS'!F135</f>
        <v>2.3263396193519705E-3</v>
      </c>
      <c r="G135" s="414">
        <f>'3M - LGS'!G135</f>
        <v>2.7292106283252683E-3</v>
      </c>
      <c r="H135" s="414">
        <f>'3M - LGS'!H135</f>
        <v>9.0022160385136961E-3</v>
      </c>
      <c r="I135" s="438">
        <f>'3M - LGS'!I135</f>
        <v>8.6127213584202469E-3</v>
      </c>
      <c r="J135" s="438">
        <f>'3M - LGS'!J135</f>
        <v>8.975252016225994E-3</v>
      </c>
      <c r="K135" s="438">
        <f>'3M - LGS'!K135</f>
        <v>8.4182634800078395E-3</v>
      </c>
      <c r="L135" s="438">
        <f>'3M - LGS'!L135</f>
        <v>3.0660784549366164E-3</v>
      </c>
      <c r="M135" s="438">
        <f>'3M - LGS'!M135</f>
        <v>3.0709836142917028E-3</v>
      </c>
      <c r="N135" s="438">
        <f>'3M - LGS'!N135</f>
        <v>2.4953650549465562E-3</v>
      </c>
      <c r="O135" s="438">
        <f>'3M - LGS'!O135</f>
        <v>2.4916508593498094E-3</v>
      </c>
      <c r="P135" s="438">
        <f>'3M - LGS'!P135</f>
        <v>2.4497503990795811E-3</v>
      </c>
      <c r="Q135" s="438">
        <f>'3M - LGS'!Q135</f>
        <v>2.6862760407139388E-3</v>
      </c>
      <c r="R135" s="438">
        <f>'3M - LGS'!R135</f>
        <v>1.850484629739667E-3</v>
      </c>
      <c r="S135" s="438">
        <f>'3M - LGS'!S135</f>
        <v>2.2665814293217354E-3</v>
      </c>
      <c r="T135" s="438">
        <f>'3M - LGS'!T135</f>
        <v>9.736339643519696E-3</v>
      </c>
      <c r="U135" s="438">
        <f>'3M - LGS'!U135</f>
        <v>8.6127213584202469E-3</v>
      </c>
      <c r="V135" s="438">
        <f>'3M - LGS'!V135</f>
        <v>8.975252016225994E-3</v>
      </c>
      <c r="W135" s="438">
        <f>'3M - LGS'!W135</f>
        <v>8.4182634800078395E-3</v>
      </c>
      <c r="X135" s="438">
        <f>'3M - LGS'!X135</f>
        <v>3.0660784549366164E-3</v>
      </c>
      <c r="Y135" s="438">
        <f>'3M - LGS'!Y135</f>
        <v>3.0709836142917028E-3</v>
      </c>
      <c r="Z135" s="438">
        <f>'3M - LGS'!Z135</f>
        <v>2.4953650549465562E-3</v>
      </c>
      <c r="AA135" s="438">
        <f>'3M - LGS'!AA135</f>
        <v>2.4916508593498094E-3</v>
      </c>
      <c r="AB135" s="438">
        <f>'3M - LGS'!AB135</f>
        <v>2.4497503990795811E-3</v>
      </c>
      <c r="AC135" s="438">
        <f>'3M - LGS'!AC135</f>
        <v>2.6862760407139388E-3</v>
      </c>
      <c r="AD135" s="438">
        <f>'3M - LGS'!AD135</f>
        <v>1.850484629739667E-3</v>
      </c>
      <c r="AE135" s="438">
        <f>'3M - LGS'!AE135</f>
        <v>2.2665814293217354E-3</v>
      </c>
      <c r="AF135" s="438">
        <f>'3M - LGS'!AF135</f>
        <v>9.736339643519696E-3</v>
      </c>
      <c r="AG135" s="438">
        <f>'3M - LGS'!AG135</f>
        <v>8.6127213584202469E-3</v>
      </c>
      <c r="AH135" s="438">
        <f>'3M - LGS'!AH135</f>
        <v>8.975252016225994E-3</v>
      </c>
      <c r="AI135" s="438">
        <f>'3M - LGS'!AI135</f>
        <v>8.4182634800078395E-3</v>
      </c>
      <c r="AJ135" s="438">
        <f>'3M - LGS'!AJ135</f>
        <v>3.0660784549366164E-3</v>
      </c>
      <c r="AK135" s="438">
        <f>'3M - LGS'!AK135</f>
        <v>3.0709836142917028E-3</v>
      </c>
      <c r="AL135" s="438">
        <f>'3M - LGS'!AL135</f>
        <v>2.4953650549465562E-3</v>
      </c>
      <c r="AM135" s="438">
        <f>'3M - LGS'!AM135</f>
        <v>2.4916508593498094E-3</v>
      </c>
      <c r="AN135" s="438">
        <f>'3M - LGS'!AN135</f>
        <v>2.4497503990795811E-3</v>
      </c>
      <c r="AO135" s="438">
        <f>'3M - LGS'!AO135</f>
        <v>2.6862760407139388E-3</v>
      </c>
      <c r="AP135" s="438">
        <f>'3M - LGS'!AP135</f>
        <v>1.850484629739667E-3</v>
      </c>
      <c r="AQ135" s="438">
        <f>'3M - LGS'!AQ135</f>
        <v>2.2665814293217354E-3</v>
      </c>
      <c r="AR135" s="438">
        <f>'3M - LGS'!AR135</f>
        <v>9.736339643519696E-3</v>
      </c>
      <c r="AS135" s="438">
        <f>'3M - LGS'!AS135</f>
        <v>8.6127213584202469E-3</v>
      </c>
      <c r="AT135" s="438">
        <f>'3M - LGS'!AT135</f>
        <v>8.975252016225994E-3</v>
      </c>
      <c r="AU135" s="438">
        <f>'3M - LGS'!AU135</f>
        <v>8.4182634800078395E-3</v>
      </c>
      <c r="AV135" s="438">
        <f>'3M - LGS'!AV135</f>
        <v>3.0660784549366164E-3</v>
      </c>
      <c r="AW135" s="438">
        <f>'3M - LGS'!AW135</f>
        <v>3.0709836142917028E-3</v>
      </c>
      <c r="AX135" s="438">
        <f>'3M - LGS'!AX135</f>
        <v>2.4953650549465562E-3</v>
      </c>
      <c r="AY135" s="438">
        <f>'3M - LGS'!AY135</f>
        <v>2.4916508593498094E-3</v>
      </c>
      <c r="AZ135" s="438">
        <f>'3M - LGS'!AZ135</f>
        <v>2.4497503990795811E-3</v>
      </c>
      <c r="BA135" s="438">
        <f>'3M - LGS'!BA135</f>
        <v>2.6862760407139388E-3</v>
      </c>
      <c r="BB135" s="438">
        <f>'3M - LGS'!BB135</f>
        <v>1.850484629739667E-3</v>
      </c>
      <c r="BC135" s="438">
        <f>'3M - LGS'!BC135</f>
        <v>2.2665814293217354E-3</v>
      </c>
      <c r="BD135" s="438">
        <f>'3M - LGS'!BD135</f>
        <v>9.736339643519696E-3</v>
      </c>
      <c r="BE135" s="438">
        <f>'3M - LGS'!BE135</f>
        <v>8.6127213584202469E-3</v>
      </c>
      <c r="BF135" s="438">
        <f>'3M - LGS'!BF135</f>
        <v>8.975252016225994E-3</v>
      </c>
      <c r="BG135" s="438">
        <f>'3M - LGS'!BG135</f>
        <v>8.4182634800078395E-3</v>
      </c>
      <c r="BH135" s="438">
        <f>'3M - LGS'!BH135</f>
        <v>3.0660784549366164E-3</v>
      </c>
      <c r="BI135" s="438">
        <f>'3M - LGS'!BI135</f>
        <v>3.0709836142917028E-3</v>
      </c>
      <c r="BJ135" s="438">
        <f>'3M - LGS'!BJ135</f>
        <v>2.4953650549465562E-3</v>
      </c>
      <c r="BK135" s="438">
        <f>'3M - LGS'!BK135</f>
        <v>2.4916508593498094E-3</v>
      </c>
      <c r="BL135" s="438">
        <f>'3M - LGS'!BL135</f>
        <v>2.4497503990795811E-3</v>
      </c>
      <c r="BM135" s="438">
        <f>'3M - LGS'!BM135</f>
        <v>2.6862760407139388E-3</v>
      </c>
      <c r="BN135" s="438">
        <f>'3M - LGS'!BN135</f>
        <v>1.850484629739667E-3</v>
      </c>
      <c r="BO135" s="438">
        <f>'3M - LGS'!BO135</f>
        <v>2.2665814293217354E-3</v>
      </c>
      <c r="BP135" s="438">
        <f>'3M - LGS'!BP135</f>
        <v>9.736339643519696E-3</v>
      </c>
      <c r="BQ135" s="438">
        <f>'3M - LGS'!BQ135</f>
        <v>8.6127213584202469E-3</v>
      </c>
      <c r="BR135" s="438">
        <f>'3M - LGS'!BR135</f>
        <v>8.975252016225994E-3</v>
      </c>
      <c r="BS135" s="438">
        <f>'3M - LGS'!BS135</f>
        <v>8.4182634800078395E-3</v>
      </c>
      <c r="BT135" s="438">
        <f>'3M - LGS'!BT135</f>
        <v>3.0660784549366164E-3</v>
      </c>
      <c r="BU135" s="438">
        <f>'3M - LGS'!BU135</f>
        <v>3.0709836142917028E-3</v>
      </c>
      <c r="BV135" s="438">
        <f>'3M - LGS'!BV135</f>
        <v>2.4953650549465562E-3</v>
      </c>
      <c r="BW135" s="438">
        <f>'3M - LGS'!BW135</f>
        <v>2.4916508593498094E-3</v>
      </c>
      <c r="BX135" s="438">
        <f>'3M - LGS'!BX135</f>
        <v>2.4497503990795811E-3</v>
      </c>
      <c r="BY135" s="438">
        <f>'3M - LGS'!BY135</f>
        <v>2.6862760407139388E-3</v>
      </c>
      <c r="BZ135" s="438">
        <f>'3M - LGS'!BZ135</f>
        <v>1.850484629739667E-3</v>
      </c>
      <c r="CA135" s="438">
        <f>'3M - LGS'!CA135</f>
        <v>2.2665814293217354E-3</v>
      </c>
      <c r="CB135" s="438">
        <f>'3M - LGS'!CB135</f>
        <v>9.736339643519696E-3</v>
      </c>
      <c r="CC135" s="438">
        <f>'3M - LGS'!CC135</f>
        <v>8.6127213584202469E-3</v>
      </c>
      <c r="CD135" s="438">
        <f>'3M - LGS'!CD135</f>
        <v>8.975252016225994E-3</v>
      </c>
      <c r="CE135" s="438">
        <f>'3M - LGS'!CE135</f>
        <v>8.4182634800078395E-3</v>
      </c>
      <c r="CF135" s="438">
        <f>'3M - LGS'!CF135</f>
        <v>3.0660784549366164E-3</v>
      </c>
      <c r="CG135" s="438">
        <f>'3M - LGS'!CG135</f>
        <v>3.0709836142917028E-3</v>
      </c>
      <c r="CH135" s="438">
        <f>'3M - LGS'!CH135</f>
        <v>2.4953650549465562E-3</v>
      </c>
    </row>
    <row r="136" spans="1:86" hidden="1" x14ac:dyDescent="0.3">
      <c r="A136" s="581"/>
      <c r="B136" s="94" t="s">
        <v>23</v>
      </c>
      <c r="C136" s="414">
        <f>'3M - LGS'!C136</f>
        <v>2.2895204991968425E-3</v>
      </c>
      <c r="D136" s="414">
        <f>'3M - LGS'!D136</f>
        <v>2.3319409027314202E-3</v>
      </c>
      <c r="E136" s="414">
        <f>'3M - LGS'!E136</f>
        <v>2.4937084889108847E-3</v>
      </c>
      <c r="F136" s="414">
        <f>'3M - LGS'!F136</f>
        <v>2.3263396193519705E-3</v>
      </c>
      <c r="G136" s="414">
        <f>'3M - LGS'!G136</f>
        <v>2.7292106283252683E-3</v>
      </c>
      <c r="H136" s="414">
        <f>'3M - LGS'!H136</f>
        <v>9.0022160385136961E-3</v>
      </c>
      <c r="I136" s="438">
        <f>'3M - LGS'!I136</f>
        <v>8.6127213584202469E-3</v>
      </c>
      <c r="J136" s="438">
        <f>'3M - LGS'!J136</f>
        <v>8.975252016225994E-3</v>
      </c>
      <c r="K136" s="438">
        <f>'3M - LGS'!K136</f>
        <v>8.4182634800078395E-3</v>
      </c>
      <c r="L136" s="438">
        <f>'3M - LGS'!L136</f>
        <v>3.0660784549366164E-3</v>
      </c>
      <c r="M136" s="438">
        <f>'3M - LGS'!M136</f>
        <v>3.0709836142917028E-3</v>
      </c>
      <c r="N136" s="438">
        <f>'3M - LGS'!N136</f>
        <v>2.4953650549465562E-3</v>
      </c>
      <c r="O136" s="438">
        <f>'3M - LGS'!O136</f>
        <v>2.4916508593498094E-3</v>
      </c>
      <c r="P136" s="438">
        <f>'3M - LGS'!P136</f>
        <v>2.4497503990795811E-3</v>
      </c>
      <c r="Q136" s="438">
        <f>'3M - LGS'!Q136</f>
        <v>2.6862760407139388E-3</v>
      </c>
      <c r="R136" s="438">
        <f>'3M - LGS'!R136</f>
        <v>1.850484629739667E-3</v>
      </c>
      <c r="S136" s="438">
        <f>'3M - LGS'!S136</f>
        <v>2.2665814293217354E-3</v>
      </c>
      <c r="T136" s="438">
        <f>'3M - LGS'!T136</f>
        <v>9.736339643519696E-3</v>
      </c>
      <c r="U136" s="438">
        <f>'3M - LGS'!U136</f>
        <v>8.6127213584202469E-3</v>
      </c>
      <c r="V136" s="438">
        <f>'3M - LGS'!V136</f>
        <v>8.975252016225994E-3</v>
      </c>
      <c r="W136" s="438">
        <f>'3M - LGS'!W136</f>
        <v>8.4182634800078395E-3</v>
      </c>
      <c r="X136" s="438">
        <f>'3M - LGS'!X136</f>
        <v>3.0660784549366164E-3</v>
      </c>
      <c r="Y136" s="438">
        <f>'3M - LGS'!Y136</f>
        <v>3.0709836142917028E-3</v>
      </c>
      <c r="Z136" s="438">
        <f>'3M - LGS'!Z136</f>
        <v>2.4953650549465562E-3</v>
      </c>
      <c r="AA136" s="438">
        <f>'3M - LGS'!AA136</f>
        <v>2.4916508593498094E-3</v>
      </c>
      <c r="AB136" s="438">
        <f>'3M - LGS'!AB136</f>
        <v>2.4497503990795811E-3</v>
      </c>
      <c r="AC136" s="438">
        <f>'3M - LGS'!AC136</f>
        <v>2.6862760407139388E-3</v>
      </c>
      <c r="AD136" s="438">
        <f>'3M - LGS'!AD136</f>
        <v>1.850484629739667E-3</v>
      </c>
      <c r="AE136" s="438">
        <f>'3M - LGS'!AE136</f>
        <v>2.2665814293217354E-3</v>
      </c>
      <c r="AF136" s="438">
        <f>'3M - LGS'!AF136</f>
        <v>9.736339643519696E-3</v>
      </c>
      <c r="AG136" s="438">
        <f>'3M - LGS'!AG136</f>
        <v>8.6127213584202469E-3</v>
      </c>
      <c r="AH136" s="438">
        <f>'3M - LGS'!AH136</f>
        <v>8.975252016225994E-3</v>
      </c>
      <c r="AI136" s="438">
        <f>'3M - LGS'!AI136</f>
        <v>8.4182634800078395E-3</v>
      </c>
      <c r="AJ136" s="438">
        <f>'3M - LGS'!AJ136</f>
        <v>3.0660784549366164E-3</v>
      </c>
      <c r="AK136" s="438">
        <f>'3M - LGS'!AK136</f>
        <v>3.0709836142917028E-3</v>
      </c>
      <c r="AL136" s="438">
        <f>'3M - LGS'!AL136</f>
        <v>2.4953650549465562E-3</v>
      </c>
      <c r="AM136" s="438">
        <f>'3M - LGS'!AM136</f>
        <v>2.4916508593498094E-3</v>
      </c>
      <c r="AN136" s="438">
        <f>'3M - LGS'!AN136</f>
        <v>2.4497503990795811E-3</v>
      </c>
      <c r="AO136" s="438">
        <f>'3M - LGS'!AO136</f>
        <v>2.6862760407139388E-3</v>
      </c>
      <c r="AP136" s="438">
        <f>'3M - LGS'!AP136</f>
        <v>1.850484629739667E-3</v>
      </c>
      <c r="AQ136" s="438">
        <f>'3M - LGS'!AQ136</f>
        <v>2.2665814293217354E-3</v>
      </c>
      <c r="AR136" s="438">
        <f>'3M - LGS'!AR136</f>
        <v>9.736339643519696E-3</v>
      </c>
      <c r="AS136" s="438">
        <f>'3M - LGS'!AS136</f>
        <v>8.6127213584202469E-3</v>
      </c>
      <c r="AT136" s="438">
        <f>'3M - LGS'!AT136</f>
        <v>8.975252016225994E-3</v>
      </c>
      <c r="AU136" s="438">
        <f>'3M - LGS'!AU136</f>
        <v>8.4182634800078395E-3</v>
      </c>
      <c r="AV136" s="438">
        <f>'3M - LGS'!AV136</f>
        <v>3.0660784549366164E-3</v>
      </c>
      <c r="AW136" s="438">
        <f>'3M - LGS'!AW136</f>
        <v>3.0709836142917028E-3</v>
      </c>
      <c r="AX136" s="438">
        <f>'3M - LGS'!AX136</f>
        <v>2.4953650549465562E-3</v>
      </c>
      <c r="AY136" s="438">
        <f>'3M - LGS'!AY136</f>
        <v>2.4916508593498094E-3</v>
      </c>
      <c r="AZ136" s="438">
        <f>'3M - LGS'!AZ136</f>
        <v>2.4497503990795811E-3</v>
      </c>
      <c r="BA136" s="438">
        <f>'3M - LGS'!BA136</f>
        <v>2.6862760407139388E-3</v>
      </c>
      <c r="BB136" s="438">
        <f>'3M - LGS'!BB136</f>
        <v>1.850484629739667E-3</v>
      </c>
      <c r="BC136" s="438">
        <f>'3M - LGS'!BC136</f>
        <v>2.2665814293217354E-3</v>
      </c>
      <c r="BD136" s="438">
        <f>'3M - LGS'!BD136</f>
        <v>9.736339643519696E-3</v>
      </c>
      <c r="BE136" s="438">
        <f>'3M - LGS'!BE136</f>
        <v>8.6127213584202469E-3</v>
      </c>
      <c r="BF136" s="438">
        <f>'3M - LGS'!BF136</f>
        <v>8.975252016225994E-3</v>
      </c>
      <c r="BG136" s="438">
        <f>'3M - LGS'!BG136</f>
        <v>8.4182634800078395E-3</v>
      </c>
      <c r="BH136" s="438">
        <f>'3M - LGS'!BH136</f>
        <v>3.0660784549366164E-3</v>
      </c>
      <c r="BI136" s="438">
        <f>'3M - LGS'!BI136</f>
        <v>3.0709836142917028E-3</v>
      </c>
      <c r="BJ136" s="438">
        <f>'3M - LGS'!BJ136</f>
        <v>2.4953650549465562E-3</v>
      </c>
      <c r="BK136" s="438">
        <f>'3M - LGS'!BK136</f>
        <v>2.4916508593498094E-3</v>
      </c>
      <c r="BL136" s="438">
        <f>'3M - LGS'!BL136</f>
        <v>2.4497503990795811E-3</v>
      </c>
      <c r="BM136" s="438">
        <f>'3M - LGS'!BM136</f>
        <v>2.6862760407139388E-3</v>
      </c>
      <c r="BN136" s="438">
        <f>'3M - LGS'!BN136</f>
        <v>1.850484629739667E-3</v>
      </c>
      <c r="BO136" s="438">
        <f>'3M - LGS'!BO136</f>
        <v>2.2665814293217354E-3</v>
      </c>
      <c r="BP136" s="438">
        <f>'3M - LGS'!BP136</f>
        <v>9.736339643519696E-3</v>
      </c>
      <c r="BQ136" s="438">
        <f>'3M - LGS'!BQ136</f>
        <v>8.6127213584202469E-3</v>
      </c>
      <c r="BR136" s="438">
        <f>'3M - LGS'!BR136</f>
        <v>8.975252016225994E-3</v>
      </c>
      <c r="BS136" s="438">
        <f>'3M - LGS'!BS136</f>
        <v>8.4182634800078395E-3</v>
      </c>
      <c r="BT136" s="438">
        <f>'3M - LGS'!BT136</f>
        <v>3.0660784549366164E-3</v>
      </c>
      <c r="BU136" s="438">
        <f>'3M - LGS'!BU136</f>
        <v>3.0709836142917028E-3</v>
      </c>
      <c r="BV136" s="438">
        <f>'3M - LGS'!BV136</f>
        <v>2.4953650549465562E-3</v>
      </c>
      <c r="BW136" s="438">
        <f>'3M - LGS'!BW136</f>
        <v>2.4916508593498094E-3</v>
      </c>
      <c r="BX136" s="438">
        <f>'3M - LGS'!BX136</f>
        <v>2.4497503990795811E-3</v>
      </c>
      <c r="BY136" s="438">
        <f>'3M - LGS'!BY136</f>
        <v>2.6862760407139388E-3</v>
      </c>
      <c r="BZ136" s="438">
        <f>'3M - LGS'!BZ136</f>
        <v>1.850484629739667E-3</v>
      </c>
      <c r="CA136" s="438">
        <f>'3M - LGS'!CA136</f>
        <v>2.2665814293217354E-3</v>
      </c>
      <c r="CB136" s="438">
        <f>'3M - LGS'!CB136</f>
        <v>9.736339643519696E-3</v>
      </c>
      <c r="CC136" s="438">
        <f>'3M - LGS'!CC136</f>
        <v>8.6127213584202469E-3</v>
      </c>
      <c r="CD136" s="438">
        <f>'3M - LGS'!CD136</f>
        <v>8.975252016225994E-3</v>
      </c>
      <c r="CE136" s="438">
        <f>'3M - LGS'!CE136</f>
        <v>8.4182634800078395E-3</v>
      </c>
      <c r="CF136" s="438">
        <f>'3M - LGS'!CF136</f>
        <v>3.0660784549366164E-3</v>
      </c>
      <c r="CG136" s="438">
        <f>'3M - LGS'!CG136</f>
        <v>3.0709836142917028E-3</v>
      </c>
      <c r="CH136" s="438">
        <f>'3M - LGS'!CH136</f>
        <v>2.4953650549465562E-3</v>
      </c>
    </row>
    <row r="137" spans="1:86" hidden="1" x14ac:dyDescent="0.3">
      <c r="A137" s="581"/>
      <c r="B137" s="94" t="s">
        <v>24</v>
      </c>
      <c r="C137" s="414">
        <f>'3M - LGS'!C137</f>
        <v>2.2895204991968425E-3</v>
      </c>
      <c r="D137" s="414">
        <f>'3M - LGS'!D137</f>
        <v>2.3319409027314202E-3</v>
      </c>
      <c r="E137" s="414">
        <f>'3M - LGS'!E137</f>
        <v>2.4937084889108847E-3</v>
      </c>
      <c r="F137" s="414">
        <f>'3M - LGS'!F137</f>
        <v>2.3263396193519705E-3</v>
      </c>
      <c r="G137" s="414">
        <f>'3M - LGS'!G137</f>
        <v>2.7292106283252683E-3</v>
      </c>
      <c r="H137" s="414">
        <f>'3M - LGS'!H137</f>
        <v>9.0022160385136961E-3</v>
      </c>
      <c r="I137" s="438">
        <f>'3M - LGS'!I137</f>
        <v>8.6127213584202469E-3</v>
      </c>
      <c r="J137" s="438">
        <f>'3M - LGS'!J137</f>
        <v>8.975252016225994E-3</v>
      </c>
      <c r="K137" s="438">
        <f>'3M - LGS'!K137</f>
        <v>8.4182634800078395E-3</v>
      </c>
      <c r="L137" s="438">
        <f>'3M - LGS'!L137</f>
        <v>3.0660784549366164E-3</v>
      </c>
      <c r="M137" s="438">
        <f>'3M - LGS'!M137</f>
        <v>3.0709836142917028E-3</v>
      </c>
      <c r="N137" s="438">
        <f>'3M - LGS'!N137</f>
        <v>2.4953650549465562E-3</v>
      </c>
      <c r="O137" s="438">
        <f>'3M - LGS'!O137</f>
        <v>2.4916508593498094E-3</v>
      </c>
      <c r="P137" s="438">
        <f>'3M - LGS'!P137</f>
        <v>2.4497503990795811E-3</v>
      </c>
      <c r="Q137" s="438">
        <f>'3M - LGS'!Q137</f>
        <v>2.6862760407139388E-3</v>
      </c>
      <c r="R137" s="438">
        <f>'3M - LGS'!R137</f>
        <v>1.850484629739667E-3</v>
      </c>
      <c r="S137" s="438">
        <f>'3M - LGS'!S137</f>
        <v>2.2665814293217354E-3</v>
      </c>
      <c r="T137" s="438">
        <f>'3M - LGS'!T137</f>
        <v>9.736339643519696E-3</v>
      </c>
      <c r="U137" s="438">
        <f>'3M - LGS'!U137</f>
        <v>8.6127213584202469E-3</v>
      </c>
      <c r="V137" s="438">
        <f>'3M - LGS'!V137</f>
        <v>8.975252016225994E-3</v>
      </c>
      <c r="W137" s="438">
        <f>'3M - LGS'!W137</f>
        <v>8.4182634800078395E-3</v>
      </c>
      <c r="X137" s="438">
        <f>'3M - LGS'!X137</f>
        <v>3.0660784549366164E-3</v>
      </c>
      <c r="Y137" s="438">
        <f>'3M - LGS'!Y137</f>
        <v>3.0709836142917028E-3</v>
      </c>
      <c r="Z137" s="438">
        <f>'3M - LGS'!Z137</f>
        <v>2.4953650549465562E-3</v>
      </c>
      <c r="AA137" s="438">
        <f>'3M - LGS'!AA137</f>
        <v>2.4916508593498094E-3</v>
      </c>
      <c r="AB137" s="438">
        <f>'3M - LGS'!AB137</f>
        <v>2.4497503990795811E-3</v>
      </c>
      <c r="AC137" s="438">
        <f>'3M - LGS'!AC137</f>
        <v>2.6862760407139388E-3</v>
      </c>
      <c r="AD137" s="438">
        <f>'3M - LGS'!AD137</f>
        <v>1.850484629739667E-3</v>
      </c>
      <c r="AE137" s="438">
        <f>'3M - LGS'!AE137</f>
        <v>2.2665814293217354E-3</v>
      </c>
      <c r="AF137" s="438">
        <f>'3M - LGS'!AF137</f>
        <v>9.736339643519696E-3</v>
      </c>
      <c r="AG137" s="438">
        <f>'3M - LGS'!AG137</f>
        <v>8.6127213584202469E-3</v>
      </c>
      <c r="AH137" s="438">
        <f>'3M - LGS'!AH137</f>
        <v>8.975252016225994E-3</v>
      </c>
      <c r="AI137" s="438">
        <f>'3M - LGS'!AI137</f>
        <v>8.4182634800078395E-3</v>
      </c>
      <c r="AJ137" s="438">
        <f>'3M - LGS'!AJ137</f>
        <v>3.0660784549366164E-3</v>
      </c>
      <c r="AK137" s="438">
        <f>'3M - LGS'!AK137</f>
        <v>3.0709836142917028E-3</v>
      </c>
      <c r="AL137" s="438">
        <f>'3M - LGS'!AL137</f>
        <v>2.4953650549465562E-3</v>
      </c>
      <c r="AM137" s="438">
        <f>'3M - LGS'!AM137</f>
        <v>2.4916508593498094E-3</v>
      </c>
      <c r="AN137" s="438">
        <f>'3M - LGS'!AN137</f>
        <v>2.4497503990795811E-3</v>
      </c>
      <c r="AO137" s="438">
        <f>'3M - LGS'!AO137</f>
        <v>2.6862760407139388E-3</v>
      </c>
      <c r="AP137" s="438">
        <f>'3M - LGS'!AP137</f>
        <v>1.850484629739667E-3</v>
      </c>
      <c r="AQ137" s="438">
        <f>'3M - LGS'!AQ137</f>
        <v>2.2665814293217354E-3</v>
      </c>
      <c r="AR137" s="438">
        <f>'3M - LGS'!AR137</f>
        <v>9.736339643519696E-3</v>
      </c>
      <c r="AS137" s="438">
        <f>'3M - LGS'!AS137</f>
        <v>8.6127213584202469E-3</v>
      </c>
      <c r="AT137" s="438">
        <f>'3M - LGS'!AT137</f>
        <v>8.975252016225994E-3</v>
      </c>
      <c r="AU137" s="438">
        <f>'3M - LGS'!AU137</f>
        <v>8.4182634800078395E-3</v>
      </c>
      <c r="AV137" s="438">
        <f>'3M - LGS'!AV137</f>
        <v>3.0660784549366164E-3</v>
      </c>
      <c r="AW137" s="438">
        <f>'3M - LGS'!AW137</f>
        <v>3.0709836142917028E-3</v>
      </c>
      <c r="AX137" s="438">
        <f>'3M - LGS'!AX137</f>
        <v>2.4953650549465562E-3</v>
      </c>
      <c r="AY137" s="438">
        <f>'3M - LGS'!AY137</f>
        <v>2.4916508593498094E-3</v>
      </c>
      <c r="AZ137" s="438">
        <f>'3M - LGS'!AZ137</f>
        <v>2.4497503990795811E-3</v>
      </c>
      <c r="BA137" s="438">
        <f>'3M - LGS'!BA137</f>
        <v>2.6862760407139388E-3</v>
      </c>
      <c r="BB137" s="438">
        <f>'3M - LGS'!BB137</f>
        <v>1.850484629739667E-3</v>
      </c>
      <c r="BC137" s="438">
        <f>'3M - LGS'!BC137</f>
        <v>2.2665814293217354E-3</v>
      </c>
      <c r="BD137" s="438">
        <f>'3M - LGS'!BD137</f>
        <v>9.736339643519696E-3</v>
      </c>
      <c r="BE137" s="438">
        <f>'3M - LGS'!BE137</f>
        <v>8.6127213584202469E-3</v>
      </c>
      <c r="BF137" s="438">
        <f>'3M - LGS'!BF137</f>
        <v>8.975252016225994E-3</v>
      </c>
      <c r="BG137" s="438">
        <f>'3M - LGS'!BG137</f>
        <v>8.4182634800078395E-3</v>
      </c>
      <c r="BH137" s="438">
        <f>'3M - LGS'!BH137</f>
        <v>3.0660784549366164E-3</v>
      </c>
      <c r="BI137" s="438">
        <f>'3M - LGS'!BI137</f>
        <v>3.0709836142917028E-3</v>
      </c>
      <c r="BJ137" s="438">
        <f>'3M - LGS'!BJ137</f>
        <v>2.4953650549465562E-3</v>
      </c>
      <c r="BK137" s="438">
        <f>'3M - LGS'!BK137</f>
        <v>2.4916508593498094E-3</v>
      </c>
      <c r="BL137" s="438">
        <f>'3M - LGS'!BL137</f>
        <v>2.4497503990795811E-3</v>
      </c>
      <c r="BM137" s="438">
        <f>'3M - LGS'!BM137</f>
        <v>2.6862760407139388E-3</v>
      </c>
      <c r="BN137" s="438">
        <f>'3M - LGS'!BN137</f>
        <v>1.850484629739667E-3</v>
      </c>
      <c r="BO137" s="438">
        <f>'3M - LGS'!BO137</f>
        <v>2.2665814293217354E-3</v>
      </c>
      <c r="BP137" s="438">
        <f>'3M - LGS'!BP137</f>
        <v>9.736339643519696E-3</v>
      </c>
      <c r="BQ137" s="438">
        <f>'3M - LGS'!BQ137</f>
        <v>8.6127213584202469E-3</v>
      </c>
      <c r="BR137" s="438">
        <f>'3M - LGS'!BR137</f>
        <v>8.975252016225994E-3</v>
      </c>
      <c r="BS137" s="438">
        <f>'3M - LGS'!BS137</f>
        <v>8.4182634800078395E-3</v>
      </c>
      <c r="BT137" s="438">
        <f>'3M - LGS'!BT137</f>
        <v>3.0660784549366164E-3</v>
      </c>
      <c r="BU137" s="438">
        <f>'3M - LGS'!BU137</f>
        <v>3.0709836142917028E-3</v>
      </c>
      <c r="BV137" s="438">
        <f>'3M - LGS'!BV137</f>
        <v>2.4953650549465562E-3</v>
      </c>
      <c r="BW137" s="438">
        <f>'3M - LGS'!BW137</f>
        <v>2.4916508593498094E-3</v>
      </c>
      <c r="BX137" s="438">
        <f>'3M - LGS'!BX137</f>
        <v>2.4497503990795811E-3</v>
      </c>
      <c r="BY137" s="438">
        <f>'3M - LGS'!BY137</f>
        <v>2.6862760407139388E-3</v>
      </c>
      <c r="BZ137" s="438">
        <f>'3M - LGS'!BZ137</f>
        <v>1.850484629739667E-3</v>
      </c>
      <c r="CA137" s="438">
        <f>'3M - LGS'!CA137</f>
        <v>2.2665814293217354E-3</v>
      </c>
      <c r="CB137" s="438">
        <f>'3M - LGS'!CB137</f>
        <v>9.736339643519696E-3</v>
      </c>
      <c r="CC137" s="438">
        <f>'3M - LGS'!CC137</f>
        <v>8.6127213584202469E-3</v>
      </c>
      <c r="CD137" s="438">
        <f>'3M - LGS'!CD137</f>
        <v>8.975252016225994E-3</v>
      </c>
      <c r="CE137" s="438">
        <f>'3M - LGS'!CE137</f>
        <v>8.4182634800078395E-3</v>
      </c>
      <c r="CF137" s="438">
        <f>'3M - LGS'!CF137</f>
        <v>3.0660784549366164E-3</v>
      </c>
      <c r="CG137" s="438">
        <f>'3M - LGS'!CG137</f>
        <v>3.0709836142917028E-3</v>
      </c>
      <c r="CH137" s="438">
        <f>'3M - LGS'!CH137</f>
        <v>2.4953650549465562E-3</v>
      </c>
    </row>
    <row r="138" spans="1:86" hidden="1" x14ac:dyDescent="0.3">
      <c r="A138" s="581"/>
      <c r="B138" s="94" t="s">
        <v>7</v>
      </c>
      <c r="C138" s="414">
        <f>'3M - LGS'!C138</f>
        <v>1.9141851187442899E-3</v>
      </c>
      <c r="D138" s="414">
        <f>'3M - LGS'!D138</f>
        <v>1.9002909201414838E-3</v>
      </c>
      <c r="E138" s="414">
        <f>'3M - LGS'!E138</f>
        <v>2.0273070353288526E-3</v>
      </c>
      <c r="F138" s="414">
        <f>'3M - LGS'!F138</f>
        <v>2.2281441422365936E-3</v>
      </c>
      <c r="G138" s="414">
        <f>'3M - LGS'!G138</f>
        <v>2.3447255262917339E-3</v>
      </c>
      <c r="H138" s="414">
        <f>'3M - LGS'!H138</f>
        <v>7.8707889548047666E-3</v>
      </c>
      <c r="I138" s="438">
        <f>'3M - LGS'!I138</f>
        <v>7.4432636759063971E-3</v>
      </c>
      <c r="J138" s="438">
        <f>'3M - LGS'!J138</f>
        <v>7.8272576606452163E-3</v>
      </c>
      <c r="K138" s="438">
        <f>'3M - LGS'!K138</f>
        <v>7.2652329723402239E-3</v>
      </c>
      <c r="L138" s="438">
        <f>'3M - LGS'!L138</f>
        <v>2.5904701392368166E-3</v>
      </c>
      <c r="M138" s="438">
        <f>'3M - LGS'!M138</f>
        <v>2.5792233553480733E-3</v>
      </c>
      <c r="N138" s="438">
        <f>'3M - LGS'!N138</f>
        <v>2.0889283112139703E-3</v>
      </c>
      <c r="O138" s="438">
        <f>'3M - LGS'!O138</f>
        <v>2.0640152491911267E-3</v>
      </c>
      <c r="P138" s="438">
        <f>'3M - LGS'!P138</f>
        <v>1.9772963017748563E-3</v>
      </c>
      <c r="Q138" s="438">
        <f>'3M - LGS'!Q138</f>
        <v>2.1633322199865043E-3</v>
      </c>
      <c r="R138" s="438">
        <f>'3M - LGS'!R138</f>
        <v>1.7583724904276549E-3</v>
      </c>
      <c r="S138" s="438">
        <f>'3M - LGS'!S138</f>
        <v>1.9310412383942623E-3</v>
      </c>
      <c r="T138" s="438">
        <f>'3M - LGS'!T138</f>
        <v>8.4642194466218838E-3</v>
      </c>
      <c r="U138" s="438">
        <f>'3M - LGS'!U138</f>
        <v>7.4432636759063971E-3</v>
      </c>
      <c r="V138" s="438">
        <f>'3M - LGS'!V138</f>
        <v>7.8272576606452163E-3</v>
      </c>
      <c r="W138" s="438">
        <f>'3M - LGS'!W138</f>
        <v>7.2652329723402239E-3</v>
      </c>
      <c r="X138" s="438">
        <f>'3M - LGS'!X138</f>
        <v>2.5904701392368166E-3</v>
      </c>
      <c r="Y138" s="438">
        <f>'3M - LGS'!Y138</f>
        <v>2.5792233553480733E-3</v>
      </c>
      <c r="Z138" s="438">
        <f>'3M - LGS'!Z138</f>
        <v>2.0889283112139703E-3</v>
      </c>
      <c r="AA138" s="438">
        <f>'3M - LGS'!AA138</f>
        <v>2.0640152491911267E-3</v>
      </c>
      <c r="AB138" s="438">
        <f>'3M - LGS'!AB138</f>
        <v>1.9772963017748563E-3</v>
      </c>
      <c r="AC138" s="438">
        <f>'3M - LGS'!AC138</f>
        <v>2.1633322199865043E-3</v>
      </c>
      <c r="AD138" s="438">
        <f>'3M - LGS'!AD138</f>
        <v>1.7583724904276549E-3</v>
      </c>
      <c r="AE138" s="438">
        <f>'3M - LGS'!AE138</f>
        <v>1.9310412383942623E-3</v>
      </c>
      <c r="AF138" s="438">
        <f>'3M - LGS'!AF138</f>
        <v>8.4642194466218838E-3</v>
      </c>
      <c r="AG138" s="438">
        <f>'3M - LGS'!AG138</f>
        <v>7.4432636759063971E-3</v>
      </c>
      <c r="AH138" s="438">
        <f>'3M - LGS'!AH138</f>
        <v>7.8272576606452163E-3</v>
      </c>
      <c r="AI138" s="438">
        <f>'3M - LGS'!AI138</f>
        <v>7.2652329723402239E-3</v>
      </c>
      <c r="AJ138" s="438">
        <f>'3M - LGS'!AJ138</f>
        <v>2.5904701392368166E-3</v>
      </c>
      <c r="AK138" s="438">
        <f>'3M - LGS'!AK138</f>
        <v>2.5792233553480733E-3</v>
      </c>
      <c r="AL138" s="438">
        <f>'3M - LGS'!AL138</f>
        <v>2.0889283112139703E-3</v>
      </c>
      <c r="AM138" s="438">
        <f>'3M - LGS'!AM138</f>
        <v>2.0640152491911267E-3</v>
      </c>
      <c r="AN138" s="438">
        <f>'3M - LGS'!AN138</f>
        <v>1.9772963017748563E-3</v>
      </c>
      <c r="AO138" s="438">
        <f>'3M - LGS'!AO138</f>
        <v>2.1633322199865043E-3</v>
      </c>
      <c r="AP138" s="438">
        <f>'3M - LGS'!AP138</f>
        <v>1.7583724904276549E-3</v>
      </c>
      <c r="AQ138" s="438">
        <f>'3M - LGS'!AQ138</f>
        <v>1.9310412383942623E-3</v>
      </c>
      <c r="AR138" s="438">
        <f>'3M - LGS'!AR138</f>
        <v>8.4642194466218838E-3</v>
      </c>
      <c r="AS138" s="438">
        <f>'3M - LGS'!AS138</f>
        <v>7.4432636759063971E-3</v>
      </c>
      <c r="AT138" s="438">
        <f>'3M - LGS'!AT138</f>
        <v>7.8272576606452163E-3</v>
      </c>
      <c r="AU138" s="438">
        <f>'3M - LGS'!AU138</f>
        <v>7.2652329723402239E-3</v>
      </c>
      <c r="AV138" s="438">
        <f>'3M - LGS'!AV138</f>
        <v>2.5904701392368166E-3</v>
      </c>
      <c r="AW138" s="438">
        <f>'3M - LGS'!AW138</f>
        <v>2.5792233553480733E-3</v>
      </c>
      <c r="AX138" s="438">
        <f>'3M - LGS'!AX138</f>
        <v>2.0889283112139703E-3</v>
      </c>
      <c r="AY138" s="438">
        <f>'3M - LGS'!AY138</f>
        <v>2.0640152491911267E-3</v>
      </c>
      <c r="AZ138" s="438">
        <f>'3M - LGS'!AZ138</f>
        <v>1.9772963017748563E-3</v>
      </c>
      <c r="BA138" s="438">
        <f>'3M - LGS'!BA138</f>
        <v>2.1633322199865043E-3</v>
      </c>
      <c r="BB138" s="438">
        <f>'3M - LGS'!BB138</f>
        <v>1.7583724904276549E-3</v>
      </c>
      <c r="BC138" s="438">
        <f>'3M - LGS'!BC138</f>
        <v>1.9310412383942623E-3</v>
      </c>
      <c r="BD138" s="438">
        <f>'3M - LGS'!BD138</f>
        <v>8.4642194466218838E-3</v>
      </c>
      <c r="BE138" s="438">
        <f>'3M - LGS'!BE138</f>
        <v>7.4432636759063971E-3</v>
      </c>
      <c r="BF138" s="438">
        <f>'3M - LGS'!BF138</f>
        <v>7.8272576606452163E-3</v>
      </c>
      <c r="BG138" s="438">
        <f>'3M - LGS'!BG138</f>
        <v>7.2652329723402239E-3</v>
      </c>
      <c r="BH138" s="438">
        <f>'3M - LGS'!BH138</f>
        <v>2.5904701392368166E-3</v>
      </c>
      <c r="BI138" s="438">
        <f>'3M - LGS'!BI138</f>
        <v>2.5792233553480733E-3</v>
      </c>
      <c r="BJ138" s="438">
        <f>'3M - LGS'!BJ138</f>
        <v>2.0889283112139703E-3</v>
      </c>
      <c r="BK138" s="438">
        <f>'3M - LGS'!BK138</f>
        <v>2.0640152491911267E-3</v>
      </c>
      <c r="BL138" s="438">
        <f>'3M - LGS'!BL138</f>
        <v>1.9772963017748563E-3</v>
      </c>
      <c r="BM138" s="438">
        <f>'3M - LGS'!BM138</f>
        <v>2.1633322199865043E-3</v>
      </c>
      <c r="BN138" s="438">
        <f>'3M - LGS'!BN138</f>
        <v>1.7583724904276549E-3</v>
      </c>
      <c r="BO138" s="438">
        <f>'3M - LGS'!BO138</f>
        <v>1.9310412383942623E-3</v>
      </c>
      <c r="BP138" s="438">
        <f>'3M - LGS'!BP138</f>
        <v>8.4642194466218838E-3</v>
      </c>
      <c r="BQ138" s="438">
        <f>'3M - LGS'!BQ138</f>
        <v>7.4432636759063971E-3</v>
      </c>
      <c r="BR138" s="438">
        <f>'3M - LGS'!BR138</f>
        <v>7.8272576606452163E-3</v>
      </c>
      <c r="BS138" s="438">
        <f>'3M - LGS'!BS138</f>
        <v>7.2652329723402239E-3</v>
      </c>
      <c r="BT138" s="438">
        <f>'3M - LGS'!BT138</f>
        <v>2.5904701392368166E-3</v>
      </c>
      <c r="BU138" s="438">
        <f>'3M - LGS'!BU138</f>
        <v>2.5792233553480733E-3</v>
      </c>
      <c r="BV138" s="438">
        <f>'3M - LGS'!BV138</f>
        <v>2.0889283112139703E-3</v>
      </c>
      <c r="BW138" s="438">
        <f>'3M - LGS'!BW138</f>
        <v>2.0640152491911267E-3</v>
      </c>
      <c r="BX138" s="438">
        <f>'3M - LGS'!BX138</f>
        <v>1.9772963017748563E-3</v>
      </c>
      <c r="BY138" s="438">
        <f>'3M - LGS'!BY138</f>
        <v>2.1633322199865043E-3</v>
      </c>
      <c r="BZ138" s="438">
        <f>'3M - LGS'!BZ138</f>
        <v>1.7583724904276549E-3</v>
      </c>
      <c r="CA138" s="438">
        <f>'3M - LGS'!CA138</f>
        <v>1.9310412383942623E-3</v>
      </c>
      <c r="CB138" s="438">
        <f>'3M - LGS'!CB138</f>
        <v>8.4642194466218838E-3</v>
      </c>
      <c r="CC138" s="438">
        <f>'3M - LGS'!CC138</f>
        <v>7.4432636759063971E-3</v>
      </c>
      <c r="CD138" s="438">
        <f>'3M - LGS'!CD138</f>
        <v>7.8272576606452163E-3</v>
      </c>
      <c r="CE138" s="438">
        <f>'3M - LGS'!CE138</f>
        <v>7.2652329723402239E-3</v>
      </c>
      <c r="CF138" s="438">
        <f>'3M - LGS'!CF138</f>
        <v>2.5904701392368166E-3</v>
      </c>
      <c r="CG138" s="438">
        <f>'3M - LGS'!CG138</f>
        <v>2.5792233553480733E-3</v>
      </c>
      <c r="CH138" s="438">
        <f>'3M - LGS'!CH138</f>
        <v>2.0889283112139703E-3</v>
      </c>
    </row>
    <row r="139" spans="1:86" ht="15" hidden="1" thickBot="1" x14ac:dyDescent="0.35">
      <c r="A139" s="582"/>
      <c r="B139" s="96" t="s">
        <v>8</v>
      </c>
      <c r="C139" s="415">
        <f>'3M - LGS'!C139</f>
        <v>2.3096965625590206E-3</v>
      </c>
      <c r="D139" s="415">
        <f>'3M - LGS'!D139</f>
        <v>2.1226196682628123E-3</v>
      </c>
      <c r="E139" s="415">
        <f>'3M - LGS'!E139</f>
        <v>2.1184912436104288E-3</v>
      </c>
      <c r="F139" s="415">
        <f>'3M - LGS'!F139</f>
        <v>3.0011893781293516E-3</v>
      </c>
      <c r="G139" s="415">
        <f>'3M - LGS'!G139</f>
        <v>3.1357061881645172E-3</v>
      </c>
      <c r="H139" s="415">
        <f>'3M - LGS'!H139</f>
        <v>1.0922302047442696E-2</v>
      </c>
      <c r="I139" s="439">
        <f>'3M - LGS'!I139</f>
        <v>1.0512476648458587E-2</v>
      </c>
      <c r="J139" s="439">
        <f>'3M - LGS'!J139</f>
        <v>1.0997739136845456E-2</v>
      </c>
      <c r="K139" s="439">
        <f>'3M - LGS'!K139</f>
        <v>9.7499748369244844E-3</v>
      </c>
      <c r="L139" s="439">
        <f>'3M - LGS'!L139</f>
        <v>3.5422223466634517E-3</v>
      </c>
      <c r="M139" s="439">
        <f>'3M - LGS'!M139</f>
        <v>3.3530392812039923E-3</v>
      </c>
      <c r="N139" s="439">
        <f>'3M - LGS'!N139</f>
        <v>2.7187759744741616E-3</v>
      </c>
      <c r="O139" s="439">
        <f>'3M - LGS'!O139</f>
        <v>2.5294807330186069E-3</v>
      </c>
      <c r="P139" s="439">
        <f>'3M - LGS'!P139</f>
        <v>2.2399842928387112E-3</v>
      </c>
      <c r="Q139" s="439">
        <f>'3M - LGS'!Q139</f>
        <v>2.2916778796452913E-3</v>
      </c>
      <c r="R139" s="439">
        <f>'3M - LGS'!R139</f>
        <v>2.4098895716046765E-3</v>
      </c>
      <c r="S139" s="439">
        <f>'3M - LGS'!S139</f>
        <v>2.6252680825910963E-3</v>
      </c>
      <c r="T139" s="439">
        <f>'3M - LGS'!T139</f>
        <v>1.1916519776656496E-2</v>
      </c>
      <c r="U139" s="439">
        <f>'3M - LGS'!U139</f>
        <v>1.0512476648458587E-2</v>
      </c>
      <c r="V139" s="439">
        <f>'3M - LGS'!V139</f>
        <v>1.0997739136845456E-2</v>
      </c>
      <c r="W139" s="439">
        <f>'3M - LGS'!W139</f>
        <v>9.7499748369244844E-3</v>
      </c>
      <c r="X139" s="439">
        <f>'3M - LGS'!X139</f>
        <v>3.5422223466634517E-3</v>
      </c>
      <c r="Y139" s="439">
        <f>'3M - LGS'!Y139</f>
        <v>3.3530392812039923E-3</v>
      </c>
      <c r="Z139" s="439">
        <f>'3M - LGS'!Z139</f>
        <v>2.7187759744741616E-3</v>
      </c>
      <c r="AA139" s="439">
        <f>'3M - LGS'!AA139</f>
        <v>2.5294807330186069E-3</v>
      </c>
      <c r="AB139" s="439">
        <f>'3M - LGS'!AB139</f>
        <v>2.2399842928387112E-3</v>
      </c>
      <c r="AC139" s="439">
        <f>'3M - LGS'!AC139</f>
        <v>2.2916778796452913E-3</v>
      </c>
      <c r="AD139" s="439">
        <f>'3M - LGS'!AD139</f>
        <v>2.4098895716046765E-3</v>
      </c>
      <c r="AE139" s="439">
        <f>'3M - LGS'!AE139</f>
        <v>2.6252680825910963E-3</v>
      </c>
      <c r="AF139" s="439">
        <f>'3M - LGS'!AF139</f>
        <v>1.1916519776656496E-2</v>
      </c>
      <c r="AG139" s="439">
        <f>'3M - LGS'!AG139</f>
        <v>1.0512476648458587E-2</v>
      </c>
      <c r="AH139" s="439">
        <f>'3M - LGS'!AH139</f>
        <v>1.0997739136845456E-2</v>
      </c>
      <c r="AI139" s="439">
        <f>'3M - LGS'!AI139</f>
        <v>9.7499748369244844E-3</v>
      </c>
      <c r="AJ139" s="439">
        <f>'3M - LGS'!AJ139</f>
        <v>3.5422223466634517E-3</v>
      </c>
      <c r="AK139" s="439">
        <f>'3M - LGS'!AK139</f>
        <v>3.3530392812039923E-3</v>
      </c>
      <c r="AL139" s="439">
        <f>'3M - LGS'!AL139</f>
        <v>2.7187759744741616E-3</v>
      </c>
      <c r="AM139" s="439">
        <f>'3M - LGS'!AM139</f>
        <v>2.5294807330186069E-3</v>
      </c>
      <c r="AN139" s="439">
        <f>'3M - LGS'!AN139</f>
        <v>2.2399842928387112E-3</v>
      </c>
      <c r="AO139" s="439">
        <f>'3M - LGS'!AO139</f>
        <v>2.2916778796452913E-3</v>
      </c>
      <c r="AP139" s="439">
        <f>'3M - LGS'!AP139</f>
        <v>2.4098895716046765E-3</v>
      </c>
      <c r="AQ139" s="439">
        <f>'3M - LGS'!AQ139</f>
        <v>2.6252680825910963E-3</v>
      </c>
      <c r="AR139" s="439">
        <f>'3M - LGS'!AR139</f>
        <v>1.1916519776656496E-2</v>
      </c>
      <c r="AS139" s="439">
        <f>'3M - LGS'!AS139</f>
        <v>1.0512476648458587E-2</v>
      </c>
      <c r="AT139" s="439">
        <f>'3M - LGS'!AT139</f>
        <v>1.0997739136845456E-2</v>
      </c>
      <c r="AU139" s="439">
        <f>'3M - LGS'!AU139</f>
        <v>9.7499748369244844E-3</v>
      </c>
      <c r="AV139" s="439">
        <f>'3M - LGS'!AV139</f>
        <v>3.5422223466634517E-3</v>
      </c>
      <c r="AW139" s="439">
        <f>'3M - LGS'!AW139</f>
        <v>3.3530392812039923E-3</v>
      </c>
      <c r="AX139" s="439">
        <f>'3M - LGS'!AX139</f>
        <v>2.7187759744741616E-3</v>
      </c>
      <c r="AY139" s="439">
        <f>'3M - LGS'!AY139</f>
        <v>2.5294807330186069E-3</v>
      </c>
      <c r="AZ139" s="439">
        <f>'3M - LGS'!AZ139</f>
        <v>2.2399842928387112E-3</v>
      </c>
      <c r="BA139" s="439">
        <f>'3M - LGS'!BA139</f>
        <v>2.2916778796452913E-3</v>
      </c>
      <c r="BB139" s="439">
        <f>'3M - LGS'!BB139</f>
        <v>2.4098895716046765E-3</v>
      </c>
      <c r="BC139" s="439">
        <f>'3M - LGS'!BC139</f>
        <v>2.6252680825910963E-3</v>
      </c>
      <c r="BD139" s="439">
        <f>'3M - LGS'!BD139</f>
        <v>1.1916519776656496E-2</v>
      </c>
      <c r="BE139" s="439">
        <f>'3M - LGS'!BE139</f>
        <v>1.0512476648458587E-2</v>
      </c>
      <c r="BF139" s="439">
        <f>'3M - LGS'!BF139</f>
        <v>1.0997739136845456E-2</v>
      </c>
      <c r="BG139" s="439">
        <f>'3M - LGS'!BG139</f>
        <v>9.7499748369244844E-3</v>
      </c>
      <c r="BH139" s="439">
        <f>'3M - LGS'!BH139</f>
        <v>3.5422223466634517E-3</v>
      </c>
      <c r="BI139" s="439">
        <f>'3M - LGS'!BI139</f>
        <v>3.3530392812039923E-3</v>
      </c>
      <c r="BJ139" s="439">
        <f>'3M - LGS'!BJ139</f>
        <v>2.7187759744741616E-3</v>
      </c>
      <c r="BK139" s="439">
        <f>'3M - LGS'!BK139</f>
        <v>2.5294807330186069E-3</v>
      </c>
      <c r="BL139" s="439">
        <f>'3M - LGS'!BL139</f>
        <v>2.2399842928387112E-3</v>
      </c>
      <c r="BM139" s="439">
        <f>'3M - LGS'!BM139</f>
        <v>2.2916778796452913E-3</v>
      </c>
      <c r="BN139" s="439">
        <f>'3M - LGS'!BN139</f>
        <v>2.4098895716046765E-3</v>
      </c>
      <c r="BO139" s="439">
        <f>'3M - LGS'!BO139</f>
        <v>2.6252680825910963E-3</v>
      </c>
      <c r="BP139" s="439">
        <f>'3M - LGS'!BP139</f>
        <v>1.1916519776656496E-2</v>
      </c>
      <c r="BQ139" s="439">
        <f>'3M - LGS'!BQ139</f>
        <v>1.0512476648458587E-2</v>
      </c>
      <c r="BR139" s="439">
        <f>'3M - LGS'!BR139</f>
        <v>1.0997739136845456E-2</v>
      </c>
      <c r="BS139" s="439">
        <f>'3M - LGS'!BS139</f>
        <v>9.7499748369244844E-3</v>
      </c>
      <c r="BT139" s="439">
        <f>'3M - LGS'!BT139</f>
        <v>3.5422223466634517E-3</v>
      </c>
      <c r="BU139" s="439">
        <f>'3M - LGS'!BU139</f>
        <v>3.3530392812039923E-3</v>
      </c>
      <c r="BV139" s="439">
        <f>'3M - LGS'!BV139</f>
        <v>2.7187759744741616E-3</v>
      </c>
      <c r="BW139" s="439">
        <f>'3M - LGS'!BW139</f>
        <v>2.5294807330186069E-3</v>
      </c>
      <c r="BX139" s="439">
        <f>'3M - LGS'!BX139</f>
        <v>2.2399842928387112E-3</v>
      </c>
      <c r="BY139" s="439">
        <f>'3M - LGS'!BY139</f>
        <v>2.2916778796452913E-3</v>
      </c>
      <c r="BZ139" s="439">
        <f>'3M - LGS'!BZ139</f>
        <v>2.4098895716046765E-3</v>
      </c>
      <c r="CA139" s="439">
        <f>'3M - LGS'!CA139</f>
        <v>2.6252680825910963E-3</v>
      </c>
      <c r="CB139" s="439">
        <f>'3M - LGS'!CB139</f>
        <v>1.1916519776656496E-2</v>
      </c>
      <c r="CC139" s="439">
        <f>'3M - LGS'!CC139</f>
        <v>1.0512476648458587E-2</v>
      </c>
      <c r="CD139" s="439">
        <f>'3M - LGS'!CD139</f>
        <v>1.0997739136845456E-2</v>
      </c>
      <c r="CE139" s="439">
        <f>'3M - LGS'!CE139</f>
        <v>9.7499748369244844E-3</v>
      </c>
      <c r="CF139" s="439">
        <f>'3M - LGS'!CF139</f>
        <v>3.5422223466634517E-3</v>
      </c>
      <c r="CG139" s="439">
        <f>'3M - LGS'!CG139</f>
        <v>3.3530392812039923E-3</v>
      </c>
      <c r="CH139" s="439">
        <f>'3M - LGS'!CH139</f>
        <v>2.7187759744741616E-3</v>
      </c>
    </row>
    <row r="140" spans="1:86" hidden="1" x14ac:dyDescent="0.3">
      <c r="A140" s="113"/>
      <c r="B140" s="113"/>
      <c r="C140" s="116"/>
      <c r="D140" s="116"/>
      <c r="E140" s="116"/>
      <c r="F140" s="116"/>
      <c r="G140" s="116"/>
      <c r="H140" s="116"/>
      <c r="I140" s="116"/>
      <c r="J140" s="116"/>
      <c r="K140" s="116"/>
      <c r="L140" s="116"/>
      <c r="M140" s="116"/>
      <c r="N140" s="116"/>
    </row>
    <row r="141" spans="1:86" ht="15" hidden="1" thickBot="1" x14ac:dyDescent="0.35">
      <c r="A141" s="203" t="s">
        <v>180</v>
      </c>
      <c r="B141" s="113"/>
      <c r="C141" s="116"/>
      <c r="D141" s="116"/>
      <c r="E141" s="116"/>
      <c r="F141" s="116"/>
      <c r="G141" s="116"/>
      <c r="H141" s="116"/>
      <c r="I141" s="116"/>
      <c r="J141" s="116"/>
      <c r="K141" s="116"/>
      <c r="L141" s="116"/>
      <c r="M141" s="116"/>
      <c r="N141" s="116"/>
    </row>
    <row r="142" spans="1:86" ht="15.75" hidden="1" customHeight="1" thickBot="1" x14ac:dyDescent="0.35">
      <c r="A142" s="570" t="s">
        <v>127</v>
      </c>
      <c r="B142" s="307" t="s">
        <v>124</v>
      </c>
      <c r="C142" s="174">
        <f>C$4</f>
        <v>44927</v>
      </c>
      <c r="D142" s="174">
        <f t="shared" ref="D142:BO142" si="110">D$4</f>
        <v>44958</v>
      </c>
      <c r="E142" s="174">
        <f t="shared" si="110"/>
        <v>44986</v>
      </c>
      <c r="F142" s="174">
        <f t="shared" si="110"/>
        <v>45017</v>
      </c>
      <c r="G142" s="174">
        <f t="shared" si="110"/>
        <v>45047</v>
      </c>
      <c r="H142" s="174">
        <f t="shared" si="110"/>
        <v>45078</v>
      </c>
      <c r="I142" s="174">
        <f t="shared" si="110"/>
        <v>45108</v>
      </c>
      <c r="J142" s="174">
        <f t="shared" si="110"/>
        <v>45139</v>
      </c>
      <c r="K142" s="174">
        <f t="shared" si="110"/>
        <v>45170</v>
      </c>
      <c r="L142" s="174">
        <f t="shared" si="110"/>
        <v>45200</v>
      </c>
      <c r="M142" s="174">
        <f t="shared" si="110"/>
        <v>45231</v>
      </c>
      <c r="N142" s="174">
        <f t="shared" si="110"/>
        <v>45261</v>
      </c>
      <c r="O142" s="174">
        <f t="shared" si="110"/>
        <v>45292</v>
      </c>
      <c r="P142" s="174">
        <f t="shared" si="110"/>
        <v>45323</v>
      </c>
      <c r="Q142" s="174">
        <f t="shared" si="110"/>
        <v>45352</v>
      </c>
      <c r="R142" s="174">
        <f t="shared" si="110"/>
        <v>45383</v>
      </c>
      <c r="S142" s="174">
        <f t="shared" si="110"/>
        <v>45413</v>
      </c>
      <c r="T142" s="174">
        <f t="shared" si="110"/>
        <v>45444</v>
      </c>
      <c r="U142" s="174">
        <f t="shared" si="110"/>
        <v>45474</v>
      </c>
      <c r="V142" s="174">
        <f t="shared" si="110"/>
        <v>45505</v>
      </c>
      <c r="W142" s="174">
        <f t="shared" si="110"/>
        <v>45536</v>
      </c>
      <c r="X142" s="174">
        <f t="shared" si="110"/>
        <v>45566</v>
      </c>
      <c r="Y142" s="174">
        <f t="shared" si="110"/>
        <v>45597</v>
      </c>
      <c r="Z142" s="174">
        <f t="shared" si="110"/>
        <v>45627</v>
      </c>
      <c r="AA142" s="174">
        <f t="shared" si="110"/>
        <v>45658</v>
      </c>
      <c r="AB142" s="174">
        <f t="shared" si="110"/>
        <v>45689</v>
      </c>
      <c r="AC142" s="174">
        <f t="shared" si="110"/>
        <v>45717</v>
      </c>
      <c r="AD142" s="174">
        <f t="shared" si="110"/>
        <v>45748</v>
      </c>
      <c r="AE142" s="174">
        <f t="shared" si="110"/>
        <v>45778</v>
      </c>
      <c r="AF142" s="174">
        <f t="shared" si="110"/>
        <v>45809</v>
      </c>
      <c r="AG142" s="174">
        <f t="shared" si="110"/>
        <v>45839</v>
      </c>
      <c r="AH142" s="174">
        <f t="shared" si="110"/>
        <v>45870</v>
      </c>
      <c r="AI142" s="174">
        <f t="shared" si="110"/>
        <v>45901</v>
      </c>
      <c r="AJ142" s="174">
        <f t="shared" si="110"/>
        <v>45931</v>
      </c>
      <c r="AK142" s="174">
        <f t="shared" si="110"/>
        <v>45962</v>
      </c>
      <c r="AL142" s="174">
        <f t="shared" si="110"/>
        <v>45992</v>
      </c>
      <c r="AM142" s="174">
        <f t="shared" si="110"/>
        <v>46023</v>
      </c>
      <c r="AN142" s="174">
        <f t="shared" si="110"/>
        <v>46054</v>
      </c>
      <c r="AO142" s="174">
        <f t="shared" si="110"/>
        <v>46082</v>
      </c>
      <c r="AP142" s="174">
        <f t="shared" si="110"/>
        <v>46113</v>
      </c>
      <c r="AQ142" s="174">
        <f t="shared" si="110"/>
        <v>46143</v>
      </c>
      <c r="AR142" s="174">
        <f t="shared" si="110"/>
        <v>46174</v>
      </c>
      <c r="AS142" s="174">
        <f t="shared" si="110"/>
        <v>46204</v>
      </c>
      <c r="AT142" s="174">
        <f t="shared" si="110"/>
        <v>46235</v>
      </c>
      <c r="AU142" s="174">
        <f t="shared" si="110"/>
        <v>46266</v>
      </c>
      <c r="AV142" s="174">
        <f t="shared" si="110"/>
        <v>46296</v>
      </c>
      <c r="AW142" s="174">
        <f t="shared" si="110"/>
        <v>46327</v>
      </c>
      <c r="AX142" s="174">
        <f t="shared" si="110"/>
        <v>46357</v>
      </c>
      <c r="AY142" s="174">
        <f t="shared" si="110"/>
        <v>46388</v>
      </c>
      <c r="AZ142" s="174">
        <f t="shared" si="110"/>
        <v>46419</v>
      </c>
      <c r="BA142" s="174">
        <f t="shared" si="110"/>
        <v>46447</v>
      </c>
      <c r="BB142" s="174">
        <f t="shared" si="110"/>
        <v>46478</v>
      </c>
      <c r="BC142" s="174">
        <f t="shared" si="110"/>
        <v>46508</v>
      </c>
      <c r="BD142" s="174">
        <f t="shared" si="110"/>
        <v>46539</v>
      </c>
      <c r="BE142" s="174">
        <f t="shared" si="110"/>
        <v>46569</v>
      </c>
      <c r="BF142" s="174">
        <f t="shared" si="110"/>
        <v>46600</v>
      </c>
      <c r="BG142" s="174">
        <f t="shared" si="110"/>
        <v>46631</v>
      </c>
      <c r="BH142" s="174">
        <f t="shared" si="110"/>
        <v>46661</v>
      </c>
      <c r="BI142" s="174">
        <f t="shared" si="110"/>
        <v>46692</v>
      </c>
      <c r="BJ142" s="174">
        <f t="shared" si="110"/>
        <v>46722</v>
      </c>
      <c r="BK142" s="174">
        <f t="shared" si="110"/>
        <v>46753</v>
      </c>
      <c r="BL142" s="174">
        <f t="shared" si="110"/>
        <v>46784</v>
      </c>
      <c r="BM142" s="174">
        <f t="shared" si="110"/>
        <v>46813</v>
      </c>
      <c r="BN142" s="174">
        <f t="shared" si="110"/>
        <v>46844</v>
      </c>
      <c r="BO142" s="174">
        <f t="shared" si="110"/>
        <v>46874</v>
      </c>
      <c r="BP142" s="174">
        <f t="shared" ref="BP142:CH142" si="111">BP$4</f>
        <v>46905</v>
      </c>
      <c r="BQ142" s="174">
        <f t="shared" si="111"/>
        <v>46935</v>
      </c>
      <c r="BR142" s="174">
        <f t="shared" si="111"/>
        <v>46966</v>
      </c>
      <c r="BS142" s="174">
        <f t="shared" si="111"/>
        <v>46997</v>
      </c>
      <c r="BT142" s="174">
        <f t="shared" si="111"/>
        <v>47027</v>
      </c>
      <c r="BU142" s="174">
        <f t="shared" si="111"/>
        <v>47058</v>
      </c>
      <c r="BV142" s="174">
        <f t="shared" si="111"/>
        <v>47088</v>
      </c>
      <c r="BW142" s="174">
        <f t="shared" si="111"/>
        <v>47119</v>
      </c>
      <c r="BX142" s="174">
        <f t="shared" si="111"/>
        <v>47150</v>
      </c>
      <c r="BY142" s="174">
        <f t="shared" si="111"/>
        <v>47178</v>
      </c>
      <c r="BZ142" s="174">
        <f t="shared" si="111"/>
        <v>47209</v>
      </c>
      <c r="CA142" s="174">
        <f t="shared" si="111"/>
        <v>47239</v>
      </c>
      <c r="CB142" s="174">
        <f t="shared" si="111"/>
        <v>47270</v>
      </c>
      <c r="CC142" s="174">
        <f t="shared" si="111"/>
        <v>47300</v>
      </c>
      <c r="CD142" s="174">
        <f t="shared" si="111"/>
        <v>47331</v>
      </c>
      <c r="CE142" s="174">
        <f t="shared" si="111"/>
        <v>47362</v>
      </c>
      <c r="CF142" s="174">
        <f t="shared" si="111"/>
        <v>47392</v>
      </c>
      <c r="CG142" s="174">
        <f t="shared" si="111"/>
        <v>47423</v>
      </c>
      <c r="CH142" s="175">
        <f t="shared" si="111"/>
        <v>47453</v>
      </c>
    </row>
    <row r="143" spans="1:86" hidden="1" x14ac:dyDescent="0.3">
      <c r="A143" s="571"/>
      <c r="B143" s="284" t="s">
        <v>20</v>
      </c>
      <c r="C143" s="30">
        <f t="shared" ref="C143:C155" si="112">IF(C23=0,0,((C5*0.5)-C41)*C78*C110*C$2)</f>
        <v>0</v>
      </c>
      <c r="D143" s="30">
        <f t="shared" ref="D143:AI143" si="113">IF(D23=0,0,((D5*0.5)+C23-D41)*D78*D110*D$2)</f>
        <v>0</v>
      </c>
      <c r="E143" s="30">
        <f t="shared" si="113"/>
        <v>0</v>
      </c>
      <c r="F143" s="30">
        <f t="shared" si="113"/>
        <v>0</v>
      </c>
      <c r="G143" s="30">
        <f t="shared" si="113"/>
        <v>0</v>
      </c>
      <c r="H143" s="30">
        <f t="shared" si="113"/>
        <v>0</v>
      </c>
      <c r="I143" s="30">
        <f t="shared" si="113"/>
        <v>0</v>
      </c>
      <c r="J143" s="30">
        <f t="shared" si="113"/>
        <v>0</v>
      </c>
      <c r="K143" s="30">
        <f t="shared" si="113"/>
        <v>0</v>
      </c>
      <c r="L143" s="30">
        <f t="shared" si="113"/>
        <v>0</v>
      </c>
      <c r="M143" s="30">
        <f t="shared" si="113"/>
        <v>0</v>
      </c>
      <c r="N143" s="30">
        <f t="shared" si="113"/>
        <v>0</v>
      </c>
      <c r="O143" s="30">
        <f t="shared" si="113"/>
        <v>0</v>
      </c>
      <c r="P143" s="30">
        <f t="shared" si="113"/>
        <v>0</v>
      </c>
      <c r="Q143" s="30">
        <f t="shared" si="113"/>
        <v>0</v>
      </c>
      <c r="R143" s="30">
        <f t="shared" si="113"/>
        <v>0</v>
      </c>
      <c r="S143" s="30">
        <f t="shared" si="113"/>
        <v>0</v>
      </c>
      <c r="T143" s="30">
        <f t="shared" si="113"/>
        <v>0</v>
      </c>
      <c r="U143" s="30">
        <f t="shared" si="113"/>
        <v>0</v>
      </c>
      <c r="V143" s="30">
        <f t="shared" si="113"/>
        <v>0</v>
      </c>
      <c r="W143" s="30">
        <f t="shared" si="113"/>
        <v>0</v>
      </c>
      <c r="X143" s="30">
        <f t="shared" si="113"/>
        <v>0</v>
      </c>
      <c r="Y143" s="30">
        <f t="shared" si="113"/>
        <v>0</v>
      </c>
      <c r="Z143" s="30">
        <f t="shared" si="113"/>
        <v>0</v>
      </c>
      <c r="AA143" s="30">
        <f t="shared" si="113"/>
        <v>0</v>
      </c>
      <c r="AB143" s="30">
        <f t="shared" si="113"/>
        <v>0</v>
      </c>
      <c r="AC143" s="30">
        <f t="shared" si="113"/>
        <v>0</v>
      </c>
      <c r="AD143" s="30">
        <f t="shared" si="113"/>
        <v>0</v>
      </c>
      <c r="AE143" s="30">
        <f t="shared" si="113"/>
        <v>0</v>
      </c>
      <c r="AF143" s="30">
        <f t="shared" si="113"/>
        <v>0</v>
      </c>
      <c r="AG143" s="30">
        <f t="shared" si="113"/>
        <v>0</v>
      </c>
      <c r="AH143" s="30">
        <f t="shared" si="113"/>
        <v>0</v>
      </c>
      <c r="AI143" s="30">
        <f t="shared" si="113"/>
        <v>0</v>
      </c>
      <c r="AJ143" s="30">
        <f t="shared" ref="AJ143:BO143" si="114">IF(AJ23=0,0,((AJ5*0.5)+AI23-AJ41)*AJ78*AJ110*AJ$2)</f>
        <v>0</v>
      </c>
      <c r="AK143" s="30">
        <f t="shared" si="114"/>
        <v>0</v>
      </c>
      <c r="AL143" s="30">
        <f t="shared" si="114"/>
        <v>0</v>
      </c>
      <c r="AM143" s="30">
        <f t="shared" si="114"/>
        <v>0</v>
      </c>
      <c r="AN143" s="30">
        <f t="shared" si="114"/>
        <v>0</v>
      </c>
      <c r="AO143" s="30">
        <f t="shared" si="114"/>
        <v>0</v>
      </c>
      <c r="AP143" s="30">
        <f t="shared" si="114"/>
        <v>0</v>
      </c>
      <c r="AQ143" s="30">
        <f t="shared" si="114"/>
        <v>0</v>
      </c>
      <c r="AR143" s="30">
        <f t="shared" si="114"/>
        <v>0</v>
      </c>
      <c r="AS143" s="30">
        <f t="shared" si="114"/>
        <v>0</v>
      </c>
      <c r="AT143" s="30">
        <f t="shared" si="114"/>
        <v>0</v>
      </c>
      <c r="AU143" s="30">
        <f t="shared" si="114"/>
        <v>0</v>
      </c>
      <c r="AV143" s="30">
        <f t="shared" si="114"/>
        <v>0</v>
      </c>
      <c r="AW143" s="30">
        <f t="shared" si="114"/>
        <v>0</v>
      </c>
      <c r="AX143" s="30">
        <f t="shared" si="114"/>
        <v>0</v>
      </c>
      <c r="AY143" s="30">
        <f t="shared" si="114"/>
        <v>0</v>
      </c>
      <c r="AZ143" s="30">
        <f t="shared" si="114"/>
        <v>0</v>
      </c>
      <c r="BA143" s="30">
        <f t="shared" si="114"/>
        <v>0</v>
      </c>
      <c r="BB143" s="30">
        <f t="shared" si="114"/>
        <v>0</v>
      </c>
      <c r="BC143" s="30">
        <f t="shared" si="114"/>
        <v>0</v>
      </c>
      <c r="BD143" s="30">
        <f t="shared" si="114"/>
        <v>0</v>
      </c>
      <c r="BE143" s="30">
        <f t="shared" si="114"/>
        <v>0</v>
      </c>
      <c r="BF143" s="30">
        <f t="shared" si="114"/>
        <v>0</v>
      </c>
      <c r="BG143" s="30">
        <f t="shared" si="114"/>
        <v>0</v>
      </c>
      <c r="BH143" s="30">
        <f t="shared" si="114"/>
        <v>0</v>
      </c>
      <c r="BI143" s="30">
        <f t="shared" si="114"/>
        <v>0</v>
      </c>
      <c r="BJ143" s="30">
        <f t="shared" si="114"/>
        <v>0</v>
      </c>
      <c r="BK143" s="30">
        <f t="shared" si="114"/>
        <v>0</v>
      </c>
      <c r="BL143" s="30">
        <f t="shared" si="114"/>
        <v>0</v>
      </c>
      <c r="BM143" s="30">
        <f t="shared" si="114"/>
        <v>0</v>
      </c>
      <c r="BN143" s="30">
        <f t="shared" si="114"/>
        <v>0</v>
      </c>
      <c r="BO143" s="30">
        <f t="shared" si="114"/>
        <v>0</v>
      </c>
      <c r="BP143" s="30">
        <f t="shared" ref="BP143:CH143" si="115">IF(BP23=0,0,((BP5*0.5)+BO23-BP41)*BP78*BP110*BP$2)</f>
        <v>0</v>
      </c>
      <c r="BQ143" s="30">
        <f t="shared" si="115"/>
        <v>0</v>
      </c>
      <c r="BR143" s="30">
        <f t="shared" si="115"/>
        <v>0</v>
      </c>
      <c r="BS143" s="30">
        <f t="shared" si="115"/>
        <v>0</v>
      </c>
      <c r="BT143" s="30">
        <f t="shared" si="115"/>
        <v>0</v>
      </c>
      <c r="BU143" s="30">
        <f t="shared" si="115"/>
        <v>0</v>
      </c>
      <c r="BV143" s="30">
        <f t="shared" si="115"/>
        <v>0</v>
      </c>
      <c r="BW143" s="30">
        <f t="shared" si="115"/>
        <v>0</v>
      </c>
      <c r="BX143" s="30">
        <f t="shared" si="115"/>
        <v>0</v>
      </c>
      <c r="BY143" s="30">
        <f t="shared" si="115"/>
        <v>0</v>
      </c>
      <c r="BZ143" s="30">
        <f t="shared" si="115"/>
        <v>0</v>
      </c>
      <c r="CA143" s="30">
        <f t="shared" si="115"/>
        <v>0</v>
      </c>
      <c r="CB143" s="30">
        <f t="shared" si="115"/>
        <v>0</v>
      </c>
      <c r="CC143" s="30">
        <f t="shared" si="115"/>
        <v>0</v>
      </c>
      <c r="CD143" s="30">
        <f t="shared" si="115"/>
        <v>0</v>
      </c>
      <c r="CE143" s="30">
        <f t="shared" si="115"/>
        <v>0</v>
      </c>
      <c r="CF143" s="30">
        <f t="shared" si="115"/>
        <v>0</v>
      </c>
      <c r="CG143" s="30">
        <f t="shared" si="115"/>
        <v>0</v>
      </c>
      <c r="CH143" s="33">
        <f t="shared" si="115"/>
        <v>0</v>
      </c>
    </row>
    <row r="144" spans="1:86" hidden="1" x14ac:dyDescent="0.3">
      <c r="A144" s="571"/>
      <c r="B144" s="284" t="s">
        <v>0</v>
      </c>
      <c r="C144" s="30">
        <f t="shared" si="112"/>
        <v>0</v>
      </c>
      <c r="D144" s="30">
        <f t="shared" ref="D144:AI144" si="116">IF(D24=0,0,((D6*0.5)+C24-D42)*D79*D111*D$2)</f>
        <v>0</v>
      </c>
      <c r="E144" s="30">
        <f t="shared" si="116"/>
        <v>0</v>
      </c>
      <c r="F144" s="30">
        <f t="shared" si="116"/>
        <v>0</v>
      </c>
      <c r="G144" s="30">
        <f t="shared" si="116"/>
        <v>0</v>
      </c>
      <c r="H144" s="30">
        <f t="shared" si="116"/>
        <v>0</v>
      </c>
      <c r="I144" s="30">
        <f t="shared" si="116"/>
        <v>0</v>
      </c>
      <c r="J144" s="30">
        <f t="shared" si="116"/>
        <v>0</v>
      </c>
      <c r="K144" s="30">
        <f t="shared" si="116"/>
        <v>0</v>
      </c>
      <c r="L144" s="30">
        <f t="shared" si="116"/>
        <v>0</v>
      </c>
      <c r="M144" s="30">
        <f t="shared" si="116"/>
        <v>0</v>
      </c>
      <c r="N144" s="30">
        <f t="shared" si="116"/>
        <v>0</v>
      </c>
      <c r="O144" s="30">
        <f t="shared" si="116"/>
        <v>0</v>
      </c>
      <c r="P144" s="30">
        <f t="shared" si="116"/>
        <v>0</v>
      </c>
      <c r="Q144" s="30">
        <f t="shared" si="116"/>
        <v>0</v>
      </c>
      <c r="R144" s="30">
        <f t="shared" si="116"/>
        <v>0</v>
      </c>
      <c r="S144" s="30">
        <f t="shared" si="116"/>
        <v>0</v>
      </c>
      <c r="T144" s="30">
        <f t="shared" si="116"/>
        <v>0</v>
      </c>
      <c r="U144" s="30">
        <f t="shared" si="116"/>
        <v>0</v>
      </c>
      <c r="V144" s="30">
        <f t="shared" si="116"/>
        <v>0</v>
      </c>
      <c r="W144" s="30">
        <f t="shared" si="116"/>
        <v>0</v>
      </c>
      <c r="X144" s="30">
        <f t="shared" si="116"/>
        <v>0</v>
      </c>
      <c r="Y144" s="30">
        <f t="shared" si="116"/>
        <v>0</v>
      </c>
      <c r="Z144" s="30">
        <f t="shared" si="116"/>
        <v>0</v>
      </c>
      <c r="AA144" s="30">
        <f t="shared" si="116"/>
        <v>0</v>
      </c>
      <c r="AB144" s="30">
        <f t="shared" si="116"/>
        <v>0</v>
      </c>
      <c r="AC144" s="30">
        <f t="shared" si="116"/>
        <v>0</v>
      </c>
      <c r="AD144" s="30">
        <f t="shared" si="116"/>
        <v>0</v>
      </c>
      <c r="AE144" s="30">
        <f t="shared" si="116"/>
        <v>0</v>
      </c>
      <c r="AF144" s="30">
        <f t="shared" si="116"/>
        <v>0</v>
      </c>
      <c r="AG144" s="30">
        <f t="shared" si="116"/>
        <v>0</v>
      </c>
      <c r="AH144" s="30">
        <f t="shared" si="116"/>
        <v>0</v>
      </c>
      <c r="AI144" s="30">
        <f t="shared" si="116"/>
        <v>0</v>
      </c>
      <c r="AJ144" s="30">
        <f t="shared" ref="AJ144:BO144" si="117">IF(AJ24=0,0,((AJ6*0.5)+AI24-AJ42)*AJ79*AJ111*AJ$2)</f>
        <v>0</v>
      </c>
      <c r="AK144" s="30">
        <f t="shared" si="117"/>
        <v>0</v>
      </c>
      <c r="AL144" s="30">
        <f t="shared" si="117"/>
        <v>0</v>
      </c>
      <c r="AM144" s="30">
        <f t="shared" si="117"/>
        <v>0</v>
      </c>
      <c r="AN144" s="30">
        <f t="shared" si="117"/>
        <v>0</v>
      </c>
      <c r="AO144" s="30">
        <f t="shared" si="117"/>
        <v>0</v>
      </c>
      <c r="AP144" s="30">
        <f t="shared" si="117"/>
        <v>0</v>
      </c>
      <c r="AQ144" s="30">
        <f t="shared" si="117"/>
        <v>0</v>
      </c>
      <c r="AR144" s="30">
        <f t="shared" si="117"/>
        <v>0</v>
      </c>
      <c r="AS144" s="30">
        <f t="shared" si="117"/>
        <v>0</v>
      </c>
      <c r="AT144" s="30">
        <f t="shared" si="117"/>
        <v>0</v>
      </c>
      <c r="AU144" s="30">
        <f t="shared" si="117"/>
        <v>0</v>
      </c>
      <c r="AV144" s="30">
        <f t="shared" si="117"/>
        <v>0</v>
      </c>
      <c r="AW144" s="30">
        <f t="shared" si="117"/>
        <v>0</v>
      </c>
      <c r="AX144" s="30">
        <f t="shared" si="117"/>
        <v>0</v>
      </c>
      <c r="AY144" s="30">
        <f t="shared" si="117"/>
        <v>0</v>
      </c>
      <c r="AZ144" s="30">
        <f t="shared" si="117"/>
        <v>0</v>
      </c>
      <c r="BA144" s="30">
        <f t="shared" si="117"/>
        <v>0</v>
      </c>
      <c r="BB144" s="30">
        <f t="shared" si="117"/>
        <v>0</v>
      </c>
      <c r="BC144" s="30">
        <f t="shared" si="117"/>
        <v>0</v>
      </c>
      <c r="BD144" s="30">
        <f t="shared" si="117"/>
        <v>0</v>
      </c>
      <c r="BE144" s="30">
        <f t="shared" si="117"/>
        <v>0</v>
      </c>
      <c r="BF144" s="30">
        <f t="shared" si="117"/>
        <v>0</v>
      </c>
      <c r="BG144" s="30">
        <f t="shared" si="117"/>
        <v>0</v>
      </c>
      <c r="BH144" s="30">
        <f t="shared" si="117"/>
        <v>0</v>
      </c>
      <c r="BI144" s="30">
        <f t="shared" si="117"/>
        <v>0</v>
      </c>
      <c r="BJ144" s="30">
        <f t="shared" si="117"/>
        <v>0</v>
      </c>
      <c r="BK144" s="30">
        <f t="shared" si="117"/>
        <v>0</v>
      </c>
      <c r="BL144" s="30">
        <f t="shared" si="117"/>
        <v>0</v>
      </c>
      <c r="BM144" s="30">
        <f t="shared" si="117"/>
        <v>0</v>
      </c>
      <c r="BN144" s="30">
        <f t="shared" si="117"/>
        <v>0</v>
      </c>
      <c r="BO144" s="30">
        <f t="shared" si="117"/>
        <v>0</v>
      </c>
      <c r="BP144" s="30">
        <f t="shared" ref="BP144:CH144" si="118">IF(BP24=0,0,((BP6*0.5)+BO24-BP42)*BP79*BP111*BP$2)</f>
        <v>0</v>
      </c>
      <c r="BQ144" s="30">
        <f t="shared" si="118"/>
        <v>0</v>
      </c>
      <c r="BR144" s="30">
        <f t="shared" si="118"/>
        <v>0</v>
      </c>
      <c r="BS144" s="30">
        <f t="shared" si="118"/>
        <v>0</v>
      </c>
      <c r="BT144" s="30">
        <f t="shared" si="118"/>
        <v>0</v>
      </c>
      <c r="BU144" s="30">
        <f t="shared" si="118"/>
        <v>0</v>
      </c>
      <c r="BV144" s="30">
        <f t="shared" si="118"/>
        <v>0</v>
      </c>
      <c r="BW144" s="30">
        <f t="shared" si="118"/>
        <v>0</v>
      </c>
      <c r="BX144" s="30">
        <f t="shared" si="118"/>
        <v>0</v>
      </c>
      <c r="BY144" s="30">
        <f t="shared" si="118"/>
        <v>0</v>
      </c>
      <c r="BZ144" s="30">
        <f t="shared" si="118"/>
        <v>0</v>
      </c>
      <c r="CA144" s="30">
        <f t="shared" si="118"/>
        <v>0</v>
      </c>
      <c r="CB144" s="30">
        <f t="shared" si="118"/>
        <v>0</v>
      </c>
      <c r="CC144" s="30">
        <f t="shared" si="118"/>
        <v>0</v>
      </c>
      <c r="CD144" s="30">
        <f t="shared" si="118"/>
        <v>0</v>
      </c>
      <c r="CE144" s="30">
        <f t="shared" si="118"/>
        <v>0</v>
      </c>
      <c r="CF144" s="30">
        <f t="shared" si="118"/>
        <v>0</v>
      </c>
      <c r="CG144" s="30">
        <f t="shared" si="118"/>
        <v>0</v>
      </c>
      <c r="CH144" s="33">
        <f t="shared" si="118"/>
        <v>0</v>
      </c>
    </row>
    <row r="145" spans="1:86" hidden="1" x14ac:dyDescent="0.3">
      <c r="A145" s="571"/>
      <c r="B145" s="284" t="s">
        <v>21</v>
      </c>
      <c r="C145" s="30">
        <f t="shared" si="112"/>
        <v>0</v>
      </c>
      <c r="D145" s="30">
        <f t="shared" ref="D145:AI145" si="119">IF(D25=0,0,((D7*0.5)+C25-D43)*D80*D112*D$2)</f>
        <v>0</v>
      </c>
      <c r="E145" s="30">
        <f t="shared" si="119"/>
        <v>0</v>
      </c>
      <c r="F145" s="30">
        <f t="shared" si="119"/>
        <v>0</v>
      </c>
      <c r="G145" s="30">
        <f t="shared" si="119"/>
        <v>0</v>
      </c>
      <c r="H145" s="30">
        <f t="shared" si="119"/>
        <v>0</v>
      </c>
      <c r="I145" s="30">
        <f t="shared" si="119"/>
        <v>0</v>
      </c>
      <c r="J145" s="30">
        <f t="shared" si="119"/>
        <v>0</v>
      </c>
      <c r="K145" s="30">
        <f t="shared" si="119"/>
        <v>0</v>
      </c>
      <c r="L145" s="30">
        <f t="shared" si="119"/>
        <v>0</v>
      </c>
      <c r="M145" s="30">
        <f t="shared" si="119"/>
        <v>0</v>
      </c>
      <c r="N145" s="30">
        <f t="shared" si="119"/>
        <v>0</v>
      </c>
      <c r="O145" s="30">
        <f t="shared" si="119"/>
        <v>0</v>
      </c>
      <c r="P145" s="30">
        <f t="shared" si="119"/>
        <v>0</v>
      </c>
      <c r="Q145" s="30">
        <f t="shared" si="119"/>
        <v>0</v>
      </c>
      <c r="R145" s="30">
        <f t="shared" si="119"/>
        <v>0</v>
      </c>
      <c r="S145" s="30">
        <f t="shared" si="119"/>
        <v>0</v>
      </c>
      <c r="T145" s="30">
        <f t="shared" si="119"/>
        <v>0</v>
      </c>
      <c r="U145" s="30">
        <f t="shared" si="119"/>
        <v>0</v>
      </c>
      <c r="V145" s="30">
        <f t="shared" si="119"/>
        <v>0</v>
      </c>
      <c r="W145" s="30">
        <f t="shared" si="119"/>
        <v>0</v>
      </c>
      <c r="X145" s="30">
        <f t="shared" si="119"/>
        <v>0</v>
      </c>
      <c r="Y145" s="30">
        <f t="shared" si="119"/>
        <v>0</v>
      </c>
      <c r="Z145" s="30">
        <f t="shared" si="119"/>
        <v>0</v>
      </c>
      <c r="AA145" s="30">
        <f t="shared" si="119"/>
        <v>0</v>
      </c>
      <c r="AB145" s="30">
        <f t="shared" si="119"/>
        <v>0</v>
      </c>
      <c r="AC145" s="30">
        <f t="shared" si="119"/>
        <v>0</v>
      </c>
      <c r="AD145" s="30">
        <f t="shared" si="119"/>
        <v>0</v>
      </c>
      <c r="AE145" s="30">
        <f t="shared" si="119"/>
        <v>0</v>
      </c>
      <c r="AF145" s="30">
        <f t="shared" si="119"/>
        <v>0</v>
      </c>
      <c r="AG145" s="30">
        <f t="shared" si="119"/>
        <v>0</v>
      </c>
      <c r="AH145" s="30">
        <f t="shared" si="119"/>
        <v>0</v>
      </c>
      <c r="AI145" s="30">
        <f t="shared" si="119"/>
        <v>0</v>
      </c>
      <c r="AJ145" s="30">
        <f t="shared" ref="AJ145:BO145" si="120">IF(AJ25=0,0,((AJ7*0.5)+AI25-AJ43)*AJ80*AJ112*AJ$2)</f>
        <v>0</v>
      </c>
      <c r="AK145" s="30">
        <f t="shared" si="120"/>
        <v>0</v>
      </c>
      <c r="AL145" s="30">
        <f t="shared" si="120"/>
        <v>0</v>
      </c>
      <c r="AM145" s="30">
        <f t="shared" si="120"/>
        <v>0</v>
      </c>
      <c r="AN145" s="30">
        <f t="shared" si="120"/>
        <v>0</v>
      </c>
      <c r="AO145" s="30">
        <f t="shared" si="120"/>
        <v>0</v>
      </c>
      <c r="AP145" s="30">
        <f t="shared" si="120"/>
        <v>0</v>
      </c>
      <c r="AQ145" s="30">
        <f t="shared" si="120"/>
        <v>0</v>
      </c>
      <c r="AR145" s="30">
        <f t="shared" si="120"/>
        <v>0</v>
      </c>
      <c r="AS145" s="30">
        <f t="shared" si="120"/>
        <v>0</v>
      </c>
      <c r="AT145" s="30">
        <f t="shared" si="120"/>
        <v>0</v>
      </c>
      <c r="AU145" s="30">
        <f t="shared" si="120"/>
        <v>0</v>
      </c>
      <c r="AV145" s="30">
        <f t="shared" si="120"/>
        <v>0</v>
      </c>
      <c r="AW145" s="30">
        <f t="shared" si="120"/>
        <v>0</v>
      </c>
      <c r="AX145" s="30">
        <f t="shared" si="120"/>
        <v>0</v>
      </c>
      <c r="AY145" s="30">
        <f t="shared" si="120"/>
        <v>0</v>
      </c>
      <c r="AZ145" s="30">
        <f t="shared" si="120"/>
        <v>0</v>
      </c>
      <c r="BA145" s="30">
        <f t="shared" si="120"/>
        <v>0</v>
      </c>
      <c r="BB145" s="30">
        <f t="shared" si="120"/>
        <v>0</v>
      </c>
      <c r="BC145" s="30">
        <f t="shared" si="120"/>
        <v>0</v>
      </c>
      <c r="BD145" s="30">
        <f t="shared" si="120"/>
        <v>0</v>
      </c>
      <c r="BE145" s="30">
        <f t="shared" si="120"/>
        <v>0</v>
      </c>
      <c r="BF145" s="30">
        <f t="shared" si="120"/>
        <v>0</v>
      </c>
      <c r="BG145" s="30">
        <f t="shared" si="120"/>
        <v>0</v>
      </c>
      <c r="BH145" s="30">
        <f t="shared" si="120"/>
        <v>0</v>
      </c>
      <c r="BI145" s="30">
        <f t="shared" si="120"/>
        <v>0</v>
      </c>
      <c r="BJ145" s="30">
        <f t="shared" si="120"/>
        <v>0</v>
      </c>
      <c r="BK145" s="30">
        <f t="shared" si="120"/>
        <v>0</v>
      </c>
      <c r="BL145" s="30">
        <f t="shared" si="120"/>
        <v>0</v>
      </c>
      <c r="BM145" s="30">
        <f t="shared" si="120"/>
        <v>0</v>
      </c>
      <c r="BN145" s="30">
        <f t="shared" si="120"/>
        <v>0</v>
      </c>
      <c r="BO145" s="30">
        <f t="shared" si="120"/>
        <v>0</v>
      </c>
      <c r="BP145" s="30">
        <f t="shared" ref="BP145:CH145" si="121">IF(BP25=0,0,((BP7*0.5)+BO25-BP43)*BP80*BP112*BP$2)</f>
        <v>0</v>
      </c>
      <c r="BQ145" s="30">
        <f t="shared" si="121"/>
        <v>0</v>
      </c>
      <c r="BR145" s="30">
        <f t="shared" si="121"/>
        <v>0</v>
      </c>
      <c r="BS145" s="30">
        <f t="shared" si="121"/>
        <v>0</v>
      </c>
      <c r="BT145" s="30">
        <f t="shared" si="121"/>
        <v>0</v>
      </c>
      <c r="BU145" s="30">
        <f t="shared" si="121"/>
        <v>0</v>
      </c>
      <c r="BV145" s="30">
        <f t="shared" si="121"/>
        <v>0</v>
      </c>
      <c r="BW145" s="30">
        <f t="shared" si="121"/>
        <v>0</v>
      </c>
      <c r="BX145" s="30">
        <f t="shared" si="121"/>
        <v>0</v>
      </c>
      <c r="BY145" s="30">
        <f t="shared" si="121"/>
        <v>0</v>
      </c>
      <c r="BZ145" s="30">
        <f t="shared" si="121"/>
        <v>0</v>
      </c>
      <c r="CA145" s="30">
        <f t="shared" si="121"/>
        <v>0</v>
      </c>
      <c r="CB145" s="30">
        <f t="shared" si="121"/>
        <v>0</v>
      </c>
      <c r="CC145" s="30">
        <f t="shared" si="121"/>
        <v>0</v>
      </c>
      <c r="CD145" s="30">
        <f t="shared" si="121"/>
        <v>0</v>
      </c>
      <c r="CE145" s="30">
        <f t="shared" si="121"/>
        <v>0</v>
      </c>
      <c r="CF145" s="30">
        <f t="shared" si="121"/>
        <v>0</v>
      </c>
      <c r="CG145" s="30">
        <f t="shared" si="121"/>
        <v>0</v>
      </c>
      <c r="CH145" s="33">
        <f t="shared" si="121"/>
        <v>0</v>
      </c>
    </row>
    <row r="146" spans="1:86" hidden="1" x14ac:dyDescent="0.3">
      <c r="A146" s="571"/>
      <c r="B146" s="284" t="s">
        <v>1</v>
      </c>
      <c r="C146" s="30">
        <f t="shared" si="112"/>
        <v>0</v>
      </c>
      <c r="D146" s="30">
        <f t="shared" ref="D146:AI146" si="122">IF(D26=0,0,((D8*0.5)+C26-D44)*D81*D113*D$2)</f>
        <v>0</v>
      </c>
      <c r="E146" s="30">
        <f t="shared" si="122"/>
        <v>0</v>
      </c>
      <c r="F146" s="30">
        <f t="shared" si="122"/>
        <v>0</v>
      </c>
      <c r="G146" s="30">
        <f t="shared" si="122"/>
        <v>0</v>
      </c>
      <c r="H146" s="30">
        <f t="shared" si="122"/>
        <v>0</v>
      </c>
      <c r="I146" s="30">
        <f t="shared" si="122"/>
        <v>0</v>
      </c>
      <c r="J146" s="30">
        <f t="shared" si="122"/>
        <v>0</v>
      </c>
      <c r="K146" s="30">
        <f t="shared" si="122"/>
        <v>0</v>
      </c>
      <c r="L146" s="30">
        <f t="shared" si="122"/>
        <v>0</v>
      </c>
      <c r="M146" s="30">
        <f t="shared" si="122"/>
        <v>0</v>
      </c>
      <c r="N146" s="30">
        <f t="shared" si="122"/>
        <v>0</v>
      </c>
      <c r="O146" s="30">
        <f t="shared" si="122"/>
        <v>0</v>
      </c>
      <c r="P146" s="30">
        <f t="shared" si="122"/>
        <v>0</v>
      </c>
      <c r="Q146" s="30">
        <f t="shared" si="122"/>
        <v>0</v>
      </c>
      <c r="R146" s="30">
        <f t="shared" si="122"/>
        <v>0</v>
      </c>
      <c r="S146" s="30">
        <f t="shared" si="122"/>
        <v>0</v>
      </c>
      <c r="T146" s="30">
        <f t="shared" si="122"/>
        <v>0</v>
      </c>
      <c r="U146" s="30">
        <f t="shared" si="122"/>
        <v>0</v>
      </c>
      <c r="V146" s="30">
        <f t="shared" si="122"/>
        <v>0</v>
      </c>
      <c r="W146" s="30">
        <f t="shared" si="122"/>
        <v>0</v>
      </c>
      <c r="X146" s="30">
        <f t="shared" si="122"/>
        <v>0</v>
      </c>
      <c r="Y146" s="30">
        <f t="shared" si="122"/>
        <v>0</v>
      </c>
      <c r="Z146" s="30">
        <f t="shared" si="122"/>
        <v>0</v>
      </c>
      <c r="AA146" s="30">
        <f t="shared" si="122"/>
        <v>0</v>
      </c>
      <c r="AB146" s="30">
        <f t="shared" si="122"/>
        <v>0</v>
      </c>
      <c r="AC146" s="30">
        <f t="shared" si="122"/>
        <v>0</v>
      </c>
      <c r="AD146" s="30">
        <f t="shared" si="122"/>
        <v>0</v>
      </c>
      <c r="AE146" s="30">
        <f t="shared" si="122"/>
        <v>0</v>
      </c>
      <c r="AF146" s="30">
        <f t="shared" si="122"/>
        <v>0</v>
      </c>
      <c r="AG146" s="30">
        <f t="shared" si="122"/>
        <v>0</v>
      </c>
      <c r="AH146" s="30">
        <f t="shared" si="122"/>
        <v>0</v>
      </c>
      <c r="AI146" s="30">
        <f t="shared" si="122"/>
        <v>0</v>
      </c>
      <c r="AJ146" s="30">
        <f t="shared" ref="AJ146:BO146" si="123">IF(AJ26=0,0,((AJ8*0.5)+AI26-AJ44)*AJ81*AJ113*AJ$2)</f>
        <v>0</v>
      </c>
      <c r="AK146" s="30">
        <f t="shared" si="123"/>
        <v>0</v>
      </c>
      <c r="AL146" s="30">
        <f t="shared" si="123"/>
        <v>0</v>
      </c>
      <c r="AM146" s="30">
        <f t="shared" si="123"/>
        <v>0</v>
      </c>
      <c r="AN146" s="30">
        <f t="shared" si="123"/>
        <v>0</v>
      </c>
      <c r="AO146" s="30">
        <f t="shared" si="123"/>
        <v>0</v>
      </c>
      <c r="AP146" s="30">
        <f t="shared" si="123"/>
        <v>0</v>
      </c>
      <c r="AQ146" s="30">
        <f t="shared" si="123"/>
        <v>0</v>
      </c>
      <c r="AR146" s="30">
        <f t="shared" si="123"/>
        <v>0</v>
      </c>
      <c r="AS146" s="30">
        <f t="shared" si="123"/>
        <v>0</v>
      </c>
      <c r="AT146" s="30">
        <f t="shared" si="123"/>
        <v>0</v>
      </c>
      <c r="AU146" s="30">
        <f t="shared" si="123"/>
        <v>0</v>
      </c>
      <c r="AV146" s="30">
        <f t="shared" si="123"/>
        <v>0</v>
      </c>
      <c r="AW146" s="30">
        <f t="shared" si="123"/>
        <v>0</v>
      </c>
      <c r="AX146" s="30">
        <f t="shared" si="123"/>
        <v>0</v>
      </c>
      <c r="AY146" s="30">
        <f t="shared" si="123"/>
        <v>0</v>
      </c>
      <c r="AZ146" s="30">
        <f t="shared" si="123"/>
        <v>0</v>
      </c>
      <c r="BA146" s="30">
        <f t="shared" si="123"/>
        <v>0</v>
      </c>
      <c r="BB146" s="30">
        <f t="shared" si="123"/>
        <v>0</v>
      </c>
      <c r="BC146" s="30">
        <f t="shared" si="123"/>
        <v>0</v>
      </c>
      <c r="BD146" s="30">
        <f t="shared" si="123"/>
        <v>0</v>
      </c>
      <c r="BE146" s="30">
        <f t="shared" si="123"/>
        <v>0</v>
      </c>
      <c r="BF146" s="30">
        <f t="shared" si="123"/>
        <v>0</v>
      </c>
      <c r="BG146" s="30">
        <f t="shared" si="123"/>
        <v>0</v>
      </c>
      <c r="BH146" s="30">
        <f t="shared" si="123"/>
        <v>0</v>
      </c>
      <c r="BI146" s="30">
        <f t="shared" si="123"/>
        <v>0</v>
      </c>
      <c r="BJ146" s="30">
        <f t="shared" si="123"/>
        <v>0</v>
      </c>
      <c r="BK146" s="30">
        <f t="shared" si="123"/>
        <v>0</v>
      </c>
      <c r="BL146" s="30">
        <f t="shared" si="123"/>
        <v>0</v>
      </c>
      <c r="BM146" s="30">
        <f t="shared" si="123"/>
        <v>0</v>
      </c>
      <c r="BN146" s="30">
        <f t="shared" si="123"/>
        <v>0</v>
      </c>
      <c r="BO146" s="30">
        <f t="shared" si="123"/>
        <v>0</v>
      </c>
      <c r="BP146" s="30">
        <f t="shared" ref="BP146:CH146" si="124">IF(BP26=0,0,((BP8*0.5)+BO26-BP44)*BP81*BP113*BP$2)</f>
        <v>0</v>
      </c>
      <c r="BQ146" s="30">
        <f t="shared" si="124"/>
        <v>0</v>
      </c>
      <c r="BR146" s="30">
        <f t="shared" si="124"/>
        <v>0</v>
      </c>
      <c r="BS146" s="30">
        <f t="shared" si="124"/>
        <v>0</v>
      </c>
      <c r="BT146" s="30">
        <f t="shared" si="124"/>
        <v>0</v>
      </c>
      <c r="BU146" s="30">
        <f t="shared" si="124"/>
        <v>0</v>
      </c>
      <c r="BV146" s="30">
        <f t="shared" si="124"/>
        <v>0</v>
      </c>
      <c r="BW146" s="30">
        <f t="shared" si="124"/>
        <v>0</v>
      </c>
      <c r="BX146" s="30">
        <f t="shared" si="124"/>
        <v>0</v>
      </c>
      <c r="BY146" s="30">
        <f t="shared" si="124"/>
        <v>0</v>
      </c>
      <c r="BZ146" s="30">
        <f t="shared" si="124"/>
        <v>0</v>
      </c>
      <c r="CA146" s="30">
        <f t="shared" si="124"/>
        <v>0</v>
      </c>
      <c r="CB146" s="30">
        <f t="shared" si="124"/>
        <v>0</v>
      </c>
      <c r="CC146" s="30">
        <f t="shared" si="124"/>
        <v>0</v>
      </c>
      <c r="CD146" s="30">
        <f t="shared" si="124"/>
        <v>0</v>
      </c>
      <c r="CE146" s="30">
        <f t="shared" si="124"/>
        <v>0</v>
      </c>
      <c r="CF146" s="30">
        <f t="shared" si="124"/>
        <v>0</v>
      </c>
      <c r="CG146" s="30">
        <f t="shared" si="124"/>
        <v>0</v>
      </c>
      <c r="CH146" s="33">
        <f t="shared" si="124"/>
        <v>0</v>
      </c>
    </row>
    <row r="147" spans="1:86" hidden="1" x14ac:dyDescent="0.3">
      <c r="A147" s="571"/>
      <c r="B147" s="284" t="s">
        <v>22</v>
      </c>
      <c r="C147" s="30">
        <f t="shared" si="112"/>
        <v>0</v>
      </c>
      <c r="D147" s="30">
        <f t="shared" ref="D147:AI147" si="125">IF(D27=0,0,((D9*0.5)+C27-D45)*D82*D114*D$2)</f>
        <v>0</v>
      </c>
      <c r="E147" s="30">
        <f t="shared" si="125"/>
        <v>0</v>
      </c>
      <c r="F147" s="30">
        <f t="shared" si="125"/>
        <v>0</v>
      </c>
      <c r="G147" s="30">
        <f t="shared" si="125"/>
        <v>0</v>
      </c>
      <c r="H147" s="30">
        <f t="shared" si="125"/>
        <v>0</v>
      </c>
      <c r="I147" s="30">
        <f t="shared" si="125"/>
        <v>0</v>
      </c>
      <c r="J147" s="30">
        <f t="shared" si="125"/>
        <v>0</v>
      </c>
      <c r="K147" s="30">
        <f t="shared" si="125"/>
        <v>0</v>
      </c>
      <c r="L147" s="30">
        <f t="shared" si="125"/>
        <v>0</v>
      </c>
      <c r="M147" s="30">
        <f t="shared" si="125"/>
        <v>0</v>
      </c>
      <c r="N147" s="30">
        <f t="shared" si="125"/>
        <v>0</v>
      </c>
      <c r="O147" s="30">
        <f t="shared" si="125"/>
        <v>0</v>
      </c>
      <c r="P147" s="30">
        <f t="shared" si="125"/>
        <v>0</v>
      </c>
      <c r="Q147" s="30">
        <f t="shared" si="125"/>
        <v>0</v>
      </c>
      <c r="R147" s="30">
        <f t="shared" si="125"/>
        <v>0</v>
      </c>
      <c r="S147" s="30">
        <f t="shared" si="125"/>
        <v>0</v>
      </c>
      <c r="T147" s="30">
        <f t="shared" si="125"/>
        <v>0</v>
      </c>
      <c r="U147" s="30">
        <f t="shared" si="125"/>
        <v>0</v>
      </c>
      <c r="V147" s="30">
        <f t="shared" si="125"/>
        <v>0</v>
      </c>
      <c r="W147" s="30">
        <f t="shared" si="125"/>
        <v>0</v>
      </c>
      <c r="X147" s="30">
        <f t="shared" si="125"/>
        <v>0</v>
      </c>
      <c r="Y147" s="30">
        <f t="shared" si="125"/>
        <v>0</v>
      </c>
      <c r="Z147" s="30">
        <f t="shared" si="125"/>
        <v>0</v>
      </c>
      <c r="AA147" s="30">
        <f t="shared" si="125"/>
        <v>0</v>
      </c>
      <c r="AB147" s="30">
        <f t="shared" si="125"/>
        <v>0</v>
      </c>
      <c r="AC147" s="30">
        <f t="shared" si="125"/>
        <v>0</v>
      </c>
      <c r="AD147" s="30">
        <f t="shared" si="125"/>
        <v>0</v>
      </c>
      <c r="AE147" s="30">
        <f t="shared" si="125"/>
        <v>0</v>
      </c>
      <c r="AF147" s="30">
        <f t="shared" si="125"/>
        <v>0</v>
      </c>
      <c r="AG147" s="30">
        <f t="shared" si="125"/>
        <v>0</v>
      </c>
      <c r="AH147" s="30">
        <f t="shared" si="125"/>
        <v>0</v>
      </c>
      <c r="AI147" s="30">
        <f t="shared" si="125"/>
        <v>0</v>
      </c>
      <c r="AJ147" s="30">
        <f t="shared" ref="AJ147:BO147" si="126">IF(AJ27=0,0,((AJ9*0.5)+AI27-AJ45)*AJ82*AJ114*AJ$2)</f>
        <v>0</v>
      </c>
      <c r="AK147" s="30">
        <f t="shared" si="126"/>
        <v>0</v>
      </c>
      <c r="AL147" s="30">
        <f t="shared" si="126"/>
        <v>0</v>
      </c>
      <c r="AM147" s="30">
        <f t="shared" si="126"/>
        <v>0</v>
      </c>
      <c r="AN147" s="30">
        <f t="shared" si="126"/>
        <v>0</v>
      </c>
      <c r="AO147" s="30">
        <f t="shared" si="126"/>
        <v>0</v>
      </c>
      <c r="AP147" s="30">
        <f t="shared" si="126"/>
        <v>0</v>
      </c>
      <c r="AQ147" s="30">
        <f t="shared" si="126"/>
        <v>0</v>
      </c>
      <c r="AR147" s="30">
        <f t="shared" si="126"/>
        <v>0</v>
      </c>
      <c r="AS147" s="30">
        <f t="shared" si="126"/>
        <v>0</v>
      </c>
      <c r="AT147" s="30">
        <f t="shared" si="126"/>
        <v>0</v>
      </c>
      <c r="AU147" s="30">
        <f t="shared" si="126"/>
        <v>0</v>
      </c>
      <c r="AV147" s="30">
        <f t="shared" si="126"/>
        <v>0</v>
      </c>
      <c r="AW147" s="30">
        <f t="shared" si="126"/>
        <v>0</v>
      </c>
      <c r="AX147" s="30">
        <f t="shared" si="126"/>
        <v>0</v>
      </c>
      <c r="AY147" s="30">
        <f t="shared" si="126"/>
        <v>0</v>
      </c>
      <c r="AZ147" s="30">
        <f t="shared" si="126"/>
        <v>0</v>
      </c>
      <c r="BA147" s="30">
        <f t="shared" si="126"/>
        <v>0</v>
      </c>
      <c r="BB147" s="30">
        <f t="shared" si="126"/>
        <v>0</v>
      </c>
      <c r="BC147" s="30">
        <f t="shared" si="126"/>
        <v>0</v>
      </c>
      <c r="BD147" s="30">
        <f t="shared" si="126"/>
        <v>0</v>
      </c>
      <c r="BE147" s="30">
        <f t="shared" si="126"/>
        <v>0</v>
      </c>
      <c r="BF147" s="30">
        <f t="shared" si="126"/>
        <v>0</v>
      </c>
      <c r="BG147" s="30">
        <f t="shared" si="126"/>
        <v>0</v>
      </c>
      <c r="BH147" s="30">
        <f t="shared" si="126"/>
        <v>0</v>
      </c>
      <c r="BI147" s="30">
        <f t="shared" si="126"/>
        <v>0</v>
      </c>
      <c r="BJ147" s="30">
        <f t="shared" si="126"/>
        <v>0</v>
      </c>
      <c r="BK147" s="30">
        <f t="shared" si="126"/>
        <v>0</v>
      </c>
      <c r="BL147" s="30">
        <f t="shared" si="126"/>
        <v>0</v>
      </c>
      <c r="BM147" s="30">
        <f t="shared" si="126"/>
        <v>0</v>
      </c>
      <c r="BN147" s="30">
        <f t="shared" si="126"/>
        <v>0</v>
      </c>
      <c r="BO147" s="30">
        <f t="shared" si="126"/>
        <v>0</v>
      </c>
      <c r="BP147" s="30">
        <f t="shared" ref="BP147:CH147" si="127">IF(BP27=0,0,((BP9*0.5)+BO27-BP45)*BP82*BP114*BP$2)</f>
        <v>0</v>
      </c>
      <c r="BQ147" s="30">
        <f t="shared" si="127"/>
        <v>0</v>
      </c>
      <c r="BR147" s="30">
        <f t="shared" si="127"/>
        <v>0</v>
      </c>
      <c r="BS147" s="30">
        <f t="shared" si="127"/>
        <v>0</v>
      </c>
      <c r="BT147" s="30">
        <f t="shared" si="127"/>
        <v>0</v>
      </c>
      <c r="BU147" s="30">
        <f t="shared" si="127"/>
        <v>0</v>
      </c>
      <c r="BV147" s="30">
        <f t="shared" si="127"/>
        <v>0</v>
      </c>
      <c r="BW147" s="30">
        <f t="shared" si="127"/>
        <v>0</v>
      </c>
      <c r="BX147" s="30">
        <f t="shared" si="127"/>
        <v>0</v>
      </c>
      <c r="BY147" s="30">
        <f t="shared" si="127"/>
        <v>0</v>
      </c>
      <c r="BZ147" s="30">
        <f t="shared" si="127"/>
        <v>0</v>
      </c>
      <c r="CA147" s="30">
        <f t="shared" si="127"/>
        <v>0</v>
      </c>
      <c r="CB147" s="30">
        <f t="shared" si="127"/>
        <v>0</v>
      </c>
      <c r="CC147" s="30">
        <f t="shared" si="127"/>
        <v>0</v>
      </c>
      <c r="CD147" s="30">
        <f t="shared" si="127"/>
        <v>0</v>
      </c>
      <c r="CE147" s="30">
        <f t="shared" si="127"/>
        <v>0</v>
      </c>
      <c r="CF147" s="30">
        <f t="shared" si="127"/>
        <v>0</v>
      </c>
      <c r="CG147" s="30">
        <f t="shared" si="127"/>
        <v>0</v>
      </c>
      <c r="CH147" s="33">
        <f t="shared" si="127"/>
        <v>0</v>
      </c>
    </row>
    <row r="148" spans="1:86" hidden="1" x14ac:dyDescent="0.3">
      <c r="A148" s="571"/>
      <c r="B148" s="94" t="s">
        <v>9</v>
      </c>
      <c r="C148" s="30">
        <f t="shared" si="112"/>
        <v>0</v>
      </c>
      <c r="D148" s="30">
        <f t="shared" ref="D148:AI148" si="128">IF(D28=0,0,((D10*0.5)+C28-D46)*D83*D115*D$2)</f>
        <v>0</v>
      </c>
      <c r="E148" s="30">
        <f t="shared" si="128"/>
        <v>0</v>
      </c>
      <c r="F148" s="30">
        <f t="shared" si="128"/>
        <v>0</v>
      </c>
      <c r="G148" s="30">
        <f t="shared" si="128"/>
        <v>0</v>
      </c>
      <c r="H148" s="30">
        <f t="shared" si="128"/>
        <v>0</v>
      </c>
      <c r="I148" s="30">
        <f t="shared" si="128"/>
        <v>0</v>
      </c>
      <c r="J148" s="30">
        <f t="shared" si="128"/>
        <v>0</v>
      </c>
      <c r="K148" s="30">
        <f t="shared" si="128"/>
        <v>0</v>
      </c>
      <c r="L148" s="30">
        <f t="shared" si="128"/>
        <v>0</v>
      </c>
      <c r="M148" s="30">
        <f t="shared" si="128"/>
        <v>0</v>
      </c>
      <c r="N148" s="30">
        <f t="shared" si="128"/>
        <v>0</v>
      </c>
      <c r="O148" s="30">
        <f t="shared" si="128"/>
        <v>0</v>
      </c>
      <c r="P148" s="30">
        <f t="shared" si="128"/>
        <v>0</v>
      </c>
      <c r="Q148" s="30">
        <f t="shared" si="128"/>
        <v>0</v>
      </c>
      <c r="R148" s="30">
        <f t="shared" si="128"/>
        <v>0</v>
      </c>
      <c r="S148" s="30">
        <f t="shared" si="128"/>
        <v>0</v>
      </c>
      <c r="T148" s="30">
        <f t="shared" si="128"/>
        <v>0</v>
      </c>
      <c r="U148" s="30">
        <f t="shared" si="128"/>
        <v>0</v>
      </c>
      <c r="V148" s="30">
        <f t="shared" si="128"/>
        <v>0</v>
      </c>
      <c r="W148" s="30">
        <f t="shared" si="128"/>
        <v>0</v>
      </c>
      <c r="X148" s="30">
        <f t="shared" si="128"/>
        <v>0</v>
      </c>
      <c r="Y148" s="30">
        <f t="shared" si="128"/>
        <v>0</v>
      </c>
      <c r="Z148" s="30">
        <f t="shared" si="128"/>
        <v>0</v>
      </c>
      <c r="AA148" s="30">
        <f t="shared" si="128"/>
        <v>0</v>
      </c>
      <c r="AB148" s="30">
        <f t="shared" si="128"/>
        <v>0</v>
      </c>
      <c r="AC148" s="30">
        <f t="shared" si="128"/>
        <v>0</v>
      </c>
      <c r="AD148" s="30">
        <f t="shared" si="128"/>
        <v>0</v>
      </c>
      <c r="AE148" s="30">
        <f t="shared" si="128"/>
        <v>0</v>
      </c>
      <c r="AF148" s="30">
        <f t="shared" si="128"/>
        <v>0</v>
      </c>
      <c r="AG148" s="30">
        <f t="shared" si="128"/>
        <v>0</v>
      </c>
      <c r="AH148" s="30">
        <f t="shared" si="128"/>
        <v>0</v>
      </c>
      <c r="AI148" s="30">
        <f t="shared" si="128"/>
        <v>0</v>
      </c>
      <c r="AJ148" s="30">
        <f t="shared" ref="AJ148:BO148" si="129">IF(AJ28=0,0,((AJ10*0.5)+AI28-AJ46)*AJ83*AJ115*AJ$2)</f>
        <v>0</v>
      </c>
      <c r="AK148" s="30">
        <f t="shared" si="129"/>
        <v>0</v>
      </c>
      <c r="AL148" s="30">
        <f t="shared" si="129"/>
        <v>0</v>
      </c>
      <c r="AM148" s="30">
        <f t="shared" si="129"/>
        <v>0</v>
      </c>
      <c r="AN148" s="30">
        <f t="shared" si="129"/>
        <v>0</v>
      </c>
      <c r="AO148" s="30">
        <f t="shared" si="129"/>
        <v>0</v>
      </c>
      <c r="AP148" s="30">
        <f t="shared" si="129"/>
        <v>0</v>
      </c>
      <c r="AQ148" s="30">
        <f t="shared" si="129"/>
        <v>0</v>
      </c>
      <c r="AR148" s="30">
        <f t="shared" si="129"/>
        <v>0</v>
      </c>
      <c r="AS148" s="30">
        <f t="shared" si="129"/>
        <v>0</v>
      </c>
      <c r="AT148" s="30">
        <f t="shared" si="129"/>
        <v>0</v>
      </c>
      <c r="AU148" s="30">
        <f t="shared" si="129"/>
        <v>0</v>
      </c>
      <c r="AV148" s="30">
        <f t="shared" si="129"/>
        <v>0</v>
      </c>
      <c r="AW148" s="30">
        <f t="shared" si="129"/>
        <v>0</v>
      </c>
      <c r="AX148" s="30">
        <f t="shared" si="129"/>
        <v>0</v>
      </c>
      <c r="AY148" s="30">
        <f t="shared" si="129"/>
        <v>0</v>
      </c>
      <c r="AZ148" s="30">
        <f t="shared" si="129"/>
        <v>0</v>
      </c>
      <c r="BA148" s="30">
        <f t="shared" si="129"/>
        <v>0</v>
      </c>
      <c r="BB148" s="30">
        <f t="shared" si="129"/>
        <v>0</v>
      </c>
      <c r="BC148" s="30">
        <f t="shared" si="129"/>
        <v>0</v>
      </c>
      <c r="BD148" s="30">
        <f t="shared" si="129"/>
        <v>0</v>
      </c>
      <c r="BE148" s="30">
        <f t="shared" si="129"/>
        <v>0</v>
      </c>
      <c r="BF148" s="30">
        <f t="shared" si="129"/>
        <v>0</v>
      </c>
      <c r="BG148" s="30">
        <f t="shared" si="129"/>
        <v>0</v>
      </c>
      <c r="BH148" s="30">
        <f t="shared" si="129"/>
        <v>0</v>
      </c>
      <c r="BI148" s="30">
        <f t="shared" si="129"/>
        <v>0</v>
      </c>
      <c r="BJ148" s="30">
        <f t="shared" si="129"/>
        <v>0</v>
      </c>
      <c r="BK148" s="30">
        <f t="shared" si="129"/>
        <v>0</v>
      </c>
      <c r="BL148" s="30">
        <f t="shared" si="129"/>
        <v>0</v>
      </c>
      <c r="BM148" s="30">
        <f t="shared" si="129"/>
        <v>0</v>
      </c>
      <c r="BN148" s="30">
        <f t="shared" si="129"/>
        <v>0</v>
      </c>
      <c r="BO148" s="30">
        <f t="shared" si="129"/>
        <v>0</v>
      </c>
      <c r="BP148" s="30">
        <f t="shared" ref="BP148:CH148" si="130">IF(BP28=0,0,((BP10*0.5)+BO28-BP46)*BP83*BP115*BP$2)</f>
        <v>0</v>
      </c>
      <c r="BQ148" s="30">
        <f t="shared" si="130"/>
        <v>0</v>
      </c>
      <c r="BR148" s="30">
        <f t="shared" si="130"/>
        <v>0</v>
      </c>
      <c r="BS148" s="30">
        <f t="shared" si="130"/>
        <v>0</v>
      </c>
      <c r="BT148" s="30">
        <f t="shared" si="130"/>
        <v>0</v>
      </c>
      <c r="BU148" s="30">
        <f t="shared" si="130"/>
        <v>0</v>
      </c>
      <c r="BV148" s="30">
        <f t="shared" si="130"/>
        <v>0</v>
      </c>
      <c r="BW148" s="30">
        <f t="shared" si="130"/>
        <v>0</v>
      </c>
      <c r="BX148" s="30">
        <f t="shared" si="130"/>
        <v>0</v>
      </c>
      <c r="BY148" s="30">
        <f t="shared" si="130"/>
        <v>0</v>
      </c>
      <c r="BZ148" s="30">
        <f t="shared" si="130"/>
        <v>0</v>
      </c>
      <c r="CA148" s="30">
        <f t="shared" si="130"/>
        <v>0</v>
      </c>
      <c r="CB148" s="30">
        <f t="shared" si="130"/>
        <v>0</v>
      </c>
      <c r="CC148" s="30">
        <f t="shared" si="130"/>
        <v>0</v>
      </c>
      <c r="CD148" s="30">
        <f t="shared" si="130"/>
        <v>0</v>
      </c>
      <c r="CE148" s="30">
        <f t="shared" si="130"/>
        <v>0</v>
      </c>
      <c r="CF148" s="30">
        <f t="shared" si="130"/>
        <v>0</v>
      </c>
      <c r="CG148" s="30">
        <f t="shared" si="130"/>
        <v>0</v>
      </c>
      <c r="CH148" s="33">
        <f t="shared" si="130"/>
        <v>0</v>
      </c>
    </row>
    <row r="149" spans="1:86" hidden="1" x14ac:dyDescent="0.3">
      <c r="A149" s="571"/>
      <c r="B149" s="94" t="s">
        <v>3</v>
      </c>
      <c r="C149" s="30">
        <f t="shared" si="112"/>
        <v>0</v>
      </c>
      <c r="D149" s="30">
        <f t="shared" ref="D149:AI149" si="131">IF(D29=0,0,((D11*0.5)+C29-D47)*D84*D116*D$2)</f>
        <v>0</v>
      </c>
      <c r="E149" s="30">
        <f t="shared" si="131"/>
        <v>0</v>
      </c>
      <c r="F149" s="30">
        <f t="shared" si="131"/>
        <v>0</v>
      </c>
      <c r="G149" s="30">
        <f t="shared" si="131"/>
        <v>0</v>
      </c>
      <c r="H149" s="30">
        <f t="shared" si="131"/>
        <v>0</v>
      </c>
      <c r="I149" s="30">
        <f t="shared" si="131"/>
        <v>0</v>
      </c>
      <c r="J149" s="30">
        <f t="shared" si="131"/>
        <v>0</v>
      </c>
      <c r="K149" s="30">
        <f t="shared" si="131"/>
        <v>0</v>
      </c>
      <c r="L149" s="30">
        <f t="shared" si="131"/>
        <v>0</v>
      </c>
      <c r="M149" s="30">
        <f t="shared" si="131"/>
        <v>0</v>
      </c>
      <c r="N149" s="30">
        <f t="shared" si="131"/>
        <v>0</v>
      </c>
      <c r="O149" s="30">
        <f t="shared" si="131"/>
        <v>0</v>
      </c>
      <c r="P149" s="30">
        <f t="shared" si="131"/>
        <v>0</v>
      </c>
      <c r="Q149" s="30">
        <f t="shared" si="131"/>
        <v>0</v>
      </c>
      <c r="R149" s="30">
        <f t="shared" si="131"/>
        <v>0</v>
      </c>
      <c r="S149" s="30">
        <f t="shared" si="131"/>
        <v>0</v>
      </c>
      <c r="T149" s="30">
        <f t="shared" si="131"/>
        <v>0</v>
      </c>
      <c r="U149" s="30">
        <f t="shared" si="131"/>
        <v>0</v>
      </c>
      <c r="V149" s="30">
        <f t="shared" si="131"/>
        <v>0</v>
      </c>
      <c r="W149" s="30">
        <f t="shared" si="131"/>
        <v>0</v>
      </c>
      <c r="X149" s="30">
        <f t="shared" si="131"/>
        <v>0</v>
      </c>
      <c r="Y149" s="30">
        <f t="shared" si="131"/>
        <v>0</v>
      </c>
      <c r="Z149" s="30">
        <f t="shared" si="131"/>
        <v>0</v>
      </c>
      <c r="AA149" s="30">
        <f t="shared" si="131"/>
        <v>0</v>
      </c>
      <c r="AB149" s="30">
        <f t="shared" si="131"/>
        <v>0</v>
      </c>
      <c r="AC149" s="30">
        <f t="shared" si="131"/>
        <v>0</v>
      </c>
      <c r="AD149" s="30">
        <f t="shared" si="131"/>
        <v>0</v>
      </c>
      <c r="AE149" s="30">
        <f t="shared" si="131"/>
        <v>0</v>
      </c>
      <c r="AF149" s="30">
        <f t="shared" si="131"/>
        <v>0</v>
      </c>
      <c r="AG149" s="30">
        <f t="shared" si="131"/>
        <v>0</v>
      </c>
      <c r="AH149" s="30">
        <f t="shared" si="131"/>
        <v>0</v>
      </c>
      <c r="AI149" s="30">
        <f t="shared" si="131"/>
        <v>0</v>
      </c>
      <c r="AJ149" s="30">
        <f t="shared" ref="AJ149:BO149" si="132">IF(AJ29=0,0,((AJ11*0.5)+AI29-AJ47)*AJ84*AJ116*AJ$2)</f>
        <v>0</v>
      </c>
      <c r="AK149" s="30">
        <f t="shared" si="132"/>
        <v>0</v>
      </c>
      <c r="AL149" s="30">
        <f t="shared" si="132"/>
        <v>0</v>
      </c>
      <c r="AM149" s="30">
        <f t="shared" si="132"/>
        <v>0</v>
      </c>
      <c r="AN149" s="30">
        <f t="shared" si="132"/>
        <v>0</v>
      </c>
      <c r="AO149" s="30">
        <f t="shared" si="132"/>
        <v>0</v>
      </c>
      <c r="AP149" s="30">
        <f t="shared" si="132"/>
        <v>0</v>
      </c>
      <c r="AQ149" s="30">
        <f t="shared" si="132"/>
        <v>0</v>
      </c>
      <c r="AR149" s="30">
        <f t="shared" si="132"/>
        <v>0</v>
      </c>
      <c r="AS149" s="30">
        <f t="shared" si="132"/>
        <v>0</v>
      </c>
      <c r="AT149" s="30">
        <f t="shared" si="132"/>
        <v>0</v>
      </c>
      <c r="AU149" s="30">
        <f t="shared" si="132"/>
        <v>0</v>
      </c>
      <c r="AV149" s="30">
        <f t="shared" si="132"/>
        <v>0</v>
      </c>
      <c r="AW149" s="30">
        <f t="shared" si="132"/>
        <v>0</v>
      </c>
      <c r="AX149" s="30">
        <f t="shared" si="132"/>
        <v>0</v>
      </c>
      <c r="AY149" s="30">
        <f t="shared" si="132"/>
        <v>0</v>
      </c>
      <c r="AZ149" s="30">
        <f t="shared" si="132"/>
        <v>0</v>
      </c>
      <c r="BA149" s="30">
        <f t="shared" si="132"/>
        <v>0</v>
      </c>
      <c r="BB149" s="30">
        <f t="shared" si="132"/>
        <v>0</v>
      </c>
      <c r="BC149" s="30">
        <f t="shared" si="132"/>
        <v>0</v>
      </c>
      <c r="BD149" s="30">
        <f t="shared" si="132"/>
        <v>0</v>
      </c>
      <c r="BE149" s="30">
        <f t="shared" si="132"/>
        <v>0</v>
      </c>
      <c r="BF149" s="30">
        <f t="shared" si="132"/>
        <v>0</v>
      </c>
      <c r="BG149" s="30">
        <f t="shared" si="132"/>
        <v>0</v>
      </c>
      <c r="BH149" s="30">
        <f t="shared" si="132"/>
        <v>0</v>
      </c>
      <c r="BI149" s="30">
        <f t="shared" si="132"/>
        <v>0</v>
      </c>
      <c r="BJ149" s="30">
        <f t="shared" si="132"/>
        <v>0</v>
      </c>
      <c r="BK149" s="30">
        <f t="shared" si="132"/>
        <v>0</v>
      </c>
      <c r="BL149" s="30">
        <f t="shared" si="132"/>
        <v>0</v>
      </c>
      <c r="BM149" s="30">
        <f t="shared" si="132"/>
        <v>0</v>
      </c>
      <c r="BN149" s="30">
        <f t="shared" si="132"/>
        <v>0</v>
      </c>
      <c r="BO149" s="30">
        <f t="shared" si="132"/>
        <v>0</v>
      </c>
      <c r="BP149" s="30">
        <f t="shared" ref="BP149:CH149" si="133">IF(BP29=0,0,((BP11*0.5)+BO29-BP47)*BP84*BP116*BP$2)</f>
        <v>0</v>
      </c>
      <c r="BQ149" s="30">
        <f t="shared" si="133"/>
        <v>0</v>
      </c>
      <c r="BR149" s="30">
        <f t="shared" si="133"/>
        <v>0</v>
      </c>
      <c r="BS149" s="30">
        <f t="shared" si="133"/>
        <v>0</v>
      </c>
      <c r="BT149" s="30">
        <f t="shared" si="133"/>
        <v>0</v>
      </c>
      <c r="BU149" s="30">
        <f t="shared" si="133"/>
        <v>0</v>
      </c>
      <c r="BV149" s="30">
        <f t="shared" si="133"/>
        <v>0</v>
      </c>
      <c r="BW149" s="30">
        <f t="shared" si="133"/>
        <v>0</v>
      </c>
      <c r="BX149" s="30">
        <f t="shared" si="133"/>
        <v>0</v>
      </c>
      <c r="BY149" s="30">
        <f t="shared" si="133"/>
        <v>0</v>
      </c>
      <c r="BZ149" s="30">
        <f t="shared" si="133"/>
        <v>0</v>
      </c>
      <c r="CA149" s="30">
        <f t="shared" si="133"/>
        <v>0</v>
      </c>
      <c r="CB149" s="30">
        <f t="shared" si="133"/>
        <v>0</v>
      </c>
      <c r="CC149" s="30">
        <f t="shared" si="133"/>
        <v>0</v>
      </c>
      <c r="CD149" s="30">
        <f t="shared" si="133"/>
        <v>0</v>
      </c>
      <c r="CE149" s="30">
        <f t="shared" si="133"/>
        <v>0</v>
      </c>
      <c r="CF149" s="30">
        <f t="shared" si="133"/>
        <v>0</v>
      </c>
      <c r="CG149" s="30">
        <f t="shared" si="133"/>
        <v>0</v>
      </c>
      <c r="CH149" s="33">
        <f t="shared" si="133"/>
        <v>0</v>
      </c>
    </row>
    <row r="150" spans="1:86" ht="15.75" hidden="1" customHeight="1" x14ac:dyDescent="0.3">
      <c r="A150" s="571"/>
      <c r="B150" s="94" t="s">
        <v>4</v>
      </c>
      <c r="C150" s="30">
        <f t="shared" si="112"/>
        <v>0</v>
      </c>
      <c r="D150" s="30">
        <f t="shared" ref="D150:AI150" si="134">IF(D30=0,0,((D12*0.5)+C30-D48)*D85*D117*D$2)</f>
        <v>0</v>
      </c>
      <c r="E150" s="30">
        <f t="shared" si="134"/>
        <v>66.920818670430123</v>
      </c>
      <c r="F150" s="30">
        <f t="shared" si="134"/>
        <v>155.43551045186987</v>
      </c>
      <c r="G150" s="30">
        <f t="shared" si="134"/>
        <v>339.67707584190242</v>
      </c>
      <c r="H150" s="30">
        <f t="shared" si="134"/>
        <v>752.82819277603323</v>
      </c>
      <c r="I150" s="30">
        <f t="shared" si="134"/>
        <v>1441.3927938773436</v>
      </c>
      <c r="J150" s="30">
        <f t="shared" si="134"/>
        <v>1582.8133493871189</v>
      </c>
      <c r="K150" s="30">
        <f t="shared" si="134"/>
        <v>2361.1432332239883</v>
      </c>
      <c r="L150" s="30">
        <f t="shared" si="134"/>
        <v>2087.0803859352682</v>
      </c>
      <c r="M150" s="30">
        <f t="shared" si="134"/>
        <v>1948.4836247296334</v>
      </c>
      <c r="N150" s="30">
        <f t="shared" si="134"/>
        <v>4570.2094967832918</v>
      </c>
      <c r="O150" s="30">
        <f t="shared" si="134"/>
        <v>7660.8580724156072</v>
      </c>
      <c r="P150" s="30">
        <f t="shared" si="134"/>
        <v>5888.6577815854107</v>
      </c>
      <c r="Q150" s="30">
        <f t="shared" si="134"/>
        <v>6570.4709744640422</v>
      </c>
      <c r="R150" s="30">
        <f t="shared" si="134"/>
        <v>6638.3137466037651</v>
      </c>
      <c r="S150" s="30">
        <f t="shared" si="134"/>
        <v>8294.5237666819139</v>
      </c>
      <c r="T150" s="30">
        <f t="shared" si="134"/>
        <v>12132.780586352035</v>
      </c>
      <c r="U150" s="30">
        <f t="shared" si="134"/>
        <v>14997.553402181977</v>
      </c>
      <c r="V150" s="30">
        <f t="shared" si="134"/>
        <v>12032.320656368078</v>
      </c>
      <c r="W150" s="30">
        <f t="shared" si="134"/>
        <v>12163.035226452752</v>
      </c>
      <c r="X150" s="30">
        <f t="shared" si="134"/>
        <v>7924.9410354374195</v>
      </c>
      <c r="Y150" s="30">
        <f t="shared" si="134"/>
        <v>6609.7521255224965</v>
      </c>
      <c r="Z150" s="30">
        <f t="shared" si="134"/>
        <v>7004.6091737189854</v>
      </c>
      <c r="AA150" s="30">
        <f t="shared" si="134"/>
        <v>7660.8580724156072</v>
      </c>
      <c r="AB150" s="30">
        <f t="shared" si="134"/>
        <v>5888.6577815854107</v>
      </c>
      <c r="AC150" s="30">
        <f t="shared" si="134"/>
        <v>6570.4709744640422</v>
      </c>
      <c r="AD150" s="30">
        <f t="shared" si="134"/>
        <v>6638.3137466037651</v>
      </c>
      <c r="AE150" s="30">
        <f t="shared" si="134"/>
        <v>8294.5237666819139</v>
      </c>
      <c r="AF150" s="30">
        <f t="shared" si="134"/>
        <v>12132.780586352035</v>
      </c>
      <c r="AG150" s="30">
        <f t="shared" si="134"/>
        <v>14997.553402181977</v>
      </c>
      <c r="AH150" s="30">
        <f t="shared" si="134"/>
        <v>12032.320656368078</v>
      </c>
      <c r="AI150" s="30">
        <f t="shared" si="134"/>
        <v>12163.035226452752</v>
      </c>
      <c r="AJ150" s="30">
        <f t="shared" ref="AJ150:BO150" si="135">IF(AJ30=0,0,((AJ12*0.5)+AI30-AJ48)*AJ85*AJ117*AJ$2)</f>
        <v>7924.9410354374195</v>
      </c>
      <c r="AK150" s="30">
        <f t="shared" si="135"/>
        <v>6609.7521255224965</v>
      </c>
      <c r="AL150" s="30">
        <f t="shared" si="135"/>
        <v>7004.6091737189854</v>
      </c>
      <c r="AM150" s="30">
        <f t="shared" si="135"/>
        <v>7660.8580724156072</v>
      </c>
      <c r="AN150" s="30">
        <f t="shared" si="135"/>
        <v>5888.6577815854107</v>
      </c>
      <c r="AO150" s="30">
        <f t="shared" si="135"/>
        <v>6570.4709744640422</v>
      </c>
      <c r="AP150" s="30">
        <f t="shared" si="135"/>
        <v>6638.3137466037651</v>
      </c>
      <c r="AQ150" s="30">
        <f t="shared" si="135"/>
        <v>8294.5237666819139</v>
      </c>
      <c r="AR150" s="30">
        <f t="shared" si="135"/>
        <v>12132.780586352035</v>
      </c>
      <c r="AS150" s="30">
        <f t="shared" si="135"/>
        <v>14997.553402181977</v>
      </c>
      <c r="AT150" s="30">
        <f t="shared" si="135"/>
        <v>12032.320656368078</v>
      </c>
      <c r="AU150" s="30">
        <f t="shared" si="135"/>
        <v>12163.035226452752</v>
      </c>
      <c r="AV150" s="30">
        <f t="shared" si="135"/>
        <v>7924.9410354374195</v>
      </c>
      <c r="AW150" s="30">
        <f t="shared" si="135"/>
        <v>6609.7521255224965</v>
      </c>
      <c r="AX150" s="30">
        <f t="shared" si="135"/>
        <v>7004.6091737189854</v>
      </c>
      <c r="AY150" s="30">
        <f t="shared" si="135"/>
        <v>7660.8580724156072</v>
      </c>
      <c r="AZ150" s="30">
        <f t="shared" si="135"/>
        <v>5888.6577815854107</v>
      </c>
      <c r="BA150" s="30">
        <f t="shared" si="135"/>
        <v>6570.4709744640422</v>
      </c>
      <c r="BB150" s="30">
        <f t="shared" si="135"/>
        <v>6638.3137466037651</v>
      </c>
      <c r="BC150" s="30">
        <f t="shared" si="135"/>
        <v>8294.5237666819139</v>
      </c>
      <c r="BD150" s="30">
        <f t="shared" si="135"/>
        <v>12132.780586352035</v>
      </c>
      <c r="BE150" s="30">
        <f t="shared" si="135"/>
        <v>14997.553402181977</v>
      </c>
      <c r="BF150" s="30">
        <f t="shared" si="135"/>
        <v>12032.320656368078</v>
      </c>
      <c r="BG150" s="30">
        <f t="shared" si="135"/>
        <v>12163.035226452752</v>
      </c>
      <c r="BH150" s="30">
        <f t="shared" si="135"/>
        <v>7924.9410354374195</v>
      </c>
      <c r="BI150" s="30">
        <f t="shared" si="135"/>
        <v>6609.7521255224965</v>
      </c>
      <c r="BJ150" s="30">
        <f t="shared" si="135"/>
        <v>7004.6091737189854</v>
      </c>
      <c r="BK150" s="30">
        <f t="shared" si="135"/>
        <v>7660.8580724156072</v>
      </c>
      <c r="BL150" s="30">
        <f t="shared" si="135"/>
        <v>5888.6577815854107</v>
      </c>
      <c r="BM150" s="30">
        <f t="shared" si="135"/>
        <v>6570.4709744640422</v>
      </c>
      <c r="BN150" s="30">
        <f t="shared" si="135"/>
        <v>6638.3137466037651</v>
      </c>
      <c r="BO150" s="30">
        <f t="shared" si="135"/>
        <v>8294.5237666819139</v>
      </c>
      <c r="BP150" s="30">
        <f t="shared" ref="BP150:CH150" si="136">IF(BP30=0,0,((BP12*0.5)+BO30-BP48)*BP85*BP117*BP$2)</f>
        <v>12132.780586352035</v>
      </c>
      <c r="BQ150" s="30">
        <f t="shared" si="136"/>
        <v>14997.553402181977</v>
      </c>
      <c r="BR150" s="30">
        <f t="shared" si="136"/>
        <v>12032.320656368078</v>
      </c>
      <c r="BS150" s="30">
        <f t="shared" si="136"/>
        <v>12163.035226452752</v>
      </c>
      <c r="BT150" s="30">
        <f t="shared" si="136"/>
        <v>7924.9410354374195</v>
      </c>
      <c r="BU150" s="30">
        <f t="shared" si="136"/>
        <v>6609.7521255224965</v>
      </c>
      <c r="BV150" s="30">
        <f t="shared" si="136"/>
        <v>7004.6091737189854</v>
      </c>
      <c r="BW150" s="30">
        <f t="shared" si="136"/>
        <v>7660.8580724156072</v>
      </c>
      <c r="BX150" s="30">
        <f t="shared" si="136"/>
        <v>5888.6577815854107</v>
      </c>
      <c r="BY150" s="30">
        <f t="shared" si="136"/>
        <v>6570.4709744640422</v>
      </c>
      <c r="BZ150" s="30">
        <f t="shared" si="136"/>
        <v>6638.3137466037651</v>
      </c>
      <c r="CA150" s="30">
        <f t="shared" si="136"/>
        <v>8294.5237666819139</v>
      </c>
      <c r="CB150" s="30">
        <f t="shared" si="136"/>
        <v>12132.780586352035</v>
      </c>
      <c r="CC150" s="30">
        <f t="shared" si="136"/>
        <v>14997.553402181977</v>
      </c>
      <c r="CD150" s="30">
        <f t="shared" si="136"/>
        <v>12032.320656368078</v>
      </c>
      <c r="CE150" s="30">
        <f t="shared" si="136"/>
        <v>12163.035226452752</v>
      </c>
      <c r="CF150" s="30">
        <f t="shared" si="136"/>
        <v>7924.9410354374195</v>
      </c>
      <c r="CG150" s="30">
        <f t="shared" si="136"/>
        <v>6609.7521255224965</v>
      </c>
      <c r="CH150" s="33">
        <f t="shared" si="136"/>
        <v>7004.6091737189854</v>
      </c>
    </row>
    <row r="151" spans="1:86" hidden="1" x14ac:dyDescent="0.3">
      <c r="A151" s="571"/>
      <c r="B151" s="94" t="s">
        <v>5</v>
      </c>
      <c r="C151" s="30">
        <f t="shared" si="112"/>
        <v>0</v>
      </c>
      <c r="D151" s="30">
        <f t="shared" ref="D151:AI151" si="137">IF(D31=0,0,((D13*0.5)+C31-D49)*D86*D118*D$2)</f>
        <v>0</v>
      </c>
      <c r="E151" s="30">
        <f t="shared" si="137"/>
        <v>0</v>
      </c>
      <c r="F151" s="30">
        <f t="shared" si="137"/>
        <v>0</v>
      </c>
      <c r="G151" s="30">
        <f t="shared" si="137"/>
        <v>0</v>
      </c>
      <c r="H151" s="30">
        <f t="shared" si="137"/>
        <v>0</v>
      </c>
      <c r="I151" s="30">
        <f t="shared" si="137"/>
        <v>0</v>
      </c>
      <c r="J151" s="30">
        <f t="shared" si="137"/>
        <v>0</v>
      </c>
      <c r="K151" s="30">
        <f t="shared" si="137"/>
        <v>0</v>
      </c>
      <c r="L151" s="30">
        <f t="shared" si="137"/>
        <v>0</v>
      </c>
      <c r="M151" s="30">
        <f t="shared" si="137"/>
        <v>0</v>
      </c>
      <c r="N151" s="30">
        <f t="shared" si="137"/>
        <v>0</v>
      </c>
      <c r="O151" s="30">
        <f t="shared" si="137"/>
        <v>0</v>
      </c>
      <c r="P151" s="30">
        <f t="shared" si="137"/>
        <v>0</v>
      </c>
      <c r="Q151" s="30">
        <f t="shared" si="137"/>
        <v>0</v>
      </c>
      <c r="R151" s="30">
        <f t="shared" si="137"/>
        <v>0</v>
      </c>
      <c r="S151" s="30">
        <f t="shared" si="137"/>
        <v>0</v>
      </c>
      <c r="T151" s="30">
        <f t="shared" si="137"/>
        <v>0</v>
      </c>
      <c r="U151" s="30">
        <f t="shared" si="137"/>
        <v>0</v>
      </c>
      <c r="V151" s="30">
        <f t="shared" si="137"/>
        <v>0</v>
      </c>
      <c r="W151" s="30">
        <f t="shared" si="137"/>
        <v>0</v>
      </c>
      <c r="X151" s="30">
        <f t="shared" si="137"/>
        <v>0</v>
      </c>
      <c r="Y151" s="30">
        <f t="shared" si="137"/>
        <v>0</v>
      </c>
      <c r="Z151" s="30">
        <f t="shared" si="137"/>
        <v>0</v>
      </c>
      <c r="AA151" s="30">
        <f t="shared" si="137"/>
        <v>0</v>
      </c>
      <c r="AB151" s="30">
        <f t="shared" si="137"/>
        <v>0</v>
      </c>
      <c r="AC151" s="30">
        <f t="shared" si="137"/>
        <v>0</v>
      </c>
      <c r="AD151" s="30">
        <f t="shared" si="137"/>
        <v>0</v>
      </c>
      <c r="AE151" s="30">
        <f t="shared" si="137"/>
        <v>0</v>
      </c>
      <c r="AF151" s="30">
        <f t="shared" si="137"/>
        <v>0</v>
      </c>
      <c r="AG151" s="30">
        <f t="shared" si="137"/>
        <v>0</v>
      </c>
      <c r="AH151" s="30">
        <f t="shared" si="137"/>
        <v>0</v>
      </c>
      <c r="AI151" s="30">
        <f t="shared" si="137"/>
        <v>0</v>
      </c>
      <c r="AJ151" s="30">
        <f t="shared" ref="AJ151:BO151" si="138">IF(AJ31=0,0,((AJ13*0.5)+AI31-AJ49)*AJ86*AJ118*AJ$2)</f>
        <v>0</v>
      </c>
      <c r="AK151" s="30">
        <f t="shared" si="138"/>
        <v>0</v>
      </c>
      <c r="AL151" s="30">
        <f t="shared" si="138"/>
        <v>0</v>
      </c>
      <c r="AM151" s="30">
        <f t="shared" si="138"/>
        <v>0</v>
      </c>
      <c r="AN151" s="30">
        <f t="shared" si="138"/>
        <v>0</v>
      </c>
      <c r="AO151" s="30">
        <f t="shared" si="138"/>
        <v>0</v>
      </c>
      <c r="AP151" s="30">
        <f t="shared" si="138"/>
        <v>0</v>
      </c>
      <c r="AQ151" s="30">
        <f t="shared" si="138"/>
        <v>0</v>
      </c>
      <c r="AR151" s="30">
        <f t="shared" si="138"/>
        <v>0</v>
      </c>
      <c r="AS151" s="30">
        <f t="shared" si="138"/>
        <v>0</v>
      </c>
      <c r="AT151" s="30">
        <f t="shared" si="138"/>
        <v>0</v>
      </c>
      <c r="AU151" s="30">
        <f t="shared" si="138"/>
        <v>0</v>
      </c>
      <c r="AV151" s="30">
        <f t="shared" si="138"/>
        <v>0</v>
      </c>
      <c r="AW151" s="30">
        <f t="shared" si="138"/>
        <v>0</v>
      </c>
      <c r="AX151" s="30">
        <f t="shared" si="138"/>
        <v>0</v>
      </c>
      <c r="AY151" s="30">
        <f t="shared" si="138"/>
        <v>0</v>
      </c>
      <c r="AZ151" s="30">
        <f t="shared" si="138"/>
        <v>0</v>
      </c>
      <c r="BA151" s="30">
        <f t="shared" si="138"/>
        <v>0</v>
      </c>
      <c r="BB151" s="30">
        <f t="shared" si="138"/>
        <v>0</v>
      </c>
      <c r="BC151" s="30">
        <f t="shared" si="138"/>
        <v>0</v>
      </c>
      <c r="BD151" s="30">
        <f t="shared" si="138"/>
        <v>0</v>
      </c>
      <c r="BE151" s="30">
        <f t="shared" si="138"/>
        <v>0</v>
      </c>
      <c r="BF151" s="30">
        <f t="shared" si="138"/>
        <v>0</v>
      </c>
      <c r="BG151" s="30">
        <f t="shared" si="138"/>
        <v>0</v>
      </c>
      <c r="BH151" s="30">
        <f t="shared" si="138"/>
        <v>0</v>
      </c>
      <c r="BI151" s="30">
        <f t="shared" si="138"/>
        <v>0</v>
      </c>
      <c r="BJ151" s="30">
        <f t="shared" si="138"/>
        <v>0</v>
      </c>
      <c r="BK151" s="30">
        <f t="shared" si="138"/>
        <v>0</v>
      </c>
      <c r="BL151" s="30">
        <f t="shared" si="138"/>
        <v>0</v>
      </c>
      <c r="BM151" s="30">
        <f t="shared" si="138"/>
        <v>0</v>
      </c>
      <c r="BN151" s="30">
        <f t="shared" si="138"/>
        <v>0</v>
      </c>
      <c r="BO151" s="30">
        <f t="shared" si="138"/>
        <v>0</v>
      </c>
      <c r="BP151" s="30">
        <f t="shared" ref="BP151:CH151" si="139">IF(BP31=0,0,((BP13*0.5)+BO31-BP49)*BP86*BP118*BP$2)</f>
        <v>0</v>
      </c>
      <c r="BQ151" s="30">
        <f t="shared" si="139"/>
        <v>0</v>
      </c>
      <c r="BR151" s="30">
        <f t="shared" si="139"/>
        <v>0</v>
      </c>
      <c r="BS151" s="30">
        <f t="shared" si="139"/>
        <v>0</v>
      </c>
      <c r="BT151" s="30">
        <f t="shared" si="139"/>
        <v>0</v>
      </c>
      <c r="BU151" s="30">
        <f t="shared" si="139"/>
        <v>0</v>
      </c>
      <c r="BV151" s="30">
        <f t="shared" si="139"/>
        <v>0</v>
      </c>
      <c r="BW151" s="30">
        <f t="shared" si="139"/>
        <v>0</v>
      </c>
      <c r="BX151" s="30">
        <f t="shared" si="139"/>
        <v>0</v>
      </c>
      <c r="BY151" s="30">
        <f t="shared" si="139"/>
        <v>0</v>
      </c>
      <c r="BZ151" s="30">
        <f t="shared" si="139"/>
        <v>0</v>
      </c>
      <c r="CA151" s="30">
        <f t="shared" si="139"/>
        <v>0</v>
      </c>
      <c r="CB151" s="30">
        <f t="shared" si="139"/>
        <v>0</v>
      </c>
      <c r="CC151" s="30">
        <f t="shared" si="139"/>
        <v>0</v>
      </c>
      <c r="CD151" s="30">
        <f t="shared" si="139"/>
        <v>0</v>
      </c>
      <c r="CE151" s="30">
        <f t="shared" si="139"/>
        <v>0</v>
      </c>
      <c r="CF151" s="30">
        <f t="shared" si="139"/>
        <v>0</v>
      </c>
      <c r="CG151" s="30">
        <f t="shared" si="139"/>
        <v>0</v>
      </c>
      <c r="CH151" s="33">
        <f t="shared" si="139"/>
        <v>0</v>
      </c>
    </row>
    <row r="152" spans="1:86" hidden="1" x14ac:dyDescent="0.3">
      <c r="A152" s="571"/>
      <c r="B152" s="94" t="s">
        <v>23</v>
      </c>
      <c r="C152" s="30">
        <f t="shared" si="112"/>
        <v>0</v>
      </c>
      <c r="D152" s="30">
        <f t="shared" ref="D152:AI152" si="140">IF(D32=0,0,((D14*0.5)+C32-D50)*D87*D119*D$2)</f>
        <v>0</v>
      </c>
      <c r="E152" s="30">
        <f t="shared" si="140"/>
        <v>0</v>
      </c>
      <c r="F152" s="30">
        <f t="shared" si="140"/>
        <v>0</v>
      </c>
      <c r="G152" s="30">
        <f t="shared" si="140"/>
        <v>0</v>
      </c>
      <c r="H152" s="30">
        <f t="shared" si="140"/>
        <v>0</v>
      </c>
      <c r="I152" s="30">
        <f t="shared" si="140"/>
        <v>0</v>
      </c>
      <c r="J152" s="30">
        <f t="shared" si="140"/>
        <v>0</v>
      </c>
      <c r="K152" s="30">
        <f t="shared" si="140"/>
        <v>0</v>
      </c>
      <c r="L152" s="30">
        <f t="shared" si="140"/>
        <v>0</v>
      </c>
      <c r="M152" s="30">
        <f t="shared" si="140"/>
        <v>0</v>
      </c>
      <c r="N152" s="30">
        <f t="shared" si="140"/>
        <v>0</v>
      </c>
      <c r="O152" s="30">
        <f t="shared" si="140"/>
        <v>0</v>
      </c>
      <c r="P152" s="30">
        <f t="shared" si="140"/>
        <v>0</v>
      </c>
      <c r="Q152" s="30">
        <f t="shared" si="140"/>
        <v>0</v>
      </c>
      <c r="R152" s="30">
        <f t="shared" si="140"/>
        <v>0</v>
      </c>
      <c r="S152" s="30">
        <f t="shared" si="140"/>
        <v>0</v>
      </c>
      <c r="T152" s="30">
        <f t="shared" si="140"/>
        <v>0</v>
      </c>
      <c r="U152" s="30">
        <f t="shared" si="140"/>
        <v>0</v>
      </c>
      <c r="V152" s="30">
        <f t="shared" si="140"/>
        <v>0</v>
      </c>
      <c r="W152" s="30">
        <f t="shared" si="140"/>
        <v>0</v>
      </c>
      <c r="X152" s="30">
        <f t="shared" si="140"/>
        <v>0</v>
      </c>
      <c r="Y152" s="30">
        <f t="shared" si="140"/>
        <v>0</v>
      </c>
      <c r="Z152" s="30">
        <f t="shared" si="140"/>
        <v>0</v>
      </c>
      <c r="AA152" s="30">
        <f t="shared" si="140"/>
        <v>0</v>
      </c>
      <c r="AB152" s="30">
        <f t="shared" si="140"/>
        <v>0</v>
      </c>
      <c r="AC152" s="30">
        <f t="shared" si="140"/>
        <v>0</v>
      </c>
      <c r="AD152" s="30">
        <f t="shared" si="140"/>
        <v>0</v>
      </c>
      <c r="AE152" s="30">
        <f t="shared" si="140"/>
        <v>0</v>
      </c>
      <c r="AF152" s="30">
        <f t="shared" si="140"/>
        <v>0</v>
      </c>
      <c r="AG152" s="30">
        <f t="shared" si="140"/>
        <v>0</v>
      </c>
      <c r="AH152" s="30">
        <f t="shared" si="140"/>
        <v>0</v>
      </c>
      <c r="AI152" s="30">
        <f t="shared" si="140"/>
        <v>0</v>
      </c>
      <c r="AJ152" s="30">
        <f t="shared" ref="AJ152:BO152" si="141">IF(AJ32=0,0,((AJ14*0.5)+AI32-AJ50)*AJ87*AJ119*AJ$2)</f>
        <v>0</v>
      </c>
      <c r="AK152" s="30">
        <f t="shared" si="141"/>
        <v>0</v>
      </c>
      <c r="AL152" s="30">
        <f t="shared" si="141"/>
        <v>0</v>
      </c>
      <c r="AM152" s="30">
        <f t="shared" si="141"/>
        <v>0</v>
      </c>
      <c r="AN152" s="30">
        <f t="shared" si="141"/>
        <v>0</v>
      </c>
      <c r="AO152" s="30">
        <f t="shared" si="141"/>
        <v>0</v>
      </c>
      <c r="AP152" s="30">
        <f t="shared" si="141"/>
        <v>0</v>
      </c>
      <c r="AQ152" s="30">
        <f t="shared" si="141"/>
        <v>0</v>
      </c>
      <c r="AR152" s="30">
        <f t="shared" si="141"/>
        <v>0</v>
      </c>
      <c r="AS152" s="30">
        <f t="shared" si="141"/>
        <v>0</v>
      </c>
      <c r="AT152" s="30">
        <f t="shared" si="141"/>
        <v>0</v>
      </c>
      <c r="AU152" s="30">
        <f t="shared" si="141"/>
        <v>0</v>
      </c>
      <c r="AV152" s="30">
        <f t="shared" si="141"/>
        <v>0</v>
      </c>
      <c r="AW152" s="30">
        <f t="shared" si="141"/>
        <v>0</v>
      </c>
      <c r="AX152" s="30">
        <f t="shared" si="141"/>
        <v>0</v>
      </c>
      <c r="AY152" s="30">
        <f t="shared" si="141"/>
        <v>0</v>
      </c>
      <c r="AZ152" s="30">
        <f t="shared" si="141"/>
        <v>0</v>
      </c>
      <c r="BA152" s="30">
        <f t="shared" si="141"/>
        <v>0</v>
      </c>
      <c r="BB152" s="30">
        <f t="shared" si="141"/>
        <v>0</v>
      </c>
      <c r="BC152" s="30">
        <f t="shared" si="141"/>
        <v>0</v>
      </c>
      <c r="BD152" s="30">
        <f t="shared" si="141"/>
        <v>0</v>
      </c>
      <c r="BE152" s="30">
        <f t="shared" si="141"/>
        <v>0</v>
      </c>
      <c r="BF152" s="30">
        <f t="shared" si="141"/>
        <v>0</v>
      </c>
      <c r="BG152" s="30">
        <f t="shared" si="141"/>
        <v>0</v>
      </c>
      <c r="BH152" s="30">
        <f t="shared" si="141"/>
        <v>0</v>
      </c>
      <c r="BI152" s="30">
        <f t="shared" si="141"/>
        <v>0</v>
      </c>
      <c r="BJ152" s="30">
        <f t="shared" si="141"/>
        <v>0</v>
      </c>
      <c r="BK152" s="30">
        <f t="shared" si="141"/>
        <v>0</v>
      </c>
      <c r="BL152" s="30">
        <f t="shared" si="141"/>
        <v>0</v>
      </c>
      <c r="BM152" s="30">
        <f t="shared" si="141"/>
        <v>0</v>
      </c>
      <c r="BN152" s="30">
        <f t="shared" si="141"/>
        <v>0</v>
      </c>
      <c r="BO152" s="30">
        <f t="shared" si="141"/>
        <v>0</v>
      </c>
      <c r="BP152" s="30">
        <f t="shared" ref="BP152:CH152" si="142">IF(BP32=0,0,((BP14*0.5)+BO32-BP50)*BP87*BP119*BP$2)</f>
        <v>0</v>
      </c>
      <c r="BQ152" s="30">
        <f t="shared" si="142"/>
        <v>0</v>
      </c>
      <c r="BR152" s="30">
        <f t="shared" si="142"/>
        <v>0</v>
      </c>
      <c r="BS152" s="30">
        <f t="shared" si="142"/>
        <v>0</v>
      </c>
      <c r="BT152" s="30">
        <f t="shared" si="142"/>
        <v>0</v>
      </c>
      <c r="BU152" s="30">
        <f t="shared" si="142"/>
        <v>0</v>
      </c>
      <c r="BV152" s="30">
        <f t="shared" si="142"/>
        <v>0</v>
      </c>
      <c r="BW152" s="30">
        <f t="shared" si="142"/>
        <v>0</v>
      </c>
      <c r="BX152" s="30">
        <f t="shared" si="142"/>
        <v>0</v>
      </c>
      <c r="BY152" s="30">
        <f t="shared" si="142"/>
        <v>0</v>
      </c>
      <c r="BZ152" s="30">
        <f t="shared" si="142"/>
        <v>0</v>
      </c>
      <c r="CA152" s="30">
        <f t="shared" si="142"/>
        <v>0</v>
      </c>
      <c r="CB152" s="30">
        <f t="shared" si="142"/>
        <v>0</v>
      </c>
      <c r="CC152" s="30">
        <f t="shared" si="142"/>
        <v>0</v>
      </c>
      <c r="CD152" s="30">
        <f t="shared" si="142"/>
        <v>0</v>
      </c>
      <c r="CE152" s="30">
        <f t="shared" si="142"/>
        <v>0</v>
      </c>
      <c r="CF152" s="30">
        <f t="shared" si="142"/>
        <v>0</v>
      </c>
      <c r="CG152" s="30">
        <f t="shared" si="142"/>
        <v>0</v>
      </c>
      <c r="CH152" s="33">
        <f t="shared" si="142"/>
        <v>0</v>
      </c>
    </row>
    <row r="153" spans="1:86" hidden="1" x14ac:dyDescent="0.3">
      <c r="A153" s="571"/>
      <c r="B153" s="94" t="s">
        <v>24</v>
      </c>
      <c r="C153" s="30">
        <f t="shared" si="112"/>
        <v>0</v>
      </c>
      <c r="D153" s="30">
        <f t="shared" ref="D153:AI153" si="143">IF(D33=0,0,((D15*0.5)+C33-D51)*D88*D120*D$2)</f>
        <v>0</v>
      </c>
      <c r="E153" s="30">
        <f t="shared" si="143"/>
        <v>0</v>
      </c>
      <c r="F153" s="30">
        <f t="shared" si="143"/>
        <v>0</v>
      </c>
      <c r="G153" s="30">
        <f t="shared" si="143"/>
        <v>0</v>
      </c>
      <c r="H153" s="30">
        <f t="shared" si="143"/>
        <v>0</v>
      </c>
      <c r="I153" s="30">
        <f t="shared" si="143"/>
        <v>0</v>
      </c>
      <c r="J153" s="30">
        <f t="shared" si="143"/>
        <v>0</v>
      </c>
      <c r="K153" s="30">
        <f t="shared" si="143"/>
        <v>0</v>
      </c>
      <c r="L153" s="30">
        <f t="shared" si="143"/>
        <v>0</v>
      </c>
      <c r="M153" s="30">
        <f t="shared" si="143"/>
        <v>0</v>
      </c>
      <c r="N153" s="30">
        <f t="shared" si="143"/>
        <v>0</v>
      </c>
      <c r="O153" s="30">
        <f t="shared" si="143"/>
        <v>0</v>
      </c>
      <c r="P153" s="30">
        <f t="shared" si="143"/>
        <v>0</v>
      </c>
      <c r="Q153" s="30">
        <f t="shared" si="143"/>
        <v>0</v>
      </c>
      <c r="R153" s="30">
        <f t="shared" si="143"/>
        <v>0</v>
      </c>
      <c r="S153" s="30">
        <f t="shared" si="143"/>
        <v>0</v>
      </c>
      <c r="T153" s="30">
        <f t="shared" si="143"/>
        <v>0</v>
      </c>
      <c r="U153" s="30">
        <f t="shared" si="143"/>
        <v>0</v>
      </c>
      <c r="V153" s="30">
        <f t="shared" si="143"/>
        <v>0</v>
      </c>
      <c r="W153" s="30">
        <f t="shared" si="143"/>
        <v>0</v>
      </c>
      <c r="X153" s="30">
        <f t="shared" si="143"/>
        <v>0</v>
      </c>
      <c r="Y153" s="30">
        <f t="shared" si="143"/>
        <v>0</v>
      </c>
      <c r="Z153" s="30">
        <f t="shared" si="143"/>
        <v>0</v>
      </c>
      <c r="AA153" s="30">
        <f t="shared" si="143"/>
        <v>0</v>
      </c>
      <c r="AB153" s="30">
        <f t="shared" si="143"/>
        <v>0</v>
      </c>
      <c r="AC153" s="30">
        <f t="shared" si="143"/>
        <v>0</v>
      </c>
      <c r="AD153" s="30">
        <f t="shared" si="143"/>
        <v>0</v>
      </c>
      <c r="AE153" s="30">
        <f t="shared" si="143"/>
        <v>0</v>
      </c>
      <c r="AF153" s="30">
        <f t="shared" si="143"/>
        <v>0</v>
      </c>
      <c r="AG153" s="30">
        <f t="shared" si="143"/>
        <v>0</v>
      </c>
      <c r="AH153" s="30">
        <f t="shared" si="143"/>
        <v>0</v>
      </c>
      <c r="AI153" s="30">
        <f t="shared" si="143"/>
        <v>0</v>
      </c>
      <c r="AJ153" s="30">
        <f t="shared" ref="AJ153:BO153" si="144">IF(AJ33=0,0,((AJ15*0.5)+AI33-AJ51)*AJ88*AJ120*AJ$2)</f>
        <v>0</v>
      </c>
      <c r="AK153" s="30">
        <f t="shared" si="144"/>
        <v>0</v>
      </c>
      <c r="AL153" s="30">
        <f t="shared" si="144"/>
        <v>0</v>
      </c>
      <c r="AM153" s="30">
        <f t="shared" si="144"/>
        <v>0</v>
      </c>
      <c r="AN153" s="30">
        <f t="shared" si="144"/>
        <v>0</v>
      </c>
      <c r="AO153" s="30">
        <f t="shared" si="144"/>
        <v>0</v>
      </c>
      <c r="AP153" s="30">
        <f t="shared" si="144"/>
        <v>0</v>
      </c>
      <c r="AQ153" s="30">
        <f t="shared" si="144"/>
        <v>0</v>
      </c>
      <c r="AR153" s="30">
        <f t="shared" si="144"/>
        <v>0</v>
      </c>
      <c r="AS153" s="30">
        <f t="shared" si="144"/>
        <v>0</v>
      </c>
      <c r="AT153" s="30">
        <f t="shared" si="144"/>
        <v>0</v>
      </c>
      <c r="AU153" s="30">
        <f t="shared" si="144"/>
        <v>0</v>
      </c>
      <c r="AV153" s="30">
        <f t="shared" si="144"/>
        <v>0</v>
      </c>
      <c r="AW153" s="30">
        <f t="shared" si="144"/>
        <v>0</v>
      </c>
      <c r="AX153" s="30">
        <f t="shared" si="144"/>
        <v>0</v>
      </c>
      <c r="AY153" s="30">
        <f t="shared" si="144"/>
        <v>0</v>
      </c>
      <c r="AZ153" s="30">
        <f t="shared" si="144"/>
        <v>0</v>
      </c>
      <c r="BA153" s="30">
        <f t="shared" si="144"/>
        <v>0</v>
      </c>
      <c r="BB153" s="30">
        <f t="shared" si="144"/>
        <v>0</v>
      </c>
      <c r="BC153" s="30">
        <f t="shared" si="144"/>
        <v>0</v>
      </c>
      <c r="BD153" s="30">
        <f t="shared" si="144"/>
        <v>0</v>
      </c>
      <c r="BE153" s="30">
        <f t="shared" si="144"/>
        <v>0</v>
      </c>
      <c r="BF153" s="30">
        <f t="shared" si="144"/>
        <v>0</v>
      </c>
      <c r="BG153" s="30">
        <f t="shared" si="144"/>
        <v>0</v>
      </c>
      <c r="BH153" s="30">
        <f t="shared" si="144"/>
        <v>0</v>
      </c>
      <c r="BI153" s="30">
        <f t="shared" si="144"/>
        <v>0</v>
      </c>
      <c r="BJ153" s="30">
        <f t="shared" si="144"/>
        <v>0</v>
      </c>
      <c r="BK153" s="30">
        <f t="shared" si="144"/>
        <v>0</v>
      </c>
      <c r="BL153" s="30">
        <f t="shared" si="144"/>
        <v>0</v>
      </c>
      <c r="BM153" s="30">
        <f t="shared" si="144"/>
        <v>0</v>
      </c>
      <c r="BN153" s="30">
        <f t="shared" si="144"/>
        <v>0</v>
      </c>
      <c r="BO153" s="30">
        <f t="shared" si="144"/>
        <v>0</v>
      </c>
      <c r="BP153" s="30">
        <f t="shared" ref="BP153:CH153" si="145">IF(BP33=0,0,((BP15*0.5)+BO33-BP51)*BP88*BP120*BP$2)</f>
        <v>0</v>
      </c>
      <c r="BQ153" s="30">
        <f t="shared" si="145"/>
        <v>0</v>
      </c>
      <c r="BR153" s="30">
        <f t="shared" si="145"/>
        <v>0</v>
      </c>
      <c r="BS153" s="30">
        <f t="shared" si="145"/>
        <v>0</v>
      </c>
      <c r="BT153" s="30">
        <f t="shared" si="145"/>
        <v>0</v>
      </c>
      <c r="BU153" s="30">
        <f t="shared" si="145"/>
        <v>0</v>
      </c>
      <c r="BV153" s="30">
        <f t="shared" si="145"/>
        <v>0</v>
      </c>
      <c r="BW153" s="30">
        <f t="shared" si="145"/>
        <v>0</v>
      </c>
      <c r="BX153" s="30">
        <f t="shared" si="145"/>
        <v>0</v>
      </c>
      <c r="BY153" s="30">
        <f t="shared" si="145"/>
        <v>0</v>
      </c>
      <c r="BZ153" s="30">
        <f t="shared" si="145"/>
        <v>0</v>
      </c>
      <c r="CA153" s="30">
        <f t="shared" si="145"/>
        <v>0</v>
      </c>
      <c r="CB153" s="30">
        <f t="shared" si="145"/>
        <v>0</v>
      </c>
      <c r="CC153" s="30">
        <f t="shared" si="145"/>
        <v>0</v>
      </c>
      <c r="CD153" s="30">
        <f t="shared" si="145"/>
        <v>0</v>
      </c>
      <c r="CE153" s="30">
        <f t="shared" si="145"/>
        <v>0</v>
      </c>
      <c r="CF153" s="30">
        <f t="shared" si="145"/>
        <v>0</v>
      </c>
      <c r="CG153" s="30">
        <f t="shared" si="145"/>
        <v>0</v>
      </c>
      <c r="CH153" s="33">
        <f t="shared" si="145"/>
        <v>0</v>
      </c>
    </row>
    <row r="154" spans="1:86" ht="15.75" hidden="1" customHeight="1" x14ac:dyDescent="0.3">
      <c r="A154" s="571"/>
      <c r="B154" s="94" t="s">
        <v>7</v>
      </c>
      <c r="C154" s="30">
        <f t="shared" si="112"/>
        <v>0</v>
      </c>
      <c r="D154" s="30">
        <f t="shared" ref="D154:AI154" si="146">IF(D34=0,0,((D16*0.5)+C34-D52)*D89*D121*D$2)</f>
        <v>0</v>
      </c>
      <c r="E154" s="30">
        <f t="shared" si="146"/>
        <v>0</v>
      </c>
      <c r="F154" s="30">
        <f t="shared" si="146"/>
        <v>0</v>
      </c>
      <c r="G154" s="30">
        <f t="shared" si="146"/>
        <v>0</v>
      </c>
      <c r="H154" s="30">
        <f t="shared" si="146"/>
        <v>0</v>
      </c>
      <c r="I154" s="30">
        <f t="shared" si="146"/>
        <v>0</v>
      </c>
      <c r="J154" s="30">
        <f t="shared" si="146"/>
        <v>0</v>
      </c>
      <c r="K154" s="30">
        <f t="shared" si="146"/>
        <v>0</v>
      </c>
      <c r="L154" s="30">
        <f t="shared" si="146"/>
        <v>0</v>
      </c>
      <c r="M154" s="30">
        <f t="shared" si="146"/>
        <v>0</v>
      </c>
      <c r="N154" s="30">
        <f t="shared" si="146"/>
        <v>0</v>
      </c>
      <c r="O154" s="30">
        <f t="shared" si="146"/>
        <v>0</v>
      </c>
      <c r="P154" s="30">
        <f t="shared" si="146"/>
        <v>0</v>
      </c>
      <c r="Q154" s="30">
        <f t="shared" si="146"/>
        <v>0</v>
      </c>
      <c r="R154" s="30">
        <f t="shared" si="146"/>
        <v>0</v>
      </c>
      <c r="S154" s="30">
        <f t="shared" si="146"/>
        <v>0</v>
      </c>
      <c r="T154" s="30">
        <f t="shared" si="146"/>
        <v>0</v>
      </c>
      <c r="U154" s="30">
        <f t="shared" si="146"/>
        <v>0</v>
      </c>
      <c r="V154" s="30">
        <f t="shared" si="146"/>
        <v>0</v>
      </c>
      <c r="W154" s="30">
        <f t="shared" si="146"/>
        <v>0</v>
      </c>
      <c r="X154" s="30">
        <f t="shared" si="146"/>
        <v>0</v>
      </c>
      <c r="Y154" s="30">
        <f t="shared" si="146"/>
        <v>0</v>
      </c>
      <c r="Z154" s="30">
        <f t="shared" si="146"/>
        <v>0</v>
      </c>
      <c r="AA154" s="30">
        <f t="shared" si="146"/>
        <v>0</v>
      </c>
      <c r="AB154" s="30">
        <f t="shared" si="146"/>
        <v>0</v>
      </c>
      <c r="AC154" s="30">
        <f t="shared" si="146"/>
        <v>0</v>
      </c>
      <c r="AD154" s="30">
        <f t="shared" si="146"/>
        <v>0</v>
      </c>
      <c r="AE154" s="30">
        <f t="shared" si="146"/>
        <v>0</v>
      </c>
      <c r="AF154" s="30">
        <f t="shared" si="146"/>
        <v>0</v>
      </c>
      <c r="AG154" s="30">
        <f t="shared" si="146"/>
        <v>0</v>
      </c>
      <c r="AH154" s="30">
        <f t="shared" si="146"/>
        <v>0</v>
      </c>
      <c r="AI154" s="30">
        <f t="shared" si="146"/>
        <v>0</v>
      </c>
      <c r="AJ154" s="30">
        <f t="shared" ref="AJ154:BO154" si="147">IF(AJ34=0,0,((AJ16*0.5)+AI34-AJ52)*AJ89*AJ121*AJ$2)</f>
        <v>0</v>
      </c>
      <c r="AK154" s="30">
        <f t="shared" si="147"/>
        <v>0</v>
      </c>
      <c r="AL154" s="30">
        <f t="shared" si="147"/>
        <v>0</v>
      </c>
      <c r="AM154" s="30">
        <f t="shared" si="147"/>
        <v>0</v>
      </c>
      <c r="AN154" s="30">
        <f t="shared" si="147"/>
        <v>0</v>
      </c>
      <c r="AO154" s="30">
        <f t="shared" si="147"/>
        <v>0</v>
      </c>
      <c r="AP154" s="30">
        <f t="shared" si="147"/>
        <v>0</v>
      </c>
      <c r="AQ154" s="30">
        <f t="shared" si="147"/>
        <v>0</v>
      </c>
      <c r="AR154" s="30">
        <f t="shared" si="147"/>
        <v>0</v>
      </c>
      <c r="AS154" s="30">
        <f t="shared" si="147"/>
        <v>0</v>
      </c>
      <c r="AT154" s="30">
        <f t="shared" si="147"/>
        <v>0</v>
      </c>
      <c r="AU154" s="30">
        <f t="shared" si="147"/>
        <v>0</v>
      </c>
      <c r="AV154" s="30">
        <f t="shared" si="147"/>
        <v>0</v>
      </c>
      <c r="AW154" s="30">
        <f t="shared" si="147"/>
        <v>0</v>
      </c>
      <c r="AX154" s="30">
        <f t="shared" si="147"/>
        <v>0</v>
      </c>
      <c r="AY154" s="30">
        <f t="shared" si="147"/>
        <v>0</v>
      </c>
      <c r="AZ154" s="30">
        <f t="shared" si="147"/>
        <v>0</v>
      </c>
      <c r="BA154" s="30">
        <f t="shared" si="147"/>
        <v>0</v>
      </c>
      <c r="BB154" s="30">
        <f t="shared" si="147"/>
        <v>0</v>
      </c>
      <c r="BC154" s="30">
        <f t="shared" si="147"/>
        <v>0</v>
      </c>
      <c r="BD154" s="30">
        <f t="shared" si="147"/>
        <v>0</v>
      </c>
      <c r="BE154" s="30">
        <f t="shared" si="147"/>
        <v>0</v>
      </c>
      <c r="BF154" s="30">
        <f t="shared" si="147"/>
        <v>0</v>
      </c>
      <c r="BG154" s="30">
        <f t="shared" si="147"/>
        <v>0</v>
      </c>
      <c r="BH154" s="30">
        <f t="shared" si="147"/>
        <v>0</v>
      </c>
      <c r="BI154" s="30">
        <f t="shared" si="147"/>
        <v>0</v>
      </c>
      <c r="BJ154" s="30">
        <f t="shared" si="147"/>
        <v>0</v>
      </c>
      <c r="BK154" s="30">
        <f t="shared" si="147"/>
        <v>0</v>
      </c>
      <c r="BL154" s="30">
        <f t="shared" si="147"/>
        <v>0</v>
      </c>
      <c r="BM154" s="30">
        <f t="shared" si="147"/>
        <v>0</v>
      </c>
      <c r="BN154" s="30">
        <f t="shared" si="147"/>
        <v>0</v>
      </c>
      <c r="BO154" s="30">
        <f t="shared" si="147"/>
        <v>0</v>
      </c>
      <c r="BP154" s="30">
        <f t="shared" ref="BP154:CH154" si="148">IF(BP34=0,0,((BP16*0.5)+BO34-BP52)*BP89*BP121*BP$2)</f>
        <v>0</v>
      </c>
      <c r="BQ154" s="30">
        <f t="shared" si="148"/>
        <v>0</v>
      </c>
      <c r="BR154" s="30">
        <f t="shared" si="148"/>
        <v>0</v>
      </c>
      <c r="BS154" s="30">
        <f t="shared" si="148"/>
        <v>0</v>
      </c>
      <c r="BT154" s="30">
        <f t="shared" si="148"/>
        <v>0</v>
      </c>
      <c r="BU154" s="30">
        <f t="shared" si="148"/>
        <v>0</v>
      </c>
      <c r="BV154" s="30">
        <f t="shared" si="148"/>
        <v>0</v>
      </c>
      <c r="BW154" s="30">
        <f t="shared" si="148"/>
        <v>0</v>
      </c>
      <c r="BX154" s="30">
        <f t="shared" si="148"/>
        <v>0</v>
      </c>
      <c r="BY154" s="30">
        <f t="shared" si="148"/>
        <v>0</v>
      </c>
      <c r="BZ154" s="30">
        <f t="shared" si="148"/>
        <v>0</v>
      </c>
      <c r="CA154" s="30">
        <f t="shared" si="148"/>
        <v>0</v>
      </c>
      <c r="CB154" s="30">
        <f t="shared" si="148"/>
        <v>0</v>
      </c>
      <c r="CC154" s="30">
        <f t="shared" si="148"/>
        <v>0</v>
      </c>
      <c r="CD154" s="30">
        <f t="shared" si="148"/>
        <v>0</v>
      </c>
      <c r="CE154" s="30">
        <f t="shared" si="148"/>
        <v>0</v>
      </c>
      <c r="CF154" s="30">
        <f t="shared" si="148"/>
        <v>0</v>
      </c>
      <c r="CG154" s="30">
        <f t="shared" si="148"/>
        <v>0</v>
      </c>
      <c r="CH154" s="33">
        <f t="shared" si="148"/>
        <v>0</v>
      </c>
    </row>
    <row r="155" spans="1:86" ht="15.75" hidden="1" customHeight="1" x14ac:dyDescent="0.3">
      <c r="A155" s="571"/>
      <c r="B155" s="94" t="s">
        <v>8</v>
      </c>
      <c r="C155" s="30">
        <f t="shared" si="112"/>
        <v>0</v>
      </c>
      <c r="D155" s="30">
        <f t="shared" ref="D155:AI155" si="149">IF(D35=0,0,((D17*0.5)+C35-D53)*D90*D122*D$2)</f>
        <v>0</v>
      </c>
      <c r="E155" s="30">
        <f t="shared" si="149"/>
        <v>0</v>
      </c>
      <c r="F155" s="30">
        <f t="shared" si="149"/>
        <v>0</v>
      </c>
      <c r="G155" s="30">
        <f t="shared" si="149"/>
        <v>0</v>
      </c>
      <c r="H155" s="30">
        <f t="shared" si="149"/>
        <v>0</v>
      </c>
      <c r="I155" s="30">
        <f t="shared" si="149"/>
        <v>0</v>
      </c>
      <c r="J155" s="30">
        <f t="shared" si="149"/>
        <v>0</v>
      </c>
      <c r="K155" s="30">
        <f t="shared" si="149"/>
        <v>0</v>
      </c>
      <c r="L155" s="30">
        <f t="shared" si="149"/>
        <v>0</v>
      </c>
      <c r="M155" s="30">
        <f t="shared" si="149"/>
        <v>0</v>
      </c>
      <c r="N155" s="30">
        <f t="shared" si="149"/>
        <v>0</v>
      </c>
      <c r="O155" s="30">
        <f t="shared" si="149"/>
        <v>0</v>
      </c>
      <c r="P155" s="30">
        <f t="shared" si="149"/>
        <v>0</v>
      </c>
      <c r="Q155" s="30">
        <f t="shared" si="149"/>
        <v>0</v>
      </c>
      <c r="R155" s="30">
        <f t="shared" si="149"/>
        <v>0</v>
      </c>
      <c r="S155" s="30">
        <f t="shared" si="149"/>
        <v>0</v>
      </c>
      <c r="T155" s="30">
        <f t="shared" si="149"/>
        <v>0</v>
      </c>
      <c r="U155" s="30">
        <f t="shared" si="149"/>
        <v>0</v>
      </c>
      <c r="V155" s="30">
        <f t="shared" si="149"/>
        <v>0</v>
      </c>
      <c r="W155" s="30">
        <f t="shared" si="149"/>
        <v>0</v>
      </c>
      <c r="X155" s="30">
        <f t="shared" si="149"/>
        <v>0</v>
      </c>
      <c r="Y155" s="30">
        <f t="shared" si="149"/>
        <v>0</v>
      </c>
      <c r="Z155" s="30">
        <f t="shared" si="149"/>
        <v>0</v>
      </c>
      <c r="AA155" s="30">
        <f t="shared" si="149"/>
        <v>0</v>
      </c>
      <c r="AB155" s="30">
        <f t="shared" si="149"/>
        <v>0</v>
      </c>
      <c r="AC155" s="30">
        <f t="shared" si="149"/>
        <v>0</v>
      </c>
      <c r="AD155" s="30">
        <f t="shared" si="149"/>
        <v>0</v>
      </c>
      <c r="AE155" s="30">
        <f t="shared" si="149"/>
        <v>0</v>
      </c>
      <c r="AF155" s="30">
        <f t="shared" si="149"/>
        <v>0</v>
      </c>
      <c r="AG155" s="30">
        <f t="shared" si="149"/>
        <v>0</v>
      </c>
      <c r="AH155" s="30">
        <f t="shared" si="149"/>
        <v>0</v>
      </c>
      <c r="AI155" s="30">
        <f t="shared" si="149"/>
        <v>0</v>
      </c>
      <c r="AJ155" s="30">
        <f t="shared" ref="AJ155:BO155" si="150">IF(AJ35=0,0,((AJ17*0.5)+AI35-AJ53)*AJ90*AJ122*AJ$2)</f>
        <v>0</v>
      </c>
      <c r="AK155" s="30">
        <f t="shared" si="150"/>
        <v>0</v>
      </c>
      <c r="AL155" s="30">
        <f t="shared" si="150"/>
        <v>0</v>
      </c>
      <c r="AM155" s="30">
        <f t="shared" si="150"/>
        <v>0</v>
      </c>
      <c r="AN155" s="30">
        <f t="shared" si="150"/>
        <v>0</v>
      </c>
      <c r="AO155" s="30">
        <f t="shared" si="150"/>
        <v>0</v>
      </c>
      <c r="AP155" s="30">
        <f t="shared" si="150"/>
        <v>0</v>
      </c>
      <c r="AQ155" s="30">
        <f t="shared" si="150"/>
        <v>0</v>
      </c>
      <c r="AR155" s="30">
        <f t="shared" si="150"/>
        <v>0</v>
      </c>
      <c r="AS155" s="30">
        <f t="shared" si="150"/>
        <v>0</v>
      </c>
      <c r="AT155" s="30">
        <f t="shared" si="150"/>
        <v>0</v>
      </c>
      <c r="AU155" s="30">
        <f t="shared" si="150"/>
        <v>0</v>
      </c>
      <c r="AV155" s="30">
        <f t="shared" si="150"/>
        <v>0</v>
      </c>
      <c r="AW155" s="30">
        <f t="shared" si="150"/>
        <v>0</v>
      </c>
      <c r="AX155" s="30">
        <f t="shared" si="150"/>
        <v>0</v>
      </c>
      <c r="AY155" s="30">
        <f t="shared" si="150"/>
        <v>0</v>
      </c>
      <c r="AZ155" s="30">
        <f t="shared" si="150"/>
        <v>0</v>
      </c>
      <c r="BA155" s="30">
        <f t="shared" si="150"/>
        <v>0</v>
      </c>
      <c r="BB155" s="30">
        <f t="shared" si="150"/>
        <v>0</v>
      </c>
      <c r="BC155" s="30">
        <f t="shared" si="150"/>
        <v>0</v>
      </c>
      <c r="BD155" s="30">
        <f t="shared" si="150"/>
        <v>0</v>
      </c>
      <c r="BE155" s="30">
        <f t="shared" si="150"/>
        <v>0</v>
      </c>
      <c r="BF155" s="30">
        <f t="shared" si="150"/>
        <v>0</v>
      </c>
      <c r="BG155" s="30">
        <f t="shared" si="150"/>
        <v>0</v>
      </c>
      <c r="BH155" s="30">
        <f t="shared" si="150"/>
        <v>0</v>
      </c>
      <c r="BI155" s="30">
        <f t="shared" si="150"/>
        <v>0</v>
      </c>
      <c r="BJ155" s="30">
        <f t="shared" si="150"/>
        <v>0</v>
      </c>
      <c r="BK155" s="30">
        <f t="shared" si="150"/>
        <v>0</v>
      </c>
      <c r="BL155" s="30">
        <f t="shared" si="150"/>
        <v>0</v>
      </c>
      <c r="BM155" s="30">
        <f t="shared" si="150"/>
        <v>0</v>
      </c>
      <c r="BN155" s="30">
        <f t="shared" si="150"/>
        <v>0</v>
      </c>
      <c r="BO155" s="30">
        <f t="shared" si="150"/>
        <v>0</v>
      </c>
      <c r="BP155" s="30">
        <f t="shared" ref="BP155:CH155" si="151">IF(BP35=0,0,((BP17*0.5)+BO35-BP53)*BP90*BP122*BP$2)</f>
        <v>0</v>
      </c>
      <c r="BQ155" s="30">
        <f t="shared" si="151"/>
        <v>0</v>
      </c>
      <c r="BR155" s="30">
        <f t="shared" si="151"/>
        <v>0</v>
      </c>
      <c r="BS155" s="30">
        <f t="shared" si="151"/>
        <v>0</v>
      </c>
      <c r="BT155" s="30">
        <f t="shared" si="151"/>
        <v>0</v>
      </c>
      <c r="BU155" s="30">
        <f t="shared" si="151"/>
        <v>0</v>
      </c>
      <c r="BV155" s="30">
        <f t="shared" si="151"/>
        <v>0</v>
      </c>
      <c r="BW155" s="30">
        <f t="shared" si="151"/>
        <v>0</v>
      </c>
      <c r="BX155" s="30">
        <f t="shared" si="151"/>
        <v>0</v>
      </c>
      <c r="BY155" s="30">
        <f t="shared" si="151"/>
        <v>0</v>
      </c>
      <c r="BZ155" s="30">
        <f t="shared" si="151"/>
        <v>0</v>
      </c>
      <c r="CA155" s="30">
        <f t="shared" si="151"/>
        <v>0</v>
      </c>
      <c r="CB155" s="30">
        <f t="shared" si="151"/>
        <v>0</v>
      </c>
      <c r="CC155" s="30">
        <f t="shared" si="151"/>
        <v>0</v>
      </c>
      <c r="CD155" s="30">
        <f t="shared" si="151"/>
        <v>0</v>
      </c>
      <c r="CE155" s="30">
        <f t="shared" si="151"/>
        <v>0</v>
      </c>
      <c r="CF155" s="30">
        <f t="shared" si="151"/>
        <v>0</v>
      </c>
      <c r="CG155" s="30">
        <f t="shared" si="151"/>
        <v>0</v>
      </c>
      <c r="CH155" s="33">
        <f t="shared" si="151"/>
        <v>0</v>
      </c>
    </row>
    <row r="156" spans="1:86" ht="15.75" hidden="1" customHeight="1" x14ac:dyDescent="0.3">
      <c r="A156" s="571"/>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71"/>
      <c r="B157" s="281" t="s">
        <v>26</v>
      </c>
      <c r="C157" s="30">
        <f>SUM(C143:C156)</f>
        <v>0</v>
      </c>
      <c r="D157" s="30">
        <f>SUM(D143:D156)</f>
        <v>0</v>
      </c>
      <c r="E157" s="30">
        <f t="shared" ref="E157:BP157" si="152">SUM(E143:E156)</f>
        <v>66.920818670430123</v>
      </c>
      <c r="F157" s="30">
        <f t="shared" si="152"/>
        <v>155.43551045186987</v>
      </c>
      <c r="G157" s="30">
        <f t="shared" si="152"/>
        <v>339.67707584190242</v>
      </c>
      <c r="H157" s="30">
        <f t="shared" si="152"/>
        <v>752.82819277603323</v>
      </c>
      <c r="I157" s="30">
        <f t="shared" si="152"/>
        <v>1441.3927938773436</v>
      </c>
      <c r="J157" s="30">
        <f t="shared" si="152"/>
        <v>1582.8133493871189</v>
      </c>
      <c r="K157" s="30">
        <f t="shared" si="152"/>
        <v>2361.1432332239883</v>
      </c>
      <c r="L157" s="117">
        <f t="shared" si="152"/>
        <v>2087.0803859352682</v>
      </c>
      <c r="M157" s="30">
        <f t="shared" si="152"/>
        <v>1948.4836247296334</v>
      </c>
      <c r="N157" s="30">
        <f t="shared" si="152"/>
        <v>4570.2094967832918</v>
      </c>
      <c r="O157" s="30">
        <f t="shared" si="152"/>
        <v>7660.8580724156072</v>
      </c>
      <c r="P157" s="30">
        <f t="shared" si="152"/>
        <v>5888.6577815854107</v>
      </c>
      <c r="Q157" s="30">
        <f t="shared" si="152"/>
        <v>6570.4709744640422</v>
      </c>
      <c r="R157" s="30">
        <f t="shared" si="152"/>
        <v>6638.3137466037651</v>
      </c>
      <c r="S157" s="30">
        <f t="shared" si="152"/>
        <v>8294.5237666819139</v>
      </c>
      <c r="T157" s="30">
        <f t="shared" si="152"/>
        <v>12132.780586352035</v>
      </c>
      <c r="U157" s="30">
        <f t="shared" si="152"/>
        <v>14997.553402181977</v>
      </c>
      <c r="V157" s="30">
        <f t="shared" si="152"/>
        <v>12032.320656368078</v>
      </c>
      <c r="W157" s="30">
        <f t="shared" si="152"/>
        <v>12163.035226452752</v>
      </c>
      <c r="X157" s="30">
        <f t="shared" si="152"/>
        <v>7924.9410354374195</v>
      </c>
      <c r="Y157" s="30">
        <f t="shared" si="152"/>
        <v>6609.7521255224965</v>
      </c>
      <c r="Z157" s="30">
        <f t="shared" si="152"/>
        <v>7004.6091737189854</v>
      </c>
      <c r="AA157" s="30">
        <f t="shared" si="152"/>
        <v>7660.8580724156072</v>
      </c>
      <c r="AB157" s="30">
        <f t="shared" si="152"/>
        <v>5888.6577815854107</v>
      </c>
      <c r="AC157" s="30">
        <f t="shared" si="152"/>
        <v>6570.4709744640422</v>
      </c>
      <c r="AD157" s="30">
        <f t="shared" si="152"/>
        <v>6638.3137466037651</v>
      </c>
      <c r="AE157" s="30">
        <f t="shared" si="152"/>
        <v>8294.5237666819139</v>
      </c>
      <c r="AF157" s="30">
        <f t="shared" si="152"/>
        <v>12132.780586352035</v>
      </c>
      <c r="AG157" s="30">
        <f t="shared" si="152"/>
        <v>14997.553402181977</v>
      </c>
      <c r="AH157" s="30">
        <f t="shared" si="152"/>
        <v>12032.320656368078</v>
      </c>
      <c r="AI157" s="30">
        <f t="shared" si="152"/>
        <v>12163.035226452752</v>
      </c>
      <c r="AJ157" s="30">
        <f t="shared" si="152"/>
        <v>7924.9410354374195</v>
      </c>
      <c r="AK157" s="30">
        <f t="shared" si="152"/>
        <v>6609.7521255224965</v>
      </c>
      <c r="AL157" s="30">
        <f t="shared" si="152"/>
        <v>7004.6091737189854</v>
      </c>
      <c r="AM157" s="30">
        <f t="shared" si="152"/>
        <v>7660.8580724156072</v>
      </c>
      <c r="AN157" s="30">
        <f t="shared" si="152"/>
        <v>5888.6577815854107</v>
      </c>
      <c r="AO157" s="30">
        <f t="shared" si="152"/>
        <v>6570.4709744640422</v>
      </c>
      <c r="AP157" s="30">
        <f t="shared" si="152"/>
        <v>6638.3137466037651</v>
      </c>
      <c r="AQ157" s="30">
        <f t="shared" si="152"/>
        <v>8294.5237666819139</v>
      </c>
      <c r="AR157" s="30">
        <f t="shared" si="152"/>
        <v>12132.780586352035</v>
      </c>
      <c r="AS157" s="30">
        <f t="shared" si="152"/>
        <v>14997.553402181977</v>
      </c>
      <c r="AT157" s="30">
        <f t="shared" si="152"/>
        <v>12032.320656368078</v>
      </c>
      <c r="AU157" s="30">
        <f t="shared" si="152"/>
        <v>12163.035226452752</v>
      </c>
      <c r="AV157" s="30">
        <f t="shared" si="152"/>
        <v>7924.9410354374195</v>
      </c>
      <c r="AW157" s="30">
        <f t="shared" si="152"/>
        <v>6609.7521255224965</v>
      </c>
      <c r="AX157" s="30">
        <f t="shared" si="152"/>
        <v>7004.6091737189854</v>
      </c>
      <c r="AY157" s="30">
        <f t="shared" si="152"/>
        <v>7660.8580724156072</v>
      </c>
      <c r="AZ157" s="30">
        <f t="shared" si="152"/>
        <v>5888.6577815854107</v>
      </c>
      <c r="BA157" s="30">
        <f t="shared" si="152"/>
        <v>6570.4709744640422</v>
      </c>
      <c r="BB157" s="30">
        <f t="shared" si="152"/>
        <v>6638.3137466037651</v>
      </c>
      <c r="BC157" s="30">
        <f t="shared" si="152"/>
        <v>8294.5237666819139</v>
      </c>
      <c r="BD157" s="30">
        <f t="shared" si="152"/>
        <v>12132.780586352035</v>
      </c>
      <c r="BE157" s="30">
        <f t="shared" si="152"/>
        <v>14997.553402181977</v>
      </c>
      <c r="BF157" s="30">
        <f t="shared" si="152"/>
        <v>12032.320656368078</v>
      </c>
      <c r="BG157" s="30">
        <f t="shared" si="152"/>
        <v>12163.035226452752</v>
      </c>
      <c r="BH157" s="30">
        <f t="shared" si="152"/>
        <v>7924.9410354374195</v>
      </c>
      <c r="BI157" s="30">
        <f t="shared" si="152"/>
        <v>6609.7521255224965</v>
      </c>
      <c r="BJ157" s="30">
        <f t="shared" si="152"/>
        <v>7004.6091737189854</v>
      </c>
      <c r="BK157" s="30">
        <f t="shared" si="152"/>
        <v>7660.8580724156072</v>
      </c>
      <c r="BL157" s="30">
        <f t="shared" si="152"/>
        <v>5888.6577815854107</v>
      </c>
      <c r="BM157" s="30">
        <f t="shared" si="152"/>
        <v>6570.4709744640422</v>
      </c>
      <c r="BN157" s="30">
        <f t="shared" si="152"/>
        <v>6638.3137466037651</v>
      </c>
      <c r="BO157" s="30">
        <f t="shared" si="152"/>
        <v>8294.5237666819139</v>
      </c>
      <c r="BP157" s="30">
        <f t="shared" si="152"/>
        <v>12132.780586352035</v>
      </c>
      <c r="BQ157" s="30">
        <f t="shared" ref="BQ157:CH157" si="153">SUM(BQ143:BQ156)</f>
        <v>14997.553402181977</v>
      </c>
      <c r="BR157" s="30">
        <f t="shared" si="153"/>
        <v>12032.320656368078</v>
      </c>
      <c r="BS157" s="30">
        <f t="shared" si="153"/>
        <v>12163.035226452752</v>
      </c>
      <c r="BT157" s="30">
        <f t="shared" si="153"/>
        <v>7924.9410354374195</v>
      </c>
      <c r="BU157" s="30">
        <f t="shared" si="153"/>
        <v>6609.7521255224965</v>
      </c>
      <c r="BV157" s="30">
        <f t="shared" si="153"/>
        <v>7004.6091737189854</v>
      </c>
      <c r="BW157" s="30">
        <f t="shared" si="153"/>
        <v>7660.8580724156072</v>
      </c>
      <c r="BX157" s="30">
        <f t="shared" si="153"/>
        <v>5888.6577815854107</v>
      </c>
      <c r="BY157" s="30">
        <f t="shared" si="153"/>
        <v>6570.4709744640422</v>
      </c>
      <c r="BZ157" s="30">
        <f t="shared" si="153"/>
        <v>6638.3137466037651</v>
      </c>
      <c r="CA157" s="30">
        <f t="shared" si="153"/>
        <v>8294.5237666819139</v>
      </c>
      <c r="CB157" s="30">
        <f t="shared" si="153"/>
        <v>12132.780586352035</v>
      </c>
      <c r="CC157" s="30">
        <f t="shared" si="153"/>
        <v>14997.553402181977</v>
      </c>
      <c r="CD157" s="30">
        <f t="shared" si="153"/>
        <v>12032.320656368078</v>
      </c>
      <c r="CE157" s="30">
        <f t="shared" si="153"/>
        <v>12163.035226452752</v>
      </c>
      <c r="CF157" s="30">
        <f t="shared" si="153"/>
        <v>7924.9410354374195</v>
      </c>
      <c r="CG157" s="30">
        <f t="shared" si="153"/>
        <v>6609.7521255224965</v>
      </c>
      <c r="CH157" s="33">
        <f t="shared" si="153"/>
        <v>7004.6091737189854</v>
      </c>
    </row>
    <row r="158" spans="1:86" ht="16.5" hidden="1" customHeight="1" thickBot="1" x14ac:dyDescent="0.35">
      <c r="A158" s="572"/>
      <c r="B158" s="156" t="s">
        <v>27</v>
      </c>
      <c r="C158" s="31">
        <f>C157</f>
        <v>0</v>
      </c>
      <c r="D158" s="31">
        <f>C158+D157</f>
        <v>0</v>
      </c>
      <c r="E158" s="31">
        <f t="shared" ref="E158:BP158" si="154">D158+E157</f>
        <v>66.920818670430123</v>
      </c>
      <c r="F158" s="31">
        <f t="shared" si="154"/>
        <v>222.3563291223</v>
      </c>
      <c r="G158" s="31">
        <f t="shared" si="154"/>
        <v>562.03340496420242</v>
      </c>
      <c r="H158" s="31">
        <f t="shared" si="154"/>
        <v>1314.8615977402355</v>
      </c>
      <c r="I158" s="31">
        <f t="shared" si="154"/>
        <v>2756.2543916175791</v>
      </c>
      <c r="J158" s="31">
        <f t="shared" si="154"/>
        <v>4339.0677410046983</v>
      </c>
      <c r="K158" s="31">
        <f t="shared" si="154"/>
        <v>6700.2109742286866</v>
      </c>
      <c r="L158" s="31">
        <f t="shared" si="154"/>
        <v>8787.2913601639557</v>
      </c>
      <c r="M158" s="31">
        <f t="shared" si="154"/>
        <v>10735.774984893589</v>
      </c>
      <c r="N158" s="31">
        <f t="shared" si="154"/>
        <v>15305.984481676882</v>
      </c>
      <c r="O158" s="31">
        <f t="shared" si="154"/>
        <v>22966.842554092487</v>
      </c>
      <c r="P158" s="31">
        <f t="shared" si="154"/>
        <v>28855.500335677898</v>
      </c>
      <c r="Q158" s="31">
        <f t="shared" si="154"/>
        <v>35425.97131014194</v>
      </c>
      <c r="R158" s="31">
        <f t="shared" si="154"/>
        <v>42064.285056745706</v>
      </c>
      <c r="S158" s="31">
        <f t="shared" si="154"/>
        <v>50358.808823427622</v>
      </c>
      <c r="T158" s="31">
        <f t="shared" si="154"/>
        <v>62491.589409779655</v>
      </c>
      <c r="U158" s="31">
        <f t="shared" si="154"/>
        <v>77489.142811961632</v>
      </c>
      <c r="V158" s="31">
        <f t="shared" si="154"/>
        <v>89521.463468329704</v>
      </c>
      <c r="W158" s="31">
        <f t="shared" si="154"/>
        <v>101684.49869478245</v>
      </c>
      <c r="X158" s="31">
        <f t="shared" si="154"/>
        <v>109609.43973021986</v>
      </c>
      <c r="Y158" s="31">
        <f t="shared" si="154"/>
        <v>116219.19185574236</v>
      </c>
      <c r="Z158" s="31">
        <f t="shared" si="154"/>
        <v>123223.80102946135</v>
      </c>
      <c r="AA158" s="31">
        <f t="shared" si="154"/>
        <v>130884.65910187695</v>
      </c>
      <c r="AB158" s="31">
        <f t="shared" si="154"/>
        <v>136773.31688346236</v>
      </c>
      <c r="AC158" s="31">
        <f t="shared" si="154"/>
        <v>143343.78785792639</v>
      </c>
      <c r="AD158" s="31">
        <f t="shared" si="154"/>
        <v>149982.10160453015</v>
      </c>
      <c r="AE158" s="31">
        <f t="shared" si="154"/>
        <v>158276.62537121205</v>
      </c>
      <c r="AF158" s="31">
        <f t="shared" si="154"/>
        <v>170409.4059575641</v>
      </c>
      <c r="AG158" s="31">
        <f t="shared" si="154"/>
        <v>185406.95935974608</v>
      </c>
      <c r="AH158" s="31">
        <f t="shared" si="154"/>
        <v>197439.28001611415</v>
      </c>
      <c r="AI158" s="31">
        <f t="shared" si="154"/>
        <v>209602.3152425669</v>
      </c>
      <c r="AJ158" s="31">
        <f t="shared" si="154"/>
        <v>217527.25627800432</v>
      </c>
      <c r="AK158" s="31">
        <f t="shared" si="154"/>
        <v>224137.00840352682</v>
      </c>
      <c r="AL158" s="31">
        <f t="shared" si="154"/>
        <v>231141.61757724581</v>
      </c>
      <c r="AM158" s="31">
        <f t="shared" si="154"/>
        <v>238802.47564966141</v>
      </c>
      <c r="AN158" s="31">
        <f t="shared" si="154"/>
        <v>244691.13343124682</v>
      </c>
      <c r="AO158" s="31">
        <f t="shared" si="154"/>
        <v>251261.60440571088</v>
      </c>
      <c r="AP158" s="31">
        <f t="shared" si="154"/>
        <v>257899.91815231464</v>
      </c>
      <c r="AQ158" s="31">
        <f t="shared" si="154"/>
        <v>266194.44191899657</v>
      </c>
      <c r="AR158" s="31">
        <f t="shared" si="154"/>
        <v>278327.22250534862</v>
      </c>
      <c r="AS158" s="31">
        <f t="shared" si="154"/>
        <v>293324.77590753057</v>
      </c>
      <c r="AT158" s="31">
        <f t="shared" si="154"/>
        <v>305357.09656389867</v>
      </c>
      <c r="AU158" s="31">
        <f t="shared" si="154"/>
        <v>317520.13179035141</v>
      </c>
      <c r="AV158" s="31">
        <f t="shared" si="154"/>
        <v>325445.07282578881</v>
      </c>
      <c r="AW158" s="31">
        <f t="shared" si="154"/>
        <v>332054.82495131128</v>
      </c>
      <c r="AX158" s="31">
        <f t="shared" si="154"/>
        <v>339059.4341250303</v>
      </c>
      <c r="AY158" s="31">
        <f t="shared" si="154"/>
        <v>346720.29219744593</v>
      </c>
      <c r="AZ158" s="31">
        <f t="shared" si="154"/>
        <v>352608.94997903134</v>
      </c>
      <c r="BA158" s="31">
        <f t="shared" si="154"/>
        <v>359179.42095349537</v>
      </c>
      <c r="BB158" s="31">
        <f t="shared" si="154"/>
        <v>365817.73470009916</v>
      </c>
      <c r="BC158" s="31">
        <f t="shared" si="154"/>
        <v>374112.25846678106</v>
      </c>
      <c r="BD158" s="31">
        <f t="shared" si="154"/>
        <v>386245.03905313311</v>
      </c>
      <c r="BE158" s="31">
        <f t="shared" si="154"/>
        <v>401242.59245531505</v>
      </c>
      <c r="BF158" s="31">
        <f t="shared" si="154"/>
        <v>413274.91311168316</v>
      </c>
      <c r="BG158" s="31">
        <f t="shared" si="154"/>
        <v>425437.9483381359</v>
      </c>
      <c r="BH158" s="31">
        <f t="shared" si="154"/>
        <v>433362.8893735733</v>
      </c>
      <c r="BI158" s="31">
        <f t="shared" si="154"/>
        <v>439972.64149909577</v>
      </c>
      <c r="BJ158" s="31">
        <f t="shared" si="154"/>
        <v>446977.25067281479</v>
      </c>
      <c r="BK158" s="31">
        <f t="shared" si="154"/>
        <v>454638.10874523042</v>
      </c>
      <c r="BL158" s="31">
        <f t="shared" si="154"/>
        <v>460526.76652681583</v>
      </c>
      <c r="BM158" s="31">
        <f t="shared" si="154"/>
        <v>467097.23750127986</v>
      </c>
      <c r="BN158" s="31">
        <f t="shared" si="154"/>
        <v>473735.55124788365</v>
      </c>
      <c r="BO158" s="31">
        <f t="shared" si="154"/>
        <v>482030.07501456555</v>
      </c>
      <c r="BP158" s="31">
        <f t="shared" si="154"/>
        <v>494162.8556009176</v>
      </c>
      <c r="BQ158" s="31">
        <f t="shared" ref="BQ158:CH158" si="155">BP158+BQ157</f>
        <v>509160.40900309954</v>
      </c>
      <c r="BR158" s="31">
        <f t="shared" si="155"/>
        <v>521192.72965946764</v>
      </c>
      <c r="BS158" s="31">
        <f t="shared" si="155"/>
        <v>533355.76488592045</v>
      </c>
      <c r="BT158" s="31">
        <f t="shared" si="155"/>
        <v>541280.70592135785</v>
      </c>
      <c r="BU158" s="31">
        <f t="shared" si="155"/>
        <v>547890.45804688032</v>
      </c>
      <c r="BV158" s="31">
        <f t="shared" si="155"/>
        <v>554895.06722059927</v>
      </c>
      <c r="BW158" s="31">
        <f t="shared" si="155"/>
        <v>562555.92529301485</v>
      </c>
      <c r="BX158" s="31">
        <f t="shared" si="155"/>
        <v>568444.5830746002</v>
      </c>
      <c r="BY158" s="31">
        <f t="shared" si="155"/>
        <v>575015.05404906429</v>
      </c>
      <c r="BZ158" s="31">
        <f t="shared" si="155"/>
        <v>581653.36779566808</v>
      </c>
      <c r="CA158" s="31">
        <f t="shared" si="155"/>
        <v>589947.89156234998</v>
      </c>
      <c r="CB158" s="31">
        <f t="shared" si="155"/>
        <v>602080.67214870197</v>
      </c>
      <c r="CC158" s="31">
        <f t="shared" si="155"/>
        <v>617078.22555088392</v>
      </c>
      <c r="CD158" s="31">
        <f t="shared" si="155"/>
        <v>629110.54620725196</v>
      </c>
      <c r="CE158" s="31">
        <f t="shared" si="155"/>
        <v>641273.5814337047</v>
      </c>
      <c r="CF158" s="31">
        <f t="shared" si="155"/>
        <v>649198.5224691421</v>
      </c>
      <c r="CG158" s="31">
        <f t="shared" si="155"/>
        <v>655808.27459466457</v>
      </c>
      <c r="CH158" s="34">
        <f t="shared" si="155"/>
        <v>662812.88376838353</v>
      </c>
    </row>
    <row r="159" spans="1:86" hidden="1" x14ac:dyDescent="0.3">
      <c r="A159" s="113"/>
      <c r="B159" s="113"/>
      <c r="C159" s="116"/>
      <c r="D159" s="116"/>
      <c r="E159" s="116"/>
      <c r="F159" s="116"/>
      <c r="G159" s="116"/>
      <c r="H159" s="116"/>
      <c r="I159" s="116"/>
      <c r="J159" s="116"/>
      <c r="K159" s="116"/>
      <c r="L159" s="116"/>
      <c r="M159" s="116"/>
      <c r="N159" s="116"/>
    </row>
    <row r="160" spans="1:86" ht="15" hidden="1" thickBot="1" x14ac:dyDescent="0.35">
      <c r="A160" s="113"/>
      <c r="B160" s="113"/>
      <c r="C160" s="116"/>
      <c r="D160" s="116"/>
      <c r="E160" s="116"/>
      <c r="F160" s="116"/>
      <c r="G160" s="116"/>
      <c r="H160" s="116"/>
      <c r="I160" s="116"/>
      <c r="J160" s="116"/>
      <c r="K160" s="116"/>
      <c r="L160" s="116"/>
      <c r="M160" s="116"/>
      <c r="N160" s="116"/>
    </row>
    <row r="161" spans="1:86" ht="15.75" hidden="1" customHeight="1" thickBot="1" x14ac:dyDescent="0.35">
      <c r="A161" s="570" t="s">
        <v>128</v>
      </c>
      <c r="B161" s="307" t="s">
        <v>124</v>
      </c>
      <c r="C161" s="174">
        <f>C$4</f>
        <v>44927</v>
      </c>
      <c r="D161" s="174">
        <f t="shared" ref="D161:BO161" si="156">D$4</f>
        <v>44958</v>
      </c>
      <c r="E161" s="174">
        <f t="shared" si="156"/>
        <v>44986</v>
      </c>
      <c r="F161" s="174">
        <f t="shared" si="156"/>
        <v>45017</v>
      </c>
      <c r="G161" s="174">
        <f t="shared" si="156"/>
        <v>45047</v>
      </c>
      <c r="H161" s="174">
        <f t="shared" si="156"/>
        <v>45078</v>
      </c>
      <c r="I161" s="174">
        <f t="shared" si="156"/>
        <v>45108</v>
      </c>
      <c r="J161" s="174">
        <f t="shared" si="156"/>
        <v>45139</v>
      </c>
      <c r="K161" s="174">
        <f t="shared" si="156"/>
        <v>45170</v>
      </c>
      <c r="L161" s="174">
        <f t="shared" si="156"/>
        <v>45200</v>
      </c>
      <c r="M161" s="174">
        <f t="shared" si="156"/>
        <v>45231</v>
      </c>
      <c r="N161" s="174">
        <f t="shared" si="156"/>
        <v>45261</v>
      </c>
      <c r="O161" s="174">
        <f t="shared" si="156"/>
        <v>45292</v>
      </c>
      <c r="P161" s="174">
        <f t="shared" si="156"/>
        <v>45323</v>
      </c>
      <c r="Q161" s="174">
        <f t="shared" si="156"/>
        <v>45352</v>
      </c>
      <c r="R161" s="174">
        <f t="shared" si="156"/>
        <v>45383</v>
      </c>
      <c r="S161" s="174">
        <f t="shared" si="156"/>
        <v>45413</v>
      </c>
      <c r="T161" s="174">
        <f t="shared" si="156"/>
        <v>45444</v>
      </c>
      <c r="U161" s="174">
        <f t="shared" si="156"/>
        <v>45474</v>
      </c>
      <c r="V161" s="174">
        <f t="shared" si="156"/>
        <v>45505</v>
      </c>
      <c r="W161" s="174">
        <f t="shared" si="156"/>
        <v>45536</v>
      </c>
      <c r="X161" s="174">
        <f t="shared" si="156"/>
        <v>45566</v>
      </c>
      <c r="Y161" s="174">
        <f t="shared" si="156"/>
        <v>45597</v>
      </c>
      <c r="Z161" s="174">
        <f t="shared" si="156"/>
        <v>45627</v>
      </c>
      <c r="AA161" s="174">
        <f t="shared" si="156"/>
        <v>45658</v>
      </c>
      <c r="AB161" s="174">
        <f t="shared" si="156"/>
        <v>45689</v>
      </c>
      <c r="AC161" s="174">
        <f t="shared" si="156"/>
        <v>45717</v>
      </c>
      <c r="AD161" s="174">
        <f t="shared" si="156"/>
        <v>45748</v>
      </c>
      <c r="AE161" s="174">
        <f t="shared" si="156"/>
        <v>45778</v>
      </c>
      <c r="AF161" s="174">
        <f t="shared" si="156"/>
        <v>45809</v>
      </c>
      <c r="AG161" s="174">
        <f t="shared" si="156"/>
        <v>45839</v>
      </c>
      <c r="AH161" s="174">
        <f t="shared" si="156"/>
        <v>45870</v>
      </c>
      <c r="AI161" s="174">
        <f t="shared" si="156"/>
        <v>45901</v>
      </c>
      <c r="AJ161" s="174">
        <f t="shared" si="156"/>
        <v>45931</v>
      </c>
      <c r="AK161" s="174">
        <f t="shared" si="156"/>
        <v>45962</v>
      </c>
      <c r="AL161" s="174">
        <f t="shared" si="156"/>
        <v>45992</v>
      </c>
      <c r="AM161" s="174">
        <f t="shared" si="156"/>
        <v>46023</v>
      </c>
      <c r="AN161" s="174">
        <f t="shared" si="156"/>
        <v>46054</v>
      </c>
      <c r="AO161" s="174">
        <f t="shared" si="156"/>
        <v>46082</v>
      </c>
      <c r="AP161" s="174">
        <f t="shared" si="156"/>
        <v>46113</v>
      </c>
      <c r="AQ161" s="174">
        <f t="shared" si="156"/>
        <v>46143</v>
      </c>
      <c r="AR161" s="174">
        <f t="shared" si="156"/>
        <v>46174</v>
      </c>
      <c r="AS161" s="174">
        <f t="shared" si="156"/>
        <v>46204</v>
      </c>
      <c r="AT161" s="174">
        <f t="shared" si="156"/>
        <v>46235</v>
      </c>
      <c r="AU161" s="174">
        <f t="shared" si="156"/>
        <v>46266</v>
      </c>
      <c r="AV161" s="174">
        <f t="shared" si="156"/>
        <v>46296</v>
      </c>
      <c r="AW161" s="174">
        <f t="shared" si="156"/>
        <v>46327</v>
      </c>
      <c r="AX161" s="174">
        <f t="shared" si="156"/>
        <v>46357</v>
      </c>
      <c r="AY161" s="174">
        <f t="shared" si="156"/>
        <v>46388</v>
      </c>
      <c r="AZ161" s="174">
        <f t="shared" si="156"/>
        <v>46419</v>
      </c>
      <c r="BA161" s="174">
        <f t="shared" si="156"/>
        <v>46447</v>
      </c>
      <c r="BB161" s="174">
        <f t="shared" si="156"/>
        <v>46478</v>
      </c>
      <c r="BC161" s="174">
        <f t="shared" si="156"/>
        <v>46508</v>
      </c>
      <c r="BD161" s="174">
        <f t="shared" si="156"/>
        <v>46539</v>
      </c>
      <c r="BE161" s="174">
        <f t="shared" si="156"/>
        <v>46569</v>
      </c>
      <c r="BF161" s="174">
        <f t="shared" si="156"/>
        <v>46600</v>
      </c>
      <c r="BG161" s="174">
        <f t="shared" si="156"/>
        <v>46631</v>
      </c>
      <c r="BH161" s="174">
        <f t="shared" si="156"/>
        <v>46661</v>
      </c>
      <c r="BI161" s="174">
        <f t="shared" si="156"/>
        <v>46692</v>
      </c>
      <c r="BJ161" s="174">
        <f t="shared" si="156"/>
        <v>46722</v>
      </c>
      <c r="BK161" s="174">
        <f t="shared" si="156"/>
        <v>46753</v>
      </c>
      <c r="BL161" s="174">
        <f t="shared" si="156"/>
        <v>46784</v>
      </c>
      <c r="BM161" s="174">
        <f t="shared" si="156"/>
        <v>46813</v>
      </c>
      <c r="BN161" s="174">
        <f t="shared" si="156"/>
        <v>46844</v>
      </c>
      <c r="BO161" s="174">
        <f t="shared" si="156"/>
        <v>46874</v>
      </c>
      <c r="BP161" s="174">
        <f t="shared" ref="BP161:CH161" si="157">BP$4</f>
        <v>46905</v>
      </c>
      <c r="BQ161" s="174">
        <f t="shared" si="157"/>
        <v>46935</v>
      </c>
      <c r="BR161" s="174">
        <f t="shared" si="157"/>
        <v>46966</v>
      </c>
      <c r="BS161" s="174">
        <f t="shared" si="157"/>
        <v>46997</v>
      </c>
      <c r="BT161" s="174">
        <f t="shared" si="157"/>
        <v>47027</v>
      </c>
      <c r="BU161" s="174">
        <f t="shared" si="157"/>
        <v>47058</v>
      </c>
      <c r="BV161" s="174">
        <f t="shared" si="157"/>
        <v>47088</v>
      </c>
      <c r="BW161" s="174">
        <f t="shared" si="157"/>
        <v>47119</v>
      </c>
      <c r="BX161" s="174">
        <f t="shared" si="157"/>
        <v>47150</v>
      </c>
      <c r="BY161" s="174">
        <f t="shared" si="157"/>
        <v>47178</v>
      </c>
      <c r="BZ161" s="174">
        <f t="shared" si="157"/>
        <v>47209</v>
      </c>
      <c r="CA161" s="174">
        <f t="shared" si="157"/>
        <v>47239</v>
      </c>
      <c r="CB161" s="174">
        <f t="shared" si="157"/>
        <v>47270</v>
      </c>
      <c r="CC161" s="174">
        <f t="shared" si="157"/>
        <v>47300</v>
      </c>
      <c r="CD161" s="174">
        <f t="shared" si="157"/>
        <v>47331</v>
      </c>
      <c r="CE161" s="174">
        <f t="shared" si="157"/>
        <v>47362</v>
      </c>
      <c r="CF161" s="174">
        <f t="shared" si="157"/>
        <v>47392</v>
      </c>
      <c r="CG161" s="174">
        <f t="shared" si="157"/>
        <v>47423</v>
      </c>
      <c r="CH161" s="175">
        <f t="shared" si="157"/>
        <v>47453</v>
      </c>
    </row>
    <row r="162" spans="1:86" hidden="1" x14ac:dyDescent="0.3">
      <c r="A162" s="571"/>
      <c r="B162" s="284" t="s">
        <v>20</v>
      </c>
      <c r="C162" s="30">
        <f t="shared" ref="C162:C174" si="158">IF(C23=0,0,((C5*0.5)-C41)*C78*C127*C$2)</f>
        <v>0</v>
      </c>
      <c r="D162" s="30">
        <f t="shared" ref="D162:AI162" si="159">IF(D23=0,0,((D5*0.5)+C23-D41)*D78*D127*D$2)</f>
        <v>0</v>
      </c>
      <c r="E162" s="30">
        <f t="shared" si="159"/>
        <v>0</v>
      </c>
      <c r="F162" s="30">
        <f t="shared" si="159"/>
        <v>0</v>
      </c>
      <c r="G162" s="30">
        <f t="shared" si="159"/>
        <v>0</v>
      </c>
      <c r="H162" s="30">
        <f t="shared" si="159"/>
        <v>0</v>
      </c>
      <c r="I162" s="30">
        <f t="shared" si="159"/>
        <v>0</v>
      </c>
      <c r="J162" s="30">
        <f t="shared" si="159"/>
        <v>0</v>
      </c>
      <c r="K162" s="30">
        <f t="shared" si="159"/>
        <v>0</v>
      </c>
      <c r="L162" s="30">
        <f t="shared" si="159"/>
        <v>0</v>
      </c>
      <c r="M162" s="30">
        <f t="shared" si="159"/>
        <v>0</v>
      </c>
      <c r="N162" s="30">
        <f t="shared" si="159"/>
        <v>0</v>
      </c>
      <c r="O162" s="30">
        <f t="shared" si="159"/>
        <v>0</v>
      </c>
      <c r="P162" s="30">
        <f t="shared" si="159"/>
        <v>0</v>
      </c>
      <c r="Q162" s="30">
        <f t="shared" si="159"/>
        <v>0</v>
      </c>
      <c r="R162" s="30">
        <f t="shared" si="159"/>
        <v>0</v>
      </c>
      <c r="S162" s="30">
        <f t="shared" si="159"/>
        <v>0</v>
      </c>
      <c r="T162" s="30">
        <f t="shared" si="159"/>
        <v>0</v>
      </c>
      <c r="U162" s="30">
        <f t="shared" si="159"/>
        <v>0</v>
      </c>
      <c r="V162" s="30">
        <f t="shared" si="159"/>
        <v>0</v>
      </c>
      <c r="W162" s="30">
        <f t="shared" si="159"/>
        <v>0</v>
      </c>
      <c r="X162" s="30">
        <f t="shared" si="159"/>
        <v>0</v>
      </c>
      <c r="Y162" s="30">
        <f t="shared" si="159"/>
        <v>0</v>
      </c>
      <c r="Z162" s="30">
        <f t="shared" si="159"/>
        <v>0</v>
      </c>
      <c r="AA162" s="30">
        <f t="shared" si="159"/>
        <v>0</v>
      </c>
      <c r="AB162" s="30">
        <f t="shared" si="159"/>
        <v>0</v>
      </c>
      <c r="AC162" s="30">
        <f t="shared" si="159"/>
        <v>0</v>
      </c>
      <c r="AD162" s="30">
        <f t="shared" si="159"/>
        <v>0</v>
      </c>
      <c r="AE162" s="30">
        <f t="shared" si="159"/>
        <v>0</v>
      </c>
      <c r="AF162" s="30">
        <f t="shared" si="159"/>
        <v>0</v>
      </c>
      <c r="AG162" s="30">
        <f t="shared" si="159"/>
        <v>0</v>
      </c>
      <c r="AH162" s="30">
        <f t="shared" si="159"/>
        <v>0</v>
      </c>
      <c r="AI162" s="30">
        <f t="shared" si="159"/>
        <v>0</v>
      </c>
      <c r="AJ162" s="30">
        <f t="shared" ref="AJ162:BO162" si="160">IF(AJ23=0,0,((AJ5*0.5)+AI23-AJ41)*AJ78*AJ127*AJ$2)</f>
        <v>0</v>
      </c>
      <c r="AK162" s="30">
        <f t="shared" si="160"/>
        <v>0</v>
      </c>
      <c r="AL162" s="30">
        <f t="shared" si="160"/>
        <v>0</v>
      </c>
      <c r="AM162" s="30">
        <f t="shared" si="160"/>
        <v>0</v>
      </c>
      <c r="AN162" s="30">
        <f t="shared" si="160"/>
        <v>0</v>
      </c>
      <c r="AO162" s="30">
        <f t="shared" si="160"/>
        <v>0</v>
      </c>
      <c r="AP162" s="30">
        <f t="shared" si="160"/>
        <v>0</v>
      </c>
      <c r="AQ162" s="30">
        <f t="shared" si="160"/>
        <v>0</v>
      </c>
      <c r="AR162" s="30">
        <f t="shared" si="160"/>
        <v>0</v>
      </c>
      <c r="AS162" s="30">
        <f t="shared" si="160"/>
        <v>0</v>
      </c>
      <c r="AT162" s="30">
        <f t="shared" si="160"/>
        <v>0</v>
      </c>
      <c r="AU162" s="30">
        <f t="shared" si="160"/>
        <v>0</v>
      </c>
      <c r="AV162" s="30">
        <f t="shared" si="160"/>
        <v>0</v>
      </c>
      <c r="AW162" s="30">
        <f t="shared" si="160"/>
        <v>0</v>
      </c>
      <c r="AX162" s="30">
        <f t="shared" si="160"/>
        <v>0</v>
      </c>
      <c r="AY162" s="30">
        <f t="shared" si="160"/>
        <v>0</v>
      </c>
      <c r="AZ162" s="30">
        <f t="shared" si="160"/>
        <v>0</v>
      </c>
      <c r="BA162" s="30">
        <f t="shared" si="160"/>
        <v>0</v>
      </c>
      <c r="BB162" s="30">
        <f t="shared" si="160"/>
        <v>0</v>
      </c>
      <c r="BC162" s="30">
        <f t="shared" si="160"/>
        <v>0</v>
      </c>
      <c r="BD162" s="30">
        <f t="shared" si="160"/>
        <v>0</v>
      </c>
      <c r="BE162" s="30">
        <f t="shared" si="160"/>
        <v>0</v>
      </c>
      <c r="BF162" s="30">
        <f t="shared" si="160"/>
        <v>0</v>
      </c>
      <c r="BG162" s="30">
        <f t="shared" si="160"/>
        <v>0</v>
      </c>
      <c r="BH162" s="30">
        <f t="shared" si="160"/>
        <v>0</v>
      </c>
      <c r="BI162" s="30">
        <f t="shared" si="160"/>
        <v>0</v>
      </c>
      <c r="BJ162" s="30">
        <f t="shared" si="160"/>
        <v>0</v>
      </c>
      <c r="BK162" s="30">
        <f t="shared" si="160"/>
        <v>0</v>
      </c>
      <c r="BL162" s="30">
        <f t="shared" si="160"/>
        <v>0</v>
      </c>
      <c r="BM162" s="30">
        <f t="shared" si="160"/>
        <v>0</v>
      </c>
      <c r="BN162" s="30">
        <f t="shared" si="160"/>
        <v>0</v>
      </c>
      <c r="BO162" s="30">
        <f t="shared" si="160"/>
        <v>0</v>
      </c>
      <c r="BP162" s="30">
        <f t="shared" ref="BP162:CH162" si="161">IF(BP23=0,0,((BP5*0.5)+BO23-BP41)*BP78*BP127*BP$2)</f>
        <v>0</v>
      </c>
      <c r="BQ162" s="30">
        <f t="shared" si="161"/>
        <v>0</v>
      </c>
      <c r="BR162" s="30">
        <f t="shared" si="161"/>
        <v>0</v>
      </c>
      <c r="BS162" s="30">
        <f t="shared" si="161"/>
        <v>0</v>
      </c>
      <c r="BT162" s="30">
        <f t="shared" si="161"/>
        <v>0</v>
      </c>
      <c r="BU162" s="30">
        <f t="shared" si="161"/>
        <v>0</v>
      </c>
      <c r="BV162" s="30">
        <f t="shared" si="161"/>
        <v>0</v>
      </c>
      <c r="BW162" s="30">
        <f t="shared" si="161"/>
        <v>0</v>
      </c>
      <c r="BX162" s="30">
        <f t="shared" si="161"/>
        <v>0</v>
      </c>
      <c r="BY162" s="30">
        <f t="shared" si="161"/>
        <v>0</v>
      </c>
      <c r="BZ162" s="30">
        <f t="shared" si="161"/>
        <v>0</v>
      </c>
      <c r="CA162" s="30">
        <f t="shared" si="161"/>
        <v>0</v>
      </c>
      <c r="CB162" s="30">
        <f t="shared" si="161"/>
        <v>0</v>
      </c>
      <c r="CC162" s="30">
        <f t="shared" si="161"/>
        <v>0</v>
      </c>
      <c r="CD162" s="30">
        <f t="shared" si="161"/>
        <v>0</v>
      </c>
      <c r="CE162" s="30">
        <f t="shared" si="161"/>
        <v>0</v>
      </c>
      <c r="CF162" s="30">
        <f t="shared" si="161"/>
        <v>0</v>
      </c>
      <c r="CG162" s="30">
        <f t="shared" si="161"/>
        <v>0</v>
      </c>
      <c r="CH162" s="33">
        <f t="shared" si="161"/>
        <v>0</v>
      </c>
    </row>
    <row r="163" spans="1:86" hidden="1" x14ac:dyDescent="0.3">
      <c r="A163" s="571"/>
      <c r="B163" s="284" t="s">
        <v>0</v>
      </c>
      <c r="C163" s="30">
        <f t="shared" si="158"/>
        <v>0</v>
      </c>
      <c r="D163" s="30">
        <f t="shared" ref="D163:AI163" si="162">IF(D24=0,0,((D6*0.5)+C24-D42)*D79*D128*D$2)</f>
        <v>0</v>
      </c>
      <c r="E163" s="30">
        <f t="shared" si="162"/>
        <v>0</v>
      </c>
      <c r="F163" s="30">
        <f t="shared" si="162"/>
        <v>0</v>
      </c>
      <c r="G163" s="30">
        <f t="shared" si="162"/>
        <v>0</v>
      </c>
      <c r="H163" s="30">
        <f t="shared" si="162"/>
        <v>0</v>
      </c>
      <c r="I163" s="30">
        <f t="shared" si="162"/>
        <v>0</v>
      </c>
      <c r="J163" s="30">
        <f t="shared" si="162"/>
        <v>0</v>
      </c>
      <c r="K163" s="30">
        <f t="shared" si="162"/>
        <v>0</v>
      </c>
      <c r="L163" s="30">
        <f t="shared" si="162"/>
        <v>0</v>
      </c>
      <c r="M163" s="30">
        <f t="shared" si="162"/>
        <v>0</v>
      </c>
      <c r="N163" s="30">
        <f t="shared" si="162"/>
        <v>0</v>
      </c>
      <c r="O163" s="30">
        <f t="shared" si="162"/>
        <v>0</v>
      </c>
      <c r="P163" s="30">
        <f t="shared" si="162"/>
        <v>0</v>
      </c>
      <c r="Q163" s="30">
        <f t="shared" si="162"/>
        <v>0</v>
      </c>
      <c r="R163" s="30">
        <f t="shared" si="162"/>
        <v>0</v>
      </c>
      <c r="S163" s="30">
        <f t="shared" si="162"/>
        <v>0</v>
      </c>
      <c r="T163" s="30">
        <f t="shared" si="162"/>
        <v>0</v>
      </c>
      <c r="U163" s="30">
        <f t="shared" si="162"/>
        <v>0</v>
      </c>
      <c r="V163" s="30">
        <f t="shared" si="162"/>
        <v>0</v>
      </c>
      <c r="W163" s="30">
        <f t="shared" si="162"/>
        <v>0</v>
      </c>
      <c r="X163" s="30">
        <f t="shared" si="162"/>
        <v>0</v>
      </c>
      <c r="Y163" s="30">
        <f t="shared" si="162"/>
        <v>0</v>
      </c>
      <c r="Z163" s="30">
        <f t="shared" si="162"/>
        <v>0</v>
      </c>
      <c r="AA163" s="30">
        <f t="shared" si="162"/>
        <v>0</v>
      </c>
      <c r="AB163" s="30">
        <f t="shared" si="162"/>
        <v>0</v>
      </c>
      <c r="AC163" s="30">
        <f t="shared" si="162"/>
        <v>0</v>
      </c>
      <c r="AD163" s="30">
        <f t="shared" si="162"/>
        <v>0</v>
      </c>
      <c r="AE163" s="30">
        <f t="shared" si="162"/>
        <v>0</v>
      </c>
      <c r="AF163" s="30">
        <f t="shared" si="162"/>
        <v>0</v>
      </c>
      <c r="AG163" s="30">
        <f t="shared" si="162"/>
        <v>0</v>
      </c>
      <c r="AH163" s="30">
        <f t="shared" si="162"/>
        <v>0</v>
      </c>
      <c r="AI163" s="30">
        <f t="shared" si="162"/>
        <v>0</v>
      </c>
      <c r="AJ163" s="30">
        <f t="shared" ref="AJ163:BO163" si="163">IF(AJ24=0,0,((AJ6*0.5)+AI24-AJ42)*AJ79*AJ128*AJ$2)</f>
        <v>0</v>
      </c>
      <c r="AK163" s="30">
        <f t="shared" si="163"/>
        <v>0</v>
      </c>
      <c r="AL163" s="30">
        <f t="shared" si="163"/>
        <v>0</v>
      </c>
      <c r="AM163" s="30">
        <f t="shared" si="163"/>
        <v>0</v>
      </c>
      <c r="AN163" s="30">
        <f t="shared" si="163"/>
        <v>0</v>
      </c>
      <c r="AO163" s="30">
        <f t="shared" si="163"/>
        <v>0</v>
      </c>
      <c r="AP163" s="30">
        <f t="shared" si="163"/>
        <v>0</v>
      </c>
      <c r="AQ163" s="30">
        <f t="shared" si="163"/>
        <v>0</v>
      </c>
      <c r="AR163" s="30">
        <f t="shared" si="163"/>
        <v>0</v>
      </c>
      <c r="AS163" s="30">
        <f t="shared" si="163"/>
        <v>0</v>
      </c>
      <c r="AT163" s="30">
        <f t="shared" si="163"/>
        <v>0</v>
      </c>
      <c r="AU163" s="30">
        <f t="shared" si="163"/>
        <v>0</v>
      </c>
      <c r="AV163" s="30">
        <f t="shared" si="163"/>
        <v>0</v>
      </c>
      <c r="AW163" s="30">
        <f t="shared" si="163"/>
        <v>0</v>
      </c>
      <c r="AX163" s="30">
        <f t="shared" si="163"/>
        <v>0</v>
      </c>
      <c r="AY163" s="30">
        <f t="shared" si="163"/>
        <v>0</v>
      </c>
      <c r="AZ163" s="30">
        <f t="shared" si="163"/>
        <v>0</v>
      </c>
      <c r="BA163" s="30">
        <f t="shared" si="163"/>
        <v>0</v>
      </c>
      <c r="BB163" s="30">
        <f t="shared" si="163"/>
        <v>0</v>
      </c>
      <c r="BC163" s="30">
        <f t="shared" si="163"/>
        <v>0</v>
      </c>
      <c r="BD163" s="30">
        <f t="shared" si="163"/>
        <v>0</v>
      </c>
      <c r="BE163" s="30">
        <f t="shared" si="163"/>
        <v>0</v>
      </c>
      <c r="BF163" s="30">
        <f t="shared" si="163"/>
        <v>0</v>
      </c>
      <c r="BG163" s="30">
        <f t="shared" si="163"/>
        <v>0</v>
      </c>
      <c r="BH163" s="30">
        <f t="shared" si="163"/>
        <v>0</v>
      </c>
      <c r="BI163" s="30">
        <f t="shared" si="163"/>
        <v>0</v>
      </c>
      <c r="BJ163" s="30">
        <f t="shared" si="163"/>
        <v>0</v>
      </c>
      <c r="BK163" s="30">
        <f t="shared" si="163"/>
        <v>0</v>
      </c>
      <c r="BL163" s="30">
        <f t="shared" si="163"/>
        <v>0</v>
      </c>
      <c r="BM163" s="30">
        <f t="shared" si="163"/>
        <v>0</v>
      </c>
      <c r="BN163" s="30">
        <f t="shared" si="163"/>
        <v>0</v>
      </c>
      <c r="BO163" s="30">
        <f t="shared" si="163"/>
        <v>0</v>
      </c>
      <c r="BP163" s="30">
        <f t="shared" ref="BP163:CH163" si="164">IF(BP24=0,0,((BP6*0.5)+BO24-BP42)*BP79*BP128*BP$2)</f>
        <v>0</v>
      </c>
      <c r="BQ163" s="30">
        <f t="shared" si="164"/>
        <v>0</v>
      </c>
      <c r="BR163" s="30">
        <f t="shared" si="164"/>
        <v>0</v>
      </c>
      <c r="BS163" s="30">
        <f t="shared" si="164"/>
        <v>0</v>
      </c>
      <c r="BT163" s="30">
        <f t="shared" si="164"/>
        <v>0</v>
      </c>
      <c r="BU163" s="30">
        <f t="shared" si="164"/>
        <v>0</v>
      </c>
      <c r="BV163" s="30">
        <f t="shared" si="164"/>
        <v>0</v>
      </c>
      <c r="BW163" s="30">
        <f t="shared" si="164"/>
        <v>0</v>
      </c>
      <c r="BX163" s="30">
        <f t="shared" si="164"/>
        <v>0</v>
      </c>
      <c r="BY163" s="30">
        <f t="shared" si="164"/>
        <v>0</v>
      </c>
      <c r="BZ163" s="30">
        <f t="shared" si="164"/>
        <v>0</v>
      </c>
      <c r="CA163" s="30">
        <f t="shared" si="164"/>
        <v>0</v>
      </c>
      <c r="CB163" s="30">
        <f t="shared" si="164"/>
        <v>0</v>
      </c>
      <c r="CC163" s="30">
        <f t="shared" si="164"/>
        <v>0</v>
      </c>
      <c r="CD163" s="30">
        <f t="shared" si="164"/>
        <v>0</v>
      </c>
      <c r="CE163" s="30">
        <f t="shared" si="164"/>
        <v>0</v>
      </c>
      <c r="CF163" s="30">
        <f t="shared" si="164"/>
        <v>0</v>
      </c>
      <c r="CG163" s="30">
        <f t="shared" si="164"/>
        <v>0</v>
      </c>
      <c r="CH163" s="33">
        <f t="shared" si="164"/>
        <v>0</v>
      </c>
    </row>
    <row r="164" spans="1:86" hidden="1" x14ac:dyDescent="0.3">
      <c r="A164" s="571"/>
      <c r="B164" s="284" t="s">
        <v>21</v>
      </c>
      <c r="C164" s="30">
        <f t="shared" si="158"/>
        <v>0</v>
      </c>
      <c r="D164" s="30">
        <f t="shared" ref="D164:AI164" si="165">IF(D25=0,0,((D7*0.5)+C25-D43)*D80*D129*D$2)</f>
        <v>0</v>
      </c>
      <c r="E164" s="30">
        <f t="shared" si="165"/>
        <v>0</v>
      </c>
      <c r="F164" s="30">
        <f t="shared" si="165"/>
        <v>0</v>
      </c>
      <c r="G164" s="30">
        <f t="shared" si="165"/>
        <v>0</v>
      </c>
      <c r="H164" s="30">
        <f t="shared" si="165"/>
        <v>0</v>
      </c>
      <c r="I164" s="30">
        <f t="shared" si="165"/>
        <v>0</v>
      </c>
      <c r="J164" s="30">
        <f t="shared" si="165"/>
        <v>0</v>
      </c>
      <c r="K164" s="30">
        <f t="shared" si="165"/>
        <v>0</v>
      </c>
      <c r="L164" s="30">
        <f t="shared" si="165"/>
        <v>0</v>
      </c>
      <c r="M164" s="30">
        <f t="shared" si="165"/>
        <v>0</v>
      </c>
      <c r="N164" s="30">
        <f t="shared" si="165"/>
        <v>0</v>
      </c>
      <c r="O164" s="30">
        <f t="shared" si="165"/>
        <v>0</v>
      </c>
      <c r="P164" s="30">
        <f t="shared" si="165"/>
        <v>0</v>
      </c>
      <c r="Q164" s="30">
        <f t="shared" si="165"/>
        <v>0</v>
      </c>
      <c r="R164" s="30">
        <f t="shared" si="165"/>
        <v>0</v>
      </c>
      <c r="S164" s="30">
        <f t="shared" si="165"/>
        <v>0</v>
      </c>
      <c r="T164" s="30">
        <f t="shared" si="165"/>
        <v>0</v>
      </c>
      <c r="U164" s="30">
        <f t="shared" si="165"/>
        <v>0</v>
      </c>
      <c r="V164" s="30">
        <f t="shared" si="165"/>
        <v>0</v>
      </c>
      <c r="W164" s="30">
        <f t="shared" si="165"/>
        <v>0</v>
      </c>
      <c r="X164" s="30">
        <f t="shared" si="165"/>
        <v>0</v>
      </c>
      <c r="Y164" s="30">
        <f t="shared" si="165"/>
        <v>0</v>
      </c>
      <c r="Z164" s="30">
        <f t="shared" si="165"/>
        <v>0</v>
      </c>
      <c r="AA164" s="30">
        <f t="shared" si="165"/>
        <v>0</v>
      </c>
      <c r="AB164" s="30">
        <f t="shared" si="165"/>
        <v>0</v>
      </c>
      <c r="AC164" s="30">
        <f t="shared" si="165"/>
        <v>0</v>
      </c>
      <c r="AD164" s="30">
        <f t="shared" si="165"/>
        <v>0</v>
      </c>
      <c r="AE164" s="30">
        <f t="shared" si="165"/>
        <v>0</v>
      </c>
      <c r="AF164" s="30">
        <f t="shared" si="165"/>
        <v>0</v>
      </c>
      <c r="AG164" s="30">
        <f t="shared" si="165"/>
        <v>0</v>
      </c>
      <c r="AH164" s="30">
        <f t="shared" si="165"/>
        <v>0</v>
      </c>
      <c r="AI164" s="30">
        <f t="shared" si="165"/>
        <v>0</v>
      </c>
      <c r="AJ164" s="30">
        <f t="shared" ref="AJ164:BO164" si="166">IF(AJ25=0,0,((AJ7*0.5)+AI25-AJ43)*AJ80*AJ129*AJ$2)</f>
        <v>0</v>
      </c>
      <c r="AK164" s="30">
        <f t="shared" si="166"/>
        <v>0</v>
      </c>
      <c r="AL164" s="30">
        <f t="shared" si="166"/>
        <v>0</v>
      </c>
      <c r="AM164" s="30">
        <f t="shared" si="166"/>
        <v>0</v>
      </c>
      <c r="AN164" s="30">
        <f t="shared" si="166"/>
        <v>0</v>
      </c>
      <c r="AO164" s="30">
        <f t="shared" si="166"/>
        <v>0</v>
      </c>
      <c r="AP164" s="30">
        <f t="shared" si="166"/>
        <v>0</v>
      </c>
      <c r="AQ164" s="30">
        <f t="shared" si="166"/>
        <v>0</v>
      </c>
      <c r="AR164" s="30">
        <f t="shared" si="166"/>
        <v>0</v>
      </c>
      <c r="AS164" s="30">
        <f t="shared" si="166"/>
        <v>0</v>
      </c>
      <c r="AT164" s="30">
        <f t="shared" si="166"/>
        <v>0</v>
      </c>
      <c r="AU164" s="30">
        <f t="shared" si="166"/>
        <v>0</v>
      </c>
      <c r="AV164" s="30">
        <f t="shared" si="166"/>
        <v>0</v>
      </c>
      <c r="AW164" s="30">
        <f t="shared" si="166"/>
        <v>0</v>
      </c>
      <c r="AX164" s="30">
        <f t="shared" si="166"/>
        <v>0</v>
      </c>
      <c r="AY164" s="30">
        <f t="shared" si="166"/>
        <v>0</v>
      </c>
      <c r="AZ164" s="30">
        <f t="shared" si="166"/>
        <v>0</v>
      </c>
      <c r="BA164" s="30">
        <f t="shared" si="166"/>
        <v>0</v>
      </c>
      <c r="BB164" s="30">
        <f t="shared" si="166"/>
        <v>0</v>
      </c>
      <c r="BC164" s="30">
        <f t="shared" si="166"/>
        <v>0</v>
      </c>
      <c r="BD164" s="30">
        <f t="shared" si="166"/>
        <v>0</v>
      </c>
      <c r="BE164" s="30">
        <f t="shared" si="166"/>
        <v>0</v>
      </c>
      <c r="BF164" s="30">
        <f t="shared" si="166"/>
        <v>0</v>
      </c>
      <c r="BG164" s="30">
        <f t="shared" si="166"/>
        <v>0</v>
      </c>
      <c r="BH164" s="30">
        <f t="shared" si="166"/>
        <v>0</v>
      </c>
      <c r="BI164" s="30">
        <f t="shared" si="166"/>
        <v>0</v>
      </c>
      <c r="BJ164" s="30">
        <f t="shared" si="166"/>
        <v>0</v>
      </c>
      <c r="BK164" s="30">
        <f t="shared" si="166"/>
        <v>0</v>
      </c>
      <c r="BL164" s="30">
        <f t="shared" si="166"/>
        <v>0</v>
      </c>
      <c r="BM164" s="30">
        <f t="shared" si="166"/>
        <v>0</v>
      </c>
      <c r="BN164" s="30">
        <f t="shared" si="166"/>
        <v>0</v>
      </c>
      <c r="BO164" s="30">
        <f t="shared" si="166"/>
        <v>0</v>
      </c>
      <c r="BP164" s="30">
        <f t="shared" ref="BP164:CH164" si="167">IF(BP25=0,0,((BP7*0.5)+BO25-BP43)*BP80*BP129*BP$2)</f>
        <v>0</v>
      </c>
      <c r="BQ164" s="30">
        <f t="shared" si="167"/>
        <v>0</v>
      </c>
      <c r="BR164" s="30">
        <f t="shared" si="167"/>
        <v>0</v>
      </c>
      <c r="BS164" s="30">
        <f t="shared" si="167"/>
        <v>0</v>
      </c>
      <c r="BT164" s="30">
        <f t="shared" si="167"/>
        <v>0</v>
      </c>
      <c r="BU164" s="30">
        <f t="shared" si="167"/>
        <v>0</v>
      </c>
      <c r="BV164" s="30">
        <f t="shared" si="167"/>
        <v>0</v>
      </c>
      <c r="BW164" s="30">
        <f t="shared" si="167"/>
        <v>0</v>
      </c>
      <c r="BX164" s="30">
        <f t="shared" si="167"/>
        <v>0</v>
      </c>
      <c r="BY164" s="30">
        <f t="shared" si="167"/>
        <v>0</v>
      </c>
      <c r="BZ164" s="30">
        <f t="shared" si="167"/>
        <v>0</v>
      </c>
      <c r="CA164" s="30">
        <f t="shared" si="167"/>
        <v>0</v>
      </c>
      <c r="CB164" s="30">
        <f t="shared" si="167"/>
        <v>0</v>
      </c>
      <c r="CC164" s="30">
        <f t="shared" si="167"/>
        <v>0</v>
      </c>
      <c r="CD164" s="30">
        <f t="shared" si="167"/>
        <v>0</v>
      </c>
      <c r="CE164" s="30">
        <f t="shared" si="167"/>
        <v>0</v>
      </c>
      <c r="CF164" s="30">
        <f t="shared" si="167"/>
        <v>0</v>
      </c>
      <c r="CG164" s="30">
        <f t="shared" si="167"/>
        <v>0</v>
      </c>
      <c r="CH164" s="33">
        <f t="shared" si="167"/>
        <v>0</v>
      </c>
    </row>
    <row r="165" spans="1:86" hidden="1" x14ac:dyDescent="0.3">
      <c r="A165" s="571"/>
      <c r="B165" s="284" t="s">
        <v>1</v>
      </c>
      <c r="C165" s="30">
        <f t="shared" si="158"/>
        <v>0</v>
      </c>
      <c r="D165" s="30">
        <f t="shared" ref="D165:AI165" si="168">IF(D26=0,0,((D8*0.5)+C26-D44)*D81*D130*D$2)</f>
        <v>0</v>
      </c>
      <c r="E165" s="30">
        <f t="shared" si="168"/>
        <v>0</v>
      </c>
      <c r="F165" s="30">
        <f t="shared" si="168"/>
        <v>0</v>
      </c>
      <c r="G165" s="30">
        <f t="shared" si="168"/>
        <v>0</v>
      </c>
      <c r="H165" s="30">
        <f t="shared" si="168"/>
        <v>0</v>
      </c>
      <c r="I165" s="30">
        <f t="shared" si="168"/>
        <v>0</v>
      </c>
      <c r="J165" s="30">
        <f t="shared" si="168"/>
        <v>0</v>
      </c>
      <c r="K165" s="30">
        <f t="shared" si="168"/>
        <v>0</v>
      </c>
      <c r="L165" s="30">
        <f t="shared" si="168"/>
        <v>0</v>
      </c>
      <c r="M165" s="30">
        <f t="shared" si="168"/>
        <v>0</v>
      </c>
      <c r="N165" s="30">
        <f t="shared" si="168"/>
        <v>0</v>
      </c>
      <c r="O165" s="30">
        <f t="shared" si="168"/>
        <v>0</v>
      </c>
      <c r="P165" s="30">
        <f t="shared" si="168"/>
        <v>0</v>
      </c>
      <c r="Q165" s="30">
        <f t="shared" si="168"/>
        <v>0</v>
      </c>
      <c r="R165" s="30">
        <f t="shared" si="168"/>
        <v>0</v>
      </c>
      <c r="S165" s="30">
        <f t="shared" si="168"/>
        <v>0</v>
      </c>
      <c r="T165" s="30">
        <f t="shared" si="168"/>
        <v>0</v>
      </c>
      <c r="U165" s="30">
        <f t="shared" si="168"/>
        <v>0</v>
      </c>
      <c r="V165" s="30">
        <f t="shared" si="168"/>
        <v>0</v>
      </c>
      <c r="W165" s="30">
        <f t="shared" si="168"/>
        <v>0</v>
      </c>
      <c r="X165" s="30">
        <f t="shared" si="168"/>
        <v>0</v>
      </c>
      <c r="Y165" s="30">
        <f t="shared" si="168"/>
        <v>0</v>
      </c>
      <c r="Z165" s="30">
        <f t="shared" si="168"/>
        <v>0</v>
      </c>
      <c r="AA165" s="30">
        <f t="shared" si="168"/>
        <v>0</v>
      </c>
      <c r="AB165" s="30">
        <f t="shared" si="168"/>
        <v>0</v>
      </c>
      <c r="AC165" s="30">
        <f t="shared" si="168"/>
        <v>0</v>
      </c>
      <c r="AD165" s="30">
        <f t="shared" si="168"/>
        <v>0</v>
      </c>
      <c r="AE165" s="30">
        <f t="shared" si="168"/>
        <v>0</v>
      </c>
      <c r="AF165" s="30">
        <f t="shared" si="168"/>
        <v>0</v>
      </c>
      <c r="AG165" s="30">
        <f t="shared" si="168"/>
        <v>0</v>
      </c>
      <c r="AH165" s="30">
        <f t="shared" si="168"/>
        <v>0</v>
      </c>
      <c r="AI165" s="30">
        <f t="shared" si="168"/>
        <v>0</v>
      </c>
      <c r="AJ165" s="30">
        <f t="shared" ref="AJ165:BO165" si="169">IF(AJ26=0,0,((AJ8*0.5)+AI26-AJ44)*AJ81*AJ130*AJ$2)</f>
        <v>0</v>
      </c>
      <c r="AK165" s="30">
        <f t="shared" si="169"/>
        <v>0</v>
      </c>
      <c r="AL165" s="30">
        <f t="shared" si="169"/>
        <v>0</v>
      </c>
      <c r="AM165" s="30">
        <f t="shared" si="169"/>
        <v>0</v>
      </c>
      <c r="AN165" s="30">
        <f t="shared" si="169"/>
        <v>0</v>
      </c>
      <c r="AO165" s="30">
        <f t="shared" si="169"/>
        <v>0</v>
      </c>
      <c r="AP165" s="30">
        <f t="shared" si="169"/>
        <v>0</v>
      </c>
      <c r="AQ165" s="30">
        <f t="shared" si="169"/>
        <v>0</v>
      </c>
      <c r="AR165" s="30">
        <f t="shared" si="169"/>
        <v>0</v>
      </c>
      <c r="AS165" s="30">
        <f t="shared" si="169"/>
        <v>0</v>
      </c>
      <c r="AT165" s="30">
        <f t="shared" si="169"/>
        <v>0</v>
      </c>
      <c r="AU165" s="30">
        <f t="shared" si="169"/>
        <v>0</v>
      </c>
      <c r="AV165" s="30">
        <f t="shared" si="169"/>
        <v>0</v>
      </c>
      <c r="AW165" s="30">
        <f t="shared" si="169"/>
        <v>0</v>
      </c>
      <c r="AX165" s="30">
        <f t="shared" si="169"/>
        <v>0</v>
      </c>
      <c r="AY165" s="30">
        <f t="shared" si="169"/>
        <v>0</v>
      </c>
      <c r="AZ165" s="30">
        <f t="shared" si="169"/>
        <v>0</v>
      </c>
      <c r="BA165" s="30">
        <f t="shared" si="169"/>
        <v>0</v>
      </c>
      <c r="BB165" s="30">
        <f t="shared" si="169"/>
        <v>0</v>
      </c>
      <c r="BC165" s="30">
        <f t="shared" si="169"/>
        <v>0</v>
      </c>
      <c r="BD165" s="30">
        <f t="shared" si="169"/>
        <v>0</v>
      </c>
      <c r="BE165" s="30">
        <f t="shared" si="169"/>
        <v>0</v>
      </c>
      <c r="BF165" s="30">
        <f t="shared" si="169"/>
        <v>0</v>
      </c>
      <c r="BG165" s="30">
        <f t="shared" si="169"/>
        <v>0</v>
      </c>
      <c r="BH165" s="30">
        <f t="shared" si="169"/>
        <v>0</v>
      </c>
      <c r="BI165" s="30">
        <f t="shared" si="169"/>
        <v>0</v>
      </c>
      <c r="BJ165" s="30">
        <f t="shared" si="169"/>
        <v>0</v>
      </c>
      <c r="BK165" s="30">
        <f t="shared" si="169"/>
        <v>0</v>
      </c>
      <c r="BL165" s="30">
        <f t="shared" si="169"/>
        <v>0</v>
      </c>
      <c r="BM165" s="30">
        <f t="shared" si="169"/>
        <v>0</v>
      </c>
      <c r="BN165" s="30">
        <f t="shared" si="169"/>
        <v>0</v>
      </c>
      <c r="BO165" s="30">
        <f t="shared" si="169"/>
        <v>0</v>
      </c>
      <c r="BP165" s="30">
        <f t="shared" ref="BP165:CH165" si="170">IF(BP26=0,0,((BP8*0.5)+BO26-BP44)*BP81*BP130*BP$2)</f>
        <v>0</v>
      </c>
      <c r="BQ165" s="30">
        <f t="shared" si="170"/>
        <v>0</v>
      </c>
      <c r="BR165" s="30">
        <f t="shared" si="170"/>
        <v>0</v>
      </c>
      <c r="BS165" s="30">
        <f t="shared" si="170"/>
        <v>0</v>
      </c>
      <c r="BT165" s="30">
        <f t="shared" si="170"/>
        <v>0</v>
      </c>
      <c r="BU165" s="30">
        <f t="shared" si="170"/>
        <v>0</v>
      </c>
      <c r="BV165" s="30">
        <f t="shared" si="170"/>
        <v>0</v>
      </c>
      <c r="BW165" s="30">
        <f t="shared" si="170"/>
        <v>0</v>
      </c>
      <c r="BX165" s="30">
        <f t="shared" si="170"/>
        <v>0</v>
      </c>
      <c r="BY165" s="30">
        <f t="shared" si="170"/>
        <v>0</v>
      </c>
      <c r="BZ165" s="30">
        <f t="shared" si="170"/>
        <v>0</v>
      </c>
      <c r="CA165" s="30">
        <f t="shared" si="170"/>
        <v>0</v>
      </c>
      <c r="CB165" s="30">
        <f t="shared" si="170"/>
        <v>0</v>
      </c>
      <c r="CC165" s="30">
        <f t="shared" si="170"/>
        <v>0</v>
      </c>
      <c r="CD165" s="30">
        <f t="shared" si="170"/>
        <v>0</v>
      </c>
      <c r="CE165" s="30">
        <f t="shared" si="170"/>
        <v>0</v>
      </c>
      <c r="CF165" s="30">
        <f t="shared" si="170"/>
        <v>0</v>
      </c>
      <c r="CG165" s="30">
        <f t="shared" si="170"/>
        <v>0</v>
      </c>
      <c r="CH165" s="33">
        <f t="shared" si="170"/>
        <v>0</v>
      </c>
    </row>
    <row r="166" spans="1:86" hidden="1" x14ac:dyDescent="0.3">
      <c r="A166" s="571"/>
      <c r="B166" s="284" t="s">
        <v>22</v>
      </c>
      <c r="C166" s="30">
        <f t="shared" si="158"/>
        <v>0</v>
      </c>
      <c r="D166" s="30">
        <f t="shared" ref="D166:AI166" si="171">IF(D27=0,0,((D9*0.5)+C27-D45)*D82*D131*D$2)</f>
        <v>0</v>
      </c>
      <c r="E166" s="30">
        <f t="shared" si="171"/>
        <v>0</v>
      </c>
      <c r="F166" s="30">
        <f t="shared" si="171"/>
        <v>0</v>
      </c>
      <c r="G166" s="30">
        <f t="shared" si="171"/>
        <v>0</v>
      </c>
      <c r="H166" s="30">
        <f t="shared" si="171"/>
        <v>0</v>
      </c>
      <c r="I166" s="30">
        <f t="shared" si="171"/>
        <v>0</v>
      </c>
      <c r="J166" s="30">
        <f t="shared" si="171"/>
        <v>0</v>
      </c>
      <c r="K166" s="30">
        <f t="shared" si="171"/>
        <v>0</v>
      </c>
      <c r="L166" s="30">
        <f t="shared" si="171"/>
        <v>0</v>
      </c>
      <c r="M166" s="30">
        <f t="shared" si="171"/>
        <v>0</v>
      </c>
      <c r="N166" s="30">
        <f t="shared" si="171"/>
        <v>0</v>
      </c>
      <c r="O166" s="30">
        <f t="shared" si="171"/>
        <v>0</v>
      </c>
      <c r="P166" s="30">
        <f t="shared" si="171"/>
        <v>0</v>
      </c>
      <c r="Q166" s="30">
        <f t="shared" si="171"/>
        <v>0</v>
      </c>
      <c r="R166" s="30">
        <f t="shared" si="171"/>
        <v>0</v>
      </c>
      <c r="S166" s="30">
        <f t="shared" si="171"/>
        <v>0</v>
      </c>
      <c r="T166" s="30">
        <f t="shared" si="171"/>
        <v>0</v>
      </c>
      <c r="U166" s="30">
        <f t="shared" si="171"/>
        <v>0</v>
      </c>
      <c r="V166" s="30">
        <f t="shared" si="171"/>
        <v>0</v>
      </c>
      <c r="W166" s="30">
        <f t="shared" si="171"/>
        <v>0</v>
      </c>
      <c r="X166" s="30">
        <f t="shared" si="171"/>
        <v>0</v>
      </c>
      <c r="Y166" s="30">
        <f t="shared" si="171"/>
        <v>0</v>
      </c>
      <c r="Z166" s="30">
        <f t="shared" si="171"/>
        <v>0</v>
      </c>
      <c r="AA166" s="30">
        <f t="shared" si="171"/>
        <v>0</v>
      </c>
      <c r="AB166" s="30">
        <f t="shared" si="171"/>
        <v>0</v>
      </c>
      <c r="AC166" s="30">
        <f t="shared" si="171"/>
        <v>0</v>
      </c>
      <c r="AD166" s="30">
        <f t="shared" si="171"/>
        <v>0</v>
      </c>
      <c r="AE166" s="30">
        <f t="shared" si="171"/>
        <v>0</v>
      </c>
      <c r="AF166" s="30">
        <f t="shared" si="171"/>
        <v>0</v>
      </c>
      <c r="AG166" s="30">
        <f t="shared" si="171"/>
        <v>0</v>
      </c>
      <c r="AH166" s="30">
        <f t="shared" si="171"/>
        <v>0</v>
      </c>
      <c r="AI166" s="30">
        <f t="shared" si="171"/>
        <v>0</v>
      </c>
      <c r="AJ166" s="30">
        <f t="shared" ref="AJ166:BO166" si="172">IF(AJ27=0,0,((AJ9*0.5)+AI27-AJ45)*AJ82*AJ131*AJ$2)</f>
        <v>0</v>
      </c>
      <c r="AK166" s="30">
        <f t="shared" si="172"/>
        <v>0</v>
      </c>
      <c r="AL166" s="30">
        <f t="shared" si="172"/>
        <v>0</v>
      </c>
      <c r="AM166" s="30">
        <f t="shared" si="172"/>
        <v>0</v>
      </c>
      <c r="AN166" s="30">
        <f t="shared" si="172"/>
        <v>0</v>
      </c>
      <c r="AO166" s="30">
        <f t="shared" si="172"/>
        <v>0</v>
      </c>
      <c r="AP166" s="30">
        <f t="shared" si="172"/>
        <v>0</v>
      </c>
      <c r="AQ166" s="30">
        <f t="shared" si="172"/>
        <v>0</v>
      </c>
      <c r="AR166" s="30">
        <f t="shared" si="172"/>
        <v>0</v>
      </c>
      <c r="AS166" s="30">
        <f t="shared" si="172"/>
        <v>0</v>
      </c>
      <c r="AT166" s="30">
        <f t="shared" si="172"/>
        <v>0</v>
      </c>
      <c r="AU166" s="30">
        <f t="shared" si="172"/>
        <v>0</v>
      </c>
      <c r="AV166" s="30">
        <f t="shared" si="172"/>
        <v>0</v>
      </c>
      <c r="AW166" s="30">
        <f t="shared" si="172"/>
        <v>0</v>
      </c>
      <c r="AX166" s="30">
        <f t="shared" si="172"/>
        <v>0</v>
      </c>
      <c r="AY166" s="30">
        <f t="shared" si="172"/>
        <v>0</v>
      </c>
      <c r="AZ166" s="30">
        <f t="shared" si="172"/>
        <v>0</v>
      </c>
      <c r="BA166" s="30">
        <f t="shared" si="172"/>
        <v>0</v>
      </c>
      <c r="BB166" s="30">
        <f t="shared" si="172"/>
        <v>0</v>
      </c>
      <c r="BC166" s="30">
        <f t="shared" si="172"/>
        <v>0</v>
      </c>
      <c r="BD166" s="30">
        <f t="shared" si="172"/>
        <v>0</v>
      </c>
      <c r="BE166" s="30">
        <f t="shared" si="172"/>
        <v>0</v>
      </c>
      <c r="BF166" s="30">
        <f t="shared" si="172"/>
        <v>0</v>
      </c>
      <c r="BG166" s="30">
        <f t="shared" si="172"/>
        <v>0</v>
      </c>
      <c r="BH166" s="30">
        <f t="shared" si="172"/>
        <v>0</v>
      </c>
      <c r="BI166" s="30">
        <f t="shared" si="172"/>
        <v>0</v>
      </c>
      <c r="BJ166" s="30">
        <f t="shared" si="172"/>
        <v>0</v>
      </c>
      <c r="BK166" s="30">
        <f t="shared" si="172"/>
        <v>0</v>
      </c>
      <c r="BL166" s="30">
        <f t="shared" si="172"/>
        <v>0</v>
      </c>
      <c r="BM166" s="30">
        <f t="shared" si="172"/>
        <v>0</v>
      </c>
      <c r="BN166" s="30">
        <f t="shared" si="172"/>
        <v>0</v>
      </c>
      <c r="BO166" s="30">
        <f t="shared" si="172"/>
        <v>0</v>
      </c>
      <c r="BP166" s="30">
        <f t="shared" ref="BP166:CH166" si="173">IF(BP27=0,0,((BP9*0.5)+BO27-BP45)*BP82*BP131*BP$2)</f>
        <v>0</v>
      </c>
      <c r="BQ166" s="30">
        <f t="shared" si="173"/>
        <v>0</v>
      </c>
      <c r="BR166" s="30">
        <f t="shared" si="173"/>
        <v>0</v>
      </c>
      <c r="BS166" s="30">
        <f t="shared" si="173"/>
        <v>0</v>
      </c>
      <c r="BT166" s="30">
        <f t="shared" si="173"/>
        <v>0</v>
      </c>
      <c r="BU166" s="30">
        <f t="shared" si="173"/>
        <v>0</v>
      </c>
      <c r="BV166" s="30">
        <f t="shared" si="173"/>
        <v>0</v>
      </c>
      <c r="BW166" s="30">
        <f t="shared" si="173"/>
        <v>0</v>
      </c>
      <c r="BX166" s="30">
        <f t="shared" si="173"/>
        <v>0</v>
      </c>
      <c r="BY166" s="30">
        <f t="shared" si="173"/>
        <v>0</v>
      </c>
      <c r="BZ166" s="30">
        <f t="shared" si="173"/>
        <v>0</v>
      </c>
      <c r="CA166" s="30">
        <f t="shared" si="173"/>
        <v>0</v>
      </c>
      <c r="CB166" s="30">
        <f t="shared" si="173"/>
        <v>0</v>
      </c>
      <c r="CC166" s="30">
        <f t="shared" si="173"/>
        <v>0</v>
      </c>
      <c r="CD166" s="30">
        <f t="shared" si="173"/>
        <v>0</v>
      </c>
      <c r="CE166" s="30">
        <f t="shared" si="173"/>
        <v>0</v>
      </c>
      <c r="CF166" s="30">
        <f t="shared" si="173"/>
        <v>0</v>
      </c>
      <c r="CG166" s="30">
        <f t="shared" si="173"/>
        <v>0</v>
      </c>
      <c r="CH166" s="33">
        <f t="shared" si="173"/>
        <v>0</v>
      </c>
    </row>
    <row r="167" spans="1:86" hidden="1" x14ac:dyDescent="0.3">
      <c r="A167" s="571"/>
      <c r="B167" s="94" t="s">
        <v>9</v>
      </c>
      <c r="C167" s="30">
        <f t="shared" si="158"/>
        <v>0</v>
      </c>
      <c r="D167" s="30">
        <f t="shared" ref="D167:AI167" si="174">IF(D28=0,0,((D10*0.5)+C28-D46)*D83*D132*D$2)</f>
        <v>0</v>
      </c>
      <c r="E167" s="30">
        <f t="shared" si="174"/>
        <v>0</v>
      </c>
      <c r="F167" s="30">
        <f t="shared" si="174"/>
        <v>0</v>
      </c>
      <c r="G167" s="30">
        <f t="shared" si="174"/>
        <v>0</v>
      </c>
      <c r="H167" s="30">
        <f t="shared" si="174"/>
        <v>0</v>
      </c>
      <c r="I167" s="30">
        <f t="shared" si="174"/>
        <v>0</v>
      </c>
      <c r="J167" s="30">
        <f t="shared" si="174"/>
        <v>0</v>
      </c>
      <c r="K167" s="30">
        <f t="shared" si="174"/>
        <v>0</v>
      </c>
      <c r="L167" s="30">
        <f t="shared" si="174"/>
        <v>0</v>
      </c>
      <c r="M167" s="30">
        <f t="shared" si="174"/>
        <v>0</v>
      </c>
      <c r="N167" s="30">
        <f t="shared" si="174"/>
        <v>0</v>
      </c>
      <c r="O167" s="30">
        <f t="shared" si="174"/>
        <v>0</v>
      </c>
      <c r="P167" s="30">
        <f t="shared" si="174"/>
        <v>0</v>
      </c>
      <c r="Q167" s="30">
        <f t="shared" si="174"/>
        <v>0</v>
      </c>
      <c r="R167" s="30">
        <f t="shared" si="174"/>
        <v>0</v>
      </c>
      <c r="S167" s="30">
        <f t="shared" si="174"/>
        <v>0</v>
      </c>
      <c r="T167" s="30">
        <f t="shared" si="174"/>
        <v>0</v>
      </c>
      <c r="U167" s="30">
        <f t="shared" si="174"/>
        <v>0</v>
      </c>
      <c r="V167" s="30">
        <f t="shared" si="174"/>
        <v>0</v>
      </c>
      <c r="W167" s="30">
        <f t="shared" si="174"/>
        <v>0</v>
      </c>
      <c r="X167" s="30">
        <f t="shared" si="174"/>
        <v>0</v>
      </c>
      <c r="Y167" s="30">
        <f t="shared" si="174"/>
        <v>0</v>
      </c>
      <c r="Z167" s="30">
        <f t="shared" si="174"/>
        <v>0</v>
      </c>
      <c r="AA167" s="30">
        <f t="shared" si="174"/>
        <v>0</v>
      </c>
      <c r="AB167" s="30">
        <f t="shared" si="174"/>
        <v>0</v>
      </c>
      <c r="AC167" s="30">
        <f t="shared" si="174"/>
        <v>0</v>
      </c>
      <c r="AD167" s="30">
        <f t="shared" si="174"/>
        <v>0</v>
      </c>
      <c r="AE167" s="30">
        <f t="shared" si="174"/>
        <v>0</v>
      </c>
      <c r="AF167" s="30">
        <f t="shared" si="174"/>
        <v>0</v>
      </c>
      <c r="AG167" s="30">
        <f t="shared" si="174"/>
        <v>0</v>
      </c>
      <c r="AH167" s="30">
        <f t="shared" si="174"/>
        <v>0</v>
      </c>
      <c r="AI167" s="30">
        <f t="shared" si="174"/>
        <v>0</v>
      </c>
      <c r="AJ167" s="30">
        <f t="shared" ref="AJ167:BO167" si="175">IF(AJ28=0,0,((AJ10*0.5)+AI28-AJ46)*AJ83*AJ132*AJ$2)</f>
        <v>0</v>
      </c>
      <c r="AK167" s="30">
        <f t="shared" si="175"/>
        <v>0</v>
      </c>
      <c r="AL167" s="30">
        <f t="shared" si="175"/>
        <v>0</v>
      </c>
      <c r="AM167" s="30">
        <f t="shared" si="175"/>
        <v>0</v>
      </c>
      <c r="AN167" s="30">
        <f t="shared" si="175"/>
        <v>0</v>
      </c>
      <c r="AO167" s="30">
        <f t="shared" si="175"/>
        <v>0</v>
      </c>
      <c r="AP167" s="30">
        <f t="shared" si="175"/>
        <v>0</v>
      </c>
      <c r="AQ167" s="30">
        <f t="shared" si="175"/>
        <v>0</v>
      </c>
      <c r="AR167" s="30">
        <f t="shared" si="175"/>
        <v>0</v>
      </c>
      <c r="AS167" s="30">
        <f t="shared" si="175"/>
        <v>0</v>
      </c>
      <c r="AT167" s="30">
        <f t="shared" si="175"/>
        <v>0</v>
      </c>
      <c r="AU167" s="30">
        <f t="shared" si="175"/>
        <v>0</v>
      </c>
      <c r="AV167" s="30">
        <f t="shared" si="175"/>
        <v>0</v>
      </c>
      <c r="AW167" s="30">
        <f t="shared" si="175"/>
        <v>0</v>
      </c>
      <c r="AX167" s="30">
        <f t="shared" si="175"/>
        <v>0</v>
      </c>
      <c r="AY167" s="30">
        <f t="shared" si="175"/>
        <v>0</v>
      </c>
      <c r="AZ167" s="30">
        <f t="shared" si="175"/>
        <v>0</v>
      </c>
      <c r="BA167" s="30">
        <f t="shared" si="175"/>
        <v>0</v>
      </c>
      <c r="BB167" s="30">
        <f t="shared" si="175"/>
        <v>0</v>
      </c>
      <c r="BC167" s="30">
        <f t="shared" si="175"/>
        <v>0</v>
      </c>
      <c r="BD167" s="30">
        <f t="shared" si="175"/>
        <v>0</v>
      </c>
      <c r="BE167" s="30">
        <f t="shared" si="175"/>
        <v>0</v>
      </c>
      <c r="BF167" s="30">
        <f t="shared" si="175"/>
        <v>0</v>
      </c>
      <c r="BG167" s="30">
        <f t="shared" si="175"/>
        <v>0</v>
      </c>
      <c r="BH167" s="30">
        <f t="shared" si="175"/>
        <v>0</v>
      </c>
      <c r="BI167" s="30">
        <f t="shared" si="175"/>
        <v>0</v>
      </c>
      <c r="BJ167" s="30">
        <f t="shared" si="175"/>
        <v>0</v>
      </c>
      <c r="BK167" s="30">
        <f t="shared" si="175"/>
        <v>0</v>
      </c>
      <c r="BL167" s="30">
        <f t="shared" si="175"/>
        <v>0</v>
      </c>
      <c r="BM167" s="30">
        <f t="shared" si="175"/>
        <v>0</v>
      </c>
      <c r="BN167" s="30">
        <f t="shared" si="175"/>
        <v>0</v>
      </c>
      <c r="BO167" s="30">
        <f t="shared" si="175"/>
        <v>0</v>
      </c>
      <c r="BP167" s="30">
        <f t="shared" ref="BP167:CH167" si="176">IF(BP28=0,0,((BP10*0.5)+BO28-BP46)*BP83*BP132*BP$2)</f>
        <v>0</v>
      </c>
      <c r="BQ167" s="30">
        <f t="shared" si="176"/>
        <v>0</v>
      </c>
      <c r="BR167" s="30">
        <f t="shared" si="176"/>
        <v>0</v>
      </c>
      <c r="BS167" s="30">
        <f t="shared" si="176"/>
        <v>0</v>
      </c>
      <c r="BT167" s="30">
        <f t="shared" si="176"/>
        <v>0</v>
      </c>
      <c r="BU167" s="30">
        <f t="shared" si="176"/>
        <v>0</v>
      </c>
      <c r="BV167" s="30">
        <f t="shared" si="176"/>
        <v>0</v>
      </c>
      <c r="BW167" s="30">
        <f t="shared" si="176"/>
        <v>0</v>
      </c>
      <c r="BX167" s="30">
        <f t="shared" si="176"/>
        <v>0</v>
      </c>
      <c r="BY167" s="30">
        <f t="shared" si="176"/>
        <v>0</v>
      </c>
      <c r="BZ167" s="30">
        <f t="shared" si="176"/>
        <v>0</v>
      </c>
      <c r="CA167" s="30">
        <f t="shared" si="176"/>
        <v>0</v>
      </c>
      <c r="CB167" s="30">
        <f t="shared" si="176"/>
        <v>0</v>
      </c>
      <c r="CC167" s="30">
        <f t="shared" si="176"/>
        <v>0</v>
      </c>
      <c r="CD167" s="30">
        <f t="shared" si="176"/>
        <v>0</v>
      </c>
      <c r="CE167" s="30">
        <f t="shared" si="176"/>
        <v>0</v>
      </c>
      <c r="CF167" s="30">
        <f t="shared" si="176"/>
        <v>0</v>
      </c>
      <c r="CG167" s="30">
        <f t="shared" si="176"/>
        <v>0</v>
      </c>
      <c r="CH167" s="33">
        <f t="shared" si="176"/>
        <v>0</v>
      </c>
    </row>
    <row r="168" spans="1:86" hidden="1" x14ac:dyDescent="0.3">
      <c r="A168" s="571"/>
      <c r="B168" s="94" t="s">
        <v>3</v>
      </c>
      <c r="C168" s="30">
        <f t="shared" si="158"/>
        <v>0</v>
      </c>
      <c r="D168" s="30">
        <f t="shared" ref="D168:AI168" si="177">IF(D29=0,0,((D11*0.5)+C29-D47)*D84*D133*D$2)</f>
        <v>0</v>
      </c>
      <c r="E168" s="30">
        <f t="shared" si="177"/>
        <v>0</v>
      </c>
      <c r="F168" s="30">
        <f t="shared" si="177"/>
        <v>0</v>
      </c>
      <c r="G168" s="30">
        <f t="shared" si="177"/>
        <v>0</v>
      </c>
      <c r="H168" s="30">
        <f t="shared" si="177"/>
        <v>0</v>
      </c>
      <c r="I168" s="30">
        <f t="shared" si="177"/>
        <v>0</v>
      </c>
      <c r="J168" s="30">
        <f t="shared" si="177"/>
        <v>0</v>
      </c>
      <c r="K168" s="30">
        <f t="shared" si="177"/>
        <v>0</v>
      </c>
      <c r="L168" s="30">
        <f t="shared" si="177"/>
        <v>0</v>
      </c>
      <c r="M168" s="30">
        <f t="shared" si="177"/>
        <v>0</v>
      </c>
      <c r="N168" s="30">
        <f t="shared" si="177"/>
        <v>0</v>
      </c>
      <c r="O168" s="30">
        <f t="shared" si="177"/>
        <v>0</v>
      </c>
      <c r="P168" s="30">
        <f t="shared" si="177"/>
        <v>0</v>
      </c>
      <c r="Q168" s="30">
        <f t="shared" si="177"/>
        <v>0</v>
      </c>
      <c r="R168" s="30">
        <f t="shared" si="177"/>
        <v>0</v>
      </c>
      <c r="S168" s="30">
        <f t="shared" si="177"/>
        <v>0</v>
      </c>
      <c r="T168" s="30">
        <f t="shared" si="177"/>
        <v>0</v>
      </c>
      <c r="U168" s="30">
        <f t="shared" si="177"/>
        <v>0</v>
      </c>
      <c r="V168" s="30">
        <f t="shared" si="177"/>
        <v>0</v>
      </c>
      <c r="W168" s="30">
        <f t="shared" si="177"/>
        <v>0</v>
      </c>
      <c r="X168" s="30">
        <f t="shared" si="177"/>
        <v>0</v>
      </c>
      <c r="Y168" s="30">
        <f t="shared" si="177"/>
        <v>0</v>
      </c>
      <c r="Z168" s="30">
        <f t="shared" si="177"/>
        <v>0</v>
      </c>
      <c r="AA168" s="30">
        <f t="shared" si="177"/>
        <v>0</v>
      </c>
      <c r="AB168" s="30">
        <f t="shared" si="177"/>
        <v>0</v>
      </c>
      <c r="AC168" s="30">
        <f t="shared" si="177"/>
        <v>0</v>
      </c>
      <c r="AD168" s="30">
        <f t="shared" si="177"/>
        <v>0</v>
      </c>
      <c r="AE168" s="30">
        <f t="shared" si="177"/>
        <v>0</v>
      </c>
      <c r="AF168" s="30">
        <f t="shared" si="177"/>
        <v>0</v>
      </c>
      <c r="AG168" s="30">
        <f t="shared" si="177"/>
        <v>0</v>
      </c>
      <c r="AH168" s="30">
        <f t="shared" si="177"/>
        <v>0</v>
      </c>
      <c r="AI168" s="30">
        <f t="shared" si="177"/>
        <v>0</v>
      </c>
      <c r="AJ168" s="30">
        <f t="shared" ref="AJ168:BO168" si="178">IF(AJ29=0,0,((AJ11*0.5)+AI29-AJ47)*AJ84*AJ133*AJ$2)</f>
        <v>0</v>
      </c>
      <c r="AK168" s="30">
        <f t="shared" si="178"/>
        <v>0</v>
      </c>
      <c r="AL168" s="30">
        <f t="shared" si="178"/>
        <v>0</v>
      </c>
      <c r="AM168" s="30">
        <f t="shared" si="178"/>
        <v>0</v>
      </c>
      <c r="AN168" s="30">
        <f t="shared" si="178"/>
        <v>0</v>
      </c>
      <c r="AO168" s="30">
        <f t="shared" si="178"/>
        <v>0</v>
      </c>
      <c r="AP168" s="30">
        <f t="shared" si="178"/>
        <v>0</v>
      </c>
      <c r="AQ168" s="30">
        <f t="shared" si="178"/>
        <v>0</v>
      </c>
      <c r="AR168" s="30">
        <f t="shared" si="178"/>
        <v>0</v>
      </c>
      <c r="AS168" s="30">
        <f t="shared" si="178"/>
        <v>0</v>
      </c>
      <c r="AT168" s="30">
        <f t="shared" si="178"/>
        <v>0</v>
      </c>
      <c r="AU168" s="30">
        <f t="shared" si="178"/>
        <v>0</v>
      </c>
      <c r="AV168" s="30">
        <f t="shared" si="178"/>
        <v>0</v>
      </c>
      <c r="AW168" s="30">
        <f t="shared" si="178"/>
        <v>0</v>
      </c>
      <c r="AX168" s="30">
        <f t="shared" si="178"/>
        <v>0</v>
      </c>
      <c r="AY168" s="30">
        <f t="shared" si="178"/>
        <v>0</v>
      </c>
      <c r="AZ168" s="30">
        <f t="shared" si="178"/>
        <v>0</v>
      </c>
      <c r="BA168" s="30">
        <f t="shared" si="178"/>
        <v>0</v>
      </c>
      <c r="BB168" s="30">
        <f t="shared" si="178"/>
        <v>0</v>
      </c>
      <c r="BC168" s="30">
        <f t="shared" si="178"/>
        <v>0</v>
      </c>
      <c r="BD168" s="30">
        <f t="shared" si="178"/>
        <v>0</v>
      </c>
      <c r="BE168" s="30">
        <f t="shared" si="178"/>
        <v>0</v>
      </c>
      <c r="BF168" s="30">
        <f t="shared" si="178"/>
        <v>0</v>
      </c>
      <c r="BG168" s="30">
        <f t="shared" si="178"/>
        <v>0</v>
      </c>
      <c r="BH168" s="30">
        <f t="shared" si="178"/>
        <v>0</v>
      </c>
      <c r="BI168" s="30">
        <f t="shared" si="178"/>
        <v>0</v>
      </c>
      <c r="BJ168" s="30">
        <f t="shared" si="178"/>
        <v>0</v>
      </c>
      <c r="BK168" s="30">
        <f t="shared" si="178"/>
        <v>0</v>
      </c>
      <c r="BL168" s="30">
        <f t="shared" si="178"/>
        <v>0</v>
      </c>
      <c r="BM168" s="30">
        <f t="shared" si="178"/>
        <v>0</v>
      </c>
      <c r="BN168" s="30">
        <f t="shared" si="178"/>
        <v>0</v>
      </c>
      <c r="BO168" s="30">
        <f t="shared" si="178"/>
        <v>0</v>
      </c>
      <c r="BP168" s="30">
        <f t="shared" ref="BP168:CH168" si="179">IF(BP29=0,0,((BP11*0.5)+BO29-BP47)*BP84*BP133*BP$2)</f>
        <v>0</v>
      </c>
      <c r="BQ168" s="30">
        <f t="shared" si="179"/>
        <v>0</v>
      </c>
      <c r="BR168" s="30">
        <f t="shared" si="179"/>
        <v>0</v>
      </c>
      <c r="BS168" s="30">
        <f t="shared" si="179"/>
        <v>0</v>
      </c>
      <c r="BT168" s="30">
        <f t="shared" si="179"/>
        <v>0</v>
      </c>
      <c r="BU168" s="30">
        <f t="shared" si="179"/>
        <v>0</v>
      </c>
      <c r="BV168" s="30">
        <f t="shared" si="179"/>
        <v>0</v>
      </c>
      <c r="BW168" s="30">
        <f t="shared" si="179"/>
        <v>0</v>
      </c>
      <c r="BX168" s="30">
        <f t="shared" si="179"/>
        <v>0</v>
      </c>
      <c r="BY168" s="30">
        <f t="shared" si="179"/>
        <v>0</v>
      </c>
      <c r="BZ168" s="30">
        <f t="shared" si="179"/>
        <v>0</v>
      </c>
      <c r="CA168" s="30">
        <f t="shared" si="179"/>
        <v>0</v>
      </c>
      <c r="CB168" s="30">
        <f t="shared" si="179"/>
        <v>0</v>
      </c>
      <c r="CC168" s="30">
        <f t="shared" si="179"/>
        <v>0</v>
      </c>
      <c r="CD168" s="30">
        <f t="shared" si="179"/>
        <v>0</v>
      </c>
      <c r="CE168" s="30">
        <f t="shared" si="179"/>
        <v>0</v>
      </c>
      <c r="CF168" s="30">
        <f t="shared" si="179"/>
        <v>0</v>
      </c>
      <c r="CG168" s="30">
        <f t="shared" si="179"/>
        <v>0</v>
      </c>
      <c r="CH168" s="33">
        <f t="shared" si="179"/>
        <v>0</v>
      </c>
    </row>
    <row r="169" spans="1:86" ht="15.75" hidden="1" customHeight="1" x14ac:dyDescent="0.3">
      <c r="A169" s="571"/>
      <c r="B169" s="94" t="s">
        <v>4</v>
      </c>
      <c r="C169" s="30">
        <f t="shared" si="158"/>
        <v>0</v>
      </c>
      <c r="D169" s="30">
        <f t="shared" ref="D169:AI169" si="180">IF(D30=0,0,((D12*0.5)+C30-D48)*D85*D134*D$2)</f>
        <v>0</v>
      </c>
      <c r="E169" s="30">
        <f t="shared" si="180"/>
        <v>5.2085282258262824</v>
      </c>
      <c r="F169" s="30">
        <f t="shared" si="180"/>
        <v>11.930086147711304</v>
      </c>
      <c r="G169" s="30">
        <f t="shared" si="180"/>
        <v>27.686377998478303</v>
      </c>
      <c r="H169" s="30">
        <f t="shared" si="180"/>
        <v>110.67476332715032</v>
      </c>
      <c r="I169" s="30">
        <f t="shared" si="180"/>
        <v>197.15639407889691</v>
      </c>
      <c r="J169" s="30">
        <f t="shared" si="180"/>
        <v>224.78650031919631</v>
      </c>
      <c r="K169" s="30">
        <f t="shared" si="180"/>
        <v>304.4711131015377</v>
      </c>
      <c r="L169" s="30">
        <f t="shared" si="180"/>
        <v>197.14703308156015</v>
      </c>
      <c r="M169" s="30">
        <f t="shared" si="180"/>
        <v>164.44193693017729</v>
      </c>
      <c r="N169" s="30">
        <f t="shared" si="180"/>
        <v>304.773530468015</v>
      </c>
      <c r="O169" s="30">
        <f t="shared" si="180"/>
        <v>583.29364286791258</v>
      </c>
      <c r="P169" s="30">
        <f t="shared" si="180"/>
        <v>422.40211366181802</v>
      </c>
      <c r="Q169" s="30">
        <f t="shared" si="180"/>
        <v>515.73859576158861</v>
      </c>
      <c r="R169" s="30">
        <f t="shared" si="180"/>
        <v>387.10136342089771</v>
      </c>
      <c r="S169" s="30">
        <f t="shared" si="180"/>
        <v>550.11249584644224</v>
      </c>
      <c r="T169" s="30">
        <f t="shared" si="180"/>
        <v>1823.3505283573693</v>
      </c>
      <c r="U169" s="30">
        <f t="shared" si="180"/>
        <v>2051.3933199471144</v>
      </c>
      <c r="V169" s="30">
        <f t="shared" si="180"/>
        <v>1708.7948191178969</v>
      </c>
      <c r="W169" s="30">
        <f t="shared" si="180"/>
        <v>1568.4321145713284</v>
      </c>
      <c r="X169" s="30">
        <f t="shared" si="180"/>
        <v>748.59532148909386</v>
      </c>
      <c r="Y169" s="30">
        <f t="shared" si="180"/>
        <v>557.82888208777945</v>
      </c>
      <c r="Z169" s="30">
        <f t="shared" si="180"/>
        <v>467.11632561386028</v>
      </c>
      <c r="AA169" s="30">
        <f t="shared" si="180"/>
        <v>583.29364286791258</v>
      </c>
      <c r="AB169" s="30">
        <f t="shared" si="180"/>
        <v>422.40211366181802</v>
      </c>
      <c r="AC169" s="30">
        <f t="shared" si="180"/>
        <v>515.73859576158861</v>
      </c>
      <c r="AD169" s="30">
        <f t="shared" si="180"/>
        <v>387.10136342089771</v>
      </c>
      <c r="AE169" s="30">
        <f t="shared" si="180"/>
        <v>550.11249584644224</v>
      </c>
      <c r="AF169" s="30">
        <f t="shared" si="180"/>
        <v>1823.3505283573693</v>
      </c>
      <c r="AG169" s="30">
        <f t="shared" si="180"/>
        <v>2051.3933199471144</v>
      </c>
      <c r="AH169" s="30">
        <f t="shared" si="180"/>
        <v>1708.7948191178969</v>
      </c>
      <c r="AI169" s="30">
        <f t="shared" si="180"/>
        <v>1568.4321145713284</v>
      </c>
      <c r="AJ169" s="30">
        <f t="shared" ref="AJ169:BO169" si="181">IF(AJ30=0,0,((AJ12*0.5)+AI30-AJ48)*AJ85*AJ134*AJ$2)</f>
        <v>748.59532148909386</v>
      </c>
      <c r="AK169" s="30">
        <f t="shared" si="181"/>
        <v>557.82888208777945</v>
      </c>
      <c r="AL169" s="30">
        <f t="shared" si="181"/>
        <v>467.11632561386028</v>
      </c>
      <c r="AM169" s="30">
        <f t="shared" si="181"/>
        <v>583.29364286791258</v>
      </c>
      <c r="AN169" s="30">
        <f t="shared" si="181"/>
        <v>422.40211366181802</v>
      </c>
      <c r="AO169" s="30">
        <f t="shared" si="181"/>
        <v>515.73859576158861</v>
      </c>
      <c r="AP169" s="30">
        <f t="shared" si="181"/>
        <v>387.10136342089771</v>
      </c>
      <c r="AQ169" s="30">
        <f t="shared" si="181"/>
        <v>550.11249584644224</v>
      </c>
      <c r="AR169" s="30">
        <f t="shared" si="181"/>
        <v>1823.3505283573693</v>
      </c>
      <c r="AS169" s="30">
        <f t="shared" si="181"/>
        <v>2051.3933199471144</v>
      </c>
      <c r="AT169" s="30">
        <f t="shared" si="181"/>
        <v>1708.7948191178969</v>
      </c>
      <c r="AU169" s="30">
        <f t="shared" si="181"/>
        <v>1568.4321145713284</v>
      </c>
      <c r="AV169" s="30">
        <f t="shared" si="181"/>
        <v>748.59532148909386</v>
      </c>
      <c r="AW169" s="30">
        <f t="shared" si="181"/>
        <v>557.82888208777945</v>
      </c>
      <c r="AX169" s="30">
        <f t="shared" si="181"/>
        <v>467.11632561386028</v>
      </c>
      <c r="AY169" s="30">
        <f t="shared" si="181"/>
        <v>583.29364286791258</v>
      </c>
      <c r="AZ169" s="30">
        <f t="shared" si="181"/>
        <v>422.40211366181802</v>
      </c>
      <c r="BA169" s="30">
        <f t="shared" si="181"/>
        <v>515.73859576158861</v>
      </c>
      <c r="BB169" s="30">
        <f t="shared" si="181"/>
        <v>387.10136342089771</v>
      </c>
      <c r="BC169" s="30">
        <f t="shared" si="181"/>
        <v>550.11249584644224</v>
      </c>
      <c r="BD169" s="30">
        <f t="shared" si="181"/>
        <v>1823.3505283573693</v>
      </c>
      <c r="BE169" s="30">
        <f t="shared" si="181"/>
        <v>2051.3933199471144</v>
      </c>
      <c r="BF169" s="30">
        <f t="shared" si="181"/>
        <v>1708.7948191178969</v>
      </c>
      <c r="BG169" s="30">
        <f t="shared" si="181"/>
        <v>1568.4321145713284</v>
      </c>
      <c r="BH169" s="30">
        <f t="shared" si="181"/>
        <v>748.59532148909386</v>
      </c>
      <c r="BI169" s="30">
        <f t="shared" si="181"/>
        <v>557.82888208777945</v>
      </c>
      <c r="BJ169" s="30">
        <f t="shared" si="181"/>
        <v>467.11632561386028</v>
      </c>
      <c r="BK169" s="30">
        <f t="shared" si="181"/>
        <v>583.29364286791258</v>
      </c>
      <c r="BL169" s="30">
        <f t="shared" si="181"/>
        <v>422.40211366181802</v>
      </c>
      <c r="BM169" s="30">
        <f t="shared" si="181"/>
        <v>515.73859576158861</v>
      </c>
      <c r="BN169" s="30">
        <f t="shared" si="181"/>
        <v>387.10136342089771</v>
      </c>
      <c r="BO169" s="30">
        <f t="shared" si="181"/>
        <v>550.11249584644224</v>
      </c>
      <c r="BP169" s="30">
        <f t="shared" ref="BP169:CH169" si="182">IF(BP30=0,0,((BP12*0.5)+BO30-BP48)*BP85*BP134*BP$2)</f>
        <v>1823.3505283573693</v>
      </c>
      <c r="BQ169" s="30">
        <f t="shared" si="182"/>
        <v>2051.3933199471144</v>
      </c>
      <c r="BR169" s="30">
        <f t="shared" si="182"/>
        <v>1708.7948191178969</v>
      </c>
      <c r="BS169" s="30">
        <f t="shared" si="182"/>
        <v>1568.4321145713284</v>
      </c>
      <c r="BT169" s="30">
        <f t="shared" si="182"/>
        <v>748.59532148909386</v>
      </c>
      <c r="BU169" s="30">
        <f t="shared" si="182"/>
        <v>557.82888208777945</v>
      </c>
      <c r="BV169" s="30">
        <f t="shared" si="182"/>
        <v>467.11632561386028</v>
      </c>
      <c r="BW169" s="30">
        <f t="shared" si="182"/>
        <v>583.29364286791258</v>
      </c>
      <c r="BX169" s="30">
        <f t="shared" si="182"/>
        <v>422.40211366181802</v>
      </c>
      <c r="BY169" s="30">
        <f t="shared" si="182"/>
        <v>515.73859576158861</v>
      </c>
      <c r="BZ169" s="30">
        <f t="shared" si="182"/>
        <v>387.10136342089771</v>
      </c>
      <c r="CA169" s="30">
        <f t="shared" si="182"/>
        <v>550.11249584644224</v>
      </c>
      <c r="CB169" s="30">
        <f t="shared" si="182"/>
        <v>1823.3505283573693</v>
      </c>
      <c r="CC169" s="30">
        <f t="shared" si="182"/>
        <v>2051.3933199471144</v>
      </c>
      <c r="CD169" s="30">
        <f t="shared" si="182"/>
        <v>1708.7948191178969</v>
      </c>
      <c r="CE169" s="30">
        <f t="shared" si="182"/>
        <v>1568.4321145713284</v>
      </c>
      <c r="CF169" s="30">
        <f t="shared" si="182"/>
        <v>748.59532148909386</v>
      </c>
      <c r="CG169" s="30">
        <f t="shared" si="182"/>
        <v>557.82888208777945</v>
      </c>
      <c r="CH169" s="33">
        <f t="shared" si="182"/>
        <v>467.11632561386028</v>
      </c>
    </row>
    <row r="170" spans="1:86" hidden="1" x14ac:dyDescent="0.3">
      <c r="A170" s="571"/>
      <c r="B170" s="94" t="s">
        <v>5</v>
      </c>
      <c r="C170" s="30">
        <f t="shared" si="158"/>
        <v>0</v>
      </c>
      <c r="D170" s="30">
        <f t="shared" ref="D170:AI170" si="183">IF(D31=0,0,((D13*0.5)+C31-D49)*D86*D135*D$2)</f>
        <v>0</v>
      </c>
      <c r="E170" s="30">
        <f t="shared" si="183"/>
        <v>0</v>
      </c>
      <c r="F170" s="30">
        <f t="shared" si="183"/>
        <v>0</v>
      </c>
      <c r="G170" s="30">
        <f t="shared" si="183"/>
        <v>0</v>
      </c>
      <c r="H170" s="30">
        <f t="shared" si="183"/>
        <v>0</v>
      </c>
      <c r="I170" s="30">
        <f t="shared" si="183"/>
        <v>0</v>
      </c>
      <c r="J170" s="30">
        <f t="shared" si="183"/>
        <v>0</v>
      </c>
      <c r="K170" s="30">
        <f t="shared" si="183"/>
        <v>0</v>
      </c>
      <c r="L170" s="30">
        <f t="shared" si="183"/>
        <v>0</v>
      </c>
      <c r="M170" s="30">
        <f t="shared" si="183"/>
        <v>0</v>
      </c>
      <c r="N170" s="30">
        <f t="shared" si="183"/>
        <v>0</v>
      </c>
      <c r="O170" s="30">
        <f t="shared" si="183"/>
        <v>0</v>
      </c>
      <c r="P170" s="30">
        <f t="shared" si="183"/>
        <v>0</v>
      </c>
      <c r="Q170" s="30">
        <f t="shared" si="183"/>
        <v>0</v>
      </c>
      <c r="R170" s="30">
        <f t="shared" si="183"/>
        <v>0</v>
      </c>
      <c r="S170" s="30">
        <f t="shared" si="183"/>
        <v>0</v>
      </c>
      <c r="T170" s="30">
        <f t="shared" si="183"/>
        <v>0</v>
      </c>
      <c r="U170" s="30">
        <f t="shared" si="183"/>
        <v>0</v>
      </c>
      <c r="V170" s="30">
        <f t="shared" si="183"/>
        <v>0</v>
      </c>
      <c r="W170" s="30">
        <f t="shared" si="183"/>
        <v>0</v>
      </c>
      <c r="X170" s="30">
        <f t="shared" si="183"/>
        <v>0</v>
      </c>
      <c r="Y170" s="30">
        <f t="shared" si="183"/>
        <v>0</v>
      </c>
      <c r="Z170" s="30">
        <f t="shared" si="183"/>
        <v>0</v>
      </c>
      <c r="AA170" s="30">
        <f t="shared" si="183"/>
        <v>0</v>
      </c>
      <c r="AB170" s="30">
        <f t="shared" si="183"/>
        <v>0</v>
      </c>
      <c r="AC170" s="30">
        <f t="shared" si="183"/>
        <v>0</v>
      </c>
      <c r="AD170" s="30">
        <f t="shared" si="183"/>
        <v>0</v>
      </c>
      <c r="AE170" s="30">
        <f t="shared" si="183"/>
        <v>0</v>
      </c>
      <c r="AF170" s="30">
        <f t="shared" si="183"/>
        <v>0</v>
      </c>
      <c r="AG170" s="30">
        <f t="shared" si="183"/>
        <v>0</v>
      </c>
      <c r="AH170" s="30">
        <f t="shared" si="183"/>
        <v>0</v>
      </c>
      <c r="AI170" s="30">
        <f t="shared" si="183"/>
        <v>0</v>
      </c>
      <c r="AJ170" s="30">
        <f t="shared" ref="AJ170:BO170" si="184">IF(AJ31=0,0,((AJ13*0.5)+AI31-AJ49)*AJ86*AJ135*AJ$2)</f>
        <v>0</v>
      </c>
      <c r="AK170" s="30">
        <f t="shared" si="184"/>
        <v>0</v>
      </c>
      <c r="AL170" s="30">
        <f t="shared" si="184"/>
        <v>0</v>
      </c>
      <c r="AM170" s="30">
        <f t="shared" si="184"/>
        <v>0</v>
      </c>
      <c r="AN170" s="30">
        <f t="shared" si="184"/>
        <v>0</v>
      </c>
      <c r="AO170" s="30">
        <f t="shared" si="184"/>
        <v>0</v>
      </c>
      <c r="AP170" s="30">
        <f t="shared" si="184"/>
        <v>0</v>
      </c>
      <c r="AQ170" s="30">
        <f t="shared" si="184"/>
        <v>0</v>
      </c>
      <c r="AR170" s="30">
        <f t="shared" si="184"/>
        <v>0</v>
      </c>
      <c r="AS170" s="30">
        <f t="shared" si="184"/>
        <v>0</v>
      </c>
      <c r="AT170" s="30">
        <f t="shared" si="184"/>
        <v>0</v>
      </c>
      <c r="AU170" s="30">
        <f t="shared" si="184"/>
        <v>0</v>
      </c>
      <c r="AV170" s="30">
        <f t="shared" si="184"/>
        <v>0</v>
      </c>
      <c r="AW170" s="30">
        <f t="shared" si="184"/>
        <v>0</v>
      </c>
      <c r="AX170" s="30">
        <f t="shared" si="184"/>
        <v>0</v>
      </c>
      <c r="AY170" s="30">
        <f t="shared" si="184"/>
        <v>0</v>
      </c>
      <c r="AZ170" s="30">
        <f t="shared" si="184"/>
        <v>0</v>
      </c>
      <c r="BA170" s="30">
        <f t="shared" si="184"/>
        <v>0</v>
      </c>
      <c r="BB170" s="30">
        <f t="shared" si="184"/>
        <v>0</v>
      </c>
      <c r="BC170" s="30">
        <f t="shared" si="184"/>
        <v>0</v>
      </c>
      <c r="BD170" s="30">
        <f t="shared" si="184"/>
        <v>0</v>
      </c>
      <c r="BE170" s="30">
        <f t="shared" si="184"/>
        <v>0</v>
      </c>
      <c r="BF170" s="30">
        <f t="shared" si="184"/>
        <v>0</v>
      </c>
      <c r="BG170" s="30">
        <f t="shared" si="184"/>
        <v>0</v>
      </c>
      <c r="BH170" s="30">
        <f t="shared" si="184"/>
        <v>0</v>
      </c>
      <c r="BI170" s="30">
        <f t="shared" si="184"/>
        <v>0</v>
      </c>
      <c r="BJ170" s="30">
        <f t="shared" si="184"/>
        <v>0</v>
      </c>
      <c r="BK170" s="30">
        <f t="shared" si="184"/>
        <v>0</v>
      </c>
      <c r="BL170" s="30">
        <f t="shared" si="184"/>
        <v>0</v>
      </c>
      <c r="BM170" s="30">
        <f t="shared" si="184"/>
        <v>0</v>
      </c>
      <c r="BN170" s="30">
        <f t="shared" si="184"/>
        <v>0</v>
      </c>
      <c r="BO170" s="30">
        <f t="shared" si="184"/>
        <v>0</v>
      </c>
      <c r="BP170" s="30">
        <f t="shared" ref="BP170:CH170" si="185">IF(BP31=0,0,((BP13*0.5)+BO31-BP49)*BP86*BP135*BP$2)</f>
        <v>0</v>
      </c>
      <c r="BQ170" s="30">
        <f t="shared" si="185"/>
        <v>0</v>
      </c>
      <c r="BR170" s="30">
        <f t="shared" si="185"/>
        <v>0</v>
      </c>
      <c r="BS170" s="30">
        <f t="shared" si="185"/>
        <v>0</v>
      </c>
      <c r="BT170" s="30">
        <f t="shared" si="185"/>
        <v>0</v>
      </c>
      <c r="BU170" s="30">
        <f t="shared" si="185"/>
        <v>0</v>
      </c>
      <c r="BV170" s="30">
        <f t="shared" si="185"/>
        <v>0</v>
      </c>
      <c r="BW170" s="30">
        <f t="shared" si="185"/>
        <v>0</v>
      </c>
      <c r="BX170" s="30">
        <f t="shared" si="185"/>
        <v>0</v>
      </c>
      <c r="BY170" s="30">
        <f t="shared" si="185"/>
        <v>0</v>
      </c>
      <c r="BZ170" s="30">
        <f t="shared" si="185"/>
        <v>0</v>
      </c>
      <c r="CA170" s="30">
        <f t="shared" si="185"/>
        <v>0</v>
      </c>
      <c r="CB170" s="30">
        <f t="shared" si="185"/>
        <v>0</v>
      </c>
      <c r="CC170" s="30">
        <f t="shared" si="185"/>
        <v>0</v>
      </c>
      <c r="CD170" s="30">
        <f t="shared" si="185"/>
        <v>0</v>
      </c>
      <c r="CE170" s="30">
        <f t="shared" si="185"/>
        <v>0</v>
      </c>
      <c r="CF170" s="30">
        <f t="shared" si="185"/>
        <v>0</v>
      </c>
      <c r="CG170" s="30">
        <f t="shared" si="185"/>
        <v>0</v>
      </c>
      <c r="CH170" s="33">
        <f t="shared" si="185"/>
        <v>0</v>
      </c>
    </row>
    <row r="171" spans="1:86" hidden="1" x14ac:dyDescent="0.3">
      <c r="A171" s="571"/>
      <c r="B171" s="94" t="s">
        <v>23</v>
      </c>
      <c r="C171" s="30">
        <f t="shared" si="158"/>
        <v>0</v>
      </c>
      <c r="D171" s="30">
        <f t="shared" ref="D171:AI171" si="186">IF(D32=0,0,((D14*0.5)+C32-D50)*D87*D136*D$2)</f>
        <v>0</v>
      </c>
      <c r="E171" s="30">
        <f t="shared" si="186"/>
        <v>0</v>
      </c>
      <c r="F171" s="30">
        <f t="shared" si="186"/>
        <v>0</v>
      </c>
      <c r="G171" s="30">
        <f t="shared" si="186"/>
        <v>0</v>
      </c>
      <c r="H171" s="30">
        <f t="shared" si="186"/>
        <v>0</v>
      </c>
      <c r="I171" s="30">
        <f t="shared" si="186"/>
        <v>0</v>
      </c>
      <c r="J171" s="30">
        <f t="shared" si="186"/>
        <v>0</v>
      </c>
      <c r="K171" s="30">
        <f t="shared" si="186"/>
        <v>0</v>
      </c>
      <c r="L171" s="30">
        <f t="shared" si="186"/>
        <v>0</v>
      </c>
      <c r="M171" s="30">
        <f t="shared" si="186"/>
        <v>0</v>
      </c>
      <c r="N171" s="30">
        <f t="shared" si="186"/>
        <v>0</v>
      </c>
      <c r="O171" s="30">
        <f t="shared" si="186"/>
        <v>0</v>
      </c>
      <c r="P171" s="30">
        <f t="shared" si="186"/>
        <v>0</v>
      </c>
      <c r="Q171" s="30">
        <f t="shared" si="186"/>
        <v>0</v>
      </c>
      <c r="R171" s="30">
        <f t="shared" si="186"/>
        <v>0</v>
      </c>
      <c r="S171" s="30">
        <f t="shared" si="186"/>
        <v>0</v>
      </c>
      <c r="T171" s="30">
        <f t="shared" si="186"/>
        <v>0</v>
      </c>
      <c r="U171" s="30">
        <f t="shared" si="186"/>
        <v>0</v>
      </c>
      <c r="V171" s="30">
        <f t="shared" si="186"/>
        <v>0</v>
      </c>
      <c r="W171" s="30">
        <f t="shared" si="186"/>
        <v>0</v>
      </c>
      <c r="X171" s="30">
        <f t="shared" si="186"/>
        <v>0</v>
      </c>
      <c r="Y171" s="30">
        <f t="shared" si="186"/>
        <v>0</v>
      </c>
      <c r="Z171" s="30">
        <f t="shared" si="186"/>
        <v>0</v>
      </c>
      <c r="AA171" s="30">
        <f t="shared" si="186"/>
        <v>0</v>
      </c>
      <c r="AB171" s="30">
        <f t="shared" si="186"/>
        <v>0</v>
      </c>
      <c r="AC171" s="30">
        <f t="shared" si="186"/>
        <v>0</v>
      </c>
      <c r="AD171" s="30">
        <f t="shared" si="186"/>
        <v>0</v>
      </c>
      <c r="AE171" s="30">
        <f t="shared" si="186"/>
        <v>0</v>
      </c>
      <c r="AF171" s="30">
        <f t="shared" si="186"/>
        <v>0</v>
      </c>
      <c r="AG171" s="30">
        <f t="shared" si="186"/>
        <v>0</v>
      </c>
      <c r="AH171" s="30">
        <f t="shared" si="186"/>
        <v>0</v>
      </c>
      <c r="AI171" s="30">
        <f t="shared" si="186"/>
        <v>0</v>
      </c>
      <c r="AJ171" s="30">
        <f t="shared" ref="AJ171:BO171" si="187">IF(AJ32=0,0,((AJ14*0.5)+AI32-AJ50)*AJ87*AJ136*AJ$2)</f>
        <v>0</v>
      </c>
      <c r="AK171" s="30">
        <f t="shared" si="187"/>
        <v>0</v>
      </c>
      <c r="AL171" s="30">
        <f t="shared" si="187"/>
        <v>0</v>
      </c>
      <c r="AM171" s="30">
        <f t="shared" si="187"/>
        <v>0</v>
      </c>
      <c r="AN171" s="30">
        <f t="shared" si="187"/>
        <v>0</v>
      </c>
      <c r="AO171" s="30">
        <f t="shared" si="187"/>
        <v>0</v>
      </c>
      <c r="AP171" s="30">
        <f t="shared" si="187"/>
        <v>0</v>
      </c>
      <c r="AQ171" s="30">
        <f t="shared" si="187"/>
        <v>0</v>
      </c>
      <c r="AR171" s="30">
        <f t="shared" si="187"/>
        <v>0</v>
      </c>
      <c r="AS171" s="30">
        <f t="shared" si="187"/>
        <v>0</v>
      </c>
      <c r="AT171" s="30">
        <f t="shared" si="187"/>
        <v>0</v>
      </c>
      <c r="AU171" s="30">
        <f t="shared" si="187"/>
        <v>0</v>
      </c>
      <c r="AV171" s="30">
        <f t="shared" si="187"/>
        <v>0</v>
      </c>
      <c r="AW171" s="30">
        <f t="shared" si="187"/>
        <v>0</v>
      </c>
      <c r="AX171" s="30">
        <f t="shared" si="187"/>
        <v>0</v>
      </c>
      <c r="AY171" s="30">
        <f t="shared" si="187"/>
        <v>0</v>
      </c>
      <c r="AZ171" s="30">
        <f t="shared" si="187"/>
        <v>0</v>
      </c>
      <c r="BA171" s="30">
        <f t="shared" si="187"/>
        <v>0</v>
      </c>
      <c r="BB171" s="30">
        <f t="shared" si="187"/>
        <v>0</v>
      </c>
      <c r="BC171" s="30">
        <f t="shared" si="187"/>
        <v>0</v>
      </c>
      <c r="BD171" s="30">
        <f t="shared" si="187"/>
        <v>0</v>
      </c>
      <c r="BE171" s="30">
        <f t="shared" si="187"/>
        <v>0</v>
      </c>
      <c r="BF171" s="30">
        <f t="shared" si="187"/>
        <v>0</v>
      </c>
      <c r="BG171" s="30">
        <f t="shared" si="187"/>
        <v>0</v>
      </c>
      <c r="BH171" s="30">
        <f t="shared" si="187"/>
        <v>0</v>
      </c>
      <c r="BI171" s="30">
        <f t="shared" si="187"/>
        <v>0</v>
      </c>
      <c r="BJ171" s="30">
        <f t="shared" si="187"/>
        <v>0</v>
      </c>
      <c r="BK171" s="30">
        <f t="shared" si="187"/>
        <v>0</v>
      </c>
      <c r="BL171" s="30">
        <f t="shared" si="187"/>
        <v>0</v>
      </c>
      <c r="BM171" s="30">
        <f t="shared" si="187"/>
        <v>0</v>
      </c>
      <c r="BN171" s="30">
        <f t="shared" si="187"/>
        <v>0</v>
      </c>
      <c r="BO171" s="30">
        <f t="shared" si="187"/>
        <v>0</v>
      </c>
      <c r="BP171" s="30">
        <f t="shared" ref="BP171:CH171" si="188">IF(BP32=0,0,((BP14*0.5)+BO32-BP50)*BP87*BP136*BP$2)</f>
        <v>0</v>
      </c>
      <c r="BQ171" s="30">
        <f t="shared" si="188"/>
        <v>0</v>
      </c>
      <c r="BR171" s="30">
        <f t="shared" si="188"/>
        <v>0</v>
      </c>
      <c r="BS171" s="30">
        <f t="shared" si="188"/>
        <v>0</v>
      </c>
      <c r="BT171" s="30">
        <f t="shared" si="188"/>
        <v>0</v>
      </c>
      <c r="BU171" s="30">
        <f t="shared" si="188"/>
        <v>0</v>
      </c>
      <c r="BV171" s="30">
        <f t="shared" si="188"/>
        <v>0</v>
      </c>
      <c r="BW171" s="30">
        <f t="shared" si="188"/>
        <v>0</v>
      </c>
      <c r="BX171" s="30">
        <f t="shared" si="188"/>
        <v>0</v>
      </c>
      <c r="BY171" s="30">
        <f t="shared" si="188"/>
        <v>0</v>
      </c>
      <c r="BZ171" s="30">
        <f t="shared" si="188"/>
        <v>0</v>
      </c>
      <c r="CA171" s="30">
        <f t="shared" si="188"/>
        <v>0</v>
      </c>
      <c r="CB171" s="30">
        <f t="shared" si="188"/>
        <v>0</v>
      </c>
      <c r="CC171" s="30">
        <f t="shared" si="188"/>
        <v>0</v>
      </c>
      <c r="CD171" s="30">
        <f t="shared" si="188"/>
        <v>0</v>
      </c>
      <c r="CE171" s="30">
        <f t="shared" si="188"/>
        <v>0</v>
      </c>
      <c r="CF171" s="30">
        <f t="shared" si="188"/>
        <v>0</v>
      </c>
      <c r="CG171" s="30">
        <f t="shared" si="188"/>
        <v>0</v>
      </c>
      <c r="CH171" s="33">
        <f t="shared" si="188"/>
        <v>0</v>
      </c>
    </row>
    <row r="172" spans="1:86" hidden="1" x14ac:dyDescent="0.3">
      <c r="A172" s="571"/>
      <c r="B172" s="94" t="s">
        <v>24</v>
      </c>
      <c r="C172" s="30">
        <f t="shared" si="158"/>
        <v>0</v>
      </c>
      <c r="D172" s="30">
        <f t="shared" ref="D172:AI172" si="189">IF(D33=0,0,((D15*0.5)+C33-D51)*D88*D137*D$2)</f>
        <v>0</v>
      </c>
      <c r="E172" s="30">
        <f t="shared" si="189"/>
        <v>0</v>
      </c>
      <c r="F172" s="30">
        <f t="shared" si="189"/>
        <v>0</v>
      </c>
      <c r="G172" s="30">
        <f t="shared" si="189"/>
        <v>0</v>
      </c>
      <c r="H172" s="30">
        <f t="shared" si="189"/>
        <v>0</v>
      </c>
      <c r="I172" s="30">
        <f t="shared" si="189"/>
        <v>0</v>
      </c>
      <c r="J172" s="30">
        <f t="shared" si="189"/>
        <v>0</v>
      </c>
      <c r="K172" s="30">
        <f t="shared" si="189"/>
        <v>0</v>
      </c>
      <c r="L172" s="30">
        <f t="shared" si="189"/>
        <v>0</v>
      </c>
      <c r="M172" s="30">
        <f t="shared" si="189"/>
        <v>0</v>
      </c>
      <c r="N172" s="30">
        <f t="shared" si="189"/>
        <v>0</v>
      </c>
      <c r="O172" s="30">
        <f t="shared" si="189"/>
        <v>0</v>
      </c>
      <c r="P172" s="30">
        <f t="shared" si="189"/>
        <v>0</v>
      </c>
      <c r="Q172" s="30">
        <f t="shared" si="189"/>
        <v>0</v>
      </c>
      <c r="R172" s="30">
        <f t="shared" si="189"/>
        <v>0</v>
      </c>
      <c r="S172" s="30">
        <f t="shared" si="189"/>
        <v>0</v>
      </c>
      <c r="T172" s="30">
        <f t="shared" si="189"/>
        <v>0</v>
      </c>
      <c r="U172" s="30">
        <f t="shared" si="189"/>
        <v>0</v>
      </c>
      <c r="V172" s="30">
        <f t="shared" si="189"/>
        <v>0</v>
      </c>
      <c r="W172" s="30">
        <f t="shared" si="189"/>
        <v>0</v>
      </c>
      <c r="X172" s="30">
        <f t="shared" si="189"/>
        <v>0</v>
      </c>
      <c r="Y172" s="30">
        <f t="shared" si="189"/>
        <v>0</v>
      </c>
      <c r="Z172" s="30">
        <f t="shared" si="189"/>
        <v>0</v>
      </c>
      <c r="AA172" s="30">
        <f t="shared" si="189"/>
        <v>0</v>
      </c>
      <c r="AB172" s="30">
        <f t="shared" si="189"/>
        <v>0</v>
      </c>
      <c r="AC172" s="30">
        <f t="shared" si="189"/>
        <v>0</v>
      </c>
      <c r="AD172" s="30">
        <f t="shared" si="189"/>
        <v>0</v>
      </c>
      <c r="AE172" s="30">
        <f t="shared" si="189"/>
        <v>0</v>
      </c>
      <c r="AF172" s="30">
        <f t="shared" si="189"/>
        <v>0</v>
      </c>
      <c r="AG172" s="30">
        <f t="shared" si="189"/>
        <v>0</v>
      </c>
      <c r="AH172" s="30">
        <f t="shared" si="189"/>
        <v>0</v>
      </c>
      <c r="AI172" s="30">
        <f t="shared" si="189"/>
        <v>0</v>
      </c>
      <c r="AJ172" s="30">
        <f t="shared" ref="AJ172:BO172" si="190">IF(AJ33=0,0,((AJ15*0.5)+AI33-AJ51)*AJ88*AJ137*AJ$2)</f>
        <v>0</v>
      </c>
      <c r="AK172" s="30">
        <f t="shared" si="190"/>
        <v>0</v>
      </c>
      <c r="AL172" s="30">
        <f t="shared" si="190"/>
        <v>0</v>
      </c>
      <c r="AM172" s="30">
        <f t="shared" si="190"/>
        <v>0</v>
      </c>
      <c r="AN172" s="30">
        <f t="shared" si="190"/>
        <v>0</v>
      </c>
      <c r="AO172" s="30">
        <f t="shared" si="190"/>
        <v>0</v>
      </c>
      <c r="AP172" s="30">
        <f t="shared" si="190"/>
        <v>0</v>
      </c>
      <c r="AQ172" s="30">
        <f t="shared" si="190"/>
        <v>0</v>
      </c>
      <c r="AR172" s="30">
        <f t="shared" si="190"/>
        <v>0</v>
      </c>
      <c r="AS172" s="30">
        <f t="shared" si="190"/>
        <v>0</v>
      </c>
      <c r="AT172" s="30">
        <f t="shared" si="190"/>
        <v>0</v>
      </c>
      <c r="AU172" s="30">
        <f t="shared" si="190"/>
        <v>0</v>
      </c>
      <c r="AV172" s="30">
        <f t="shared" si="190"/>
        <v>0</v>
      </c>
      <c r="AW172" s="30">
        <f t="shared" si="190"/>
        <v>0</v>
      </c>
      <c r="AX172" s="30">
        <f t="shared" si="190"/>
        <v>0</v>
      </c>
      <c r="AY172" s="30">
        <f t="shared" si="190"/>
        <v>0</v>
      </c>
      <c r="AZ172" s="30">
        <f t="shared" si="190"/>
        <v>0</v>
      </c>
      <c r="BA172" s="30">
        <f t="shared" si="190"/>
        <v>0</v>
      </c>
      <c r="BB172" s="30">
        <f t="shared" si="190"/>
        <v>0</v>
      </c>
      <c r="BC172" s="30">
        <f t="shared" si="190"/>
        <v>0</v>
      </c>
      <c r="BD172" s="30">
        <f t="shared" si="190"/>
        <v>0</v>
      </c>
      <c r="BE172" s="30">
        <f t="shared" si="190"/>
        <v>0</v>
      </c>
      <c r="BF172" s="30">
        <f t="shared" si="190"/>
        <v>0</v>
      </c>
      <c r="BG172" s="30">
        <f t="shared" si="190"/>
        <v>0</v>
      </c>
      <c r="BH172" s="30">
        <f t="shared" si="190"/>
        <v>0</v>
      </c>
      <c r="BI172" s="30">
        <f t="shared" si="190"/>
        <v>0</v>
      </c>
      <c r="BJ172" s="30">
        <f t="shared" si="190"/>
        <v>0</v>
      </c>
      <c r="BK172" s="30">
        <f t="shared" si="190"/>
        <v>0</v>
      </c>
      <c r="BL172" s="30">
        <f t="shared" si="190"/>
        <v>0</v>
      </c>
      <c r="BM172" s="30">
        <f t="shared" si="190"/>
        <v>0</v>
      </c>
      <c r="BN172" s="30">
        <f t="shared" si="190"/>
        <v>0</v>
      </c>
      <c r="BO172" s="30">
        <f t="shared" si="190"/>
        <v>0</v>
      </c>
      <c r="BP172" s="30">
        <f t="shared" ref="BP172:CH172" si="191">IF(BP33=0,0,((BP15*0.5)+BO33-BP51)*BP88*BP137*BP$2)</f>
        <v>0</v>
      </c>
      <c r="BQ172" s="30">
        <f t="shared" si="191"/>
        <v>0</v>
      </c>
      <c r="BR172" s="30">
        <f t="shared" si="191"/>
        <v>0</v>
      </c>
      <c r="BS172" s="30">
        <f t="shared" si="191"/>
        <v>0</v>
      </c>
      <c r="BT172" s="30">
        <f t="shared" si="191"/>
        <v>0</v>
      </c>
      <c r="BU172" s="30">
        <f t="shared" si="191"/>
        <v>0</v>
      </c>
      <c r="BV172" s="30">
        <f t="shared" si="191"/>
        <v>0</v>
      </c>
      <c r="BW172" s="30">
        <f t="shared" si="191"/>
        <v>0</v>
      </c>
      <c r="BX172" s="30">
        <f t="shared" si="191"/>
        <v>0</v>
      </c>
      <c r="BY172" s="30">
        <f t="shared" si="191"/>
        <v>0</v>
      </c>
      <c r="BZ172" s="30">
        <f t="shared" si="191"/>
        <v>0</v>
      </c>
      <c r="CA172" s="30">
        <f t="shared" si="191"/>
        <v>0</v>
      </c>
      <c r="CB172" s="30">
        <f t="shared" si="191"/>
        <v>0</v>
      </c>
      <c r="CC172" s="30">
        <f t="shared" si="191"/>
        <v>0</v>
      </c>
      <c r="CD172" s="30">
        <f t="shared" si="191"/>
        <v>0</v>
      </c>
      <c r="CE172" s="30">
        <f t="shared" si="191"/>
        <v>0</v>
      </c>
      <c r="CF172" s="30">
        <f t="shared" si="191"/>
        <v>0</v>
      </c>
      <c r="CG172" s="30">
        <f t="shared" si="191"/>
        <v>0</v>
      </c>
      <c r="CH172" s="33">
        <f t="shared" si="191"/>
        <v>0</v>
      </c>
    </row>
    <row r="173" spans="1:86" ht="15.75" hidden="1" customHeight="1" x14ac:dyDescent="0.3">
      <c r="A173" s="571"/>
      <c r="B173" s="94" t="s">
        <v>7</v>
      </c>
      <c r="C173" s="30">
        <f t="shared" si="158"/>
        <v>0</v>
      </c>
      <c r="D173" s="30">
        <f t="shared" ref="D173:AI173" si="192">IF(D34=0,0,((D16*0.5)+C34-D52)*D89*D138*D$2)</f>
        <v>0</v>
      </c>
      <c r="E173" s="30">
        <f t="shared" si="192"/>
        <v>0</v>
      </c>
      <c r="F173" s="30">
        <f t="shared" si="192"/>
        <v>0</v>
      </c>
      <c r="G173" s="30">
        <f t="shared" si="192"/>
        <v>0</v>
      </c>
      <c r="H173" s="30">
        <f t="shared" si="192"/>
        <v>0</v>
      </c>
      <c r="I173" s="30">
        <f t="shared" si="192"/>
        <v>0</v>
      </c>
      <c r="J173" s="30">
        <f t="shared" si="192"/>
        <v>0</v>
      </c>
      <c r="K173" s="30">
        <f t="shared" si="192"/>
        <v>0</v>
      </c>
      <c r="L173" s="30">
        <f t="shared" si="192"/>
        <v>0</v>
      </c>
      <c r="M173" s="30">
        <f t="shared" si="192"/>
        <v>0</v>
      </c>
      <c r="N173" s="30">
        <f t="shared" si="192"/>
        <v>0</v>
      </c>
      <c r="O173" s="30">
        <f t="shared" si="192"/>
        <v>0</v>
      </c>
      <c r="P173" s="30">
        <f t="shared" si="192"/>
        <v>0</v>
      </c>
      <c r="Q173" s="30">
        <f t="shared" si="192"/>
        <v>0</v>
      </c>
      <c r="R173" s="30">
        <f t="shared" si="192"/>
        <v>0</v>
      </c>
      <c r="S173" s="30">
        <f t="shared" si="192"/>
        <v>0</v>
      </c>
      <c r="T173" s="30">
        <f t="shared" si="192"/>
        <v>0</v>
      </c>
      <c r="U173" s="30">
        <f t="shared" si="192"/>
        <v>0</v>
      </c>
      <c r="V173" s="30">
        <f t="shared" si="192"/>
        <v>0</v>
      </c>
      <c r="W173" s="30">
        <f t="shared" si="192"/>
        <v>0</v>
      </c>
      <c r="X173" s="30">
        <f t="shared" si="192"/>
        <v>0</v>
      </c>
      <c r="Y173" s="30">
        <f t="shared" si="192"/>
        <v>0</v>
      </c>
      <c r="Z173" s="30">
        <f t="shared" si="192"/>
        <v>0</v>
      </c>
      <c r="AA173" s="30">
        <f t="shared" si="192"/>
        <v>0</v>
      </c>
      <c r="AB173" s="30">
        <f t="shared" si="192"/>
        <v>0</v>
      </c>
      <c r="AC173" s="30">
        <f t="shared" si="192"/>
        <v>0</v>
      </c>
      <c r="AD173" s="30">
        <f t="shared" si="192"/>
        <v>0</v>
      </c>
      <c r="AE173" s="30">
        <f t="shared" si="192"/>
        <v>0</v>
      </c>
      <c r="AF173" s="30">
        <f t="shared" si="192"/>
        <v>0</v>
      </c>
      <c r="AG173" s="30">
        <f t="shared" si="192"/>
        <v>0</v>
      </c>
      <c r="AH173" s="30">
        <f t="shared" si="192"/>
        <v>0</v>
      </c>
      <c r="AI173" s="30">
        <f t="shared" si="192"/>
        <v>0</v>
      </c>
      <c r="AJ173" s="30">
        <f t="shared" ref="AJ173:BO173" si="193">IF(AJ34=0,0,((AJ16*0.5)+AI34-AJ52)*AJ89*AJ138*AJ$2)</f>
        <v>0</v>
      </c>
      <c r="AK173" s="30">
        <f t="shared" si="193"/>
        <v>0</v>
      </c>
      <c r="AL173" s="30">
        <f t="shared" si="193"/>
        <v>0</v>
      </c>
      <c r="AM173" s="30">
        <f t="shared" si="193"/>
        <v>0</v>
      </c>
      <c r="AN173" s="30">
        <f t="shared" si="193"/>
        <v>0</v>
      </c>
      <c r="AO173" s="30">
        <f t="shared" si="193"/>
        <v>0</v>
      </c>
      <c r="AP173" s="30">
        <f t="shared" si="193"/>
        <v>0</v>
      </c>
      <c r="AQ173" s="30">
        <f t="shared" si="193"/>
        <v>0</v>
      </c>
      <c r="AR173" s="30">
        <f t="shared" si="193"/>
        <v>0</v>
      </c>
      <c r="AS173" s="30">
        <f t="shared" si="193"/>
        <v>0</v>
      </c>
      <c r="AT173" s="30">
        <f t="shared" si="193"/>
        <v>0</v>
      </c>
      <c r="AU173" s="30">
        <f t="shared" si="193"/>
        <v>0</v>
      </c>
      <c r="AV173" s="30">
        <f t="shared" si="193"/>
        <v>0</v>
      </c>
      <c r="AW173" s="30">
        <f t="shared" si="193"/>
        <v>0</v>
      </c>
      <c r="AX173" s="30">
        <f t="shared" si="193"/>
        <v>0</v>
      </c>
      <c r="AY173" s="30">
        <f t="shared" si="193"/>
        <v>0</v>
      </c>
      <c r="AZ173" s="30">
        <f t="shared" si="193"/>
        <v>0</v>
      </c>
      <c r="BA173" s="30">
        <f t="shared" si="193"/>
        <v>0</v>
      </c>
      <c r="BB173" s="30">
        <f t="shared" si="193"/>
        <v>0</v>
      </c>
      <c r="BC173" s="30">
        <f t="shared" si="193"/>
        <v>0</v>
      </c>
      <c r="BD173" s="30">
        <f t="shared" si="193"/>
        <v>0</v>
      </c>
      <c r="BE173" s="30">
        <f t="shared" si="193"/>
        <v>0</v>
      </c>
      <c r="BF173" s="30">
        <f t="shared" si="193"/>
        <v>0</v>
      </c>
      <c r="BG173" s="30">
        <f t="shared" si="193"/>
        <v>0</v>
      </c>
      <c r="BH173" s="30">
        <f t="shared" si="193"/>
        <v>0</v>
      </c>
      <c r="BI173" s="30">
        <f t="shared" si="193"/>
        <v>0</v>
      </c>
      <c r="BJ173" s="30">
        <f t="shared" si="193"/>
        <v>0</v>
      </c>
      <c r="BK173" s="30">
        <f t="shared" si="193"/>
        <v>0</v>
      </c>
      <c r="BL173" s="30">
        <f t="shared" si="193"/>
        <v>0</v>
      </c>
      <c r="BM173" s="30">
        <f t="shared" si="193"/>
        <v>0</v>
      </c>
      <c r="BN173" s="30">
        <f t="shared" si="193"/>
        <v>0</v>
      </c>
      <c r="BO173" s="30">
        <f t="shared" si="193"/>
        <v>0</v>
      </c>
      <c r="BP173" s="30">
        <f t="shared" ref="BP173:CH173" si="194">IF(BP34=0,0,((BP16*0.5)+BO34-BP52)*BP89*BP138*BP$2)</f>
        <v>0</v>
      </c>
      <c r="BQ173" s="30">
        <f t="shared" si="194"/>
        <v>0</v>
      </c>
      <c r="BR173" s="30">
        <f t="shared" si="194"/>
        <v>0</v>
      </c>
      <c r="BS173" s="30">
        <f t="shared" si="194"/>
        <v>0</v>
      </c>
      <c r="BT173" s="30">
        <f t="shared" si="194"/>
        <v>0</v>
      </c>
      <c r="BU173" s="30">
        <f t="shared" si="194"/>
        <v>0</v>
      </c>
      <c r="BV173" s="30">
        <f t="shared" si="194"/>
        <v>0</v>
      </c>
      <c r="BW173" s="30">
        <f t="shared" si="194"/>
        <v>0</v>
      </c>
      <c r="BX173" s="30">
        <f t="shared" si="194"/>
        <v>0</v>
      </c>
      <c r="BY173" s="30">
        <f t="shared" si="194"/>
        <v>0</v>
      </c>
      <c r="BZ173" s="30">
        <f t="shared" si="194"/>
        <v>0</v>
      </c>
      <c r="CA173" s="30">
        <f t="shared" si="194"/>
        <v>0</v>
      </c>
      <c r="CB173" s="30">
        <f t="shared" si="194"/>
        <v>0</v>
      </c>
      <c r="CC173" s="30">
        <f t="shared" si="194"/>
        <v>0</v>
      </c>
      <c r="CD173" s="30">
        <f t="shared" si="194"/>
        <v>0</v>
      </c>
      <c r="CE173" s="30">
        <f t="shared" si="194"/>
        <v>0</v>
      </c>
      <c r="CF173" s="30">
        <f t="shared" si="194"/>
        <v>0</v>
      </c>
      <c r="CG173" s="30">
        <f t="shared" si="194"/>
        <v>0</v>
      </c>
      <c r="CH173" s="33">
        <f t="shared" si="194"/>
        <v>0</v>
      </c>
    </row>
    <row r="174" spans="1:86" ht="15.75" hidden="1" customHeight="1" x14ac:dyDescent="0.3">
      <c r="A174" s="571"/>
      <c r="B174" s="94" t="s">
        <v>8</v>
      </c>
      <c r="C174" s="30">
        <f t="shared" si="158"/>
        <v>0</v>
      </c>
      <c r="D174" s="30">
        <f t="shared" ref="D174:AI174" si="195">IF(D35=0,0,((D17*0.5)+C35-D53)*D90*D139*D$2)</f>
        <v>0</v>
      </c>
      <c r="E174" s="30">
        <f t="shared" si="195"/>
        <v>0</v>
      </c>
      <c r="F174" s="30">
        <f t="shared" si="195"/>
        <v>0</v>
      </c>
      <c r="G174" s="30">
        <f t="shared" si="195"/>
        <v>0</v>
      </c>
      <c r="H174" s="30">
        <f t="shared" si="195"/>
        <v>0</v>
      </c>
      <c r="I174" s="30">
        <f t="shared" si="195"/>
        <v>0</v>
      </c>
      <c r="J174" s="30">
        <f t="shared" si="195"/>
        <v>0</v>
      </c>
      <c r="K174" s="30">
        <f t="shared" si="195"/>
        <v>0</v>
      </c>
      <c r="L174" s="30">
        <f t="shared" si="195"/>
        <v>0</v>
      </c>
      <c r="M174" s="30">
        <f t="shared" si="195"/>
        <v>0</v>
      </c>
      <c r="N174" s="30">
        <f t="shared" si="195"/>
        <v>0</v>
      </c>
      <c r="O174" s="30">
        <f t="shared" si="195"/>
        <v>0</v>
      </c>
      <c r="P174" s="30">
        <f t="shared" si="195"/>
        <v>0</v>
      </c>
      <c r="Q174" s="30">
        <f t="shared" si="195"/>
        <v>0</v>
      </c>
      <c r="R174" s="30">
        <f t="shared" si="195"/>
        <v>0</v>
      </c>
      <c r="S174" s="30">
        <f t="shared" si="195"/>
        <v>0</v>
      </c>
      <c r="T174" s="30">
        <f t="shared" si="195"/>
        <v>0</v>
      </c>
      <c r="U174" s="30">
        <f t="shared" si="195"/>
        <v>0</v>
      </c>
      <c r="V174" s="30">
        <f t="shared" si="195"/>
        <v>0</v>
      </c>
      <c r="W174" s="30">
        <f t="shared" si="195"/>
        <v>0</v>
      </c>
      <c r="X174" s="30">
        <f t="shared" si="195"/>
        <v>0</v>
      </c>
      <c r="Y174" s="30">
        <f t="shared" si="195"/>
        <v>0</v>
      </c>
      <c r="Z174" s="30">
        <f t="shared" si="195"/>
        <v>0</v>
      </c>
      <c r="AA174" s="30">
        <f t="shared" si="195"/>
        <v>0</v>
      </c>
      <c r="AB174" s="30">
        <f t="shared" si="195"/>
        <v>0</v>
      </c>
      <c r="AC174" s="30">
        <f t="shared" si="195"/>
        <v>0</v>
      </c>
      <c r="AD174" s="30">
        <f t="shared" si="195"/>
        <v>0</v>
      </c>
      <c r="AE174" s="30">
        <f t="shared" si="195"/>
        <v>0</v>
      </c>
      <c r="AF174" s="30">
        <f t="shared" si="195"/>
        <v>0</v>
      </c>
      <c r="AG174" s="30">
        <f t="shared" si="195"/>
        <v>0</v>
      </c>
      <c r="AH174" s="30">
        <f t="shared" si="195"/>
        <v>0</v>
      </c>
      <c r="AI174" s="30">
        <f t="shared" si="195"/>
        <v>0</v>
      </c>
      <c r="AJ174" s="30">
        <f t="shared" ref="AJ174:BO174" si="196">IF(AJ35=0,0,((AJ17*0.5)+AI35-AJ53)*AJ90*AJ139*AJ$2)</f>
        <v>0</v>
      </c>
      <c r="AK174" s="30">
        <f t="shared" si="196"/>
        <v>0</v>
      </c>
      <c r="AL174" s="30">
        <f t="shared" si="196"/>
        <v>0</v>
      </c>
      <c r="AM174" s="30">
        <f t="shared" si="196"/>
        <v>0</v>
      </c>
      <c r="AN174" s="30">
        <f t="shared" si="196"/>
        <v>0</v>
      </c>
      <c r="AO174" s="30">
        <f t="shared" si="196"/>
        <v>0</v>
      </c>
      <c r="AP174" s="30">
        <f t="shared" si="196"/>
        <v>0</v>
      </c>
      <c r="AQ174" s="30">
        <f t="shared" si="196"/>
        <v>0</v>
      </c>
      <c r="AR174" s="30">
        <f t="shared" si="196"/>
        <v>0</v>
      </c>
      <c r="AS174" s="30">
        <f t="shared" si="196"/>
        <v>0</v>
      </c>
      <c r="AT174" s="30">
        <f t="shared" si="196"/>
        <v>0</v>
      </c>
      <c r="AU174" s="30">
        <f t="shared" si="196"/>
        <v>0</v>
      </c>
      <c r="AV174" s="30">
        <f t="shared" si="196"/>
        <v>0</v>
      </c>
      <c r="AW174" s="30">
        <f t="shared" si="196"/>
        <v>0</v>
      </c>
      <c r="AX174" s="30">
        <f t="shared" si="196"/>
        <v>0</v>
      </c>
      <c r="AY174" s="30">
        <f t="shared" si="196"/>
        <v>0</v>
      </c>
      <c r="AZ174" s="30">
        <f t="shared" si="196"/>
        <v>0</v>
      </c>
      <c r="BA174" s="30">
        <f t="shared" si="196"/>
        <v>0</v>
      </c>
      <c r="BB174" s="30">
        <f t="shared" si="196"/>
        <v>0</v>
      </c>
      <c r="BC174" s="30">
        <f t="shared" si="196"/>
        <v>0</v>
      </c>
      <c r="BD174" s="30">
        <f t="shared" si="196"/>
        <v>0</v>
      </c>
      <c r="BE174" s="30">
        <f t="shared" si="196"/>
        <v>0</v>
      </c>
      <c r="BF174" s="30">
        <f t="shared" si="196"/>
        <v>0</v>
      </c>
      <c r="BG174" s="30">
        <f t="shared" si="196"/>
        <v>0</v>
      </c>
      <c r="BH174" s="30">
        <f t="shared" si="196"/>
        <v>0</v>
      </c>
      <c r="BI174" s="30">
        <f t="shared" si="196"/>
        <v>0</v>
      </c>
      <c r="BJ174" s="30">
        <f t="shared" si="196"/>
        <v>0</v>
      </c>
      <c r="BK174" s="30">
        <f t="shared" si="196"/>
        <v>0</v>
      </c>
      <c r="BL174" s="30">
        <f t="shared" si="196"/>
        <v>0</v>
      </c>
      <c r="BM174" s="30">
        <f t="shared" si="196"/>
        <v>0</v>
      </c>
      <c r="BN174" s="30">
        <f t="shared" si="196"/>
        <v>0</v>
      </c>
      <c r="BO174" s="30">
        <f t="shared" si="196"/>
        <v>0</v>
      </c>
      <c r="BP174" s="30">
        <f t="shared" ref="BP174:CH174" si="197">IF(BP35=0,0,((BP17*0.5)+BO35-BP53)*BP90*BP139*BP$2)</f>
        <v>0</v>
      </c>
      <c r="BQ174" s="30">
        <f t="shared" si="197"/>
        <v>0</v>
      </c>
      <c r="BR174" s="30">
        <f t="shared" si="197"/>
        <v>0</v>
      </c>
      <c r="BS174" s="30">
        <f t="shared" si="197"/>
        <v>0</v>
      </c>
      <c r="BT174" s="30">
        <f t="shared" si="197"/>
        <v>0</v>
      </c>
      <c r="BU174" s="30">
        <f t="shared" si="197"/>
        <v>0</v>
      </c>
      <c r="BV174" s="30">
        <f t="shared" si="197"/>
        <v>0</v>
      </c>
      <c r="BW174" s="30">
        <f t="shared" si="197"/>
        <v>0</v>
      </c>
      <c r="BX174" s="30">
        <f t="shared" si="197"/>
        <v>0</v>
      </c>
      <c r="BY174" s="30">
        <f t="shared" si="197"/>
        <v>0</v>
      </c>
      <c r="BZ174" s="30">
        <f t="shared" si="197"/>
        <v>0</v>
      </c>
      <c r="CA174" s="30">
        <f t="shared" si="197"/>
        <v>0</v>
      </c>
      <c r="CB174" s="30">
        <f t="shared" si="197"/>
        <v>0</v>
      </c>
      <c r="CC174" s="30">
        <f t="shared" si="197"/>
        <v>0</v>
      </c>
      <c r="CD174" s="30">
        <f t="shared" si="197"/>
        <v>0</v>
      </c>
      <c r="CE174" s="30">
        <f t="shared" si="197"/>
        <v>0</v>
      </c>
      <c r="CF174" s="30">
        <f t="shared" si="197"/>
        <v>0</v>
      </c>
      <c r="CG174" s="30">
        <f t="shared" si="197"/>
        <v>0</v>
      </c>
      <c r="CH174" s="33">
        <f t="shared" si="197"/>
        <v>0</v>
      </c>
    </row>
    <row r="175" spans="1:86" ht="15.75" hidden="1" customHeight="1" x14ac:dyDescent="0.3">
      <c r="A175" s="571"/>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71"/>
      <c r="B176" s="281" t="s">
        <v>26</v>
      </c>
      <c r="C176" s="30">
        <f>SUM(C162:C175)</f>
        <v>0</v>
      </c>
      <c r="D176" s="30">
        <f>SUM(D162:D175)</f>
        <v>0</v>
      </c>
      <c r="E176" s="30">
        <f t="shared" ref="E176:BP176" si="198">SUM(E162:E175)</f>
        <v>5.2085282258262824</v>
      </c>
      <c r="F176" s="30">
        <f t="shared" si="198"/>
        <v>11.930086147711304</v>
      </c>
      <c r="G176" s="30">
        <f t="shared" si="198"/>
        <v>27.686377998478303</v>
      </c>
      <c r="H176" s="30">
        <f t="shared" si="198"/>
        <v>110.67476332715032</v>
      </c>
      <c r="I176" s="30">
        <f t="shared" si="198"/>
        <v>197.15639407889691</v>
      </c>
      <c r="J176" s="30">
        <f t="shared" si="198"/>
        <v>224.78650031919631</v>
      </c>
      <c r="K176" s="30">
        <f t="shared" si="198"/>
        <v>304.4711131015377</v>
      </c>
      <c r="L176" s="30">
        <f t="shared" si="198"/>
        <v>197.14703308156015</v>
      </c>
      <c r="M176" s="30">
        <f t="shared" si="198"/>
        <v>164.44193693017729</v>
      </c>
      <c r="N176" s="30">
        <f t="shared" si="198"/>
        <v>304.773530468015</v>
      </c>
      <c r="O176" s="30">
        <f t="shared" si="198"/>
        <v>583.29364286791258</v>
      </c>
      <c r="P176" s="30">
        <f t="shared" si="198"/>
        <v>422.40211366181802</v>
      </c>
      <c r="Q176" s="30">
        <f t="shared" si="198"/>
        <v>515.73859576158861</v>
      </c>
      <c r="R176" s="30">
        <f t="shared" si="198"/>
        <v>387.10136342089771</v>
      </c>
      <c r="S176" s="30">
        <f t="shared" si="198"/>
        <v>550.11249584644224</v>
      </c>
      <c r="T176" s="30">
        <f t="shared" si="198"/>
        <v>1823.3505283573693</v>
      </c>
      <c r="U176" s="30">
        <f t="shared" si="198"/>
        <v>2051.3933199471144</v>
      </c>
      <c r="V176" s="30">
        <f t="shared" si="198"/>
        <v>1708.7948191178969</v>
      </c>
      <c r="W176" s="30">
        <f t="shared" si="198"/>
        <v>1568.4321145713284</v>
      </c>
      <c r="X176" s="30">
        <f t="shared" si="198"/>
        <v>748.59532148909386</v>
      </c>
      <c r="Y176" s="30">
        <f t="shared" si="198"/>
        <v>557.82888208777945</v>
      </c>
      <c r="Z176" s="30">
        <f t="shared" si="198"/>
        <v>467.11632561386028</v>
      </c>
      <c r="AA176" s="30">
        <f t="shared" si="198"/>
        <v>583.29364286791258</v>
      </c>
      <c r="AB176" s="30">
        <f t="shared" si="198"/>
        <v>422.40211366181802</v>
      </c>
      <c r="AC176" s="30">
        <f t="shared" si="198"/>
        <v>515.73859576158861</v>
      </c>
      <c r="AD176" s="30">
        <f t="shared" si="198"/>
        <v>387.10136342089771</v>
      </c>
      <c r="AE176" s="30">
        <f t="shared" si="198"/>
        <v>550.11249584644224</v>
      </c>
      <c r="AF176" s="30">
        <f t="shared" si="198"/>
        <v>1823.3505283573693</v>
      </c>
      <c r="AG176" s="30">
        <f t="shared" si="198"/>
        <v>2051.3933199471144</v>
      </c>
      <c r="AH176" s="30">
        <f t="shared" si="198"/>
        <v>1708.7948191178969</v>
      </c>
      <c r="AI176" s="30">
        <f t="shared" si="198"/>
        <v>1568.4321145713284</v>
      </c>
      <c r="AJ176" s="30">
        <f t="shared" si="198"/>
        <v>748.59532148909386</v>
      </c>
      <c r="AK176" s="30">
        <f t="shared" si="198"/>
        <v>557.82888208777945</v>
      </c>
      <c r="AL176" s="30">
        <f t="shared" si="198"/>
        <v>467.11632561386028</v>
      </c>
      <c r="AM176" s="30">
        <f t="shared" si="198"/>
        <v>583.29364286791258</v>
      </c>
      <c r="AN176" s="30">
        <f t="shared" si="198"/>
        <v>422.40211366181802</v>
      </c>
      <c r="AO176" s="30">
        <f t="shared" si="198"/>
        <v>515.73859576158861</v>
      </c>
      <c r="AP176" s="30">
        <f t="shared" si="198"/>
        <v>387.10136342089771</v>
      </c>
      <c r="AQ176" s="30">
        <f t="shared" si="198"/>
        <v>550.11249584644224</v>
      </c>
      <c r="AR176" s="30">
        <f t="shared" si="198"/>
        <v>1823.3505283573693</v>
      </c>
      <c r="AS176" s="30">
        <f t="shared" si="198"/>
        <v>2051.3933199471144</v>
      </c>
      <c r="AT176" s="30">
        <f t="shared" si="198"/>
        <v>1708.7948191178969</v>
      </c>
      <c r="AU176" s="30">
        <f t="shared" si="198"/>
        <v>1568.4321145713284</v>
      </c>
      <c r="AV176" s="30">
        <f t="shared" si="198"/>
        <v>748.59532148909386</v>
      </c>
      <c r="AW176" s="30">
        <f t="shared" si="198"/>
        <v>557.82888208777945</v>
      </c>
      <c r="AX176" s="30">
        <f t="shared" si="198"/>
        <v>467.11632561386028</v>
      </c>
      <c r="AY176" s="30">
        <f t="shared" si="198"/>
        <v>583.29364286791258</v>
      </c>
      <c r="AZ176" s="30">
        <f t="shared" si="198"/>
        <v>422.40211366181802</v>
      </c>
      <c r="BA176" s="30">
        <f t="shared" si="198"/>
        <v>515.73859576158861</v>
      </c>
      <c r="BB176" s="30">
        <f t="shared" si="198"/>
        <v>387.10136342089771</v>
      </c>
      <c r="BC176" s="30">
        <f t="shared" si="198"/>
        <v>550.11249584644224</v>
      </c>
      <c r="BD176" s="30">
        <f t="shared" si="198"/>
        <v>1823.3505283573693</v>
      </c>
      <c r="BE176" s="30">
        <f t="shared" si="198"/>
        <v>2051.3933199471144</v>
      </c>
      <c r="BF176" s="30">
        <f t="shared" si="198"/>
        <v>1708.7948191178969</v>
      </c>
      <c r="BG176" s="30">
        <f t="shared" si="198"/>
        <v>1568.4321145713284</v>
      </c>
      <c r="BH176" s="30">
        <f t="shared" si="198"/>
        <v>748.59532148909386</v>
      </c>
      <c r="BI176" s="30">
        <f t="shared" si="198"/>
        <v>557.82888208777945</v>
      </c>
      <c r="BJ176" s="30">
        <f t="shared" si="198"/>
        <v>467.11632561386028</v>
      </c>
      <c r="BK176" s="30">
        <f t="shared" si="198"/>
        <v>583.29364286791258</v>
      </c>
      <c r="BL176" s="30">
        <f t="shared" si="198"/>
        <v>422.40211366181802</v>
      </c>
      <c r="BM176" s="30">
        <f t="shared" si="198"/>
        <v>515.73859576158861</v>
      </c>
      <c r="BN176" s="30">
        <f t="shared" si="198"/>
        <v>387.10136342089771</v>
      </c>
      <c r="BO176" s="30">
        <f t="shared" si="198"/>
        <v>550.11249584644224</v>
      </c>
      <c r="BP176" s="30">
        <f t="shared" si="198"/>
        <v>1823.3505283573693</v>
      </c>
      <c r="BQ176" s="30">
        <f t="shared" ref="BQ176:CH176" si="199">SUM(BQ162:BQ175)</f>
        <v>2051.3933199471144</v>
      </c>
      <c r="BR176" s="30">
        <f t="shared" si="199"/>
        <v>1708.7948191178969</v>
      </c>
      <c r="BS176" s="30">
        <f t="shared" si="199"/>
        <v>1568.4321145713284</v>
      </c>
      <c r="BT176" s="30">
        <f t="shared" si="199"/>
        <v>748.59532148909386</v>
      </c>
      <c r="BU176" s="30">
        <f t="shared" si="199"/>
        <v>557.82888208777945</v>
      </c>
      <c r="BV176" s="30">
        <f t="shared" si="199"/>
        <v>467.11632561386028</v>
      </c>
      <c r="BW176" s="30">
        <f t="shared" si="199"/>
        <v>583.29364286791258</v>
      </c>
      <c r="BX176" s="30">
        <f t="shared" si="199"/>
        <v>422.40211366181802</v>
      </c>
      <c r="BY176" s="30">
        <f t="shared" si="199"/>
        <v>515.73859576158861</v>
      </c>
      <c r="BZ176" s="30">
        <f t="shared" si="199"/>
        <v>387.10136342089771</v>
      </c>
      <c r="CA176" s="30">
        <f t="shared" si="199"/>
        <v>550.11249584644224</v>
      </c>
      <c r="CB176" s="30">
        <f t="shared" si="199"/>
        <v>1823.3505283573693</v>
      </c>
      <c r="CC176" s="30">
        <f t="shared" si="199"/>
        <v>2051.3933199471144</v>
      </c>
      <c r="CD176" s="30">
        <f t="shared" si="199"/>
        <v>1708.7948191178969</v>
      </c>
      <c r="CE176" s="30">
        <f t="shared" si="199"/>
        <v>1568.4321145713284</v>
      </c>
      <c r="CF176" s="30">
        <f t="shared" si="199"/>
        <v>748.59532148909386</v>
      </c>
      <c r="CG176" s="30">
        <f t="shared" si="199"/>
        <v>557.82888208777945</v>
      </c>
      <c r="CH176" s="33">
        <f t="shared" si="199"/>
        <v>467.11632561386028</v>
      </c>
    </row>
    <row r="177" spans="1:86" ht="16.5" hidden="1" customHeight="1" thickBot="1" x14ac:dyDescent="0.35">
      <c r="A177" s="572"/>
      <c r="B177" s="156" t="s">
        <v>27</v>
      </c>
      <c r="C177" s="31">
        <f>C176</f>
        <v>0</v>
      </c>
      <c r="D177" s="31">
        <f>C177+D176</f>
        <v>0</v>
      </c>
      <c r="E177" s="31">
        <f t="shared" ref="E177:BP177" si="200">D177+E176</f>
        <v>5.2085282258262824</v>
      </c>
      <c r="F177" s="31">
        <f t="shared" si="200"/>
        <v>17.138614373537585</v>
      </c>
      <c r="G177" s="31">
        <f t="shared" si="200"/>
        <v>44.824992372015885</v>
      </c>
      <c r="H177" s="31">
        <f t="shared" si="200"/>
        <v>155.4997556991662</v>
      </c>
      <c r="I177" s="31">
        <f t="shared" si="200"/>
        <v>352.65614977806308</v>
      </c>
      <c r="J177" s="31">
        <f t="shared" si="200"/>
        <v>577.44265009725939</v>
      </c>
      <c r="K177" s="31">
        <f t="shared" si="200"/>
        <v>881.91376319879714</v>
      </c>
      <c r="L177" s="31">
        <f t="shared" si="200"/>
        <v>1079.0607962803574</v>
      </c>
      <c r="M177" s="31">
        <f t="shared" si="200"/>
        <v>1243.5027332105346</v>
      </c>
      <c r="N177" s="31">
        <f t="shared" si="200"/>
        <v>1548.2762636785496</v>
      </c>
      <c r="O177" s="31">
        <f t="shared" si="200"/>
        <v>2131.5699065464623</v>
      </c>
      <c r="P177" s="31">
        <f t="shared" si="200"/>
        <v>2553.9720202082804</v>
      </c>
      <c r="Q177" s="31">
        <f t="shared" si="200"/>
        <v>3069.7106159698687</v>
      </c>
      <c r="R177" s="31">
        <f t="shared" si="200"/>
        <v>3456.8119793907663</v>
      </c>
      <c r="S177" s="31">
        <f t="shared" si="200"/>
        <v>4006.9244752372088</v>
      </c>
      <c r="T177" s="31">
        <f t="shared" si="200"/>
        <v>5830.2750035945783</v>
      </c>
      <c r="U177" s="31">
        <f t="shared" si="200"/>
        <v>7881.6683235416931</v>
      </c>
      <c r="V177" s="31">
        <f t="shared" si="200"/>
        <v>9590.4631426595897</v>
      </c>
      <c r="W177" s="31">
        <f t="shared" si="200"/>
        <v>11158.895257230917</v>
      </c>
      <c r="X177" s="31">
        <f t="shared" si="200"/>
        <v>11907.490578720011</v>
      </c>
      <c r="Y177" s="31">
        <f t="shared" si="200"/>
        <v>12465.31946080779</v>
      </c>
      <c r="Z177" s="31">
        <f t="shared" si="200"/>
        <v>12932.435786421651</v>
      </c>
      <c r="AA177" s="31">
        <f t="shared" si="200"/>
        <v>13515.729429289564</v>
      </c>
      <c r="AB177" s="31">
        <f t="shared" si="200"/>
        <v>13938.131542951382</v>
      </c>
      <c r="AC177" s="31">
        <f t="shared" si="200"/>
        <v>14453.870138712969</v>
      </c>
      <c r="AD177" s="31">
        <f t="shared" si="200"/>
        <v>14840.971502133867</v>
      </c>
      <c r="AE177" s="31">
        <f t="shared" si="200"/>
        <v>15391.08399798031</v>
      </c>
      <c r="AF177" s="31">
        <f t="shared" si="200"/>
        <v>17214.434526337678</v>
      </c>
      <c r="AG177" s="31">
        <f t="shared" si="200"/>
        <v>19265.827846284792</v>
      </c>
      <c r="AH177" s="31">
        <f t="shared" si="200"/>
        <v>20974.62266540269</v>
      </c>
      <c r="AI177" s="31">
        <f t="shared" si="200"/>
        <v>22543.05477997402</v>
      </c>
      <c r="AJ177" s="31">
        <f t="shared" si="200"/>
        <v>23291.650101463114</v>
      </c>
      <c r="AK177" s="31">
        <f t="shared" si="200"/>
        <v>23849.478983550893</v>
      </c>
      <c r="AL177" s="31">
        <f t="shared" si="200"/>
        <v>24316.595309164753</v>
      </c>
      <c r="AM177" s="31">
        <f t="shared" si="200"/>
        <v>24899.888952032667</v>
      </c>
      <c r="AN177" s="31">
        <f t="shared" si="200"/>
        <v>25322.291065694484</v>
      </c>
      <c r="AO177" s="31">
        <f t="shared" si="200"/>
        <v>25838.029661456072</v>
      </c>
      <c r="AP177" s="31">
        <f t="shared" si="200"/>
        <v>26225.13102487697</v>
      </c>
      <c r="AQ177" s="31">
        <f t="shared" si="200"/>
        <v>26775.243520723412</v>
      </c>
      <c r="AR177" s="31">
        <f t="shared" si="200"/>
        <v>28598.594049080781</v>
      </c>
      <c r="AS177" s="31">
        <f t="shared" si="200"/>
        <v>30649.987369027895</v>
      </c>
      <c r="AT177" s="31">
        <f t="shared" si="200"/>
        <v>32358.782188145793</v>
      </c>
      <c r="AU177" s="31">
        <f t="shared" si="200"/>
        <v>33927.214302717119</v>
      </c>
      <c r="AV177" s="31">
        <f t="shared" si="200"/>
        <v>34675.809624206209</v>
      </c>
      <c r="AW177" s="31">
        <f t="shared" si="200"/>
        <v>35233.638506293988</v>
      </c>
      <c r="AX177" s="31">
        <f t="shared" si="200"/>
        <v>35700.754831907849</v>
      </c>
      <c r="AY177" s="31">
        <f t="shared" si="200"/>
        <v>36284.048474775758</v>
      </c>
      <c r="AZ177" s="31">
        <f t="shared" si="200"/>
        <v>36706.450588437576</v>
      </c>
      <c r="BA177" s="31">
        <f t="shared" si="200"/>
        <v>37222.189184199167</v>
      </c>
      <c r="BB177" s="31">
        <f t="shared" si="200"/>
        <v>37609.290547620069</v>
      </c>
      <c r="BC177" s="31">
        <f t="shared" si="200"/>
        <v>38159.403043466511</v>
      </c>
      <c r="BD177" s="31">
        <f t="shared" si="200"/>
        <v>39982.75357182388</v>
      </c>
      <c r="BE177" s="31">
        <f t="shared" si="200"/>
        <v>42034.146891770994</v>
      </c>
      <c r="BF177" s="31">
        <f t="shared" si="200"/>
        <v>43742.941710888888</v>
      </c>
      <c r="BG177" s="31">
        <f t="shared" si="200"/>
        <v>45311.373825460214</v>
      </c>
      <c r="BH177" s="31">
        <f t="shared" si="200"/>
        <v>46059.969146949305</v>
      </c>
      <c r="BI177" s="31">
        <f t="shared" si="200"/>
        <v>46617.798029037083</v>
      </c>
      <c r="BJ177" s="31">
        <f t="shared" si="200"/>
        <v>47084.914354650944</v>
      </c>
      <c r="BK177" s="31">
        <f t="shared" si="200"/>
        <v>47668.207997518854</v>
      </c>
      <c r="BL177" s="31">
        <f t="shared" si="200"/>
        <v>48090.610111180671</v>
      </c>
      <c r="BM177" s="31">
        <f t="shared" si="200"/>
        <v>48606.348706942263</v>
      </c>
      <c r="BN177" s="31">
        <f t="shared" si="200"/>
        <v>48993.450070363164</v>
      </c>
      <c r="BO177" s="31">
        <f t="shared" si="200"/>
        <v>49543.562566209606</v>
      </c>
      <c r="BP177" s="31">
        <f t="shared" si="200"/>
        <v>51366.913094566975</v>
      </c>
      <c r="BQ177" s="31">
        <f t="shared" ref="BQ177:CH177" si="201">BP177+BQ176</f>
        <v>53418.306414514089</v>
      </c>
      <c r="BR177" s="31">
        <f t="shared" si="201"/>
        <v>55127.101233631984</v>
      </c>
      <c r="BS177" s="31">
        <f t="shared" si="201"/>
        <v>56695.533348203309</v>
      </c>
      <c r="BT177" s="31">
        <f t="shared" si="201"/>
        <v>57444.1286696924</v>
      </c>
      <c r="BU177" s="31">
        <f t="shared" si="201"/>
        <v>58001.957551780179</v>
      </c>
      <c r="BV177" s="31">
        <f t="shared" si="201"/>
        <v>58469.073877394039</v>
      </c>
      <c r="BW177" s="31">
        <f t="shared" si="201"/>
        <v>59052.367520261949</v>
      </c>
      <c r="BX177" s="31">
        <f t="shared" si="201"/>
        <v>59474.769633923766</v>
      </c>
      <c r="BY177" s="31">
        <f t="shared" si="201"/>
        <v>59990.508229685358</v>
      </c>
      <c r="BZ177" s="31">
        <f t="shared" si="201"/>
        <v>60377.609593106259</v>
      </c>
      <c r="CA177" s="31">
        <f t="shared" si="201"/>
        <v>60927.722088952702</v>
      </c>
      <c r="CB177" s="31">
        <f t="shared" si="201"/>
        <v>62751.07261731007</v>
      </c>
      <c r="CC177" s="31">
        <f t="shared" si="201"/>
        <v>64802.465937257184</v>
      </c>
      <c r="CD177" s="31">
        <f t="shared" si="201"/>
        <v>66511.260756375079</v>
      </c>
      <c r="CE177" s="31">
        <f t="shared" si="201"/>
        <v>68079.692870946412</v>
      </c>
      <c r="CF177" s="31">
        <f t="shared" si="201"/>
        <v>68828.288192435502</v>
      </c>
      <c r="CG177" s="31">
        <f t="shared" si="201"/>
        <v>69386.117074523281</v>
      </c>
      <c r="CH177" s="34">
        <f t="shared" si="201"/>
        <v>69853.233400137135</v>
      </c>
    </row>
    <row r="178" spans="1:86" hidden="1" x14ac:dyDescent="0.3">
      <c r="A178" s="113"/>
      <c r="B178" s="113" t="s">
        <v>129</v>
      </c>
      <c r="C178" s="118">
        <f>C157+C176</f>
        <v>0</v>
      </c>
      <c r="D178" s="118"/>
      <c r="E178" s="118">
        <f>E157+E176</f>
        <v>72.129346896256408</v>
      </c>
      <c r="F178" s="118">
        <f t="shared" ref="F178:N178" si="202">F157+F176</f>
        <v>167.36559659958118</v>
      </c>
      <c r="G178" s="118">
        <f t="shared" si="202"/>
        <v>367.36345384038071</v>
      </c>
      <c r="H178" s="118">
        <f t="shared" si="202"/>
        <v>863.50295610318358</v>
      </c>
      <c r="I178" s="118">
        <f t="shared" si="202"/>
        <v>1638.5491879562405</v>
      </c>
      <c r="J178" s="118">
        <f t="shared" si="202"/>
        <v>1807.5998497063151</v>
      </c>
      <c r="K178" s="118">
        <f t="shared" si="202"/>
        <v>2665.6143463255262</v>
      </c>
      <c r="L178" s="118">
        <f t="shared" si="202"/>
        <v>2284.2274190168282</v>
      </c>
      <c r="M178" s="118">
        <f t="shared" si="202"/>
        <v>2112.9255616598107</v>
      </c>
      <c r="N178" s="118">
        <f t="shared" si="202"/>
        <v>4874.9830272513063</v>
      </c>
    </row>
    <row r="179" spans="1:86" hidden="1" x14ac:dyDescent="0.3">
      <c r="A179" s="113"/>
      <c r="B179" s="113" t="s">
        <v>188</v>
      </c>
      <c r="C179" s="116">
        <f>C178-C73</f>
        <v>0</v>
      </c>
      <c r="D179" s="116">
        <f t="shared" ref="D179:BO179" si="203">D178-D73</f>
        <v>0</v>
      </c>
      <c r="E179" s="116">
        <f t="shared" si="203"/>
        <v>-3.3126843716502208E-4</v>
      </c>
      <c r="F179" s="116">
        <f t="shared" si="203"/>
        <v>7.9868954767903233E-4</v>
      </c>
      <c r="G179" s="116">
        <f t="shared" si="203"/>
        <v>-1.0072995169139176E-3</v>
      </c>
      <c r="H179" s="116">
        <f t="shared" si="203"/>
        <v>-3.6376582822867931E-3</v>
      </c>
      <c r="I179" s="116">
        <f t="shared" si="203"/>
        <v>0</v>
      </c>
      <c r="J179" s="116">
        <f t="shared" si="203"/>
        <v>0</v>
      </c>
      <c r="K179" s="116">
        <f t="shared" si="203"/>
        <v>0</v>
      </c>
      <c r="L179" s="116">
        <f t="shared" si="203"/>
        <v>0</v>
      </c>
      <c r="M179" s="116">
        <f t="shared" si="203"/>
        <v>0</v>
      </c>
      <c r="N179" s="116">
        <f t="shared" si="203"/>
        <v>0</v>
      </c>
      <c r="O179" s="116">
        <f t="shared" si="203"/>
        <v>-8244.1517152835186</v>
      </c>
      <c r="P179" s="116">
        <f t="shared" si="203"/>
        <v>-6311.0598952472283</v>
      </c>
      <c r="Q179" s="116">
        <f t="shared" si="203"/>
        <v>-7086.2095702256311</v>
      </c>
      <c r="R179" s="116">
        <f t="shared" si="203"/>
        <v>-7025.4151100246609</v>
      </c>
      <c r="S179" s="116">
        <f t="shared" si="203"/>
        <v>-8844.6362625283582</v>
      </c>
      <c r="T179" s="116">
        <f t="shared" si="203"/>
        <v>-13956.131114709406</v>
      </c>
      <c r="U179" s="116">
        <f t="shared" si="203"/>
        <v>-17048.946722129091</v>
      </c>
      <c r="V179" s="116">
        <f t="shared" si="203"/>
        <v>-13741.115475485973</v>
      </c>
      <c r="W179" s="116">
        <f t="shared" si="203"/>
        <v>-13731.467341024079</v>
      </c>
      <c r="X179" s="116">
        <f t="shared" si="203"/>
        <v>-8673.5363569265137</v>
      </c>
      <c r="Y179" s="116">
        <f t="shared" si="203"/>
        <v>-7167.5810076102771</v>
      </c>
      <c r="Z179" s="116">
        <f t="shared" si="203"/>
        <v>-7471.7254993328461</v>
      </c>
      <c r="AA179" s="116">
        <f t="shared" si="203"/>
        <v>-8244.1517152835186</v>
      </c>
      <c r="AB179" s="116">
        <f t="shared" si="203"/>
        <v>-6311.0598952472283</v>
      </c>
      <c r="AC179" s="116">
        <f t="shared" si="203"/>
        <v>-7086.2095702256311</v>
      </c>
      <c r="AD179" s="116">
        <f t="shared" si="203"/>
        <v>-7025.4151100246609</v>
      </c>
      <c r="AE179" s="116">
        <f t="shared" si="203"/>
        <v>-8844.6362625283582</v>
      </c>
      <c r="AF179" s="116">
        <f t="shared" si="203"/>
        <v>-13956.131114709406</v>
      </c>
      <c r="AG179" s="116">
        <f t="shared" si="203"/>
        <v>-17048.946722129091</v>
      </c>
      <c r="AH179" s="116">
        <f t="shared" si="203"/>
        <v>-13741.115475485973</v>
      </c>
      <c r="AI179" s="116">
        <f t="shared" si="203"/>
        <v>-13731.467341024079</v>
      </c>
      <c r="AJ179" s="116">
        <f t="shared" si="203"/>
        <v>-8673.5363569265137</v>
      </c>
      <c r="AK179" s="116">
        <f t="shared" si="203"/>
        <v>-7167.5810076102771</v>
      </c>
      <c r="AL179" s="116">
        <f t="shared" si="203"/>
        <v>-7471.7254993328461</v>
      </c>
      <c r="AM179" s="116">
        <f t="shared" si="203"/>
        <v>-8244.1517152835186</v>
      </c>
      <c r="AN179" s="116">
        <f t="shared" si="203"/>
        <v>-6311.0598952472283</v>
      </c>
      <c r="AO179" s="116">
        <f t="shared" si="203"/>
        <v>-7086.2095702256311</v>
      </c>
      <c r="AP179" s="116">
        <f t="shared" si="203"/>
        <v>-7025.4151100246609</v>
      </c>
      <c r="AQ179" s="116">
        <f t="shared" si="203"/>
        <v>-8844.6362625283582</v>
      </c>
      <c r="AR179" s="116">
        <f t="shared" si="203"/>
        <v>-13956.131114709406</v>
      </c>
      <c r="AS179" s="116">
        <f t="shared" si="203"/>
        <v>-17048.946722129091</v>
      </c>
      <c r="AT179" s="116">
        <f t="shared" si="203"/>
        <v>-13741.115475485973</v>
      </c>
      <c r="AU179" s="116">
        <f t="shared" si="203"/>
        <v>-13731.467341024079</v>
      </c>
      <c r="AV179" s="116">
        <f t="shared" si="203"/>
        <v>-8673.5363569265137</v>
      </c>
      <c r="AW179" s="116">
        <f t="shared" si="203"/>
        <v>-7167.5810076102771</v>
      </c>
      <c r="AX179" s="116">
        <f t="shared" si="203"/>
        <v>-7471.7254993328461</v>
      </c>
      <c r="AY179" s="116">
        <f t="shared" si="203"/>
        <v>-8244.1517152835186</v>
      </c>
      <c r="AZ179" s="116">
        <f t="shared" si="203"/>
        <v>-6311.0598952472283</v>
      </c>
      <c r="BA179" s="116">
        <f t="shared" si="203"/>
        <v>-7086.2095702256311</v>
      </c>
      <c r="BB179" s="116">
        <f t="shared" si="203"/>
        <v>-7025.4151100246609</v>
      </c>
      <c r="BC179" s="116">
        <f t="shared" si="203"/>
        <v>-8844.6362625283582</v>
      </c>
      <c r="BD179" s="116">
        <f t="shared" si="203"/>
        <v>-13956.131114709406</v>
      </c>
      <c r="BE179" s="116">
        <f t="shared" si="203"/>
        <v>-17048.946722129091</v>
      </c>
      <c r="BF179" s="116">
        <f t="shared" si="203"/>
        <v>-13741.115475485973</v>
      </c>
      <c r="BG179" s="116">
        <f t="shared" si="203"/>
        <v>-13731.467341024079</v>
      </c>
      <c r="BH179" s="116">
        <f t="shared" si="203"/>
        <v>-8673.5363569265137</v>
      </c>
      <c r="BI179" s="116">
        <f t="shared" si="203"/>
        <v>-7167.5810076102771</v>
      </c>
      <c r="BJ179" s="116">
        <f t="shared" si="203"/>
        <v>-7471.7254993328461</v>
      </c>
      <c r="BK179" s="116">
        <f t="shared" si="203"/>
        <v>-8244.1517152835186</v>
      </c>
      <c r="BL179" s="116">
        <f t="shared" si="203"/>
        <v>-6311.0598952472283</v>
      </c>
      <c r="BM179" s="116">
        <f t="shared" si="203"/>
        <v>-7086.2095702256311</v>
      </c>
      <c r="BN179" s="116">
        <f t="shared" si="203"/>
        <v>-7025.4151100246609</v>
      </c>
      <c r="BO179" s="116">
        <f t="shared" si="203"/>
        <v>-8844.6362625283582</v>
      </c>
      <c r="BP179" s="116">
        <f t="shared" ref="BP179:CH179" si="204">BP178-BP73</f>
        <v>-13956.131114709406</v>
      </c>
      <c r="BQ179" s="116">
        <f t="shared" si="204"/>
        <v>-17048.946722129091</v>
      </c>
      <c r="BR179" s="116">
        <f t="shared" si="204"/>
        <v>-13741.115475485973</v>
      </c>
      <c r="BS179" s="116">
        <f t="shared" si="204"/>
        <v>-13731.467341024079</v>
      </c>
      <c r="BT179" s="116">
        <f t="shared" si="204"/>
        <v>-8673.5363569265137</v>
      </c>
      <c r="BU179" s="116">
        <f t="shared" si="204"/>
        <v>-7167.5810076102771</v>
      </c>
      <c r="BV179" s="116">
        <f t="shared" si="204"/>
        <v>-7471.7254993328461</v>
      </c>
      <c r="BW179" s="116">
        <f t="shared" si="204"/>
        <v>-8244.1517152835186</v>
      </c>
      <c r="BX179" s="116">
        <f t="shared" si="204"/>
        <v>-6311.0598952472283</v>
      </c>
      <c r="BY179" s="116">
        <f t="shared" si="204"/>
        <v>-7086.2095702256311</v>
      </c>
      <c r="BZ179" s="116">
        <f t="shared" si="204"/>
        <v>-7025.4151100246609</v>
      </c>
      <c r="CA179" s="116">
        <f t="shared" si="204"/>
        <v>-8844.6362625283582</v>
      </c>
      <c r="CB179" s="116">
        <f t="shared" si="204"/>
        <v>-13956.131114709406</v>
      </c>
      <c r="CC179" s="116">
        <f t="shared" si="204"/>
        <v>-17048.946722129091</v>
      </c>
      <c r="CD179" s="116">
        <f t="shared" si="204"/>
        <v>-13741.115475485973</v>
      </c>
      <c r="CE179" s="116">
        <f t="shared" si="204"/>
        <v>-13731.467341024079</v>
      </c>
      <c r="CF179" s="116">
        <f t="shared" si="204"/>
        <v>-8673.5363569265137</v>
      </c>
      <c r="CG179" s="116">
        <f t="shared" si="204"/>
        <v>-7167.5810076102771</v>
      </c>
      <c r="CH179" s="116">
        <f t="shared" si="204"/>
        <v>-7471.7254993328461</v>
      </c>
    </row>
    <row r="180" spans="1:86" ht="15" hidden="1" thickBot="1" x14ac:dyDescent="0.35">
      <c r="A180" s="113"/>
      <c r="B180" s="113"/>
      <c r="C180" s="116"/>
      <c r="D180" s="116"/>
      <c r="E180" s="116"/>
      <c r="F180" s="116"/>
      <c r="G180" s="116"/>
      <c r="H180" s="116"/>
      <c r="I180" s="116"/>
      <c r="J180" s="116"/>
      <c r="K180" s="116"/>
      <c r="L180" s="116"/>
      <c r="M180" s="116"/>
      <c r="N180" s="116"/>
    </row>
    <row r="181" spans="1:86" ht="15" hidden="1" thickBot="1" x14ac:dyDescent="0.35">
      <c r="A181" s="113"/>
      <c r="B181" s="301" t="s">
        <v>39</v>
      </c>
      <c r="C181" s="174">
        <f>C$4</f>
        <v>44927</v>
      </c>
      <c r="D181" s="174">
        <f t="shared" ref="D181:BO181" si="205">D$4</f>
        <v>44958</v>
      </c>
      <c r="E181" s="174">
        <f t="shared" si="205"/>
        <v>44986</v>
      </c>
      <c r="F181" s="174">
        <f t="shared" si="205"/>
        <v>45017</v>
      </c>
      <c r="G181" s="174">
        <f t="shared" si="205"/>
        <v>45047</v>
      </c>
      <c r="H181" s="174">
        <f t="shared" si="205"/>
        <v>45078</v>
      </c>
      <c r="I181" s="174">
        <f t="shared" si="205"/>
        <v>45108</v>
      </c>
      <c r="J181" s="174">
        <f t="shared" si="205"/>
        <v>45139</v>
      </c>
      <c r="K181" s="174">
        <f t="shared" si="205"/>
        <v>45170</v>
      </c>
      <c r="L181" s="174">
        <f t="shared" si="205"/>
        <v>45200</v>
      </c>
      <c r="M181" s="174">
        <f t="shared" si="205"/>
        <v>45231</v>
      </c>
      <c r="N181" s="174">
        <f t="shared" si="205"/>
        <v>45261</v>
      </c>
      <c r="O181" s="174">
        <f t="shared" si="205"/>
        <v>45292</v>
      </c>
      <c r="P181" s="174">
        <f t="shared" si="205"/>
        <v>45323</v>
      </c>
      <c r="Q181" s="174">
        <f t="shared" si="205"/>
        <v>45352</v>
      </c>
      <c r="R181" s="174">
        <f t="shared" si="205"/>
        <v>45383</v>
      </c>
      <c r="S181" s="174">
        <f t="shared" si="205"/>
        <v>45413</v>
      </c>
      <c r="T181" s="174">
        <f t="shared" si="205"/>
        <v>45444</v>
      </c>
      <c r="U181" s="174">
        <f t="shared" si="205"/>
        <v>45474</v>
      </c>
      <c r="V181" s="174">
        <f t="shared" si="205"/>
        <v>45505</v>
      </c>
      <c r="W181" s="174">
        <f t="shared" si="205"/>
        <v>45536</v>
      </c>
      <c r="X181" s="174">
        <f t="shared" si="205"/>
        <v>45566</v>
      </c>
      <c r="Y181" s="174">
        <f t="shared" si="205"/>
        <v>45597</v>
      </c>
      <c r="Z181" s="174">
        <f t="shared" si="205"/>
        <v>45627</v>
      </c>
      <c r="AA181" s="174">
        <f t="shared" si="205"/>
        <v>45658</v>
      </c>
      <c r="AB181" s="174">
        <f t="shared" si="205"/>
        <v>45689</v>
      </c>
      <c r="AC181" s="174">
        <f t="shared" si="205"/>
        <v>45717</v>
      </c>
      <c r="AD181" s="174">
        <f t="shared" si="205"/>
        <v>45748</v>
      </c>
      <c r="AE181" s="174">
        <f t="shared" si="205"/>
        <v>45778</v>
      </c>
      <c r="AF181" s="174">
        <f t="shared" si="205"/>
        <v>45809</v>
      </c>
      <c r="AG181" s="174">
        <f t="shared" si="205"/>
        <v>45839</v>
      </c>
      <c r="AH181" s="174">
        <f t="shared" si="205"/>
        <v>45870</v>
      </c>
      <c r="AI181" s="174">
        <f t="shared" si="205"/>
        <v>45901</v>
      </c>
      <c r="AJ181" s="174">
        <f t="shared" si="205"/>
        <v>45931</v>
      </c>
      <c r="AK181" s="174">
        <f t="shared" si="205"/>
        <v>45962</v>
      </c>
      <c r="AL181" s="174">
        <f t="shared" si="205"/>
        <v>45992</v>
      </c>
      <c r="AM181" s="174">
        <f t="shared" si="205"/>
        <v>46023</v>
      </c>
      <c r="AN181" s="174">
        <f t="shared" si="205"/>
        <v>46054</v>
      </c>
      <c r="AO181" s="174">
        <f t="shared" si="205"/>
        <v>46082</v>
      </c>
      <c r="AP181" s="174">
        <f t="shared" si="205"/>
        <v>46113</v>
      </c>
      <c r="AQ181" s="174">
        <f t="shared" si="205"/>
        <v>46143</v>
      </c>
      <c r="AR181" s="174">
        <f t="shared" si="205"/>
        <v>46174</v>
      </c>
      <c r="AS181" s="174">
        <f t="shared" si="205"/>
        <v>46204</v>
      </c>
      <c r="AT181" s="174">
        <f t="shared" si="205"/>
        <v>46235</v>
      </c>
      <c r="AU181" s="174">
        <f t="shared" si="205"/>
        <v>46266</v>
      </c>
      <c r="AV181" s="174">
        <f t="shared" si="205"/>
        <v>46296</v>
      </c>
      <c r="AW181" s="174">
        <f t="shared" si="205"/>
        <v>46327</v>
      </c>
      <c r="AX181" s="174">
        <f t="shared" si="205"/>
        <v>46357</v>
      </c>
      <c r="AY181" s="174">
        <f t="shared" si="205"/>
        <v>46388</v>
      </c>
      <c r="AZ181" s="174">
        <f t="shared" si="205"/>
        <v>46419</v>
      </c>
      <c r="BA181" s="174">
        <f t="shared" si="205"/>
        <v>46447</v>
      </c>
      <c r="BB181" s="174">
        <f t="shared" si="205"/>
        <v>46478</v>
      </c>
      <c r="BC181" s="174">
        <f t="shared" si="205"/>
        <v>46508</v>
      </c>
      <c r="BD181" s="174">
        <f t="shared" si="205"/>
        <v>46539</v>
      </c>
      <c r="BE181" s="174">
        <f t="shared" si="205"/>
        <v>46569</v>
      </c>
      <c r="BF181" s="174">
        <f t="shared" si="205"/>
        <v>46600</v>
      </c>
      <c r="BG181" s="174">
        <f t="shared" si="205"/>
        <v>46631</v>
      </c>
      <c r="BH181" s="174">
        <f t="shared" si="205"/>
        <v>46661</v>
      </c>
      <c r="BI181" s="174">
        <f t="shared" si="205"/>
        <v>46692</v>
      </c>
      <c r="BJ181" s="174">
        <f t="shared" si="205"/>
        <v>46722</v>
      </c>
      <c r="BK181" s="174">
        <f t="shared" si="205"/>
        <v>46753</v>
      </c>
      <c r="BL181" s="174">
        <f t="shared" si="205"/>
        <v>46784</v>
      </c>
      <c r="BM181" s="174">
        <f t="shared" si="205"/>
        <v>46813</v>
      </c>
      <c r="BN181" s="174">
        <f t="shared" si="205"/>
        <v>46844</v>
      </c>
      <c r="BO181" s="174">
        <f t="shared" si="205"/>
        <v>46874</v>
      </c>
      <c r="BP181" s="174">
        <f t="shared" ref="BP181:CH181" si="206">BP$4</f>
        <v>46905</v>
      </c>
      <c r="BQ181" s="174">
        <f t="shared" si="206"/>
        <v>46935</v>
      </c>
      <c r="BR181" s="174">
        <f t="shared" si="206"/>
        <v>46966</v>
      </c>
      <c r="BS181" s="174">
        <f t="shared" si="206"/>
        <v>46997</v>
      </c>
      <c r="BT181" s="174">
        <f t="shared" si="206"/>
        <v>47027</v>
      </c>
      <c r="BU181" s="174">
        <f t="shared" si="206"/>
        <v>47058</v>
      </c>
      <c r="BV181" s="174">
        <f t="shared" si="206"/>
        <v>47088</v>
      </c>
      <c r="BW181" s="174">
        <f t="shared" si="206"/>
        <v>47119</v>
      </c>
      <c r="BX181" s="174">
        <f t="shared" si="206"/>
        <v>47150</v>
      </c>
      <c r="BY181" s="174">
        <f t="shared" si="206"/>
        <v>47178</v>
      </c>
      <c r="BZ181" s="174">
        <f t="shared" si="206"/>
        <v>47209</v>
      </c>
      <c r="CA181" s="174">
        <f t="shared" si="206"/>
        <v>47239</v>
      </c>
      <c r="CB181" s="174">
        <f t="shared" si="206"/>
        <v>47270</v>
      </c>
      <c r="CC181" s="174">
        <f t="shared" si="206"/>
        <v>47300</v>
      </c>
      <c r="CD181" s="174">
        <f t="shared" si="206"/>
        <v>47331</v>
      </c>
      <c r="CE181" s="174">
        <f t="shared" si="206"/>
        <v>47362</v>
      </c>
      <c r="CF181" s="174">
        <f t="shared" si="206"/>
        <v>47392</v>
      </c>
      <c r="CG181" s="174">
        <f t="shared" si="206"/>
        <v>47423</v>
      </c>
      <c r="CH181" s="175">
        <f t="shared" si="206"/>
        <v>47453</v>
      </c>
    </row>
    <row r="182" spans="1:86" hidden="1" x14ac:dyDescent="0.3">
      <c r="A182" s="113"/>
      <c r="B182" s="295" t="s">
        <v>130</v>
      </c>
      <c r="C182" s="126">
        <f>C157*'YTD PROGRAM SUMMARY'!C39</f>
        <v>0</v>
      </c>
      <c r="D182" s="126">
        <f>D157*'YTD PROGRAM SUMMARY'!D39</f>
        <v>0</v>
      </c>
      <c r="E182" s="126">
        <f>E157*'YTD PROGRAM SUMMARY'!E39</f>
        <v>58.942032445069799</v>
      </c>
      <c r="F182" s="126">
        <f>F157*'YTD PROGRAM SUMMARY'!F39</f>
        <v>141.68896913293753</v>
      </c>
      <c r="G182" s="126">
        <f>G157*'YTD PROGRAM SUMMARY'!G39</f>
        <v>316.03202794629254</v>
      </c>
      <c r="H182" s="126">
        <f>H157*'YTD PROGRAM SUMMARY'!H39</f>
        <v>564.75399436330792</v>
      </c>
      <c r="I182" s="126">
        <f>I157*'YTD PROGRAM SUMMARY'!I39</f>
        <v>1300.3308684378508</v>
      </c>
      <c r="J182" s="126">
        <f>J157*'YTD PROGRAM SUMMARY'!J39</f>
        <v>1247.0420940850358</v>
      </c>
      <c r="K182" s="126">
        <f>K157*'YTD PROGRAM SUMMARY'!K39</f>
        <v>2066.9445106696094</v>
      </c>
      <c r="L182" s="126">
        <f>L157*'YTD PROGRAM SUMMARY'!L39</f>
        <v>2073.8939134348911</v>
      </c>
      <c r="M182" s="126">
        <f>M157*'YTD PROGRAM SUMMARY'!M39</f>
        <v>1757.1674703156482</v>
      </c>
      <c r="N182" s="126">
        <f>N157*'YTD PROGRAM SUMMARY'!N39</f>
        <v>4295.9656331322694</v>
      </c>
      <c r="O182" s="258">
        <f>O157*'YTD PROGRAM SUMMARY'!O39</f>
        <v>0</v>
      </c>
      <c r="P182" s="258">
        <f>P157*'YTD PROGRAM SUMMARY'!P39</f>
        <v>0</v>
      </c>
      <c r="Q182" s="258">
        <f>Q157*'YTD PROGRAM SUMMARY'!Q39</f>
        <v>0</v>
      </c>
      <c r="R182" s="258">
        <f>R157*'YTD PROGRAM SUMMARY'!R39</f>
        <v>0</v>
      </c>
      <c r="S182" s="258">
        <f>S157*'YTD PROGRAM SUMMARY'!S39</f>
        <v>0</v>
      </c>
      <c r="T182" s="258">
        <f>T157*'YTD PROGRAM SUMMARY'!T39</f>
        <v>0</v>
      </c>
      <c r="U182" s="258">
        <f>U157*'YTD PROGRAM SUMMARY'!U39</f>
        <v>0</v>
      </c>
      <c r="V182" s="258">
        <f>V157*'YTD PROGRAM SUMMARY'!V39</f>
        <v>0</v>
      </c>
      <c r="W182" s="258">
        <f>W157*'YTD PROGRAM SUMMARY'!W39</f>
        <v>0</v>
      </c>
      <c r="X182" s="258">
        <f>X157*'YTD PROGRAM SUMMARY'!X39</f>
        <v>0</v>
      </c>
      <c r="Y182" s="258">
        <f>Y157*'YTD PROGRAM SUMMARY'!Y39</f>
        <v>0</v>
      </c>
      <c r="Z182" s="258">
        <f>Z157*'YTD PROGRAM SUMMARY'!Z39</f>
        <v>0</v>
      </c>
      <c r="AA182" s="258">
        <f>AA157*'YTD PROGRAM SUMMARY'!AA39</f>
        <v>0</v>
      </c>
      <c r="AB182" s="258">
        <f>AB157*'YTD PROGRAM SUMMARY'!AB39</f>
        <v>0</v>
      </c>
      <c r="AC182" s="258">
        <f>AC157*'YTD PROGRAM SUMMARY'!AC39</f>
        <v>0</v>
      </c>
      <c r="AD182" s="258">
        <f>AD157*'YTD PROGRAM SUMMARY'!AD39</f>
        <v>0</v>
      </c>
      <c r="AE182" s="258">
        <f>AE157*'YTD PROGRAM SUMMARY'!AE39</f>
        <v>0</v>
      </c>
      <c r="AF182" s="258">
        <f>AF157*'YTD PROGRAM SUMMARY'!AF39</f>
        <v>0</v>
      </c>
      <c r="AG182" s="258">
        <f>AG157*'YTD PROGRAM SUMMARY'!AG39</f>
        <v>0</v>
      </c>
      <c r="AH182" s="258">
        <f>AH157*'YTD PROGRAM SUMMARY'!AH39</f>
        <v>0</v>
      </c>
      <c r="AI182" s="258">
        <f>AI157*'YTD PROGRAM SUMMARY'!AI39</f>
        <v>0</v>
      </c>
      <c r="AJ182" s="258">
        <f>AJ157*'YTD PROGRAM SUMMARY'!AJ39</f>
        <v>0</v>
      </c>
      <c r="AK182" s="258">
        <f>AK157*'YTD PROGRAM SUMMARY'!AK39</f>
        <v>0</v>
      </c>
      <c r="AL182" s="258">
        <f>AL157*'YTD PROGRAM SUMMARY'!AL39</f>
        <v>0</v>
      </c>
      <c r="AM182" s="258">
        <f>AM157*'YTD PROGRAM SUMMARY'!AM39</f>
        <v>0</v>
      </c>
      <c r="AN182" s="258">
        <f>AN157*'YTD PROGRAM SUMMARY'!AN39</f>
        <v>0</v>
      </c>
      <c r="AO182" s="258">
        <f>AO157*'YTD PROGRAM SUMMARY'!AO39</f>
        <v>0</v>
      </c>
      <c r="AP182" s="258">
        <f>AP157*'YTD PROGRAM SUMMARY'!AP39</f>
        <v>0</v>
      </c>
      <c r="AQ182" s="258">
        <f>AQ157*'YTD PROGRAM SUMMARY'!AQ39</f>
        <v>0</v>
      </c>
      <c r="AR182" s="258">
        <f>AR157*'YTD PROGRAM SUMMARY'!AR39</f>
        <v>0</v>
      </c>
      <c r="AS182" s="258">
        <f>AS157*'YTD PROGRAM SUMMARY'!AS39</f>
        <v>0</v>
      </c>
      <c r="AT182" s="258">
        <f>AT157*'YTD PROGRAM SUMMARY'!AT39</f>
        <v>0</v>
      </c>
      <c r="AU182" s="258">
        <f>AU157*'YTD PROGRAM SUMMARY'!AU39</f>
        <v>0</v>
      </c>
      <c r="AV182" s="258">
        <f>AV157*'YTD PROGRAM SUMMARY'!AV39</f>
        <v>0</v>
      </c>
      <c r="AW182" s="258">
        <f>AW157*'YTD PROGRAM SUMMARY'!AW39</f>
        <v>0</v>
      </c>
      <c r="AX182" s="258">
        <f>AX157*'YTD PROGRAM SUMMARY'!AX39</f>
        <v>0</v>
      </c>
      <c r="AY182" s="258">
        <f>AY157*'YTD PROGRAM SUMMARY'!AY39</f>
        <v>0</v>
      </c>
      <c r="AZ182" s="258">
        <f>AZ157*'YTD PROGRAM SUMMARY'!AZ39</f>
        <v>0</v>
      </c>
      <c r="BA182" s="258">
        <f>BA157*'YTD PROGRAM SUMMARY'!BA39</f>
        <v>0</v>
      </c>
      <c r="BB182" s="258">
        <f>BB157*'YTD PROGRAM SUMMARY'!BB39</f>
        <v>0</v>
      </c>
      <c r="BC182" s="258">
        <f>BC157*'YTD PROGRAM SUMMARY'!BC39</f>
        <v>0</v>
      </c>
      <c r="BD182" s="258">
        <f>BD157*'YTD PROGRAM SUMMARY'!BD39</f>
        <v>0</v>
      </c>
      <c r="BE182" s="258">
        <f>BE157*'YTD PROGRAM SUMMARY'!BE39</f>
        <v>0</v>
      </c>
      <c r="BF182" s="258">
        <f>BF157*'YTD PROGRAM SUMMARY'!BF39</f>
        <v>0</v>
      </c>
      <c r="BG182" s="258">
        <f>BG157*'YTD PROGRAM SUMMARY'!BG39</f>
        <v>0</v>
      </c>
      <c r="BH182" s="258">
        <f>BH157*'YTD PROGRAM SUMMARY'!BH39</f>
        <v>0</v>
      </c>
      <c r="BI182" s="258">
        <f>BI157*'YTD PROGRAM SUMMARY'!BI39</f>
        <v>0</v>
      </c>
      <c r="BJ182" s="258">
        <f>BJ157*'YTD PROGRAM SUMMARY'!BJ39</f>
        <v>0</v>
      </c>
      <c r="BK182" s="258">
        <f>BK157*'YTD PROGRAM SUMMARY'!BK39</f>
        <v>0</v>
      </c>
      <c r="BL182" s="258">
        <f>BL157*'YTD PROGRAM SUMMARY'!BL39</f>
        <v>0</v>
      </c>
      <c r="BM182" s="258">
        <f>BM157*'YTD PROGRAM SUMMARY'!BM39</f>
        <v>0</v>
      </c>
      <c r="BN182" s="258">
        <f>BN157*'YTD PROGRAM SUMMARY'!BN39</f>
        <v>0</v>
      </c>
      <c r="BO182" s="258">
        <f>BO157*'YTD PROGRAM SUMMARY'!BO39</f>
        <v>0</v>
      </c>
      <c r="BP182" s="258">
        <f>BP157*'YTD PROGRAM SUMMARY'!BP39</f>
        <v>0</v>
      </c>
      <c r="BQ182" s="258">
        <f>BQ157*'YTD PROGRAM SUMMARY'!BQ39</f>
        <v>0</v>
      </c>
      <c r="BR182" s="258">
        <f>BR157*'YTD PROGRAM SUMMARY'!BR39</f>
        <v>0</v>
      </c>
      <c r="BS182" s="258">
        <f>BS157*'YTD PROGRAM SUMMARY'!BS39</f>
        <v>0</v>
      </c>
      <c r="BT182" s="258">
        <f>BT157*'YTD PROGRAM SUMMARY'!BT39</f>
        <v>0</v>
      </c>
      <c r="BU182" s="258">
        <f>BU157*'YTD PROGRAM SUMMARY'!BU39</f>
        <v>0</v>
      </c>
      <c r="BV182" s="258">
        <f>BV157*'YTD PROGRAM SUMMARY'!BV39</f>
        <v>0</v>
      </c>
      <c r="BW182" s="258">
        <f>BW157*'YTD PROGRAM SUMMARY'!BW39</f>
        <v>0</v>
      </c>
      <c r="BX182" s="258">
        <f>BX157*'YTD PROGRAM SUMMARY'!BX39</f>
        <v>0</v>
      </c>
      <c r="BY182" s="258">
        <f>BY157*'YTD PROGRAM SUMMARY'!BY39</f>
        <v>0</v>
      </c>
      <c r="BZ182" s="258">
        <f>BZ157*'YTD PROGRAM SUMMARY'!BZ39</f>
        <v>0</v>
      </c>
      <c r="CA182" s="258">
        <f>CA157*'YTD PROGRAM SUMMARY'!CA39</f>
        <v>0</v>
      </c>
      <c r="CB182" s="258">
        <f>CB157*'YTD PROGRAM SUMMARY'!CB39</f>
        <v>0</v>
      </c>
      <c r="CC182" s="258">
        <f>CC157*'YTD PROGRAM SUMMARY'!CC39</f>
        <v>0</v>
      </c>
      <c r="CD182" s="258">
        <f>CD157*'YTD PROGRAM SUMMARY'!CD39</f>
        <v>0</v>
      </c>
      <c r="CE182" s="258">
        <f>CE157*'YTD PROGRAM SUMMARY'!CE39</f>
        <v>0</v>
      </c>
      <c r="CF182" s="258">
        <f>CF157*'YTD PROGRAM SUMMARY'!CF39</f>
        <v>0</v>
      </c>
      <c r="CG182" s="258">
        <f>CG157*'YTD PROGRAM SUMMARY'!CG39</f>
        <v>0</v>
      </c>
      <c r="CH182" s="259">
        <f>CH157*'YTD PROGRAM SUMMARY'!CH39</f>
        <v>0</v>
      </c>
    </row>
    <row r="183" spans="1:86" ht="15" hidden="1" thickBot="1" x14ac:dyDescent="0.35">
      <c r="A183" s="113"/>
      <c r="B183" s="96" t="s">
        <v>131</v>
      </c>
      <c r="C183" s="119">
        <f>C176*'YTD PROGRAM SUMMARY'!C39</f>
        <v>0</v>
      </c>
      <c r="D183" s="119">
        <f>D176*'YTD PROGRAM SUMMARY'!D39</f>
        <v>0</v>
      </c>
      <c r="E183" s="119">
        <f>E176*'YTD PROGRAM SUMMARY'!E39</f>
        <v>4.5875296473826204</v>
      </c>
      <c r="F183" s="119">
        <f>F176*'YTD PROGRAM SUMMARY'!F39</f>
        <v>10.87500277782256</v>
      </c>
      <c r="G183" s="119">
        <f>G176*'YTD PROGRAM SUMMARY'!G39</f>
        <v>25.759118903329139</v>
      </c>
      <c r="H183" s="119">
        <f>H176*'YTD PROGRAM SUMMARY'!H39</f>
        <v>83.025603004770659</v>
      </c>
      <c r="I183" s="119">
        <f>I176*'YTD PROGRAM SUMMARY'!I39</f>
        <v>177.8616808823196</v>
      </c>
      <c r="J183" s="119">
        <f>J176*'YTD PROGRAM SUMMARY'!J39</f>
        <v>177.10125340340298</v>
      </c>
      <c r="K183" s="119">
        <f>K176*'YTD PROGRAM SUMMARY'!K39</f>
        <v>266.53397685806067</v>
      </c>
      <c r="L183" s="119">
        <f>L176*'YTD PROGRAM SUMMARY'!L39</f>
        <v>195.90142991851002</v>
      </c>
      <c r="M183" s="119">
        <f>M176*'YTD PROGRAM SUMMARY'!M39</f>
        <v>148.29584332252176</v>
      </c>
      <c r="N183" s="119">
        <f>N176*'YTD PROGRAM SUMMARY'!N39</f>
        <v>286.48503174756468</v>
      </c>
      <c r="O183" s="250">
        <f>O176*'YTD PROGRAM SUMMARY'!O39</f>
        <v>0</v>
      </c>
      <c r="P183" s="250">
        <f>P176*'YTD PROGRAM SUMMARY'!P39</f>
        <v>0</v>
      </c>
      <c r="Q183" s="250">
        <f>Q176*'YTD PROGRAM SUMMARY'!Q39</f>
        <v>0</v>
      </c>
      <c r="R183" s="250">
        <f>R176*'YTD PROGRAM SUMMARY'!R39</f>
        <v>0</v>
      </c>
      <c r="S183" s="250">
        <f>S176*'YTD PROGRAM SUMMARY'!S39</f>
        <v>0</v>
      </c>
      <c r="T183" s="250">
        <f>T176*'YTD PROGRAM SUMMARY'!T39</f>
        <v>0</v>
      </c>
      <c r="U183" s="250">
        <f>U176*'YTD PROGRAM SUMMARY'!U39</f>
        <v>0</v>
      </c>
      <c r="V183" s="250">
        <f>V176*'YTD PROGRAM SUMMARY'!V39</f>
        <v>0</v>
      </c>
      <c r="W183" s="250">
        <f>W176*'YTD PROGRAM SUMMARY'!W39</f>
        <v>0</v>
      </c>
      <c r="X183" s="250">
        <f>X176*'YTD PROGRAM SUMMARY'!X39</f>
        <v>0</v>
      </c>
      <c r="Y183" s="250">
        <f>Y176*'YTD PROGRAM SUMMARY'!Y39</f>
        <v>0</v>
      </c>
      <c r="Z183" s="250">
        <f>Z176*'YTD PROGRAM SUMMARY'!Z39</f>
        <v>0</v>
      </c>
      <c r="AA183" s="250">
        <f>AA176*'YTD PROGRAM SUMMARY'!AA39</f>
        <v>0</v>
      </c>
      <c r="AB183" s="250">
        <f>AB176*'YTD PROGRAM SUMMARY'!AB39</f>
        <v>0</v>
      </c>
      <c r="AC183" s="250">
        <f>AC176*'YTD PROGRAM SUMMARY'!AC39</f>
        <v>0</v>
      </c>
      <c r="AD183" s="250">
        <f>AD176*'YTD PROGRAM SUMMARY'!AD39</f>
        <v>0</v>
      </c>
      <c r="AE183" s="250">
        <f>AE176*'YTD PROGRAM SUMMARY'!AE39</f>
        <v>0</v>
      </c>
      <c r="AF183" s="250">
        <f>AF176*'YTD PROGRAM SUMMARY'!AF39</f>
        <v>0</v>
      </c>
      <c r="AG183" s="250">
        <f>AG176*'YTD PROGRAM SUMMARY'!AG39</f>
        <v>0</v>
      </c>
      <c r="AH183" s="250">
        <f>AH176*'YTD PROGRAM SUMMARY'!AH39</f>
        <v>0</v>
      </c>
      <c r="AI183" s="250">
        <f>AI176*'YTD PROGRAM SUMMARY'!AI39</f>
        <v>0</v>
      </c>
      <c r="AJ183" s="250">
        <f>AJ176*'YTD PROGRAM SUMMARY'!AJ39</f>
        <v>0</v>
      </c>
      <c r="AK183" s="250">
        <f>AK176*'YTD PROGRAM SUMMARY'!AK39</f>
        <v>0</v>
      </c>
      <c r="AL183" s="250">
        <f>AL176*'YTD PROGRAM SUMMARY'!AL39</f>
        <v>0</v>
      </c>
      <c r="AM183" s="250">
        <f>AM176*'YTD PROGRAM SUMMARY'!AM39</f>
        <v>0</v>
      </c>
      <c r="AN183" s="250">
        <f>AN176*'YTD PROGRAM SUMMARY'!AN39</f>
        <v>0</v>
      </c>
      <c r="AO183" s="250">
        <f>AO176*'YTD PROGRAM SUMMARY'!AO39</f>
        <v>0</v>
      </c>
      <c r="AP183" s="250">
        <f>AP176*'YTD PROGRAM SUMMARY'!AP39</f>
        <v>0</v>
      </c>
      <c r="AQ183" s="250">
        <f>AQ176*'YTD PROGRAM SUMMARY'!AQ39</f>
        <v>0</v>
      </c>
      <c r="AR183" s="250">
        <f>AR176*'YTD PROGRAM SUMMARY'!AR39</f>
        <v>0</v>
      </c>
      <c r="AS183" s="250">
        <f>AS176*'YTD PROGRAM SUMMARY'!AS39</f>
        <v>0</v>
      </c>
      <c r="AT183" s="250">
        <f>AT176*'YTD PROGRAM SUMMARY'!AT39</f>
        <v>0</v>
      </c>
      <c r="AU183" s="250">
        <f>AU176*'YTD PROGRAM SUMMARY'!AU39</f>
        <v>0</v>
      </c>
      <c r="AV183" s="250">
        <f>AV176*'YTD PROGRAM SUMMARY'!AV39</f>
        <v>0</v>
      </c>
      <c r="AW183" s="250">
        <f>AW176*'YTD PROGRAM SUMMARY'!AW39</f>
        <v>0</v>
      </c>
      <c r="AX183" s="250">
        <f>AX176*'YTD PROGRAM SUMMARY'!AX39</f>
        <v>0</v>
      </c>
      <c r="AY183" s="250">
        <f>AY176*'YTD PROGRAM SUMMARY'!AY39</f>
        <v>0</v>
      </c>
      <c r="AZ183" s="250">
        <f>AZ176*'YTD PROGRAM SUMMARY'!AZ39</f>
        <v>0</v>
      </c>
      <c r="BA183" s="250">
        <f>BA176*'YTD PROGRAM SUMMARY'!BA39</f>
        <v>0</v>
      </c>
      <c r="BB183" s="250">
        <f>BB176*'YTD PROGRAM SUMMARY'!BB39</f>
        <v>0</v>
      </c>
      <c r="BC183" s="250">
        <f>BC176*'YTD PROGRAM SUMMARY'!BC39</f>
        <v>0</v>
      </c>
      <c r="BD183" s="250">
        <f>BD176*'YTD PROGRAM SUMMARY'!BD39</f>
        <v>0</v>
      </c>
      <c r="BE183" s="250">
        <f>BE176*'YTD PROGRAM SUMMARY'!BE39</f>
        <v>0</v>
      </c>
      <c r="BF183" s="250">
        <f>BF176*'YTD PROGRAM SUMMARY'!BF39</f>
        <v>0</v>
      </c>
      <c r="BG183" s="250">
        <f>BG176*'YTD PROGRAM SUMMARY'!BG39</f>
        <v>0</v>
      </c>
      <c r="BH183" s="250">
        <f>BH176*'YTD PROGRAM SUMMARY'!BH39</f>
        <v>0</v>
      </c>
      <c r="BI183" s="250">
        <f>BI176*'YTD PROGRAM SUMMARY'!BI39</f>
        <v>0</v>
      </c>
      <c r="BJ183" s="250">
        <f>BJ176*'YTD PROGRAM SUMMARY'!BJ39</f>
        <v>0</v>
      </c>
      <c r="BK183" s="250">
        <f>BK176*'YTD PROGRAM SUMMARY'!BK39</f>
        <v>0</v>
      </c>
      <c r="BL183" s="250">
        <f>BL176*'YTD PROGRAM SUMMARY'!BL39</f>
        <v>0</v>
      </c>
      <c r="BM183" s="250">
        <f>BM176*'YTD PROGRAM SUMMARY'!BM39</f>
        <v>0</v>
      </c>
      <c r="BN183" s="250">
        <f>BN176*'YTD PROGRAM SUMMARY'!BN39</f>
        <v>0</v>
      </c>
      <c r="BO183" s="250">
        <f>BO176*'YTD PROGRAM SUMMARY'!BO39</f>
        <v>0</v>
      </c>
      <c r="BP183" s="250">
        <f>BP176*'YTD PROGRAM SUMMARY'!BP39</f>
        <v>0</v>
      </c>
      <c r="BQ183" s="250">
        <f>BQ176*'YTD PROGRAM SUMMARY'!BQ39</f>
        <v>0</v>
      </c>
      <c r="BR183" s="250">
        <f>BR176*'YTD PROGRAM SUMMARY'!BR39</f>
        <v>0</v>
      </c>
      <c r="BS183" s="250">
        <f>BS176*'YTD PROGRAM SUMMARY'!BS39</f>
        <v>0</v>
      </c>
      <c r="BT183" s="250">
        <f>BT176*'YTD PROGRAM SUMMARY'!BT39</f>
        <v>0</v>
      </c>
      <c r="BU183" s="250">
        <f>BU176*'YTD PROGRAM SUMMARY'!BU39</f>
        <v>0</v>
      </c>
      <c r="BV183" s="250">
        <f>BV176*'YTD PROGRAM SUMMARY'!BV39</f>
        <v>0</v>
      </c>
      <c r="BW183" s="250">
        <f>BW176*'YTD PROGRAM SUMMARY'!BW39</f>
        <v>0</v>
      </c>
      <c r="BX183" s="250">
        <f>BX176*'YTD PROGRAM SUMMARY'!BX39</f>
        <v>0</v>
      </c>
      <c r="BY183" s="250">
        <f>BY176*'YTD PROGRAM SUMMARY'!BY39</f>
        <v>0</v>
      </c>
      <c r="BZ183" s="250">
        <f>BZ176*'YTD PROGRAM SUMMARY'!BZ39</f>
        <v>0</v>
      </c>
      <c r="CA183" s="250">
        <f>CA176*'YTD PROGRAM SUMMARY'!CA39</f>
        <v>0</v>
      </c>
      <c r="CB183" s="250">
        <f>CB176*'YTD PROGRAM SUMMARY'!CB39</f>
        <v>0</v>
      </c>
      <c r="CC183" s="250">
        <f>CC176*'YTD PROGRAM SUMMARY'!CC39</f>
        <v>0</v>
      </c>
      <c r="CD183" s="250">
        <f>CD176*'YTD PROGRAM SUMMARY'!CD39</f>
        <v>0</v>
      </c>
      <c r="CE183" s="250">
        <f>CE176*'YTD PROGRAM SUMMARY'!CE39</f>
        <v>0</v>
      </c>
      <c r="CF183" s="250">
        <f>CF176*'YTD PROGRAM SUMMARY'!CF39</f>
        <v>0</v>
      </c>
      <c r="CG183" s="250">
        <f>CG176*'YTD PROGRAM SUMMARY'!CG39</f>
        <v>0</v>
      </c>
      <c r="CH183" s="251">
        <f>CH176*'YTD PROGRAM SUMMARY'!CH39</f>
        <v>0</v>
      </c>
    </row>
    <row r="184" spans="1:86" hidden="1" x14ac:dyDescent="0.3">
      <c r="A184" s="113"/>
      <c r="B184" s="295" t="s">
        <v>132</v>
      </c>
      <c r="C184" s="120">
        <f>IFERROR(C182/C73,0)</f>
        <v>0</v>
      </c>
      <c r="D184" s="120">
        <f t="shared" ref="D184:BO184" si="207">IFERROR(D182/D73,0)</f>
        <v>0</v>
      </c>
      <c r="E184" s="120">
        <f t="shared" si="207"/>
        <v>0.81716755078939285</v>
      </c>
      <c r="F184" s="120">
        <f t="shared" si="207"/>
        <v>0.84658763911095603</v>
      </c>
      <c r="G184" s="120">
        <f t="shared" si="207"/>
        <v>0.86026837480597518</v>
      </c>
      <c r="H184" s="120">
        <f t="shared" si="207"/>
        <v>0.65402395122800294</v>
      </c>
      <c r="I184" s="120">
        <f t="shared" si="207"/>
        <v>0.79358671561135818</v>
      </c>
      <c r="J184" s="120">
        <f t="shared" si="207"/>
        <v>0.68988835902351142</v>
      </c>
      <c r="K184" s="120">
        <f t="shared" si="207"/>
        <v>0.77541018396709716</v>
      </c>
      <c r="L184" s="120">
        <f t="shared" si="207"/>
        <v>0.90791919235762053</v>
      </c>
      <c r="M184" s="120">
        <f t="shared" si="207"/>
        <v>0.83162772139275154</v>
      </c>
      <c r="N184" s="120">
        <f t="shared" si="207"/>
        <v>0.88122678768678542</v>
      </c>
      <c r="O184" s="252">
        <f t="shared" si="207"/>
        <v>0</v>
      </c>
      <c r="P184" s="252">
        <f t="shared" si="207"/>
        <v>0</v>
      </c>
      <c r="Q184" s="252">
        <f t="shared" si="207"/>
        <v>0</v>
      </c>
      <c r="R184" s="252">
        <f t="shared" si="207"/>
        <v>0</v>
      </c>
      <c r="S184" s="252">
        <f t="shared" si="207"/>
        <v>0</v>
      </c>
      <c r="T184" s="252">
        <f t="shared" si="207"/>
        <v>0</v>
      </c>
      <c r="U184" s="252">
        <f t="shared" si="207"/>
        <v>0</v>
      </c>
      <c r="V184" s="252">
        <f t="shared" si="207"/>
        <v>0</v>
      </c>
      <c r="W184" s="252">
        <f t="shared" si="207"/>
        <v>0</v>
      </c>
      <c r="X184" s="252">
        <f t="shared" si="207"/>
        <v>0</v>
      </c>
      <c r="Y184" s="252">
        <f t="shared" si="207"/>
        <v>0</v>
      </c>
      <c r="Z184" s="252">
        <f t="shared" si="207"/>
        <v>0</v>
      </c>
      <c r="AA184" s="252">
        <f t="shared" si="207"/>
        <v>0</v>
      </c>
      <c r="AB184" s="252">
        <f t="shared" si="207"/>
        <v>0</v>
      </c>
      <c r="AC184" s="252">
        <f t="shared" si="207"/>
        <v>0</v>
      </c>
      <c r="AD184" s="252">
        <f t="shared" si="207"/>
        <v>0</v>
      </c>
      <c r="AE184" s="252">
        <f t="shared" si="207"/>
        <v>0</v>
      </c>
      <c r="AF184" s="252">
        <f t="shared" si="207"/>
        <v>0</v>
      </c>
      <c r="AG184" s="252">
        <f t="shared" si="207"/>
        <v>0</v>
      </c>
      <c r="AH184" s="252">
        <f t="shared" si="207"/>
        <v>0</v>
      </c>
      <c r="AI184" s="252">
        <f t="shared" si="207"/>
        <v>0</v>
      </c>
      <c r="AJ184" s="252">
        <f t="shared" si="207"/>
        <v>0</v>
      </c>
      <c r="AK184" s="252">
        <f t="shared" si="207"/>
        <v>0</v>
      </c>
      <c r="AL184" s="252">
        <f t="shared" si="207"/>
        <v>0</v>
      </c>
      <c r="AM184" s="252">
        <f t="shared" si="207"/>
        <v>0</v>
      </c>
      <c r="AN184" s="252">
        <f t="shared" si="207"/>
        <v>0</v>
      </c>
      <c r="AO184" s="252">
        <f t="shared" si="207"/>
        <v>0</v>
      </c>
      <c r="AP184" s="252">
        <f t="shared" si="207"/>
        <v>0</v>
      </c>
      <c r="AQ184" s="252">
        <f t="shared" si="207"/>
        <v>0</v>
      </c>
      <c r="AR184" s="252">
        <f t="shared" si="207"/>
        <v>0</v>
      </c>
      <c r="AS184" s="252">
        <f t="shared" si="207"/>
        <v>0</v>
      </c>
      <c r="AT184" s="252">
        <f t="shared" si="207"/>
        <v>0</v>
      </c>
      <c r="AU184" s="252">
        <f t="shared" si="207"/>
        <v>0</v>
      </c>
      <c r="AV184" s="252">
        <f t="shared" si="207"/>
        <v>0</v>
      </c>
      <c r="AW184" s="252">
        <f t="shared" si="207"/>
        <v>0</v>
      </c>
      <c r="AX184" s="252">
        <f t="shared" si="207"/>
        <v>0</v>
      </c>
      <c r="AY184" s="252">
        <f t="shared" si="207"/>
        <v>0</v>
      </c>
      <c r="AZ184" s="252">
        <f t="shared" si="207"/>
        <v>0</v>
      </c>
      <c r="BA184" s="252">
        <f t="shared" si="207"/>
        <v>0</v>
      </c>
      <c r="BB184" s="252">
        <f t="shared" si="207"/>
        <v>0</v>
      </c>
      <c r="BC184" s="252">
        <f t="shared" si="207"/>
        <v>0</v>
      </c>
      <c r="BD184" s="252">
        <f t="shared" si="207"/>
        <v>0</v>
      </c>
      <c r="BE184" s="252">
        <f t="shared" si="207"/>
        <v>0</v>
      </c>
      <c r="BF184" s="252">
        <f t="shared" si="207"/>
        <v>0</v>
      </c>
      <c r="BG184" s="252">
        <f t="shared" si="207"/>
        <v>0</v>
      </c>
      <c r="BH184" s="252">
        <f t="shared" si="207"/>
        <v>0</v>
      </c>
      <c r="BI184" s="252">
        <f t="shared" si="207"/>
        <v>0</v>
      </c>
      <c r="BJ184" s="252">
        <f t="shared" si="207"/>
        <v>0</v>
      </c>
      <c r="BK184" s="252">
        <f t="shared" si="207"/>
        <v>0</v>
      </c>
      <c r="BL184" s="252">
        <f t="shared" si="207"/>
        <v>0</v>
      </c>
      <c r="BM184" s="252">
        <f t="shared" si="207"/>
        <v>0</v>
      </c>
      <c r="BN184" s="252">
        <f t="shared" si="207"/>
        <v>0</v>
      </c>
      <c r="BO184" s="252">
        <f t="shared" si="207"/>
        <v>0</v>
      </c>
      <c r="BP184" s="252">
        <f t="shared" ref="BP184:CH184" si="208">IFERROR(BP182/BP73,0)</f>
        <v>0</v>
      </c>
      <c r="BQ184" s="252">
        <f t="shared" si="208"/>
        <v>0</v>
      </c>
      <c r="BR184" s="252">
        <f t="shared" si="208"/>
        <v>0</v>
      </c>
      <c r="BS184" s="252">
        <f t="shared" si="208"/>
        <v>0</v>
      </c>
      <c r="BT184" s="252">
        <f t="shared" si="208"/>
        <v>0</v>
      </c>
      <c r="BU184" s="252">
        <f t="shared" si="208"/>
        <v>0</v>
      </c>
      <c r="BV184" s="252">
        <f t="shared" si="208"/>
        <v>0</v>
      </c>
      <c r="BW184" s="252">
        <f t="shared" si="208"/>
        <v>0</v>
      </c>
      <c r="BX184" s="252">
        <f t="shared" si="208"/>
        <v>0</v>
      </c>
      <c r="BY184" s="252">
        <f t="shared" si="208"/>
        <v>0</v>
      </c>
      <c r="BZ184" s="252">
        <f t="shared" si="208"/>
        <v>0</v>
      </c>
      <c r="CA184" s="252">
        <f t="shared" si="208"/>
        <v>0</v>
      </c>
      <c r="CB184" s="252">
        <f t="shared" si="208"/>
        <v>0</v>
      </c>
      <c r="CC184" s="252">
        <f t="shared" si="208"/>
        <v>0</v>
      </c>
      <c r="CD184" s="252">
        <f t="shared" si="208"/>
        <v>0</v>
      </c>
      <c r="CE184" s="252">
        <f t="shared" si="208"/>
        <v>0</v>
      </c>
      <c r="CF184" s="252">
        <f t="shared" si="208"/>
        <v>0</v>
      </c>
      <c r="CG184" s="252">
        <f t="shared" si="208"/>
        <v>0</v>
      </c>
      <c r="CH184" s="260">
        <f t="shared" si="208"/>
        <v>0</v>
      </c>
    </row>
    <row r="185" spans="1:86" ht="15" hidden="1" thickBot="1" x14ac:dyDescent="0.35">
      <c r="A185" s="113"/>
      <c r="B185" s="96" t="s">
        <v>133</v>
      </c>
      <c r="C185" s="121">
        <f>IFERROR(C183/C73,0)</f>
        <v>0</v>
      </c>
      <c r="D185" s="121">
        <f t="shared" ref="D185:BO185" si="209">IFERROR(D183/D73,0)</f>
        <v>0</v>
      </c>
      <c r="E185" s="121">
        <f t="shared" si="209"/>
        <v>6.3601138451053696E-2</v>
      </c>
      <c r="F185" s="121">
        <f t="shared" si="209"/>
        <v>6.4977838312620495E-2</v>
      </c>
      <c r="G185" s="121">
        <f t="shared" si="209"/>
        <v>7.0118701257603958E-2</v>
      </c>
      <c r="H185" s="121">
        <f t="shared" si="209"/>
        <v>9.6149356130690491E-2</v>
      </c>
      <c r="I185" s="121">
        <f t="shared" si="209"/>
        <v>0.10854827074441761</v>
      </c>
      <c r="J185" s="121">
        <f t="shared" si="209"/>
        <v>9.7975917309451543E-2</v>
      </c>
      <c r="K185" s="121">
        <f t="shared" si="209"/>
        <v>9.9989699269690022E-2</v>
      </c>
      <c r="L185" s="121">
        <f t="shared" si="209"/>
        <v>8.5762664561144883E-2</v>
      </c>
      <c r="M185" s="121">
        <f t="shared" si="209"/>
        <v>7.0185077038884339E-2</v>
      </c>
      <c r="N185" s="121">
        <f t="shared" si="209"/>
        <v>5.8766364958832563E-2</v>
      </c>
      <c r="O185" s="253">
        <f t="shared" si="209"/>
        <v>0</v>
      </c>
      <c r="P185" s="253">
        <f t="shared" si="209"/>
        <v>0</v>
      </c>
      <c r="Q185" s="253">
        <f t="shared" si="209"/>
        <v>0</v>
      </c>
      <c r="R185" s="253">
        <f t="shared" si="209"/>
        <v>0</v>
      </c>
      <c r="S185" s="253">
        <f t="shared" si="209"/>
        <v>0</v>
      </c>
      <c r="T185" s="253">
        <f t="shared" si="209"/>
        <v>0</v>
      </c>
      <c r="U185" s="253">
        <f t="shared" si="209"/>
        <v>0</v>
      </c>
      <c r="V185" s="253">
        <f t="shared" si="209"/>
        <v>0</v>
      </c>
      <c r="W185" s="253">
        <f t="shared" si="209"/>
        <v>0</v>
      </c>
      <c r="X185" s="253">
        <f t="shared" si="209"/>
        <v>0</v>
      </c>
      <c r="Y185" s="253">
        <f t="shared" si="209"/>
        <v>0</v>
      </c>
      <c r="Z185" s="253">
        <f t="shared" si="209"/>
        <v>0</v>
      </c>
      <c r="AA185" s="253">
        <f t="shared" si="209"/>
        <v>0</v>
      </c>
      <c r="AB185" s="253">
        <f t="shared" si="209"/>
        <v>0</v>
      </c>
      <c r="AC185" s="253">
        <f t="shared" si="209"/>
        <v>0</v>
      </c>
      <c r="AD185" s="253">
        <f t="shared" si="209"/>
        <v>0</v>
      </c>
      <c r="AE185" s="253">
        <f t="shared" si="209"/>
        <v>0</v>
      </c>
      <c r="AF185" s="253">
        <f t="shared" si="209"/>
        <v>0</v>
      </c>
      <c r="AG185" s="253">
        <f t="shared" si="209"/>
        <v>0</v>
      </c>
      <c r="AH185" s="253">
        <f t="shared" si="209"/>
        <v>0</v>
      </c>
      <c r="AI185" s="253">
        <f t="shared" si="209"/>
        <v>0</v>
      </c>
      <c r="AJ185" s="253">
        <f t="shared" si="209"/>
        <v>0</v>
      </c>
      <c r="AK185" s="253">
        <f t="shared" si="209"/>
        <v>0</v>
      </c>
      <c r="AL185" s="253">
        <f t="shared" si="209"/>
        <v>0</v>
      </c>
      <c r="AM185" s="253">
        <f t="shared" si="209"/>
        <v>0</v>
      </c>
      <c r="AN185" s="253">
        <f t="shared" si="209"/>
        <v>0</v>
      </c>
      <c r="AO185" s="253">
        <f t="shared" si="209"/>
        <v>0</v>
      </c>
      <c r="AP185" s="253">
        <f t="shared" si="209"/>
        <v>0</v>
      </c>
      <c r="AQ185" s="253">
        <f t="shared" si="209"/>
        <v>0</v>
      </c>
      <c r="AR185" s="253">
        <f t="shared" si="209"/>
        <v>0</v>
      </c>
      <c r="AS185" s="253">
        <f t="shared" si="209"/>
        <v>0</v>
      </c>
      <c r="AT185" s="253">
        <f t="shared" si="209"/>
        <v>0</v>
      </c>
      <c r="AU185" s="253">
        <f t="shared" si="209"/>
        <v>0</v>
      </c>
      <c r="AV185" s="253">
        <f t="shared" si="209"/>
        <v>0</v>
      </c>
      <c r="AW185" s="253">
        <f t="shared" si="209"/>
        <v>0</v>
      </c>
      <c r="AX185" s="253">
        <f t="shared" si="209"/>
        <v>0</v>
      </c>
      <c r="AY185" s="253">
        <f t="shared" si="209"/>
        <v>0</v>
      </c>
      <c r="AZ185" s="253">
        <f t="shared" si="209"/>
        <v>0</v>
      </c>
      <c r="BA185" s="253">
        <f t="shared" si="209"/>
        <v>0</v>
      </c>
      <c r="BB185" s="253">
        <f t="shared" si="209"/>
        <v>0</v>
      </c>
      <c r="BC185" s="253">
        <f t="shared" si="209"/>
        <v>0</v>
      </c>
      <c r="BD185" s="253">
        <f t="shared" si="209"/>
        <v>0</v>
      </c>
      <c r="BE185" s="253">
        <f t="shared" si="209"/>
        <v>0</v>
      </c>
      <c r="BF185" s="253">
        <f t="shared" si="209"/>
        <v>0</v>
      </c>
      <c r="BG185" s="253">
        <f t="shared" si="209"/>
        <v>0</v>
      </c>
      <c r="BH185" s="253">
        <f t="shared" si="209"/>
        <v>0</v>
      </c>
      <c r="BI185" s="253">
        <f t="shared" si="209"/>
        <v>0</v>
      </c>
      <c r="BJ185" s="253">
        <f t="shared" si="209"/>
        <v>0</v>
      </c>
      <c r="BK185" s="253">
        <f t="shared" si="209"/>
        <v>0</v>
      </c>
      <c r="BL185" s="253">
        <f t="shared" si="209"/>
        <v>0</v>
      </c>
      <c r="BM185" s="253">
        <f t="shared" si="209"/>
        <v>0</v>
      </c>
      <c r="BN185" s="253">
        <f t="shared" si="209"/>
        <v>0</v>
      </c>
      <c r="BO185" s="253">
        <f t="shared" si="209"/>
        <v>0</v>
      </c>
      <c r="BP185" s="253">
        <f t="shared" ref="BP185:CH185" si="210">IFERROR(BP183/BP73,0)</f>
        <v>0</v>
      </c>
      <c r="BQ185" s="253">
        <f t="shared" si="210"/>
        <v>0</v>
      </c>
      <c r="BR185" s="253">
        <f t="shared" si="210"/>
        <v>0</v>
      </c>
      <c r="BS185" s="253">
        <f t="shared" si="210"/>
        <v>0</v>
      </c>
      <c r="BT185" s="253">
        <f t="shared" si="210"/>
        <v>0</v>
      </c>
      <c r="BU185" s="253">
        <f t="shared" si="210"/>
        <v>0</v>
      </c>
      <c r="BV185" s="253">
        <f t="shared" si="210"/>
        <v>0</v>
      </c>
      <c r="BW185" s="253">
        <f t="shared" si="210"/>
        <v>0</v>
      </c>
      <c r="BX185" s="253">
        <f t="shared" si="210"/>
        <v>0</v>
      </c>
      <c r="BY185" s="253">
        <f t="shared" si="210"/>
        <v>0</v>
      </c>
      <c r="BZ185" s="253">
        <f t="shared" si="210"/>
        <v>0</v>
      </c>
      <c r="CA185" s="253">
        <f t="shared" si="210"/>
        <v>0</v>
      </c>
      <c r="CB185" s="253">
        <f t="shared" si="210"/>
        <v>0</v>
      </c>
      <c r="CC185" s="253">
        <f t="shared" si="210"/>
        <v>0</v>
      </c>
      <c r="CD185" s="253">
        <f t="shared" si="210"/>
        <v>0</v>
      </c>
      <c r="CE185" s="253">
        <f t="shared" si="210"/>
        <v>0</v>
      </c>
      <c r="CF185" s="253">
        <f t="shared" si="210"/>
        <v>0</v>
      </c>
      <c r="CG185" s="253">
        <f t="shared" si="210"/>
        <v>0</v>
      </c>
      <c r="CH185" s="254">
        <f t="shared" si="210"/>
        <v>0</v>
      </c>
    </row>
    <row r="186" spans="1:86" ht="15" hidden="1" thickBot="1" x14ac:dyDescent="0.35">
      <c r="A186" s="113"/>
      <c r="B186" s="302" t="s">
        <v>134</v>
      </c>
      <c r="C186" s="123">
        <f>C184+C185</f>
        <v>0</v>
      </c>
      <c r="D186" s="123">
        <f t="shared" ref="D186:BO186" si="211">D184+D185</f>
        <v>0</v>
      </c>
      <c r="E186" s="124">
        <f t="shared" si="211"/>
        <v>0.88076868924044649</v>
      </c>
      <c r="F186" s="124">
        <f t="shared" si="211"/>
        <v>0.91156547742357652</v>
      </c>
      <c r="G186" s="124">
        <f t="shared" si="211"/>
        <v>0.93038707606357918</v>
      </c>
      <c r="H186" s="124">
        <f t="shared" si="211"/>
        <v>0.75017330735869348</v>
      </c>
      <c r="I186" s="124">
        <f t="shared" si="211"/>
        <v>0.90213498635577583</v>
      </c>
      <c r="J186" s="124">
        <f t="shared" si="211"/>
        <v>0.78786427633296297</v>
      </c>
      <c r="K186" s="124">
        <f t="shared" si="211"/>
        <v>0.87539988323678719</v>
      </c>
      <c r="L186" s="124">
        <f t="shared" si="211"/>
        <v>0.99368185691876543</v>
      </c>
      <c r="M186" s="124">
        <f t="shared" si="211"/>
        <v>0.90181279843163586</v>
      </c>
      <c r="N186" s="124">
        <f t="shared" si="211"/>
        <v>0.939993152645618</v>
      </c>
      <c r="O186" s="255">
        <f t="shared" si="211"/>
        <v>0</v>
      </c>
      <c r="P186" s="255">
        <f t="shared" si="211"/>
        <v>0</v>
      </c>
      <c r="Q186" s="256">
        <f t="shared" si="211"/>
        <v>0</v>
      </c>
      <c r="R186" s="256">
        <f t="shared" si="211"/>
        <v>0</v>
      </c>
      <c r="S186" s="256">
        <f t="shared" si="211"/>
        <v>0</v>
      </c>
      <c r="T186" s="256">
        <f t="shared" si="211"/>
        <v>0</v>
      </c>
      <c r="U186" s="256">
        <f t="shared" si="211"/>
        <v>0</v>
      </c>
      <c r="V186" s="256">
        <f t="shared" si="211"/>
        <v>0</v>
      </c>
      <c r="W186" s="256">
        <f t="shared" si="211"/>
        <v>0</v>
      </c>
      <c r="X186" s="256">
        <f t="shared" si="211"/>
        <v>0</v>
      </c>
      <c r="Y186" s="257">
        <f t="shared" si="211"/>
        <v>0</v>
      </c>
      <c r="Z186" s="257">
        <f t="shared" si="211"/>
        <v>0</v>
      </c>
      <c r="AA186" s="255">
        <f t="shared" si="211"/>
        <v>0</v>
      </c>
      <c r="AB186" s="255">
        <f t="shared" si="211"/>
        <v>0</v>
      </c>
      <c r="AC186" s="256">
        <f t="shared" si="211"/>
        <v>0</v>
      </c>
      <c r="AD186" s="256">
        <f t="shared" si="211"/>
        <v>0</v>
      </c>
      <c r="AE186" s="256">
        <f t="shared" si="211"/>
        <v>0</v>
      </c>
      <c r="AF186" s="256">
        <f t="shared" si="211"/>
        <v>0</v>
      </c>
      <c r="AG186" s="256">
        <f t="shared" si="211"/>
        <v>0</v>
      </c>
      <c r="AH186" s="256">
        <f t="shared" si="211"/>
        <v>0</v>
      </c>
      <c r="AI186" s="256">
        <f t="shared" si="211"/>
        <v>0</v>
      </c>
      <c r="AJ186" s="256">
        <f t="shared" si="211"/>
        <v>0</v>
      </c>
      <c r="AK186" s="257">
        <f t="shared" si="211"/>
        <v>0</v>
      </c>
      <c r="AL186" s="257">
        <f t="shared" si="211"/>
        <v>0</v>
      </c>
      <c r="AM186" s="255">
        <f t="shared" si="211"/>
        <v>0</v>
      </c>
      <c r="AN186" s="255">
        <f t="shared" si="211"/>
        <v>0</v>
      </c>
      <c r="AO186" s="256">
        <f t="shared" si="211"/>
        <v>0</v>
      </c>
      <c r="AP186" s="256">
        <f t="shared" si="211"/>
        <v>0</v>
      </c>
      <c r="AQ186" s="256">
        <f t="shared" si="211"/>
        <v>0</v>
      </c>
      <c r="AR186" s="256">
        <f t="shared" si="211"/>
        <v>0</v>
      </c>
      <c r="AS186" s="256">
        <f t="shared" si="211"/>
        <v>0</v>
      </c>
      <c r="AT186" s="256">
        <f t="shared" si="211"/>
        <v>0</v>
      </c>
      <c r="AU186" s="256">
        <f t="shared" si="211"/>
        <v>0</v>
      </c>
      <c r="AV186" s="256">
        <f t="shared" si="211"/>
        <v>0</v>
      </c>
      <c r="AW186" s="257">
        <f t="shared" si="211"/>
        <v>0</v>
      </c>
      <c r="AX186" s="257">
        <f t="shared" si="211"/>
        <v>0</v>
      </c>
      <c r="AY186" s="255">
        <f t="shared" si="211"/>
        <v>0</v>
      </c>
      <c r="AZ186" s="255">
        <f t="shared" si="211"/>
        <v>0</v>
      </c>
      <c r="BA186" s="256">
        <f t="shared" si="211"/>
        <v>0</v>
      </c>
      <c r="BB186" s="256">
        <f t="shared" si="211"/>
        <v>0</v>
      </c>
      <c r="BC186" s="256">
        <f t="shared" si="211"/>
        <v>0</v>
      </c>
      <c r="BD186" s="256">
        <f t="shared" si="211"/>
        <v>0</v>
      </c>
      <c r="BE186" s="256">
        <f t="shared" si="211"/>
        <v>0</v>
      </c>
      <c r="BF186" s="256">
        <f t="shared" si="211"/>
        <v>0</v>
      </c>
      <c r="BG186" s="256">
        <f t="shared" si="211"/>
        <v>0</v>
      </c>
      <c r="BH186" s="256">
        <f t="shared" si="211"/>
        <v>0</v>
      </c>
      <c r="BI186" s="257">
        <f t="shared" si="211"/>
        <v>0</v>
      </c>
      <c r="BJ186" s="257">
        <f t="shared" si="211"/>
        <v>0</v>
      </c>
      <c r="BK186" s="255">
        <f t="shared" si="211"/>
        <v>0</v>
      </c>
      <c r="BL186" s="255">
        <f t="shared" si="211"/>
        <v>0</v>
      </c>
      <c r="BM186" s="256">
        <f t="shared" si="211"/>
        <v>0</v>
      </c>
      <c r="BN186" s="256">
        <f t="shared" si="211"/>
        <v>0</v>
      </c>
      <c r="BO186" s="256">
        <f t="shared" si="211"/>
        <v>0</v>
      </c>
      <c r="BP186" s="256">
        <f t="shared" ref="BP186:CH186" si="212">BP184+BP185</f>
        <v>0</v>
      </c>
      <c r="BQ186" s="256">
        <f t="shared" si="212"/>
        <v>0</v>
      </c>
      <c r="BR186" s="256">
        <f t="shared" si="212"/>
        <v>0</v>
      </c>
      <c r="BS186" s="256">
        <f t="shared" si="212"/>
        <v>0</v>
      </c>
      <c r="BT186" s="256">
        <f t="shared" si="212"/>
        <v>0</v>
      </c>
      <c r="BU186" s="257">
        <f t="shared" si="212"/>
        <v>0</v>
      </c>
      <c r="BV186" s="257">
        <f t="shared" si="212"/>
        <v>0</v>
      </c>
      <c r="BW186" s="255">
        <f t="shared" si="212"/>
        <v>0</v>
      </c>
      <c r="BX186" s="255">
        <f t="shared" si="212"/>
        <v>0</v>
      </c>
      <c r="BY186" s="256">
        <f t="shared" si="212"/>
        <v>0</v>
      </c>
      <c r="BZ186" s="256">
        <f t="shared" si="212"/>
        <v>0</v>
      </c>
      <c r="CA186" s="256">
        <f t="shared" si="212"/>
        <v>0</v>
      </c>
      <c r="CB186" s="256">
        <f t="shared" si="212"/>
        <v>0</v>
      </c>
      <c r="CC186" s="256">
        <f t="shared" si="212"/>
        <v>0</v>
      </c>
      <c r="CD186" s="256">
        <f t="shared" si="212"/>
        <v>0</v>
      </c>
      <c r="CE186" s="256">
        <f t="shared" si="212"/>
        <v>0</v>
      </c>
      <c r="CF186" s="256">
        <f t="shared" si="212"/>
        <v>0</v>
      </c>
      <c r="CG186" s="257">
        <f t="shared" si="212"/>
        <v>0</v>
      </c>
      <c r="CH186" s="261">
        <f t="shared" si="212"/>
        <v>0</v>
      </c>
    </row>
    <row r="187" spans="1:86" ht="15" hidden="1" thickBot="1" x14ac:dyDescent="0.35">
      <c r="A187" s="113"/>
      <c r="B187" s="113"/>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row>
    <row r="188" spans="1:86" ht="15" hidden="1" thickBot="1" x14ac:dyDescent="0.35">
      <c r="A188" s="113"/>
      <c r="B188" s="301" t="s">
        <v>37</v>
      </c>
      <c r="C188" s="174">
        <f>C$4</f>
        <v>44927</v>
      </c>
      <c r="D188" s="174">
        <f t="shared" ref="D188:BO188" si="213">D$4</f>
        <v>44958</v>
      </c>
      <c r="E188" s="174">
        <f t="shared" si="213"/>
        <v>44986</v>
      </c>
      <c r="F188" s="174">
        <f t="shared" si="213"/>
        <v>45017</v>
      </c>
      <c r="G188" s="174">
        <f t="shared" si="213"/>
        <v>45047</v>
      </c>
      <c r="H188" s="174">
        <f t="shared" si="213"/>
        <v>45078</v>
      </c>
      <c r="I188" s="174">
        <f t="shared" si="213"/>
        <v>45108</v>
      </c>
      <c r="J188" s="174">
        <f t="shared" si="213"/>
        <v>45139</v>
      </c>
      <c r="K188" s="174">
        <f t="shared" si="213"/>
        <v>45170</v>
      </c>
      <c r="L188" s="174">
        <f t="shared" si="213"/>
        <v>45200</v>
      </c>
      <c r="M188" s="174">
        <f t="shared" si="213"/>
        <v>45231</v>
      </c>
      <c r="N188" s="174">
        <f t="shared" si="213"/>
        <v>45261</v>
      </c>
      <c r="O188" s="174">
        <f t="shared" si="213"/>
        <v>45292</v>
      </c>
      <c r="P188" s="174">
        <f t="shared" si="213"/>
        <v>45323</v>
      </c>
      <c r="Q188" s="174">
        <f t="shared" si="213"/>
        <v>45352</v>
      </c>
      <c r="R188" s="174">
        <f t="shared" si="213"/>
        <v>45383</v>
      </c>
      <c r="S188" s="174">
        <f t="shared" si="213"/>
        <v>45413</v>
      </c>
      <c r="T188" s="174">
        <f t="shared" si="213"/>
        <v>45444</v>
      </c>
      <c r="U188" s="174">
        <f t="shared" si="213"/>
        <v>45474</v>
      </c>
      <c r="V188" s="174">
        <f t="shared" si="213"/>
        <v>45505</v>
      </c>
      <c r="W188" s="174">
        <f t="shared" si="213"/>
        <v>45536</v>
      </c>
      <c r="X188" s="174">
        <f t="shared" si="213"/>
        <v>45566</v>
      </c>
      <c r="Y188" s="174">
        <f t="shared" si="213"/>
        <v>45597</v>
      </c>
      <c r="Z188" s="174">
        <f t="shared" si="213"/>
        <v>45627</v>
      </c>
      <c r="AA188" s="174">
        <f t="shared" si="213"/>
        <v>45658</v>
      </c>
      <c r="AB188" s="174">
        <f t="shared" si="213"/>
        <v>45689</v>
      </c>
      <c r="AC188" s="174">
        <f t="shared" si="213"/>
        <v>45717</v>
      </c>
      <c r="AD188" s="174">
        <f t="shared" si="213"/>
        <v>45748</v>
      </c>
      <c r="AE188" s="174">
        <f t="shared" si="213"/>
        <v>45778</v>
      </c>
      <c r="AF188" s="174">
        <f t="shared" si="213"/>
        <v>45809</v>
      </c>
      <c r="AG188" s="174">
        <f t="shared" si="213"/>
        <v>45839</v>
      </c>
      <c r="AH188" s="174">
        <f t="shared" si="213"/>
        <v>45870</v>
      </c>
      <c r="AI188" s="174">
        <f t="shared" si="213"/>
        <v>45901</v>
      </c>
      <c r="AJ188" s="174">
        <f t="shared" si="213"/>
        <v>45931</v>
      </c>
      <c r="AK188" s="174">
        <f t="shared" si="213"/>
        <v>45962</v>
      </c>
      <c r="AL188" s="174">
        <f t="shared" si="213"/>
        <v>45992</v>
      </c>
      <c r="AM188" s="174">
        <f t="shared" si="213"/>
        <v>46023</v>
      </c>
      <c r="AN188" s="174">
        <f t="shared" si="213"/>
        <v>46054</v>
      </c>
      <c r="AO188" s="174">
        <f t="shared" si="213"/>
        <v>46082</v>
      </c>
      <c r="AP188" s="174">
        <f t="shared" si="213"/>
        <v>46113</v>
      </c>
      <c r="AQ188" s="174">
        <f t="shared" si="213"/>
        <v>46143</v>
      </c>
      <c r="AR188" s="174">
        <f t="shared" si="213"/>
        <v>46174</v>
      </c>
      <c r="AS188" s="174">
        <f t="shared" si="213"/>
        <v>46204</v>
      </c>
      <c r="AT188" s="174">
        <f t="shared" si="213"/>
        <v>46235</v>
      </c>
      <c r="AU188" s="174">
        <f t="shared" si="213"/>
        <v>46266</v>
      </c>
      <c r="AV188" s="174">
        <f t="shared" si="213"/>
        <v>46296</v>
      </c>
      <c r="AW188" s="174">
        <f t="shared" si="213"/>
        <v>46327</v>
      </c>
      <c r="AX188" s="174">
        <f t="shared" si="213"/>
        <v>46357</v>
      </c>
      <c r="AY188" s="174">
        <f t="shared" si="213"/>
        <v>46388</v>
      </c>
      <c r="AZ188" s="174">
        <f t="shared" si="213"/>
        <v>46419</v>
      </c>
      <c r="BA188" s="174">
        <f t="shared" si="213"/>
        <v>46447</v>
      </c>
      <c r="BB188" s="174">
        <f t="shared" si="213"/>
        <v>46478</v>
      </c>
      <c r="BC188" s="174">
        <f t="shared" si="213"/>
        <v>46508</v>
      </c>
      <c r="BD188" s="174">
        <f t="shared" si="213"/>
        <v>46539</v>
      </c>
      <c r="BE188" s="174">
        <f t="shared" si="213"/>
        <v>46569</v>
      </c>
      <c r="BF188" s="174">
        <f t="shared" si="213"/>
        <v>46600</v>
      </c>
      <c r="BG188" s="174">
        <f t="shared" si="213"/>
        <v>46631</v>
      </c>
      <c r="BH188" s="174">
        <f t="shared" si="213"/>
        <v>46661</v>
      </c>
      <c r="BI188" s="174">
        <f t="shared" si="213"/>
        <v>46692</v>
      </c>
      <c r="BJ188" s="174">
        <f t="shared" si="213"/>
        <v>46722</v>
      </c>
      <c r="BK188" s="174">
        <f t="shared" si="213"/>
        <v>46753</v>
      </c>
      <c r="BL188" s="174">
        <f t="shared" si="213"/>
        <v>46784</v>
      </c>
      <c r="BM188" s="174">
        <f t="shared" si="213"/>
        <v>46813</v>
      </c>
      <c r="BN188" s="174">
        <f t="shared" si="213"/>
        <v>46844</v>
      </c>
      <c r="BO188" s="174">
        <f t="shared" si="213"/>
        <v>46874</v>
      </c>
      <c r="BP188" s="174">
        <f t="shared" ref="BP188:CH188" si="214">BP$4</f>
        <v>46905</v>
      </c>
      <c r="BQ188" s="174">
        <f t="shared" si="214"/>
        <v>46935</v>
      </c>
      <c r="BR188" s="174">
        <f t="shared" si="214"/>
        <v>46966</v>
      </c>
      <c r="BS188" s="174">
        <f t="shared" si="214"/>
        <v>46997</v>
      </c>
      <c r="BT188" s="174">
        <f t="shared" si="214"/>
        <v>47027</v>
      </c>
      <c r="BU188" s="174">
        <f t="shared" si="214"/>
        <v>47058</v>
      </c>
      <c r="BV188" s="174">
        <f t="shared" si="214"/>
        <v>47088</v>
      </c>
      <c r="BW188" s="174">
        <f t="shared" si="214"/>
        <v>47119</v>
      </c>
      <c r="BX188" s="174">
        <f t="shared" si="214"/>
        <v>47150</v>
      </c>
      <c r="BY188" s="174">
        <f t="shared" si="214"/>
        <v>47178</v>
      </c>
      <c r="BZ188" s="174">
        <f t="shared" si="214"/>
        <v>47209</v>
      </c>
      <c r="CA188" s="174">
        <f t="shared" si="214"/>
        <v>47239</v>
      </c>
      <c r="CB188" s="174">
        <f t="shared" si="214"/>
        <v>47270</v>
      </c>
      <c r="CC188" s="174">
        <f t="shared" si="214"/>
        <v>47300</v>
      </c>
      <c r="CD188" s="174">
        <f t="shared" si="214"/>
        <v>47331</v>
      </c>
      <c r="CE188" s="174">
        <f t="shared" si="214"/>
        <v>47362</v>
      </c>
      <c r="CF188" s="174">
        <f t="shared" si="214"/>
        <v>47392</v>
      </c>
      <c r="CG188" s="174">
        <f t="shared" si="214"/>
        <v>47423</v>
      </c>
      <c r="CH188" s="175">
        <f t="shared" si="214"/>
        <v>47453</v>
      </c>
    </row>
    <row r="189" spans="1:86" hidden="1" x14ac:dyDescent="0.3">
      <c r="A189" s="113"/>
      <c r="B189" s="295" t="s">
        <v>135</v>
      </c>
      <c r="C189" s="126">
        <f>C157*'YTD PROGRAM SUMMARY'!C40</f>
        <v>0</v>
      </c>
      <c r="D189" s="126">
        <f>D157*'YTD PROGRAM SUMMARY'!D40</f>
        <v>0</v>
      </c>
      <c r="E189" s="126">
        <f>E157*'YTD PROGRAM SUMMARY'!E40</f>
        <v>7.9787862253603281</v>
      </c>
      <c r="F189" s="126">
        <f>F157*'YTD PROGRAM SUMMARY'!F40</f>
        <v>13.746541318932346</v>
      </c>
      <c r="G189" s="126">
        <f>G157*'YTD PROGRAM SUMMARY'!G40</f>
        <v>23.645047895609885</v>
      </c>
      <c r="H189" s="126">
        <f>H157*'YTD PROGRAM SUMMARY'!H40</f>
        <v>188.07419841272534</v>
      </c>
      <c r="I189" s="126">
        <f>I157*'YTD PROGRAM SUMMARY'!I40</f>
        <v>141.06192543949277</v>
      </c>
      <c r="J189" s="126">
        <f>J157*'YTD PROGRAM SUMMARY'!J40</f>
        <v>335.77125530208303</v>
      </c>
      <c r="K189" s="126">
        <f>K157*'YTD PROGRAM SUMMARY'!K40</f>
        <v>294.19872255437917</v>
      </c>
      <c r="L189" s="126">
        <f>L157*'YTD PROGRAM SUMMARY'!L40</f>
        <v>13.186472500376889</v>
      </c>
      <c r="M189" s="126">
        <f>M157*'YTD PROGRAM SUMMARY'!M40</f>
        <v>191.31615441398526</v>
      </c>
      <c r="N189" s="126">
        <f>N157*'YTD PROGRAM SUMMARY'!N40</f>
        <v>274.24386365102225</v>
      </c>
      <c r="O189" s="258">
        <f>O157*'YTD PROGRAM SUMMARY'!O40</f>
        <v>0</v>
      </c>
      <c r="P189" s="258">
        <f>P157*'YTD PROGRAM SUMMARY'!P40</f>
        <v>0</v>
      </c>
      <c r="Q189" s="258">
        <f>Q157*'YTD PROGRAM SUMMARY'!Q40</f>
        <v>0</v>
      </c>
      <c r="R189" s="258">
        <f>R157*'YTD PROGRAM SUMMARY'!R40</f>
        <v>0</v>
      </c>
      <c r="S189" s="258">
        <f>S157*'YTD PROGRAM SUMMARY'!S40</f>
        <v>0</v>
      </c>
      <c r="T189" s="258">
        <f>T157*'YTD PROGRAM SUMMARY'!T40</f>
        <v>0</v>
      </c>
      <c r="U189" s="258">
        <f>U157*'YTD PROGRAM SUMMARY'!U40</f>
        <v>0</v>
      </c>
      <c r="V189" s="258">
        <f>V157*'YTD PROGRAM SUMMARY'!V40</f>
        <v>0</v>
      </c>
      <c r="W189" s="258">
        <f>W157*'YTD PROGRAM SUMMARY'!W40</f>
        <v>0</v>
      </c>
      <c r="X189" s="258">
        <f>X157*'YTD PROGRAM SUMMARY'!X40</f>
        <v>0</v>
      </c>
      <c r="Y189" s="258">
        <f>Y157*'YTD PROGRAM SUMMARY'!Y40</f>
        <v>0</v>
      </c>
      <c r="Z189" s="258">
        <f>Z157*'YTD PROGRAM SUMMARY'!Z40</f>
        <v>0</v>
      </c>
      <c r="AA189" s="258">
        <f>AA157*'YTD PROGRAM SUMMARY'!AA40</f>
        <v>0</v>
      </c>
      <c r="AB189" s="258">
        <f>AB157*'YTD PROGRAM SUMMARY'!AB40</f>
        <v>0</v>
      </c>
      <c r="AC189" s="258">
        <f>AC157*'YTD PROGRAM SUMMARY'!AC40</f>
        <v>0</v>
      </c>
      <c r="AD189" s="258">
        <f>AD157*'YTD PROGRAM SUMMARY'!AD40</f>
        <v>0</v>
      </c>
      <c r="AE189" s="258">
        <f>AE157*'YTD PROGRAM SUMMARY'!AE40</f>
        <v>0</v>
      </c>
      <c r="AF189" s="258">
        <f>AF157*'YTD PROGRAM SUMMARY'!AF40</f>
        <v>0</v>
      </c>
      <c r="AG189" s="258">
        <f>AG157*'YTD PROGRAM SUMMARY'!AG40</f>
        <v>0</v>
      </c>
      <c r="AH189" s="258">
        <f>AH157*'YTD PROGRAM SUMMARY'!AH40</f>
        <v>0</v>
      </c>
      <c r="AI189" s="258">
        <f>AI157*'YTD PROGRAM SUMMARY'!AI40</f>
        <v>0</v>
      </c>
      <c r="AJ189" s="258">
        <f>AJ157*'YTD PROGRAM SUMMARY'!AJ40</f>
        <v>0</v>
      </c>
      <c r="AK189" s="258">
        <f>AK157*'YTD PROGRAM SUMMARY'!AK40</f>
        <v>0</v>
      </c>
      <c r="AL189" s="258">
        <f>AL157*'YTD PROGRAM SUMMARY'!AL40</f>
        <v>0</v>
      </c>
      <c r="AM189" s="258">
        <f>AM157*'YTD PROGRAM SUMMARY'!AM40</f>
        <v>0</v>
      </c>
      <c r="AN189" s="258">
        <f>AN157*'YTD PROGRAM SUMMARY'!AN40</f>
        <v>0</v>
      </c>
      <c r="AO189" s="258">
        <f>AO157*'YTD PROGRAM SUMMARY'!AO40</f>
        <v>0</v>
      </c>
      <c r="AP189" s="258">
        <f>AP157*'YTD PROGRAM SUMMARY'!AP40</f>
        <v>0</v>
      </c>
      <c r="AQ189" s="258">
        <f>AQ157*'YTD PROGRAM SUMMARY'!AQ40</f>
        <v>0</v>
      </c>
      <c r="AR189" s="258">
        <f>AR157*'YTD PROGRAM SUMMARY'!AR40</f>
        <v>0</v>
      </c>
      <c r="AS189" s="258">
        <f>AS157*'YTD PROGRAM SUMMARY'!AS40</f>
        <v>0</v>
      </c>
      <c r="AT189" s="258">
        <f>AT157*'YTD PROGRAM SUMMARY'!AT40</f>
        <v>0</v>
      </c>
      <c r="AU189" s="258">
        <f>AU157*'YTD PROGRAM SUMMARY'!AU40</f>
        <v>0</v>
      </c>
      <c r="AV189" s="258">
        <f>AV157*'YTD PROGRAM SUMMARY'!AV40</f>
        <v>0</v>
      </c>
      <c r="AW189" s="258">
        <f>AW157*'YTD PROGRAM SUMMARY'!AW40</f>
        <v>0</v>
      </c>
      <c r="AX189" s="258">
        <f>AX157*'YTD PROGRAM SUMMARY'!AX40</f>
        <v>0</v>
      </c>
      <c r="AY189" s="258">
        <f>AY157*'YTD PROGRAM SUMMARY'!AY40</f>
        <v>0</v>
      </c>
      <c r="AZ189" s="258">
        <f>AZ157*'YTD PROGRAM SUMMARY'!AZ40</f>
        <v>0</v>
      </c>
      <c r="BA189" s="258">
        <f>BA157*'YTD PROGRAM SUMMARY'!BA40</f>
        <v>0</v>
      </c>
      <c r="BB189" s="258">
        <f>BB157*'YTD PROGRAM SUMMARY'!BB40</f>
        <v>0</v>
      </c>
      <c r="BC189" s="258">
        <f>BC157*'YTD PROGRAM SUMMARY'!BC40</f>
        <v>0</v>
      </c>
      <c r="BD189" s="258">
        <f>BD157*'YTD PROGRAM SUMMARY'!BD40</f>
        <v>0</v>
      </c>
      <c r="BE189" s="258">
        <f>BE157*'YTD PROGRAM SUMMARY'!BE40</f>
        <v>0</v>
      </c>
      <c r="BF189" s="258">
        <f>BF157*'YTD PROGRAM SUMMARY'!BF40</f>
        <v>0</v>
      </c>
      <c r="BG189" s="258">
        <f>BG157*'YTD PROGRAM SUMMARY'!BG40</f>
        <v>0</v>
      </c>
      <c r="BH189" s="258">
        <f>BH157*'YTD PROGRAM SUMMARY'!BH40</f>
        <v>0</v>
      </c>
      <c r="BI189" s="258">
        <f>BI157*'YTD PROGRAM SUMMARY'!BI40</f>
        <v>0</v>
      </c>
      <c r="BJ189" s="258">
        <f>BJ157*'YTD PROGRAM SUMMARY'!BJ40</f>
        <v>0</v>
      </c>
      <c r="BK189" s="258">
        <f>BK157*'YTD PROGRAM SUMMARY'!BK40</f>
        <v>0</v>
      </c>
      <c r="BL189" s="258">
        <f>BL157*'YTD PROGRAM SUMMARY'!BL40</f>
        <v>0</v>
      </c>
      <c r="BM189" s="258">
        <f>BM157*'YTD PROGRAM SUMMARY'!BM40</f>
        <v>0</v>
      </c>
      <c r="BN189" s="258">
        <f>BN157*'YTD PROGRAM SUMMARY'!BN40</f>
        <v>0</v>
      </c>
      <c r="BO189" s="258">
        <f>BO157*'YTD PROGRAM SUMMARY'!BO40</f>
        <v>0</v>
      </c>
      <c r="BP189" s="258">
        <f>BP157*'YTD PROGRAM SUMMARY'!BP40</f>
        <v>0</v>
      </c>
      <c r="BQ189" s="258">
        <f>BQ157*'YTD PROGRAM SUMMARY'!BQ40</f>
        <v>0</v>
      </c>
      <c r="BR189" s="258">
        <f>BR157*'YTD PROGRAM SUMMARY'!BR40</f>
        <v>0</v>
      </c>
      <c r="BS189" s="258">
        <f>BS157*'YTD PROGRAM SUMMARY'!BS40</f>
        <v>0</v>
      </c>
      <c r="BT189" s="258">
        <f>BT157*'YTD PROGRAM SUMMARY'!BT40</f>
        <v>0</v>
      </c>
      <c r="BU189" s="258">
        <f>BU157*'YTD PROGRAM SUMMARY'!BU40</f>
        <v>0</v>
      </c>
      <c r="BV189" s="258">
        <f>BV157*'YTD PROGRAM SUMMARY'!BV40</f>
        <v>0</v>
      </c>
      <c r="BW189" s="258">
        <f>BW157*'YTD PROGRAM SUMMARY'!BW40</f>
        <v>0</v>
      </c>
      <c r="BX189" s="258">
        <f>BX157*'YTD PROGRAM SUMMARY'!BX40</f>
        <v>0</v>
      </c>
      <c r="BY189" s="258">
        <f>BY157*'YTD PROGRAM SUMMARY'!BY40</f>
        <v>0</v>
      </c>
      <c r="BZ189" s="258">
        <f>BZ157*'YTD PROGRAM SUMMARY'!BZ40</f>
        <v>0</v>
      </c>
      <c r="CA189" s="258">
        <f>CA157*'YTD PROGRAM SUMMARY'!CA40</f>
        <v>0</v>
      </c>
      <c r="CB189" s="258">
        <f>CB157*'YTD PROGRAM SUMMARY'!CB40</f>
        <v>0</v>
      </c>
      <c r="CC189" s="258">
        <f>CC157*'YTD PROGRAM SUMMARY'!CC40</f>
        <v>0</v>
      </c>
      <c r="CD189" s="258">
        <f>CD157*'YTD PROGRAM SUMMARY'!CD40</f>
        <v>0</v>
      </c>
      <c r="CE189" s="258">
        <f>CE157*'YTD PROGRAM SUMMARY'!CE40</f>
        <v>0</v>
      </c>
      <c r="CF189" s="258">
        <f>CF157*'YTD PROGRAM SUMMARY'!CF40</f>
        <v>0</v>
      </c>
      <c r="CG189" s="258">
        <f>CG157*'YTD PROGRAM SUMMARY'!CG40</f>
        <v>0</v>
      </c>
      <c r="CH189" s="259">
        <f>CH157*'YTD PROGRAM SUMMARY'!CH40</f>
        <v>0</v>
      </c>
    </row>
    <row r="190" spans="1:86" ht="15" hidden="1" thickBot="1" x14ac:dyDescent="0.35">
      <c r="A190" s="113"/>
      <c r="B190" s="96" t="s">
        <v>136</v>
      </c>
      <c r="C190" s="119">
        <f>C176*'YTD PROGRAM SUMMARY'!C40</f>
        <v>0</v>
      </c>
      <c r="D190" s="119">
        <f>D176*'YTD PROGRAM SUMMARY'!D40</f>
        <v>0</v>
      </c>
      <c r="E190" s="119">
        <f>E176*'YTD PROGRAM SUMMARY'!E40</f>
        <v>0.62099857844366246</v>
      </c>
      <c r="F190" s="119">
        <f>F176*'YTD PROGRAM SUMMARY'!F40</f>
        <v>1.0550833698887434</v>
      </c>
      <c r="G190" s="119">
        <f>G176*'YTD PROGRAM SUMMARY'!G40</f>
        <v>1.9272590951491653</v>
      </c>
      <c r="H190" s="119">
        <f>H176*'YTD PROGRAM SUMMARY'!H40</f>
        <v>27.649160322379664</v>
      </c>
      <c r="I190" s="119">
        <f>I176*'YTD PROGRAM SUMMARY'!I40</f>
        <v>19.294713196577302</v>
      </c>
      <c r="J190" s="119">
        <f>J176*'YTD PROGRAM SUMMARY'!J40</f>
        <v>47.685246915793336</v>
      </c>
      <c r="K190" s="119">
        <f>K176*'YTD PROGRAM SUMMARY'!K40</f>
        <v>37.937136243477021</v>
      </c>
      <c r="L190" s="119">
        <f>L176*'YTD PROGRAM SUMMARY'!L40</f>
        <v>1.2456031630501441</v>
      </c>
      <c r="M190" s="119">
        <f>M176*'YTD PROGRAM SUMMARY'!M40</f>
        <v>16.146093607655537</v>
      </c>
      <c r="N190" s="119">
        <f>N176*'YTD PROGRAM SUMMARY'!N40</f>
        <v>18.288498720450288</v>
      </c>
      <c r="O190" s="250">
        <f>O176*'YTD PROGRAM SUMMARY'!O40</f>
        <v>0</v>
      </c>
      <c r="P190" s="250">
        <f>P176*'YTD PROGRAM SUMMARY'!P40</f>
        <v>0</v>
      </c>
      <c r="Q190" s="250">
        <f>Q176*'YTD PROGRAM SUMMARY'!Q40</f>
        <v>0</v>
      </c>
      <c r="R190" s="250">
        <f>R176*'YTD PROGRAM SUMMARY'!R40</f>
        <v>0</v>
      </c>
      <c r="S190" s="250">
        <f>S176*'YTD PROGRAM SUMMARY'!S40</f>
        <v>0</v>
      </c>
      <c r="T190" s="250">
        <f>T176*'YTD PROGRAM SUMMARY'!T40</f>
        <v>0</v>
      </c>
      <c r="U190" s="250">
        <f>U176*'YTD PROGRAM SUMMARY'!U40</f>
        <v>0</v>
      </c>
      <c r="V190" s="250">
        <f>V176*'YTD PROGRAM SUMMARY'!V40</f>
        <v>0</v>
      </c>
      <c r="W190" s="250">
        <f>W176*'YTD PROGRAM SUMMARY'!W40</f>
        <v>0</v>
      </c>
      <c r="X190" s="250">
        <f>X176*'YTD PROGRAM SUMMARY'!X40</f>
        <v>0</v>
      </c>
      <c r="Y190" s="250">
        <f>Y176*'YTD PROGRAM SUMMARY'!Y40</f>
        <v>0</v>
      </c>
      <c r="Z190" s="250">
        <f>Z176*'YTD PROGRAM SUMMARY'!Z40</f>
        <v>0</v>
      </c>
      <c r="AA190" s="250">
        <f>AA176*'YTD PROGRAM SUMMARY'!AA40</f>
        <v>0</v>
      </c>
      <c r="AB190" s="250">
        <f>AB176*'YTD PROGRAM SUMMARY'!AB40</f>
        <v>0</v>
      </c>
      <c r="AC190" s="250">
        <f>AC176*'YTD PROGRAM SUMMARY'!AC40</f>
        <v>0</v>
      </c>
      <c r="AD190" s="250">
        <f>AD176*'YTD PROGRAM SUMMARY'!AD40</f>
        <v>0</v>
      </c>
      <c r="AE190" s="250">
        <f>AE176*'YTD PROGRAM SUMMARY'!AE40</f>
        <v>0</v>
      </c>
      <c r="AF190" s="250">
        <f>AF176*'YTD PROGRAM SUMMARY'!AF40</f>
        <v>0</v>
      </c>
      <c r="AG190" s="250">
        <f>AG176*'YTD PROGRAM SUMMARY'!AG40</f>
        <v>0</v>
      </c>
      <c r="AH190" s="250">
        <f>AH176*'YTD PROGRAM SUMMARY'!AH40</f>
        <v>0</v>
      </c>
      <c r="AI190" s="250">
        <f>AI176*'YTD PROGRAM SUMMARY'!AI40</f>
        <v>0</v>
      </c>
      <c r="AJ190" s="250">
        <f>AJ176*'YTD PROGRAM SUMMARY'!AJ40</f>
        <v>0</v>
      </c>
      <c r="AK190" s="250">
        <f>AK176*'YTD PROGRAM SUMMARY'!AK40</f>
        <v>0</v>
      </c>
      <c r="AL190" s="250">
        <f>AL176*'YTD PROGRAM SUMMARY'!AL40</f>
        <v>0</v>
      </c>
      <c r="AM190" s="250">
        <f>AM176*'YTD PROGRAM SUMMARY'!AM40</f>
        <v>0</v>
      </c>
      <c r="AN190" s="250">
        <f>AN176*'YTD PROGRAM SUMMARY'!AN40</f>
        <v>0</v>
      </c>
      <c r="AO190" s="250">
        <f>AO176*'YTD PROGRAM SUMMARY'!AO40</f>
        <v>0</v>
      </c>
      <c r="AP190" s="250">
        <f>AP176*'YTD PROGRAM SUMMARY'!AP40</f>
        <v>0</v>
      </c>
      <c r="AQ190" s="250">
        <f>AQ176*'YTD PROGRAM SUMMARY'!AQ40</f>
        <v>0</v>
      </c>
      <c r="AR190" s="250">
        <f>AR176*'YTD PROGRAM SUMMARY'!AR40</f>
        <v>0</v>
      </c>
      <c r="AS190" s="250">
        <f>AS176*'YTD PROGRAM SUMMARY'!AS40</f>
        <v>0</v>
      </c>
      <c r="AT190" s="250">
        <f>AT176*'YTD PROGRAM SUMMARY'!AT40</f>
        <v>0</v>
      </c>
      <c r="AU190" s="250">
        <f>AU176*'YTD PROGRAM SUMMARY'!AU40</f>
        <v>0</v>
      </c>
      <c r="AV190" s="250">
        <f>AV176*'YTD PROGRAM SUMMARY'!AV40</f>
        <v>0</v>
      </c>
      <c r="AW190" s="250">
        <f>AW176*'YTD PROGRAM SUMMARY'!AW40</f>
        <v>0</v>
      </c>
      <c r="AX190" s="250">
        <f>AX176*'YTD PROGRAM SUMMARY'!AX40</f>
        <v>0</v>
      </c>
      <c r="AY190" s="250">
        <f>AY176*'YTD PROGRAM SUMMARY'!AY40</f>
        <v>0</v>
      </c>
      <c r="AZ190" s="250">
        <f>AZ176*'YTD PROGRAM SUMMARY'!AZ40</f>
        <v>0</v>
      </c>
      <c r="BA190" s="250">
        <f>BA176*'YTD PROGRAM SUMMARY'!BA40</f>
        <v>0</v>
      </c>
      <c r="BB190" s="250">
        <f>BB176*'YTD PROGRAM SUMMARY'!BB40</f>
        <v>0</v>
      </c>
      <c r="BC190" s="250">
        <f>BC176*'YTD PROGRAM SUMMARY'!BC40</f>
        <v>0</v>
      </c>
      <c r="BD190" s="250">
        <f>BD176*'YTD PROGRAM SUMMARY'!BD40</f>
        <v>0</v>
      </c>
      <c r="BE190" s="250">
        <f>BE176*'YTD PROGRAM SUMMARY'!BE40</f>
        <v>0</v>
      </c>
      <c r="BF190" s="250">
        <f>BF176*'YTD PROGRAM SUMMARY'!BF40</f>
        <v>0</v>
      </c>
      <c r="BG190" s="250">
        <f>BG176*'YTD PROGRAM SUMMARY'!BG40</f>
        <v>0</v>
      </c>
      <c r="BH190" s="250">
        <f>BH176*'YTD PROGRAM SUMMARY'!BH40</f>
        <v>0</v>
      </c>
      <c r="BI190" s="250">
        <f>BI176*'YTD PROGRAM SUMMARY'!BI40</f>
        <v>0</v>
      </c>
      <c r="BJ190" s="250">
        <f>BJ176*'YTD PROGRAM SUMMARY'!BJ40</f>
        <v>0</v>
      </c>
      <c r="BK190" s="250">
        <f>BK176*'YTD PROGRAM SUMMARY'!BK40</f>
        <v>0</v>
      </c>
      <c r="BL190" s="250">
        <f>BL176*'YTD PROGRAM SUMMARY'!BL40</f>
        <v>0</v>
      </c>
      <c r="BM190" s="250">
        <f>BM176*'YTD PROGRAM SUMMARY'!BM40</f>
        <v>0</v>
      </c>
      <c r="BN190" s="250">
        <f>BN176*'YTD PROGRAM SUMMARY'!BN40</f>
        <v>0</v>
      </c>
      <c r="BO190" s="250">
        <f>BO176*'YTD PROGRAM SUMMARY'!BO40</f>
        <v>0</v>
      </c>
      <c r="BP190" s="250">
        <f>BP176*'YTD PROGRAM SUMMARY'!BP40</f>
        <v>0</v>
      </c>
      <c r="BQ190" s="250">
        <f>BQ176*'YTD PROGRAM SUMMARY'!BQ40</f>
        <v>0</v>
      </c>
      <c r="BR190" s="250">
        <f>BR176*'YTD PROGRAM SUMMARY'!BR40</f>
        <v>0</v>
      </c>
      <c r="BS190" s="250">
        <f>BS176*'YTD PROGRAM SUMMARY'!BS40</f>
        <v>0</v>
      </c>
      <c r="BT190" s="250">
        <f>BT176*'YTD PROGRAM SUMMARY'!BT40</f>
        <v>0</v>
      </c>
      <c r="BU190" s="250">
        <f>BU176*'YTD PROGRAM SUMMARY'!BU40</f>
        <v>0</v>
      </c>
      <c r="BV190" s="250">
        <f>BV176*'YTD PROGRAM SUMMARY'!BV40</f>
        <v>0</v>
      </c>
      <c r="BW190" s="250">
        <f>BW176*'YTD PROGRAM SUMMARY'!BW40</f>
        <v>0</v>
      </c>
      <c r="BX190" s="250">
        <f>BX176*'YTD PROGRAM SUMMARY'!BX40</f>
        <v>0</v>
      </c>
      <c r="BY190" s="250">
        <f>BY176*'YTD PROGRAM SUMMARY'!BY40</f>
        <v>0</v>
      </c>
      <c r="BZ190" s="250">
        <f>BZ176*'YTD PROGRAM SUMMARY'!BZ40</f>
        <v>0</v>
      </c>
      <c r="CA190" s="250">
        <f>CA176*'YTD PROGRAM SUMMARY'!CA40</f>
        <v>0</v>
      </c>
      <c r="CB190" s="250">
        <f>CB176*'YTD PROGRAM SUMMARY'!CB40</f>
        <v>0</v>
      </c>
      <c r="CC190" s="250">
        <f>CC176*'YTD PROGRAM SUMMARY'!CC40</f>
        <v>0</v>
      </c>
      <c r="CD190" s="250">
        <f>CD176*'YTD PROGRAM SUMMARY'!CD40</f>
        <v>0</v>
      </c>
      <c r="CE190" s="250">
        <f>CE176*'YTD PROGRAM SUMMARY'!CE40</f>
        <v>0</v>
      </c>
      <c r="CF190" s="250">
        <f>CF176*'YTD PROGRAM SUMMARY'!CF40</f>
        <v>0</v>
      </c>
      <c r="CG190" s="250">
        <f>CG176*'YTD PROGRAM SUMMARY'!CG40</f>
        <v>0</v>
      </c>
      <c r="CH190" s="251">
        <f>CH176*'YTD PROGRAM SUMMARY'!CH40</f>
        <v>0</v>
      </c>
    </row>
    <row r="191" spans="1:86" hidden="1" x14ac:dyDescent="0.3">
      <c r="A191" s="113"/>
      <c r="B191" s="295" t="s">
        <v>137</v>
      </c>
      <c r="C191" s="120">
        <f>IFERROR(C189/C73,0)</f>
        <v>0</v>
      </c>
      <c r="D191" s="120">
        <f t="shared" ref="D191:BO191" si="215">IFERROR(D189/D73,0)</f>
        <v>0</v>
      </c>
      <c r="E191" s="120">
        <f t="shared" si="215"/>
        <v>0.11061724422424815</v>
      </c>
      <c r="F191" s="120">
        <f t="shared" si="215"/>
        <v>8.2135201013547432E-2</v>
      </c>
      <c r="G191" s="120">
        <f t="shared" si="215"/>
        <v>6.43640046787365E-2</v>
      </c>
      <c r="H191" s="120">
        <f t="shared" si="215"/>
        <v>0.21780285150280942</v>
      </c>
      <c r="I191" s="120">
        <f t="shared" si="215"/>
        <v>8.6089527538345714E-2</v>
      </c>
      <c r="J191" s="120">
        <f t="shared" si="215"/>
        <v>0.18575530162642828</v>
      </c>
      <c r="K191" s="120">
        <f t="shared" si="215"/>
        <v>0.11036807442153956</v>
      </c>
      <c r="L191" s="120">
        <f t="shared" si="215"/>
        <v>5.7728369734974007E-3</v>
      </c>
      <c r="M191" s="120">
        <f t="shared" si="215"/>
        <v>9.054561972533319E-2</v>
      </c>
      <c r="N191" s="120">
        <f t="shared" si="215"/>
        <v>5.6255347376183783E-2</v>
      </c>
      <c r="O191" s="252">
        <f t="shared" si="215"/>
        <v>0</v>
      </c>
      <c r="P191" s="252">
        <f t="shared" si="215"/>
        <v>0</v>
      </c>
      <c r="Q191" s="252">
        <f t="shared" si="215"/>
        <v>0</v>
      </c>
      <c r="R191" s="252">
        <f t="shared" si="215"/>
        <v>0</v>
      </c>
      <c r="S191" s="252">
        <f t="shared" si="215"/>
        <v>0</v>
      </c>
      <c r="T191" s="252">
        <f t="shared" si="215"/>
        <v>0</v>
      </c>
      <c r="U191" s="252">
        <f t="shared" si="215"/>
        <v>0</v>
      </c>
      <c r="V191" s="252">
        <f t="shared" si="215"/>
        <v>0</v>
      </c>
      <c r="W191" s="252">
        <f t="shared" si="215"/>
        <v>0</v>
      </c>
      <c r="X191" s="252">
        <f t="shared" si="215"/>
        <v>0</v>
      </c>
      <c r="Y191" s="252">
        <f t="shared" si="215"/>
        <v>0</v>
      </c>
      <c r="Z191" s="252">
        <f t="shared" si="215"/>
        <v>0</v>
      </c>
      <c r="AA191" s="252">
        <f t="shared" si="215"/>
        <v>0</v>
      </c>
      <c r="AB191" s="252">
        <f t="shared" si="215"/>
        <v>0</v>
      </c>
      <c r="AC191" s="252">
        <f t="shared" si="215"/>
        <v>0</v>
      </c>
      <c r="AD191" s="252">
        <f t="shared" si="215"/>
        <v>0</v>
      </c>
      <c r="AE191" s="252">
        <f t="shared" si="215"/>
        <v>0</v>
      </c>
      <c r="AF191" s="252">
        <f t="shared" si="215"/>
        <v>0</v>
      </c>
      <c r="AG191" s="252">
        <f t="shared" si="215"/>
        <v>0</v>
      </c>
      <c r="AH191" s="252">
        <f t="shared" si="215"/>
        <v>0</v>
      </c>
      <c r="AI191" s="252">
        <f t="shared" si="215"/>
        <v>0</v>
      </c>
      <c r="AJ191" s="252">
        <f t="shared" si="215"/>
        <v>0</v>
      </c>
      <c r="AK191" s="252">
        <f t="shared" si="215"/>
        <v>0</v>
      </c>
      <c r="AL191" s="252">
        <f t="shared" si="215"/>
        <v>0</v>
      </c>
      <c r="AM191" s="252">
        <f t="shared" si="215"/>
        <v>0</v>
      </c>
      <c r="AN191" s="252">
        <f t="shared" si="215"/>
        <v>0</v>
      </c>
      <c r="AO191" s="252">
        <f t="shared" si="215"/>
        <v>0</v>
      </c>
      <c r="AP191" s="252">
        <f t="shared" si="215"/>
        <v>0</v>
      </c>
      <c r="AQ191" s="252">
        <f t="shared" si="215"/>
        <v>0</v>
      </c>
      <c r="AR191" s="252">
        <f t="shared" si="215"/>
        <v>0</v>
      </c>
      <c r="AS191" s="252">
        <f t="shared" si="215"/>
        <v>0</v>
      </c>
      <c r="AT191" s="252">
        <f t="shared" si="215"/>
        <v>0</v>
      </c>
      <c r="AU191" s="252">
        <f t="shared" si="215"/>
        <v>0</v>
      </c>
      <c r="AV191" s="252">
        <f t="shared" si="215"/>
        <v>0</v>
      </c>
      <c r="AW191" s="252">
        <f t="shared" si="215"/>
        <v>0</v>
      </c>
      <c r="AX191" s="252">
        <f t="shared" si="215"/>
        <v>0</v>
      </c>
      <c r="AY191" s="252">
        <f t="shared" si="215"/>
        <v>0</v>
      </c>
      <c r="AZ191" s="252">
        <f t="shared" si="215"/>
        <v>0</v>
      </c>
      <c r="BA191" s="252">
        <f t="shared" si="215"/>
        <v>0</v>
      </c>
      <c r="BB191" s="252">
        <f t="shared" si="215"/>
        <v>0</v>
      </c>
      <c r="BC191" s="252">
        <f t="shared" si="215"/>
        <v>0</v>
      </c>
      <c r="BD191" s="252">
        <f t="shared" si="215"/>
        <v>0</v>
      </c>
      <c r="BE191" s="252">
        <f t="shared" si="215"/>
        <v>0</v>
      </c>
      <c r="BF191" s="252">
        <f t="shared" si="215"/>
        <v>0</v>
      </c>
      <c r="BG191" s="252">
        <f t="shared" si="215"/>
        <v>0</v>
      </c>
      <c r="BH191" s="252">
        <f t="shared" si="215"/>
        <v>0</v>
      </c>
      <c r="BI191" s="252">
        <f t="shared" si="215"/>
        <v>0</v>
      </c>
      <c r="BJ191" s="252">
        <f t="shared" si="215"/>
        <v>0</v>
      </c>
      <c r="BK191" s="252">
        <f t="shared" si="215"/>
        <v>0</v>
      </c>
      <c r="BL191" s="252">
        <f t="shared" si="215"/>
        <v>0</v>
      </c>
      <c r="BM191" s="252">
        <f t="shared" si="215"/>
        <v>0</v>
      </c>
      <c r="BN191" s="252">
        <f t="shared" si="215"/>
        <v>0</v>
      </c>
      <c r="BO191" s="252">
        <f t="shared" si="215"/>
        <v>0</v>
      </c>
      <c r="BP191" s="252">
        <f t="shared" ref="BP191:CH191" si="216">IFERROR(BP189/BP73,0)</f>
        <v>0</v>
      </c>
      <c r="BQ191" s="252">
        <f t="shared" si="216"/>
        <v>0</v>
      </c>
      <c r="BR191" s="252">
        <f t="shared" si="216"/>
        <v>0</v>
      </c>
      <c r="BS191" s="252">
        <f t="shared" si="216"/>
        <v>0</v>
      </c>
      <c r="BT191" s="252">
        <f t="shared" si="216"/>
        <v>0</v>
      </c>
      <c r="BU191" s="252">
        <f t="shared" si="216"/>
        <v>0</v>
      </c>
      <c r="BV191" s="252">
        <f t="shared" si="216"/>
        <v>0</v>
      </c>
      <c r="BW191" s="252">
        <f t="shared" si="216"/>
        <v>0</v>
      </c>
      <c r="BX191" s="252">
        <f t="shared" si="216"/>
        <v>0</v>
      </c>
      <c r="BY191" s="252">
        <f t="shared" si="216"/>
        <v>0</v>
      </c>
      <c r="BZ191" s="252">
        <f t="shared" si="216"/>
        <v>0</v>
      </c>
      <c r="CA191" s="252">
        <f t="shared" si="216"/>
        <v>0</v>
      </c>
      <c r="CB191" s="252">
        <f t="shared" si="216"/>
        <v>0</v>
      </c>
      <c r="CC191" s="252">
        <f t="shared" si="216"/>
        <v>0</v>
      </c>
      <c r="CD191" s="252">
        <f t="shared" si="216"/>
        <v>0</v>
      </c>
      <c r="CE191" s="252">
        <f t="shared" si="216"/>
        <v>0</v>
      </c>
      <c r="CF191" s="252">
        <f t="shared" si="216"/>
        <v>0</v>
      </c>
      <c r="CG191" s="252">
        <f t="shared" si="216"/>
        <v>0</v>
      </c>
      <c r="CH191" s="260">
        <f t="shared" si="216"/>
        <v>0</v>
      </c>
    </row>
    <row r="192" spans="1:86" ht="15" hidden="1" thickBot="1" x14ac:dyDescent="0.35">
      <c r="A192" s="113"/>
      <c r="B192" s="96" t="s">
        <v>138</v>
      </c>
      <c r="C192" s="121">
        <f>IFERROR(C190/C73,0)</f>
        <v>0</v>
      </c>
      <c r="D192" s="121">
        <f t="shared" ref="D192:BO192" si="217">IFERROR(D190/D73,0)</f>
        <v>0</v>
      </c>
      <c r="E192" s="121">
        <f t="shared" si="217"/>
        <v>8.6094738565966906E-3</v>
      </c>
      <c r="F192" s="121">
        <f t="shared" si="217"/>
        <v>6.3040937106493607E-3</v>
      </c>
      <c r="G192" s="121">
        <f t="shared" si="217"/>
        <v>5.2461772953460448E-3</v>
      </c>
      <c r="H192" s="121">
        <f t="shared" si="217"/>
        <v>3.2019628480124192E-2</v>
      </c>
      <c r="I192" s="121">
        <f t="shared" si="217"/>
        <v>1.1775486105878558E-2</v>
      </c>
      <c r="J192" s="121">
        <f t="shared" si="217"/>
        <v>2.6380422040608635E-2</v>
      </c>
      <c r="K192" s="121">
        <f t="shared" si="217"/>
        <v>1.4232042341673428E-2</v>
      </c>
      <c r="L192" s="121">
        <f t="shared" si="217"/>
        <v>5.4530610773697544E-4</v>
      </c>
      <c r="M192" s="121">
        <f t="shared" si="217"/>
        <v>7.6415818430309286E-3</v>
      </c>
      <c r="N192" s="121">
        <f t="shared" si="217"/>
        <v>3.7514999781982855E-3</v>
      </c>
      <c r="O192" s="253">
        <f t="shared" si="217"/>
        <v>0</v>
      </c>
      <c r="P192" s="253">
        <f t="shared" si="217"/>
        <v>0</v>
      </c>
      <c r="Q192" s="253">
        <f t="shared" si="217"/>
        <v>0</v>
      </c>
      <c r="R192" s="253">
        <f t="shared" si="217"/>
        <v>0</v>
      </c>
      <c r="S192" s="253">
        <f t="shared" si="217"/>
        <v>0</v>
      </c>
      <c r="T192" s="253">
        <f t="shared" si="217"/>
        <v>0</v>
      </c>
      <c r="U192" s="253">
        <f t="shared" si="217"/>
        <v>0</v>
      </c>
      <c r="V192" s="253">
        <f t="shared" si="217"/>
        <v>0</v>
      </c>
      <c r="W192" s="253">
        <f t="shared" si="217"/>
        <v>0</v>
      </c>
      <c r="X192" s="253">
        <f t="shared" si="217"/>
        <v>0</v>
      </c>
      <c r="Y192" s="253">
        <f t="shared" si="217"/>
        <v>0</v>
      </c>
      <c r="Z192" s="253">
        <f t="shared" si="217"/>
        <v>0</v>
      </c>
      <c r="AA192" s="253">
        <f t="shared" si="217"/>
        <v>0</v>
      </c>
      <c r="AB192" s="253">
        <f t="shared" si="217"/>
        <v>0</v>
      </c>
      <c r="AC192" s="253">
        <f t="shared" si="217"/>
        <v>0</v>
      </c>
      <c r="AD192" s="253">
        <f t="shared" si="217"/>
        <v>0</v>
      </c>
      <c r="AE192" s="253">
        <f t="shared" si="217"/>
        <v>0</v>
      </c>
      <c r="AF192" s="253">
        <f t="shared" si="217"/>
        <v>0</v>
      </c>
      <c r="AG192" s="253">
        <f t="shared" si="217"/>
        <v>0</v>
      </c>
      <c r="AH192" s="253">
        <f t="shared" si="217"/>
        <v>0</v>
      </c>
      <c r="AI192" s="253">
        <f t="shared" si="217"/>
        <v>0</v>
      </c>
      <c r="AJ192" s="253">
        <f t="shared" si="217"/>
        <v>0</v>
      </c>
      <c r="AK192" s="253">
        <f t="shared" si="217"/>
        <v>0</v>
      </c>
      <c r="AL192" s="253">
        <f t="shared" si="217"/>
        <v>0</v>
      </c>
      <c r="AM192" s="253">
        <f t="shared" si="217"/>
        <v>0</v>
      </c>
      <c r="AN192" s="253">
        <f t="shared" si="217"/>
        <v>0</v>
      </c>
      <c r="AO192" s="253">
        <f t="shared" si="217"/>
        <v>0</v>
      </c>
      <c r="AP192" s="253">
        <f t="shared" si="217"/>
        <v>0</v>
      </c>
      <c r="AQ192" s="253">
        <f t="shared" si="217"/>
        <v>0</v>
      </c>
      <c r="AR192" s="253">
        <f t="shared" si="217"/>
        <v>0</v>
      </c>
      <c r="AS192" s="253">
        <f t="shared" si="217"/>
        <v>0</v>
      </c>
      <c r="AT192" s="253">
        <f t="shared" si="217"/>
        <v>0</v>
      </c>
      <c r="AU192" s="253">
        <f t="shared" si="217"/>
        <v>0</v>
      </c>
      <c r="AV192" s="253">
        <f t="shared" si="217"/>
        <v>0</v>
      </c>
      <c r="AW192" s="253">
        <f t="shared" si="217"/>
        <v>0</v>
      </c>
      <c r="AX192" s="253">
        <f t="shared" si="217"/>
        <v>0</v>
      </c>
      <c r="AY192" s="253">
        <f t="shared" si="217"/>
        <v>0</v>
      </c>
      <c r="AZ192" s="253">
        <f t="shared" si="217"/>
        <v>0</v>
      </c>
      <c r="BA192" s="253">
        <f t="shared" si="217"/>
        <v>0</v>
      </c>
      <c r="BB192" s="253">
        <f t="shared" si="217"/>
        <v>0</v>
      </c>
      <c r="BC192" s="253">
        <f t="shared" si="217"/>
        <v>0</v>
      </c>
      <c r="BD192" s="253">
        <f t="shared" si="217"/>
        <v>0</v>
      </c>
      <c r="BE192" s="253">
        <f t="shared" si="217"/>
        <v>0</v>
      </c>
      <c r="BF192" s="253">
        <f t="shared" si="217"/>
        <v>0</v>
      </c>
      <c r="BG192" s="253">
        <f t="shared" si="217"/>
        <v>0</v>
      </c>
      <c r="BH192" s="253">
        <f t="shared" si="217"/>
        <v>0</v>
      </c>
      <c r="BI192" s="253">
        <f t="shared" si="217"/>
        <v>0</v>
      </c>
      <c r="BJ192" s="253">
        <f t="shared" si="217"/>
        <v>0</v>
      </c>
      <c r="BK192" s="253">
        <f t="shared" si="217"/>
        <v>0</v>
      </c>
      <c r="BL192" s="253">
        <f t="shared" si="217"/>
        <v>0</v>
      </c>
      <c r="BM192" s="253">
        <f t="shared" si="217"/>
        <v>0</v>
      </c>
      <c r="BN192" s="253">
        <f t="shared" si="217"/>
        <v>0</v>
      </c>
      <c r="BO192" s="253">
        <f t="shared" si="217"/>
        <v>0</v>
      </c>
      <c r="BP192" s="253">
        <f t="shared" ref="BP192:CH192" si="218">IFERROR(BP190/BP73,0)</f>
        <v>0</v>
      </c>
      <c r="BQ192" s="253">
        <f t="shared" si="218"/>
        <v>0</v>
      </c>
      <c r="BR192" s="253">
        <f t="shared" si="218"/>
        <v>0</v>
      </c>
      <c r="BS192" s="253">
        <f t="shared" si="218"/>
        <v>0</v>
      </c>
      <c r="BT192" s="253">
        <f t="shared" si="218"/>
        <v>0</v>
      </c>
      <c r="BU192" s="253">
        <f t="shared" si="218"/>
        <v>0</v>
      </c>
      <c r="BV192" s="253">
        <f t="shared" si="218"/>
        <v>0</v>
      </c>
      <c r="BW192" s="253">
        <f t="shared" si="218"/>
        <v>0</v>
      </c>
      <c r="BX192" s="253">
        <f t="shared" si="218"/>
        <v>0</v>
      </c>
      <c r="BY192" s="253">
        <f t="shared" si="218"/>
        <v>0</v>
      </c>
      <c r="BZ192" s="253">
        <f t="shared" si="218"/>
        <v>0</v>
      </c>
      <c r="CA192" s="253">
        <f t="shared" si="218"/>
        <v>0</v>
      </c>
      <c r="CB192" s="253">
        <f t="shared" si="218"/>
        <v>0</v>
      </c>
      <c r="CC192" s="253">
        <f t="shared" si="218"/>
        <v>0</v>
      </c>
      <c r="CD192" s="253">
        <f t="shared" si="218"/>
        <v>0</v>
      </c>
      <c r="CE192" s="253">
        <f t="shared" si="218"/>
        <v>0</v>
      </c>
      <c r="CF192" s="253">
        <f t="shared" si="218"/>
        <v>0</v>
      </c>
      <c r="CG192" s="253">
        <f t="shared" si="218"/>
        <v>0</v>
      </c>
      <c r="CH192" s="254">
        <f t="shared" si="218"/>
        <v>0</v>
      </c>
    </row>
    <row r="193" spans="1:86" ht="15" hidden="1" thickBot="1" x14ac:dyDescent="0.35">
      <c r="A193" s="113"/>
      <c r="B193" s="302" t="s">
        <v>139</v>
      </c>
      <c r="C193" s="123">
        <f>C191+C192</f>
        <v>0</v>
      </c>
      <c r="D193" s="123">
        <f t="shared" ref="D193:BO193" si="219">D191+D192</f>
        <v>0</v>
      </c>
      <c r="E193" s="124">
        <f t="shared" si="219"/>
        <v>0.11922671808084484</v>
      </c>
      <c r="F193" s="124">
        <f t="shared" si="219"/>
        <v>8.8439294724196788E-2</v>
      </c>
      <c r="G193" s="124">
        <f t="shared" si="219"/>
        <v>6.9610181974082544E-2</v>
      </c>
      <c r="H193" s="124">
        <f t="shared" si="219"/>
        <v>0.24982247998293361</v>
      </c>
      <c r="I193" s="124">
        <f t="shared" si="219"/>
        <v>9.7865013644224272E-2</v>
      </c>
      <c r="J193" s="124">
        <f t="shared" si="219"/>
        <v>0.21213572366703692</v>
      </c>
      <c r="K193" s="124">
        <f t="shared" si="219"/>
        <v>0.12460011676321299</v>
      </c>
      <c r="L193" s="124">
        <f t="shared" si="219"/>
        <v>6.318143081234376E-3</v>
      </c>
      <c r="M193" s="124">
        <f t="shared" si="219"/>
        <v>9.8187201568364121E-2</v>
      </c>
      <c r="N193" s="124">
        <f t="shared" si="219"/>
        <v>6.0006847354382067E-2</v>
      </c>
      <c r="O193" s="255">
        <f t="shared" si="219"/>
        <v>0</v>
      </c>
      <c r="P193" s="255">
        <f t="shared" si="219"/>
        <v>0</v>
      </c>
      <c r="Q193" s="256">
        <f t="shared" si="219"/>
        <v>0</v>
      </c>
      <c r="R193" s="256">
        <f t="shared" si="219"/>
        <v>0</v>
      </c>
      <c r="S193" s="256">
        <f t="shared" si="219"/>
        <v>0</v>
      </c>
      <c r="T193" s="256">
        <f t="shared" si="219"/>
        <v>0</v>
      </c>
      <c r="U193" s="256">
        <f t="shared" si="219"/>
        <v>0</v>
      </c>
      <c r="V193" s="256">
        <f t="shared" si="219"/>
        <v>0</v>
      </c>
      <c r="W193" s="256">
        <f t="shared" si="219"/>
        <v>0</v>
      </c>
      <c r="X193" s="256">
        <f t="shared" si="219"/>
        <v>0</v>
      </c>
      <c r="Y193" s="257">
        <f t="shared" si="219"/>
        <v>0</v>
      </c>
      <c r="Z193" s="257">
        <f t="shared" si="219"/>
        <v>0</v>
      </c>
      <c r="AA193" s="255">
        <f t="shared" si="219"/>
        <v>0</v>
      </c>
      <c r="AB193" s="255">
        <f t="shared" si="219"/>
        <v>0</v>
      </c>
      <c r="AC193" s="256">
        <f t="shared" si="219"/>
        <v>0</v>
      </c>
      <c r="AD193" s="256">
        <f t="shared" si="219"/>
        <v>0</v>
      </c>
      <c r="AE193" s="256">
        <f t="shared" si="219"/>
        <v>0</v>
      </c>
      <c r="AF193" s="256">
        <f t="shared" si="219"/>
        <v>0</v>
      </c>
      <c r="AG193" s="256">
        <f t="shared" si="219"/>
        <v>0</v>
      </c>
      <c r="AH193" s="256">
        <f t="shared" si="219"/>
        <v>0</v>
      </c>
      <c r="AI193" s="256">
        <f t="shared" si="219"/>
        <v>0</v>
      </c>
      <c r="AJ193" s="256">
        <f t="shared" si="219"/>
        <v>0</v>
      </c>
      <c r="AK193" s="257">
        <f t="shared" si="219"/>
        <v>0</v>
      </c>
      <c r="AL193" s="257">
        <f t="shared" si="219"/>
        <v>0</v>
      </c>
      <c r="AM193" s="255">
        <f t="shared" si="219"/>
        <v>0</v>
      </c>
      <c r="AN193" s="255">
        <f t="shared" si="219"/>
        <v>0</v>
      </c>
      <c r="AO193" s="256">
        <f t="shared" si="219"/>
        <v>0</v>
      </c>
      <c r="AP193" s="256">
        <f t="shared" si="219"/>
        <v>0</v>
      </c>
      <c r="AQ193" s="256">
        <f t="shared" si="219"/>
        <v>0</v>
      </c>
      <c r="AR193" s="256">
        <f t="shared" si="219"/>
        <v>0</v>
      </c>
      <c r="AS193" s="256">
        <f t="shared" si="219"/>
        <v>0</v>
      </c>
      <c r="AT193" s="256">
        <f t="shared" si="219"/>
        <v>0</v>
      </c>
      <c r="AU193" s="256">
        <f t="shared" si="219"/>
        <v>0</v>
      </c>
      <c r="AV193" s="256">
        <f t="shared" si="219"/>
        <v>0</v>
      </c>
      <c r="AW193" s="257">
        <f t="shared" si="219"/>
        <v>0</v>
      </c>
      <c r="AX193" s="257">
        <f t="shared" si="219"/>
        <v>0</v>
      </c>
      <c r="AY193" s="255">
        <f t="shared" si="219"/>
        <v>0</v>
      </c>
      <c r="AZ193" s="255">
        <f t="shared" si="219"/>
        <v>0</v>
      </c>
      <c r="BA193" s="256">
        <f t="shared" si="219"/>
        <v>0</v>
      </c>
      <c r="BB193" s="256">
        <f t="shared" si="219"/>
        <v>0</v>
      </c>
      <c r="BC193" s="256">
        <f t="shared" si="219"/>
        <v>0</v>
      </c>
      <c r="BD193" s="256">
        <f t="shared" si="219"/>
        <v>0</v>
      </c>
      <c r="BE193" s="256">
        <f t="shared" si="219"/>
        <v>0</v>
      </c>
      <c r="BF193" s="256">
        <f t="shared" si="219"/>
        <v>0</v>
      </c>
      <c r="BG193" s="256">
        <f t="shared" si="219"/>
        <v>0</v>
      </c>
      <c r="BH193" s="256">
        <f t="shared" si="219"/>
        <v>0</v>
      </c>
      <c r="BI193" s="257">
        <f t="shared" si="219"/>
        <v>0</v>
      </c>
      <c r="BJ193" s="257">
        <f t="shared" si="219"/>
        <v>0</v>
      </c>
      <c r="BK193" s="255">
        <f t="shared" si="219"/>
        <v>0</v>
      </c>
      <c r="BL193" s="255">
        <f t="shared" si="219"/>
        <v>0</v>
      </c>
      <c r="BM193" s="256">
        <f t="shared" si="219"/>
        <v>0</v>
      </c>
      <c r="BN193" s="256">
        <f t="shared" si="219"/>
        <v>0</v>
      </c>
      <c r="BO193" s="256">
        <f t="shared" si="219"/>
        <v>0</v>
      </c>
      <c r="BP193" s="256">
        <f t="shared" ref="BP193:CH193" si="220">BP191+BP192</f>
        <v>0</v>
      </c>
      <c r="BQ193" s="256">
        <f t="shared" si="220"/>
        <v>0</v>
      </c>
      <c r="BR193" s="256">
        <f t="shared" si="220"/>
        <v>0</v>
      </c>
      <c r="BS193" s="256">
        <f t="shared" si="220"/>
        <v>0</v>
      </c>
      <c r="BT193" s="256">
        <f t="shared" si="220"/>
        <v>0</v>
      </c>
      <c r="BU193" s="257">
        <f t="shared" si="220"/>
        <v>0</v>
      </c>
      <c r="BV193" s="257">
        <f t="shared" si="220"/>
        <v>0</v>
      </c>
      <c r="BW193" s="255">
        <f t="shared" si="220"/>
        <v>0</v>
      </c>
      <c r="BX193" s="255">
        <f t="shared" si="220"/>
        <v>0</v>
      </c>
      <c r="BY193" s="256">
        <f t="shared" si="220"/>
        <v>0</v>
      </c>
      <c r="BZ193" s="256">
        <f t="shared" si="220"/>
        <v>0</v>
      </c>
      <c r="CA193" s="256">
        <f t="shared" si="220"/>
        <v>0</v>
      </c>
      <c r="CB193" s="256">
        <f t="shared" si="220"/>
        <v>0</v>
      </c>
      <c r="CC193" s="256">
        <f t="shared" si="220"/>
        <v>0</v>
      </c>
      <c r="CD193" s="256">
        <f t="shared" si="220"/>
        <v>0</v>
      </c>
      <c r="CE193" s="256">
        <f t="shared" si="220"/>
        <v>0</v>
      </c>
      <c r="CF193" s="256">
        <f t="shared" si="220"/>
        <v>0</v>
      </c>
      <c r="CG193" s="257">
        <f t="shared" si="220"/>
        <v>0</v>
      </c>
      <c r="CH193" s="261">
        <f t="shared" si="220"/>
        <v>0</v>
      </c>
    </row>
    <row r="194" spans="1:86" hidden="1" x14ac:dyDescent="0.3">
      <c r="A194" s="113"/>
      <c r="B194" s="113" t="s">
        <v>140</v>
      </c>
      <c r="C194" s="127">
        <f>C186+C193</f>
        <v>0</v>
      </c>
      <c r="D194" s="127">
        <f t="shared" ref="D194:BO194" si="221">D186+D193</f>
        <v>0</v>
      </c>
      <c r="E194" s="127">
        <f t="shared" si="221"/>
        <v>0.99999540732129133</v>
      </c>
      <c r="F194" s="127">
        <f t="shared" si="221"/>
        <v>1.0000047721477734</v>
      </c>
      <c r="G194" s="127">
        <f t="shared" si="221"/>
        <v>0.99999725803766171</v>
      </c>
      <c r="H194" s="127">
        <f t="shared" si="221"/>
        <v>0.99999578734162708</v>
      </c>
      <c r="I194" s="127">
        <f t="shared" si="221"/>
        <v>1</v>
      </c>
      <c r="J194" s="127">
        <f t="shared" si="221"/>
        <v>0.99999999999999989</v>
      </c>
      <c r="K194" s="127">
        <f t="shared" si="221"/>
        <v>1.0000000000000002</v>
      </c>
      <c r="L194" s="127">
        <f t="shared" si="221"/>
        <v>0.99999999999999978</v>
      </c>
      <c r="M194" s="127">
        <f t="shared" si="221"/>
        <v>1</v>
      </c>
      <c r="N194" s="127">
        <f t="shared" si="221"/>
        <v>1</v>
      </c>
      <c r="O194" s="262">
        <f t="shared" si="221"/>
        <v>0</v>
      </c>
      <c r="P194" s="262">
        <f t="shared" si="221"/>
        <v>0</v>
      </c>
      <c r="Q194" s="262">
        <f t="shared" si="221"/>
        <v>0</v>
      </c>
      <c r="R194" s="262">
        <f t="shared" si="221"/>
        <v>0</v>
      </c>
      <c r="S194" s="262">
        <f t="shared" si="221"/>
        <v>0</v>
      </c>
      <c r="T194" s="262">
        <f t="shared" si="221"/>
        <v>0</v>
      </c>
      <c r="U194" s="262">
        <f t="shared" si="221"/>
        <v>0</v>
      </c>
      <c r="V194" s="262">
        <f t="shared" si="221"/>
        <v>0</v>
      </c>
      <c r="W194" s="262">
        <f t="shared" si="221"/>
        <v>0</v>
      </c>
      <c r="X194" s="262">
        <f t="shared" si="221"/>
        <v>0</v>
      </c>
      <c r="Y194" s="262">
        <f t="shared" si="221"/>
        <v>0</v>
      </c>
      <c r="Z194" s="262">
        <f t="shared" si="221"/>
        <v>0</v>
      </c>
      <c r="AA194" s="262">
        <f t="shared" si="221"/>
        <v>0</v>
      </c>
      <c r="AB194" s="262">
        <f t="shared" si="221"/>
        <v>0</v>
      </c>
      <c r="AC194" s="262">
        <f t="shared" si="221"/>
        <v>0</v>
      </c>
      <c r="AD194" s="262">
        <f t="shared" si="221"/>
        <v>0</v>
      </c>
      <c r="AE194" s="262">
        <f t="shared" si="221"/>
        <v>0</v>
      </c>
      <c r="AF194" s="262">
        <f t="shared" si="221"/>
        <v>0</v>
      </c>
      <c r="AG194" s="262">
        <f t="shared" si="221"/>
        <v>0</v>
      </c>
      <c r="AH194" s="262">
        <f t="shared" si="221"/>
        <v>0</v>
      </c>
      <c r="AI194" s="262">
        <f t="shared" si="221"/>
        <v>0</v>
      </c>
      <c r="AJ194" s="262">
        <f t="shared" si="221"/>
        <v>0</v>
      </c>
      <c r="AK194" s="262">
        <f t="shared" si="221"/>
        <v>0</v>
      </c>
      <c r="AL194" s="262">
        <f t="shared" si="221"/>
        <v>0</v>
      </c>
      <c r="AM194" s="262">
        <f t="shared" si="221"/>
        <v>0</v>
      </c>
      <c r="AN194" s="262">
        <f t="shared" si="221"/>
        <v>0</v>
      </c>
      <c r="AO194" s="262">
        <f t="shared" si="221"/>
        <v>0</v>
      </c>
      <c r="AP194" s="262">
        <f t="shared" si="221"/>
        <v>0</v>
      </c>
      <c r="AQ194" s="262">
        <f t="shared" si="221"/>
        <v>0</v>
      </c>
      <c r="AR194" s="262">
        <f t="shared" si="221"/>
        <v>0</v>
      </c>
      <c r="AS194" s="262">
        <f t="shared" si="221"/>
        <v>0</v>
      </c>
      <c r="AT194" s="262">
        <f t="shared" si="221"/>
        <v>0</v>
      </c>
      <c r="AU194" s="262">
        <f t="shared" si="221"/>
        <v>0</v>
      </c>
      <c r="AV194" s="262">
        <f t="shared" si="221"/>
        <v>0</v>
      </c>
      <c r="AW194" s="262">
        <f t="shared" si="221"/>
        <v>0</v>
      </c>
      <c r="AX194" s="262">
        <f t="shared" si="221"/>
        <v>0</v>
      </c>
      <c r="AY194" s="262">
        <f t="shared" si="221"/>
        <v>0</v>
      </c>
      <c r="AZ194" s="262">
        <f t="shared" si="221"/>
        <v>0</v>
      </c>
      <c r="BA194" s="262">
        <f t="shared" si="221"/>
        <v>0</v>
      </c>
      <c r="BB194" s="262">
        <f t="shared" si="221"/>
        <v>0</v>
      </c>
      <c r="BC194" s="262">
        <f t="shared" si="221"/>
        <v>0</v>
      </c>
      <c r="BD194" s="262">
        <f t="shared" si="221"/>
        <v>0</v>
      </c>
      <c r="BE194" s="262">
        <f t="shared" si="221"/>
        <v>0</v>
      </c>
      <c r="BF194" s="262">
        <f t="shared" si="221"/>
        <v>0</v>
      </c>
      <c r="BG194" s="262">
        <f t="shared" si="221"/>
        <v>0</v>
      </c>
      <c r="BH194" s="262">
        <f t="shared" si="221"/>
        <v>0</v>
      </c>
      <c r="BI194" s="262">
        <f t="shared" si="221"/>
        <v>0</v>
      </c>
      <c r="BJ194" s="262">
        <f t="shared" si="221"/>
        <v>0</v>
      </c>
      <c r="BK194" s="262">
        <f t="shared" si="221"/>
        <v>0</v>
      </c>
      <c r="BL194" s="262">
        <f t="shared" si="221"/>
        <v>0</v>
      </c>
      <c r="BM194" s="262">
        <f t="shared" si="221"/>
        <v>0</v>
      </c>
      <c r="BN194" s="262">
        <f t="shared" si="221"/>
        <v>0</v>
      </c>
      <c r="BO194" s="262">
        <f t="shared" si="221"/>
        <v>0</v>
      </c>
      <c r="BP194" s="262">
        <f t="shared" ref="BP194:CH194" si="222">BP186+BP193</f>
        <v>0</v>
      </c>
      <c r="BQ194" s="262">
        <f t="shared" si="222"/>
        <v>0</v>
      </c>
      <c r="BR194" s="262">
        <f t="shared" si="222"/>
        <v>0</v>
      </c>
      <c r="BS194" s="262">
        <f t="shared" si="222"/>
        <v>0</v>
      </c>
      <c r="BT194" s="262">
        <f t="shared" si="222"/>
        <v>0</v>
      </c>
      <c r="BU194" s="262">
        <f t="shared" si="222"/>
        <v>0</v>
      </c>
      <c r="BV194" s="262">
        <f t="shared" si="222"/>
        <v>0</v>
      </c>
      <c r="BW194" s="262">
        <f t="shared" si="222"/>
        <v>0</v>
      </c>
      <c r="BX194" s="262">
        <f t="shared" si="222"/>
        <v>0</v>
      </c>
      <c r="BY194" s="262">
        <f t="shared" si="222"/>
        <v>0</v>
      </c>
      <c r="BZ194" s="262">
        <f t="shared" si="222"/>
        <v>0</v>
      </c>
      <c r="CA194" s="262">
        <f t="shared" si="222"/>
        <v>0</v>
      </c>
      <c r="CB194" s="262">
        <f t="shared" si="222"/>
        <v>0</v>
      </c>
      <c r="CC194" s="262">
        <f t="shared" si="222"/>
        <v>0</v>
      </c>
      <c r="CD194" s="262">
        <f t="shared" si="222"/>
        <v>0</v>
      </c>
      <c r="CE194" s="262">
        <f t="shared" si="222"/>
        <v>0</v>
      </c>
      <c r="CF194" s="262">
        <f t="shared" si="222"/>
        <v>0</v>
      </c>
      <c r="CG194" s="262">
        <f t="shared" si="222"/>
        <v>0</v>
      </c>
      <c r="CH194" s="262">
        <f t="shared" si="222"/>
        <v>0</v>
      </c>
    </row>
    <row r="195" spans="1:86" hidden="1" x14ac:dyDescent="0.3">
      <c r="A195" s="113"/>
      <c r="B195" s="113"/>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row>
    <row r="196" spans="1:86" hidden="1" x14ac:dyDescent="0.3">
      <c r="A196" s="113"/>
      <c r="B196" s="113" t="s">
        <v>141</v>
      </c>
      <c r="C196" s="128">
        <f t="shared" ref="C196" si="223">SUM(C182:C183)</f>
        <v>0</v>
      </c>
      <c r="D196" s="128">
        <f t="shared" ref="D196:BO196" si="224">SUM(D182:D183)</f>
        <v>0</v>
      </c>
      <c r="E196" s="129">
        <f t="shared" si="224"/>
        <v>63.529562092452423</v>
      </c>
      <c r="F196" s="129">
        <f t="shared" si="224"/>
        <v>152.5639719107601</v>
      </c>
      <c r="G196" s="129">
        <f t="shared" si="224"/>
        <v>341.79114684962167</v>
      </c>
      <c r="H196" s="129">
        <f t="shared" si="224"/>
        <v>647.77959736807861</v>
      </c>
      <c r="I196" s="129">
        <f t="shared" si="224"/>
        <v>1478.1925493201704</v>
      </c>
      <c r="J196" s="129">
        <f t="shared" si="224"/>
        <v>1424.1433474884388</v>
      </c>
      <c r="K196" s="129">
        <f t="shared" si="224"/>
        <v>2333.47848752767</v>
      </c>
      <c r="L196" s="129">
        <f t="shared" si="224"/>
        <v>2269.7953433534012</v>
      </c>
      <c r="M196" s="130">
        <f t="shared" si="224"/>
        <v>1905.4633136381699</v>
      </c>
      <c r="N196" s="130">
        <f t="shared" si="224"/>
        <v>4582.4506648798342</v>
      </c>
      <c r="O196" s="268">
        <f t="shared" si="224"/>
        <v>0</v>
      </c>
      <c r="P196" s="268">
        <f t="shared" si="224"/>
        <v>0</v>
      </c>
      <c r="Q196" s="269">
        <f t="shared" si="224"/>
        <v>0</v>
      </c>
      <c r="R196" s="269">
        <f t="shared" si="224"/>
        <v>0</v>
      </c>
      <c r="S196" s="269">
        <f t="shared" si="224"/>
        <v>0</v>
      </c>
      <c r="T196" s="269">
        <f t="shared" si="224"/>
        <v>0</v>
      </c>
      <c r="U196" s="269">
        <f t="shared" si="224"/>
        <v>0</v>
      </c>
      <c r="V196" s="269">
        <f t="shared" si="224"/>
        <v>0</v>
      </c>
      <c r="W196" s="269">
        <f t="shared" si="224"/>
        <v>0</v>
      </c>
      <c r="X196" s="269">
        <f t="shared" si="224"/>
        <v>0</v>
      </c>
      <c r="Y196" s="270">
        <f t="shared" si="224"/>
        <v>0</v>
      </c>
      <c r="Z196" s="270">
        <f t="shared" si="224"/>
        <v>0</v>
      </c>
      <c r="AA196" s="268">
        <f t="shared" si="224"/>
        <v>0</v>
      </c>
      <c r="AB196" s="268">
        <f t="shared" si="224"/>
        <v>0</v>
      </c>
      <c r="AC196" s="269">
        <f t="shared" si="224"/>
        <v>0</v>
      </c>
      <c r="AD196" s="269">
        <f t="shared" si="224"/>
        <v>0</v>
      </c>
      <c r="AE196" s="269">
        <f t="shared" si="224"/>
        <v>0</v>
      </c>
      <c r="AF196" s="269">
        <f t="shared" si="224"/>
        <v>0</v>
      </c>
      <c r="AG196" s="269">
        <f t="shared" si="224"/>
        <v>0</v>
      </c>
      <c r="AH196" s="269">
        <f t="shared" si="224"/>
        <v>0</v>
      </c>
      <c r="AI196" s="269">
        <f t="shared" si="224"/>
        <v>0</v>
      </c>
      <c r="AJ196" s="269">
        <f t="shared" si="224"/>
        <v>0</v>
      </c>
      <c r="AK196" s="270">
        <f t="shared" si="224"/>
        <v>0</v>
      </c>
      <c r="AL196" s="270">
        <f t="shared" si="224"/>
        <v>0</v>
      </c>
      <c r="AM196" s="268">
        <f t="shared" si="224"/>
        <v>0</v>
      </c>
      <c r="AN196" s="268">
        <f t="shared" si="224"/>
        <v>0</v>
      </c>
      <c r="AO196" s="269">
        <f t="shared" si="224"/>
        <v>0</v>
      </c>
      <c r="AP196" s="269">
        <f t="shared" si="224"/>
        <v>0</v>
      </c>
      <c r="AQ196" s="269">
        <f t="shared" si="224"/>
        <v>0</v>
      </c>
      <c r="AR196" s="269">
        <f t="shared" si="224"/>
        <v>0</v>
      </c>
      <c r="AS196" s="269">
        <f t="shared" si="224"/>
        <v>0</v>
      </c>
      <c r="AT196" s="269">
        <f t="shared" si="224"/>
        <v>0</v>
      </c>
      <c r="AU196" s="269">
        <f t="shared" si="224"/>
        <v>0</v>
      </c>
      <c r="AV196" s="269">
        <f t="shared" si="224"/>
        <v>0</v>
      </c>
      <c r="AW196" s="270">
        <f t="shared" si="224"/>
        <v>0</v>
      </c>
      <c r="AX196" s="270">
        <f t="shared" si="224"/>
        <v>0</v>
      </c>
      <c r="AY196" s="268">
        <f t="shared" si="224"/>
        <v>0</v>
      </c>
      <c r="AZ196" s="268">
        <f t="shared" si="224"/>
        <v>0</v>
      </c>
      <c r="BA196" s="269">
        <f t="shared" si="224"/>
        <v>0</v>
      </c>
      <c r="BB196" s="269">
        <f t="shared" si="224"/>
        <v>0</v>
      </c>
      <c r="BC196" s="269">
        <f t="shared" si="224"/>
        <v>0</v>
      </c>
      <c r="BD196" s="269">
        <f t="shared" si="224"/>
        <v>0</v>
      </c>
      <c r="BE196" s="269">
        <f t="shared" si="224"/>
        <v>0</v>
      </c>
      <c r="BF196" s="269">
        <f t="shared" si="224"/>
        <v>0</v>
      </c>
      <c r="BG196" s="269">
        <f t="shared" si="224"/>
        <v>0</v>
      </c>
      <c r="BH196" s="269">
        <f t="shared" si="224"/>
        <v>0</v>
      </c>
      <c r="BI196" s="270">
        <f t="shared" si="224"/>
        <v>0</v>
      </c>
      <c r="BJ196" s="270">
        <f t="shared" si="224"/>
        <v>0</v>
      </c>
      <c r="BK196" s="268">
        <f t="shared" si="224"/>
        <v>0</v>
      </c>
      <c r="BL196" s="268">
        <f t="shared" si="224"/>
        <v>0</v>
      </c>
      <c r="BM196" s="269">
        <f t="shared" si="224"/>
        <v>0</v>
      </c>
      <c r="BN196" s="269">
        <f t="shared" si="224"/>
        <v>0</v>
      </c>
      <c r="BO196" s="269">
        <f t="shared" si="224"/>
        <v>0</v>
      </c>
      <c r="BP196" s="269">
        <f t="shared" ref="BP196:CH196" si="225">SUM(BP182:BP183)</f>
        <v>0</v>
      </c>
      <c r="BQ196" s="269">
        <f t="shared" si="225"/>
        <v>0</v>
      </c>
      <c r="BR196" s="269">
        <f t="shared" si="225"/>
        <v>0</v>
      </c>
      <c r="BS196" s="269">
        <f t="shared" si="225"/>
        <v>0</v>
      </c>
      <c r="BT196" s="269">
        <f t="shared" si="225"/>
        <v>0</v>
      </c>
      <c r="BU196" s="270">
        <f t="shared" si="225"/>
        <v>0</v>
      </c>
      <c r="BV196" s="270">
        <f t="shared" si="225"/>
        <v>0</v>
      </c>
      <c r="BW196" s="268">
        <f t="shared" si="225"/>
        <v>0</v>
      </c>
      <c r="BX196" s="268">
        <f t="shared" si="225"/>
        <v>0</v>
      </c>
      <c r="BY196" s="269">
        <f t="shared" si="225"/>
        <v>0</v>
      </c>
      <c r="BZ196" s="269">
        <f t="shared" si="225"/>
        <v>0</v>
      </c>
      <c r="CA196" s="269">
        <f t="shared" si="225"/>
        <v>0</v>
      </c>
      <c r="CB196" s="269">
        <f t="shared" si="225"/>
        <v>0</v>
      </c>
      <c r="CC196" s="269">
        <f t="shared" si="225"/>
        <v>0</v>
      </c>
      <c r="CD196" s="269">
        <f t="shared" si="225"/>
        <v>0</v>
      </c>
      <c r="CE196" s="269">
        <f t="shared" si="225"/>
        <v>0</v>
      </c>
      <c r="CF196" s="269">
        <f t="shared" si="225"/>
        <v>0</v>
      </c>
      <c r="CG196" s="270">
        <f t="shared" si="225"/>
        <v>0</v>
      </c>
      <c r="CH196" s="270">
        <f t="shared" si="225"/>
        <v>0</v>
      </c>
    </row>
    <row r="197" spans="1:86" hidden="1" x14ac:dyDescent="0.3">
      <c r="A197" s="113"/>
      <c r="B197" s="113" t="s">
        <v>142</v>
      </c>
      <c r="C197" s="128">
        <f t="shared" ref="C197" si="226">SUM(C189:C190)</f>
        <v>0</v>
      </c>
      <c r="D197" s="128">
        <f t="shared" ref="D197:BO197" si="227">SUM(D189:D190)</f>
        <v>0</v>
      </c>
      <c r="E197" s="129">
        <f t="shared" si="227"/>
        <v>8.5997848038039901</v>
      </c>
      <c r="F197" s="129">
        <f t="shared" si="227"/>
        <v>14.801624688821089</v>
      </c>
      <c r="G197" s="129">
        <f t="shared" si="227"/>
        <v>25.572306990759049</v>
      </c>
      <c r="H197" s="129">
        <f t="shared" si="227"/>
        <v>215.72335873510499</v>
      </c>
      <c r="I197" s="129">
        <f t="shared" si="227"/>
        <v>160.35663863607007</v>
      </c>
      <c r="J197" s="129">
        <f t="shared" si="227"/>
        <v>383.45650221787639</v>
      </c>
      <c r="K197" s="129">
        <f t="shared" si="227"/>
        <v>332.1358587978562</v>
      </c>
      <c r="L197" s="129">
        <f t="shared" si="227"/>
        <v>14.432075663427032</v>
      </c>
      <c r="M197" s="130">
        <f t="shared" si="227"/>
        <v>207.46224802164079</v>
      </c>
      <c r="N197" s="130">
        <f t="shared" si="227"/>
        <v>292.53236237147252</v>
      </c>
      <c r="O197" s="268">
        <f t="shared" si="227"/>
        <v>0</v>
      </c>
      <c r="P197" s="268">
        <f t="shared" si="227"/>
        <v>0</v>
      </c>
      <c r="Q197" s="269">
        <f t="shared" si="227"/>
        <v>0</v>
      </c>
      <c r="R197" s="269">
        <f t="shared" si="227"/>
        <v>0</v>
      </c>
      <c r="S197" s="269">
        <f t="shared" si="227"/>
        <v>0</v>
      </c>
      <c r="T197" s="269">
        <f t="shared" si="227"/>
        <v>0</v>
      </c>
      <c r="U197" s="269">
        <f t="shared" si="227"/>
        <v>0</v>
      </c>
      <c r="V197" s="269">
        <f t="shared" si="227"/>
        <v>0</v>
      </c>
      <c r="W197" s="269">
        <f t="shared" si="227"/>
        <v>0</v>
      </c>
      <c r="X197" s="269">
        <f t="shared" si="227"/>
        <v>0</v>
      </c>
      <c r="Y197" s="270">
        <f t="shared" si="227"/>
        <v>0</v>
      </c>
      <c r="Z197" s="270">
        <f t="shared" si="227"/>
        <v>0</v>
      </c>
      <c r="AA197" s="268">
        <f t="shared" si="227"/>
        <v>0</v>
      </c>
      <c r="AB197" s="268">
        <f t="shared" si="227"/>
        <v>0</v>
      </c>
      <c r="AC197" s="269">
        <f t="shared" si="227"/>
        <v>0</v>
      </c>
      <c r="AD197" s="269">
        <f t="shared" si="227"/>
        <v>0</v>
      </c>
      <c r="AE197" s="269">
        <f t="shared" si="227"/>
        <v>0</v>
      </c>
      <c r="AF197" s="269">
        <f t="shared" si="227"/>
        <v>0</v>
      </c>
      <c r="AG197" s="269">
        <f t="shared" si="227"/>
        <v>0</v>
      </c>
      <c r="AH197" s="269">
        <f t="shared" si="227"/>
        <v>0</v>
      </c>
      <c r="AI197" s="269">
        <f t="shared" si="227"/>
        <v>0</v>
      </c>
      <c r="AJ197" s="269">
        <f t="shared" si="227"/>
        <v>0</v>
      </c>
      <c r="AK197" s="270">
        <f t="shared" si="227"/>
        <v>0</v>
      </c>
      <c r="AL197" s="270">
        <f t="shared" si="227"/>
        <v>0</v>
      </c>
      <c r="AM197" s="268">
        <f t="shared" si="227"/>
        <v>0</v>
      </c>
      <c r="AN197" s="268">
        <f t="shared" si="227"/>
        <v>0</v>
      </c>
      <c r="AO197" s="269">
        <f t="shared" si="227"/>
        <v>0</v>
      </c>
      <c r="AP197" s="269">
        <f t="shared" si="227"/>
        <v>0</v>
      </c>
      <c r="AQ197" s="269">
        <f t="shared" si="227"/>
        <v>0</v>
      </c>
      <c r="AR197" s="269">
        <f t="shared" si="227"/>
        <v>0</v>
      </c>
      <c r="AS197" s="269">
        <f t="shared" si="227"/>
        <v>0</v>
      </c>
      <c r="AT197" s="269">
        <f t="shared" si="227"/>
        <v>0</v>
      </c>
      <c r="AU197" s="269">
        <f t="shared" si="227"/>
        <v>0</v>
      </c>
      <c r="AV197" s="269">
        <f t="shared" si="227"/>
        <v>0</v>
      </c>
      <c r="AW197" s="270">
        <f t="shared" si="227"/>
        <v>0</v>
      </c>
      <c r="AX197" s="270">
        <f t="shared" si="227"/>
        <v>0</v>
      </c>
      <c r="AY197" s="268">
        <f t="shared" si="227"/>
        <v>0</v>
      </c>
      <c r="AZ197" s="268">
        <f t="shared" si="227"/>
        <v>0</v>
      </c>
      <c r="BA197" s="269">
        <f t="shared" si="227"/>
        <v>0</v>
      </c>
      <c r="BB197" s="269">
        <f t="shared" si="227"/>
        <v>0</v>
      </c>
      <c r="BC197" s="269">
        <f t="shared" si="227"/>
        <v>0</v>
      </c>
      <c r="BD197" s="269">
        <f t="shared" si="227"/>
        <v>0</v>
      </c>
      <c r="BE197" s="269">
        <f t="shared" si="227"/>
        <v>0</v>
      </c>
      <c r="BF197" s="269">
        <f t="shared" si="227"/>
        <v>0</v>
      </c>
      <c r="BG197" s="269">
        <f t="shared" si="227"/>
        <v>0</v>
      </c>
      <c r="BH197" s="269">
        <f t="shared" si="227"/>
        <v>0</v>
      </c>
      <c r="BI197" s="270">
        <f t="shared" si="227"/>
        <v>0</v>
      </c>
      <c r="BJ197" s="270">
        <f t="shared" si="227"/>
        <v>0</v>
      </c>
      <c r="BK197" s="268">
        <f t="shared" si="227"/>
        <v>0</v>
      </c>
      <c r="BL197" s="268">
        <f t="shared" si="227"/>
        <v>0</v>
      </c>
      <c r="BM197" s="269">
        <f t="shared" si="227"/>
        <v>0</v>
      </c>
      <c r="BN197" s="269">
        <f t="shared" si="227"/>
        <v>0</v>
      </c>
      <c r="BO197" s="269">
        <f t="shared" si="227"/>
        <v>0</v>
      </c>
      <c r="BP197" s="269">
        <f t="shared" ref="BP197:CH197" si="228">SUM(BP189:BP190)</f>
        <v>0</v>
      </c>
      <c r="BQ197" s="269">
        <f t="shared" si="228"/>
        <v>0</v>
      </c>
      <c r="BR197" s="269">
        <f t="shared" si="228"/>
        <v>0</v>
      </c>
      <c r="BS197" s="269">
        <f t="shared" si="228"/>
        <v>0</v>
      </c>
      <c r="BT197" s="269">
        <f t="shared" si="228"/>
        <v>0</v>
      </c>
      <c r="BU197" s="270">
        <f t="shared" si="228"/>
        <v>0</v>
      </c>
      <c r="BV197" s="270">
        <f t="shared" si="228"/>
        <v>0</v>
      </c>
      <c r="BW197" s="268">
        <f t="shared" si="228"/>
        <v>0</v>
      </c>
      <c r="BX197" s="268">
        <f t="shared" si="228"/>
        <v>0</v>
      </c>
      <c r="BY197" s="269">
        <f t="shared" si="228"/>
        <v>0</v>
      </c>
      <c r="BZ197" s="269">
        <f t="shared" si="228"/>
        <v>0</v>
      </c>
      <c r="CA197" s="269">
        <f t="shared" si="228"/>
        <v>0</v>
      </c>
      <c r="CB197" s="269">
        <f t="shared" si="228"/>
        <v>0</v>
      </c>
      <c r="CC197" s="269">
        <f t="shared" si="228"/>
        <v>0</v>
      </c>
      <c r="CD197" s="269">
        <f t="shared" si="228"/>
        <v>0</v>
      </c>
      <c r="CE197" s="269">
        <f t="shared" si="228"/>
        <v>0</v>
      </c>
      <c r="CF197" s="269">
        <f t="shared" si="228"/>
        <v>0</v>
      </c>
      <c r="CG197" s="270">
        <f t="shared" si="228"/>
        <v>0</v>
      </c>
      <c r="CH197" s="270">
        <f t="shared" si="228"/>
        <v>0</v>
      </c>
    </row>
    <row r="198" spans="1:86" hidden="1" x14ac:dyDescent="0.3">
      <c r="A198" s="113"/>
      <c r="B198" s="113" t="s">
        <v>129</v>
      </c>
      <c r="C198" s="131">
        <f t="shared" ref="C198" si="229">SUM(C196:C197)</f>
        <v>0</v>
      </c>
      <c r="D198" s="131">
        <f t="shared" ref="D198:BO198" si="230">SUM(D196:D197)</f>
        <v>0</v>
      </c>
      <c r="E198" s="131">
        <f t="shared" si="230"/>
        <v>72.129346896256408</v>
      </c>
      <c r="F198" s="131">
        <f t="shared" si="230"/>
        <v>167.36559659958118</v>
      </c>
      <c r="G198" s="131">
        <f t="shared" si="230"/>
        <v>367.36345384038071</v>
      </c>
      <c r="H198" s="131">
        <f t="shared" si="230"/>
        <v>863.50295610318358</v>
      </c>
      <c r="I198" s="131">
        <f t="shared" si="230"/>
        <v>1638.5491879562405</v>
      </c>
      <c r="J198" s="131">
        <f t="shared" si="230"/>
        <v>1807.5998497063151</v>
      </c>
      <c r="K198" s="131">
        <f t="shared" si="230"/>
        <v>2665.6143463255262</v>
      </c>
      <c r="L198" s="131">
        <f t="shared" si="230"/>
        <v>2284.2274190168282</v>
      </c>
      <c r="M198" s="132">
        <f t="shared" si="230"/>
        <v>2112.9255616598107</v>
      </c>
      <c r="N198" s="132">
        <f t="shared" si="230"/>
        <v>4874.9830272513063</v>
      </c>
      <c r="O198" s="271">
        <f t="shared" si="230"/>
        <v>0</v>
      </c>
      <c r="P198" s="271">
        <f t="shared" si="230"/>
        <v>0</v>
      </c>
      <c r="Q198" s="271">
        <f t="shared" si="230"/>
        <v>0</v>
      </c>
      <c r="R198" s="271">
        <f t="shared" si="230"/>
        <v>0</v>
      </c>
      <c r="S198" s="271">
        <f t="shared" si="230"/>
        <v>0</v>
      </c>
      <c r="T198" s="271">
        <f t="shared" si="230"/>
        <v>0</v>
      </c>
      <c r="U198" s="271">
        <f t="shared" si="230"/>
        <v>0</v>
      </c>
      <c r="V198" s="271">
        <f t="shared" si="230"/>
        <v>0</v>
      </c>
      <c r="W198" s="271">
        <f t="shared" si="230"/>
        <v>0</v>
      </c>
      <c r="X198" s="271">
        <f t="shared" si="230"/>
        <v>0</v>
      </c>
      <c r="Y198" s="272">
        <f t="shared" si="230"/>
        <v>0</v>
      </c>
      <c r="Z198" s="272">
        <f t="shared" si="230"/>
        <v>0</v>
      </c>
      <c r="AA198" s="271">
        <f t="shared" si="230"/>
        <v>0</v>
      </c>
      <c r="AB198" s="271">
        <f t="shared" si="230"/>
        <v>0</v>
      </c>
      <c r="AC198" s="271">
        <f t="shared" si="230"/>
        <v>0</v>
      </c>
      <c r="AD198" s="271">
        <f t="shared" si="230"/>
        <v>0</v>
      </c>
      <c r="AE198" s="271">
        <f t="shared" si="230"/>
        <v>0</v>
      </c>
      <c r="AF198" s="271">
        <f t="shared" si="230"/>
        <v>0</v>
      </c>
      <c r="AG198" s="271">
        <f t="shared" si="230"/>
        <v>0</v>
      </c>
      <c r="AH198" s="271">
        <f t="shared" si="230"/>
        <v>0</v>
      </c>
      <c r="AI198" s="271">
        <f t="shared" si="230"/>
        <v>0</v>
      </c>
      <c r="AJ198" s="271">
        <f t="shared" si="230"/>
        <v>0</v>
      </c>
      <c r="AK198" s="272">
        <f t="shared" si="230"/>
        <v>0</v>
      </c>
      <c r="AL198" s="272">
        <f t="shared" si="230"/>
        <v>0</v>
      </c>
      <c r="AM198" s="271">
        <f t="shared" si="230"/>
        <v>0</v>
      </c>
      <c r="AN198" s="271">
        <f t="shared" si="230"/>
        <v>0</v>
      </c>
      <c r="AO198" s="271">
        <f t="shared" si="230"/>
        <v>0</v>
      </c>
      <c r="AP198" s="271">
        <f t="shared" si="230"/>
        <v>0</v>
      </c>
      <c r="AQ198" s="271">
        <f t="shared" si="230"/>
        <v>0</v>
      </c>
      <c r="AR198" s="271">
        <f t="shared" si="230"/>
        <v>0</v>
      </c>
      <c r="AS198" s="271">
        <f t="shared" si="230"/>
        <v>0</v>
      </c>
      <c r="AT198" s="271">
        <f t="shared" si="230"/>
        <v>0</v>
      </c>
      <c r="AU198" s="271">
        <f t="shared" si="230"/>
        <v>0</v>
      </c>
      <c r="AV198" s="271">
        <f t="shared" si="230"/>
        <v>0</v>
      </c>
      <c r="AW198" s="272">
        <f t="shared" si="230"/>
        <v>0</v>
      </c>
      <c r="AX198" s="272">
        <f t="shared" si="230"/>
        <v>0</v>
      </c>
      <c r="AY198" s="271">
        <f t="shared" si="230"/>
        <v>0</v>
      </c>
      <c r="AZ198" s="271">
        <f t="shared" si="230"/>
        <v>0</v>
      </c>
      <c r="BA198" s="271">
        <f t="shared" si="230"/>
        <v>0</v>
      </c>
      <c r="BB198" s="271">
        <f t="shared" si="230"/>
        <v>0</v>
      </c>
      <c r="BC198" s="271">
        <f t="shared" si="230"/>
        <v>0</v>
      </c>
      <c r="BD198" s="271">
        <f t="shared" si="230"/>
        <v>0</v>
      </c>
      <c r="BE198" s="271">
        <f t="shared" si="230"/>
        <v>0</v>
      </c>
      <c r="BF198" s="271">
        <f t="shared" si="230"/>
        <v>0</v>
      </c>
      <c r="BG198" s="271">
        <f t="shared" si="230"/>
        <v>0</v>
      </c>
      <c r="BH198" s="271">
        <f t="shared" si="230"/>
        <v>0</v>
      </c>
      <c r="BI198" s="272">
        <f t="shared" si="230"/>
        <v>0</v>
      </c>
      <c r="BJ198" s="272">
        <f t="shared" si="230"/>
        <v>0</v>
      </c>
      <c r="BK198" s="271">
        <f t="shared" si="230"/>
        <v>0</v>
      </c>
      <c r="BL198" s="271">
        <f t="shared" si="230"/>
        <v>0</v>
      </c>
      <c r="BM198" s="271">
        <f t="shared" si="230"/>
        <v>0</v>
      </c>
      <c r="BN198" s="271">
        <f t="shared" si="230"/>
        <v>0</v>
      </c>
      <c r="BO198" s="271">
        <f t="shared" si="230"/>
        <v>0</v>
      </c>
      <c r="BP198" s="271">
        <f t="shared" ref="BP198:CH198" si="231">SUM(BP196:BP197)</f>
        <v>0</v>
      </c>
      <c r="BQ198" s="271">
        <f t="shared" si="231"/>
        <v>0</v>
      </c>
      <c r="BR198" s="271">
        <f t="shared" si="231"/>
        <v>0</v>
      </c>
      <c r="BS198" s="271">
        <f t="shared" si="231"/>
        <v>0</v>
      </c>
      <c r="BT198" s="271">
        <f t="shared" si="231"/>
        <v>0</v>
      </c>
      <c r="BU198" s="272">
        <f t="shared" si="231"/>
        <v>0</v>
      </c>
      <c r="BV198" s="272">
        <f t="shared" si="231"/>
        <v>0</v>
      </c>
      <c r="BW198" s="271">
        <f t="shared" si="231"/>
        <v>0</v>
      </c>
      <c r="BX198" s="271">
        <f t="shared" si="231"/>
        <v>0</v>
      </c>
      <c r="BY198" s="271">
        <f t="shared" si="231"/>
        <v>0</v>
      </c>
      <c r="BZ198" s="271">
        <f t="shared" si="231"/>
        <v>0</v>
      </c>
      <c r="CA198" s="271">
        <f t="shared" si="231"/>
        <v>0</v>
      </c>
      <c r="CB198" s="271">
        <f t="shared" si="231"/>
        <v>0</v>
      </c>
      <c r="CC198" s="271">
        <f t="shared" si="231"/>
        <v>0</v>
      </c>
      <c r="CD198" s="271">
        <f t="shared" si="231"/>
        <v>0</v>
      </c>
      <c r="CE198" s="271">
        <f t="shared" si="231"/>
        <v>0</v>
      </c>
      <c r="CF198" s="271">
        <f t="shared" si="231"/>
        <v>0</v>
      </c>
      <c r="CG198" s="272">
        <f t="shared" si="231"/>
        <v>0</v>
      </c>
      <c r="CH198" s="272">
        <f t="shared" si="231"/>
        <v>0</v>
      </c>
    </row>
    <row r="199" spans="1:86" hidden="1" x14ac:dyDescent="0.3"/>
    <row r="200" spans="1:86" hidden="1" x14ac:dyDescent="0.3">
      <c r="B200" s="203" t="s">
        <v>235</v>
      </c>
      <c r="C200" s="416">
        <f>IF('YTD PROGRAM SUMMARY'!C4=0,0,C198-C73)</f>
        <v>0</v>
      </c>
      <c r="D200" s="416">
        <f>IF('YTD PROGRAM SUMMARY'!D4=0,0,D198-D73)</f>
        <v>0</v>
      </c>
      <c r="E200" s="416">
        <f>IF('YTD PROGRAM SUMMARY'!E4=0,0,E198-E73)</f>
        <v>-3.3126843716502208E-4</v>
      </c>
      <c r="F200" s="416">
        <f>IF('YTD PROGRAM SUMMARY'!F4=0,0,F198-F73)</f>
        <v>7.9868954767903233E-4</v>
      </c>
      <c r="G200" s="416">
        <f>IF('YTD PROGRAM SUMMARY'!G4=0,0,G198-G73)</f>
        <v>-1.0072995169139176E-3</v>
      </c>
      <c r="H200" s="416">
        <f>IF('YTD PROGRAM SUMMARY'!H4=0,0,H198-H73)</f>
        <v>-3.6376582822867931E-3</v>
      </c>
      <c r="I200" s="416">
        <f>IF('YTD PROGRAM SUMMARY'!I4=0,0,I198-I73)</f>
        <v>2.2737367544323206E-13</v>
      </c>
      <c r="J200" s="416">
        <f>IF('YTD PROGRAM SUMMARY'!J4=0,0,J198-J73)</f>
        <v>-2.2737367544323206E-13</v>
      </c>
      <c r="K200" s="416">
        <f>IF('YTD PROGRAM SUMMARY'!K4=0,0,K198-K73)</f>
        <v>4.5474735088646412E-13</v>
      </c>
      <c r="L200" s="416">
        <f>IF('YTD PROGRAM SUMMARY'!L4=0,0,L198-L73)</f>
        <v>-4.5474735088646412E-13</v>
      </c>
      <c r="M200" s="416">
        <f>IF('YTD PROGRAM SUMMARY'!M4=0,0,M198-M73)</f>
        <v>0</v>
      </c>
      <c r="N200" s="416">
        <f>IF('YTD PROGRAM SUMMARY'!N4=0,0,N198-N73)</f>
        <v>0</v>
      </c>
    </row>
    <row r="201" spans="1:86" hidden="1" x14ac:dyDescent="0.3">
      <c r="B201" s="203"/>
      <c r="C201" s="203"/>
      <c r="D201" s="203"/>
      <c r="E201" s="203"/>
      <c r="F201" s="203"/>
      <c r="G201" s="203"/>
      <c r="H201" s="203"/>
      <c r="I201" s="203"/>
      <c r="J201" s="203"/>
      <c r="K201" s="203"/>
      <c r="L201" s="203"/>
      <c r="M201" s="203"/>
      <c r="N201" s="203"/>
    </row>
  </sheetData>
  <mergeCells count="24">
    <mergeCell ref="A77:A90"/>
    <mergeCell ref="A4:A19"/>
    <mergeCell ref="A22:A37"/>
    <mergeCell ref="A40:A55"/>
    <mergeCell ref="A58:A74"/>
    <mergeCell ref="A126:A139"/>
    <mergeCell ref="A142:A158"/>
    <mergeCell ref="A161:A177"/>
    <mergeCell ref="A107:A122"/>
    <mergeCell ref="A92:A105"/>
    <mergeCell ref="BK125:BV125"/>
    <mergeCell ref="BW125:CH125"/>
    <mergeCell ref="B108:N108"/>
    <mergeCell ref="O108:Z108"/>
    <mergeCell ref="AA108:AL108"/>
    <mergeCell ref="AM108:AX108"/>
    <mergeCell ref="AY108:BJ108"/>
    <mergeCell ref="BK108:BV108"/>
    <mergeCell ref="BW108:CH108"/>
    <mergeCell ref="C125:N125"/>
    <mergeCell ref="O125:Z125"/>
    <mergeCell ref="AA125:AL125"/>
    <mergeCell ref="AM125:AX125"/>
    <mergeCell ref="AY125:BJ12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7030A0"/>
  </sheetPr>
  <dimension ref="A1:CJ231"/>
  <sheetViews>
    <sheetView zoomScale="80" zoomScaleNormal="80" workbookViewId="0">
      <pane xSplit="2" topLeftCell="C1" activePane="topRight" state="frozen"/>
      <selection activeCell="CS42" sqref="CR42:CS43"/>
      <selection pane="topRight" activeCell="C25" sqref="C25"/>
    </sheetView>
  </sheetViews>
  <sheetFormatPr defaultRowHeight="14.4" x14ac:dyDescent="0.3"/>
  <cols>
    <col min="1" max="1" width="9.6640625" customWidth="1"/>
    <col min="2" max="2" width="24.6640625" customWidth="1"/>
    <col min="3" max="3" width="15.6640625" bestFit="1" customWidth="1"/>
    <col min="4" max="10" width="13.6640625" customWidth="1"/>
    <col min="11" max="11" width="15.33203125" customWidth="1"/>
    <col min="12" max="86" width="13.6640625"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222" t="str">
        <f>' LI 1M - RES'!B16</f>
        <v>Monthly kWh</v>
      </c>
      <c r="C19" s="276">
        <f>SUM(C5:C18)</f>
        <v>0</v>
      </c>
      <c r="D19" s="276">
        <f t="shared" ref="D19:BO19" si="2">SUM(D5:D18)</f>
        <v>0</v>
      </c>
      <c r="E19" s="276">
        <f t="shared" si="2"/>
        <v>0</v>
      </c>
      <c r="F19" s="276">
        <f t="shared" si="2"/>
        <v>0</v>
      </c>
      <c r="G19" s="276">
        <f t="shared" si="2"/>
        <v>0</v>
      </c>
      <c r="H19" s="276">
        <f t="shared" si="2"/>
        <v>0</v>
      </c>
      <c r="I19" s="276">
        <f t="shared" si="2"/>
        <v>0</v>
      </c>
      <c r="J19" s="276">
        <f t="shared" si="2"/>
        <v>0</v>
      </c>
      <c r="K19" s="276">
        <f t="shared" si="2"/>
        <v>0</v>
      </c>
      <c r="L19" s="276">
        <f t="shared" si="2"/>
        <v>0</v>
      </c>
      <c r="M19" s="276">
        <f t="shared" si="2"/>
        <v>0</v>
      </c>
      <c r="N19" s="276">
        <f t="shared" si="2"/>
        <v>0</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298"/>
      <c r="B20" s="299"/>
      <c r="C20" s="9"/>
      <c r="D20" s="299"/>
      <c r="E20" s="9"/>
      <c r="F20" s="299"/>
      <c r="G20" s="299"/>
      <c r="H20" s="9"/>
      <c r="I20" s="299"/>
      <c r="J20" s="299"/>
      <c r="K20" s="9"/>
      <c r="L20" s="299"/>
      <c r="M20" s="299"/>
      <c r="N20" s="9"/>
      <c r="O20" s="299"/>
      <c r="P20" s="299"/>
      <c r="Q20" s="9"/>
      <c r="R20" s="299"/>
      <c r="S20" s="299"/>
      <c r="T20" s="9"/>
      <c r="U20" s="299"/>
      <c r="V20" s="299"/>
      <c r="W20" s="9"/>
      <c r="X20" s="299"/>
      <c r="Y20" s="299"/>
      <c r="Z20" s="9"/>
      <c r="AA20" s="299"/>
      <c r="AB20" s="299"/>
      <c r="AC20" s="9"/>
      <c r="AD20" s="299"/>
      <c r="AE20" s="299"/>
      <c r="AF20" s="9"/>
      <c r="AG20" s="299"/>
      <c r="AH20" s="299"/>
      <c r="AI20" s="9"/>
      <c r="AJ20" s="299"/>
      <c r="AK20" s="299"/>
      <c r="AL20" s="9"/>
      <c r="AM20" s="299"/>
      <c r="AN20" s="299"/>
      <c r="AO20" s="9"/>
      <c r="AP20" s="299"/>
      <c r="AQ20" s="299"/>
      <c r="AR20" s="9"/>
      <c r="AS20" s="299"/>
      <c r="AT20" s="299"/>
      <c r="AU20" s="9"/>
      <c r="AV20" s="299"/>
      <c r="AW20" s="299"/>
      <c r="AX20" s="9"/>
      <c r="AY20" s="299"/>
      <c r="AZ20" s="299"/>
      <c r="BA20" s="9"/>
      <c r="BB20" s="299"/>
      <c r="BC20" s="299"/>
      <c r="BD20" s="9"/>
      <c r="BE20" s="299"/>
      <c r="BF20" s="299"/>
      <c r="BG20" s="9"/>
      <c r="BH20" s="299"/>
      <c r="BI20" s="299"/>
      <c r="BJ20" s="9"/>
      <c r="BK20" s="299"/>
      <c r="BL20" s="299"/>
      <c r="BM20" s="9"/>
      <c r="BN20" s="299"/>
      <c r="BO20" s="299"/>
      <c r="BP20" s="9"/>
      <c r="BQ20" s="299"/>
      <c r="BR20" s="299"/>
      <c r="BS20" s="9"/>
      <c r="BT20" s="299"/>
      <c r="BU20" s="299"/>
      <c r="BV20" s="9"/>
      <c r="BW20" s="299"/>
      <c r="BX20" s="299"/>
      <c r="BY20" s="9"/>
      <c r="BZ20" s="299"/>
      <c r="CA20" s="299"/>
      <c r="CB20" s="9"/>
      <c r="CC20" s="299"/>
      <c r="CD20" s="299"/>
      <c r="CE20" s="9"/>
      <c r="CF20" s="299"/>
      <c r="CG20" s="299"/>
      <c r="CH20" s="147"/>
    </row>
    <row r="21" spans="1:86" ht="15" thickBot="1" x14ac:dyDescent="0.35">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row>
    <row r="22" spans="1:86" ht="16.2" thickBot="1" x14ac:dyDescent="0.35">
      <c r="A22" s="564" t="s">
        <v>15</v>
      </c>
      <c r="B22" s="18" t="str">
        <f t="shared" ref="B22" si="4">B4</f>
        <v>End Use</v>
      </c>
      <c r="C22" s="174">
        <f>C$4</f>
        <v>44927</v>
      </c>
      <c r="D22" s="174">
        <f t="shared" ref="D22:BO22" si="5">D$4</f>
        <v>44958</v>
      </c>
      <c r="E22" s="174">
        <f t="shared" si="5"/>
        <v>44986</v>
      </c>
      <c r="F22" s="174">
        <f t="shared" si="5"/>
        <v>45017</v>
      </c>
      <c r="G22" s="174">
        <f t="shared" si="5"/>
        <v>45047</v>
      </c>
      <c r="H22" s="174">
        <f t="shared" si="5"/>
        <v>45078</v>
      </c>
      <c r="I22" s="174">
        <f t="shared" si="5"/>
        <v>45108</v>
      </c>
      <c r="J22" s="174">
        <f t="shared" si="5"/>
        <v>45139</v>
      </c>
      <c r="K22" s="174">
        <f t="shared" si="5"/>
        <v>45170</v>
      </c>
      <c r="L22" s="174">
        <f t="shared" si="5"/>
        <v>45200</v>
      </c>
      <c r="M22" s="174">
        <f t="shared" si="5"/>
        <v>45231</v>
      </c>
      <c r="N22" s="174">
        <f t="shared" si="5"/>
        <v>45261</v>
      </c>
      <c r="O22" s="174">
        <f t="shared" si="5"/>
        <v>45292</v>
      </c>
      <c r="P22" s="174">
        <f t="shared" si="5"/>
        <v>45323</v>
      </c>
      <c r="Q22" s="174">
        <f t="shared" si="5"/>
        <v>45352</v>
      </c>
      <c r="R22" s="174">
        <f t="shared" si="5"/>
        <v>45383</v>
      </c>
      <c r="S22" s="174">
        <f t="shared" si="5"/>
        <v>45413</v>
      </c>
      <c r="T22" s="174">
        <f t="shared" si="5"/>
        <v>45444</v>
      </c>
      <c r="U22" s="174">
        <f t="shared" si="5"/>
        <v>45474</v>
      </c>
      <c r="V22" s="174">
        <f t="shared" si="5"/>
        <v>45505</v>
      </c>
      <c r="W22" s="174">
        <f t="shared" si="5"/>
        <v>45536</v>
      </c>
      <c r="X22" s="174">
        <f t="shared" si="5"/>
        <v>45566</v>
      </c>
      <c r="Y22" s="174">
        <f t="shared" si="5"/>
        <v>45597</v>
      </c>
      <c r="Z22" s="174">
        <f t="shared" si="5"/>
        <v>45627</v>
      </c>
      <c r="AA22" s="174">
        <f t="shared" si="5"/>
        <v>45658</v>
      </c>
      <c r="AB22" s="174">
        <f t="shared" si="5"/>
        <v>45689</v>
      </c>
      <c r="AC22" s="174">
        <f t="shared" si="5"/>
        <v>45717</v>
      </c>
      <c r="AD22" s="174">
        <f t="shared" si="5"/>
        <v>45748</v>
      </c>
      <c r="AE22" s="174">
        <f t="shared" si="5"/>
        <v>45778</v>
      </c>
      <c r="AF22" s="174">
        <f t="shared" si="5"/>
        <v>45809</v>
      </c>
      <c r="AG22" s="174">
        <f t="shared" si="5"/>
        <v>45839</v>
      </c>
      <c r="AH22" s="174">
        <f t="shared" si="5"/>
        <v>45870</v>
      </c>
      <c r="AI22" s="174">
        <f t="shared" si="5"/>
        <v>45901</v>
      </c>
      <c r="AJ22" s="174">
        <f t="shared" si="5"/>
        <v>45931</v>
      </c>
      <c r="AK22" s="174">
        <f t="shared" si="5"/>
        <v>45962</v>
      </c>
      <c r="AL22" s="174">
        <f t="shared" si="5"/>
        <v>45992</v>
      </c>
      <c r="AM22" s="174">
        <f t="shared" si="5"/>
        <v>46023</v>
      </c>
      <c r="AN22" s="174">
        <f t="shared" si="5"/>
        <v>46054</v>
      </c>
      <c r="AO22" s="174">
        <f t="shared" si="5"/>
        <v>46082</v>
      </c>
      <c r="AP22" s="174">
        <f t="shared" si="5"/>
        <v>46113</v>
      </c>
      <c r="AQ22" s="174">
        <f t="shared" si="5"/>
        <v>46143</v>
      </c>
      <c r="AR22" s="174">
        <f t="shared" si="5"/>
        <v>46174</v>
      </c>
      <c r="AS22" s="174">
        <f t="shared" si="5"/>
        <v>46204</v>
      </c>
      <c r="AT22" s="174">
        <f t="shared" si="5"/>
        <v>46235</v>
      </c>
      <c r="AU22" s="174">
        <f t="shared" si="5"/>
        <v>46266</v>
      </c>
      <c r="AV22" s="174">
        <f t="shared" si="5"/>
        <v>46296</v>
      </c>
      <c r="AW22" s="174">
        <f t="shared" si="5"/>
        <v>46327</v>
      </c>
      <c r="AX22" s="174">
        <f t="shared" si="5"/>
        <v>46357</v>
      </c>
      <c r="AY22" s="174">
        <f t="shared" si="5"/>
        <v>46388</v>
      </c>
      <c r="AZ22" s="174">
        <f t="shared" si="5"/>
        <v>46419</v>
      </c>
      <c r="BA22" s="174">
        <f t="shared" si="5"/>
        <v>46447</v>
      </c>
      <c r="BB22" s="174">
        <f t="shared" si="5"/>
        <v>46478</v>
      </c>
      <c r="BC22" s="174">
        <f t="shared" si="5"/>
        <v>46508</v>
      </c>
      <c r="BD22" s="174">
        <f t="shared" si="5"/>
        <v>46539</v>
      </c>
      <c r="BE22" s="174">
        <f t="shared" si="5"/>
        <v>46569</v>
      </c>
      <c r="BF22" s="174">
        <f t="shared" si="5"/>
        <v>46600</v>
      </c>
      <c r="BG22" s="174">
        <f t="shared" si="5"/>
        <v>46631</v>
      </c>
      <c r="BH22" s="174">
        <f t="shared" si="5"/>
        <v>46661</v>
      </c>
      <c r="BI22" s="174">
        <f t="shared" si="5"/>
        <v>46692</v>
      </c>
      <c r="BJ22" s="174">
        <f t="shared" si="5"/>
        <v>46722</v>
      </c>
      <c r="BK22" s="174">
        <f t="shared" si="5"/>
        <v>46753</v>
      </c>
      <c r="BL22" s="174">
        <f t="shared" si="5"/>
        <v>46784</v>
      </c>
      <c r="BM22" s="174">
        <f t="shared" si="5"/>
        <v>46813</v>
      </c>
      <c r="BN22" s="174">
        <f t="shared" si="5"/>
        <v>46844</v>
      </c>
      <c r="BO22" s="174">
        <f t="shared" si="5"/>
        <v>46874</v>
      </c>
      <c r="BP22" s="174">
        <f t="shared" ref="BP22:CH22" si="6">BP$4</f>
        <v>46905</v>
      </c>
      <c r="BQ22" s="174">
        <f t="shared" si="6"/>
        <v>46935</v>
      </c>
      <c r="BR22" s="174">
        <f t="shared" si="6"/>
        <v>46966</v>
      </c>
      <c r="BS22" s="174">
        <f t="shared" si="6"/>
        <v>46997</v>
      </c>
      <c r="BT22" s="174">
        <f t="shared" si="6"/>
        <v>47027</v>
      </c>
      <c r="BU22" s="174">
        <f t="shared" si="6"/>
        <v>47058</v>
      </c>
      <c r="BV22" s="174">
        <f t="shared" si="6"/>
        <v>47088</v>
      </c>
      <c r="BW22" s="174">
        <f t="shared" si="6"/>
        <v>47119</v>
      </c>
      <c r="BX22" s="174">
        <f t="shared" si="6"/>
        <v>47150</v>
      </c>
      <c r="BY22" s="174">
        <f t="shared" si="6"/>
        <v>47178</v>
      </c>
      <c r="BZ22" s="174">
        <f t="shared" si="6"/>
        <v>47209</v>
      </c>
      <c r="CA22" s="174">
        <f t="shared" si="6"/>
        <v>47239</v>
      </c>
      <c r="CB22" s="174">
        <f t="shared" si="6"/>
        <v>47270</v>
      </c>
      <c r="CC22" s="174">
        <f t="shared" si="6"/>
        <v>47300</v>
      </c>
      <c r="CD22" s="174">
        <f t="shared" si="6"/>
        <v>47331</v>
      </c>
      <c r="CE22" s="174">
        <f t="shared" si="6"/>
        <v>47362</v>
      </c>
      <c r="CF22" s="174">
        <f t="shared" si="6"/>
        <v>47392</v>
      </c>
      <c r="CG22" s="174">
        <f t="shared" si="6"/>
        <v>47423</v>
      </c>
      <c r="CH22" s="175">
        <f t="shared" si="6"/>
        <v>47453</v>
      </c>
    </row>
    <row r="23" spans="1:86" ht="15" customHeight="1" x14ac:dyDescent="0.3">
      <c r="A23" s="565"/>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
      <c r="A24" s="565"/>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
      <c r="A25" s="565"/>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
      <c r="A26" s="565"/>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
      <c r="A27" s="565"/>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
      <c r="A28" s="565"/>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
      <c r="A29" s="565"/>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
      <c r="A30" s="565"/>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
      <c r="A31" s="565"/>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
      <c r="A32" s="565"/>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
      <c r="A33" s="565"/>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
      <c r="A34" s="565"/>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
      <c r="A35" s="565"/>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
      <c r="A36" s="565"/>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222" t="str">
        <f t="shared" si="7"/>
        <v>Monthly kWh</v>
      </c>
      <c r="C37" s="276">
        <f>SUM(C23:C36)</f>
        <v>0</v>
      </c>
      <c r="D37" s="276">
        <f t="shared" ref="D37:BO37" si="34">SUM(D23:D36)</f>
        <v>0</v>
      </c>
      <c r="E37" s="276">
        <f t="shared" si="34"/>
        <v>0</v>
      </c>
      <c r="F37" s="276">
        <f t="shared" si="34"/>
        <v>0</v>
      </c>
      <c r="G37" s="276">
        <f t="shared" si="34"/>
        <v>0</v>
      </c>
      <c r="H37" s="276">
        <f t="shared" si="34"/>
        <v>0</v>
      </c>
      <c r="I37" s="276">
        <f t="shared" si="34"/>
        <v>0</v>
      </c>
      <c r="J37" s="276">
        <f t="shared" si="34"/>
        <v>0</v>
      </c>
      <c r="K37" s="276">
        <f t="shared" si="34"/>
        <v>0</v>
      </c>
      <c r="L37" s="276">
        <f t="shared" si="34"/>
        <v>0</v>
      </c>
      <c r="M37" s="276">
        <f t="shared" si="34"/>
        <v>0</v>
      </c>
      <c r="N37" s="276">
        <f t="shared" si="34"/>
        <v>0</v>
      </c>
      <c r="O37" s="276">
        <f t="shared" si="34"/>
        <v>0</v>
      </c>
      <c r="P37" s="276">
        <f t="shared" si="34"/>
        <v>0</v>
      </c>
      <c r="Q37" s="276">
        <f t="shared" si="34"/>
        <v>0</v>
      </c>
      <c r="R37" s="276">
        <f t="shared" si="34"/>
        <v>0</v>
      </c>
      <c r="S37" s="276">
        <f t="shared" si="34"/>
        <v>0</v>
      </c>
      <c r="T37" s="276">
        <f t="shared" si="34"/>
        <v>0</v>
      </c>
      <c r="U37" s="276">
        <f t="shared" si="34"/>
        <v>0</v>
      </c>
      <c r="V37" s="276">
        <f t="shared" si="34"/>
        <v>0</v>
      </c>
      <c r="W37" s="276">
        <f t="shared" si="34"/>
        <v>0</v>
      </c>
      <c r="X37" s="276">
        <f t="shared" si="34"/>
        <v>0</v>
      </c>
      <c r="Y37" s="276">
        <f t="shared" si="34"/>
        <v>0</v>
      </c>
      <c r="Z37" s="276">
        <f t="shared" si="34"/>
        <v>0</v>
      </c>
      <c r="AA37" s="276">
        <f t="shared" si="34"/>
        <v>0</v>
      </c>
      <c r="AB37" s="276">
        <f t="shared" si="34"/>
        <v>0</v>
      </c>
      <c r="AC37" s="276">
        <f t="shared" si="34"/>
        <v>0</v>
      </c>
      <c r="AD37" s="276">
        <f t="shared" si="34"/>
        <v>0</v>
      </c>
      <c r="AE37" s="276">
        <f t="shared" si="34"/>
        <v>0</v>
      </c>
      <c r="AF37" s="276">
        <f t="shared" si="34"/>
        <v>0</v>
      </c>
      <c r="AG37" s="276">
        <f t="shared" si="34"/>
        <v>0</v>
      </c>
      <c r="AH37" s="276">
        <f t="shared" si="34"/>
        <v>0</v>
      </c>
      <c r="AI37" s="276">
        <f t="shared" si="34"/>
        <v>0</v>
      </c>
      <c r="AJ37" s="276">
        <f t="shared" si="34"/>
        <v>0</v>
      </c>
      <c r="AK37" s="276">
        <f t="shared" si="34"/>
        <v>0</v>
      </c>
      <c r="AL37" s="276">
        <f t="shared" si="34"/>
        <v>0</v>
      </c>
      <c r="AM37" s="276">
        <f t="shared" si="34"/>
        <v>0</v>
      </c>
      <c r="AN37" s="276">
        <f t="shared" si="34"/>
        <v>0</v>
      </c>
      <c r="AO37" s="276">
        <f t="shared" si="34"/>
        <v>0</v>
      </c>
      <c r="AP37" s="276">
        <f t="shared" si="34"/>
        <v>0</v>
      </c>
      <c r="AQ37" s="276">
        <f t="shared" si="34"/>
        <v>0</v>
      </c>
      <c r="AR37" s="276">
        <f t="shared" si="34"/>
        <v>0</v>
      </c>
      <c r="AS37" s="276">
        <f t="shared" si="34"/>
        <v>0</v>
      </c>
      <c r="AT37" s="276">
        <f t="shared" si="34"/>
        <v>0</v>
      </c>
      <c r="AU37" s="276">
        <f t="shared" si="34"/>
        <v>0</v>
      </c>
      <c r="AV37" s="276">
        <f t="shared" si="34"/>
        <v>0</v>
      </c>
      <c r="AW37" s="276">
        <f t="shared" si="34"/>
        <v>0</v>
      </c>
      <c r="AX37" s="276">
        <f t="shared" si="34"/>
        <v>0</v>
      </c>
      <c r="AY37" s="276">
        <f t="shared" si="34"/>
        <v>0</v>
      </c>
      <c r="AZ37" s="276">
        <f t="shared" si="34"/>
        <v>0</v>
      </c>
      <c r="BA37" s="276">
        <f t="shared" si="34"/>
        <v>0</v>
      </c>
      <c r="BB37" s="276">
        <f t="shared" si="34"/>
        <v>0</v>
      </c>
      <c r="BC37" s="276">
        <f t="shared" si="34"/>
        <v>0</v>
      </c>
      <c r="BD37" s="276">
        <f t="shared" si="34"/>
        <v>0</v>
      </c>
      <c r="BE37" s="276">
        <f t="shared" si="34"/>
        <v>0</v>
      </c>
      <c r="BF37" s="276">
        <f t="shared" si="34"/>
        <v>0</v>
      </c>
      <c r="BG37" s="276">
        <f t="shared" si="34"/>
        <v>0</v>
      </c>
      <c r="BH37" s="276">
        <f t="shared" si="34"/>
        <v>0</v>
      </c>
      <c r="BI37" s="276">
        <f t="shared" si="34"/>
        <v>0</v>
      </c>
      <c r="BJ37" s="276">
        <f t="shared" si="34"/>
        <v>0</v>
      </c>
      <c r="BK37" s="276">
        <f t="shared" si="34"/>
        <v>0</v>
      </c>
      <c r="BL37" s="276">
        <f t="shared" si="34"/>
        <v>0</v>
      </c>
      <c r="BM37" s="276">
        <f t="shared" si="34"/>
        <v>0</v>
      </c>
      <c r="BN37" s="276">
        <f t="shared" si="34"/>
        <v>0</v>
      </c>
      <c r="BO37" s="276">
        <f t="shared" si="34"/>
        <v>0</v>
      </c>
      <c r="BP37" s="276">
        <f t="shared" ref="BP37:CH37" si="35">SUM(BP23:BP36)</f>
        <v>0</v>
      </c>
      <c r="BQ37" s="276">
        <f t="shared" si="35"/>
        <v>0</v>
      </c>
      <c r="BR37" s="276">
        <f t="shared" si="35"/>
        <v>0</v>
      </c>
      <c r="BS37" s="276">
        <f t="shared" si="35"/>
        <v>0</v>
      </c>
      <c r="BT37" s="276">
        <f t="shared" si="35"/>
        <v>0</v>
      </c>
      <c r="BU37" s="276">
        <f t="shared" si="35"/>
        <v>0</v>
      </c>
      <c r="BV37" s="276">
        <f t="shared" si="35"/>
        <v>0</v>
      </c>
      <c r="BW37" s="276">
        <f t="shared" si="35"/>
        <v>0</v>
      </c>
      <c r="BX37" s="276">
        <f t="shared" si="35"/>
        <v>0</v>
      </c>
      <c r="BY37" s="276">
        <f t="shared" si="35"/>
        <v>0</v>
      </c>
      <c r="BZ37" s="276">
        <f t="shared" si="35"/>
        <v>0</v>
      </c>
      <c r="CA37" s="276">
        <f t="shared" si="35"/>
        <v>0</v>
      </c>
      <c r="CB37" s="276">
        <f t="shared" si="35"/>
        <v>0</v>
      </c>
      <c r="CC37" s="276">
        <f t="shared" si="35"/>
        <v>0</v>
      </c>
      <c r="CD37" s="276">
        <f t="shared" si="35"/>
        <v>0</v>
      </c>
      <c r="CE37" s="276">
        <f t="shared" si="35"/>
        <v>0</v>
      </c>
      <c r="CF37" s="276">
        <f t="shared" si="35"/>
        <v>0</v>
      </c>
      <c r="CG37" s="276">
        <f t="shared" si="35"/>
        <v>0</v>
      </c>
      <c r="CH37" s="279">
        <f t="shared" si="35"/>
        <v>0</v>
      </c>
    </row>
    <row r="38" spans="1:86" x14ac:dyDescent="0.3">
      <c r="A38" s="8"/>
      <c r="B38" s="299"/>
      <c r="C38" s="9"/>
      <c r="D38" s="299"/>
      <c r="E38" s="9"/>
      <c r="F38" s="299"/>
      <c r="G38" s="299"/>
      <c r="H38" s="9"/>
      <c r="I38" s="299"/>
      <c r="J38" s="299"/>
      <c r="K38" s="9"/>
      <c r="L38" s="299"/>
      <c r="M38" s="299"/>
      <c r="N38" s="351" t="s">
        <v>195</v>
      </c>
      <c r="O38" s="350">
        <f>SUM(C5:N18)</f>
        <v>0</v>
      </c>
      <c r="P38" s="299"/>
      <c r="Q38" s="9"/>
      <c r="R38" s="299"/>
      <c r="S38" s="299"/>
      <c r="T38" s="9"/>
      <c r="U38" s="299"/>
      <c r="V38" s="299"/>
      <c r="W38" s="9"/>
      <c r="X38" s="299"/>
      <c r="Y38" s="299"/>
      <c r="Z38" s="9"/>
      <c r="AA38" s="299"/>
      <c r="AB38" s="299"/>
      <c r="AC38" s="9"/>
      <c r="AD38" s="299"/>
      <c r="AE38" s="299"/>
      <c r="AF38" s="9"/>
      <c r="AG38" s="299"/>
      <c r="AH38" s="299"/>
      <c r="AI38" s="9"/>
      <c r="AJ38" s="299"/>
      <c r="AK38" s="299"/>
      <c r="AL38" s="9"/>
      <c r="AM38" s="299"/>
      <c r="AN38" s="299"/>
      <c r="AO38" s="9"/>
      <c r="AP38" s="299"/>
      <c r="AQ38" s="299"/>
      <c r="AR38" s="9"/>
      <c r="AS38" s="299"/>
      <c r="AT38" s="299"/>
      <c r="AU38" s="9"/>
      <c r="AV38" s="299"/>
      <c r="AW38" s="299"/>
      <c r="AX38" s="9"/>
      <c r="AY38" s="299"/>
      <c r="AZ38" s="299"/>
      <c r="BA38" s="9"/>
      <c r="BB38" s="299"/>
      <c r="BC38" s="299"/>
      <c r="BD38" s="9"/>
      <c r="BE38" s="299"/>
      <c r="BF38" s="299"/>
      <c r="BG38" s="9"/>
      <c r="BH38" s="299"/>
      <c r="BI38" s="299"/>
      <c r="BJ38" s="9"/>
      <c r="BK38" s="299"/>
      <c r="BL38" s="299"/>
      <c r="BM38" s="9"/>
      <c r="BN38" s="299"/>
      <c r="BO38" s="299"/>
      <c r="BP38" s="9"/>
      <c r="BQ38" s="299"/>
      <c r="BR38" s="299"/>
      <c r="BS38" s="9"/>
      <c r="BT38" s="299"/>
      <c r="BU38" s="299"/>
      <c r="BV38" s="9"/>
      <c r="BW38" s="299"/>
      <c r="BX38" s="299"/>
      <c r="BY38" s="9"/>
      <c r="BZ38" s="299"/>
      <c r="CA38" s="299"/>
      <c r="CB38" s="9"/>
      <c r="CC38" s="299"/>
      <c r="CD38" s="299"/>
      <c r="CE38" s="9"/>
      <c r="CF38" s="299"/>
      <c r="CG38" s="299"/>
      <c r="CH38" s="147"/>
    </row>
    <row r="39" spans="1:86" ht="15" thickBot="1" x14ac:dyDescent="0.35">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row>
    <row r="40" spans="1:86" ht="16.2" thickBot="1" x14ac:dyDescent="0.35">
      <c r="A40" s="567" t="s">
        <v>16</v>
      </c>
      <c r="B40" s="18" t="str">
        <f t="shared" ref="B40:B55" si="36">B22</f>
        <v>End Use</v>
      </c>
      <c r="C40" s="174">
        <f>C$4</f>
        <v>44927</v>
      </c>
      <c r="D40" s="174">
        <f t="shared" ref="D40:BO40" si="37">D$4</f>
        <v>44958</v>
      </c>
      <c r="E40" s="174">
        <f t="shared" si="37"/>
        <v>44986</v>
      </c>
      <c r="F40" s="174">
        <f t="shared" si="37"/>
        <v>45017</v>
      </c>
      <c r="G40" s="174">
        <f t="shared" si="37"/>
        <v>45047</v>
      </c>
      <c r="H40" s="174">
        <f t="shared" si="37"/>
        <v>45078</v>
      </c>
      <c r="I40" s="174">
        <f t="shared" si="37"/>
        <v>45108</v>
      </c>
      <c r="J40" s="174">
        <f t="shared" si="37"/>
        <v>45139</v>
      </c>
      <c r="K40" s="174">
        <f t="shared" si="37"/>
        <v>45170</v>
      </c>
      <c r="L40" s="174">
        <f t="shared" si="37"/>
        <v>45200</v>
      </c>
      <c r="M40" s="174">
        <f t="shared" si="37"/>
        <v>45231</v>
      </c>
      <c r="N40" s="174">
        <f t="shared" si="37"/>
        <v>45261</v>
      </c>
      <c r="O40" s="174">
        <f t="shared" si="37"/>
        <v>45292</v>
      </c>
      <c r="P40" s="174">
        <f t="shared" si="37"/>
        <v>45323</v>
      </c>
      <c r="Q40" s="174">
        <f t="shared" si="37"/>
        <v>45352</v>
      </c>
      <c r="R40" s="174">
        <f t="shared" si="37"/>
        <v>45383</v>
      </c>
      <c r="S40" s="174">
        <f t="shared" si="37"/>
        <v>45413</v>
      </c>
      <c r="T40" s="174">
        <f t="shared" si="37"/>
        <v>45444</v>
      </c>
      <c r="U40" s="174">
        <f t="shared" si="37"/>
        <v>45474</v>
      </c>
      <c r="V40" s="174">
        <f t="shared" si="37"/>
        <v>45505</v>
      </c>
      <c r="W40" s="174">
        <f t="shared" si="37"/>
        <v>45536</v>
      </c>
      <c r="X40" s="174">
        <f t="shared" si="37"/>
        <v>45566</v>
      </c>
      <c r="Y40" s="174">
        <f t="shared" si="37"/>
        <v>45597</v>
      </c>
      <c r="Z40" s="174">
        <f t="shared" si="37"/>
        <v>45627</v>
      </c>
      <c r="AA40" s="174">
        <f t="shared" si="37"/>
        <v>45658</v>
      </c>
      <c r="AB40" s="174">
        <f t="shared" si="37"/>
        <v>45689</v>
      </c>
      <c r="AC40" s="174">
        <f t="shared" si="37"/>
        <v>45717</v>
      </c>
      <c r="AD40" s="174">
        <f t="shared" si="37"/>
        <v>45748</v>
      </c>
      <c r="AE40" s="174">
        <f t="shared" si="37"/>
        <v>45778</v>
      </c>
      <c r="AF40" s="174">
        <f t="shared" si="37"/>
        <v>45809</v>
      </c>
      <c r="AG40" s="174">
        <f t="shared" si="37"/>
        <v>45839</v>
      </c>
      <c r="AH40" s="174">
        <f t="shared" si="37"/>
        <v>45870</v>
      </c>
      <c r="AI40" s="174">
        <f t="shared" si="37"/>
        <v>45901</v>
      </c>
      <c r="AJ40" s="174">
        <f t="shared" si="37"/>
        <v>45931</v>
      </c>
      <c r="AK40" s="174">
        <f t="shared" si="37"/>
        <v>45962</v>
      </c>
      <c r="AL40" s="174">
        <f t="shared" si="37"/>
        <v>45992</v>
      </c>
      <c r="AM40" s="174">
        <f t="shared" si="37"/>
        <v>46023</v>
      </c>
      <c r="AN40" s="174">
        <f t="shared" si="37"/>
        <v>46054</v>
      </c>
      <c r="AO40" s="174">
        <f t="shared" si="37"/>
        <v>46082</v>
      </c>
      <c r="AP40" s="174">
        <f t="shared" si="37"/>
        <v>46113</v>
      </c>
      <c r="AQ40" s="174">
        <f t="shared" si="37"/>
        <v>46143</v>
      </c>
      <c r="AR40" s="174">
        <f t="shared" si="37"/>
        <v>46174</v>
      </c>
      <c r="AS40" s="174">
        <f t="shared" si="37"/>
        <v>46204</v>
      </c>
      <c r="AT40" s="174">
        <f t="shared" si="37"/>
        <v>46235</v>
      </c>
      <c r="AU40" s="174">
        <f t="shared" si="37"/>
        <v>46266</v>
      </c>
      <c r="AV40" s="174">
        <f t="shared" si="37"/>
        <v>46296</v>
      </c>
      <c r="AW40" s="174">
        <f t="shared" si="37"/>
        <v>46327</v>
      </c>
      <c r="AX40" s="174">
        <f t="shared" si="37"/>
        <v>46357</v>
      </c>
      <c r="AY40" s="174">
        <f t="shared" si="37"/>
        <v>46388</v>
      </c>
      <c r="AZ40" s="174">
        <f t="shared" si="37"/>
        <v>46419</v>
      </c>
      <c r="BA40" s="174">
        <f t="shared" si="37"/>
        <v>46447</v>
      </c>
      <c r="BB40" s="174">
        <f t="shared" si="37"/>
        <v>46478</v>
      </c>
      <c r="BC40" s="174">
        <f t="shared" si="37"/>
        <v>46508</v>
      </c>
      <c r="BD40" s="174">
        <f t="shared" si="37"/>
        <v>46539</v>
      </c>
      <c r="BE40" s="174">
        <f t="shared" si="37"/>
        <v>46569</v>
      </c>
      <c r="BF40" s="174">
        <f t="shared" si="37"/>
        <v>46600</v>
      </c>
      <c r="BG40" s="174">
        <f t="shared" si="37"/>
        <v>46631</v>
      </c>
      <c r="BH40" s="174">
        <f t="shared" si="37"/>
        <v>46661</v>
      </c>
      <c r="BI40" s="174">
        <f t="shared" si="37"/>
        <v>46692</v>
      </c>
      <c r="BJ40" s="174">
        <f t="shared" si="37"/>
        <v>46722</v>
      </c>
      <c r="BK40" s="174">
        <f t="shared" si="37"/>
        <v>46753</v>
      </c>
      <c r="BL40" s="174">
        <f t="shared" si="37"/>
        <v>46784</v>
      </c>
      <c r="BM40" s="174">
        <f t="shared" si="37"/>
        <v>46813</v>
      </c>
      <c r="BN40" s="174">
        <f t="shared" si="37"/>
        <v>46844</v>
      </c>
      <c r="BO40" s="174">
        <f t="shared" si="37"/>
        <v>46874</v>
      </c>
      <c r="BP40" s="174">
        <f t="shared" ref="BP40:CH40" si="38">BP$4</f>
        <v>46905</v>
      </c>
      <c r="BQ40" s="174">
        <f t="shared" si="38"/>
        <v>46935</v>
      </c>
      <c r="BR40" s="174">
        <f t="shared" si="38"/>
        <v>46966</v>
      </c>
      <c r="BS40" s="174">
        <f t="shared" si="38"/>
        <v>46997</v>
      </c>
      <c r="BT40" s="174">
        <f t="shared" si="38"/>
        <v>47027</v>
      </c>
      <c r="BU40" s="174">
        <f t="shared" si="38"/>
        <v>47058</v>
      </c>
      <c r="BV40" s="174">
        <f t="shared" si="38"/>
        <v>47088</v>
      </c>
      <c r="BW40" s="174">
        <f t="shared" si="38"/>
        <v>47119</v>
      </c>
      <c r="BX40" s="174">
        <f t="shared" si="38"/>
        <v>47150</v>
      </c>
      <c r="BY40" s="174">
        <f t="shared" si="38"/>
        <v>47178</v>
      </c>
      <c r="BZ40" s="174">
        <f t="shared" si="38"/>
        <v>47209</v>
      </c>
      <c r="CA40" s="174">
        <f t="shared" si="38"/>
        <v>47239</v>
      </c>
      <c r="CB40" s="174">
        <f t="shared" si="38"/>
        <v>47270</v>
      </c>
      <c r="CC40" s="174">
        <f t="shared" si="38"/>
        <v>47300</v>
      </c>
      <c r="CD40" s="174">
        <f t="shared" si="38"/>
        <v>47331</v>
      </c>
      <c r="CE40" s="174">
        <f t="shared" si="38"/>
        <v>47362</v>
      </c>
      <c r="CF40" s="174">
        <f t="shared" si="38"/>
        <v>47392</v>
      </c>
      <c r="CG40" s="174">
        <f t="shared" si="38"/>
        <v>47423</v>
      </c>
      <c r="CH40" s="175">
        <f t="shared" si="38"/>
        <v>47453</v>
      </c>
    </row>
    <row r="41" spans="1:86" ht="15" customHeight="1" x14ac:dyDescent="0.3">
      <c r="A41" s="568"/>
      <c r="B41" s="11" t="str">
        <f t="shared" si="36"/>
        <v>Air Comp</v>
      </c>
      <c r="C41" s="3">
        <v>0</v>
      </c>
      <c r="D41" s="3">
        <v>0</v>
      </c>
      <c r="E41" s="3">
        <v>0</v>
      </c>
      <c r="F41" s="3">
        <v>0</v>
      </c>
      <c r="G41" s="3">
        <f>F41</f>
        <v>0</v>
      </c>
      <c r="H41" s="3">
        <f t="shared" ref="H41:BS41" si="39">G41</f>
        <v>0</v>
      </c>
      <c r="I41" s="3">
        <f t="shared" si="39"/>
        <v>0</v>
      </c>
      <c r="J41" s="3">
        <f t="shared" si="39"/>
        <v>0</v>
      </c>
      <c r="K41" s="3">
        <f t="shared" si="39"/>
        <v>0</v>
      </c>
      <c r="L41" s="3">
        <f t="shared" si="39"/>
        <v>0</v>
      </c>
      <c r="M41" s="3">
        <f t="shared" si="39"/>
        <v>0</v>
      </c>
      <c r="N41" s="3">
        <f t="shared" si="39"/>
        <v>0</v>
      </c>
      <c r="O41" s="3">
        <f t="shared" si="39"/>
        <v>0</v>
      </c>
      <c r="P41" s="3">
        <f t="shared" si="39"/>
        <v>0</v>
      </c>
      <c r="Q41" s="3">
        <f t="shared" si="39"/>
        <v>0</v>
      </c>
      <c r="R41" s="3">
        <f t="shared" si="39"/>
        <v>0</v>
      </c>
      <c r="S41" s="3">
        <f t="shared" si="39"/>
        <v>0</v>
      </c>
      <c r="T41" s="3">
        <f t="shared" si="39"/>
        <v>0</v>
      </c>
      <c r="U41" s="3">
        <f t="shared" si="39"/>
        <v>0</v>
      </c>
      <c r="V41" s="3">
        <f t="shared" si="39"/>
        <v>0</v>
      </c>
      <c r="W41" s="3">
        <f t="shared" si="39"/>
        <v>0</v>
      </c>
      <c r="X41" s="3">
        <f t="shared" si="39"/>
        <v>0</v>
      </c>
      <c r="Y41" s="3">
        <f t="shared" si="39"/>
        <v>0</v>
      </c>
      <c r="Z41" s="3">
        <f t="shared" si="39"/>
        <v>0</v>
      </c>
      <c r="AA41" s="3">
        <f t="shared" si="39"/>
        <v>0</v>
      </c>
      <c r="AB41" s="3">
        <f t="shared" si="39"/>
        <v>0</v>
      </c>
      <c r="AC41" s="3">
        <f t="shared" si="39"/>
        <v>0</v>
      </c>
      <c r="AD41" s="3">
        <f t="shared" si="39"/>
        <v>0</v>
      </c>
      <c r="AE41" s="3">
        <f t="shared" si="39"/>
        <v>0</v>
      </c>
      <c r="AF41" s="3">
        <f t="shared" si="39"/>
        <v>0</v>
      </c>
      <c r="AG41" s="3">
        <f t="shared" si="39"/>
        <v>0</v>
      </c>
      <c r="AH41" s="3">
        <f t="shared" si="39"/>
        <v>0</v>
      </c>
      <c r="AI41" s="3">
        <f t="shared" si="39"/>
        <v>0</v>
      </c>
      <c r="AJ41" s="3">
        <f t="shared" si="39"/>
        <v>0</v>
      </c>
      <c r="AK41" s="3">
        <f t="shared" si="39"/>
        <v>0</v>
      </c>
      <c r="AL41" s="3">
        <f t="shared" si="39"/>
        <v>0</v>
      </c>
      <c r="AM41" s="3">
        <f t="shared" si="39"/>
        <v>0</v>
      </c>
      <c r="AN41" s="3">
        <f t="shared" si="39"/>
        <v>0</v>
      </c>
      <c r="AO41" s="3">
        <f t="shared" si="39"/>
        <v>0</v>
      </c>
      <c r="AP41" s="3">
        <f t="shared" si="39"/>
        <v>0</v>
      </c>
      <c r="AQ41" s="3">
        <f t="shared" si="39"/>
        <v>0</v>
      </c>
      <c r="AR41" s="3">
        <f t="shared" si="39"/>
        <v>0</v>
      </c>
      <c r="AS41" s="3">
        <f t="shared" si="39"/>
        <v>0</v>
      </c>
      <c r="AT41" s="3">
        <f t="shared" si="39"/>
        <v>0</v>
      </c>
      <c r="AU41" s="3">
        <f t="shared" si="39"/>
        <v>0</v>
      </c>
      <c r="AV41" s="3">
        <f t="shared" si="39"/>
        <v>0</v>
      </c>
      <c r="AW41" s="3">
        <f t="shared" si="39"/>
        <v>0</v>
      </c>
      <c r="AX41" s="3">
        <f t="shared" si="39"/>
        <v>0</v>
      </c>
      <c r="AY41" s="3">
        <f t="shared" si="39"/>
        <v>0</v>
      </c>
      <c r="AZ41" s="3">
        <f t="shared" si="39"/>
        <v>0</v>
      </c>
      <c r="BA41" s="3">
        <f t="shared" si="39"/>
        <v>0</v>
      </c>
      <c r="BB41" s="3">
        <f t="shared" si="39"/>
        <v>0</v>
      </c>
      <c r="BC41" s="3">
        <f t="shared" si="39"/>
        <v>0</v>
      </c>
      <c r="BD41" s="3">
        <f t="shared" si="39"/>
        <v>0</v>
      </c>
      <c r="BE41" s="3">
        <f t="shared" si="39"/>
        <v>0</v>
      </c>
      <c r="BF41" s="3">
        <f t="shared" si="39"/>
        <v>0</v>
      </c>
      <c r="BG41" s="3">
        <f t="shared" si="39"/>
        <v>0</v>
      </c>
      <c r="BH41" s="3">
        <f t="shared" si="39"/>
        <v>0</v>
      </c>
      <c r="BI41" s="3">
        <f t="shared" si="39"/>
        <v>0</v>
      </c>
      <c r="BJ41" s="3">
        <f t="shared" si="39"/>
        <v>0</v>
      </c>
      <c r="BK41" s="3">
        <f t="shared" si="39"/>
        <v>0</v>
      </c>
      <c r="BL41" s="3">
        <f t="shared" si="39"/>
        <v>0</v>
      </c>
      <c r="BM41" s="3">
        <f t="shared" si="39"/>
        <v>0</v>
      </c>
      <c r="BN41" s="3">
        <f t="shared" si="39"/>
        <v>0</v>
      </c>
      <c r="BO41" s="3">
        <f t="shared" si="39"/>
        <v>0</v>
      </c>
      <c r="BP41" s="3">
        <f t="shared" si="39"/>
        <v>0</v>
      </c>
      <c r="BQ41" s="3">
        <f t="shared" si="39"/>
        <v>0</v>
      </c>
      <c r="BR41" s="3">
        <f t="shared" si="39"/>
        <v>0</v>
      </c>
      <c r="BS41" s="3">
        <f t="shared" si="39"/>
        <v>0</v>
      </c>
      <c r="BT41" s="3">
        <f t="shared" ref="BT41:CH41" si="40">BS41</f>
        <v>0</v>
      </c>
      <c r="BU41" s="3">
        <f t="shared" si="40"/>
        <v>0</v>
      </c>
      <c r="BV41" s="3">
        <f t="shared" si="40"/>
        <v>0</v>
      </c>
      <c r="BW41" s="3">
        <f t="shared" si="40"/>
        <v>0</v>
      </c>
      <c r="BX41" s="3">
        <f t="shared" si="40"/>
        <v>0</v>
      </c>
      <c r="BY41" s="3">
        <f t="shared" si="40"/>
        <v>0</v>
      </c>
      <c r="BZ41" s="3">
        <f t="shared" si="40"/>
        <v>0</v>
      </c>
      <c r="CA41" s="3">
        <f t="shared" si="40"/>
        <v>0</v>
      </c>
      <c r="CB41" s="3">
        <f t="shared" si="40"/>
        <v>0</v>
      </c>
      <c r="CC41" s="3">
        <f t="shared" si="40"/>
        <v>0</v>
      </c>
      <c r="CD41" s="3">
        <f t="shared" si="40"/>
        <v>0</v>
      </c>
      <c r="CE41" s="3">
        <f t="shared" si="40"/>
        <v>0</v>
      </c>
      <c r="CF41" s="3">
        <f t="shared" si="40"/>
        <v>0</v>
      </c>
      <c r="CG41" s="3">
        <f t="shared" si="40"/>
        <v>0</v>
      </c>
      <c r="CH41" s="12">
        <f t="shared" si="40"/>
        <v>0</v>
      </c>
    </row>
    <row r="42" spans="1:86" x14ac:dyDescent="0.3">
      <c r="A42" s="568"/>
      <c r="B42" s="13" t="str">
        <f t="shared" si="36"/>
        <v>Building Shell</v>
      </c>
      <c r="C42" s="3">
        <v>0</v>
      </c>
      <c r="D42" s="3">
        <v>0</v>
      </c>
      <c r="E42" s="3">
        <v>0</v>
      </c>
      <c r="F42" s="3">
        <v>0</v>
      </c>
      <c r="G42" s="3">
        <f t="shared" ref="G42:BR42" si="41">F42</f>
        <v>0</v>
      </c>
      <c r="H42" s="3">
        <f t="shared" si="41"/>
        <v>0</v>
      </c>
      <c r="I42" s="3">
        <f t="shared" si="41"/>
        <v>0</v>
      </c>
      <c r="J42" s="3">
        <f t="shared" si="41"/>
        <v>0</v>
      </c>
      <c r="K42" s="3">
        <f t="shared" si="41"/>
        <v>0</v>
      </c>
      <c r="L42" s="3">
        <f t="shared" si="41"/>
        <v>0</v>
      </c>
      <c r="M42" s="3">
        <f t="shared" si="41"/>
        <v>0</v>
      </c>
      <c r="N42" s="3">
        <f t="shared" si="41"/>
        <v>0</v>
      </c>
      <c r="O42" s="3">
        <f t="shared" si="41"/>
        <v>0</v>
      </c>
      <c r="P42" s="3">
        <f t="shared" si="41"/>
        <v>0</v>
      </c>
      <c r="Q42" s="3">
        <f t="shared" si="41"/>
        <v>0</v>
      </c>
      <c r="R42" s="3">
        <f t="shared" si="41"/>
        <v>0</v>
      </c>
      <c r="S42" s="3">
        <f t="shared" si="41"/>
        <v>0</v>
      </c>
      <c r="T42" s="3">
        <f t="shared" si="41"/>
        <v>0</v>
      </c>
      <c r="U42" s="3">
        <f t="shared" si="41"/>
        <v>0</v>
      </c>
      <c r="V42" s="3">
        <f t="shared" si="41"/>
        <v>0</v>
      </c>
      <c r="W42" s="3">
        <f t="shared" si="41"/>
        <v>0</v>
      </c>
      <c r="X42" s="3">
        <f t="shared" si="41"/>
        <v>0</v>
      </c>
      <c r="Y42" s="3">
        <f t="shared" si="41"/>
        <v>0</v>
      </c>
      <c r="Z42" s="3">
        <f t="shared" si="41"/>
        <v>0</v>
      </c>
      <c r="AA42" s="3">
        <f t="shared" si="41"/>
        <v>0</v>
      </c>
      <c r="AB42" s="3">
        <f t="shared" si="41"/>
        <v>0</v>
      </c>
      <c r="AC42" s="3">
        <f t="shared" si="41"/>
        <v>0</v>
      </c>
      <c r="AD42" s="3">
        <f t="shared" si="41"/>
        <v>0</v>
      </c>
      <c r="AE42" s="3">
        <f t="shared" si="41"/>
        <v>0</v>
      </c>
      <c r="AF42" s="3">
        <f t="shared" si="41"/>
        <v>0</v>
      </c>
      <c r="AG42" s="3">
        <f t="shared" si="41"/>
        <v>0</v>
      </c>
      <c r="AH42" s="3">
        <f t="shared" si="41"/>
        <v>0</v>
      </c>
      <c r="AI42" s="3">
        <f t="shared" si="41"/>
        <v>0</v>
      </c>
      <c r="AJ42" s="3">
        <f t="shared" si="41"/>
        <v>0</v>
      </c>
      <c r="AK42" s="3">
        <f t="shared" si="41"/>
        <v>0</v>
      </c>
      <c r="AL42" s="3">
        <f t="shared" si="41"/>
        <v>0</v>
      </c>
      <c r="AM42" s="3">
        <f t="shared" si="41"/>
        <v>0</v>
      </c>
      <c r="AN42" s="3">
        <f t="shared" si="41"/>
        <v>0</v>
      </c>
      <c r="AO42" s="3">
        <f t="shared" si="41"/>
        <v>0</v>
      </c>
      <c r="AP42" s="3">
        <f t="shared" si="41"/>
        <v>0</v>
      </c>
      <c r="AQ42" s="3">
        <f t="shared" si="41"/>
        <v>0</v>
      </c>
      <c r="AR42" s="3">
        <f t="shared" si="41"/>
        <v>0</v>
      </c>
      <c r="AS42" s="3">
        <f t="shared" si="41"/>
        <v>0</v>
      </c>
      <c r="AT42" s="3">
        <f t="shared" si="41"/>
        <v>0</v>
      </c>
      <c r="AU42" s="3">
        <f t="shared" si="41"/>
        <v>0</v>
      </c>
      <c r="AV42" s="3">
        <f t="shared" si="41"/>
        <v>0</v>
      </c>
      <c r="AW42" s="3">
        <f t="shared" si="41"/>
        <v>0</v>
      </c>
      <c r="AX42" s="3">
        <f t="shared" si="41"/>
        <v>0</v>
      </c>
      <c r="AY42" s="3">
        <f t="shared" si="41"/>
        <v>0</v>
      </c>
      <c r="AZ42" s="3">
        <f t="shared" si="41"/>
        <v>0</v>
      </c>
      <c r="BA42" s="3">
        <f t="shared" si="41"/>
        <v>0</v>
      </c>
      <c r="BB42" s="3">
        <f t="shared" si="41"/>
        <v>0</v>
      </c>
      <c r="BC42" s="3">
        <f t="shared" si="41"/>
        <v>0</v>
      </c>
      <c r="BD42" s="3">
        <f t="shared" si="41"/>
        <v>0</v>
      </c>
      <c r="BE42" s="3">
        <f t="shared" si="41"/>
        <v>0</v>
      </c>
      <c r="BF42" s="3">
        <f t="shared" si="41"/>
        <v>0</v>
      </c>
      <c r="BG42" s="3">
        <f t="shared" si="41"/>
        <v>0</v>
      </c>
      <c r="BH42" s="3">
        <f t="shared" si="41"/>
        <v>0</v>
      </c>
      <c r="BI42" s="3">
        <f t="shared" si="41"/>
        <v>0</v>
      </c>
      <c r="BJ42" s="3">
        <f t="shared" si="41"/>
        <v>0</v>
      </c>
      <c r="BK42" s="3">
        <f t="shared" si="41"/>
        <v>0</v>
      </c>
      <c r="BL42" s="3">
        <f t="shared" si="41"/>
        <v>0</v>
      </c>
      <c r="BM42" s="3">
        <f t="shared" si="41"/>
        <v>0</v>
      </c>
      <c r="BN42" s="3">
        <f t="shared" si="41"/>
        <v>0</v>
      </c>
      <c r="BO42" s="3">
        <f t="shared" si="41"/>
        <v>0</v>
      </c>
      <c r="BP42" s="3">
        <f t="shared" si="41"/>
        <v>0</v>
      </c>
      <c r="BQ42" s="3">
        <f t="shared" si="41"/>
        <v>0</v>
      </c>
      <c r="BR42" s="3">
        <f t="shared" si="41"/>
        <v>0</v>
      </c>
      <c r="BS42" s="3">
        <f t="shared" ref="BS42:CH42" si="42">BR42</f>
        <v>0</v>
      </c>
      <c r="BT42" s="3">
        <f t="shared" si="42"/>
        <v>0</v>
      </c>
      <c r="BU42" s="3">
        <f t="shared" si="42"/>
        <v>0</v>
      </c>
      <c r="BV42" s="3">
        <f t="shared" si="42"/>
        <v>0</v>
      </c>
      <c r="BW42" s="3">
        <f t="shared" si="42"/>
        <v>0</v>
      </c>
      <c r="BX42" s="3">
        <f t="shared" si="42"/>
        <v>0</v>
      </c>
      <c r="BY42" s="3">
        <f t="shared" si="42"/>
        <v>0</v>
      </c>
      <c r="BZ42" s="3">
        <f t="shared" si="42"/>
        <v>0</v>
      </c>
      <c r="CA42" s="3">
        <f t="shared" si="42"/>
        <v>0</v>
      </c>
      <c r="CB42" s="3">
        <f t="shared" si="42"/>
        <v>0</v>
      </c>
      <c r="CC42" s="3">
        <f t="shared" si="42"/>
        <v>0</v>
      </c>
      <c r="CD42" s="3">
        <f t="shared" si="42"/>
        <v>0</v>
      </c>
      <c r="CE42" s="3">
        <f t="shared" si="42"/>
        <v>0</v>
      </c>
      <c r="CF42" s="3">
        <f t="shared" si="42"/>
        <v>0</v>
      </c>
      <c r="CG42" s="3">
        <f t="shared" si="42"/>
        <v>0</v>
      </c>
      <c r="CH42" s="12">
        <f t="shared" si="42"/>
        <v>0</v>
      </c>
    </row>
    <row r="43" spans="1:86" x14ac:dyDescent="0.3">
      <c r="A43" s="568"/>
      <c r="B43" s="11" t="str">
        <f t="shared" si="36"/>
        <v>Cooking</v>
      </c>
      <c r="C43" s="3">
        <v>0</v>
      </c>
      <c r="D43" s="3">
        <v>0</v>
      </c>
      <c r="E43" s="3">
        <v>0</v>
      </c>
      <c r="F43" s="3">
        <v>0</v>
      </c>
      <c r="G43" s="3">
        <f t="shared" ref="G43:BR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3">
        <f t="shared" si="43"/>
        <v>0</v>
      </c>
      <c r="S43" s="3">
        <f t="shared" si="43"/>
        <v>0</v>
      </c>
      <c r="T43" s="3">
        <f t="shared" si="43"/>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3">
        <f t="shared" si="43"/>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3">
        <f t="shared" si="43"/>
        <v>0</v>
      </c>
      <c r="AS43" s="3">
        <f t="shared" si="43"/>
        <v>0</v>
      </c>
      <c r="AT43" s="3">
        <f t="shared" si="43"/>
        <v>0</v>
      </c>
      <c r="AU43" s="3">
        <f t="shared" si="43"/>
        <v>0</v>
      </c>
      <c r="AV43" s="3">
        <f t="shared" si="43"/>
        <v>0</v>
      </c>
      <c r="AW43" s="3">
        <f t="shared" si="43"/>
        <v>0</v>
      </c>
      <c r="AX43" s="3">
        <f t="shared" si="43"/>
        <v>0</v>
      </c>
      <c r="AY43" s="3">
        <f t="shared" si="43"/>
        <v>0</v>
      </c>
      <c r="AZ43" s="3">
        <f t="shared" si="43"/>
        <v>0</v>
      </c>
      <c r="BA43" s="3">
        <f t="shared" si="43"/>
        <v>0</v>
      </c>
      <c r="BB43" s="3">
        <f t="shared" si="43"/>
        <v>0</v>
      </c>
      <c r="BC43" s="3">
        <f t="shared" si="43"/>
        <v>0</v>
      </c>
      <c r="BD43" s="3">
        <f t="shared" si="43"/>
        <v>0</v>
      </c>
      <c r="BE43" s="3">
        <f t="shared" si="43"/>
        <v>0</v>
      </c>
      <c r="BF43" s="3">
        <f t="shared" si="43"/>
        <v>0</v>
      </c>
      <c r="BG43" s="3">
        <f t="shared" si="43"/>
        <v>0</v>
      </c>
      <c r="BH43" s="3">
        <f t="shared" si="43"/>
        <v>0</v>
      </c>
      <c r="BI43" s="3">
        <f t="shared" si="43"/>
        <v>0</v>
      </c>
      <c r="BJ43" s="3">
        <f t="shared" si="43"/>
        <v>0</v>
      </c>
      <c r="BK43" s="3">
        <f t="shared" si="43"/>
        <v>0</v>
      </c>
      <c r="BL43" s="3">
        <f t="shared" si="43"/>
        <v>0</v>
      </c>
      <c r="BM43" s="3">
        <f t="shared" si="43"/>
        <v>0</v>
      </c>
      <c r="BN43" s="3">
        <f t="shared" si="43"/>
        <v>0</v>
      </c>
      <c r="BO43" s="3">
        <f t="shared" si="43"/>
        <v>0</v>
      </c>
      <c r="BP43" s="3">
        <f t="shared" si="43"/>
        <v>0</v>
      </c>
      <c r="BQ43" s="3">
        <f t="shared" si="43"/>
        <v>0</v>
      </c>
      <c r="BR43" s="3">
        <f t="shared" si="43"/>
        <v>0</v>
      </c>
      <c r="BS43" s="3">
        <f t="shared" ref="BS43:CH43" si="44">BR43</f>
        <v>0</v>
      </c>
      <c r="BT43" s="3">
        <f t="shared" si="44"/>
        <v>0</v>
      </c>
      <c r="BU43" s="3">
        <f t="shared" si="44"/>
        <v>0</v>
      </c>
      <c r="BV43" s="3">
        <f t="shared" si="44"/>
        <v>0</v>
      </c>
      <c r="BW43" s="3">
        <f t="shared" si="44"/>
        <v>0</v>
      </c>
      <c r="BX43" s="3">
        <f t="shared" si="44"/>
        <v>0</v>
      </c>
      <c r="BY43" s="3">
        <f t="shared" si="44"/>
        <v>0</v>
      </c>
      <c r="BZ43" s="3">
        <f t="shared" si="44"/>
        <v>0</v>
      </c>
      <c r="CA43" s="3">
        <f t="shared" si="44"/>
        <v>0</v>
      </c>
      <c r="CB43" s="3">
        <f t="shared" si="44"/>
        <v>0</v>
      </c>
      <c r="CC43" s="3">
        <f t="shared" si="44"/>
        <v>0</v>
      </c>
      <c r="CD43" s="3">
        <f t="shared" si="44"/>
        <v>0</v>
      </c>
      <c r="CE43" s="3">
        <f t="shared" si="44"/>
        <v>0</v>
      </c>
      <c r="CF43" s="3">
        <f t="shared" si="44"/>
        <v>0</v>
      </c>
      <c r="CG43" s="3">
        <f t="shared" si="44"/>
        <v>0</v>
      </c>
      <c r="CH43" s="12">
        <f t="shared" si="44"/>
        <v>0</v>
      </c>
    </row>
    <row r="44" spans="1:86" x14ac:dyDescent="0.3">
      <c r="A44" s="568"/>
      <c r="B44" s="11" t="str">
        <f t="shared" si="36"/>
        <v>Cooling</v>
      </c>
      <c r="C44" s="3">
        <v>0</v>
      </c>
      <c r="D44" s="3">
        <v>0</v>
      </c>
      <c r="E44" s="3">
        <v>0</v>
      </c>
      <c r="F44" s="3">
        <v>0</v>
      </c>
      <c r="G44" s="3">
        <f t="shared" ref="G44:BR44" si="45">F44</f>
        <v>0</v>
      </c>
      <c r="H44" s="3">
        <f t="shared" si="45"/>
        <v>0</v>
      </c>
      <c r="I44" s="3">
        <f t="shared" si="45"/>
        <v>0</v>
      </c>
      <c r="J44" s="3">
        <f t="shared" si="45"/>
        <v>0</v>
      </c>
      <c r="K44" s="3">
        <f t="shared" si="45"/>
        <v>0</v>
      </c>
      <c r="L44" s="3">
        <f t="shared" si="45"/>
        <v>0</v>
      </c>
      <c r="M44" s="3">
        <f t="shared" si="45"/>
        <v>0</v>
      </c>
      <c r="N44" s="3">
        <f t="shared" si="45"/>
        <v>0</v>
      </c>
      <c r="O44" s="3">
        <f t="shared" si="45"/>
        <v>0</v>
      </c>
      <c r="P44" s="3">
        <f t="shared" si="45"/>
        <v>0</v>
      </c>
      <c r="Q44" s="3">
        <f t="shared" si="45"/>
        <v>0</v>
      </c>
      <c r="R44" s="3">
        <f t="shared" si="45"/>
        <v>0</v>
      </c>
      <c r="S44" s="3">
        <f t="shared" si="45"/>
        <v>0</v>
      </c>
      <c r="T44" s="3">
        <f t="shared" si="45"/>
        <v>0</v>
      </c>
      <c r="U44" s="3">
        <f t="shared" si="45"/>
        <v>0</v>
      </c>
      <c r="V44" s="3">
        <f t="shared" si="45"/>
        <v>0</v>
      </c>
      <c r="W44" s="3">
        <f t="shared" si="45"/>
        <v>0</v>
      </c>
      <c r="X44" s="3">
        <f t="shared" si="45"/>
        <v>0</v>
      </c>
      <c r="Y44" s="3">
        <f t="shared" si="45"/>
        <v>0</v>
      </c>
      <c r="Z44" s="3">
        <f t="shared" si="45"/>
        <v>0</v>
      </c>
      <c r="AA44" s="3">
        <f t="shared" si="45"/>
        <v>0</v>
      </c>
      <c r="AB44" s="3">
        <f t="shared" si="45"/>
        <v>0</v>
      </c>
      <c r="AC44" s="3">
        <f t="shared" si="45"/>
        <v>0</v>
      </c>
      <c r="AD44" s="3">
        <f t="shared" si="45"/>
        <v>0</v>
      </c>
      <c r="AE44" s="3">
        <f t="shared" si="45"/>
        <v>0</v>
      </c>
      <c r="AF44" s="3">
        <f t="shared" si="45"/>
        <v>0</v>
      </c>
      <c r="AG44" s="3">
        <f t="shared" si="45"/>
        <v>0</v>
      </c>
      <c r="AH44" s="3">
        <f t="shared" si="45"/>
        <v>0</v>
      </c>
      <c r="AI44" s="3">
        <f t="shared" si="45"/>
        <v>0</v>
      </c>
      <c r="AJ44" s="3">
        <f t="shared" si="45"/>
        <v>0</v>
      </c>
      <c r="AK44" s="3">
        <f t="shared" si="45"/>
        <v>0</v>
      </c>
      <c r="AL44" s="3">
        <f t="shared" si="45"/>
        <v>0</v>
      </c>
      <c r="AM44" s="3">
        <f t="shared" si="45"/>
        <v>0</v>
      </c>
      <c r="AN44" s="3">
        <f t="shared" si="45"/>
        <v>0</v>
      </c>
      <c r="AO44" s="3">
        <f t="shared" si="45"/>
        <v>0</v>
      </c>
      <c r="AP44" s="3">
        <f t="shared" si="45"/>
        <v>0</v>
      </c>
      <c r="AQ44" s="3">
        <f t="shared" si="45"/>
        <v>0</v>
      </c>
      <c r="AR44" s="3">
        <f t="shared" si="45"/>
        <v>0</v>
      </c>
      <c r="AS44" s="3">
        <f t="shared" si="45"/>
        <v>0</v>
      </c>
      <c r="AT44" s="3">
        <f t="shared" si="45"/>
        <v>0</v>
      </c>
      <c r="AU44" s="3">
        <f t="shared" si="45"/>
        <v>0</v>
      </c>
      <c r="AV44" s="3">
        <f t="shared" si="45"/>
        <v>0</v>
      </c>
      <c r="AW44" s="3">
        <f t="shared" si="45"/>
        <v>0</v>
      </c>
      <c r="AX44" s="3">
        <f t="shared" si="45"/>
        <v>0</v>
      </c>
      <c r="AY44" s="3">
        <f t="shared" si="45"/>
        <v>0</v>
      </c>
      <c r="AZ44" s="3">
        <f t="shared" si="45"/>
        <v>0</v>
      </c>
      <c r="BA44" s="3">
        <f t="shared" si="45"/>
        <v>0</v>
      </c>
      <c r="BB44" s="3">
        <f t="shared" si="45"/>
        <v>0</v>
      </c>
      <c r="BC44" s="3">
        <f t="shared" si="45"/>
        <v>0</v>
      </c>
      <c r="BD44" s="3">
        <f t="shared" si="45"/>
        <v>0</v>
      </c>
      <c r="BE44" s="3">
        <f t="shared" si="45"/>
        <v>0</v>
      </c>
      <c r="BF44" s="3">
        <f t="shared" si="45"/>
        <v>0</v>
      </c>
      <c r="BG44" s="3">
        <f t="shared" si="45"/>
        <v>0</v>
      </c>
      <c r="BH44" s="3">
        <f t="shared" si="45"/>
        <v>0</v>
      </c>
      <c r="BI44" s="3">
        <f t="shared" si="45"/>
        <v>0</v>
      </c>
      <c r="BJ44" s="3">
        <f t="shared" si="45"/>
        <v>0</v>
      </c>
      <c r="BK44" s="3">
        <f t="shared" si="45"/>
        <v>0</v>
      </c>
      <c r="BL44" s="3">
        <f t="shared" si="45"/>
        <v>0</v>
      </c>
      <c r="BM44" s="3">
        <f t="shared" si="45"/>
        <v>0</v>
      </c>
      <c r="BN44" s="3">
        <f t="shared" si="45"/>
        <v>0</v>
      </c>
      <c r="BO44" s="3">
        <f t="shared" si="45"/>
        <v>0</v>
      </c>
      <c r="BP44" s="3">
        <f t="shared" si="45"/>
        <v>0</v>
      </c>
      <c r="BQ44" s="3">
        <f t="shared" si="45"/>
        <v>0</v>
      </c>
      <c r="BR44" s="3">
        <f t="shared" si="45"/>
        <v>0</v>
      </c>
      <c r="BS44" s="3">
        <f t="shared" ref="BS44:CH44" si="46">BR44</f>
        <v>0</v>
      </c>
      <c r="BT44" s="3">
        <f t="shared" si="46"/>
        <v>0</v>
      </c>
      <c r="BU44" s="3">
        <f t="shared" si="46"/>
        <v>0</v>
      </c>
      <c r="BV44" s="3">
        <f t="shared" si="46"/>
        <v>0</v>
      </c>
      <c r="BW44" s="3">
        <f t="shared" si="46"/>
        <v>0</v>
      </c>
      <c r="BX44" s="3">
        <f t="shared" si="46"/>
        <v>0</v>
      </c>
      <c r="BY44" s="3">
        <f t="shared" si="46"/>
        <v>0</v>
      </c>
      <c r="BZ44" s="3">
        <f t="shared" si="46"/>
        <v>0</v>
      </c>
      <c r="CA44" s="3">
        <f t="shared" si="46"/>
        <v>0</v>
      </c>
      <c r="CB44" s="3">
        <f t="shared" si="46"/>
        <v>0</v>
      </c>
      <c r="CC44" s="3">
        <f t="shared" si="46"/>
        <v>0</v>
      </c>
      <c r="CD44" s="3">
        <f t="shared" si="46"/>
        <v>0</v>
      </c>
      <c r="CE44" s="3">
        <f t="shared" si="46"/>
        <v>0</v>
      </c>
      <c r="CF44" s="3">
        <f t="shared" si="46"/>
        <v>0</v>
      </c>
      <c r="CG44" s="3">
        <f t="shared" si="46"/>
        <v>0</v>
      </c>
      <c r="CH44" s="12">
        <f t="shared" si="46"/>
        <v>0</v>
      </c>
    </row>
    <row r="45" spans="1:86" x14ac:dyDescent="0.3">
      <c r="A45" s="568"/>
      <c r="B45" s="13" t="str">
        <f t="shared" si="36"/>
        <v>Ext Lighting</v>
      </c>
      <c r="C45" s="3">
        <v>0</v>
      </c>
      <c r="D45" s="3">
        <v>0</v>
      </c>
      <c r="E45" s="3">
        <v>0</v>
      </c>
      <c r="F45" s="3">
        <v>0</v>
      </c>
      <c r="G45" s="3">
        <f t="shared" ref="G45:BR45" si="47">F45</f>
        <v>0</v>
      </c>
      <c r="H45" s="3">
        <f t="shared" si="47"/>
        <v>0</v>
      </c>
      <c r="I45" s="3">
        <f t="shared" si="47"/>
        <v>0</v>
      </c>
      <c r="J45" s="3">
        <f t="shared" si="47"/>
        <v>0</v>
      </c>
      <c r="K45" s="3">
        <f t="shared" si="47"/>
        <v>0</v>
      </c>
      <c r="L45" s="3">
        <f t="shared" si="47"/>
        <v>0</v>
      </c>
      <c r="M45" s="3">
        <f t="shared" si="47"/>
        <v>0</v>
      </c>
      <c r="N45" s="3">
        <f t="shared" si="47"/>
        <v>0</v>
      </c>
      <c r="O45" s="3">
        <f t="shared" si="47"/>
        <v>0</v>
      </c>
      <c r="P45" s="3">
        <f t="shared" si="47"/>
        <v>0</v>
      </c>
      <c r="Q45" s="3">
        <f t="shared" si="47"/>
        <v>0</v>
      </c>
      <c r="R45" s="3">
        <f t="shared" si="47"/>
        <v>0</v>
      </c>
      <c r="S45" s="3">
        <f t="shared" si="47"/>
        <v>0</v>
      </c>
      <c r="T45" s="3">
        <f t="shared" si="47"/>
        <v>0</v>
      </c>
      <c r="U45" s="3">
        <f t="shared" si="47"/>
        <v>0</v>
      </c>
      <c r="V45" s="3">
        <f t="shared" si="47"/>
        <v>0</v>
      </c>
      <c r="W45" s="3">
        <f t="shared" si="47"/>
        <v>0</v>
      </c>
      <c r="X45" s="3">
        <f t="shared" si="47"/>
        <v>0</v>
      </c>
      <c r="Y45" s="3">
        <f t="shared" si="47"/>
        <v>0</v>
      </c>
      <c r="Z45" s="3">
        <f t="shared" si="47"/>
        <v>0</v>
      </c>
      <c r="AA45" s="3">
        <f t="shared" si="47"/>
        <v>0</v>
      </c>
      <c r="AB45" s="3">
        <f t="shared" si="47"/>
        <v>0</v>
      </c>
      <c r="AC45" s="3">
        <f t="shared" si="47"/>
        <v>0</v>
      </c>
      <c r="AD45" s="3">
        <f t="shared" si="47"/>
        <v>0</v>
      </c>
      <c r="AE45" s="3">
        <f t="shared" si="47"/>
        <v>0</v>
      </c>
      <c r="AF45" s="3">
        <f t="shared" si="47"/>
        <v>0</v>
      </c>
      <c r="AG45" s="3">
        <f t="shared" si="47"/>
        <v>0</v>
      </c>
      <c r="AH45" s="3">
        <f t="shared" si="47"/>
        <v>0</v>
      </c>
      <c r="AI45" s="3">
        <f t="shared" si="47"/>
        <v>0</v>
      </c>
      <c r="AJ45" s="3">
        <f t="shared" si="47"/>
        <v>0</v>
      </c>
      <c r="AK45" s="3">
        <f t="shared" si="47"/>
        <v>0</v>
      </c>
      <c r="AL45" s="3">
        <f t="shared" si="47"/>
        <v>0</v>
      </c>
      <c r="AM45" s="3">
        <f t="shared" si="47"/>
        <v>0</v>
      </c>
      <c r="AN45" s="3">
        <f t="shared" si="47"/>
        <v>0</v>
      </c>
      <c r="AO45" s="3">
        <f t="shared" si="47"/>
        <v>0</v>
      </c>
      <c r="AP45" s="3">
        <f t="shared" si="47"/>
        <v>0</v>
      </c>
      <c r="AQ45" s="3">
        <f t="shared" si="47"/>
        <v>0</v>
      </c>
      <c r="AR45" s="3">
        <f t="shared" si="47"/>
        <v>0</v>
      </c>
      <c r="AS45" s="3">
        <f t="shared" si="47"/>
        <v>0</v>
      </c>
      <c r="AT45" s="3">
        <f t="shared" si="47"/>
        <v>0</v>
      </c>
      <c r="AU45" s="3">
        <f t="shared" si="47"/>
        <v>0</v>
      </c>
      <c r="AV45" s="3">
        <f t="shared" si="47"/>
        <v>0</v>
      </c>
      <c r="AW45" s="3">
        <f t="shared" si="47"/>
        <v>0</v>
      </c>
      <c r="AX45" s="3">
        <f t="shared" si="47"/>
        <v>0</v>
      </c>
      <c r="AY45" s="3">
        <f t="shared" si="47"/>
        <v>0</v>
      </c>
      <c r="AZ45" s="3">
        <f t="shared" si="47"/>
        <v>0</v>
      </c>
      <c r="BA45" s="3">
        <f t="shared" si="47"/>
        <v>0</v>
      </c>
      <c r="BB45" s="3">
        <f t="shared" si="47"/>
        <v>0</v>
      </c>
      <c r="BC45" s="3">
        <f t="shared" si="47"/>
        <v>0</v>
      </c>
      <c r="BD45" s="3">
        <f t="shared" si="47"/>
        <v>0</v>
      </c>
      <c r="BE45" s="3">
        <f t="shared" si="47"/>
        <v>0</v>
      </c>
      <c r="BF45" s="3">
        <f t="shared" si="47"/>
        <v>0</v>
      </c>
      <c r="BG45" s="3">
        <f t="shared" si="47"/>
        <v>0</v>
      </c>
      <c r="BH45" s="3">
        <f t="shared" si="47"/>
        <v>0</v>
      </c>
      <c r="BI45" s="3">
        <f t="shared" si="47"/>
        <v>0</v>
      </c>
      <c r="BJ45" s="3">
        <f t="shared" si="47"/>
        <v>0</v>
      </c>
      <c r="BK45" s="3">
        <f t="shared" si="47"/>
        <v>0</v>
      </c>
      <c r="BL45" s="3">
        <f t="shared" si="47"/>
        <v>0</v>
      </c>
      <c r="BM45" s="3">
        <f t="shared" si="47"/>
        <v>0</v>
      </c>
      <c r="BN45" s="3">
        <f t="shared" si="47"/>
        <v>0</v>
      </c>
      <c r="BO45" s="3">
        <f t="shared" si="47"/>
        <v>0</v>
      </c>
      <c r="BP45" s="3">
        <f t="shared" si="47"/>
        <v>0</v>
      </c>
      <c r="BQ45" s="3">
        <f t="shared" si="47"/>
        <v>0</v>
      </c>
      <c r="BR45" s="3">
        <f t="shared" si="47"/>
        <v>0</v>
      </c>
      <c r="BS45" s="3">
        <f t="shared" ref="BS45:CH45" si="48">BR45</f>
        <v>0</v>
      </c>
      <c r="BT45" s="3">
        <f t="shared" si="48"/>
        <v>0</v>
      </c>
      <c r="BU45" s="3">
        <f t="shared" si="48"/>
        <v>0</v>
      </c>
      <c r="BV45" s="3">
        <f t="shared" si="48"/>
        <v>0</v>
      </c>
      <c r="BW45" s="3">
        <f t="shared" si="48"/>
        <v>0</v>
      </c>
      <c r="BX45" s="3">
        <f t="shared" si="48"/>
        <v>0</v>
      </c>
      <c r="BY45" s="3">
        <f t="shared" si="48"/>
        <v>0</v>
      </c>
      <c r="BZ45" s="3">
        <f t="shared" si="48"/>
        <v>0</v>
      </c>
      <c r="CA45" s="3">
        <f t="shared" si="48"/>
        <v>0</v>
      </c>
      <c r="CB45" s="3">
        <f t="shared" si="48"/>
        <v>0</v>
      </c>
      <c r="CC45" s="3">
        <f t="shared" si="48"/>
        <v>0</v>
      </c>
      <c r="CD45" s="3">
        <f t="shared" si="48"/>
        <v>0</v>
      </c>
      <c r="CE45" s="3">
        <f t="shared" si="48"/>
        <v>0</v>
      </c>
      <c r="CF45" s="3">
        <f t="shared" si="48"/>
        <v>0</v>
      </c>
      <c r="CG45" s="3">
        <f t="shared" si="48"/>
        <v>0</v>
      </c>
      <c r="CH45" s="12">
        <f t="shared" si="48"/>
        <v>0</v>
      </c>
    </row>
    <row r="46" spans="1:86" x14ac:dyDescent="0.3">
      <c r="A46" s="568"/>
      <c r="B46" s="11" t="str">
        <f t="shared" si="36"/>
        <v>Heating</v>
      </c>
      <c r="C46" s="3">
        <v>0</v>
      </c>
      <c r="D46" s="3">
        <v>0</v>
      </c>
      <c r="E46" s="3">
        <v>0</v>
      </c>
      <c r="F46" s="3">
        <v>0</v>
      </c>
      <c r="G46" s="3">
        <f t="shared" ref="G46:BR46" si="49">F46</f>
        <v>0</v>
      </c>
      <c r="H46" s="3">
        <f t="shared" si="49"/>
        <v>0</v>
      </c>
      <c r="I46" s="3">
        <f t="shared" si="49"/>
        <v>0</v>
      </c>
      <c r="J46" s="3">
        <f t="shared" si="49"/>
        <v>0</v>
      </c>
      <c r="K46" s="3">
        <f t="shared" si="49"/>
        <v>0</v>
      </c>
      <c r="L46" s="3">
        <f t="shared" si="49"/>
        <v>0</v>
      </c>
      <c r="M46" s="3">
        <f t="shared" si="49"/>
        <v>0</v>
      </c>
      <c r="N46" s="3">
        <f t="shared" si="49"/>
        <v>0</v>
      </c>
      <c r="O46" s="3">
        <f t="shared" si="49"/>
        <v>0</v>
      </c>
      <c r="P46" s="3">
        <f t="shared" si="49"/>
        <v>0</v>
      </c>
      <c r="Q46" s="3">
        <f t="shared" si="49"/>
        <v>0</v>
      </c>
      <c r="R46" s="3">
        <f t="shared" si="49"/>
        <v>0</v>
      </c>
      <c r="S46" s="3">
        <f t="shared" si="49"/>
        <v>0</v>
      </c>
      <c r="T46" s="3">
        <f t="shared" si="49"/>
        <v>0</v>
      </c>
      <c r="U46" s="3">
        <f t="shared" si="49"/>
        <v>0</v>
      </c>
      <c r="V46" s="3">
        <f t="shared" si="49"/>
        <v>0</v>
      </c>
      <c r="W46" s="3">
        <f t="shared" si="49"/>
        <v>0</v>
      </c>
      <c r="X46" s="3">
        <f t="shared" si="49"/>
        <v>0</v>
      </c>
      <c r="Y46" s="3">
        <f t="shared" si="49"/>
        <v>0</v>
      </c>
      <c r="Z46" s="3">
        <f t="shared" si="49"/>
        <v>0</v>
      </c>
      <c r="AA46" s="3">
        <f t="shared" si="49"/>
        <v>0</v>
      </c>
      <c r="AB46" s="3">
        <f t="shared" si="49"/>
        <v>0</v>
      </c>
      <c r="AC46" s="3">
        <f t="shared" si="49"/>
        <v>0</v>
      </c>
      <c r="AD46" s="3">
        <f t="shared" si="49"/>
        <v>0</v>
      </c>
      <c r="AE46" s="3">
        <f t="shared" si="49"/>
        <v>0</v>
      </c>
      <c r="AF46" s="3">
        <f t="shared" si="49"/>
        <v>0</v>
      </c>
      <c r="AG46" s="3">
        <f t="shared" si="49"/>
        <v>0</v>
      </c>
      <c r="AH46" s="3">
        <f t="shared" si="49"/>
        <v>0</v>
      </c>
      <c r="AI46" s="3">
        <f t="shared" si="49"/>
        <v>0</v>
      </c>
      <c r="AJ46" s="3">
        <f t="shared" si="49"/>
        <v>0</v>
      </c>
      <c r="AK46" s="3">
        <f t="shared" si="49"/>
        <v>0</v>
      </c>
      <c r="AL46" s="3">
        <f t="shared" si="49"/>
        <v>0</v>
      </c>
      <c r="AM46" s="3">
        <f t="shared" si="49"/>
        <v>0</v>
      </c>
      <c r="AN46" s="3">
        <f t="shared" si="49"/>
        <v>0</v>
      </c>
      <c r="AO46" s="3">
        <f t="shared" si="49"/>
        <v>0</v>
      </c>
      <c r="AP46" s="3">
        <f t="shared" si="49"/>
        <v>0</v>
      </c>
      <c r="AQ46" s="3">
        <f t="shared" si="49"/>
        <v>0</v>
      </c>
      <c r="AR46" s="3">
        <f t="shared" si="49"/>
        <v>0</v>
      </c>
      <c r="AS46" s="3">
        <f t="shared" si="49"/>
        <v>0</v>
      </c>
      <c r="AT46" s="3">
        <f t="shared" si="49"/>
        <v>0</v>
      </c>
      <c r="AU46" s="3">
        <f t="shared" si="49"/>
        <v>0</v>
      </c>
      <c r="AV46" s="3">
        <f t="shared" si="49"/>
        <v>0</v>
      </c>
      <c r="AW46" s="3">
        <f t="shared" si="49"/>
        <v>0</v>
      </c>
      <c r="AX46" s="3">
        <f t="shared" si="49"/>
        <v>0</v>
      </c>
      <c r="AY46" s="3">
        <f t="shared" si="49"/>
        <v>0</v>
      </c>
      <c r="AZ46" s="3">
        <f t="shared" si="49"/>
        <v>0</v>
      </c>
      <c r="BA46" s="3">
        <f t="shared" si="49"/>
        <v>0</v>
      </c>
      <c r="BB46" s="3">
        <f t="shared" si="49"/>
        <v>0</v>
      </c>
      <c r="BC46" s="3">
        <f t="shared" si="49"/>
        <v>0</v>
      </c>
      <c r="BD46" s="3">
        <f t="shared" si="49"/>
        <v>0</v>
      </c>
      <c r="BE46" s="3">
        <f t="shared" si="49"/>
        <v>0</v>
      </c>
      <c r="BF46" s="3">
        <f t="shared" si="49"/>
        <v>0</v>
      </c>
      <c r="BG46" s="3">
        <f t="shared" si="49"/>
        <v>0</v>
      </c>
      <c r="BH46" s="3">
        <f t="shared" si="49"/>
        <v>0</v>
      </c>
      <c r="BI46" s="3">
        <f t="shared" si="49"/>
        <v>0</v>
      </c>
      <c r="BJ46" s="3">
        <f t="shared" si="49"/>
        <v>0</v>
      </c>
      <c r="BK46" s="3">
        <f t="shared" si="49"/>
        <v>0</v>
      </c>
      <c r="BL46" s="3">
        <f t="shared" si="49"/>
        <v>0</v>
      </c>
      <c r="BM46" s="3">
        <f t="shared" si="49"/>
        <v>0</v>
      </c>
      <c r="BN46" s="3">
        <f t="shared" si="49"/>
        <v>0</v>
      </c>
      <c r="BO46" s="3">
        <f t="shared" si="49"/>
        <v>0</v>
      </c>
      <c r="BP46" s="3">
        <f t="shared" si="49"/>
        <v>0</v>
      </c>
      <c r="BQ46" s="3">
        <f t="shared" si="49"/>
        <v>0</v>
      </c>
      <c r="BR46" s="3">
        <f t="shared" si="49"/>
        <v>0</v>
      </c>
      <c r="BS46" s="3">
        <f t="shared" ref="BS46:CH46" si="50">BR46</f>
        <v>0</v>
      </c>
      <c r="BT46" s="3">
        <f t="shared" si="50"/>
        <v>0</v>
      </c>
      <c r="BU46" s="3">
        <f t="shared" si="50"/>
        <v>0</v>
      </c>
      <c r="BV46" s="3">
        <f t="shared" si="50"/>
        <v>0</v>
      </c>
      <c r="BW46" s="3">
        <f t="shared" si="50"/>
        <v>0</v>
      </c>
      <c r="BX46" s="3">
        <f t="shared" si="50"/>
        <v>0</v>
      </c>
      <c r="BY46" s="3">
        <f t="shared" si="50"/>
        <v>0</v>
      </c>
      <c r="BZ46" s="3">
        <f t="shared" si="50"/>
        <v>0</v>
      </c>
      <c r="CA46" s="3">
        <f t="shared" si="50"/>
        <v>0</v>
      </c>
      <c r="CB46" s="3">
        <f t="shared" si="50"/>
        <v>0</v>
      </c>
      <c r="CC46" s="3">
        <f t="shared" si="50"/>
        <v>0</v>
      </c>
      <c r="CD46" s="3">
        <f t="shared" si="50"/>
        <v>0</v>
      </c>
      <c r="CE46" s="3">
        <f t="shared" si="50"/>
        <v>0</v>
      </c>
      <c r="CF46" s="3">
        <f t="shared" si="50"/>
        <v>0</v>
      </c>
      <c r="CG46" s="3">
        <f t="shared" si="50"/>
        <v>0</v>
      </c>
      <c r="CH46" s="12">
        <f t="shared" si="50"/>
        <v>0</v>
      </c>
    </row>
    <row r="47" spans="1:86" x14ac:dyDescent="0.3">
      <c r="A47" s="568"/>
      <c r="B47" s="11" t="str">
        <f t="shared" si="36"/>
        <v>HVAC</v>
      </c>
      <c r="C47" s="3">
        <v>0</v>
      </c>
      <c r="D47" s="3">
        <v>0</v>
      </c>
      <c r="E47" s="3">
        <v>0</v>
      </c>
      <c r="F47" s="3">
        <v>0</v>
      </c>
      <c r="G47" s="3">
        <f t="shared" ref="G47:BR47" si="51">F47</f>
        <v>0</v>
      </c>
      <c r="H47" s="3">
        <f t="shared" si="51"/>
        <v>0</v>
      </c>
      <c r="I47" s="3">
        <f t="shared" si="51"/>
        <v>0</v>
      </c>
      <c r="J47" s="3">
        <f t="shared" si="51"/>
        <v>0</v>
      </c>
      <c r="K47" s="3">
        <f t="shared" si="51"/>
        <v>0</v>
      </c>
      <c r="L47" s="3">
        <f t="shared" si="51"/>
        <v>0</v>
      </c>
      <c r="M47" s="3">
        <f t="shared" si="51"/>
        <v>0</v>
      </c>
      <c r="N47" s="3">
        <f t="shared" si="51"/>
        <v>0</v>
      </c>
      <c r="O47" s="3">
        <f t="shared" si="51"/>
        <v>0</v>
      </c>
      <c r="P47" s="3">
        <f t="shared" si="51"/>
        <v>0</v>
      </c>
      <c r="Q47" s="3">
        <f t="shared" si="51"/>
        <v>0</v>
      </c>
      <c r="R47" s="3">
        <f t="shared" si="51"/>
        <v>0</v>
      </c>
      <c r="S47" s="3">
        <f t="shared" si="51"/>
        <v>0</v>
      </c>
      <c r="T47" s="3">
        <f t="shared" si="51"/>
        <v>0</v>
      </c>
      <c r="U47" s="3">
        <f t="shared" si="51"/>
        <v>0</v>
      </c>
      <c r="V47" s="3">
        <f t="shared" si="51"/>
        <v>0</v>
      </c>
      <c r="W47" s="3">
        <f t="shared" si="51"/>
        <v>0</v>
      </c>
      <c r="X47" s="3">
        <f t="shared" si="51"/>
        <v>0</v>
      </c>
      <c r="Y47" s="3">
        <f t="shared" si="51"/>
        <v>0</v>
      </c>
      <c r="Z47" s="3">
        <f t="shared" si="51"/>
        <v>0</v>
      </c>
      <c r="AA47" s="3">
        <f t="shared" si="51"/>
        <v>0</v>
      </c>
      <c r="AB47" s="3">
        <f t="shared" si="51"/>
        <v>0</v>
      </c>
      <c r="AC47" s="3">
        <f t="shared" si="51"/>
        <v>0</v>
      </c>
      <c r="AD47" s="3">
        <f t="shared" si="51"/>
        <v>0</v>
      </c>
      <c r="AE47" s="3">
        <f t="shared" si="51"/>
        <v>0</v>
      </c>
      <c r="AF47" s="3">
        <f t="shared" si="51"/>
        <v>0</v>
      </c>
      <c r="AG47" s="3">
        <f t="shared" si="51"/>
        <v>0</v>
      </c>
      <c r="AH47" s="3">
        <f t="shared" si="51"/>
        <v>0</v>
      </c>
      <c r="AI47" s="3">
        <f t="shared" si="51"/>
        <v>0</v>
      </c>
      <c r="AJ47" s="3">
        <f t="shared" si="51"/>
        <v>0</v>
      </c>
      <c r="AK47" s="3">
        <f t="shared" si="51"/>
        <v>0</v>
      </c>
      <c r="AL47" s="3">
        <f t="shared" si="51"/>
        <v>0</v>
      </c>
      <c r="AM47" s="3">
        <f t="shared" si="51"/>
        <v>0</v>
      </c>
      <c r="AN47" s="3">
        <f t="shared" si="51"/>
        <v>0</v>
      </c>
      <c r="AO47" s="3">
        <f t="shared" si="51"/>
        <v>0</v>
      </c>
      <c r="AP47" s="3">
        <f t="shared" si="51"/>
        <v>0</v>
      </c>
      <c r="AQ47" s="3">
        <f t="shared" si="51"/>
        <v>0</v>
      </c>
      <c r="AR47" s="3">
        <f t="shared" si="51"/>
        <v>0</v>
      </c>
      <c r="AS47" s="3">
        <f t="shared" si="51"/>
        <v>0</v>
      </c>
      <c r="AT47" s="3">
        <f t="shared" si="51"/>
        <v>0</v>
      </c>
      <c r="AU47" s="3">
        <f t="shared" si="51"/>
        <v>0</v>
      </c>
      <c r="AV47" s="3">
        <f t="shared" si="51"/>
        <v>0</v>
      </c>
      <c r="AW47" s="3">
        <f t="shared" si="51"/>
        <v>0</v>
      </c>
      <c r="AX47" s="3">
        <f t="shared" si="51"/>
        <v>0</v>
      </c>
      <c r="AY47" s="3">
        <f t="shared" si="51"/>
        <v>0</v>
      </c>
      <c r="AZ47" s="3">
        <f t="shared" si="51"/>
        <v>0</v>
      </c>
      <c r="BA47" s="3">
        <f t="shared" si="51"/>
        <v>0</v>
      </c>
      <c r="BB47" s="3">
        <f t="shared" si="51"/>
        <v>0</v>
      </c>
      <c r="BC47" s="3">
        <f t="shared" si="51"/>
        <v>0</v>
      </c>
      <c r="BD47" s="3">
        <f t="shared" si="51"/>
        <v>0</v>
      </c>
      <c r="BE47" s="3">
        <f t="shared" si="51"/>
        <v>0</v>
      </c>
      <c r="BF47" s="3">
        <f t="shared" si="51"/>
        <v>0</v>
      </c>
      <c r="BG47" s="3">
        <f t="shared" si="51"/>
        <v>0</v>
      </c>
      <c r="BH47" s="3">
        <f t="shared" si="51"/>
        <v>0</v>
      </c>
      <c r="BI47" s="3">
        <f t="shared" si="51"/>
        <v>0</v>
      </c>
      <c r="BJ47" s="3">
        <f t="shared" si="51"/>
        <v>0</v>
      </c>
      <c r="BK47" s="3">
        <f t="shared" si="51"/>
        <v>0</v>
      </c>
      <c r="BL47" s="3">
        <f t="shared" si="51"/>
        <v>0</v>
      </c>
      <c r="BM47" s="3">
        <f t="shared" si="51"/>
        <v>0</v>
      </c>
      <c r="BN47" s="3">
        <f t="shared" si="51"/>
        <v>0</v>
      </c>
      <c r="BO47" s="3">
        <f t="shared" si="51"/>
        <v>0</v>
      </c>
      <c r="BP47" s="3">
        <f t="shared" si="51"/>
        <v>0</v>
      </c>
      <c r="BQ47" s="3">
        <f t="shared" si="51"/>
        <v>0</v>
      </c>
      <c r="BR47" s="3">
        <f t="shared" si="51"/>
        <v>0</v>
      </c>
      <c r="BS47" s="3">
        <f t="shared" ref="BS47:CH47" si="52">BR47</f>
        <v>0</v>
      </c>
      <c r="BT47" s="3">
        <f t="shared" si="52"/>
        <v>0</v>
      </c>
      <c r="BU47" s="3">
        <f t="shared" si="52"/>
        <v>0</v>
      </c>
      <c r="BV47" s="3">
        <f t="shared" si="52"/>
        <v>0</v>
      </c>
      <c r="BW47" s="3">
        <f t="shared" si="52"/>
        <v>0</v>
      </c>
      <c r="BX47" s="3">
        <f t="shared" si="52"/>
        <v>0</v>
      </c>
      <c r="BY47" s="3">
        <f t="shared" si="52"/>
        <v>0</v>
      </c>
      <c r="BZ47" s="3">
        <f t="shared" si="52"/>
        <v>0</v>
      </c>
      <c r="CA47" s="3">
        <f t="shared" si="52"/>
        <v>0</v>
      </c>
      <c r="CB47" s="3">
        <f t="shared" si="52"/>
        <v>0</v>
      </c>
      <c r="CC47" s="3">
        <f t="shared" si="52"/>
        <v>0</v>
      </c>
      <c r="CD47" s="3">
        <f t="shared" si="52"/>
        <v>0</v>
      </c>
      <c r="CE47" s="3">
        <f t="shared" si="52"/>
        <v>0</v>
      </c>
      <c r="CF47" s="3">
        <f t="shared" si="52"/>
        <v>0</v>
      </c>
      <c r="CG47" s="3">
        <f t="shared" si="52"/>
        <v>0</v>
      </c>
      <c r="CH47" s="12">
        <f t="shared" si="52"/>
        <v>0</v>
      </c>
    </row>
    <row r="48" spans="1:86" x14ac:dyDescent="0.3">
      <c r="A48" s="568"/>
      <c r="B48" s="11" t="str">
        <f t="shared" si="36"/>
        <v>Lighting</v>
      </c>
      <c r="C48" s="3">
        <v>0</v>
      </c>
      <c r="D48" s="3">
        <v>0</v>
      </c>
      <c r="E48" s="3">
        <v>0</v>
      </c>
      <c r="F48" s="3">
        <v>0</v>
      </c>
      <c r="G48" s="3">
        <f t="shared" ref="G48:BR48" si="53">F48</f>
        <v>0</v>
      </c>
      <c r="H48" s="3">
        <f t="shared" si="53"/>
        <v>0</v>
      </c>
      <c r="I48" s="3">
        <f t="shared" si="53"/>
        <v>0</v>
      </c>
      <c r="J48" s="3">
        <f t="shared" si="53"/>
        <v>0</v>
      </c>
      <c r="K48" s="3">
        <f t="shared" si="53"/>
        <v>0</v>
      </c>
      <c r="L48" s="3">
        <f t="shared" si="53"/>
        <v>0</v>
      </c>
      <c r="M48" s="3">
        <f t="shared" si="53"/>
        <v>0</v>
      </c>
      <c r="N48" s="3">
        <f t="shared" si="53"/>
        <v>0</v>
      </c>
      <c r="O48" s="3">
        <f t="shared" si="53"/>
        <v>0</v>
      </c>
      <c r="P48" s="3">
        <f t="shared" si="53"/>
        <v>0</v>
      </c>
      <c r="Q48" s="3">
        <f t="shared" si="53"/>
        <v>0</v>
      </c>
      <c r="R48" s="3">
        <f t="shared" si="53"/>
        <v>0</v>
      </c>
      <c r="S48" s="3">
        <f t="shared" si="53"/>
        <v>0</v>
      </c>
      <c r="T48" s="3">
        <f t="shared" si="53"/>
        <v>0</v>
      </c>
      <c r="U48" s="3">
        <f t="shared" si="53"/>
        <v>0</v>
      </c>
      <c r="V48" s="3">
        <f t="shared" si="53"/>
        <v>0</v>
      </c>
      <c r="W48" s="3">
        <f t="shared" si="53"/>
        <v>0</v>
      </c>
      <c r="X48" s="3">
        <f t="shared" si="53"/>
        <v>0</v>
      </c>
      <c r="Y48" s="3">
        <f t="shared" si="53"/>
        <v>0</v>
      </c>
      <c r="Z48" s="3">
        <f t="shared" si="53"/>
        <v>0</v>
      </c>
      <c r="AA48" s="3">
        <f t="shared" si="53"/>
        <v>0</v>
      </c>
      <c r="AB48" s="3">
        <f t="shared" si="53"/>
        <v>0</v>
      </c>
      <c r="AC48" s="3">
        <f t="shared" si="53"/>
        <v>0</v>
      </c>
      <c r="AD48" s="3">
        <f t="shared" si="53"/>
        <v>0</v>
      </c>
      <c r="AE48" s="3">
        <f t="shared" si="53"/>
        <v>0</v>
      </c>
      <c r="AF48" s="3">
        <f t="shared" si="53"/>
        <v>0</v>
      </c>
      <c r="AG48" s="3">
        <f t="shared" si="53"/>
        <v>0</v>
      </c>
      <c r="AH48" s="3">
        <f t="shared" si="53"/>
        <v>0</v>
      </c>
      <c r="AI48" s="3">
        <f t="shared" si="53"/>
        <v>0</v>
      </c>
      <c r="AJ48" s="3">
        <f t="shared" si="53"/>
        <v>0</v>
      </c>
      <c r="AK48" s="3">
        <f t="shared" si="53"/>
        <v>0</v>
      </c>
      <c r="AL48" s="3">
        <f t="shared" si="53"/>
        <v>0</v>
      </c>
      <c r="AM48" s="3">
        <f t="shared" si="53"/>
        <v>0</v>
      </c>
      <c r="AN48" s="3">
        <f t="shared" si="53"/>
        <v>0</v>
      </c>
      <c r="AO48" s="3">
        <f t="shared" si="53"/>
        <v>0</v>
      </c>
      <c r="AP48" s="3">
        <f t="shared" si="53"/>
        <v>0</v>
      </c>
      <c r="AQ48" s="3">
        <f t="shared" si="53"/>
        <v>0</v>
      </c>
      <c r="AR48" s="3">
        <f t="shared" si="53"/>
        <v>0</v>
      </c>
      <c r="AS48" s="3">
        <f t="shared" si="53"/>
        <v>0</v>
      </c>
      <c r="AT48" s="3">
        <f t="shared" si="53"/>
        <v>0</v>
      </c>
      <c r="AU48" s="3">
        <f t="shared" si="53"/>
        <v>0</v>
      </c>
      <c r="AV48" s="3">
        <f t="shared" si="53"/>
        <v>0</v>
      </c>
      <c r="AW48" s="3">
        <f t="shared" si="53"/>
        <v>0</v>
      </c>
      <c r="AX48" s="3">
        <f t="shared" si="53"/>
        <v>0</v>
      </c>
      <c r="AY48" s="3">
        <f t="shared" si="53"/>
        <v>0</v>
      </c>
      <c r="AZ48" s="3">
        <f t="shared" si="53"/>
        <v>0</v>
      </c>
      <c r="BA48" s="3">
        <f t="shared" si="53"/>
        <v>0</v>
      </c>
      <c r="BB48" s="3">
        <f t="shared" si="53"/>
        <v>0</v>
      </c>
      <c r="BC48" s="3">
        <f t="shared" si="53"/>
        <v>0</v>
      </c>
      <c r="BD48" s="3">
        <f t="shared" si="53"/>
        <v>0</v>
      </c>
      <c r="BE48" s="3">
        <f t="shared" si="53"/>
        <v>0</v>
      </c>
      <c r="BF48" s="3">
        <f t="shared" si="53"/>
        <v>0</v>
      </c>
      <c r="BG48" s="3">
        <f t="shared" si="53"/>
        <v>0</v>
      </c>
      <c r="BH48" s="3">
        <f t="shared" si="53"/>
        <v>0</v>
      </c>
      <c r="BI48" s="3">
        <f t="shared" si="53"/>
        <v>0</v>
      </c>
      <c r="BJ48" s="3">
        <f t="shared" si="53"/>
        <v>0</v>
      </c>
      <c r="BK48" s="3">
        <f t="shared" si="53"/>
        <v>0</v>
      </c>
      <c r="BL48" s="3">
        <f t="shared" si="53"/>
        <v>0</v>
      </c>
      <c r="BM48" s="3">
        <f t="shared" si="53"/>
        <v>0</v>
      </c>
      <c r="BN48" s="3">
        <f t="shared" si="53"/>
        <v>0</v>
      </c>
      <c r="BO48" s="3">
        <f t="shared" si="53"/>
        <v>0</v>
      </c>
      <c r="BP48" s="3">
        <f t="shared" si="53"/>
        <v>0</v>
      </c>
      <c r="BQ48" s="3">
        <f t="shared" si="53"/>
        <v>0</v>
      </c>
      <c r="BR48" s="3">
        <f t="shared" si="53"/>
        <v>0</v>
      </c>
      <c r="BS48" s="3">
        <f t="shared" ref="BS48:CH48" si="54">BR48</f>
        <v>0</v>
      </c>
      <c r="BT48" s="3">
        <f t="shared" si="54"/>
        <v>0</v>
      </c>
      <c r="BU48" s="3">
        <f t="shared" si="54"/>
        <v>0</v>
      </c>
      <c r="BV48" s="3">
        <f t="shared" si="54"/>
        <v>0</v>
      </c>
      <c r="BW48" s="3">
        <f t="shared" si="54"/>
        <v>0</v>
      </c>
      <c r="BX48" s="3">
        <f t="shared" si="54"/>
        <v>0</v>
      </c>
      <c r="BY48" s="3">
        <f t="shared" si="54"/>
        <v>0</v>
      </c>
      <c r="BZ48" s="3">
        <f t="shared" si="54"/>
        <v>0</v>
      </c>
      <c r="CA48" s="3">
        <f t="shared" si="54"/>
        <v>0</v>
      </c>
      <c r="CB48" s="3">
        <f t="shared" si="54"/>
        <v>0</v>
      </c>
      <c r="CC48" s="3">
        <f t="shared" si="54"/>
        <v>0</v>
      </c>
      <c r="CD48" s="3">
        <f t="shared" si="54"/>
        <v>0</v>
      </c>
      <c r="CE48" s="3">
        <f t="shared" si="54"/>
        <v>0</v>
      </c>
      <c r="CF48" s="3">
        <f t="shared" si="54"/>
        <v>0</v>
      </c>
      <c r="CG48" s="3">
        <f t="shared" si="54"/>
        <v>0</v>
      </c>
      <c r="CH48" s="12">
        <f t="shared" si="54"/>
        <v>0</v>
      </c>
    </row>
    <row r="49" spans="1:86" x14ac:dyDescent="0.3">
      <c r="A49" s="568"/>
      <c r="B49" s="11" t="str">
        <f t="shared" si="36"/>
        <v>Miscellaneous</v>
      </c>
      <c r="C49" s="3">
        <v>0</v>
      </c>
      <c r="D49" s="3">
        <v>0</v>
      </c>
      <c r="E49" s="3">
        <v>0</v>
      </c>
      <c r="F49" s="3">
        <v>0</v>
      </c>
      <c r="G49" s="3">
        <f t="shared" ref="G49:BR49" si="55">F49</f>
        <v>0</v>
      </c>
      <c r="H49" s="3">
        <f t="shared" si="55"/>
        <v>0</v>
      </c>
      <c r="I49" s="3">
        <f t="shared" si="55"/>
        <v>0</v>
      </c>
      <c r="J49" s="3">
        <f t="shared" si="55"/>
        <v>0</v>
      </c>
      <c r="K49" s="3">
        <f t="shared" si="55"/>
        <v>0</v>
      </c>
      <c r="L49" s="3">
        <f t="shared" si="55"/>
        <v>0</v>
      </c>
      <c r="M49" s="3">
        <f t="shared" si="55"/>
        <v>0</v>
      </c>
      <c r="N49" s="3">
        <f t="shared" si="55"/>
        <v>0</v>
      </c>
      <c r="O49" s="3">
        <f t="shared" si="55"/>
        <v>0</v>
      </c>
      <c r="P49" s="3">
        <f t="shared" si="55"/>
        <v>0</v>
      </c>
      <c r="Q49" s="3">
        <f t="shared" si="55"/>
        <v>0</v>
      </c>
      <c r="R49" s="3">
        <f t="shared" si="55"/>
        <v>0</v>
      </c>
      <c r="S49" s="3">
        <f t="shared" si="55"/>
        <v>0</v>
      </c>
      <c r="T49" s="3">
        <f t="shared" si="55"/>
        <v>0</v>
      </c>
      <c r="U49" s="3">
        <f t="shared" si="55"/>
        <v>0</v>
      </c>
      <c r="V49" s="3">
        <f t="shared" si="55"/>
        <v>0</v>
      </c>
      <c r="W49" s="3">
        <f t="shared" si="55"/>
        <v>0</v>
      </c>
      <c r="X49" s="3">
        <f t="shared" si="55"/>
        <v>0</v>
      </c>
      <c r="Y49" s="3">
        <f t="shared" si="55"/>
        <v>0</v>
      </c>
      <c r="Z49" s="3">
        <f t="shared" si="55"/>
        <v>0</v>
      </c>
      <c r="AA49" s="3">
        <f t="shared" si="55"/>
        <v>0</v>
      </c>
      <c r="AB49" s="3">
        <f t="shared" si="55"/>
        <v>0</v>
      </c>
      <c r="AC49" s="3">
        <f t="shared" si="55"/>
        <v>0</v>
      </c>
      <c r="AD49" s="3">
        <f t="shared" si="55"/>
        <v>0</v>
      </c>
      <c r="AE49" s="3">
        <f t="shared" si="55"/>
        <v>0</v>
      </c>
      <c r="AF49" s="3">
        <f t="shared" si="55"/>
        <v>0</v>
      </c>
      <c r="AG49" s="3">
        <f t="shared" si="55"/>
        <v>0</v>
      </c>
      <c r="AH49" s="3">
        <f t="shared" si="55"/>
        <v>0</v>
      </c>
      <c r="AI49" s="3">
        <f t="shared" si="55"/>
        <v>0</v>
      </c>
      <c r="AJ49" s="3">
        <f t="shared" si="55"/>
        <v>0</v>
      </c>
      <c r="AK49" s="3">
        <f t="shared" si="55"/>
        <v>0</v>
      </c>
      <c r="AL49" s="3">
        <f t="shared" si="55"/>
        <v>0</v>
      </c>
      <c r="AM49" s="3">
        <f t="shared" si="55"/>
        <v>0</v>
      </c>
      <c r="AN49" s="3">
        <f t="shared" si="55"/>
        <v>0</v>
      </c>
      <c r="AO49" s="3">
        <f t="shared" si="55"/>
        <v>0</v>
      </c>
      <c r="AP49" s="3">
        <f t="shared" si="55"/>
        <v>0</v>
      </c>
      <c r="AQ49" s="3">
        <f t="shared" si="55"/>
        <v>0</v>
      </c>
      <c r="AR49" s="3">
        <f t="shared" si="55"/>
        <v>0</v>
      </c>
      <c r="AS49" s="3">
        <f t="shared" si="55"/>
        <v>0</v>
      </c>
      <c r="AT49" s="3">
        <f t="shared" si="55"/>
        <v>0</v>
      </c>
      <c r="AU49" s="3">
        <f t="shared" si="55"/>
        <v>0</v>
      </c>
      <c r="AV49" s="3">
        <f t="shared" si="55"/>
        <v>0</v>
      </c>
      <c r="AW49" s="3">
        <f t="shared" si="55"/>
        <v>0</v>
      </c>
      <c r="AX49" s="3">
        <f t="shared" si="55"/>
        <v>0</v>
      </c>
      <c r="AY49" s="3">
        <f t="shared" si="55"/>
        <v>0</v>
      </c>
      <c r="AZ49" s="3">
        <f t="shared" si="55"/>
        <v>0</v>
      </c>
      <c r="BA49" s="3">
        <f t="shared" si="55"/>
        <v>0</v>
      </c>
      <c r="BB49" s="3">
        <f t="shared" si="55"/>
        <v>0</v>
      </c>
      <c r="BC49" s="3">
        <f t="shared" si="55"/>
        <v>0</v>
      </c>
      <c r="BD49" s="3">
        <f t="shared" si="55"/>
        <v>0</v>
      </c>
      <c r="BE49" s="3">
        <f t="shared" si="55"/>
        <v>0</v>
      </c>
      <c r="BF49" s="3">
        <f t="shared" si="55"/>
        <v>0</v>
      </c>
      <c r="BG49" s="3">
        <f t="shared" si="55"/>
        <v>0</v>
      </c>
      <c r="BH49" s="3">
        <f t="shared" si="55"/>
        <v>0</v>
      </c>
      <c r="BI49" s="3">
        <f t="shared" si="55"/>
        <v>0</v>
      </c>
      <c r="BJ49" s="3">
        <f t="shared" si="55"/>
        <v>0</v>
      </c>
      <c r="BK49" s="3">
        <f t="shared" si="55"/>
        <v>0</v>
      </c>
      <c r="BL49" s="3">
        <f t="shared" si="55"/>
        <v>0</v>
      </c>
      <c r="BM49" s="3">
        <f t="shared" si="55"/>
        <v>0</v>
      </c>
      <c r="BN49" s="3">
        <f t="shared" si="55"/>
        <v>0</v>
      </c>
      <c r="BO49" s="3">
        <f t="shared" si="55"/>
        <v>0</v>
      </c>
      <c r="BP49" s="3">
        <f t="shared" si="55"/>
        <v>0</v>
      </c>
      <c r="BQ49" s="3">
        <f t="shared" si="55"/>
        <v>0</v>
      </c>
      <c r="BR49" s="3">
        <f t="shared" si="55"/>
        <v>0</v>
      </c>
      <c r="BS49" s="3">
        <f t="shared" ref="BS49:CH49" si="56">BR49</f>
        <v>0</v>
      </c>
      <c r="BT49" s="3">
        <f t="shared" si="56"/>
        <v>0</v>
      </c>
      <c r="BU49" s="3">
        <f t="shared" si="56"/>
        <v>0</v>
      </c>
      <c r="BV49" s="3">
        <f t="shared" si="56"/>
        <v>0</v>
      </c>
      <c r="BW49" s="3">
        <f t="shared" si="56"/>
        <v>0</v>
      </c>
      <c r="BX49" s="3">
        <f t="shared" si="56"/>
        <v>0</v>
      </c>
      <c r="BY49" s="3">
        <f t="shared" si="56"/>
        <v>0</v>
      </c>
      <c r="BZ49" s="3">
        <f t="shared" si="56"/>
        <v>0</v>
      </c>
      <c r="CA49" s="3">
        <f t="shared" si="56"/>
        <v>0</v>
      </c>
      <c r="CB49" s="3">
        <f t="shared" si="56"/>
        <v>0</v>
      </c>
      <c r="CC49" s="3">
        <f t="shared" si="56"/>
        <v>0</v>
      </c>
      <c r="CD49" s="3">
        <f t="shared" si="56"/>
        <v>0</v>
      </c>
      <c r="CE49" s="3">
        <f t="shared" si="56"/>
        <v>0</v>
      </c>
      <c r="CF49" s="3">
        <f t="shared" si="56"/>
        <v>0</v>
      </c>
      <c r="CG49" s="3">
        <f t="shared" si="56"/>
        <v>0</v>
      </c>
      <c r="CH49" s="12">
        <f t="shared" si="56"/>
        <v>0</v>
      </c>
    </row>
    <row r="50" spans="1:86" ht="15" customHeight="1" x14ac:dyDescent="0.3">
      <c r="A50" s="568"/>
      <c r="B50" s="11" t="str">
        <f t="shared" si="36"/>
        <v>Motors</v>
      </c>
      <c r="C50" s="3">
        <v>0</v>
      </c>
      <c r="D50" s="3">
        <v>0</v>
      </c>
      <c r="E50" s="3">
        <v>0</v>
      </c>
      <c r="F50" s="3">
        <v>0</v>
      </c>
      <c r="G50" s="3">
        <f t="shared" ref="G50:BR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3">
        <f t="shared" si="57"/>
        <v>0</v>
      </c>
      <c r="R50" s="3">
        <f t="shared" si="57"/>
        <v>0</v>
      </c>
      <c r="S50" s="3">
        <f t="shared" si="57"/>
        <v>0</v>
      </c>
      <c r="T50" s="3">
        <f t="shared" si="57"/>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3">
        <f t="shared" si="57"/>
        <v>0</v>
      </c>
      <c r="AG50" s="3">
        <f t="shared" si="57"/>
        <v>0</v>
      </c>
      <c r="AH50" s="3">
        <f t="shared" si="57"/>
        <v>0</v>
      </c>
      <c r="AI50" s="3">
        <f t="shared" si="57"/>
        <v>0</v>
      </c>
      <c r="AJ50" s="3">
        <f t="shared" si="57"/>
        <v>0</v>
      </c>
      <c r="AK50" s="3">
        <f t="shared" si="57"/>
        <v>0</v>
      </c>
      <c r="AL50" s="3">
        <f t="shared" si="57"/>
        <v>0</v>
      </c>
      <c r="AM50" s="3">
        <f t="shared" si="57"/>
        <v>0</v>
      </c>
      <c r="AN50" s="3">
        <f t="shared" si="57"/>
        <v>0</v>
      </c>
      <c r="AO50" s="3">
        <f t="shared" si="57"/>
        <v>0</v>
      </c>
      <c r="AP50" s="3">
        <f t="shared" si="57"/>
        <v>0</v>
      </c>
      <c r="AQ50" s="3">
        <f t="shared" si="57"/>
        <v>0</v>
      </c>
      <c r="AR50" s="3">
        <f t="shared" si="57"/>
        <v>0</v>
      </c>
      <c r="AS50" s="3">
        <f t="shared" si="57"/>
        <v>0</v>
      </c>
      <c r="AT50" s="3">
        <f t="shared" si="57"/>
        <v>0</v>
      </c>
      <c r="AU50" s="3">
        <f t="shared" si="57"/>
        <v>0</v>
      </c>
      <c r="AV50" s="3">
        <f t="shared" si="57"/>
        <v>0</v>
      </c>
      <c r="AW50" s="3">
        <f t="shared" si="57"/>
        <v>0</v>
      </c>
      <c r="AX50" s="3">
        <f t="shared" si="57"/>
        <v>0</v>
      </c>
      <c r="AY50" s="3">
        <f t="shared" si="57"/>
        <v>0</v>
      </c>
      <c r="AZ50" s="3">
        <f t="shared" si="57"/>
        <v>0</v>
      </c>
      <c r="BA50" s="3">
        <f t="shared" si="57"/>
        <v>0</v>
      </c>
      <c r="BB50" s="3">
        <f t="shared" si="57"/>
        <v>0</v>
      </c>
      <c r="BC50" s="3">
        <f t="shared" si="57"/>
        <v>0</v>
      </c>
      <c r="BD50" s="3">
        <f t="shared" si="57"/>
        <v>0</v>
      </c>
      <c r="BE50" s="3">
        <f t="shared" si="57"/>
        <v>0</v>
      </c>
      <c r="BF50" s="3">
        <f t="shared" si="57"/>
        <v>0</v>
      </c>
      <c r="BG50" s="3">
        <f t="shared" si="57"/>
        <v>0</v>
      </c>
      <c r="BH50" s="3">
        <f t="shared" si="57"/>
        <v>0</v>
      </c>
      <c r="BI50" s="3">
        <f t="shared" si="57"/>
        <v>0</v>
      </c>
      <c r="BJ50" s="3">
        <f t="shared" si="57"/>
        <v>0</v>
      </c>
      <c r="BK50" s="3">
        <f t="shared" si="57"/>
        <v>0</v>
      </c>
      <c r="BL50" s="3">
        <f t="shared" si="57"/>
        <v>0</v>
      </c>
      <c r="BM50" s="3">
        <f t="shared" si="57"/>
        <v>0</v>
      </c>
      <c r="BN50" s="3">
        <f t="shared" si="57"/>
        <v>0</v>
      </c>
      <c r="BO50" s="3">
        <f t="shared" si="57"/>
        <v>0</v>
      </c>
      <c r="BP50" s="3">
        <f t="shared" si="57"/>
        <v>0</v>
      </c>
      <c r="BQ50" s="3">
        <f t="shared" si="57"/>
        <v>0</v>
      </c>
      <c r="BR50" s="3">
        <f t="shared" si="57"/>
        <v>0</v>
      </c>
      <c r="BS50" s="3">
        <f t="shared" ref="BS50:CH50" si="58">BR50</f>
        <v>0</v>
      </c>
      <c r="BT50" s="3">
        <f t="shared" si="58"/>
        <v>0</v>
      </c>
      <c r="BU50" s="3">
        <f t="shared" si="58"/>
        <v>0</v>
      </c>
      <c r="BV50" s="3">
        <f t="shared" si="58"/>
        <v>0</v>
      </c>
      <c r="BW50" s="3">
        <f t="shared" si="58"/>
        <v>0</v>
      </c>
      <c r="BX50" s="3">
        <f t="shared" si="58"/>
        <v>0</v>
      </c>
      <c r="BY50" s="3">
        <f t="shared" si="58"/>
        <v>0</v>
      </c>
      <c r="BZ50" s="3">
        <f t="shared" si="58"/>
        <v>0</v>
      </c>
      <c r="CA50" s="3">
        <f t="shared" si="58"/>
        <v>0</v>
      </c>
      <c r="CB50" s="3">
        <f t="shared" si="58"/>
        <v>0</v>
      </c>
      <c r="CC50" s="3">
        <f t="shared" si="58"/>
        <v>0</v>
      </c>
      <c r="CD50" s="3">
        <f t="shared" si="58"/>
        <v>0</v>
      </c>
      <c r="CE50" s="3">
        <f t="shared" si="58"/>
        <v>0</v>
      </c>
      <c r="CF50" s="3">
        <f t="shared" si="58"/>
        <v>0</v>
      </c>
      <c r="CG50" s="3">
        <f t="shared" si="58"/>
        <v>0</v>
      </c>
      <c r="CH50" s="12">
        <f t="shared" si="58"/>
        <v>0</v>
      </c>
    </row>
    <row r="51" spans="1:86" x14ac:dyDescent="0.3">
      <c r="A51" s="568"/>
      <c r="B51" s="11" t="str">
        <f t="shared" si="36"/>
        <v>Process</v>
      </c>
      <c r="C51" s="3">
        <v>0</v>
      </c>
      <c r="D51" s="3">
        <v>0</v>
      </c>
      <c r="E51" s="3">
        <v>0</v>
      </c>
      <c r="F51" s="3">
        <v>0</v>
      </c>
      <c r="G51" s="3">
        <f t="shared" ref="G51:BR51" si="59">F51</f>
        <v>0</v>
      </c>
      <c r="H51" s="3">
        <f t="shared" si="59"/>
        <v>0</v>
      </c>
      <c r="I51" s="3">
        <f t="shared" si="59"/>
        <v>0</v>
      </c>
      <c r="J51" s="3">
        <f t="shared" si="59"/>
        <v>0</v>
      </c>
      <c r="K51" s="3">
        <f t="shared" si="59"/>
        <v>0</v>
      </c>
      <c r="L51" s="3">
        <f t="shared" si="59"/>
        <v>0</v>
      </c>
      <c r="M51" s="3">
        <f t="shared" si="59"/>
        <v>0</v>
      </c>
      <c r="N51" s="3">
        <f t="shared" si="59"/>
        <v>0</v>
      </c>
      <c r="O51" s="3">
        <f t="shared" si="59"/>
        <v>0</v>
      </c>
      <c r="P51" s="3">
        <f t="shared" si="59"/>
        <v>0</v>
      </c>
      <c r="Q51" s="3">
        <f t="shared" si="59"/>
        <v>0</v>
      </c>
      <c r="R51" s="3">
        <f t="shared" si="59"/>
        <v>0</v>
      </c>
      <c r="S51" s="3">
        <f t="shared" si="59"/>
        <v>0</v>
      </c>
      <c r="T51" s="3">
        <f t="shared" si="59"/>
        <v>0</v>
      </c>
      <c r="U51" s="3">
        <f t="shared" si="59"/>
        <v>0</v>
      </c>
      <c r="V51" s="3">
        <f t="shared" si="59"/>
        <v>0</v>
      </c>
      <c r="W51" s="3">
        <f t="shared" si="59"/>
        <v>0</v>
      </c>
      <c r="X51" s="3">
        <f t="shared" si="59"/>
        <v>0</v>
      </c>
      <c r="Y51" s="3">
        <f t="shared" si="59"/>
        <v>0</v>
      </c>
      <c r="Z51" s="3">
        <f t="shared" si="59"/>
        <v>0</v>
      </c>
      <c r="AA51" s="3">
        <f t="shared" si="59"/>
        <v>0</v>
      </c>
      <c r="AB51" s="3">
        <f t="shared" si="59"/>
        <v>0</v>
      </c>
      <c r="AC51" s="3">
        <f t="shared" si="59"/>
        <v>0</v>
      </c>
      <c r="AD51" s="3">
        <f t="shared" si="59"/>
        <v>0</v>
      </c>
      <c r="AE51" s="3">
        <f t="shared" si="59"/>
        <v>0</v>
      </c>
      <c r="AF51" s="3">
        <f t="shared" si="59"/>
        <v>0</v>
      </c>
      <c r="AG51" s="3">
        <f t="shared" si="59"/>
        <v>0</v>
      </c>
      <c r="AH51" s="3">
        <f t="shared" si="59"/>
        <v>0</v>
      </c>
      <c r="AI51" s="3">
        <f t="shared" si="59"/>
        <v>0</v>
      </c>
      <c r="AJ51" s="3">
        <f t="shared" si="59"/>
        <v>0</v>
      </c>
      <c r="AK51" s="3">
        <f t="shared" si="59"/>
        <v>0</v>
      </c>
      <c r="AL51" s="3">
        <f t="shared" si="59"/>
        <v>0</v>
      </c>
      <c r="AM51" s="3">
        <f t="shared" si="59"/>
        <v>0</v>
      </c>
      <c r="AN51" s="3">
        <f t="shared" si="59"/>
        <v>0</v>
      </c>
      <c r="AO51" s="3">
        <f t="shared" si="59"/>
        <v>0</v>
      </c>
      <c r="AP51" s="3">
        <f t="shared" si="59"/>
        <v>0</v>
      </c>
      <c r="AQ51" s="3">
        <f t="shared" si="59"/>
        <v>0</v>
      </c>
      <c r="AR51" s="3">
        <f t="shared" si="59"/>
        <v>0</v>
      </c>
      <c r="AS51" s="3">
        <f t="shared" si="59"/>
        <v>0</v>
      </c>
      <c r="AT51" s="3">
        <f t="shared" si="59"/>
        <v>0</v>
      </c>
      <c r="AU51" s="3">
        <f t="shared" si="59"/>
        <v>0</v>
      </c>
      <c r="AV51" s="3">
        <f t="shared" si="59"/>
        <v>0</v>
      </c>
      <c r="AW51" s="3">
        <f t="shared" si="59"/>
        <v>0</v>
      </c>
      <c r="AX51" s="3">
        <f t="shared" si="59"/>
        <v>0</v>
      </c>
      <c r="AY51" s="3">
        <f t="shared" si="59"/>
        <v>0</v>
      </c>
      <c r="AZ51" s="3">
        <f t="shared" si="59"/>
        <v>0</v>
      </c>
      <c r="BA51" s="3">
        <f t="shared" si="59"/>
        <v>0</v>
      </c>
      <c r="BB51" s="3">
        <f t="shared" si="59"/>
        <v>0</v>
      </c>
      <c r="BC51" s="3">
        <f t="shared" si="59"/>
        <v>0</v>
      </c>
      <c r="BD51" s="3">
        <f t="shared" si="59"/>
        <v>0</v>
      </c>
      <c r="BE51" s="3">
        <f t="shared" si="59"/>
        <v>0</v>
      </c>
      <c r="BF51" s="3">
        <f t="shared" si="59"/>
        <v>0</v>
      </c>
      <c r="BG51" s="3">
        <f t="shared" si="59"/>
        <v>0</v>
      </c>
      <c r="BH51" s="3">
        <f t="shared" si="59"/>
        <v>0</v>
      </c>
      <c r="BI51" s="3">
        <f t="shared" si="59"/>
        <v>0</v>
      </c>
      <c r="BJ51" s="3">
        <f t="shared" si="59"/>
        <v>0</v>
      </c>
      <c r="BK51" s="3">
        <f t="shared" si="59"/>
        <v>0</v>
      </c>
      <c r="BL51" s="3">
        <f t="shared" si="59"/>
        <v>0</v>
      </c>
      <c r="BM51" s="3">
        <f t="shared" si="59"/>
        <v>0</v>
      </c>
      <c r="BN51" s="3">
        <f t="shared" si="59"/>
        <v>0</v>
      </c>
      <c r="BO51" s="3">
        <f t="shared" si="59"/>
        <v>0</v>
      </c>
      <c r="BP51" s="3">
        <f t="shared" si="59"/>
        <v>0</v>
      </c>
      <c r="BQ51" s="3">
        <f t="shared" si="59"/>
        <v>0</v>
      </c>
      <c r="BR51" s="3">
        <f t="shared" si="59"/>
        <v>0</v>
      </c>
      <c r="BS51" s="3">
        <f t="shared" ref="BS51:CH51" si="60">BR51</f>
        <v>0</v>
      </c>
      <c r="BT51" s="3">
        <f t="shared" si="60"/>
        <v>0</v>
      </c>
      <c r="BU51" s="3">
        <f t="shared" si="60"/>
        <v>0</v>
      </c>
      <c r="BV51" s="3">
        <f t="shared" si="60"/>
        <v>0</v>
      </c>
      <c r="BW51" s="3">
        <f t="shared" si="60"/>
        <v>0</v>
      </c>
      <c r="BX51" s="3">
        <f t="shared" si="60"/>
        <v>0</v>
      </c>
      <c r="BY51" s="3">
        <f t="shared" si="60"/>
        <v>0</v>
      </c>
      <c r="BZ51" s="3">
        <f t="shared" si="60"/>
        <v>0</v>
      </c>
      <c r="CA51" s="3">
        <f t="shared" si="60"/>
        <v>0</v>
      </c>
      <c r="CB51" s="3">
        <f t="shared" si="60"/>
        <v>0</v>
      </c>
      <c r="CC51" s="3">
        <f t="shared" si="60"/>
        <v>0</v>
      </c>
      <c r="CD51" s="3">
        <f t="shared" si="60"/>
        <v>0</v>
      </c>
      <c r="CE51" s="3">
        <f t="shared" si="60"/>
        <v>0</v>
      </c>
      <c r="CF51" s="3">
        <f t="shared" si="60"/>
        <v>0</v>
      </c>
      <c r="CG51" s="3">
        <f t="shared" si="60"/>
        <v>0</v>
      </c>
      <c r="CH51" s="12">
        <f t="shared" si="60"/>
        <v>0</v>
      </c>
    </row>
    <row r="52" spans="1:86" x14ac:dyDescent="0.3">
      <c r="A52" s="568"/>
      <c r="B52" s="11" t="str">
        <f t="shared" si="36"/>
        <v>Refrigeration</v>
      </c>
      <c r="C52" s="3">
        <v>0</v>
      </c>
      <c r="D52" s="3">
        <v>0</v>
      </c>
      <c r="E52" s="3">
        <v>0</v>
      </c>
      <c r="F52" s="3">
        <v>0</v>
      </c>
      <c r="G52" s="3">
        <f t="shared" ref="G52:BR52" si="61">F52</f>
        <v>0</v>
      </c>
      <c r="H52" s="3">
        <f t="shared" si="61"/>
        <v>0</v>
      </c>
      <c r="I52" s="3">
        <f t="shared" si="61"/>
        <v>0</v>
      </c>
      <c r="J52" s="3">
        <f t="shared" si="61"/>
        <v>0</v>
      </c>
      <c r="K52" s="3">
        <f t="shared" si="61"/>
        <v>0</v>
      </c>
      <c r="L52" s="3">
        <f t="shared" si="61"/>
        <v>0</v>
      </c>
      <c r="M52" s="3">
        <f t="shared" si="61"/>
        <v>0</v>
      </c>
      <c r="N52" s="3">
        <f t="shared" si="61"/>
        <v>0</v>
      </c>
      <c r="O52" s="3">
        <f t="shared" si="61"/>
        <v>0</v>
      </c>
      <c r="P52" s="3">
        <f t="shared" si="61"/>
        <v>0</v>
      </c>
      <c r="Q52" s="3">
        <f t="shared" si="61"/>
        <v>0</v>
      </c>
      <c r="R52" s="3">
        <f t="shared" si="61"/>
        <v>0</v>
      </c>
      <c r="S52" s="3">
        <f t="shared" si="61"/>
        <v>0</v>
      </c>
      <c r="T52" s="3">
        <f t="shared" si="61"/>
        <v>0</v>
      </c>
      <c r="U52" s="3">
        <f t="shared" si="61"/>
        <v>0</v>
      </c>
      <c r="V52" s="3">
        <f t="shared" si="61"/>
        <v>0</v>
      </c>
      <c r="W52" s="3">
        <f t="shared" si="61"/>
        <v>0</v>
      </c>
      <c r="X52" s="3">
        <f t="shared" si="61"/>
        <v>0</v>
      </c>
      <c r="Y52" s="3">
        <f t="shared" si="61"/>
        <v>0</v>
      </c>
      <c r="Z52" s="3">
        <f t="shared" si="61"/>
        <v>0</v>
      </c>
      <c r="AA52" s="3">
        <f t="shared" si="61"/>
        <v>0</v>
      </c>
      <c r="AB52" s="3">
        <f t="shared" si="61"/>
        <v>0</v>
      </c>
      <c r="AC52" s="3">
        <f t="shared" si="61"/>
        <v>0</v>
      </c>
      <c r="AD52" s="3">
        <f t="shared" si="61"/>
        <v>0</v>
      </c>
      <c r="AE52" s="3">
        <f t="shared" si="61"/>
        <v>0</v>
      </c>
      <c r="AF52" s="3">
        <f t="shared" si="61"/>
        <v>0</v>
      </c>
      <c r="AG52" s="3">
        <f t="shared" si="61"/>
        <v>0</v>
      </c>
      <c r="AH52" s="3">
        <f t="shared" si="61"/>
        <v>0</v>
      </c>
      <c r="AI52" s="3">
        <f t="shared" si="61"/>
        <v>0</v>
      </c>
      <c r="AJ52" s="3">
        <f t="shared" si="61"/>
        <v>0</v>
      </c>
      <c r="AK52" s="3">
        <f t="shared" si="61"/>
        <v>0</v>
      </c>
      <c r="AL52" s="3">
        <f t="shared" si="61"/>
        <v>0</v>
      </c>
      <c r="AM52" s="3">
        <f t="shared" si="61"/>
        <v>0</v>
      </c>
      <c r="AN52" s="3">
        <f t="shared" si="61"/>
        <v>0</v>
      </c>
      <c r="AO52" s="3">
        <f t="shared" si="61"/>
        <v>0</v>
      </c>
      <c r="AP52" s="3">
        <f t="shared" si="61"/>
        <v>0</v>
      </c>
      <c r="AQ52" s="3">
        <f t="shared" si="61"/>
        <v>0</v>
      </c>
      <c r="AR52" s="3">
        <f t="shared" si="61"/>
        <v>0</v>
      </c>
      <c r="AS52" s="3">
        <f t="shared" si="61"/>
        <v>0</v>
      </c>
      <c r="AT52" s="3">
        <f t="shared" si="61"/>
        <v>0</v>
      </c>
      <c r="AU52" s="3">
        <f t="shared" si="61"/>
        <v>0</v>
      </c>
      <c r="AV52" s="3">
        <f t="shared" si="61"/>
        <v>0</v>
      </c>
      <c r="AW52" s="3">
        <f t="shared" si="61"/>
        <v>0</v>
      </c>
      <c r="AX52" s="3">
        <f t="shared" si="61"/>
        <v>0</v>
      </c>
      <c r="AY52" s="3">
        <f t="shared" si="61"/>
        <v>0</v>
      </c>
      <c r="AZ52" s="3">
        <f t="shared" si="61"/>
        <v>0</v>
      </c>
      <c r="BA52" s="3">
        <f t="shared" si="61"/>
        <v>0</v>
      </c>
      <c r="BB52" s="3">
        <f t="shared" si="61"/>
        <v>0</v>
      </c>
      <c r="BC52" s="3">
        <f t="shared" si="61"/>
        <v>0</v>
      </c>
      <c r="BD52" s="3">
        <f t="shared" si="61"/>
        <v>0</v>
      </c>
      <c r="BE52" s="3">
        <f t="shared" si="61"/>
        <v>0</v>
      </c>
      <c r="BF52" s="3">
        <f t="shared" si="61"/>
        <v>0</v>
      </c>
      <c r="BG52" s="3">
        <f t="shared" si="61"/>
        <v>0</v>
      </c>
      <c r="BH52" s="3">
        <f t="shared" si="61"/>
        <v>0</v>
      </c>
      <c r="BI52" s="3">
        <f t="shared" si="61"/>
        <v>0</v>
      </c>
      <c r="BJ52" s="3">
        <f t="shared" si="61"/>
        <v>0</v>
      </c>
      <c r="BK52" s="3">
        <f t="shared" si="61"/>
        <v>0</v>
      </c>
      <c r="BL52" s="3">
        <f t="shared" si="61"/>
        <v>0</v>
      </c>
      <c r="BM52" s="3">
        <f t="shared" si="61"/>
        <v>0</v>
      </c>
      <c r="BN52" s="3">
        <f t="shared" si="61"/>
        <v>0</v>
      </c>
      <c r="BO52" s="3">
        <f t="shared" si="61"/>
        <v>0</v>
      </c>
      <c r="BP52" s="3">
        <f t="shared" si="61"/>
        <v>0</v>
      </c>
      <c r="BQ52" s="3">
        <f t="shared" si="61"/>
        <v>0</v>
      </c>
      <c r="BR52" s="3">
        <f t="shared" si="61"/>
        <v>0</v>
      </c>
      <c r="BS52" s="3">
        <f t="shared" ref="BS52:CH52" si="62">BR52</f>
        <v>0</v>
      </c>
      <c r="BT52" s="3">
        <f t="shared" si="62"/>
        <v>0</v>
      </c>
      <c r="BU52" s="3">
        <f t="shared" si="62"/>
        <v>0</v>
      </c>
      <c r="BV52" s="3">
        <f t="shared" si="62"/>
        <v>0</v>
      </c>
      <c r="BW52" s="3">
        <f t="shared" si="62"/>
        <v>0</v>
      </c>
      <c r="BX52" s="3">
        <f t="shared" si="62"/>
        <v>0</v>
      </c>
      <c r="BY52" s="3">
        <f t="shared" si="62"/>
        <v>0</v>
      </c>
      <c r="BZ52" s="3">
        <f t="shared" si="62"/>
        <v>0</v>
      </c>
      <c r="CA52" s="3">
        <f t="shared" si="62"/>
        <v>0</v>
      </c>
      <c r="CB52" s="3">
        <f t="shared" si="62"/>
        <v>0</v>
      </c>
      <c r="CC52" s="3">
        <f t="shared" si="62"/>
        <v>0</v>
      </c>
      <c r="CD52" s="3">
        <f t="shared" si="62"/>
        <v>0</v>
      </c>
      <c r="CE52" s="3">
        <f t="shared" si="62"/>
        <v>0</v>
      </c>
      <c r="CF52" s="3">
        <f t="shared" si="62"/>
        <v>0</v>
      </c>
      <c r="CG52" s="3">
        <f t="shared" si="62"/>
        <v>0</v>
      </c>
      <c r="CH52" s="12">
        <f t="shared" si="62"/>
        <v>0</v>
      </c>
    </row>
    <row r="53" spans="1:86" x14ac:dyDescent="0.3">
      <c r="A53" s="568"/>
      <c r="B53" s="11" t="str">
        <f t="shared" si="36"/>
        <v>Water Heating</v>
      </c>
      <c r="C53" s="3">
        <v>0</v>
      </c>
      <c r="D53" s="3">
        <v>0</v>
      </c>
      <c r="E53" s="3">
        <v>0</v>
      </c>
      <c r="F53" s="3">
        <v>0</v>
      </c>
      <c r="G53" s="3">
        <f t="shared" ref="G53:BR53" si="63">F53</f>
        <v>0</v>
      </c>
      <c r="H53" s="3">
        <f t="shared" si="63"/>
        <v>0</v>
      </c>
      <c r="I53" s="3">
        <f t="shared" si="63"/>
        <v>0</v>
      </c>
      <c r="J53" s="3">
        <f t="shared" si="63"/>
        <v>0</v>
      </c>
      <c r="K53" s="3">
        <f t="shared" si="63"/>
        <v>0</v>
      </c>
      <c r="L53" s="3">
        <f t="shared" si="63"/>
        <v>0</v>
      </c>
      <c r="M53" s="3">
        <f t="shared" si="63"/>
        <v>0</v>
      </c>
      <c r="N53" s="3">
        <f t="shared" si="63"/>
        <v>0</v>
      </c>
      <c r="O53" s="3">
        <f t="shared" si="63"/>
        <v>0</v>
      </c>
      <c r="P53" s="3">
        <f t="shared" si="63"/>
        <v>0</v>
      </c>
      <c r="Q53" s="3">
        <f t="shared" si="63"/>
        <v>0</v>
      </c>
      <c r="R53" s="3">
        <f t="shared" si="63"/>
        <v>0</v>
      </c>
      <c r="S53" s="3">
        <f t="shared" si="63"/>
        <v>0</v>
      </c>
      <c r="T53" s="3">
        <f t="shared" si="63"/>
        <v>0</v>
      </c>
      <c r="U53" s="3">
        <f t="shared" si="63"/>
        <v>0</v>
      </c>
      <c r="V53" s="3">
        <f t="shared" si="63"/>
        <v>0</v>
      </c>
      <c r="W53" s="3">
        <f t="shared" si="63"/>
        <v>0</v>
      </c>
      <c r="X53" s="3">
        <f t="shared" si="63"/>
        <v>0</v>
      </c>
      <c r="Y53" s="3">
        <f t="shared" si="63"/>
        <v>0</v>
      </c>
      <c r="Z53" s="3">
        <f t="shared" si="63"/>
        <v>0</v>
      </c>
      <c r="AA53" s="3">
        <f t="shared" si="63"/>
        <v>0</v>
      </c>
      <c r="AB53" s="3">
        <f t="shared" si="63"/>
        <v>0</v>
      </c>
      <c r="AC53" s="3">
        <f t="shared" si="63"/>
        <v>0</v>
      </c>
      <c r="AD53" s="3">
        <f t="shared" si="63"/>
        <v>0</v>
      </c>
      <c r="AE53" s="3">
        <f t="shared" si="63"/>
        <v>0</v>
      </c>
      <c r="AF53" s="3">
        <f t="shared" si="63"/>
        <v>0</v>
      </c>
      <c r="AG53" s="3">
        <f t="shared" si="63"/>
        <v>0</v>
      </c>
      <c r="AH53" s="3">
        <f t="shared" si="63"/>
        <v>0</v>
      </c>
      <c r="AI53" s="3">
        <f t="shared" si="63"/>
        <v>0</v>
      </c>
      <c r="AJ53" s="3">
        <f t="shared" si="63"/>
        <v>0</v>
      </c>
      <c r="AK53" s="3">
        <f t="shared" si="63"/>
        <v>0</v>
      </c>
      <c r="AL53" s="3">
        <f t="shared" si="63"/>
        <v>0</v>
      </c>
      <c r="AM53" s="3">
        <f t="shared" si="63"/>
        <v>0</v>
      </c>
      <c r="AN53" s="3">
        <f t="shared" si="63"/>
        <v>0</v>
      </c>
      <c r="AO53" s="3">
        <f t="shared" si="63"/>
        <v>0</v>
      </c>
      <c r="AP53" s="3">
        <f t="shared" si="63"/>
        <v>0</v>
      </c>
      <c r="AQ53" s="3">
        <f t="shared" si="63"/>
        <v>0</v>
      </c>
      <c r="AR53" s="3">
        <f t="shared" si="63"/>
        <v>0</v>
      </c>
      <c r="AS53" s="3">
        <f t="shared" si="63"/>
        <v>0</v>
      </c>
      <c r="AT53" s="3">
        <f t="shared" si="63"/>
        <v>0</v>
      </c>
      <c r="AU53" s="3">
        <f t="shared" si="63"/>
        <v>0</v>
      </c>
      <c r="AV53" s="3">
        <f t="shared" si="63"/>
        <v>0</v>
      </c>
      <c r="AW53" s="3">
        <f t="shared" si="63"/>
        <v>0</v>
      </c>
      <c r="AX53" s="3">
        <f t="shared" si="63"/>
        <v>0</v>
      </c>
      <c r="AY53" s="3">
        <f t="shared" si="63"/>
        <v>0</v>
      </c>
      <c r="AZ53" s="3">
        <f t="shared" si="63"/>
        <v>0</v>
      </c>
      <c r="BA53" s="3">
        <f t="shared" si="63"/>
        <v>0</v>
      </c>
      <c r="BB53" s="3">
        <f t="shared" si="63"/>
        <v>0</v>
      </c>
      <c r="BC53" s="3">
        <f t="shared" si="63"/>
        <v>0</v>
      </c>
      <c r="BD53" s="3">
        <f t="shared" si="63"/>
        <v>0</v>
      </c>
      <c r="BE53" s="3">
        <f t="shared" si="63"/>
        <v>0</v>
      </c>
      <c r="BF53" s="3">
        <f t="shared" si="63"/>
        <v>0</v>
      </c>
      <c r="BG53" s="3">
        <f t="shared" si="63"/>
        <v>0</v>
      </c>
      <c r="BH53" s="3">
        <f t="shared" si="63"/>
        <v>0</v>
      </c>
      <c r="BI53" s="3">
        <f t="shared" si="63"/>
        <v>0</v>
      </c>
      <c r="BJ53" s="3">
        <f t="shared" si="63"/>
        <v>0</v>
      </c>
      <c r="BK53" s="3">
        <f t="shared" si="63"/>
        <v>0</v>
      </c>
      <c r="BL53" s="3">
        <f t="shared" si="63"/>
        <v>0</v>
      </c>
      <c r="BM53" s="3">
        <f t="shared" si="63"/>
        <v>0</v>
      </c>
      <c r="BN53" s="3">
        <f t="shared" si="63"/>
        <v>0</v>
      </c>
      <c r="BO53" s="3">
        <f t="shared" si="63"/>
        <v>0</v>
      </c>
      <c r="BP53" s="3">
        <f t="shared" si="63"/>
        <v>0</v>
      </c>
      <c r="BQ53" s="3">
        <f t="shared" si="63"/>
        <v>0</v>
      </c>
      <c r="BR53" s="3">
        <f t="shared" si="63"/>
        <v>0</v>
      </c>
      <c r="BS53" s="3">
        <f t="shared" ref="BS53:CH53" si="64">BR53</f>
        <v>0</v>
      </c>
      <c r="BT53" s="3">
        <f t="shared" si="64"/>
        <v>0</v>
      </c>
      <c r="BU53" s="3">
        <f t="shared" si="64"/>
        <v>0</v>
      </c>
      <c r="BV53" s="3">
        <f t="shared" si="64"/>
        <v>0</v>
      </c>
      <c r="BW53" s="3">
        <f t="shared" si="64"/>
        <v>0</v>
      </c>
      <c r="BX53" s="3">
        <f t="shared" si="64"/>
        <v>0</v>
      </c>
      <c r="BY53" s="3">
        <f t="shared" si="64"/>
        <v>0</v>
      </c>
      <c r="BZ53" s="3">
        <f t="shared" si="64"/>
        <v>0</v>
      </c>
      <c r="CA53" s="3">
        <f t="shared" si="64"/>
        <v>0</v>
      </c>
      <c r="CB53" s="3">
        <f t="shared" si="64"/>
        <v>0</v>
      </c>
      <c r="CC53" s="3">
        <f t="shared" si="64"/>
        <v>0</v>
      </c>
      <c r="CD53" s="3">
        <f t="shared" si="64"/>
        <v>0</v>
      </c>
      <c r="CE53" s="3">
        <f t="shared" si="64"/>
        <v>0</v>
      </c>
      <c r="CF53" s="3">
        <f t="shared" si="64"/>
        <v>0</v>
      </c>
      <c r="CG53" s="3">
        <f t="shared" si="64"/>
        <v>0</v>
      </c>
      <c r="CH53" s="12">
        <f t="shared" si="64"/>
        <v>0</v>
      </c>
    </row>
    <row r="54" spans="1:86" ht="15" customHeight="1" x14ac:dyDescent="0.3">
      <c r="A54" s="568"/>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222" t="str">
        <f t="shared" si="36"/>
        <v>Monthly kWh</v>
      </c>
      <c r="C55" s="276">
        <f>SUM(C41:C54)</f>
        <v>0</v>
      </c>
      <c r="D55" s="276">
        <f t="shared" ref="D55:BO55" si="65">SUM(D41:D54)</f>
        <v>0</v>
      </c>
      <c r="E55" s="276">
        <f t="shared" si="65"/>
        <v>0</v>
      </c>
      <c r="F55" s="276">
        <f t="shared" si="65"/>
        <v>0</v>
      </c>
      <c r="G55" s="276">
        <f t="shared" si="65"/>
        <v>0</v>
      </c>
      <c r="H55" s="276">
        <f t="shared" si="65"/>
        <v>0</v>
      </c>
      <c r="I55" s="276">
        <f t="shared" si="65"/>
        <v>0</v>
      </c>
      <c r="J55" s="276">
        <f t="shared" si="65"/>
        <v>0</v>
      </c>
      <c r="K55" s="276">
        <f t="shared" si="65"/>
        <v>0</v>
      </c>
      <c r="L55" s="276">
        <f t="shared" si="65"/>
        <v>0</v>
      </c>
      <c r="M55" s="276">
        <f t="shared" si="65"/>
        <v>0</v>
      </c>
      <c r="N55" s="276">
        <f t="shared" si="65"/>
        <v>0</v>
      </c>
      <c r="O55" s="276">
        <f t="shared" si="65"/>
        <v>0</v>
      </c>
      <c r="P55" s="276">
        <f t="shared" si="65"/>
        <v>0</v>
      </c>
      <c r="Q55" s="276">
        <f t="shared" si="65"/>
        <v>0</v>
      </c>
      <c r="R55" s="276">
        <f t="shared" si="65"/>
        <v>0</v>
      </c>
      <c r="S55" s="276">
        <f t="shared" si="65"/>
        <v>0</v>
      </c>
      <c r="T55" s="276">
        <f t="shared" si="65"/>
        <v>0</v>
      </c>
      <c r="U55" s="276">
        <f t="shared" si="65"/>
        <v>0</v>
      </c>
      <c r="V55" s="276">
        <f t="shared" si="65"/>
        <v>0</v>
      </c>
      <c r="W55" s="276">
        <f t="shared" si="65"/>
        <v>0</v>
      </c>
      <c r="X55" s="276">
        <f t="shared" si="65"/>
        <v>0</v>
      </c>
      <c r="Y55" s="276">
        <f t="shared" si="65"/>
        <v>0</v>
      </c>
      <c r="Z55" s="276">
        <f t="shared" si="65"/>
        <v>0</v>
      </c>
      <c r="AA55" s="276">
        <f t="shared" si="65"/>
        <v>0</v>
      </c>
      <c r="AB55" s="276">
        <f t="shared" si="65"/>
        <v>0</v>
      </c>
      <c r="AC55" s="276">
        <f t="shared" si="65"/>
        <v>0</v>
      </c>
      <c r="AD55" s="276">
        <f t="shared" si="65"/>
        <v>0</v>
      </c>
      <c r="AE55" s="276">
        <f t="shared" si="65"/>
        <v>0</v>
      </c>
      <c r="AF55" s="276">
        <f t="shared" si="65"/>
        <v>0</v>
      </c>
      <c r="AG55" s="276">
        <f t="shared" si="65"/>
        <v>0</v>
      </c>
      <c r="AH55" s="276">
        <f t="shared" si="65"/>
        <v>0</v>
      </c>
      <c r="AI55" s="276">
        <f t="shared" si="65"/>
        <v>0</v>
      </c>
      <c r="AJ55" s="276">
        <f t="shared" si="65"/>
        <v>0</v>
      </c>
      <c r="AK55" s="276">
        <f t="shared" si="65"/>
        <v>0</v>
      </c>
      <c r="AL55" s="276">
        <f t="shared" si="65"/>
        <v>0</v>
      </c>
      <c r="AM55" s="276">
        <f t="shared" si="65"/>
        <v>0</v>
      </c>
      <c r="AN55" s="276">
        <f t="shared" si="65"/>
        <v>0</v>
      </c>
      <c r="AO55" s="276">
        <f t="shared" si="65"/>
        <v>0</v>
      </c>
      <c r="AP55" s="276">
        <f t="shared" si="65"/>
        <v>0</v>
      </c>
      <c r="AQ55" s="276">
        <f t="shared" si="65"/>
        <v>0</v>
      </c>
      <c r="AR55" s="276">
        <f t="shared" si="65"/>
        <v>0</v>
      </c>
      <c r="AS55" s="276">
        <f t="shared" si="65"/>
        <v>0</v>
      </c>
      <c r="AT55" s="276">
        <f t="shared" si="65"/>
        <v>0</v>
      </c>
      <c r="AU55" s="276">
        <f t="shared" si="65"/>
        <v>0</v>
      </c>
      <c r="AV55" s="276">
        <f t="shared" si="65"/>
        <v>0</v>
      </c>
      <c r="AW55" s="276">
        <f t="shared" si="65"/>
        <v>0</v>
      </c>
      <c r="AX55" s="276">
        <f t="shared" si="65"/>
        <v>0</v>
      </c>
      <c r="AY55" s="276">
        <f t="shared" si="65"/>
        <v>0</v>
      </c>
      <c r="AZ55" s="276">
        <f t="shared" si="65"/>
        <v>0</v>
      </c>
      <c r="BA55" s="276">
        <f t="shared" si="65"/>
        <v>0</v>
      </c>
      <c r="BB55" s="276">
        <f t="shared" si="65"/>
        <v>0</v>
      </c>
      <c r="BC55" s="276">
        <f t="shared" si="65"/>
        <v>0</v>
      </c>
      <c r="BD55" s="276">
        <f t="shared" si="65"/>
        <v>0</v>
      </c>
      <c r="BE55" s="276">
        <f t="shared" si="65"/>
        <v>0</v>
      </c>
      <c r="BF55" s="276">
        <f t="shared" si="65"/>
        <v>0</v>
      </c>
      <c r="BG55" s="276">
        <f t="shared" si="65"/>
        <v>0</v>
      </c>
      <c r="BH55" s="276">
        <f t="shared" si="65"/>
        <v>0</v>
      </c>
      <c r="BI55" s="276">
        <f t="shared" si="65"/>
        <v>0</v>
      </c>
      <c r="BJ55" s="276">
        <f t="shared" si="65"/>
        <v>0</v>
      </c>
      <c r="BK55" s="276">
        <f t="shared" si="65"/>
        <v>0</v>
      </c>
      <c r="BL55" s="276">
        <f t="shared" si="65"/>
        <v>0</v>
      </c>
      <c r="BM55" s="276">
        <f t="shared" si="65"/>
        <v>0</v>
      </c>
      <c r="BN55" s="276">
        <f t="shared" si="65"/>
        <v>0</v>
      </c>
      <c r="BO55" s="276">
        <f t="shared" si="65"/>
        <v>0</v>
      </c>
      <c r="BP55" s="276">
        <f t="shared" ref="BP55:CH55" si="66">SUM(BP41:BP54)</f>
        <v>0</v>
      </c>
      <c r="BQ55" s="276">
        <f t="shared" si="66"/>
        <v>0</v>
      </c>
      <c r="BR55" s="276">
        <f t="shared" si="66"/>
        <v>0</v>
      </c>
      <c r="BS55" s="276">
        <f t="shared" si="66"/>
        <v>0</v>
      </c>
      <c r="BT55" s="276">
        <f t="shared" si="66"/>
        <v>0</v>
      </c>
      <c r="BU55" s="276">
        <f t="shared" si="66"/>
        <v>0</v>
      </c>
      <c r="BV55" s="276">
        <f t="shared" si="66"/>
        <v>0</v>
      </c>
      <c r="BW55" s="276">
        <f t="shared" si="66"/>
        <v>0</v>
      </c>
      <c r="BX55" s="276">
        <f t="shared" si="66"/>
        <v>0</v>
      </c>
      <c r="BY55" s="276">
        <f t="shared" si="66"/>
        <v>0</v>
      </c>
      <c r="BZ55" s="276">
        <f t="shared" si="66"/>
        <v>0</v>
      </c>
      <c r="CA55" s="276">
        <f t="shared" si="66"/>
        <v>0</v>
      </c>
      <c r="CB55" s="276">
        <f t="shared" si="66"/>
        <v>0</v>
      </c>
      <c r="CC55" s="276">
        <f t="shared" si="66"/>
        <v>0</v>
      </c>
      <c r="CD55" s="276">
        <f t="shared" si="66"/>
        <v>0</v>
      </c>
      <c r="CE55" s="276">
        <f t="shared" si="66"/>
        <v>0</v>
      </c>
      <c r="CF55" s="276">
        <f t="shared" si="66"/>
        <v>0</v>
      </c>
      <c r="CG55" s="276">
        <f t="shared" si="66"/>
        <v>0</v>
      </c>
      <c r="CH55" s="279">
        <f t="shared" si="66"/>
        <v>0</v>
      </c>
    </row>
    <row r="56" spans="1:86" x14ac:dyDescent="0.3">
      <c r="A56" s="8"/>
      <c r="B56" s="299"/>
      <c r="C56" s="9"/>
      <c r="D56" s="299"/>
      <c r="E56" s="9"/>
      <c r="F56" s="299"/>
      <c r="G56" s="299"/>
      <c r="H56" s="9"/>
      <c r="I56" s="299"/>
      <c r="J56" s="299"/>
      <c r="K56" s="9"/>
      <c r="L56" s="299"/>
      <c r="M56" s="299"/>
      <c r="N56" s="9"/>
      <c r="O56" s="299"/>
      <c r="P56" s="299"/>
      <c r="Q56" s="9"/>
      <c r="R56" s="299"/>
      <c r="S56" s="299"/>
      <c r="T56" s="9"/>
      <c r="U56" s="299"/>
      <c r="V56" s="299"/>
      <c r="W56" s="9"/>
      <c r="X56" s="299"/>
      <c r="Y56" s="299"/>
      <c r="Z56" s="9"/>
      <c r="AA56" s="299"/>
      <c r="AB56" s="299"/>
      <c r="AC56" s="9"/>
      <c r="AD56" s="299"/>
      <c r="AE56" s="299"/>
      <c r="AF56" s="9"/>
      <c r="AG56" s="299"/>
      <c r="AH56" s="299"/>
      <c r="AI56" s="9"/>
      <c r="AJ56" s="299"/>
      <c r="AK56" s="299"/>
      <c r="AL56" s="9"/>
      <c r="AM56" s="299"/>
      <c r="AN56" s="299"/>
      <c r="AO56" s="9"/>
      <c r="AP56" s="299"/>
      <c r="AQ56" s="299"/>
      <c r="AR56" s="9"/>
      <c r="AS56" s="299"/>
      <c r="AT56" s="299"/>
      <c r="AU56" s="9"/>
      <c r="AV56" s="299"/>
      <c r="AW56" s="299"/>
      <c r="AX56" s="9"/>
      <c r="AY56" s="299"/>
      <c r="AZ56" s="299"/>
      <c r="BA56" s="9"/>
      <c r="BB56" s="299"/>
      <c r="BC56" s="299"/>
      <c r="BD56" s="9"/>
      <c r="BE56" s="299"/>
      <c r="BF56" s="299"/>
      <c r="BG56" s="9"/>
      <c r="BH56" s="299"/>
      <c r="BI56" s="299"/>
      <c r="BJ56" s="9"/>
      <c r="BK56" s="299"/>
      <c r="BL56" s="299"/>
      <c r="BM56" s="9"/>
      <c r="BN56" s="299"/>
      <c r="BO56" s="299"/>
      <c r="BP56" s="9"/>
      <c r="BQ56" s="299"/>
      <c r="BR56" s="299"/>
      <c r="BS56" s="9"/>
      <c r="BT56" s="299"/>
      <c r="BU56" s="299"/>
      <c r="BV56" s="9"/>
      <c r="BW56" s="299"/>
      <c r="BX56" s="299"/>
      <c r="BY56" s="9"/>
      <c r="BZ56" s="299"/>
      <c r="CA56" s="299"/>
      <c r="CB56" s="9"/>
      <c r="CC56" s="299"/>
      <c r="CD56" s="299"/>
      <c r="CE56" s="9"/>
      <c r="CF56" s="299"/>
      <c r="CG56" s="299"/>
      <c r="CH56" s="147"/>
    </row>
    <row r="57" spans="1:86" ht="15" thickBot="1" x14ac:dyDescent="0.35">
      <c r="A57" s="240" t="s">
        <v>183</v>
      </c>
      <c r="B57" s="240"/>
      <c r="C57" s="240"/>
      <c r="D57" s="240"/>
      <c r="E57" s="240"/>
      <c r="F57" s="240"/>
      <c r="G57" s="240"/>
      <c r="H57" s="240"/>
      <c r="I57" s="240"/>
      <c r="J57" s="240"/>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row>
    <row r="58" spans="1:86" ht="16.2" thickBot="1" x14ac:dyDescent="0.35">
      <c r="A58" s="570" t="s">
        <v>17</v>
      </c>
      <c r="B58" s="18" t="s">
        <v>10</v>
      </c>
      <c r="C58" s="174">
        <f>C$4</f>
        <v>44927</v>
      </c>
      <c r="D58" s="174">
        <f t="shared" ref="D58:BO58" si="67">D$4</f>
        <v>44958</v>
      </c>
      <c r="E58" s="174">
        <f t="shared" si="67"/>
        <v>44986</v>
      </c>
      <c r="F58" s="174">
        <f t="shared" si="67"/>
        <v>45017</v>
      </c>
      <c r="G58" s="174">
        <f t="shared" si="67"/>
        <v>45047</v>
      </c>
      <c r="H58" s="174">
        <f t="shared" si="67"/>
        <v>45078</v>
      </c>
      <c r="I58" s="174">
        <f t="shared" si="67"/>
        <v>45108</v>
      </c>
      <c r="J58" s="174">
        <f t="shared" si="67"/>
        <v>45139</v>
      </c>
      <c r="K58" s="174">
        <f t="shared" si="67"/>
        <v>45170</v>
      </c>
      <c r="L58" s="174">
        <f t="shared" si="67"/>
        <v>45200</v>
      </c>
      <c r="M58" s="174">
        <f t="shared" si="67"/>
        <v>45231</v>
      </c>
      <c r="N58" s="174">
        <f t="shared" si="67"/>
        <v>45261</v>
      </c>
      <c r="O58" s="174">
        <f t="shared" si="67"/>
        <v>45292</v>
      </c>
      <c r="P58" s="174">
        <f t="shared" si="67"/>
        <v>45323</v>
      </c>
      <c r="Q58" s="174">
        <f t="shared" si="67"/>
        <v>45352</v>
      </c>
      <c r="R58" s="174">
        <f t="shared" si="67"/>
        <v>45383</v>
      </c>
      <c r="S58" s="174">
        <f t="shared" si="67"/>
        <v>45413</v>
      </c>
      <c r="T58" s="174">
        <f t="shared" si="67"/>
        <v>45444</v>
      </c>
      <c r="U58" s="174">
        <f t="shared" si="67"/>
        <v>45474</v>
      </c>
      <c r="V58" s="174">
        <f t="shared" si="67"/>
        <v>45505</v>
      </c>
      <c r="W58" s="174">
        <f t="shared" si="67"/>
        <v>45536</v>
      </c>
      <c r="X58" s="174">
        <f t="shared" si="67"/>
        <v>45566</v>
      </c>
      <c r="Y58" s="174">
        <f t="shared" si="67"/>
        <v>45597</v>
      </c>
      <c r="Z58" s="174">
        <f t="shared" si="67"/>
        <v>45627</v>
      </c>
      <c r="AA58" s="174">
        <f t="shared" si="67"/>
        <v>45658</v>
      </c>
      <c r="AB58" s="174">
        <f t="shared" si="67"/>
        <v>45689</v>
      </c>
      <c r="AC58" s="174">
        <f t="shared" si="67"/>
        <v>45717</v>
      </c>
      <c r="AD58" s="174">
        <f t="shared" si="67"/>
        <v>45748</v>
      </c>
      <c r="AE58" s="174">
        <f t="shared" si="67"/>
        <v>45778</v>
      </c>
      <c r="AF58" s="174">
        <f t="shared" si="67"/>
        <v>45809</v>
      </c>
      <c r="AG58" s="174">
        <f t="shared" si="67"/>
        <v>45839</v>
      </c>
      <c r="AH58" s="174">
        <f t="shared" si="67"/>
        <v>45870</v>
      </c>
      <c r="AI58" s="174">
        <f t="shared" si="67"/>
        <v>45901</v>
      </c>
      <c r="AJ58" s="174">
        <f t="shared" si="67"/>
        <v>45931</v>
      </c>
      <c r="AK58" s="174">
        <f t="shared" si="67"/>
        <v>45962</v>
      </c>
      <c r="AL58" s="174">
        <f t="shared" si="67"/>
        <v>45992</v>
      </c>
      <c r="AM58" s="174">
        <f t="shared" si="67"/>
        <v>46023</v>
      </c>
      <c r="AN58" s="174">
        <f t="shared" si="67"/>
        <v>46054</v>
      </c>
      <c r="AO58" s="174">
        <f t="shared" si="67"/>
        <v>46082</v>
      </c>
      <c r="AP58" s="174">
        <f t="shared" si="67"/>
        <v>46113</v>
      </c>
      <c r="AQ58" s="174">
        <f t="shared" si="67"/>
        <v>46143</v>
      </c>
      <c r="AR58" s="174">
        <f t="shared" si="67"/>
        <v>46174</v>
      </c>
      <c r="AS58" s="174">
        <f t="shared" si="67"/>
        <v>46204</v>
      </c>
      <c r="AT58" s="174">
        <f t="shared" si="67"/>
        <v>46235</v>
      </c>
      <c r="AU58" s="174">
        <f t="shared" si="67"/>
        <v>46266</v>
      </c>
      <c r="AV58" s="174">
        <f t="shared" si="67"/>
        <v>46296</v>
      </c>
      <c r="AW58" s="174">
        <f t="shared" si="67"/>
        <v>46327</v>
      </c>
      <c r="AX58" s="174">
        <f t="shared" si="67"/>
        <v>46357</v>
      </c>
      <c r="AY58" s="174">
        <f t="shared" si="67"/>
        <v>46388</v>
      </c>
      <c r="AZ58" s="174">
        <f t="shared" si="67"/>
        <v>46419</v>
      </c>
      <c r="BA58" s="174">
        <f t="shared" si="67"/>
        <v>46447</v>
      </c>
      <c r="BB58" s="174">
        <f t="shared" si="67"/>
        <v>46478</v>
      </c>
      <c r="BC58" s="174">
        <f t="shared" si="67"/>
        <v>46508</v>
      </c>
      <c r="BD58" s="174">
        <f t="shared" si="67"/>
        <v>46539</v>
      </c>
      <c r="BE58" s="174">
        <f t="shared" si="67"/>
        <v>46569</v>
      </c>
      <c r="BF58" s="174">
        <f t="shared" si="67"/>
        <v>46600</v>
      </c>
      <c r="BG58" s="174">
        <f t="shared" si="67"/>
        <v>46631</v>
      </c>
      <c r="BH58" s="174">
        <f t="shared" si="67"/>
        <v>46661</v>
      </c>
      <c r="BI58" s="174">
        <f t="shared" si="67"/>
        <v>46692</v>
      </c>
      <c r="BJ58" s="174">
        <f t="shared" si="67"/>
        <v>46722</v>
      </c>
      <c r="BK58" s="174">
        <f t="shared" si="67"/>
        <v>46753</v>
      </c>
      <c r="BL58" s="174">
        <f t="shared" si="67"/>
        <v>46784</v>
      </c>
      <c r="BM58" s="174">
        <f t="shared" si="67"/>
        <v>46813</v>
      </c>
      <c r="BN58" s="174">
        <f t="shared" si="67"/>
        <v>46844</v>
      </c>
      <c r="BO58" s="174">
        <f t="shared" si="67"/>
        <v>46874</v>
      </c>
      <c r="BP58" s="174">
        <f t="shared" ref="BP58:CH58" si="68">BP$4</f>
        <v>46905</v>
      </c>
      <c r="BQ58" s="174">
        <f t="shared" si="68"/>
        <v>46935</v>
      </c>
      <c r="BR58" s="174">
        <f t="shared" si="68"/>
        <v>46966</v>
      </c>
      <c r="BS58" s="174">
        <f t="shared" si="68"/>
        <v>46997</v>
      </c>
      <c r="BT58" s="174">
        <f t="shared" si="68"/>
        <v>47027</v>
      </c>
      <c r="BU58" s="174">
        <f t="shared" si="68"/>
        <v>47058</v>
      </c>
      <c r="BV58" s="174">
        <f t="shared" si="68"/>
        <v>47088</v>
      </c>
      <c r="BW58" s="174">
        <f t="shared" si="68"/>
        <v>47119</v>
      </c>
      <c r="BX58" s="174">
        <f t="shared" si="68"/>
        <v>47150</v>
      </c>
      <c r="BY58" s="174">
        <f t="shared" si="68"/>
        <v>47178</v>
      </c>
      <c r="BZ58" s="174">
        <f t="shared" si="68"/>
        <v>47209</v>
      </c>
      <c r="CA58" s="174">
        <f t="shared" si="68"/>
        <v>47239</v>
      </c>
      <c r="CB58" s="174">
        <f t="shared" si="68"/>
        <v>47270</v>
      </c>
      <c r="CC58" s="174">
        <f t="shared" si="68"/>
        <v>47300</v>
      </c>
      <c r="CD58" s="174">
        <f t="shared" si="68"/>
        <v>47331</v>
      </c>
      <c r="CE58" s="174">
        <f t="shared" si="68"/>
        <v>47362</v>
      </c>
      <c r="CF58" s="174">
        <f t="shared" si="68"/>
        <v>47392</v>
      </c>
      <c r="CG58" s="174">
        <f t="shared" si="68"/>
        <v>47423</v>
      </c>
      <c r="CH58" s="175">
        <f t="shared" si="68"/>
        <v>47453</v>
      </c>
    </row>
    <row r="59" spans="1:86" ht="15" customHeight="1" x14ac:dyDescent="0.3">
      <c r="A59" s="571"/>
      <c r="B59" s="14" t="str">
        <f t="shared" ref="B59:B72" si="69">B41</f>
        <v>Air Comp</v>
      </c>
      <c r="C59" s="30">
        <f>((C5*0.5)-C41)*C78*C93*C$2</f>
        <v>0</v>
      </c>
      <c r="D59" s="30">
        <f>((D5*0.5)+C23-D41)*D78*D93*D$2</f>
        <v>0</v>
      </c>
      <c r="E59" s="30">
        <f t="shared" ref="E59:BP59" si="70">((E5*0.5)+D23-E41)*E78*E93*E$2</f>
        <v>0</v>
      </c>
      <c r="F59" s="30">
        <f t="shared" si="70"/>
        <v>0</v>
      </c>
      <c r="G59" s="30">
        <f t="shared" si="70"/>
        <v>0</v>
      </c>
      <c r="H59" s="30">
        <f t="shared" si="70"/>
        <v>0</v>
      </c>
      <c r="I59" s="30">
        <f t="shared" si="70"/>
        <v>0</v>
      </c>
      <c r="J59" s="30">
        <f t="shared" si="70"/>
        <v>0</v>
      </c>
      <c r="K59" s="30">
        <f t="shared" si="70"/>
        <v>0</v>
      </c>
      <c r="L59" s="30">
        <f t="shared" si="70"/>
        <v>0</v>
      </c>
      <c r="M59" s="30">
        <f t="shared" si="70"/>
        <v>0</v>
      </c>
      <c r="N59" s="30">
        <f t="shared" si="70"/>
        <v>0</v>
      </c>
      <c r="O59" s="30">
        <f t="shared" si="70"/>
        <v>0</v>
      </c>
      <c r="P59" s="30">
        <f t="shared" si="70"/>
        <v>0</v>
      </c>
      <c r="Q59" s="30">
        <f t="shared" si="70"/>
        <v>0</v>
      </c>
      <c r="R59" s="30">
        <f t="shared" si="70"/>
        <v>0</v>
      </c>
      <c r="S59" s="30">
        <f t="shared" si="70"/>
        <v>0</v>
      </c>
      <c r="T59" s="30">
        <f t="shared" si="70"/>
        <v>0</v>
      </c>
      <c r="U59" s="30">
        <f t="shared" si="70"/>
        <v>0</v>
      </c>
      <c r="V59" s="30">
        <f t="shared" si="70"/>
        <v>0</v>
      </c>
      <c r="W59" s="30">
        <f t="shared" si="70"/>
        <v>0</v>
      </c>
      <c r="X59" s="30">
        <f t="shared" si="70"/>
        <v>0</v>
      </c>
      <c r="Y59" s="30">
        <f t="shared" si="70"/>
        <v>0</v>
      </c>
      <c r="Z59" s="30">
        <f t="shared" si="70"/>
        <v>0</v>
      </c>
      <c r="AA59" s="30">
        <f t="shared" si="70"/>
        <v>0</v>
      </c>
      <c r="AB59" s="30">
        <f t="shared" si="70"/>
        <v>0</v>
      </c>
      <c r="AC59" s="30">
        <f t="shared" si="70"/>
        <v>0</v>
      </c>
      <c r="AD59" s="30">
        <f t="shared" si="70"/>
        <v>0</v>
      </c>
      <c r="AE59" s="30">
        <f t="shared" si="70"/>
        <v>0</v>
      </c>
      <c r="AF59" s="30">
        <f t="shared" si="70"/>
        <v>0</v>
      </c>
      <c r="AG59" s="30">
        <f t="shared" si="70"/>
        <v>0</v>
      </c>
      <c r="AH59" s="30">
        <f t="shared" si="70"/>
        <v>0</v>
      </c>
      <c r="AI59" s="30">
        <f t="shared" si="70"/>
        <v>0</v>
      </c>
      <c r="AJ59" s="30">
        <f t="shared" si="70"/>
        <v>0</v>
      </c>
      <c r="AK59" s="30">
        <f t="shared" si="70"/>
        <v>0</v>
      </c>
      <c r="AL59" s="30">
        <f t="shared" si="70"/>
        <v>0</v>
      </c>
      <c r="AM59" s="30">
        <f t="shared" si="70"/>
        <v>0</v>
      </c>
      <c r="AN59" s="30">
        <f t="shared" si="70"/>
        <v>0</v>
      </c>
      <c r="AO59" s="30">
        <f t="shared" si="70"/>
        <v>0</v>
      </c>
      <c r="AP59" s="30">
        <f t="shared" si="70"/>
        <v>0</v>
      </c>
      <c r="AQ59" s="30">
        <f t="shared" si="70"/>
        <v>0</v>
      </c>
      <c r="AR59" s="30">
        <f t="shared" si="70"/>
        <v>0</v>
      </c>
      <c r="AS59" s="30">
        <f t="shared" si="70"/>
        <v>0</v>
      </c>
      <c r="AT59" s="30">
        <f t="shared" si="70"/>
        <v>0</v>
      </c>
      <c r="AU59" s="30">
        <f t="shared" si="70"/>
        <v>0</v>
      </c>
      <c r="AV59" s="30">
        <f t="shared" si="70"/>
        <v>0</v>
      </c>
      <c r="AW59" s="30">
        <f t="shared" si="70"/>
        <v>0</v>
      </c>
      <c r="AX59" s="30">
        <f t="shared" si="70"/>
        <v>0</v>
      </c>
      <c r="AY59" s="30">
        <f t="shared" si="70"/>
        <v>0</v>
      </c>
      <c r="AZ59" s="30">
        <f t="shared" si="70"/>
        <v>0</v>
      </c>
      <c r="BA59" s="30">
        <f t="shared" si="70"/>
        <v>0</v>
      </c>
      <c r="BB59" s="30">
        <f t="shared" si="70"/>
        <v>0</v>
      </c>
      <c r="BC59" s="30">
        <f t="shared" si="70"/>
        <v>0</v>
      </c>
      <c r="BD59" s="30">
        <f t="shared" si="70"/>
        <v>0</v>
      </c>
      <c r="BE59" s="30">
        <f t="shared" si="70"/>
        <v>0</v>
      </c>
      <c r="BF59" s="30">
        <f t="shared" si="70"/>
        <v>0</v>
      </c>
      <c r="BG59" s="30">
        <f t="shared" si="70"/>
        <v>0</v>
      </c>
      <c r="BH59" s="30">
        <f t="shared" si="70"/>
        <v>0</v>
      </c>
      <c r="BI59" s="30">
        <f t="shared" si="70"/>
        <v>0</v>
      </c>
      <c r="BJ59" s="30">
        <f t="shared" si="70"/>
        <v>0</v>
      </c>
      <c r="BK59" s="30">
        <f t="shared" si="70"/>
        <v>0</v>
      </c>
      <c r="BL59" s="30">
        <f t="shared" si="70"/>
        <v>0</v>
      </c>
      <c r="BM59" s="30">
        <f t="shared" si="70"/>
        <v>0</v>
      </c>
      <c r="BN59" s="30">
        <f t="shared" si="70"/>
        <v>0</v>
      </c>
      <c r="BO59" s="30">
        <f t="shared" si="70"/>
        <v>0</v>
      </c>
      <c r="BP59" s="30">
        <f t="shared" si="70"/>
        <v>0</v>
      </c>
      <c r="BQ59" s="30">
        <f t="shared" ref="BQ59:CH59" si="71">((BQ5*0.5)+BP23-BQ41)*BQ78*BQ93*BQ$2</f>
        <v>0</v>
      </c>
      <c r="BR59" s="30">
        <f t="shared" si="71"/>
        <v>0</v>
      </c>
      <c r="BS59" s="30">
        <f t="shared" si="71"/>
        <v>0</v>
      </c>
      <c r="BT59" s="30">
        <f t="shared" si="71"/>
        <v>0</v>
      </c>
      <c r="BU59" s="30">
        <f t="shared" si="71"/>
        <v>0</v>
      </c>
      <c r="BV59" s="30">
        <f t="shared" si="71"/>
        <v>0</v>
      </c>
      <c r="BW59" s="30">
        <f t="shared" si="71"/>
        <v>0</v>
      </c>
      <c r="BX59" s="30">
        <f t="shared" si="71"/>
        <v>0</v>
      </c>
      <c r="BY59" s="30">
        <f t="shared" si="71"/>
        <v>0</v>
      </c>
      <c r="BZ59" s="30">
        <f t="shared" si="71"/>
        <v>0</v>
      </c>
      <c r="CA59" s="30">
        <f t="shared" si="71"/>
        <v>0</v>
      </c>
      <c r="CB59" s="30">
        <f t="shared" si="71"/>
        <v>0</v>
      </c>
      <c r="CC59" s="30">
        <f t="shared" si="71"/>
        <v>0</v>
      </c>
      <c r="CD59" s="30">
        <f t="shared" si="71"/>
        <v>0</v>
      </c>
      <c r="CE59" s="30">
        <f t="shared" si="71"/>
        <v>0</v>
      </c>
      <c r="CF59" s="30">
        <f t="shared" si="71"/>
        <v>0</v>
      </c>
      <c r="CG59" s="30">
        <f t="shared" si="71"/>
        <v>0</v>
      </c>
      <c r="CH59" s="33">
        <f t="shared" si="71"/>
        <v>0</v>
      </c>
    </row>
    <row r="60" spans="1:86" ht="15.6" x14ac:dyDescent="0.3">
      <c r="A60" s="571"/>
      <c r="B60" s="14" t="str">
        <f t="shared" si="69"/>
        <v>Building Shell</v>
      </c>
      <c r="C60" s="30">
        <f t="shared" ref="C60:C71" si="72">((C6*0.5)-C42)*C79*C94*C$2</f>
        <v>0</v>
      </c>
      <c r="D60" s="30">
        <f t="shared" ref="D60:BO60" si="73">((D6*0.5)+C24-D42)*D79*D94*D$2</f>
        <v>0</v>
      </c>
      <c r="E60" s="30">
        <f t="shared" si="73"/>
        <v>0</v>
      </c>
      <c r="F60" s="30">
        <f t="shared" si="73"/>
        <v>0</v>
      </c>
      <c r="G60" s="30">
        <f t="shared" si="73"/>
        <v>0</v>
      </c>
      <c r="H60" s="30">
        <f t="shared" si="73"/>
        <v>0</v>
      </c>
      <c r="I60" s="30">
        <f t="shared" si="73"/>
        <v>0</v>
      </c>
      <c r="J60" s="30">
        <f t="shared" si="73"/>
        <v>0</v>
      </c>
      <c r="K60" s="30">
        <f t="shared" si="73"/>
        <v>0</v>
      </c>
      <c r="L60" s="30">
        <f t="shared" si="73"/>
        <v>0</v>
      </c>
      <c r="M60" s="30">
        <f t="shared" si="73"/>
        <v>0</v>
      </c>
      <c r="N60" s="30">
        <f t="shared" si="73"/>
        <v>0</v>
      </c>
      <c r="O60" s="30">
        <f t="shared" si="73"/>
        <v>0</v>
      </c>
      <c r="P60" s="30">
        <f t="shared" si="73"/>
        <v>0</v>
      </c>
      <c r="Q60" s="30">
        <f t="shared" si="73"/>
        <v>0</v>
      </c>
      <c r="R60" s="30">
        <f t="shared" si="73"/>
        <v>0</v>
      </c>
      <c r="S60" s="30">
        <f t="shared" si="73"/>
        <v>0</v>
      </c>
      <c r="T60" s="30">
        <f t="shared" si="73"/>
        <v>0</v>
      </c>
      <c r="U60" s="30">
        <f t="shared" si="73"/>
        <v>0</v>
      </c>
      <c r="V60" s="30">
        <f t="shared" si="73"/>
        <v>0</v>
      </c>
      <c r="W60" s="30">
        <f t="shared" si="73"/>
        <v>0</v>
      </c>
      <c r="X60" s="30">
        <f t="shared" si="73"/>
        <v>0</v>
      </c>
      <c r="Y60" s="30">
        <f t="shared" si="73"/>
        <v>0</v>
      </c>
      <c r="Z60" s="30">
        <f t="shared" si="73"/>
        <v>0</v>
      </c>
      <c r="AA60" s="30">
        <f t="shared" si="73"/>
        <v>0</v>
      </c>
      <c r="AB60" s="30">
        <f t="shared" si="73"/>
        <v>0</v>
      </c>
      <c r="AC60" s="30">
        <f t="shared" si="73"/>
        <v>0</v>
      </c>
      <c r="AD60" s="30">
        <f t="shared" si="73"/>
        <v>0</v>
      </c>
      <c r="AE60" s="30">
        <f t="shared" si="73"/>
        <v>0</v>
      </c>
      <c r="AF60" s="30">
        <f t="shared" si="73"/>
        <v>0</v>
      </c>
      <c r="AG60" s="30">
        <f t="shared" si="73"/>
        <v>0</v>
      </c>
      <c r="AH60" s="30">
        <f t="shared" si="73"/>
        <v>0</v>
      </c>
      <c r="AI60" s="30">
        <f t="shared" si="73"/>
        <v>0</v>
      </c>
      <c r="AJ60" s="30">
        <f t="shared" si="73"/>
        <v>0</v>
      </c>
      <c r="AK60" s="30">
        <f t="shared" si="73"/>
        <v>0</v>
      </c>
      <c r="AL60" s="30">
        <f t="shared" si="73"/>
        <v>0</v>
      </c>
      <c r="AM60" s="30">
        <f t="shared" si="73"/>
        <v>0</v>
      </c>
      <c r="AN60" s="30">
        <f t="shared" si="73"/>
        <v>0</v>
      </c>
      <c r="AO60" s="30">
        <f t="shared" si="73"/>
        <v>0</v>
      </c>
      <c r="AP60" s="30">
        <f t="shared" si="73"/>
        <v>0</v>
      </c>
      <c r="AQ60" s="30">
        <f t="shared" si="73"/>
        <v>0</v>
      </c>
      <c r="AR60" s="30">
        <f t="shared" si="73"/>
        <v>0</v>
      </c>
      <c r="AS60" s="30">
        <f t="shared" si="73"/>
        <v>0</v>
      </c>
      <c r="AT60" s="30">
        <f t="shared" si="73"/>
        <v>0</v>
      </c>
      <c r="AU60" s="30">
        <f t="shared" si="73"/>
        <v>0</v>
      </c>
      <c r="AV60" s="30">
        <f t="shared" si="73"/>
        <v>0</v>
      </c>
      <c r="AW60" s="30">
        <f t="shared" si="73"/>
        <v>0</v>
      </c>
      <c r="AX60" s="30">
        <f t="shared" si="73"/>
        <v>0</v>
      </c>
      <c r="AY60" s="30">
        <f t="shared" si="73"/>
        <v>0</v>
      </c>
      <c r="AZ60" s="30">
        <f t="shared" si="73"/>
        <v>0</v>
      </c>
      <c r="BA60" s="30">
        <f t="shared" si="73"/>
        <v>0</v>
      </c>
      <c r="BB60" s="30">
        <f t="shared" si="73"/>
        <v>0</v>
      </c>
      <c r="BC60" s="30">
        <f t="shared" si="73"/>
        <v>0</v>
      </c>
      <c r="BD60" s="30">
        <f t="shared" si="73"/>
        <v>0</v>
      </c>
      <c r="BE60" s="30">
        <f t="shared" si="73"/>
        <v>0</v>
      </c>
      <c r="BF60" s="30">
        <f t="shared" si="73"/>
        <v>0</v>
      </c>
      <c r="BG60" s="30">
        <f t="shared" si="73"/>
        <v>0</v>
      </c>
      <c r="BH60" s="30">
        <f t="shared" si="73"/>
        <v>0</v>
      </c>
      <c r="BI60" s="30">
        <f t="shared" si="73"/>
        <v>0</v>
      </c>
      <c r="BJ60" s="30">
        <f t="shared" si="73"/>
        <v>0</v>
      </c>
      <c r="BK60" s="30">
        <f t="shared" si="73"/>
        <v>0</v>
      </c>
      <c r="BL60" s="30">
        <f t="shared" si="73"/>
        <v>0</v>
      </c>
      <c r="BM60" s="30">
        <f t="shared" si="73"/>
        <v>0</v>
      </c>
      <c r="BN60" s="30">
        <f t="shared" si="73"/>
        <v>0</v>
      </c>
      <c r="BO60" s="30">
        <f t="shared" si="73"/>
        <v>0</v>
      </c>
      <c r="BP60" s="30">
        <f t="shared" ref="BP60:CH60" si="74">((BP6*0.5)+BO24-BP42)*BP79*BP94*BP$2</f>
        <v>0</v>
      </c>
      <c r="BQ60" s="30">
        <f t="shared" si="74"/>
        <v>0</v>
      </c>
      <c r="BR60" s="30">
        <f t="shared" si="74"/>
        <v>0</v>
      </c>
      <c r="BS60" s="30">
        <f t="shared" si="74"/>
        <v>0</v>
      </c>
      <c r="BT60" s="30">
        <f t="shared" si="74"/>
        <v>0</v>
      </c>
      <c r="BU60" s="30">
        <f t="shared" si="74"/>
        <v>0</v>
      </c>
      <c r="BV60" s="30">
        <f t="shared" si="74"/>
        <v>0</v>
      </c>
      <c r="BW60" s="30">
        <f t="shared" si="74"/>
        <v>0</v>
      </c>
      <c r="BX60" s="30">
        <f t="shared" si="74"/>
        <v>0</v>
      </c>
      <c r="BY60" s="30">
        <f t="shared" si="74"/>
        <v>0</v>
      </c>
      <c r="BZ60" s="30">
        <f t="shared" si="74"/>
        <v>0</v>
      </c>
      <c r="CA60" s="30">
        <f t="shared" si="74"/>
        <v>0</v>
      </c>
      <c r="CB60" s="30">
        <f t="shared" si="74"/>
        <v>0</v>
      </c>
      <c r="CC60" s="30">
        <f t="shared" si="74"/>
        <v>0</v>
      </c>
      <c r="CD60" s="30">
        <f t="shared" si="74"/>
        <v>0</v>
      </c>
      <c r="CE60" s="30">
        <f t="shared" si="74"/>
        <v>0</v>
      </c>
      <c r="CF60" s="30">
        <f t="shared" si="74"/>
        <v>0</v>
      </c>
      <c r="CG60" s="30">
        <f t="shared" si="74"/>
        <v>0</v>
      </c>
      <c r="CH60" s="33">
        <f t="shared" si="74"/>
        <v>0</v>
      </c>
    </row>
    <row r="61" spans="1:86" ht="15.6" x14ac:dyDescent="0.3">
      <c r="A61" s="571"/>
      <c r="B61" s="14" t="str">
        <f t="shared" si="69"/>
        <v>Cooking</v>
      </c>
      <c r="C61" s="30">
        <f t="shared" si="72"/>
        <v>0</v>
      </c>
      <c r="D61" s="30">
        <f t="shared" ref="D61:BO61" si="75">((D7*0.5)+C25-D43)*D80*D95*D$2</f>
        <v>0</v>
      </c>
      <c r="E61" s="30">
        <f t="shared" si="75"/>
        <v>0</v>
      </c>
      <c r="F61" s="30">
        <f t="shared" si="75"/>
        <v>0</v>
      </c>
      <c r="G61" s="30">
        <f t="shared" si="75"/>
        <v>0</v>
      </c>
      <c r="H61" s="30">
        <f t="shared" si="75"/>
        <v>0</v>
      </c>
      <c r="I61" s="30">
        <f t="shared" si="75"/>
        <v>0</v>
      </c>
      <c r="J61" s="30">
        <f t="shared" si="75"/>
        <v>0</v>
      </c>
      <c r="K61" s="30">
        <f t="shared" si="75"/>
        <v>0</v>
      </c>
      <c r="L61" s="30">
        <f t="shared" si="75"/>
        <v>0</v>
      </c>
      <c r="M61" s="30">
        <f t="shared" si="75"/>
        <v>0</v>
      </c>
      <c r="N61" s="30">
        <f t="shared" si="75"/>
        <v>0</v>
      </c>
      <c r="O61" s="30">
        <f t="shared" si="75"/>
        <v>0</v>
      </c>
      <c r="P61" s="30">
        <f t="shared" si="75"/>
        <v>0</v>
      </c>
      <c r="Q61" s="30">
        <f t="shared" si="75"/>
        <v>0</v>
      </c>
      <c r="R61" s="30">
        <f t="shared" si="75"/>
        <v>0</v>
      </c>
      <c r="S61" s="30">
        <f t="shared" si="75"/>
        <v>0</v>
      </c>
      <c r="T61" s="30">
        <f t="shared" si="75"/>
        <v>0</v>
      </c>
      <c r="U61" s="30">
        <f t="shared" si="75"/>
        <v>0</v>
      </c>
      <c r="V61" s="30">
        <f t="shared" si="75"/>
        <v>0</v>
      </c>
      <c r="W61" s="30">
        <f t="shared" si="75"/>
        <v>0</v>
      </c>
      <c r="X61" s="30">
        <f t="shared" si="75"/>
        <v>0</v>
      </c>
      <c r="Y61" s="30">
        <f t="shared" si="75"/>
        <v>0</v>
      </c>
      <c r="Z61" s="30">
        <f t="shared" si="75"/>
        <v>0</v>
      </c>
      <c r="AA61" s="30">
        <f t="shared" si="75"/>
        <v>0</v>
      </c>
      <c r="AB61" s="30">
        <f t="shared" si="75"/>
        <v>0</v>
      </c>
      <c r="AC61" s="30">
        <f t="shared" si="75"/>
        <v>0</v>
      </c>
      <c r="AD61" s="30">
        <f t="shared" si="75"/>
        <v>0</v>
      </c>
      <c r="AE61" s="30">
        <f t="shared" si="75"/>
        <v>0</v>
      </c>
      <c r="AF61" s="30">
        <f t="shared" si="75"/>
        <v>0</v>
      </c>
      <c r="AG61" s="30">
        <f t="shared" si="75"/>
        <v>0</v>
      </c>
      <c r="AH61" s="30">
        <f t="shared" si="75"/>
        <v>0</v>
      </c>
      <c r="AI61" s="30">
        <f t="shared" si="75"/>
        <v>0</v>
      </c>
      <c r="AJ61" s="30">
        <f t="shared" si="75"/>
        <v>0</v>
      </c>
      <c r="AK61" s="30">
        <f t="shared" si="75"/>
        <v>0</v>
      </c>
      <c r="AL61" s="30">
        <f t="shared" si="75"/>
        <v>0</v>
      </c>
      <c r="AM61" s="30">
        <f t="shared" si="75"/>
        <v>0</v>
      </c>
      <c r="AN61" s="30">
        <f t="shared" si="75"/>
        <v>0</v>
      </c>
      <c r="AO61" s="30">
        <f t="shared" si="75"/>
        <v>0</v>
      </c>
      <c r="AP61" s="30">
        <f t="shared" si="75"/>
        <v>0</v>
      </c>
      <c r="AQ61" s="30">
        <f t="shared" si="75"/>
        <v>0</v>
      </c>
      <c r="AR61" s="30">
        <f t="shared" si="75"/>
        <v>0</v>
      </c>
      <c r="AS61" s="30">
        <f t="shared" si="75"/>
        <v>0</v>
      </c>
      <c r="AT61" s="30">
        <f t="shared" si="75"/>
        <v>0</v>
      </c>
      <c r="AU61" s="30">
        <f t="shared" si="75"/>
        <v>0</v>
      </c>
      <c r="AV61" s="30">
        <f t="shared" si="75"/>
        <v>0</v>
      </c>
      <c r="AW61" s="30">
        <f t="shared" si="75"/>
        <v>0</v>
      </c>
      <c r="AX61" s="30">
        <f t="shared" si="75"/>
        <v>0</v>
      </c>
      <c r="AY61" s="30">
        <f t="shared" si="75"/>
        <v>0</v>
      </c>
      <c r="AZ61" s="30">
        <f t="shared" si="75"/>
        <v>0</v>
      </c>
      <c r="BA61" s="30">
        <f t="shared" si="75"/>
        <v>0</v>
      </c>
      <c r="BB61" s="30">
        <f t="shared" si="75"/>
        <v>0</v>
      </c>
      <c r="BC61" s="30">
        <f t="shared" si="75"/>
        <v>0</v>
      </c>
      <c r="BD61" s="30">
        <f t="shared" si="75"/>
        <v>0</v>
      </c>
      <c r="BE61" s="30">
        <f t="shared" si="75"/>
        <v>0</v>
      </c>
      <c r="BF61" s="30">
        <f t="shared" si="75"/>
        <v>0</v>
      </c>
      <c r="BG61" s="30">
        <f t="shared" si="75"/>
        <v>0</v>
      </c>
      <c r="BH61" s="30">
        <f t="shared" si="75"/>
        <v>0</v>
      </c>
      <c r="BI61" s="30">
        <f t="shared" si="75"/>
        <v>0</v>
      </c>
      <c r="BJ61" s="30">
        <f t="shared" si="75"/>
        <v>0</v>
      </c>
      <c r="BK61" s="30">
        <f t="shared" si="75"/>
        <v>0</v>
      </c>
      <c r="BL61" s="30">
        <f t="shared" si="75"/>
        <v>0</v>
      </c>
      <c r="BM61" s="30">
        <f t="shared" si="75"/>
        <v>0</v>
      </c>
      <c r="BN61" s="30">
        <f t="shared" si="75"/>
        <v>0</v>
      </c>
      <c r="BO61" s="30">
        <f t="shared" si="75"/>
        <v>0</v>
      </c>
      <c r="BP61" s="30">
        <f t="shared" ref="BP61:CH61" si="76">((BP7*0.5)+BO25-BP43)*BP80*BP95*BP$2</f>
        <v>0</v>
      </c>
      <c r="BQ61" s="30">
        <f t="shared" si="76"/>
        <v>0</v>
      </c>
      <c r="BR61" s="30">
        <f t="shared" si="76"/>
        <v>0</v>
      </c>
      <c r="BS61" s="30">
        <f t="shared" si="76"/>
        <v>0</v>
      </c>
      <c r="BT61" s="30">
        <f t="shared" si="76"/>
        <v>0</v>
      </c>
      <c r="BU61" s="30">
        <f t="shared" si="76"/>
        <v>0</v>
      </c>
      <c r="BV61" s="30">
        <f t="shared" si="76"/>
        <v>0</v>
      </c>
      <c r="BW61" s="30">
        <f t="shared" si="76"/>
        <v>0</v>
      </c>
      <c r="BX61" s="30">
        <f t="shared" si="76"/>
        <v>0</v>
      </c>
      <c r="BY61" s="30">
        <f t="shared" si="76"/>
        <v>0</v>
      </c>
      <c r="BZ61" s="30">
        <f t="shared" si="76"/>
        <v>0</v>
      </c>
      <c r="CA61" s="30">
        <f t="shared" si="76"/>
        <v>0</v>
      </c>
      <c r="CB61" s="30">
        <f t="shared" si="76"/>
        <v>0</v>
      </c>
      <c r="CC61" s="30">
        <f t="shared" si="76"/>
        <v>0</v>
      </c>
      <c r="CD61" s="30">
        <f t="shared" si="76"/>
        <v>0</v>
      </c>
      <c r="CE61" s="30">
        <f t="shared" si="76"/>
        <v>0</v>
      </c>
      <c r="CF61" s="30">
        <f t="shared" si="76"/>
        <v>0</v>
      </c>
      <c r="CG61" s="30">
        <f t="shared" si="76"/>
        <v>0</v>
      </c>
      <c r="CH61" s="33">
        <f t="shared" si="76"/>
        <v>0</v>
      </c>
    </row>
    <row r="62" spans="1:86" ht="15.6" x14ac:dyDescent="0.3">
      <c r="A62" s="571"/>
      <c r="B62" s="14" t="str">
        <f t="shared" si="69"/>
        <v>Cooling</v>
      </c>
      <c r="C62" s="30">
        <f t="shared" si="72"/>
        <v>0</v>
      </c>
      <c r="D62" s="30">
        <f t="shared" ref="D62:BO62" si="77">((D8*0.5)+C26-D44)*D81*D96*D$2</f>
        <v>0</v>
      </c>
      <c r="E62" s="30">
        <f t="shared" si="77"/>
        <v>0</v>
      </c>
      <c r="F62" s="30">
        <f t="shared" si="77"/>
        <v>0</v>
      </c>
      <c r="G62" s="30">
        <f t="shared" si="77"/>
        <v>0</v>
      </c>
      <c r="H62" s="30">
        <f t="shared" si="77"/>
        <v>0</v>
      </c>
      <c r="I62" s="30">
        <f t="shared" si="77"/>
        <v>0</v>
      </c>
      <c r="J62" s="30">
        <f t="shared" si="77"/>
        <v>0</v>
      </c>
      <c r="K62" s="30">
        <f t="shared" si="77"/>
        <v>0</v>
      </c>
      <c r="L62" s="30">
        <f t="shared" si="77"/>
        <v>0</v>
      </c>
      <c r="M62" s="30">
        <f t="shared" si="77"/>
        <v>0</v>
      </c>
      <c r="N62" s="30">
        <f t="shared" si="77"/>
        <v>0</v>
      </c>
      <c r="O62" s="30">
        <f t="shared" si="77"/>
        <v>0</v>
      </c>
      <c r="P62" s="30">
        <f t="shared" si="77"/>
        <v>0</v>
      </c>
      <c r="Q62" s="30">
        <f t="shared" si="77"/>
        <v>0</v>
      </c>
      <c r="R62" s="30">
        <f t="shared" si="77"/>
        <v>0</v>
      </c>
      <c r="S62" s="30">
        <f t="shared" si="77"/>
        <v>0</v>
      </c>
      <c r="T62" s="30">
        <f t="shared" si="77"/>
        <v>0</v>
      </c>
      <c r="U62" s="30">
        <f t="shared" si="77"/>
        <v>0</v>
      </c>
      <c r="V62" s="30">
        <f t="shared" si="77"/>
        <v>0</v>
      </c>
      <c r="W62" s="30">
        <f t="shared" si="77"/>
        <v>0</v>
      </c>
      <c r="X62" s="30">
        <f t="shared" si="77"/>
        <v>0</v>
      </c>
      <c r="Y62" s="30">
        <f t="shared" si="77"/>
        <v>0</v>
      </c>
      <c r="Z62" s="30">
        <f t="shared" si="77"/>
        <v>0</v>
      </c>
      <c r="AA62" s="30">
        <f t="shared" si="77"/>
        <v>0</v>
      </c>
      <c r="AB62" s="30">
        <f t="shared" si="77"/>
        <v>0</v>
      </c>
      <c r="AC62" s="30">
        <f t="shared" si="77"/>
        <v>0</v>
      </c>
      <c r="AD62" s="30">
        <f t="shared" si="77"/>
        <v>0</v>
      </c>
      <c r="AE62" s="30">
        <f t="shared" si="77"/>
        <v>0</v>
      </c>
      <c r="AF62" s="30">
        <f t="shared" si="77"/>
        <v>0</v>
      </c>
      <c r="AG62" s="30">
        <f t="shared" si="77"/>
        <v>0</v>
      </c>
      <c r="AH62" s="30">
        <f t="shared" si="77"/>
        <v>0</v>
      </c>
      <c r="AI62" s="30">
        <f t="shared" si="77"/>
        <v>0</v>
      </c>
      <c r="AJ62" s="30">
        <f t="shared" si="77"/>
        <v>0</v>
      </c>
      <c r="AK62" s="30">
        <f t="shared" si="77"/>
        <v>0</v>
      </c>
      <c r="AL62" s="30">
        <f t="shared" si="77"/>
        <v>0</v>
      </c>
      <c r="AM62" s="30">
        <f t="shared" si="77"/>
        <v>0</v>
      </c>
      <c r="AN62" s="30">
        <f t="shared" si="77"/>
        <v>0</v>
      </c>
      <c r="AO62" s="30">
        <f t="shared" si="77"/>
        <v>0</v>
      </c>
      <c r="AP62" s="30">
        <f t="shared" si="77"/>
        <v>0</v>
      </c>
      <c r="AQ62" s="30">
        <f t="shared" si="77"/>
        <v>0</v>
      </c>
      <c r="AR62" s="30">
        <f t="shared" si="77"/>
        <v>0</v>
      </c>
      <c r="AS62" s="30">
        <f t="shared" si="77"/>
        <v>0</v>
      </c>
      <c r="AT62" s="30">
        <f t="shared" si="77"/>
        <v>0</v>
      </c>
      <c r="AU62" s="30">
        <f t="shared" si="77"/>
        <v>0</v>
      </c>
      <c r="AV62" s="30">
        <f t="shared" si="77"/>
        <v>0</v>
      </c>
      <c r="AW62" s="30">
        <f t="shared" si="77"/>
        <v>0</v>
      </c>
      <c r="AX62" s="30">
        <f t="shared" si="77"/>
        <v>0</v>
      </c>
      <c r="AY62" s="30">
        <f t="shared" si="77"/>
        <v>0</v>
      </c>
      <c r="AZ62" s="30">
        <f t="shared" si="77"/>
        <v>0</v>
      </c>
      <c r="BA62" s="30">
        <f t="shared" si="77"/>
        <v>0</v>
      </c>
      <c r="BB62" s="30">
        <f t="shared" si="77"/>
        <v>0</v>
      </c>
      <c r="BC62" s="30">
        <f t="shared" si="77"/>
        <v>0</v>
      </c>
      <c r="BD62" s="30">
        <f t="shared" si="77"/>
        <v>0</v>
      </c>
      <c r="BE62" s="30">
        <f t="shared" si="77"/>
        <v>0</v>
      </c>
      <c r="BF62" s="30">
        <f t="shared" si="77"/>
        <v>0</v>
      </c>
      <c r="BG62" s="30">
        <f t="shared" si="77"/>
        <v>0</v>
      </c>
      <c r="BH62" s="30">
        <f t="shared" si="77"/>
        <v>0</v>
      </c>
      <c r="BI62" s="30">
        <f t="shared" si="77"/>
        <v>0</v>
      </c>
      <c r="BJ62" s="30">
        <f t="shared" si="77"/>
        <v>0</v>
      </c>
      <c r="BK62" s="30">
        <f t="shared" si="77"/>
        <v>0</v>
      </c>
      <c r="BL62" s="30">
        <f t="shared" si="77"/>
        <v>0</v>
      </c>
      <c r="BM62" s="30">
        <f t="shared" si="77"/>
        <v>0</v>
      </c>
      <c r="BN62" s="30">
        <f t="shared" si="77"/>
        <v>0</v>
      </c>
      <c r="BO62" s="30">
        <f t="shared" si="77"/>
        <v>0</v>
      </c>
      <c r="BP62" s="30">
        <f t="shared" ref="BP62:CH62" si="78">((BP8*0.5)+BO26-BP44)*BP81*BP96*BP$2</f>
        <v>0</v>
      </c>
      <c r="BQ62" s="30">
        <f t="shared" si="78"/>
        <v>0</v>
      </c>
      <c r="BR62" s="30">
        <f t="shared" si="78"/>
        <v>0</v>
      </c>
      <c r="BS62" s="30">
        <f t="shared" si="78"/>
        <v>0</v>
      </c>
      <c r="BT62" s="30">
        <f t="shared" si="78"/>
        <v>0</v>
      </c>
      <c r="BU62" s="30">
        <f t="shared" si="78"/>
        <v>0</v>
      </c>
      <c r="BV62" s="30">
        <f t="shared" si="78"/>
        <v>0</v>
      </c>
      <c r="BW62" s="30">
        <f t="shared" si="78"/>
        <v>0</v>
      </c>
      <c r="BX62" s="30">
        <f t="shared" si="78"/>
        <v>0</v>
      </c>
      <c r="BY62" s="30">
        <f t="shared" si="78"/>
        <v>0</v>
      </c>
      <c r="BZ62" s="30">
        <f t="shared" si="78"/>
        <v>0</v>
      </c>
      <c r="CA62" s="30">
        <f t="shared" si="78"/>
        <v>0</v>
      </c>
      <c r="CB62" s="30">
        <f t="shared" si="78"/>
        <v>0</v>
      </c>
      <c r="CC62" s="30">
        <f t="shared" si="78"/>
        <v>0</v>
      </c>
      <c r="CD62" s="30">
        <f t="shared" si="78"/>
        <v>0</v>
      </c>
      <c r="CE62" s="30">
        <f t="shared" si="78"/>
        <v>0</v>
      </c>
      <c r="CF62" s="30">
        <f t="shared" si="78"/>
        <v>0</v>
      </c>
      <c r="CG62" s="30">
        <f t="shared" si="78"/>
        <v>0</v>
      </c>
      <c r="CH62" s="33">
        <f t="shared" si="78"/>
        <v>0</v>
      </c>
    </row>
    <row r="63" spans="1:86" ht="15.6" x14ac:dyDescent="0.3">
      <c r="A63" s="571"/>
      <c r="B63" s="14" t="str">
        <f t="shared" si="69"/>
        <v>Ext Lighting</v>
      </c>
      <c r="C63" s="30">
        <f t="shared" si="72"/>
        <v>0</v>
      </c>
      <c r="D63" s="30">
        <f t="shared" ref="D63:BO63" si="79">((D9*0.5)+C27-D45)*D82*D97*D$2</f>
        <v>0</v>
      </c>
      <c r="E63" s="30">
        <f t="shared" si="79"/>
        <v>0</v>
      </c>
      <c r="F63" s="30">
        <f t="shared" si="79"/>
        <v>0</v>
      </c>
      <c r="G63" s="30">
        <f t="shared" si="79"/>
        <v>0</v>
      </c>
      <c r="H63" s="30">
        <f t="shared" si="79"/>
        <v>0</v>
      </c>
      <c r="I63" s="30">
        <f t="shared" si="79"/>
        <v>0</v>
      </c>
      <c r="J63" s="30">
        <f t="shared" si="79"/>
        <v>0</v>
      </c>
      <c r="K63" s="30">
        <f t="shared" si="79"/>
        <v>0</v>
      </c>
      <c r="L63" s="30">
        <f t="shared" si="79"/>
        <v>0</v>
      </c>
      <c r="M63" s="30">
        <f t="shared" si="79"/>
        <v>0</v>
      </c>
      <c r="N63" s="30">
        <f t="shared" si="79"/>
        <v>0</v>
      </c>
      <c r="O63" s="30">
        <f t="shared" si="79"/>
        <v>0</v>
      </c>
      <c r="P63" s="30">
        <f t="shared" si="79"/>
        <v>0</v>
      </c>
      <c r="Q63" s="30">
        <f t="shared" si="79"/>
        <v>0</v>
      </c>
      <c r="R63" s="30">
        <f t="shared" si="79"/>
        <v>0</v>
      </c>
      <c r="S63" s="30">
        <f t="shared" si="79"/>
        <v>0</v>
      </c>
      <c r="T63" s="30">
        <f t="shared" si="79"/>
        <v>0</v>
      </c>
      <c r="U63" s="30">
        <f t="shared" si="79"/>
        <v>0</v>
      </c>
      <c r="V63" s="30">
        <f t="shared" si="79"/>
        <v>0</v>
      </c>
      <c r="W63" s="30">
        <f t="shared" si="79"/>
        <v>0</v>
      </c>
      <c r="X63" s="30">
        <f t="shared" si="79"/>
        <v>0</v>
      </c>
      <c r="Y63" s="30">
        <f t="shared" si="79"/>
        <v>0</v>
      </c>
      <c r="Z63" s="30">
        <f t="shared" si="79"/>
        <v>0</v>
      </c>
      <c r="AA63" s="30">
        <f t="shared" si="79"/>
        <v>0</v>
      </c>
      <c r="AB63" s="30">
        <f t="shared" si="79"/>
        <v>0</v>
      </c>
      <c r="AC63" s="30">
        <f t="shared" si="79"/>
        <v>0</v>
      </c>
      <c r="AD63" s="30">
        <f t="shared" si="79"/>
        <v>0</v>
      </c>
      <c r="AE63" s="30">
        <f t="shared" si="79"/>
        <v>0</v>
      </c>
      <c r="AF63" s="30">
        <f t="shared" si="79"/>
        <v>0</v>
      </c>
      <c r="AG63" s="30">
        <f t="shared" si="79"/>
        <v>0</v>
      </c>
      <c r="AH63" s="30">
        <f t="shared" si="79"/>
        <v>0</v>
      </c>
      <c r="AI63" s="30">
        <f t="shared" si="79"/>
        <v>0</v>
      </c>
      <c r="AJ63" s="30">
        <f t="shared" si="79"/>
        <v>0</v>
      </c>
      <c r="AK63" s="30">
        <f t="shared" si="79"/>
        <v>0</v>
      </c>
      <c r="AL63" s="30">
        <f t="shared" si="79"/>
        <v>0</v>
      </c>
      <c r="AM63" s="30">
        <f t="shared" si="79"/>
        <v>0</v>
      </c>
      <c r="AN63" s="30">
        <f t="shared" si="79"/>
        <v>0</v>
      </c>
      <c r="AO63" s="30">
        <f t="shared" si="79"/>
        <v>0</v>
      </c>
      <c r="AP63" s="30">
        <f t="shared" si="79"/>
        <v>0</v>
      </c>
      <c r="AQ63" s="30">
        <f t="shared" si="79"/>
        <v>0</v>
      </c>
      <c r="AR63" s="30">
        <f t="shared" si="79"/>
        <v>0</v>
      </c>
      <c r="AS63" s="30">
        <f t="shared" si="79"/>
        <v>0</v>
      </c>
      <c r="AT63" s="30">
        <f t="shared" si="79"/>
        <v>0</v>
      </c>
      <c r="AU63" s="30">
        <f t="shared" si="79"/>
        <v>0</v>
      </c>
      <c r="AV63" s="30">
        <f t="shared" si="79"/>
        <v>0</v>
      </c>
      <c r="AW63" s="30">
        <f t="shared" si="79"/>
        <v>0</v>
      </c>
      <c r="AX63" s="30">
        <f t="shared" si="79"/>
        <v>0</v>
      </c>
      <c r="AY63" s="30">
        <f t="shared" si="79"/>
        <v>0</v>
      </c>
      <c r="AZ63" s="30">
        <f t="shared" si="79"/>
        <v>0</v>
      </c>
      <c r="BA63" s="30">
        <f t="shared" si="79"/>
        <v>0</v>
      </c>
      <c r="BB63" s="30">
        <f t="shared" si="79"/>
        <v>0</v>
      </c>
      <c r="BC63" s="30">
        <f t="shared" si="79"/>
        <v>0</v>
      </c>
      <c r="BD63" s="30">
        <f t="shared" si="79"/>
        <v>0</v>
      </c>
      <c r="BE63" s="30">
        <f t="shared" si="79"/>
        <v>0</v>
      </c>
      <c r="BF63" s="30">
        <f t="shared" si="79"/>
        <v>0</v>
      </c>
      <c r="BG63" s="30">
        <f t="shared" si="79"/>
        <v>0</v>
      </c>
      <c r="BH63" s="30">
        <f t="shared" si="79"/>
        <v>0</v>
      </c>
      <c r="BI63" s="30">
        <f t="shared" si="79"/>
        <v>0</v>
      </c>
      <c r="BJ63" s="30">
        <f t="shared" si="79"/>
        <v>0</v>
      </c>
      <c r="BK63" s="30">
        <f t="shared" si="79"/>
        <v>0</v>
      </c>
      <c r="BL63" s="30">
        <f t="shared" si="79"/>
        <v>0</v>
      </c>
      <c r="BM63" s="30">
        <f t="shared" si="79"/>
        <v>0</v>
      </c>
      <c r="BN63" s="30">
        <f t="shared" si="79"/>
        <v>0</v>
      </c>
      <c r="BO63" s="30">
        <f t="shared" si="79"/>
        <v>0</v>
      </c>
      <c r="BP63" s="30">
        <f t="shared" ref="BP63:CH63" si="80">((BP9*0.5)+BO27-BP45)*BP82*BP97*BP$2</f>
        <v>0</v>
      </c>
      <c r="BQ63" s="30">
        <f t="shared" si="80"/>
        <v>0</v>
      </c>
      <c r="BR63" s="30">
        <f t="shared" si="80"/>
        <v>0</v>
      </c>
      <c r="BS63" s="30">
        <f t="shared" si="80"/>
        <v>0</v>
      </c>
      <c r="BT63" s="30">
        <f t="shared" si="80"/>
        <v>0</v>
      </c>
      <c r="BU63" s="30">
        <f t="shared" si="80"/>
        <v>0</v>
      </c>
      <c r="BV63" s="30">
        <f t="shared" si="80"/>
        <v>0</v>
      </c>
      <c r="BW63" s="30">
        <f t="shared" si="80"/>
        <v>0</v>
      </c>
      <c r="BX63" s="30">
        <f t="shared" si="80"/>
        <v>0</v>
      </c>
      <c r="BY63" s="30">
        <f t="shared" si="80"/>
        <v>0</v>
      </c>
      <c r="BZ63" s="30">
        <f t="shared" si="80"/>
        <v>0</v>
      </c>
      <c r="CA63" s="30">
        <f t="shared" si="80"/>
        <v>0</v>
      </c>
      <c r="CB63" s="30">
        <f t="shared" si="80"/>
        <v>0</v>
      </c>
      <c r="CC63" s="30">
        <f t="shared" si="80"/>
        <v>0</v>
      </c>
      <c r="CD63" s="30">
        <f t="shared" si="80"/>
        <v>0</v>
      </c>
      <c r="CE63" s="30">
        <f t="shared" si="80"/>
        <v>0</v>
      </c>
      <c r="CF63" s="30">
        <f t="shared" si="80"/>
        <v>0</v>
      </c>
      <c r="CG63" s="30">
        <f t="shared" si="80"/>
        <v>0</v>
      </c>
      <c r="CH63" s="33">
        <f t="shared" si="80"/>
        <v>0</v>
      </c>
    </row>
    <row r="64" spans="1:86" ht="15.6" x14ac:dyDescent="0.3">
      <c r="A64" s="571"/>
      <c r="B64" s="14" t="str">
        <f t="shared" si="69"/>
        <v>Heating</v>
      </c>
      <c r="C64" s="30">
        <f t="shared" si="72"/>
        <v>0</v>
      </c>
      <c r="D64" s="30">
        <f t="shared" ref="D64:BO64" si="81">((D10*0.5)+C28-D46)*D83*D98*D$2</f>
        <v>0</v>
      </c>
      <c r="E64" s="30">
        <f t="shared" si="81"/>
        <v>0</v>
      </c>
      <c r="F64" s="30">
        <f t="shared" si="81"/>
        <v>0</v>
      </c>
      <c r="G64" s="30">
        <f t="shared" si="81"/>
        <v>0</v>
      </c>
      <c r="H64" s="30">
        <f t="shared" si="81"/>
        <v>0</v>
      </c>
      <c r="I64" s="30">
        <f t="shared" si="81"/>
        <v>0</v>
      </c>
      <c r="J64" s="30">
        <f t="shared" si="81"/>
        <v>0</v>
      </c>
      <c r="K64" s="30">
        <f t="shared" si="81"/>
        <v>0</v>
      </c>
      <c r="L64" s="30">
        <f t="shared" si="81"/>
        <v>0</v>
      </c>
      <c r="M64" s="30">
        <f t="shared" si="81"/>
        <v>0</v>
      </c>
      <c r="N64" s="30">
        <f t="shared" si="81"/>
        <v>0</v>
      </c>
      <c r="O64" s="30">
        <f t="shared" si="81"/>
        <v>0</v>
      </c>
      <c r="P64" s="30">
        <f t="shared" si="81"/>
        <v>0</v>
      </c>
      <c r="Q64" s="30">
        <f t="shared" si="81"/>
        <v>0</v>
      </c>
      <c r="R64" s="30">
        <f t="shared" si="81"/>
        <v>0</v>
      </c>
      <c r="S64" s="30">
        <f t="shared" si="81"/>
        <v>0</v>
      </c>
      <c r="T64" s="30">
        <f t="shared" si="81"/>
        <v>0</v>
      </c>
      <c r="U64" s="30">
        <f t="shared" si="81"/>
        <v>0</v>
      </c>
      <c r="V64" s="30">
        <f t="shared" si="81"/>
        <v>0</v>
      </c>
      <c r="W64" s="30">
        <f t="shared" si="81"/>
        <v>0</v>
      </c>
      <c r="X64" s="30">
        <f t="shared" si="81"/>
        <v>0</v>
      </c>
      <c r="Y64" s="30">
        <f t="shared" si="81"/>
        <v>0</v>
      </c>
      <c r="Z64" s="30">
        <f t="shared" si="81"/>
        <v>0</v>
      </c>
      <c r="AA64" s="30">
        <f t="shared" si="81"/>
        <v>0</v>
      </c>
      <c r="AB64" s="30">
        <f t="shared" si="81"/>
        <v>0</v>
      </c>
      <c r="AC64" s="30">
        <f t="shared" si="81"/>
        <v>0</v>
      </c>
      <c r="AD64" s="30">
        <f t="shared" si="81"/>
        <v>0</v>
      </c>
      <c r="AE64" s="30">
        <f t="shared" si="81"/>
        <v>0</v>
      </c>
      <c r="AF64" s="30">
        <f t="shared" si="81"/>
        <v>0</v>
      </c>
      <c r="AG64" s="30">
        <f t="shared" si="81"/>
        <v>0</v>
      </c>
      <c r="AH64" s="30">
        <f t="shared" si="81"/>
        <v>0</v>
      </c>
      <c r="AI64" s="30">
        <f t="shared" si="81"/>
        <v>0</v>
      </c>
      <c r="AJ64" s="30">
        <f t="shared" si="81"/>
        <v>0</v>
      </c>
      <c r="AK64" s="30">
        <f t="shared" si="81"/>
        <v>0</v>
      </c>
      <c r="AL64" s="30">
        <f t="shared" si="81"/>
        <v>0</v>
      </c>
      <c r="AM64" s="30">
        <f t="shared" si="81"/>
        <v>0</v>
      </c>
      <c r="AN64" s="30">
        <f t="shared" si="81"/>
        <v>0</v>
      </c>
      <c r="AO64" s="30">
        <f t="shared" si="81"/>
        <v>0</v>
      </c>
      <c r="AP64" s="30">
        <f t="shared" si="81"/>
        <v>0</v>
      </c>
      <c r="AQ64" s="30">
        <f t="shared" si="81"/>
        <v>0</v>
      </c>
      <c r="AR64" s="30">
        <f t="shared" si="81"/>
        <v>0</v>
      </c>
      <c r="AS64" s="30">
        <f t="shared" si="81"/>
        <v>0</v>
      </c>
      <c r="AT64" s="30">
        <f t="shared" si="81"/>
        <v>0</v>
      </c>
      <c r="AU64" s="30">
        <f t="shared" si="81"/>
        <v>0</v>
      </c>
      <c r="AV64" s="30">
        <f t="shared" si="81"/>
        <v>0</v>
      </c>
      <c r="AW64" s="30">
        <f t="shared" si="81"/>
        <v>0</v>
      </c>
      <c r="AX64" s="30">
        <f t="shared" si="81"/>
        <v>0</v>
      </c>
      <c r="AY64" s="30">
        <f t="shared" si="81"/>
        <v>0</v>
      </c>
      <c r="AZ64" s="30">
        <f t="shared" si="81"/>
        <v>0</v>
      </c>
      <c r="BA64" s="30">
        <f t="shared" si="81"/>
        <v>0</v>
      </c>
      <c r="BB64" s="30">
        <f t="shared" si="81"/>
        <v>0</v>
      </c>
      <c r="BC64" s="30">
        <f t="shared" si="81"/>
        <v>0</v>
      </c>
      <c r="BD64" s="30">
        <f t="shared" si="81"/>
        <v>0</v>
      </c>
      <c r="BE64" s="30">
        <f t="shared" si="81"/>
        <v>0</v>
      </c>
      <c r="BF64" s="30">
        <f t="shared" si="81"/>
        <v>0</v>
      </c>
      <c r="BG64" s="30">
        <f t="shared" si="81"/>
        <v>0</v>
      </c>
      <c r="BH64" s="30">
        <f t="shared" si="81"/>
        <v>0</v>
      </c>
      <c r="BI64" s="30">
        <f t="shared" si="81"/>
        <v>0</v>
      </c>
      <c r="BJ64" s="30">
        <f t="shared" si="81"/>
        <v>0</v>
      </c>
      <c r="BK64" s="30">
        <f t="shared" si="81"/>
        <v>0</v>
      </c>
      <c r="BL64" s="30">
        <f t="shared" si="81"/>
        <v>0</v>
      </c>
      <c r="BM64" s="30">
        <f t="shared" si="81"/>
        <v>0</v>
      </c>
      <c r="BN64" s="30">
        <f t="shared" si="81"/>
        <v>0</v>
      </c>
      <c r="BO64" s="30">
        <f t="shared" si="81"/>
        <v>0</v>
      </c>
      <c r="BP64" s="30">
        <f t="shared" ref="BP64:CH64" si="82">((BP10*0.5)+BO28-BP46)*BP83*BP98*BP$2</f>
        <v>0</v>
      </c>
      <c r="BQ64" s="30">
        <f t="shared" si="82"/>
        <v>0</v>
      </c>
      <c r="BR64" s="30">
        <f t="shared" si="82"/>
        <v>0</v>
      </c>
      <c r="BS64" s="30">
        <f t="shared" si="82"/>
        <v>0</v>
      </c>
      <c r="BT64" s="30">
        <f t="shared" si="82"/>
        <v>0</v>
      </c>
      <c r="BU64" s="30">
        <f t="shared" si="82"/>
        <v>0</v>
      </c>
      <c r="BV64" s="30">
        <f t="shared" si="82"/>
        <v>0</v>
      </c>
      <c r="BW64" s="30">
        <f t="shared" si="82"/>
        <v>0</v>
      </c>
      <c r="BX64" s="30">
        <f t="shared" si="82"/>
        <v>0</v>
      </c>
      <c r="BY64" s="30">
        <f t="shared" si="82"/>
        <v>0</v>
      </c>
      <c r="BZ64" s="30">
        <f t="shared" si="82"/>
        <v>0</v>
      </c>
      <c r="CA64" s="30">
        <f t="shared" si="82"/>
        <v>0</v>
      </c>
      <c r="CB64" s="30">
        <f t="shared" si="82"/>
        <v>0</v>
      </c>
      <c r="CC64" s="30">
        <f t="shared" si="82"/>
        <v>0</v>
      </c>
      <c r="CD64" s="30">
        <f t="shared" si="82"/>
        <v>0</v>
      </c>
      <c r="CE64" s="30">
        <f t="shared" si="82"/>
        <v>0</v>
      </c>
      <c r="CF64" s="30">
        <f t="shared" si="82"/>
        <v>0</v>
      </c>
      <c r="CG64" s="30">
        <f t="shared" si="82"/>
        <v>0</v>
      </c>
      <c r="CH64" s="33">
        <f t="shared" si="82"/>
        <v>0</v>
      </c>
    </row>
    <row r="65" spans="1:88" ht="15.6" x14ac:dyDescent="0.3">
      <c r="A65" s="571"/>
      <c r="B65" s="14" t="str">
        <f t="shared" si="69"/>
        <v>HVAC</v>
      </c>
      <c r="C65" s="30">
        <f t="shared" si="72"/>
        <v>0</v>
      </c>
      <c r="D65" s="30">
        <f t="shared" ref="D65:BO65" si="83">((D11*0.5)+C29-D47)*D84*D99*D$2</f>
        <v>0</v>
      </c>
      <c r="E65" s="30">
        <f t="shared" si="83"/>
        <v>0</v>
      </c>
      <c r="F65" s="30">
        <f t="shared" si="83"/>
        <v>0</v>
      </c>
      <c r="G65" s="30">
        <f t="shared" si="83"/>
        <v>0</v>
      </c>
      <c r="H65" s="30">
        <f t="shared" si="83"/>
        <v>0</v>
      </c>
      <c r="I65" s="30">
        <f t="shared" si="83"/>
        <v>0</v>
      </c>
      <c r="J65" s="30">
        <f t="shared" si="83"/>
        <v>0</v>
      </c>
      <c r="K65" s="30">
        <f t="shared" si="83"/>
        <v>0</v>
      </c>
      <c r="L65" s="30">
        <f t="shared" si="83"/>
        <v>0</v>
      </c>
      <c r="M65" s="30">
        <f t="shared" si="83"/>
        <v>0</v>
      </c>
      <c r="N65" s="30">
        <f t="shared" si="83"/>
        <v>0</v>
      </c>
      <c r="O65" s="30">
        <f t="shared" si="83"/>
        <v>0</v>
      </c>
      <c r="P65" s="30">
        <f t="shared" si="83"/>
        <v>0</v>
      </c>
      <c r="Q65" s="30">
        <f t="shared" si="83"/>
        <v>0</v>
      </c>
      <c r="R65" s="30">
        <f t="shared" si="83"/>
        <v>0</v>
      </c>
      <c r="S65" s="30">
        <f t="shared" si="83"/>
        <v>0</v>
      </c>
      <c r="T65" s="30">
        <f t="shared" si="83"/>
        <v>0</v>
      </c>
      <c r="U65" s="30">
        <f t="shared" si="83"/>
        <v>0</v>
      </c>
      <c r="V65" s="30">
        <f t="shared" si="83"/>
        <v>0</v>
      </c>
      <c r="W65" s="30">
        <f t="shared" si="83"/>
        <v>0</v>
      </c>
      <c r="X65" s="30">
        <f t="shared" si="83"/>
        <v>0</v>
      </c>
      <c r="Y65" s="30">
        <f t="shared" si="83"/>
        <v>0</v>
      </c>
      <c r="Z65" s="30">
        <f t="shared" si="83"/>
        <v>0</v>
      </c>
      <c r="AA65" s="30">
        <f t="shared" si="83"/>
        <v>0</v>
      </c>
      <c r="AB65" s="30">
        <f t="shared" si="83"/>
        <v>0</v>
      </c>
      <c r="AC65" s="30">
        <f t="shared" si="83"/>
        <v>0</v>
      </c>
      <c r="AD65" s="30">
        <f t="shared" si="83"/>
        <v>0</v>
      </c>
      <c r="AE65" s="30">
        <f t="shared" si="83"/>
        <v>0</v>
      </c>
      <c r="AF65" s="30">
        <f t="shared" si="83"/>
        <v>0</v>
      </c>
      <c r="AG65" s="30">
        <f t="shared" si="83"/>
        <v>0</v>
      </c>
      <c r="AH65" s="30">
        <f t="shared" si="83"/>
        <v>0</v>
      </c>
      <c r="AI65" s="30">
        <f t="shared" si="83"/>
        <v>0</v>
      </c>
      <c r="AJ65" s="30">
        <f t="shared" si="83"/>
        <v>0</v>
      </c>
      <c r="AK65" s="30">
        <f t="shared" si="83"/>
        <v>0</v>
      </c>
      <c r="AL65" s="30">
        <f t="shared" si="83"/>
        <v>0</v>
      </c>
      <c r="AM65" s="30">
        <f t="shared" si="83"/>
        <v>0</v>
      </c>
      <c r="AN65" s="30">
        <f t="shared" si="83"/>
        <v>0</v>
      </c>
      <c r="AO65" s="30">
        <f t="shared" si="83"/>
        <v>0</v>
      </c>
      <c r="AP65" s="30">
        <f t="shared" si="83"/>
        <v>0</v>
      </c>
      <c r="AQ65" s="30">
        <f t="shared" si="83"/>
        <v>0</v>
      </c>
      <c r="AR65" s="30">
        <f t="shared" si="83"/>
        <v>0</v>
      </c>
      <c r="AS65" s="30">
        <f t="shared" si="83"/>
        <v>0</v>
      </c>
      <c r="AT65" s="30">
        <f t="shared" si="83"/>
        <v>0</v>
      </c>
      <c r="AU65" s="30">
        <f t="shared" si="83"/>
        <v>0</v>
      </c>
      <c r="AV65" s="30">
        <f t="shared" si="83"/>
        <v>0</v>
      </c>
      <c r="AW65" s="30">
        <f t="shared" si="83"/>
        <v>0</v>
      </c>
      <c r="AX65" s="30">
        <f t="shared" si="83"/>
        <v>0</v>
      </c>
      <c r="AY65" s="30">
        <f t="shared" si="83"/>
        <v>0</v>
      </c>
      <c r="AZ65" s="30">
        <f t="shared" si="83"/>
        <v>0</v>
      </c>
      <c r="BA65" s="30">
        <f t="shared" si="83"/>
        <v>0</v>
      </c>
      <c r="BB65" s="30">
        <f t="shared" si="83"/>
        <v>0</v>
      </c>
      <c r="BC65" s="30">
        <f t="shared" si="83"/>
        <v>0</v>
      </c>
      <c r="BD65" s="30">
        <f t="shared" si="83"/>
        <v>0</v>
      </c>
      <c r="BE65" s="30">
        <f t="shared" si="83"/>
        <v>0</v>
      </c>
      <c r="BF65" s="30">
        <f t="shared" si="83"/>
        <v>0</v>
      </c>
      <c r="BG65" s="30">
        <f t="shared" si="83"/>
        <v>0</v>
      </c>
      <c r="BH65" s="30">
        <f t="shared" si="83"/>
        <v>0</v>
      </c>
      <c r="BI65" s="30">
        <f t="shared" si="83"/>
        <v>0</v>
      </c>
      <c r="BJ65" s="30">
        <f t="shared" si="83"/>
        <v>0</v>
      </c>
      <c r="BK65" s="30">
        <f t="shared" si="83"/>
        <v>0</v>
      </c>
      <c r="BL65" s="30">
        <f t="shared" si="83"/>
        <v>0</v>
      </c>
      <c r="BM65" s="30">
        <f t="shared" si="83"/>
        <v>0</v>
      </c>
      <c r="BN65" s="30">
        <f t="shared" si="83"/>
        <v>0</v>
      </c>
      <c r="BO65" s="30">
        <f t="shared" si="83"/>
        <v>0</v>
      </c>
      <c r="BP65" s="30">
        <f t="shared" ref="BP65:CH65" si="84">((BP11*0.5)+BO29-BP47)*BP84*BP99*BP$2</f>
        <v>0</v>
      </c>
      <c r="BQ65" s="30">
        <f t="shared" si="84"/>
        <v>0</v>
      </c>
      <c r="BR65" s="30">
        <f t="shared" si="84"/>
        <v>0</v>
      </c>
      <c r="BS65" s="30">
        <f t="shared" si="84"/>
        <v>0</v>
      </c>
      <c r="BT65" s="30">
        <f t="shared" si="84"/>
        <v>0</v>
      </c>
      <c r="BU65" s="30">
        <f t="shared" si="84"/>
        <v>0</v>
      </c>
      <c r="BV65" s="30">
        <f t="shared" si="84"/>
        <v>0</v>
      </c>
      <c r="BW65" s="30">
        <f t="shared" si="84"/>
        <v>0</v>
      </c>
      <c r="BX65" s="30">
        <f t="shared" si="84"/>
        <v>0</v>
      </c>
      <c r="BY65" s="30">
        <f t="shared" si="84"/>
        <v>0</v>
      </c>
      <c r="BZ65" s="30">
        <f t="shared" si="84"/>
        <v>0</v>
      </c>
      <c r="CA65" s="30">
        <f t="shared" si="84"/>
        <v>0</v>
      </c>
      <c r="CB65" s="30">
        <f t="shared" si="84"/>
        <v>0</v>
      </c>
      <c r="CC65" s="30">
        <f t="shared" si="84"/>
        <v>0</v>
      </c>
      <c r="CD65" s="30">
        <f t="shared" si="84"/>
        <v>0</v>
      </c>
      <c r="CE65" s="30">
        <f t="shared" si="84"/>
        <v>0</v>
      </c>
      <c r="CF65" s="30">
        <f t="shared" si="84"/>
        <v>0</v>
      </c>
      <c r="CG65" s="30">
        <f t="shared" si="84"/>
        <v>0</v>
      </c>
      <c r="CH65" s="33">
        <f t="shared" si="84"/>
        <v>0</v>
      </c>
    </row>
    <row r="66" spans="1:88" ht="15.6" x14ac:dyDescent="0.3">
      <c r="A66" s="571"/>
      <c r="B66" s="14" t="str">
        <f t="shared" si="69"/>
        <v>Lighting</v>
      </c>
      <c r="C66" s="30">
        <f t="shared" si="72"/>
        <v>0</v>
      </c>
      <c r="D66" s="30">
        <f t="shared" ref="D66:BO66" si="85">((D12*0.5)+C30-D48)*D85*D100*D$2</f>
        <v>0</v>
      </c>
      <c r="E66" s="30">
        <f t="shared" si="85"/>
        <v>0</v>
      </c>
      <c r="F66" s="30">
        <f t="shared" si="85"/>
        <v>0</v>
      </c>
      <c r="G66" s="30">
        <f t="shared" si="85"/>
        <v>0</v>
      </c>
      <c r="H66" s="30">
        <f t="shared" si="85"/>
        <v>0</v>
      </c>
      <c r="I66" s="30">
        <f t="shared" si="85"/>
        <v>0</v>
      </c>
      <c r="J66" s="30">
        <f t="shared" si="85"/>
        <v>0</v>
      </c>
      <c r="K66" s="30">
        <f t="shared" si="85"/>
        <v>0</v>
      </c>
      <c r="L66" s="30">
        <f t="shared" si="85"/>
        <v>0</v>
      </c>
      <c r="M66" s="30">
        <f t="shared" si="85"/>
        <v>0</v>
      </c>
      <c r="N66" s="30">
        <f t="shared" si="85"/>
        <v>0</v>
      </c>
      <c r="O66" s="30">
        <f t="shared" si="85"/>
        <v>0</v>
      </c>
      <c r="P66" s="30">
        <f t="shared" si="85"/>
        <v>0</v>
      </c>
      <c r="Q66" s="30">
        <f t="shared" si="85"/>
        <v>0</v>
      </c>
      <c r="R66" s="30">
        <f t="shared" si="85"/>
        <v>0</v>
      </c>
      <c r="S66" s="30">
        <f t="shared" si="85"/>
        <v>0</v>
      </c>
      <c r="T66" s="30">
        <f t="shared" si="85"/>
        <v>0</v>
      </c>
      <c r="U66" s="30">
        <f t="shared" si="85"/>
        <v>0</v>
      </c>
      <c r="V66" s="30">
        <f t="shared" si="85"/>
        <v>0</v>
      </c>
      <c r="W66" s="30">
        <f t="shared" si="85"/>
        <v>0</v>
      </c>
      <c r="X66" s="30">
        <f t="shared" si="85"/>
        <v>0</v>
      </c>
      <c r="Y66" s="30">
        <f t="shared" si="85"/>
        <v>0</v>
      </c>
      <c r="Z66" s="30">
        <f t="shared" si="85"/>
        <v>0</v>
      </c>
      <c r="AA66" s="30">
        <f t="shared" si="85"/>
        <v>0</v>
      </c>
      <c r="AB66" s="30">
        <f t="shared" si="85"/>
        <v>0</v>
      </c>
      <c r="AC66" s="30">
        <f t="shared" si="85"/>
        <v>0</v>
      </c>
      <c r="AD66" s="30">
        <f t="shared" si="85"/>
        <v>0</v>
      </c>
      <c r="AE66" s="30">
        <f t="shared" si="85"/>
        <v>0</v>
      </c>
      <c r="AF66" s="30">
        <f t="shared" si="85"/>
        <v>0</v>
      </c>
      <c r="AG66" s="30">
        <f t="shared" si="85"/>
        <v>0</v>
      </c>
      <c r="AH66" s="30">
        <f t="shared" si="85"/>
        <v>0</v>
      </c>
      <c r="AI66" s="30">
        <f t="shared" si="85"/>
        <v>0</v>
      </c>
      <c r="AJ66" s="30">
        <f t="shared" si="85"/>
        <v>0</v>
      </c>
      <c r="AK66" s="30">
        <f t="shared" si="85"/>
        <v>0</v>
      </c>
      <c r="AL66" s="30">
        <f t="shared" si="85"/>
        <v>0</v>
      </c>
      <c r="AM66" s="30">
        <f t="shared" si="85"/>
        <v>0</v>
      </c>
      <c r="AN66" s="30">
        <f t="shared" si="85"/>
        <v>0</v>
      </c>
      <c r="AO66" s="30">
        <f t="shared" si="85"/>
        <v>0</v>
      </c>
      <c r="AP66" s="30">
        <f t="shared" si="85"/>
        <v>0</v>
      </c>
      <c r="AQ66" s="30">
        <f t="shared" si="85"/>
        <v>0</v>
      </c>
      <c r="AR66" s="30">
        <f t="shared" si="85"/>
        <v>0</v>
      </c>
      <c r="AS66" s="30">
        <f t="shared" si="85"/>
        <v>0</v>
      </c>
      <c r="AT66" s="30">
        <f t="shared" si="85"/>
        <v>0</v>
      </c>
      <c r="AU66" s="30">
        <f t="shared" si="85"/>
        <v>0</v>
      </c>
      <c r="AV66" s="30">
        <f t="shared" si="85"/>
        <v>0</v>
      </c>
      <c r="AW66" s="30">
        <f t="shared" si="85"/>
        <v>0</v>
      </c>
      <c r="AX66" s="30">
        <f t="shared" si="85"/>
        <v>0</v>
      </c>
      <c r="AY66" s="30">
        <f t="shared" si="85"/>
        <v>0</v>
      </c>
      <c r="AZ66" s="30">
        <f t="shared" si="85"/>
        <v>0</v>
      </c>
      <c r="BA66" s="30">
        <f t="shared" si="85"/>
        <v>0</v>
      </c>
      <c r="BB66" s="30">
        <f t="shared" si="85"/>
        <v>0</v>
      </c>
      <c r="BC66" s="30">
        <f t="shared" si="85"/>
        <v>0</v>
      </c>
      <c r="BD66" s="30">
        <f t="shared" si="85"/>
        <v>0</v>
      </c>
      <c r="BE66" s="30">
        <f t="shared" si="85"/>
        <v>0</v>
      </c>
      <c r="BF66" s="30">
        <f t="shared" si="85"/>
        <v>0</v>
      </c>
      <c r="BG66" s="30">
        <f t="shared" si="85"/>
        <v>0</v>
      </c>
      <c r="BH66" s="30">
        <f t="shared" si="85"/>
        <v>0</v>
      </c>
      <c r="BI66" s="30">
        <f t="shared" si="85"/>
        <v>0</v>
      </c>
      <c r="BJ66" s="30">
        <f t="shared" si="85"/>
        <v>0</v>
      </c>
      <c r="BK66" s="30">
        <f t="shared" si="85"/>
        <v>0</v>
      </c>
      <c r="BL66" s="30">
        <f t="shared" si="85"/>
        <v>0</v>
      </c>
      <c r="BM66" s="30">
        <f t="shared" si="85"/>
        <v>0</v>
      </c>
      <c r="BN66" s="30">
        <f t="shared" si="85"/>
        <v>0</v>
      </c>
      <c r="BO66" s="30">
        <f t="shared" si="85"/>
        <v>0</v>
      </c>
      <c r="BP66" s="30">
        <f t="shared" ref="BP66:CH66" si="86">((BP12*0.5)+BO30-BP48)*BP85*BP100*BP$2</f>
        <v>0</v>
      </c>
      <c r="BQ66" s="30">
        <f t="shared" si="86"/>
        <v>0</v>
      </c>
      <c r="BR66" s="30">
        <f t="shared" si="86"/>
        <v>0</v>
      </c>
      <c r="BS66" s="30">
        <f t="shared" si="86"/>
        <v>0</v>
      </c>
      <c r="BT66" s="30">
        <f t="shared" si="86"/>
        <v>0</v>
      </c>
      <c r="BU66" s="30">
        <f t="shared" si="86"/>
        <v>0</v>
      </c>
      <c r="BV66" s="30">
        <f t="shared" si="86"/>
        <v>0</v>
      </c>
      <c r="BW66" s="30">
        <f t="shared" si="86"/>
        <v>0</v>
      </c>
      <c r="BX66" s="30">
        <f t="shared" si="86"/>
        <v>0</v>
      </c>
      <c r="BY66" s="30">
        <f t="shared" si="86"/>
        <v>0</v>
      </c>
      <c r="BZ66" s="30">
        <f t="shared" si="86"/>
        <v>0</v>
      </c>
      <c r="CA66" s="30">
        <f t="shared" si="86"/>
        <v>0</v>
      </c>
      <c r="CB66" s="30">
        <f t="shared" si="86"/>
        <v>0</v>
      </c>
      <c r="CC66" s="30">
        <f t="shared" si="86"/>
        <v>0</v>
      </c>
      <c r="CD66" s="30">
        <f t="shared" si="86"/>
        <v>0</v>
      </c>
      <c r="CE66" s="30">
        <f t="shared" si="86"/>
        <v>0</v>
      </c>
      <c r="CF66" s="30">
        <f t="shared" si="86"/>
        <v>0</v>
      </c>
      <c r="CG66" s="30">
        <f t="shared" si="86"/>
        <v>0</v>
      </c>
      <c r="CH66" s="33">
        <f t="shared" si="86"/>
        <v>0</v>
      </c>
    </row>
    <row r="67" spans="1:88" ht="15.6" x14ac:dyDescent="0.3">
      <c r="A67" s="571"/>
      <c r="B67" s="14" t="str">
        <f t="shared" si="69"/>
        <v>Miscellaneous</v>
      </c>
      <c r="C67" s="30">
        <f t="shared" si="72"/>
        <v>0</v>
      </c>
      <c r="D67" s="30">
        <f t="shared" ref="D67:BO67" si="87">((D13*0.5)+C31-D49)*D86*D101*D$2</f>
        <v>0</v>
      </c>
      <c r="E67" s="30">
        <f t="shared" si="87"/>
        <v>0</v>
      </c>
      <c r="F67" s="30">
        <f t="shared" si="87"/>
        <v>0</v>
      </c>
      <c r="G67" s="30">
        <f t="shared" si="87"/>
        <v>0</v>
      </c>
      <c r="H67" s="30">
        <f t="shared" si="87"/>
        <v>0</v>
      </c>
      <c r="I67" s="30">
        <f t="shared" si="87"/>
        <v>0</v>
      </c>
      <c r="J67" s="30">
        <f t="shared" si="87"/>
        <v>0</v>
      </c>
      <c r="K67" s="30">
        <f t="shared" si="87"/>
        <v>0</v>
      </c>
      <c r="L67" s="30">
        <f t="shared" si="87"/>
        <v>0</v>
      </c>
      <c r="M67" s="30">
        <f t="shared" si="87"/>
        <v>0</v>
      </c>
      <c r="N67" s="30">
        <f t="shared" si="87"/>
        <v>0</v>
      </c>
      <c r="O67" s="30">
        <f t="shared" si="87"/>
        <v>0</v>
      </c>
      <c r="P67" s="30">
        <f t="shared" si="87"/>
        <v>0</v>
      </c>
      <c r="Q67" s="30">
        <f t="shared" si="87"/>
        <v>0</v>
      </c>
      <c r="R67" s="30">
        <f t="shared" si="87"/>
        <v>0</v>
      </c>
      <c r="S67" s="30">
        <f t="shared" si="87"/>
        <v>0</v>
      </c>
      <c r="T67" s="30">
        <f t="shared" si="87"/>
        <v>0</v>
      </c>
      <c r="U67" s="30">
        <f t="shared" si="87"/>
        <v>0</v>
      </c>
      <c r="V67" s="30">
        <f t="shared" si="87"/>
        <v>0</v>
      </c>
      <c r="W67" s="30">
        <f t="shared" si="87"/>
        <v>0</v>
      </c>
      <c r="X67" s="30">
        <f t="shared" si="87"/>
        <v>0</v>
      </c>
      <c r="Y67" s="30">
        <f t="shared" si="87"/>
        <v>0</v>
      </c>
      <c r="Z67" s="30">
        <f t="shared" si="87"/>
        <v>0</v>
      </c>
      <c r="AA67" s="30">
        <f t="shared" si="87"/>
        <v>0</v>
      </c>
      <c r="AB67" s="30">
        <f t="shared" si="87"/>
        <v>0</v>
      </c>
      <c r="AC67" s="30">
        <f t="shared" si="87"/>
        <v>0</v>
      </c>
      <c r="AD67" s="30">
        <f t="shared" si="87"/>
        <v>0</v>
      </c>
      <c r="AE67" s="30">
        <f t="shared" si="87"/>
        <v>0</v>
      </c>
      <c r="AF67" s="30">
        <f t="shared" si="87"/>
        <v>0</v>
      </c>
      <c r="AG67" s="30">
        <f t="shared" si="87"/>
        <v>0</v>
      </c>
      <c r="AH67" s="30">
        <f t="shared" si="87"/>
        <v>0</v>
      </c>
      <c r="AI67" s="30">
        <f t="shared" si="87"/>
        <v>0</v>
      </c>
      <c r="AJ67" s="30">
        <f t="shared" si="87"/>
        <v>0</v>
      </c>
      <c r="AK67" s="30">
        <f t="shared" si="87"/>
        <v>0</v>
      </c>
      <c r="AL67" s="30">
        <f t="shared" si="87"/>
        <v>0</v>
      </c>
      <c r="AM67" s="30">
        <f t="shared" si="87"/>
        <v>0</v>
      </c>
      <c r="AN67" s="30">
        <f t="shared" si="87"/>
        <v>0</v>
      </c>
      <c r="AO67" s="30">
        <f t="shared" si="87"/>
        <v>0</v>
      </c>
      <c r="AP67" s="30">
        <f t="shared" si="87"/>
        <v>0</v>
      </c>
      <c r="AQ67" s="30">
        <f t="shared" si="87"/>
        <v>0</v>
      </c>
      <c r="AR67" s="30">
        <f t="shared" si="87"/>
        <v>0</v>
      </c>
      <c r="AS67" s="30">
        <f t="shared" si="87"/>
        <v>0</v>
      </c>
      <c r="AT67" s="30">
        <f t="shared" si="87"/>
        <v>0</v>
      </c>
      <c r="AU67" s="30">
        <f t="shared" si="87"/>
        <v>0</v>
      </c>
      <c r="AV67" s="30">
        <f t="shared" si="87"/>
        <v>0</v>
      </c>
      <c r="AW67" s="30">
        <f t="shared" si="87"/>
        <v>0</v>
      </c>
      <c r="AX67" s="30">
        <f t="shared" si="87"/>
        <v>0</v>
      </c>
      <c r="AY67" s="30">
        <f t="shared" si="87"/>
        <v>0</v>
      </c>
      <c r="AZ67" s="30">
        <f t="shared" si="87"/>
        <v>0</v>
      </c>
      <c r="BA67" s="30">
        <f t="shared" si="87"/>
        <v>0</v>
      </c>
      <c r="BB67" s="30">
        <f t="shared" si="87"/>
        <v>0</v>
      </c>
      <c r="BC67" s="30">
        <f t="shared" si="87"/>
        <v>0</v>
      </c>
      <c r="BD67" s="30">
        <f t="shared" si="87"/>
        <v>0</v>
      </c>
      <c r="BE67" s="30">
        <f t="shared" si="87"/>
        <v>0</v>
      </c>
      <c r="BF67" s="30">
        <f t="shared" si="87"/>
        <v>0</v>
      </c>
      <c r="BG67" s="30">
        <f t="shared" si="87"/>
        <v>0</v>
      </c>
      <c r="BH67" s="30">
        <f t="shared" si="87"/>
        <v>0</v>
      </c>
      <c r="BI67" s="30">
        <f t="shared" si="87"/>
        <v>0</v>
      </c>
      <c r="BJ67" s="30">
        <f t="shared" si="87"/>
        <v>0</v>
      </c>
      <c r="BK67" s="30">
        <f t="shared" si="87"/>
        <v>0</v>
      </c>
      <c r="BL67" s="30">
        <f t="shared" si="87"/>
        <v>0</v>
      </c>
      <c r="BM67" s="30">
        <f t="shared" si="87"/>
        <v>0</v>
      </c>
      <c r="BN67" s="30">
        <f t="shared" si="87"/>
        <v>0</v>
      </c>
      <c r="BO67" s="30">
        <f t="shared" si="87"/>
        <v>0</v>
      </c>
      <c r="BP67" s="30">
        <f t="shared" ref="BP67:CH67" si="88">((BP13*0.5)+BO31-BP49)*BP86*BP101*BP$2</f>
        <v>0</v>
      </c>
      <c r="BQ67" s="30">
        <f t="shared" si="88"/>
        <v>0</v>
      </c>
      <c r="BR67" s="30">
        <f t="shared" si="88"/>
        <v>0</v>
      </c>
      <c r="BS67" s="30">
        <f t="shared" si="88"/>
        <v>0</v>
      </c>
      <c r="BT67" s="30">
        <f t="shared" si="88"/>
        <v>0</v>
      </c>
      <c r="BU67" s="30">
        <f t="shared" si="88"/>
        <v>0</v>
      </c>
      <c r="BV67" s="30">
        <f t="shared" si="88"/>
        <v>0</v>
      </c>
      <c r="BW67" s="30">
        <f t="shared" si="88"/>
        <v>0</v>
      </c>
      <c r="BX67" s="30">
        <f t="shared" si="88"/>
        <v>0</v>
      </c>
      <c r="BY67" s="30">
        <f t="shared" si="88"/>
        <v>0</v>
      </c>
      <c r="BZ67" s="30">
        <f t="shared" si="88"/>
        <v>0</v>
      </c>
      <c r="CA67" s="30">
        <f t="shared" si="88"/>
        <v>0</v>
      </c>
      <c r="CB67" s="30">
        <f t="shared" si="88"/>
        <v>0</v>
      </c>
      <c r="CC67" s="30">
        <f t="shared" si="88"/>
        <v>0</v>
      </c>
      <c r="CD67" s="30">
        <f t="shared" si="88"/>
        <v>0</v>
      </c>
      <c r="CE67" s="30">
        <f t="shared" si="88"/>
        <v>0</v>
      </c>
      <c r="CF67" s="30">
        <f t="shared" si="88"/>
        <v>0</v>
      </c>
      <c r="CG67" s="30">
        <f t="shared" si="88"/>
        <v>0</v>
      </c>
      <c r="CH67" s="33">
        <f t="shared" si="88"/>
        <v>0</v>
      </c>
    </row>
    <row r="68" spans="1:88" ht="15.75" customHeight="1" x14ac:dyDescent="0.3">
      <c r="A68" s="571"/>
      <c r="B68" s="14" t="str">
        <f t="shared" si="69"/>
        <v>Motors</v>
      </c>
      <c r="C68" s="30">
        <f t="shared" si="72"/>
        <v>0</v>
      </c>
      <c r="D68" s="30">
        <f t="shared" ref="D68:BO68" si="89">((D14*0.5)+C32-D50)*D87*D102*D$2</f>
        <v>0</v>
      </c>
      <c r="E68" s="30">
        <f t="shared" si="89"/>
        <v>0</v>
      </c>
      <c r="F68" s="30">
        <f t="shared" si="89"/>
        <v>0</v>
      </c>
      <c r="G68" s="30">
        <f t="shared" si="89"/>
        <v>0</v>
      </c>
      <c r="H68" s="30">
        <f t="shared" si="89"/>
        <v>0</v>
      </c>
      <c r="I68" s="30">
        <f t="shared" si="89"/>
        <v>0</v>
      </c>
      <c r="J68" s="30">
        <f t="shared" si="89"/>
        <v>0</v>
      </c>
      <c r="K68" s="30">
        <f t="shared" si="89"/>
        <v>0</v>
      </c>
      <c r="L68" s="30">
        <f t="shared" si="89"/>
        <v>0</v>
      </c>
      <c r="M68" s="30">
        <f t="shared" si="89"/>
        <v>0</v>
      </c>
      <c r="N68" s="30">
        <f t="shared" si="89"/>
        <v>0</v>
      </c>
      <c r="O68" s="30">
        <f t="shared" si="89"/>
        <v>0</v>
      </c>
      <c r="P68" s="30">
        <f t="shared" si="89"/>
        <v>0</v>
      </c>
      <c r="Q68" s="30">
        <f t="shared" si="89"/>
        <v>0</v>
      </c>
      <c r="R68" s="30">
        <f t="shared" si="89"/>
        <v>0</v>
      </c>
      <c r="S68" s="30">
        <f t="shared" si="89"/>
        <v>0</v>
      </c>
      <c r="T68" s="30">
        <f t="shared" si="89"/>
        <v>0</v>
      </c>
      <c r="U68" s="30">
        <f t="shared" si="89"/>
        <v>0</v>
      </c>
      <c r="V68" s="30">
        <f t="shared" si="89"/>
        <v>0</v>
      </c>
      <c r="W68" s="30">
        <f t="shared" si="89"/>
        <v>0</v>
      </c>
      <c r="X68" s="30">
        <f t="shared" si="89"/>
        <v>0</v>
      </c>
      <c r="Y68" s="30">
        <f t="shared" si="89"/>
        <v>0</v>
      </c>
      <c r="Z68" s="30">
        <f t="shared" si="89"/>
        <v>0</v>
      </c>
      <c r="AA68" s="30">
        <f t="shared" si="89"/>
        <v>0</v>
      </c>
      <c r="AB68" s="30">
        <f t="shared" si="89"/>
        <v>0</v>
      </c>
      <c r="AC68" s="30">
        <f t="shared" si="89"/>
        <v>0</v>
      </c>
      <c r="AD68" s="30">
        <f t="shared" si="89"/>
        <v>0</v>
      </c>
      <c r="AE68" s="30">
        <f t="shared" si="89"/>
        <v>0</v>
      </c>
      <c r="AF68" s="30">
        <f t="shared" si="89"/>
        <v>0</v>
      </c>
      <c r="AG68" s="30">
        <f t="shared" si="89"/>
        <v>0</v>
      </c>
      <c r="AH68" s="30">
        <f t="shared" si="89"/>
        <v>0</v>
      </c>
      <c r="AI68" s="30">
        <f t="shared" si="89"/>
        <v>0</v>
      </c>
      <c r="AJ68" s="30">
        <f t="shared" si="89"/>
        <v>0</v>
      </c>
      <c r="AK68" s="30">
        <f t="shared" si="89"/>
        <v>0</v>
      </c>
      <c r="AL68" s="30">
        <f t="shared" si="89"/>
        <v>0</v>
      </c>
      <c r="AM68" s="30">
        <f t="shared" si="89"/>
        <v>0</v>
      </c>
      <c r="AN68" s="30">
        <f t="shared" si="89"/>
        <v>0</v>
      </c>
      <c r="AO68" s="30">
        <f t="shared" si="89"/>
        <v>0</v>
      </c>
      <c r="AP68" s="30">
        <f t="shared" si="89"/>
        <v>0</v>
      </c>
      <c r="AQ68" s="30">
        <f t="shared" si="89"/>
        <v>0</v>
      </c>
      <c r="AR68" s="30">
        <f t="shared" si="89"/>
        <v>0</v>
      </c>
      <c r="AS68" s="30">
        <f t="shared" si="89"/>
        <v>0</v>
      </c>
      <c r="AT68" s="30">
        <f t="shared" si="89"/>
        <v>0</v>
      </c>
      <c r="AU68" s="30">
        <f t="shared" si="89"/>
        <v>0</v>
      </c>
      <c r="AV68" s="30">
        <f t="shared" si="89"/>
        <v>0</v>
      </c>
      <c r="AW68" s="30">
        <f t="shared" si="89"/>
        <v>0</v>
      </c>
      <c r="AX68" s="30">
        <f t="shared" si="89"/>
        <v>0</v>
      </c>
      <c r="AY68" s="30">
        <f t="shared" si="89"/>
        <v>0</v>
      </c>
      <c r="AZ68" s="30">
        <f t="shared" si="89"/>
        <v>0</v>
      </c>
      <c r="BA68" s="30">
        <f t="shared" si="89"/>
        <v>0</v>
      </c>
      <c r="BB68" s="30">
        <f t="shared" si="89"/>
        <v>0</v>
      </c>
      <c r="BC68" s="30">
        <f t="shared" si="89"/>
        <v>0</v>
      </c>
      <c r="BD68" s="30">
        <f t="shared" si="89"/>
        <v>0</v>
      </c>
      <c r="BE68" s="30">
        <f t="shared" si="89"/>
        <v>0</v>
      </c>
      <c r="BF68" s="30">
        <f t="shared" si="89"/>
        <v>0</v>
      </c>
      <c r="BG68" s="30">
        <f t="shared" si="89"/>
        <v>0</v>
      </c>
      <c r="BH68" s="30">
        <f t="shared" si="89"/>
        <v>0</v>
      </c>
      <c r="BI68" s="30">
        <f t="shared" si="89"/>
        <v>0</v>
      </c>
      <c r="BJ68" s="30">
        <f t="shared" si="89"/>
        <v>0</v>
      </c>
      <c r="BK68" s="30">
        <f t="shared" si="89"/>
        <v>0</v>
      </c>
      <c r="BL68" s="30">
        <f t="shared" si="89"/>
        <v>0</v>
      </c>
      <c r="BM68" s="30">
        <f t="shared" si="89"/>
        <v>0</v>
      </c>
      <c r="BN68" s="30">
        <f t="shared" si="89"/>
        <v>0</v>
      </c>
      <c r="BO68" s="30">
        <f t="shared" si="89"/>
        <v>0</v>
      </c>
      <c r="BP68" s="30">
        <f t="shared" ref="BP68:CH68" si="90">((BP14*0.5)+BO32-BP50)*BP87*BP102*BP$2</f>
        <v>0</v>
      </c>
      <c r="BQ68" s="30">
        <f t="shared" si="90"/>
        <v>0</v>
      </c>
      <c r="BR68" s="30">
        <f t="shared" si="90"/>
        <v>0</v>
      </c>
      <c r="BS68" s="30">
        <f t="shared" si="90"/>
        <v>0</v>
      </c>
      <c r="BT68" s="30">
        <f t="shared" si="90"/>
        <v>0</v>
      </c>
      <c r="BU68" s="30">
        <f t="shared" si="90"/>
        <v>0</v>
      </c>
      <c r="BV68" s="30">
        <f t="shared" si="90"/>
        <v>0</v>
      </c>
      <c r="BW68" s="30">
        <f t="shared" si="90"/>
        <v>0</v>
      </c>
      <c r="BX68" s="30">
        <f t="shared" si="90"/>
        <v>0</v>
      </c>
      <c r="BY68" s="30">
        <f t="shared" si="90"/>
        <v>0</v>
      </c>
      <c r="BZ68" s="30">
        <f t="shared" si="90"/>
        <v>0</v>
      </c>
      <c r="CA68" s="30">
        <f t="shared" si="90"/>
        <v>0</v>
      </c>
      <c r="CB68" s="30">
        <f t="shared" si="90"/>
        <v>0</v>
      </c>
      <c r="CC68" s="30">
        <f t="shared" si="90"/>
        <v>0</v>
      </c>
      <c r="CD68" s="30">
        <f t="shared" si="90"/>
        <v>0</v>
      </c>
      <c r="CE68" s="30">
        <f t="shared" si="90"/>
        <v>0</v>
      </c>
      <c r="CF68" s="30">
        <f t="shared" si="90"/>
        <v>0</v>
      </c>
      <c r="CG68" s="30">
        <f t="shared" si="90"/>
        <v>0</v>
      </c>
      <c r="CH68" s="33">
        <f t="shared" si="90"/>
        <v>0</v>
      </c>
    </row>
    <row r="69" spans="1:88" ht="15.6" x14ac:dyDescent="0.3">
      <c r="A69" s="571"/>
      <c r="B69" s="14" t="str">
        <f t="shared" si="69"/>
        <v>Process</v>
      </c>
      <c r="C69" s="30">
        <f t="shared" si="72"/>
        <v>0</v>
      </c>
      <c r="D69" s="30">
        <f t="shared" ref="D69:BO69" si="91">((D15*0.5)+C33-D51)*D88*D103*D$2</f>
        <v>0</v>
      </c>
      <c r="E69" s="30">
        <f t="shared" si="91"/>
        <v>0</v>
      </c>
      <c r="F69" s="30">
        <f t="shared" si="91"/>
        <v>0</v>
      </c>
      <c r="G69" s="30">
        <f t="shared" si="91"/>
        <v>0</v>
      </c>
      <c r="H69" s="30">
        <f t="shared" si="91"/>
        <v>0</v>
      </c>
      <c r="I69" s="30">
        <f t="shared" si="91"/>
        <v>0</v>
      </c>
      <c r="J69" s="30">
        <f t="shared" si="91"/>
        <v>0</v>
      </c>
      <c r="K69" s="30">
        <f t="shared" si="91"/>
        <v>0</v>
      </c>
      <c r="L69" s="30">
        <f t="shared" si="91"/>
        <v>0</v>
      </c>
      <c r="M69" s="30">
        <f t="shared" si="91"/>
        <v>0</v>
      </c>
      <c r="N69" s="30">
        <f t="shared" si="91"/>
        <v>0</v>
      </c>
      <c r="O69" s="30">
        <f t="shared" si="91"/>
        <v>0</v>
      </c>
      <c r="P69" s="30">
        <f t="shared" si="91"/>
        <v>0</v>
      </c>
      <c r="Q69" s="30">
        <f t="shared" si="91"/>
        <v>0</v>
      </c>
      <c r="R69" s="30">
        <f t="shared" si="91"/>
        <v>0</v>
      </c>
      <c r="S69" s="30">
        <f t="shared" si="91"/>
        <v>0</v>
      </c>
      <c r="T69" s="30">
        <f t="shared" si="91"/>
        <v>0</v>
      </c>
      <c r="U69" s="30">
        <f t="shared" si="91"/>
        <v>0</v>
      </c>
      <c r="V69" s="30">
        <f t="shared" si="91"/>
        <v>0</v>
      </c>
      <c r="W69" s="30">
        <f t="shared" si="91"/>
        <v>0</v>
      </c>
      <c r="X69" s="30">
        <f t="shared" si="91"/>
        <v>0</v>
      </c>
      <c r="Y69" s="30">
        <f t="shared" si="91"/>
        <v>0</v>
      </c>
      <c r="Z69" s="30">
        <f t="shared" si="91"/>
        <v>0</v>
      </c>
      <c r="AA69" s="30">
        <f t="shared" si="91"/>
        <v>0</v>
      </c>
      <c r="AB69" s="30">
        <f t="shared" si="91"/>
        <v>0</v>
      </c>
      <c r="AC69" s="30">
        <f t="shared" si="91"/>
        <v>0</v>
      </c>
      <c r="AD69" s="30">
        <f t="shared" si="91"/>
        <v>0</v>
      </c>
      <c r="AE69" s="30">
        <f t="shared" si="91"/>
        <v>0</v>
      </c>
      <c r="AF69" s="30">
        <f t="shared" si="91"/>
        <v>0</v>
      </c>
      <c r="AG69" s="30">
        <f t="shared" si="91"/>
        <v>0</v>
      </c>
      <c r="AH69" s="30">
        <f t="shared" si="91"/>
        <v>0</v>
      </c>
      <c r="AI69" s="30">
        <f t="shared" si="91"/>
        <v>0</v>
      </c>
      <c r="AJ69" s="30">
        <f t="shared" si="91"/>
        <v>0</v>
      </c>
      <c r="AK69" s="30">
        <f t="shared" si="91"/>
        <v>0</v>
      </c>
      <c r="AL69" s="30">
        <f t="shared" si="91"/>
        <v>0</v>
      </c>
      <c r="AM69" s="30">
        <f t="shared" si="91"/>
        <v>0</v>
      </c>
      <c r="AN69" s="30">
        <f t="shared" si="91"/>
        <v>0</v>
      </c>
      <c r="AO69" s="30">
        <f t="shared" si="91"/>
        <v>0</v>
      </c>
      <c r="AP69" s="30">
        <f t="shared" si="91"/>
        <v>0</v>
      </c>
      <c r="AQ69" s="30">
        <f t="shared" si="91"/>
        <v>0</v>
      </c>
      <c r="AR69" s="30">
        <f t="shared" si="91"/>
        <v>0</v>
      </c>
      <c r="AS69" s="30">
        <f t="shared" si="91"/>
        <v>0</v>
      </c>
      <c r="AT69" s="30">
        <f t="shared" si="91"/>
        <v>0</v>
      </c>
      <c r="AU69" s="30">
        <f t="shared" si="91"/>
        <v>0</v>
      </c>
      <c r="AV69" s="30">
        <f t="shared" si="91"/>
        <v>0</v>
      </c>
      <c r="AW69" s="30">
        <f t="shared" si="91"/>
        <v>0</v>
      </c>
      <c r="AX69" s="30">
        <f t="shared" si="91"/>
        <v>0</v>
      </c>
      <c r="AY69" s="30">
        <f t="shared" si="91"/>
        <v>0</v>
      </c>
      <c r="AZ69" s="30">
        <f t="shared" si="91"/>
        <v>0</v>
      </c>
      <c r="BA69" s="30">
        <f t="shared" si="91"/>
        <v>0</v>
      </c>
      <c r="BB69" s="30">
        <f t="shared" si="91"/>
        <v>0</v>
      </c>
      <c r="BC69" s="30">
        <f t="shared" si="91"/>
        <v>0</v>
      </c>
      <c r="BD69" s="30">
        <f t="shared" si="91"/>
        <v>0</v>
      </c>
      <c r="BE69" s="30">
        <f t="shared" si="91"/>
        <v>0</v>
      </c>
      <c r="BF69" s="30">
        <f t="shared" si="91"/>
        <v>0</v>
      </c>
      <c r="BG69" s="30">
        <f t="shared" si="91"/>
        <v>0</v>
      </c>
      <c r="BH69" s="30">
        <f t="shared" si="91"/>
        <v>0</v>
      </c>
      <c r="BI69" s="30">
        <f t="shared" si="91"/>
        <v>0</v>
      </c>
      <c r="BJ69" s="30">
        <f t="shared" si="91"/>
        <v>0</v>
      </c>
      <c r="BK69" s="30">
        <f t="shared" si="91"/>
        <v>0</v>
      </c>
      <c r="BL69" s="30">
        <f t="shared" si="91"/>
        <v>0</v>
      </c>
      <c r="BM69" s="30">
        <f t="shared" si="91"/>
        <v>0</v>
      </c>
      <c r="BN69" s="30">
        <f t="shared" si="91"/>
        <v>0</v>
      </c>
      <c r="BO69" s="30">
        <f t="shared" si="91"/>
        <v>0</v>
      </c>
      <c r="BP69" s="30">
        <f t="shared" ref="BP69:CH69" si="92">((BP15*0.5)+BO33-BP51)*BP88*BP103*BP$2</f>
        <v>0</v>
      </c>
      <c r="BQ69" s="30">
        <f t="shared" si="92"/>
        <v>0</v>
      </c>
      <c r="BR69" s="30">
        <f t="shared" si="92"/>
        <v>0</v>
      </c>
      <c r="BS69" s="30">
        <f t="shared" si="92"/>
        <v>0</v>
      </c>
      <c r="BT69" s="30">
        <f t="shared" si="92"/>
        <v>0</v>
      </c>
      <c r="BU69" s="30">
        <f t="shared" si="92"/>
        <v>0</v>
      </c>
      <c r="BV69" s="30">
        <f t="shared" si="92"/>
        <v>0</v>
      </c>
      <c r="BW69" s="30">
        <f t="shared" si="92"/>
        <v>0</v>
      </c>
      <c r="BX69" s="30">
        <f t="shared" si="92"/>
        <v>0</v>
      </c>
      <c r="BY69" s="30">
        <f t="shared" si="92"/>
        <v>0</v>
      </c>
      <c r="BZ69" s="30">
        <f t="shared" si="92"/>
        <v>0</v>
      </c>
      <c r="CA69" s="30">
        <f t="shared" si="92"/>
        <v>0</v>
      </c>
      <c r="CB69" s="30">
        <f t="shared" si="92"/>
        <v>0</v>
      </c>
      <c r="CC69" s="30">
        <f t="shared" si="92"/>
        <v>0</v>
      </c>
      <c r="CD69" s="30">
        <f t="shared" si="92"/>
        <v>0</v>
      </c>
      <c r="CE69" s="30">
        <f t="shared" si="92"/>
        <v>0</v>
      </c>
      <c r="CF69" s="30">
        <f t="shared" si="92"/>
        <v>0</v>
      </c>
      <c r="CG69" s="30">
        <f t="shared" si="92"/>
        <v>0</v>
      </c>
      <c r="CH69" s="33">
        <f t="shared" si="92"/>
        <v>0</v>
      </c>
    </row>
    <row r="70" spans="1:88" ht="15.6" x14ac:dyDescent="0.3">
      <c r="A70" s="571"/>
      <c r="B70" s="14" t="str">
        <f t="shared" si="69"/>
        <v>Refrigeration</v>
      </c>
      <c r="C70" s="30">
        <f t="shared" si="72"/>
        <v>0</v>
      </c>
      <c r="D70" s="30">
        <f t="shared" ref="D70:BO70" si="93">((D16*0.5)+C34-D52)*D89*D104*D$2</f>
        <v>0</v>
      </c>
      <c r="E70" s="30">
        <f t="shared" si="93"/>
        <v>0</v>
      </c>
      <c r="F70" s="30">
        <f t="shared" si="93"/>
        <v>0</v>
      </c>
      <c r="G70" s="30">
        <f t="shared" si="93"/>
        <v>0</v>
      </c>
      <c r="H70" s="30">
        <f t="shared" si="93"/>
        <v>0</v>
      </c>
      <c r="I70" s="30">
        <f t="shared" si="93"/>
        <v>0</v>
      </c>
      <c r="J70" s="30">
        <f t="shared" si="93"/>
        <v>0</v>
      </c>
      <c r="K70" s="30">
        <f t="shared" si="93"/>
        <v>0</v>
      </c>
      <c r="L70" s="30">
        <f t="shared" si="93"/>
        <v>0</v>
      </c>
      <c r="M70" s="30">
        <f t="shared" si="93"/>
        <v>0</v>
      </c>
      <c r="N70" s="30">
        <f t="shared" si="93"/>
        <v>0</v>
      </c>
      <c r="O70" s="30">
        <f t="shared" si="93"/>
        <v>0</v>
      </c>
      <c r="P70" s="30">
        <f t="shared" si="93"/>
        <v>0</v>
      </c>
      <c r="Q70" s="30">
        <f t="shared" si="93"/>
        <v>0</v>
      </c>
      <c r="R70" s="30">
        <f t="shared" si="93"/>
        <v>0</v>
      </c>
      <c r="S70" s="30">
        <f t="shared" si="93"/>
        <v>0</v>
      </c>
      <c r="T70" s="30">
        <f t="shared" si="93"/>
        <v>0</v>
      </c>
      <c r="U70" s="30">
        <f t="shared" si="93"/>
        <v>0</v>
      </c>
      <c r="V70" s="30">
        <f t="shared" si="93"/>
        <v>0</v>
      </c>
      <c r="W70" s="30">
        <f t="shared" si="93"/>
        <v>0</v>
      </c>
      <c r="X70" s="30">
        <f t="shared" si="93"/>
        <v>0</v>
      </c>
      <c r="Y70" s="30">
        <f t="shared" si="93"/>
        <v>0</v>
      </c>
      <c r="Z70" s="30">
        <f t="shared" si="93"/>
        <v>0</v>
      </c>
      <c r="AA70" s="30">
        <f t="shared" si="93"/>
        <v>0</v>
      </c>
      <c r="AB70" s="30">
        <f t="shared" si="93"/>
        <v>0</v>
      </c>
      <c r="AC70" s="30">
        <f t="shared" si="93"/>
        <v>0</v>
      </c>
      <c r="AD70" s="30">
        <f t="shared" si="93"/>
        <v>0</v>
      </c>
      <c r="AE70" s="30">
        <f t="shared" si="93"/>
        <v>0</v>
      </c>
      <c r="AF70" s="30">
        <f t="shared" si="93"/>
        <v>0</v>
      </c>
      <c r="AG70" s="30">
        <f t="shared" si="93"/>
        <v>0</v>
      </c>
      <c r="AH70" s="30">
        <f t="shared" si="93"/>
        <v>0</v>
      </c>
      <c r="AI70" s="30">
        <f t="shared" si="93"/>
        <v>0</v>
      </c>
      <c r="AJ70" s="30">
        <f t="shared" si="93"/>
        <v>0</v>
      </c>
      <c r="AK70" s="30">
        <f t="shared" si="93"/>
        <v>0</v>
      </c>
      <c r="AL70" s="30">
        <f t="shared" si="93"/>
        <v>0</v>
      </c>
      <c r="AM70" s="30">
        <f t="shared" si="93"/>
        <v>0</v>
      </c>
      <c r="AN70" s="30">
        <f t="shared" si="93"/>
        <v>0</v>
      </c>
      <c r="AO70" s="30">
        <f t="shared" si="93"/>
        <v>0</v>
      </c>
      <c r="AP70" s="30">
        <f t="shared" si="93"/>
        <v>0</v>
      </c>
      <c r="AQ70" s="30">
        <f t="shared" si="93"/>
        <v>0</v>
      </c>
      <c r="AR70" s="30">
        <f t="shared" si="93"/>
        <v>0</v>
      </c>
      <c r="AS70" s="30">
        <f t="shared" si="93"/>
        <v>0</v>
      </c>
      <c r="AT70" s="30">
        <f t="shared" si="93"/>
        <v>0</v>
      </c>
      <c r="AU70" s="30">
        <f t="shared" si="93"/>
        <v>0</v>
      </c>
      <c r="AV70" s="30">
        <f t="shared" si="93"/>
        <v>0</v>
      </c>
      <c r="AW70" s="30">
        <f t="shared" si="93"/>
        <v>0</v>
      </c>
      <c r="AX70" s="30">
        <f t="shared" si="93"/>
        <v>0</v>
      </c>
      <c r="AY70" s="30">
        <f t="shared" si="93"/>
        <v>0</v>
      </c>
      <c r="AZ70" s="30">
        <f t="shared" si="93"/>
        <v>0</v>
      </c>
      <c r="BA70" s="30">
        <f t="shared" si="93"/>
        <v>0</v>
      </c>
      <c r="BB70" s="30">
        <f t="shared" si="93"/>
        <v>0</v>
      </c>
      <c r="BC70" s="30">
        <f t="shared" si="93"/>
        <v>0</v>
      </c>
      <c r="BD70" s="30">
        <f t="shared" si="93"/>
        <v>0</v>
      </c>
      <c r="BE70" s="30">
        <f t="shared" si="93"/>
        <v>0</v>
      </c>
      <c r="BF70" s="30">
        <f t="shared" si="93"/>
        <v>0</v>
      </c>
      <c r="BG70" s="30">
        <f t="shared" si="93"/>
        <v>0</v>
      </c>
      <c r="BH70" s="30">
        <f t="shared" si="93"/>
        <v>0</v>
      </c>
      <c r="BI70" s="30">
        <f t="shared" si="93"/>
        <v>0</v>
      </c>
      <c r="BJ70" s="30">
        <f t="shared" si="93"/>
        <v>0</v>
      </c>
      <c r="BK70" s="30">
        <f t="shared" si="93"/>
        <v>0</v>
      </c>
      <c r="BL70" s="30">
        <f t="shared" si="93"/>
        <v>0</v>
      </c>
      <c r="BM70" s="30">
        <f t="shared" si="93"/>
        <v>0</v>
      </c>
      <c r="BN70" s="30">
        <f t="shared" si="93"/>
        <v>0</v>
      </c>
      <c r="BO70" s="30">
        <f t="shared" si="93"/>
        <v>0</v>
      </c>
      <c r="BP70" s="30">
        <f t="shared" ref="BP70:CH70" si="94">((BP16*0.5)+BO34-BP52)*BP89*BP104*BP$2</f>
        <v>0</v>
      </c>
      <c r="BQ70" s="30">
        <f t="shared" si="94"/>
        <v>0</v>
      </c>
      <c r="BR70" s="30">
        <f t="shared" si="94"/>
        <v>0</v>
      </c>
      <c r="BS70" s="30">
        <f t="shared" si="94"/>
        <v>0</v>
      </c>
      <c r="BT70" s="30">
        <f t="shared" si="94"/>
        <v>0</v>
      </c>
      <c r="BU70" s="30">
        <f t="shared" si="94"/>
        <v>0</v>
      </c>
      <c r="BV70" s="30">
        <f t="shared" si="94"/>
        <v>0</v>
      </c>
      <c r="BW70" s="30">
        <f t="shared" si="94"/>
        <v>0</v>
      </c>
      <c r="BX70" s="30">
        <f t="shared" si="94"/>
        <v>0</v>
      </c>
      <c r="BY70" s="30">
        <f t="shared" si="94"/>
        <v>0</v>
      </c>
      <c r="BZ70" s="30">
        <f t="shared" si="94"/>
        <v>0</v>
      </c>
      <c r="CA70" s="30">
        <f t="shared" si="94"/>
        <v>0</v>
      </c>
      <c r="CB70" s="30">
        <f t="shared" si="94"/>
        <v>0</v>
      </c>
      <c r="CC70" s="30">
        <f t="shared" si="94"/>
        <v>0</v>
      </c>
      <c r="CD70" s="30">
        <f t="shared" si="94"/>
        <v>0</v>
      </c>
      <c r="CE70" s="30">
        <f t="shared" si="94"/>
        <v>0</v>
      </c>
      <c r="CF70" s="30">
        <f t="shared" si="94"/>
        <v>0</v>
      </c>
      <c r="CG70" s="30">
        <f t="shared" si="94"/>
        <v>0</v>
      </c>
      <c r="CH70" s="33">
        <f t="shared" si="94"/>
        <v>0</v>
      </c>
    </row>
    <row r="71" spans="1:88" ht="15.6" x14ac:dyDescent="0.3">
      <c r="A71" s="571"/>
      <c r="B71" s="14" t="str">
        <f t="shared" si="69"/>
        <v>Water Heating</v>
      </c>
      <c r="C71" s="30">
        <f t="shared" si="72"/>
        <v>0</v>
      </c>
      <c r="D71" s="30">
        <f t="shared" ref="D71:BO71" si="95">((D17*0.5)+C35-D53)*D90*D105*D$2</f>
        <v>0</v>
      </c>
      <c r="E71" s="30">
        <f t="shared" si="95"/>
        <v>0</v>
      </c>
      <c r="F71" s="30">
        <f t="shared" si="95"/>
        <v>0</v>
      </c>
      <c r="G71" s="30">
        <f t="shared" si="95"/>
        <v>0</v>
      </c>
      <c r="H71" s="30">
        <f t="shared" si="95"/>
        <v>0</v>
      </c>
      <c r="I71" s="30">
        <f t="shared" si="95"/>
        <v>0</v>
      </c>
      <c r="J71" s="30">
        <f t="shared" si="95"/>
        <v>0</v>
      </c>
      <c r="K71" s="30">
        <f t="shared" si="95"/>
        <v>0</v>
      </c>
      <c r="L71" s="30">
        <f t="shared" si="95"/>
        <v>0</v>
      </c>
      <c r="M71" s="30">
        <f t="shared" si="95"/>
        <v>0</v>
      </c>
      <c r="N71" s="30">
        <f t="shared" si="95"/>
        <v>0</v>
      </c>
      <c r="O71" s="30">
        <f t="shared" si="95"/>
        <v>0</v>
      </c>
      <c r="P71" s="30">
        <f t="shared" si="95"/>
        <v>0</v>
      </c>
      <c r="Q71" s="30">
        <f t="shared" si="95"/>
        <v>0</v>
      </c>
      <c r="R71" s="30">
        <f t="shared" si="95"/>
        <v>0</v>
      </c>
      <c r="S71" s="30">
        <f t="shared" si="95"/>
        <v>0</v>
      </c>
      <c r="T71" s="30">
        <f t="shared" si="95"/>
        <v>0</v>
      </c>
      <c r="U71" s="30">
        <f t="shared" si="95"/>
        <v>0</v>
      </c>
      <c r="V71" s="30">
        <f t="shared" si="95"/>
        <v>0</v>
      </c>
      <c r="W71" s="30">
        <f t="shared" si="95"/>
        <v>0</v>
      </c>
      <c r="X71" s="30">
        <f t="shared" si="95"/>
        <v>0</v>
      </c>
      <c r="Y71" s="30">
        <f t="shared" si="95"/>
        <v>0</v>
      </c>
      <c r="Z71" s="30">
        <f t="shared" si="95"/>
        <v>0</v>
      </c>
      <c r="AA71" s="30">
        <f t="shared" si="95"/>
        <v>0</v>
      </c>
      <c r="AB71" s="30">
        <f t="shared" si="95"/>
        <v>0</v>
      </c>
      <c r="AC71" s="30">
        <f t="shared" si="95"/>
        <v>0</v>
      </c>
      <c r="AD71" s="30">
        <f t="shared" si="95"/>
        <v>0</v>
      </c>
      <c r="AE71" s="30">
        <f t="shared" si="95"/>
        <v>0</v>
      </c>
      <c r="AF71" s="30">
        <f t="shared" si="95"/>
        <v>0</v>
      </c>
      <c r="AG71" s="30">
        <f t="shared" si="95"/>
        <v>0</v>
      </c>
      <c r="AH71" s="30">
        <f t="shared" si="95"/>
        <v>0</v>
      </c>
      <c r="AI71" s="30">
        <f t="shared" si="95"/>
        <v>0</v>
      </c>
      <c r="AJ71" s="30">
        <f t="shared" si="95"/>
        <v>0</v>
      </c>
      <c r="AK71" s="30">
        <f t="shared" si="95"/>
        <v>0</v>
      </c>
      <c r="AL71" s="30">
        <f t="shared" si="95"/>
        <v>0</v>
      </c>
      <c r="AM71" s="30">
        <f t="shared" si="95"/>
        <v>0</v>
      </c>
      <c r="AN71" s="30">
        <f t="shared" si="95"/>
        <v>0</v>
      </c>
      <c r="AO71" s="30">
        <f t="shared" si="95"/>
        <v>0</v>
      </c>
      <c r="AP71" s="30">
        <f t="shared" si="95"/>
        <v>0</v>
      </c>
      <c r="AQ71" s="30">
        <f t="shared" si="95"/>
        <v>0</v>
      </c>
      <c r="AR71" s="30">
        <f t="shared" si="95"/>
        <v>0</v>
      </c>
      <c r="AS71" s="30">
        <f t="shared" si="95"/>
        <v>0</v>
      </c>
      <c r="AT71" s="30">
        <f t="shared" si="95"/>
        <v>0</v>
      </c>
      <c r="AU71" s="30">
        <f t="shared" si="95"/>
        <v>0</v>
      </c>
      <c r="AV71" s="30">
        <f t="shared" si="95"/>
        <v>0</v>
      </c>
      <c r="AW71" s="30">
        <f t="shared" si="95"/>
        <v>0</v>
      </c>
      <c r="AX71" s="30">
        <f t="shared" si="95"/>
        <v>0</v>
      </c>
      <c r="AY71" s="30">
        <f t="shared" si="95"/>
        <v>0</v>
      </c>
      <c r="AZ71" s="30">
        <f t="shared" si="95"/>
        <v>0</v>
      </c>
      <c r="BA71" s="30">
        <f t="shared" si="95"/>
        <v>0</v>
      </c>
      <c r="BB71" s="30">
        <f t="shared" si="95"/>
        <v>0</v>
      </c>
      <c r="BC71" s="30">
        <f t="shared" si="95"/>
        <v>0</v>
      </c>
      <c r="BD71" s="30">
        <f t="shared" si="95"/>
        <v>0</v>
      </c>
      <c r="BE71" s="30">
        <f t="shared" si="95"/>
        <v>0</v>
      </c>
      <c r="BF71" s="30">
        <f t="shared" si="95"/>
        <v>0</v>
      </c>
      <c r="BG71" s="30">
        <f t="shared" si="95"/>
        <v>0</v>
      </c>
      <c r="BH71" s="30">
        <f t="shared" si="95"/>
        <v>0</v>
      </c>
      <c r="BI71" s="30">
        <f t="shared" si="95"/>
        <v>0</v>
      </c>
      <c r="BJ71" s="30">
        <f t="shared" si="95"/>
        <v>0</v>
      </c>
      <c r="BK71" s="30">
        <f t="shared" si="95"/>
        <v>0</v>
      </c>
      <c r="BL71" s="30">
        <f t="shared" si="95"/>
        <v>0</v>
      </c>
      <c r="BM71" s="30">
        <f t="shared" si="95"/>
        <v>0</v>
      </c>
      <c r="BN71" s="30">
        <f t="shared" si="95"/>
        <v>0</v>
      </c>
      <c r="BO71" s="30">
        <f t="shared" si="95"/>
        <v>0</v>
      </c>
      <c r="BP71" s="30">
        <f t="shared" ref="BP71:CH71" si="96">((BP17*0.5)+BO35-BP53)*BP90*BP105*BP$2</f>
        <v>0</v>
      </c>
      <c r="BQ71" s="30">
        <f t="shared" si="96"/>
        <v>0</v>
      </c>
      <c r="BR71" s="30">
        <f t="shared" si="96"/>
        <v>0</v>
      </c>
      <c r="BS71" s="30">
        <f t="shared" si="96"/>
        <v>0</v>
      </c>
      <c r="BT71" s="30">
        <f t="shared" si="96"/>
        <v>0</v>
      </c>
      <c r="BU71" s="30">
        <f t="shared" si="96"/>
        <v>0</v>
      </c>
      <c r="BV71" s="30">
        <f t="shared" si="96"/>
        <v>0</v>
      </c>
      <c r="BW71" s="30">
        <f t="shared" si="96"/>
        <v>0</v>
      </c>
      <c r="BX71" s="30">
        <f t="shared" si="96"/>
        <v>0</v>
      </c>
      <c r="BY71" s="30">
        <f t="shared" si="96"/>
        <v>0</v>
      </c>
      <c r="BZ71" s="30">
        <f t="shared" si="96"/>
        <v>0</v>
      </c>
      <c r="CA71" s="30">
        <f t="shared" si="96"/>
        <v>0</v>
      </c>
      <c r="CB71" s="30">
        <f t="shared" si="96"/>
        <v>0</v>
      </c>
      <c r="CC71" s="30">
        <f t="shared" si="96"/>
        <v>0</v>
      </c>
      <c r="CD71" s="30">
        <f t="shared" si="96"/>
        <v>0</v>
      </c>
      <c r="CE71" s="30">
        <f t="shared" si="96"/>
        <v>0</v>
      </c>
      <c r="CF71" s="30">
        <f t="shared" si="96"/>
        <v>0</v>
      </c>
      <c r="CG71" s="30">
        <f t="shared" si="96"/>
        <v>0</v>
      </c>
      <c r="CH71" s="33">
        <f t="shared" si="96"/>
        <v>0</v>
      </c>
    </row>
    <row r="72" spans="1:88" ht="15.75" customHeight="1" x14ac:dyDescent="0.3">
      <c r="A72" s="571"/>
      <c r="B72" s="14" t="str">
        <f t="shared" si="6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0</v>
      </c>
      <c r="E73" s="30">
        <f t="shared" ref="E73:BP73" si="97">SUM(E59:E72)</f>
        <v>0</v>
      </c>
      <c r="F73" s="30">
        <f t="shared" si="97"/>
        <v>0</v>
      </c>
      <c r="G73" s="30">
        <f t="shared" si="97"/>
        <v>0</v>
      </c>
      <c r="H73" s="30">
        <f t="shared" si="97"/>
        <v>0</v>
      </c>
      <c r="I73" s="30">
        <f t="shared" si="97"/>
        <v>0</v>
      </c>
      <c r="J73" s="30">
        <f t="shared" si="97"/>
        <v>0</v>
      </c>
      <c r="K73" s="30">
        <f t="shared" si="97"/>
        <v>0</v>
      </c>
      <c r="L73" s="30">
        <f t="shared" si="97"/>
        <v>0</v>
      </c>
      <c r="M73" s="30">
        <f t="shared" si="97"/>
        <v>0</v>
      </c>
      <c r="N73" s="30">
        <f t="shared" si="97"/>
        <v>0</v>
      </c>
      <c r="O73" s="30">
        <f t="shared" si="97"/>
        <v>0</v>
      </c>
      <c r="P73" s="30">
        <f t="shared" si="97"/>
        <v>0</v>
      </c>
      <c r="Q73" s="30">
        <f t="shared" si="97"/>
        <v>0</v>
      </c>
      <c r="R73" s="30">
        <f t="shared" si="97"/>
        <v>0</v>
      </c>
      <c r="S73" s="30">
        <f t="shared" si="97"/>
        <v>0</v>
      </c>
      <c r="T73" s="30">
        <f t="shared" si="97"/>
        <v>0</v>
      </c>
      <c r="U73" s="30">
        <f t="shared" si="97"/>
        <v>0</v>
      </c>
      <c r="V73" s="30">
        <f t="shared" si="97"/>
        <v>0</v>
      </c>
      <c r="W73" s="30">
        <f t="shared" si="97"/>
        <v>0</v>
      </c>
      <c r="X73" s="30">
        <f t="shared" si="97"/>
        <v>0</v>
      </c>
      <c r="Y73" s="30">
        <f t="shared" si="97"/>
        <v>0</v>
      </c>
      <c r="Z73" s="30">
        <f t="shared" si="97"/>
        <v>0</v>
      </c>
      <c r="AA73" s="30">
        <f t="shared" si="97"/>
        <v>0</v>
      </c>
      <c r="AB73" s="30">
        <f t="shared" si="97"/>
        <v>0</v>
      </c>
      <c r="AC73" s="30">
        <f t="shared" si="97"/>
        <v>0</v>
      </c>
      <c r="AD73" s="30">
        <f t="shared" si="97"/>
        <v>0</v>
      </c>
      <c r="AE73" s="30">
        <f t="shared" si="97"/>
        <v>0</v>
      </c>
      <c r="AF73" s="30">
        <f t="shared" si="97"/>
        <v>0</v>
      </c>
      <c r="AG73" s="30">
        <f t="shared" si="97"/>
        <v>0</v>
      </c>
      <c r="AH73" s="30">
        <f t="shared" si="97"/>
        <v>0</v>
      </c>
      <c r="AI73" s="30">
        <f t="shared" si="97"/>
        <v>0</v>
      </c>
      <c r="AJ73" s="30">
        <f t="shared" si="97"/>
        <v>0</v>
      </c>
      <c r="AK73" s="30">
        <f t="shared" si="97"/>
        <v>0</v>
      </c>
      <c r="AL73" s="30">
        <f t="shared" si="97"/>
        <v>0</v>
      </c>
      <c r="AM73" s="30">
        <f t="shared" si="97"/>
        <v>0</v>
      </c>
      <c r="AN73" s="30">
        <f t="shared" si="97"/>
        <v>0</v>
      </c>
      <c r="AO73" s="30">
        <f t="shared" si="97"/>
        <v>0</v>
      </c>
      <c r="AP73" s="30">
        <f t="shared" si="97"/>
        <v>0</v>
      </c>
      <c r="AQ73" s="30">
        <f t="shared" si="97"/>
        <v>0</v>
      </c>
      <c r="AR73" s="30">
        <f t="shared" si="97"/>
        <v>0</v>
      </c>
      <c r="AS73" s="30">
        <f t="shared" si="97"/>
        <v>0</v>
      </c>
      <c r="AT73" s="30">
        <f t="shared" si="97"/>
        <v>0</v>
      </c>
      <c r="AU73" s="30">
        <f t="shared" si="97"/>
        <v>0</v>
      </c>
      <c r="AV73" s="30">
        <f t="shared" si="97"/>
        <v>0</v>
      </c>
      <c r="AW73" s="30">
        <f t="shared" si="97"/>
        <v>0</v>
      </c>
      <c r="AX73" s="30">
        <f t="shared" si="97"/>
        <v>0</v>
      </c>
      <c r="AY73" s="30">
        <f t="shared" si="97"/>
        <v>0</v>
      </c>
      <c r="AZ73" s="30">
        <f t="shared" si="97"/>
        <v>0</v>
      </c>
      <c r="BA73" s="30">
        <f t="shared" si="97"/>
        <v>0</v>
      </c>
      <c r="BB73" s="30">
        <f t="shared" si="97"/>
        <v>0</v>
      </c>
      <c r="BC73" s="30">
        <f t="shared" si="97"/>
        <v>0</v>
      </c>
      <c r="BD73" s="30">
        <f t="shared" si="97"/>
        <v>0</v>
      </c>
      <c r="BE73" s="30">
        <f t="shared" si="97"/>
        <v>0</v>
      </c>
      <c r="BF73" s="30">
        <f t="shared" si="97"/>
        <v>0</v>
      </c>
      <c r="BG73" s="30">
        <f t="shared" si="97"/>
        <v>0</v>
      </c>
      <c r="BH73" s="30">
        <f t="shared" si="97"/>
        <v>0</v>
      </c>
      <c r="BI73" s="30">
        <f t="shared" si="97"/>
        <v>0</v>
      </c>
      <c r="BJ73" s="30">
        <f t="shared" si="97"/>
        <v>0</v>
      </c>
      <c r="BK73" s="30">
        <f t="shared" si="97"/>
        <v>0</v>
      </c>
      <c r="BL73" s="30">
        <f t="shared" si="97"/>
        <v>0</v>
      </c>
      <c r="BM73" s="30">
        <f t="shared" si="97"/>
        <v>0</v>
      </c>
      <c r="BN73" s="30">
        <f t="shared" si="97"/>
        <v>0</v>
      </c>
      <c r="BO73" s="30">
        <f t="shared" si="97"/>
        <v>0</v>
      </c>
      <c r="BP73" s="30">
        <f t="shared" si="97"/>
        <v>0</v>
      </c>
      <c r="BQ73" s="30">
        <f t="shared" ref="BQ73:CH73" si="98">SUM(BQ59:BQ72)</f>
        <v>0</v>
      </c>
      <c r="BR73" s="30">
        <f t="shared" si="98"/>
        <v>0</v>
      </c>
      <c r="BS73" s="30">
        <f t="shared" si="98"/>
        <v>0</v>
      </c>
      <c r="BT73" s="30">
        <f t="shared" si="98"/>
        <v>0</v>
      </c>
      <c r="BU73" s="30">
        <f t="shared" si="98"/>
        <v>0</v>
      </c>
      <c r="BV73" s="30">
        <f t="shared" si="98"/>
        <v>0</v>
      </c>
      <c r="BW73" s="30">
        <f t="shared" si="98"/>
        <v>0</v>
      </c>
      <c r="BX73" s="30">
        <f t="shared" si="98"/>
        <v>0</v>
      </c>
      <c r="BY73" s="30">
        <f t="shared" si="98"/>
        <v>0</v>
      </c>
      <c r="BZ73" s="30">
        <f t="shared" si="98"/>
        <v>0</v>
      </c>
      <c r="CA73" s="30">
        <f t="shared" si="98"/>
        <v>0</v>
      </c>
      <c r="CB73" s="30">
        <f t="shared" si="98"/>
        <v>0</v>
      </c>
      <c r="CC73" s="30">
        <f t="shared" si="98"/>
        <v>0</v>
      </c>
      <c r="CD73" s="30">
        <f t="shared" si="98"/>
        <v>0</v>
      </c>
      <c r="CE73" s="30">
        <f t="shared" si="98"/>
        <v>0</v>
      </c>
      <c r="CF73" s="30">
        <f t="shared" si="98"/>
        <v>0</v>
      </c>
      <c r="CG73" s="30">
        <f t="shared" si="98"/>
        <v>0</v>
      </c>
      <c r="CH73" s="33">
        <f t="shared" si="98"/>
        <v>0</v>
      </c>
    </row>
    <row r="74" spans="1:88" ht="16.5" customHeight="1" thickBot="1" x14ac:dyDescent="0.35">
      <c r="A74" s="572"/>
      <c r="B74" s="156" t="s">
        <v>27</v>
      </c>
      <c r="C74" s="31">
        <f>C73</f>
        <v>0</v>
      </c>
      <c r="D74" s="31">
        <f>C74+D73</f>
        <v>0</v>
      </c>
      <c r="E74" s="31">
        <f t="shared" ref="E74:BP74" si="99">D74+E73</f>
        <v>0</v>
      </c>
      <c r="F74" s="31">
        <f t="shared" si="99"/>
        <v>0</v>
      </c>
      <c r="G74" s="31">
        <f t="shared" si="99"/>
        <v>0</v>
      </c>
      <c r="H74" s="31">
        <f t="shared" si="99"/>
        <v>0</v>
      </c>
      <c r="I74" s="31">
        <f t="shared" si="99"/>
        <v>0</v>
      </c>
      <c r="J74" s="31">
        <f t="shared" si="99"/>
        <v>0</v>
      </c>
      <c r="K74" s="31">
        <f t="shared" si="99"/>
        <v>0</v>
      </c>
      <c r="L74" s="31">
        <f t="shared" si="99"/>
        <v>0</v>
      </c>
      <c r="M74" s="31">
        <f t="shared" si="99"/>
        <v>0</v>
      </c>
      <c r="N74" s="31">
        <f t="shared" si="99"/>
        <v>0</v>
      </c>
      <c r="O74" s="31">
        <f t="shared" si="99"/>
        <v>0</v>
      </c>
      <c r="P74" s="31">
        <f t="shared" si="99"/>
        <v>0</v>
      </c>
      <c r="Q74" s="31">
        <f t="shared" si="99"/>
        <v>0</v>
      </c>
      <c r="R74" s="31">
        <f t="shared" si="99"/>
        <v>0</v>
      </c>
      <c r="S74" s="31">
        <f t="shared" si="99"/>
        <v>0</v>
      </c>
      <c r="T74" s="31">
        <f t="shared" si="99"/>
        <v>0</v>
      </c>
      <c r="U74" s="31">
        <f t="shared" si="99"/>
        <v>0</v>
      </c>
      <c r="V74" s="31">
        <f t="shared" si="99"/>
        <v>0</v>
      </c>
      <c r="W74" s="31">
        <f t="shared" si="99"/>
        <v>0</v>
      </c>
      <c r="X74" s="31">
        <f t="shared" si="99"/>
        <v>0</v>
      </c>
      <c r="Y74" s="31">
        <f t="shared" si="99"/>
        <v>0</v>
      </c>
      <c r="Z74" s="31">
        <f t="shared" si="99"/>
        <v>0</v>
      </c>
      <c r="AA74" s="31">
        <f t="shared" si="99"/>
        <v>0</v>
      </c>
      <c r="AB74" s="31">
        <f t="shared" si="99"/>
        <v>0</v>
      </c>
      <c r="AC74" s="31">
        <f t="shared" si="99"/>
        <v>0</v>
      </c>
      <c r="AD74" s="31">
        <f t="shared" si="99"/>
        <v>0</v>
      </c>
      <c r="AE74" s="31">
        <f t="shared" si="99"/>
        <v>0</v>
      </c>
      <c r="AF74" s="31">
        <f t="shared" si="99"/>
        <v>0</v>
      </c>
      <c r="AG74" s="31">
        <f t="shared" si="99"/>
        <v>0</v>
      </c>
      <c r="AH74" s="31">
        <f t="shared" si="99"/>
        <v>0</v>
      </c>
      <c r="AI74" s="31">
        <f t="shared" si="99"/>
        <v>0</v>
      </c>
      <c r="AJ74" s="31">
        <f t="shared" si="99"/>
        <v>0</v>
      </c>
      <c r="AK74" s="31">
        <f t="shared" si="99"/>
        <v>0</v>
      </c>
      <c r="AL74" s="31">
        <f t="shared" si="99"/>
        <v>0</v>
      </c>
      <c r="AM74" s="31">
        <f t="shared" si="99"/>
        <v>0</v>
      </c>
      <c r="AN74" s="31">
        <f t="shared" si="99"/>
        <v>0</v>
      </c>
      <c r="AO74" s="31">
        <f t="shared" si="99"/>
        <v>0</v>
      </c>
      <c r="AP74" s="31">
        <f t="shared" si="99"/>
        <v>0</v>
      </c>
      <c r="AQ74" s="31">
        <f t="shared" si="99"/>
        <v>0</v>
      </c>
      <c r="AR74" s="31">
        <f t="shared" si="99"/>
        <v>0</v>
      </c>
      <c r="AS74" s="31">
        <f t="shared" si="99"/>
        <v>0</v>
      </c>
      <c r="AT74" s="31">
        <f t="shared" si="99"/>
        <v>0</v>
      </c>
      <c r="AU74" s="31">
        <f t="shared" si="99"/>
        <v>0</v>
      </c>
      <c r="AV74" s="31">
        <f t="shared" si="99"/>
        <v>0</v>
      </c>
      <c r="AW74" s="31">
        <f t="shared" si="99"/>
        <v>0</v>
      </c>
      <c r="AX74" s="31">
        <f t="shared" si="99"/>
        <v>0</v>
      </c>
      <c r="AY74" s="31">
        <f t="shared" si="99"/>
        <v>0</v>
      </c>
      <c r="AZ74" s="31">
        <f t="shared" si="99"/>
        <v>0</v>
      </c>
      <c r="BA74" s="31">
        <f t="shared" si="99"/>
        <v>0</v>
      </c>
      <c r="BB74" s="31">
        <f t="shared" si="99"/>
        <v>0</v>
      </c>
      <c r="BC74" s="31">
        <f t="shared" si="99"/>
        <v>0</v>
      </c>
      <c r="BD74" s="31">
        <f t="shared" si="99"/>
        <v>0</v>
      </c>
      <c r="BE74" s="31">
        <f t="shared" si="99"/>
        <v>0</v>
      </c>
      <c r="BF74" s="31">
        <f t="shared" si="99"/>
        <v>0</v>
      </c>
      <c r="BG74" s="31">
        <f t="shared" si="99"/>
        <v>0</v>
      </c>
      <c r="BH74" s="31">
        <f t="shared" si="99"/>
        <v>0</v>
      </c>
      <c r="BI74" s="31">
        <f t="shared" si="99"/>
        <v>0</v>
      </c>
      <c r="BJ74" s="31">
        <f t="shared" si="99"/>
        <v>0</v>
      </c>
      <c r="BK74" s="31">
        <f t="shared" si="99"/>
        <v>0</v>
      </c>
      <c r="BL74" s="31">
        <f t="shared" si="99"/>
        <v>0</v>
      </c>
      <c r="BM74" s="31">
        <f t="shared" si="99"/>
        <v>0</v>
      </c>
      <c r="BN74" s="31">
        <f t="shared" si="99"/>
        <v>0</v>
      </c>
      <c r="BO74" s="31">
        <f t="shared" si="99"/>
        <v>0</v>
      </c>
      <c r="BP74" s="31">
        <f t="shared" si="99"/>
        <v>0</v>
      </c>
      <c r="BQ74" s="31">
        <f t="shared" ref="BQ74:CH74" si="100">BP74+BQ73</f>
        <v>0</v>
      </c>
      <c r="BR74" s="31">
        <f t="shared" si="100"/>
        <v>0</v>
      </c>
      <c r="BS74" s="31">
        <f t="shared" si="100"/>
        <v>0</v>
      </c>
      <c r="BT74" s="31">
        <f t="shared" si="100"/>
        <v>0</v>
      </c>
      <c r="BU74" s="31">
        <f t="shared" si="100"/>
        <v>0</v>
      </c>
      <c r="BV74" s="31">
        <f t="shared" si="100"/>
        <v>0</v>
      </c>
      <c r="BW74" s="31">
        <f t="shared" si="100"/>
        <v>0</v>
      </c>
      <c r="BX74" s="31">
        <f t="shared" si="100"/>
        <v>0</v>
      </c>
      <c r="BY74" s="31">
        <f t="shared" si="100"/>
        <v>0</v>
      </c>
      <c r="BZ74" s="31">
        <f t="shared" si="100"/>
        <v>0</v>
      </c>
      <c r="CA74" s="31">
        <f t="shared" si="100"/>
        <v>0</v>
      </c>
      <c r="CB74" s="31">
        <f t="shared" si="100"/>
        <v>0</v>
      </c>
      <c r="CC74" s="31">
        <f t="shared" si="100"/>
        <v>0</v>
      </c>
      <c r="CD74" s="31">
        <f t="shared" si="100"/>
        <v>0</v>
      </c>
      <c r="CE74" s="31">
        <f t="shared" si="100"/>
        <v>0</v>
      </c>
      <c r="CF74" s="31">
        <f t="shared" si="100"/>
        <v>0</v>
      </c>
      <c r="CG74" s="31">
        <f t="shared" si="100"/>
        <v>0</v>
      </c>
      <c r="CH74" s="34">
        <f t="shared" si="100"/>
        <v>0</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573" t="s">
        <v>12</v>
      </c>
      <c r="B77" s="18" t="s">
        <v>12</v>
      </c>
      <c r="C77" s="174">
        <f>C$4</f>
        <v>44927</v>
      </c>
      <c r="D77" s="174">
        <f t="shared" ref="D77:BO77" si="101">D$4</f>
        <v>44958</v>
      </c>
      <c r="E77" s="174">
        <f t="shared" si="101"/>
        <v>44986</v>
      </c>
      <c r="F77" s="174">
        <f t="shared" si="101"/>
        <v>45017</v>
      </c>
      <c r="G77" s="174">
        <f t="shared" si="101"/>
        <v>45047</v>
      </c>
      <c r="H77" s="174">
        <f t="shared" si="101"/>
        <v>45078</v>
      </c>
      <c r="I77" s="174">
        <f t="shared" si="101"/>
        <v>45108</v>
      </c>
      <c r="J77" s="174">
        <f t="shared" si="101"/>
        <v>45139</v>
      </c>
      <c r="K77" s="174">
        <f t="shared" si="101"/>
        <v>45170</v>
      </c>
      <c r="L77" s="174">
        <f t="shared" si="101"/>
        <v>45200</v>
      </c>
      <c r="M77" s="174">
        <f t="shared" si="101"/>
        <v>45231</v>
      </c>
      <c r="N77" s="174">
        <f t="shared" si="101"/>
        <v>45261</v>
      </c>
      <c r="O77" s="174">
        <f t="shared" si="101"/>
        <v>45292</v>
      </c>
      <c r="P77" s="174">
        <f t="shared" si="101"/>
        <v>45323</v>
      </c>
      <c r="Q77" s="174">
        <f t="shared" si="101"/>
        <v>45352</v>
      </c>
      <c r="R77" s="174">
        <f t="shared" si="101"/>
        <v>45383</v>
      </c>
      <c r="S77" s="174">
        <f t="shared" si="101"/>
        <v>45413</v>
      </c>
      <c r="T77" s="174">
        <f t="shared" si="101"/>
        <v>45444</v>
      </c>
      <c r="U77" s="174">
        <f t="shared" si="101"/>
        <v>45474</v>
      </c>
      <c r="V77" s="174">
        <f t="shared" si="101"/>
        <v>45505</v>
      </c>
      <c r="W77" s="174">
        <f t="shared" si="101"/>
        <v>45536</v>
      </c>
      <c r="X77" s="174">
        <f t="shared" si="101"/>
        <v>45566</v>
      </c>
      <c r="Y77" s="174">
        <f t="shared" si="101"/>
        <v>45597</v>
      </c>
      <c r="Z77" s="174">
        <f t="shared" si="101"/>
        <v>45627</v>
      </c>
      <c r="AA77" s="174">
        <f t="shared" si="101"/>
        <v>45658</v>
      </c>
      <c r="AB77" s="174">
        <f t="shared" si="101"/>
        <v>45689</v>
      </c>
      <c r="AC77" s="174">
        <f t="shared" si="101"/>
        <v>45717</v>
      </c>
      <c r="AD77" s="174">
        <f t="shared" si="101"/>
        <v>45748</v>
      </c>
      <c r="AE77" s="174">
        <f t="shared" si="101"/>
        <v>45778</v>
      </c>
      <c r="AF77" s="174">
        <f t="shared" si="101"/>
        <v>45809</v>
      </c>
      <c r="AG77" s="174">
        <f t="shared" si="101"/>
        <v>45839</v>
      </c>
      <c r="AH77" s="174">
        <f t="shared" si="101"/>
        <v>45870</v>
      </c>
      <c r="AI77" s="174">
        <f t="shared" si="101"/>
        <v>45901</v>
      </c>
      <c r="AJ77" s="174">
        <f t="shared" si="101"/>
        <v>45931</v>
      </c>
      <c r="AK77" s="174">
        <f t="shared" si="101"/>
        <v>45962</v>
      </c>
      <c r="AL77" s="174">
        <f t="shared" si="101"/>
        <v>45992</v>
      </c>
      <c r="AM77" s="174">
        <f t="shared" si="101"/>
        <v>46023</v>
      </c>
      <c r="AN77" s="174">
        <f t="shared" si="101"/>
        <v>46054</v>
      </c>
      <c r="AO77" s="174">
        <f t="shared" si="101"/>
        <v>46082</v>
      </c>
      <c r="AP77" s="174">
        <f t="shared" si="101"/>
        <v>46113</v>
      </c>
      <c r="AQ77" s="174">
        <f t="shared" si="101"/>
        <v>46143</v>
      </c>
      <c r="AR77" s="174">
        <f t="shared" si="101"/>
        <v>46174</v>
      </c>
      <c r="AS77" s="174">
        <f t="shared" si="101"/>
        <v>46204</v>
      </c>
      <c r="AT77" s="174">
        <f t="shared" si="101"/>
        <v>46235</v>
      </c>
      <c r="AU77" s="174">
        <f t="shared" si="101"/>
        <v>46266</v>
      </c>
      <c r="AV77" s="174">
        <f t="shared" si="101"/>
        <v>46296</v>
      </c>
      <c r="AW77" s="174">
        <f t="shared" si="101"/>
        <v>46327</v>
      </c>
      <c r="AX77" s="174">
        <f t="shared" si="101"/>
        <v>46357</v>
      </c>
      <c r="AY77" s="174">
        <f t="shared" si="101"/>
        <v>46388</v>
      </c>
      <c r="AZ77" s="174">
        <f t="shared" si="101"/>
        <v>46419</v>
      </c>
      <c r="BA77" s="174">
        <f t="shared" si="101"/>
        <v>46447</v>
      </c>
      <c r="BB77" s="174">
        <f t="shared" si="101"/>
        <v>46478</v>
      </c>
      <c r="BC77" s="174">
        <f t="shared" si="101"/>
        <v>46508</v>
      </c>
      <c r="BD77" s="174">
        <f t="shared" si="101"/>
        <v>46539</v>
      </c>
      <c r="BE77" s="174">
        <f t="shared" si="101"/>
        <v>46569</v>
      </c>
      <c r="BF77" s="174">
        <f t="shared" si="101"/>
        <v>46600</v>
      </c>
      <c r="BG77" s="174">
        <f t="shared" si="101"/>
        <v>46631</v>
      </c>
      <c r="BH77" s="174">
        <f t="shared" si="101"/>
        <v>46661</v>
      </c>
      <c r="BI77" s="174">
        <f t="shared" si="101"/>
        <v>46692</v>
      </c>
      <c r="BJ77" s="174">
        <f t="shared" si="101"/>
        <v>46722</v>
      </c>
      <c r="BK77" s="174">
        <f t="shared" si="101"/>
        <v>46753</v>
      </c>
      <c r="BL77" s="174">
        <f t="shared" si="101"/>
        <v>46784</v>
      </c>
      <c r="BM77" s="174">
        <f t="shared" si="101"/>
        <v>46813</v>
      </c>
      <c r="BN77" s="174">
        <f t="shared" si="101"/>
        <v>46844</v>
      </c>
      <c r="BO77" s="174">
        <f t="shared" si="101"/>
        <v>46874</v>
      </c>
      <c r="BP77" s="174">
        <f t="shared" ref="BP77:CH77" si="102">BP$4</f>
        <v>46905</v>
      </c>
      <c r="BQ77" s="174">
        <f t="shared" si="102"/>
        <v>46935</v>
      </c>
      <c r="BR77" s="174">
        <f t="shared" si="102"/>
        <v>46966</v>
      </c>
      <c r="BS77" s="174">
        <f t="shared" si="102"/>
        <v>46997</v>
      </c>
      <c r="BT77" s="174">
        <f t="shared" si="102"/>
        <v>47027</v>
      </c>
      <c r="BU77" s="174">
        <f t="shared" si="102"/>
        <v>47058</v>
      </c>
      <c r="BV77" s="174">
        <f t="shared" si="102"/>
        <v>47088</v>
      </c>
      <c r="BW77" s="174">
        <f t="shared" si="102"/>
        <v>47119</v>
      </c>
      <c r="BX77" s="174">
        <f t="shared" si="102"/>
        <v>47150</v>
      </c>
      <c r="BY77" s="174">
        <f t="shared" si="102"/>
        <v>47178</v>
      </c>
      <c r="BZ77" s="174">
        <f t="shared" si="102"/>
        <v>47209</v>
      </c>
      <c r="CA77" s="174">
        <f t="shared" si="102"/>
        <v>47239</v>
      </c>
      <c r="CB77" s="174">
        <f t="shared" si="102"/>
        <v>47270</v>
      </c>
      <c r="CC77" s="174">
        <f t="shared" si="102"/>
        <v>47300</v>
      </c>
      <c r="CD77" s="174">
        <f t="shared" si="102"/>
        <v>47331</v>
      </c>
      <c r="CE77" s="174">
        <f t="shared" si="102"/>
        <v>47362</v>
      </c>
      <c r="CF77" s="174">
        <f t="shared" si="102"/>
        <v>47392</v>
      </c>
      <c r="CG77" s="174">
        <f t="shared" si="102"/>
        <v>47423</v>
      </c>
      <c r="CH77" s="175">
        <f t="shared" si="102"/>
        <v>47453</v>
      </c>
      <c r="CJ77" s="229" t="s">
        <v>182</v>
      </c>
    </row>
    <row r="78" spans="1:88" ht="15.75" customHeight="1" x14ac:dyDescent="0.3">
      <c r="A78" s="574"/>
      <c r="B78" s="14" t="str">
        <f>B59</f>
        <v>Air Comp</v>
      </c>
      <c r="C78" s="339">
        <f>'2M - SGS'!C78</f>
        <v>8.5109000000000004E-2</v>
      </c>
      <c r="D78" s="339">
        <f>'2M - SGS'!D78</f>
        <v>7.7715000000000006E-2</v>
      </c>
      <c r="E78" s="339">
        <f>'2M - SGS'!E78</f>
        <v>8.6136000000000004E-2</v>
      </c>
      <c r="F78" s="339">
        <f>'2M - SGS'!F78</f>
        <v>7.9796000000000006E-2</v>
      </c>
      <c r="G78" s="339">
        <f>'2M - SGS'!G78</f>
        <v>8.5334999999999994E-2</v>
      </c>
      <c r="H78" s="339">
        <f>'2M - SGS'!H78</f>
        <v>8.1994999999999998E-2</v>
      </c>
      <c r="I78" s="339">
        <f>'2M - SGS'!I78</f>
        <v>8.4098999999999993E-2</v>
      </c>
      <c r="J78" s="339">
        <f>'2M - SGS'!J78</f>
        <v>8.4198999999999996E-2</v>
      </c>
      <c r="K78" s="339">
        <f>'2M - SGS'!K78</f>
        <v>8.2512000000000002E-2</v>
      </c>
      <c r="L78" s="339">
        <f>'2M - SGS'!L78</f>
        <v>8.5277000000000006E-2</v>
      </c>
      <c r="M78" s="339">
        <f>'2M - SGS'!M78</f>
        <v>8.2588999999999996E-2</v>
      </c>
      <c r="N78" s="339">
        <f>'2M - SGS'!N78</f>
        <v>8.5237999999999994E-2</v>
      </c>
      <c r="O78" s="339">
        <f>'2M - SGS'!O78</f>
        <v>8.5109000000000004E-2</v>
      </c>
      <c r="P78" s="339">
        <f>'2M - SGS'!P78</f>
        <v>7.7715000000000006E-2</v>
      </c>
      <c r="Q78" s="339">
        <f>'2M - SGS'!Q78</f>
        <v>8.6136000000000004E-2</v>
      </c>
      <c r="R78" s="339">
        <f>'2M - SGS'!R78</f>
        <v>7.9796000000000006E-2</v>
      </c>
      <c r="S78" s="339">
        <f>'2M - SGS'!S78</f>
        <v>8.5334999999999994E-2</v>
      </c>
      <c r="T78" s="339">
        <f>'2M - SGS'!T78</f>
        <v>8.1994999999999998E-2</v>
      </c>
      <c r="U78" s="339">
        <f>'2M - SGS'!U78</f>
        <v>8.4098999999999993E-2</v>
      </c>
      <c r="V78" s="339">
        <f>'2M - SGS'!V78</f>
        <v>8.4198999999999996E-2</v>
      </c>
      <c r="W78" s="339">
        <f>'2M - SGS'!W78</f>
        <v>8.2512000000000002E-2</v>
      </c>
      <c r="X78" s="339">
        <f>'2M - SGS'!X78</f>
        <v>8.5277000000000006E-2</v>
      </c>
      <c r="Y78" s="339">
        <f>'2M - SGS'!Y78</f>
        <v>8.2588999999999996E-2</v>
      </c>
      <c r="Z78" s="339">
        <f>'2M - SGS'!Z78</f>
        <v>8.5237999999999994E-2</v>
      </c>
      <c r="AA78" s="339">
        <f>'2M - SGS'!AA78</f>
        <v>8.5109000000000004E-2</v>
      </c>
      <c r="AB78" s="339">
        <f>'2M - SGS'!AB78</f>
        <v>7.7715000000000006E-2</v>
      </c>
      <c r="AC78" s="339">
        <f>'2M - SGS'!AC78</f>
        <v>8.6136000000000004E-2</v>
      </c>
      <c r="AD78" s="339">
        <f>'2M - SGS'!AD78</f>
        <v>7.9796000000000006E-2</v>
      </c>
      <c r="AE78" s="339">
        <f>'2M - SGS'!AE78</f>
        <v>8.5334999999999994E-2</v>
      </c>
      <c r="AF78" s="339">
        <f>'2M - SGS'!AF78</f>
        <v>8.1994999999999998E-2</v>
      </c>
      <c r="AG78" s="339">
        <f>'2M - SGS'!AG78</f>
        <v>8.4098999999999993E-2</v>
      </c>
      <c r="AH78" s="339">
        <f>'2M - SGS'!AH78</f>
        <v>8.4198999999999996E-2</v>
      </c>
      <c r="AI78" s="339">
        <f>'2M - SGS'!AI78</f>
        <v>8.2512000000000002E-2</v>
      </c>
      <c r="AJ78" s="339">
        <f>'2M - SGS'!AJ78</f>
        <v>8.5277000000000006E-2</v>
      </c>
      <c r="AK78" s="339">
        <f>'2M - SGS'!AK78</f>
        <v>8.2588999999999996E-2</v>
      </c>
      <c r="AL78" s="339">
        <f>'2M - SGS'!AL78</f>
        <v>8.5237999999999994E-2</v>
      </c>
      <c r="AM78" s="339">
        <f>'2M - SGS'!AM78</f>
        <v>8.5109000000000004E-2</v>
      </c>
      <c r="AN78" s="339">
        <f>'2M - SGS'!AN78</f>
        <v>7.7715000000000006E-2</v>
      </c>
      <c r="AO78" s="339">
        <f>'2M - SGS'!AO78</f>
        <v>8.6136000000000004E-2</v>
      </c>
      <c r="AP78" s="339">
        <f>'2M - SGS'!AP78</f>
        <v>7.9796000000000006E-2</v>
      </c>
      <c r="AQ78" s="339">
        <f>'2M - SGS'!AQ78</f>
        <v>8.5334999999999994E-2</v>
      </c>
      <c r="AR78" s="339">
        <f>'2M - SGS'!AR78</f>
        <v>8.1994999999999998E-2</v>
      </c>
      <c r="AS78" s="339">
        <f>'2M - SGS'!AS78</f>
        <v>8.4098999999999993E-2</v>
      </c>
      <c r="AT78" s="339">
        <f>'2M - SGS'!AT78</f>
        <v>8.4198999999999996E-2</v>
      </c>
      <c r="AU78" s="339">
        <f>'2M - SGS'!AU78</f>
        <v>8.2512000000000002E-2</v>
      </c>
      <c r="AV78" s="339">
        <f>'2M - SGS'!AV78</f>
        <v>8.5277000000000006E-2</v>
      </c>
      <c r="AW78" s="339">
        <f>'2M - SGS'!AW78</f>
        <v>8.2588999999999996E-2</v>
      </c>
      <c r="AX78" s="339">
        <f>'2M - SGS'!AX78</f>
        <v>8.5237999999999994E-2</v>
      </c>
      <c r="AY78" s="339">
        <f>'2M - SGS'!AY78</f>
        <v>8.5109000000000004E-2</v>
      </c>
      <c r="AZ78" s="339">
        <f>'2M - SGS'!AZ78</f>
        <v>7.7715000000000006E-2</v>
      </c>
      <c r="BA78" s="339">
        <f>'2M - SGS'!BA78</f>
        <v>8.6136000000000004E-2</v>
      </c>
      <c r="BB78" s="339">
        <f>'2M - SGS'!BB78</f>
        <v>7.9796000000000006E-2</v>
      </c>
      <c r="BC78" s="339">
        <f>'2M - SGS'!BC78</f>
        <v>8.5334999999999994E-2</v>
      </c>
      <c r="BD78" s="339">
        <f>'2M - SGS'!BD78</f>
        <v>8.1994999999999998E-2</v>
      </c>
      <c r="BE78" s="339">
        <f>'2M - SGS'!BE78</f>
        <v>8.4098999999999993E-2</v>
      </c>
      <c r="BF78" s="339">
        <f>'2M - SGS'!BF78</f>
        <v>8.4198999999999996E-2</v>
      </c>
      <c r="BG78" s="339">
        <f>'2M - SGS'!BG78</f>
        <v>8.2512000000000002E-2</v>
      </c>
      <c r="BH78" s="339">
        <f>'2M - SGS'!BH78</f>
        <v>8.5277000000000006E-2</v>
      </c>
      <c r="BI78" s="339">
        <f>'2M - SGS'!BI78</f>
        <v>8.2588999999999996E-2</v>
      </c>
      <c r="BJ78" s="339">
        <f>'2M - SGS'!BJ78</f>
        <v>8.5237999999999994E-2</v>
      </c>
      <c r="BK78" s="339">
        <f>'2M - SGS'!BK78</f>
        <v>8.5109000000000004E-2</v>
      </c>
      <c r="BL78" s="339">
        <f>'2M - SGS'!BL78</f>
        <v>7.7715000000000006E-2</v>
      </c>
      <c r="BM78" s="339">
        <f>'2M - SGS'!BM78</f>
        <v>8.6136000000000004E-2</v>
      </c>
      <c r="BN78" s="339">
        <f>'2M - SGS'!BN78</f>
        <v>7.9796000000000006E-2</v>
      </c>
      <c r="BO78" s="339">
        <f>'2M - SGS'!BO78</f>
        <v>8.5334999999999994E-2</v>
      </c>
      <c r="BP78" s="339">
        <f>'2M - SGS'!BP78</f>
        <v>8.1994999999999998E-2</v>
      </c>
      <c r="BQ78" s="339">
        <f>'2M - SGS'!BQ78</f>
        <v>8.4098999999999993E-2</v>
      </c>
      <c r="BR78" s="339">
        <f>'2M - SGS'!BR78</f>
        <v>8.4198999999999996E-2</v>
      </c>
      <c r="BS78" s="339">
        <f>'2M - SGS'!BS78</f>
        <v>8.2512000000000002E-2</v>
      </c>
      <c r="BT78" s="339">
        <f>'2M - SGS'!BT78</f>
        <v>8.5277000000000006E-2</v>
      </c>
      <c r="BU78" s="339">
        <f>'2M - SGS'!BU78</f>
        <v>8.2588999999999996E-2</v>
      </c>
      <c r="BV78" s="339">
        <f>'2M - SGS'!BV78</f>
        <v>8.5237999999999994E-2</v>
      </c>
      <c r="BW78" s="339">
        <f>'2M - SGS'!BW78</f>
        <v>8.5109000000000004E-2</v>
      </c>
      <c r="BX78" s="339">
        <f>'2M - SGS'!BX78</f>
        <v>7.7715000000000006E-2</v>
      </c>
      <c r="BY78" s="339">
        <f>'2M - SGS'!BY78</f>
        <v>8.6136000000000004E-2</v>
      </c>
      <c r="BZ78" s="339">
        <f>'2M - SGS'!BZ78</f>
        <v>7.9796000000000006E-2</v>
      </c>
      <c r="CA78" s="339">
        <f>'2M - SGS'!CA78</f>
        <v>8.5334999999999994E-2</v>
      </c>
      <c r="CB78" s="339">
        <f>'2M - SGS'!CB78</f>
        <v>8.1994999999999998E-2</v>
      </c>
      <c r="CC78" s="339">
        <f>'2M - SGS'!CC78</f>
        <v>8.4098999999999993E-2</v>
      </c>
      <c r="CD78" s="339">
        <f>'2M - SGS'!CD78</f>
        <v>8.4198999999999996E-2</v>
      </c>
      <c r="CE78" s="339">
        <f>'2M - SGS'!CE78</f>
        <v>8.2512000000000002E-2</v>
      </c>
      <c r="CF78" s="339">
        <f>'2M - SGS'!CF78</f>
        <v>8.5277000000000006E-2</v>
      </c>
      <c r="CG78" s="339">
        <f>'2M - SGS'!CG78</f>
        <v>8.2588999999999996E-2</v>
      </c>
      <c r="CH78" s="340">
        <f>'2M - SGS'!CH78</f>
        <v>8.5237999999999994E-2</v>
      </c>
      <c r="CJ78" s="245">
        <f>SUM(C78:N78)</f>
        <v>1.0000000000000002</v>
      </c>
    </row>
    <row r="79" spans="1:88" ht="15.6" x14ac:dyDescent="0.3">
      <c r="A79" s="574"/>
      <c r="B79" s="14" t="str">
        <f t="shared" ref="B79:B90" si="103">B60</f>
        <v>Building Shell</v>
      </c>
      <c r="C79" s="339">
        <f>'2M - SGS'!C79</f>
        <v>0.107824</v>
      </c>
      <c r="D79" s="339">
        <f>'2M - SGS'!D79</f>
        <v>9.1051999999999994E-2</v>
      </c>
      <c r="E79" s="339">
        <f>'2M - SGS'!E79</f>
        <v>7.1135000000000004E-2</v>
      </c>
      <c r="F79" s="339">
        <f>'2M - SGS'!F79</f>
        <v>4.1179E-2</v>
      </c>
      <c r="G79" s="339">
        <f>'2M - SGS'!G79</f>
        <v>4.4423999999999998E-2</v>
      </c>
      <c r="H79" s="339">
        <f>'2M - SGS'!H79</f>
        <v>0.106128</v>
      </c>
      <c r="I79" s="339">
        <f>'2M - SGS'!I79</f>
        <v>0.14288100000000001</v>
      </c>
      <c r="J79" s="339">
        <f>'2M - SGS'!J79</f>
        <v>0.133494</v>
      </c>
      <c r="K79" s="339">
        <f>'2M - SGS'!K79</f>
        <v>5.781E-2</v>
      </c>
      <c r="L79" s="339">
        <f>'2M - SGS'!L79</f>
        <v>3.8018000000000003E-2</v>
      </c>
      <c r="M79" s="339">
        <f>'2M - SGS'!M79</f>
        <v>6.2103999999999999E-2</v>
      </c>
      <c r="N79" s="339">
        <f>'2M - SGS'!N79</f>
        <v>0.10395</v>
      </c>
      <c r="O79" s="339">
        <f>'2M - SGS'!O79</f>
        <v>0.107824</v>
      </c>
      <c r="P79" s="339">
        <f>'2M - SGS'!P79</f>
        <v>9.1051999999999994E-2</v>
      </c>
      <c r="Q79" s="339">
        <f>'2M - SGS'!Q79</f>
        <v>7.1135000000000004E-2</v>
      </c>
      <c r="R79" s="339">
        <f>'2M - SGS'!R79</f>
        <v>4.1179E-2</v>
      </c>
      <c r="S79" s="339">
        <f>'2M - SGS'!S79</f>
        <v>4.4423999999999998E-2</v>
      </c>
      <c r="T79" s="339">
        <f>'2M - SGS'!T79</f>
        <v>0.106128</v>
      </c>
      <c r="U79" s="339">
        <f>'2M - SGS'!U79</f>
        <v>0.14288100000000001</v>
      </c>
      <c r="V79" s="339">
        <f>'2M - SGS'!V79</f>
        <v>0.133494</v>
      </c>
      <c r="W79" s="339">
        <f>'2M - SGS'!W79</f>
        <v>5.781E-2</v>
      </c>
      <c r="X79" s="339">
        <f>'2M - SGS'!X79</f>
        <v>3.8018000000000003E-2</v>
      </c>
      <c r="Y79" s="339">
        <f>'2M - SGS'!Y79</f>
        <v>6.2103999999999999E-2</v>
      </c>
      <c r="Z79" s="339">
        <f>'2M - SGS'!Z79</f>
        <v>0.10395</v>
      </c>
      <c r="AA79" s="339">
        <f>'2M - SGS'!AA79</f>
        <v>0.107824</v>
      </c>
      <c r="AB79" s="339">
        <f>'2M - SGS'!AB79</f>
        <v>9.1051999999999994E-2</v>
      </c>
      <c r="AC79" s="339">
        <f>'2M - SGS'!AC79</f>
        <v>7.1135000000000004E-2</v>
      </c>
      <c r="AD79" s="339">
        <f>'2M - SGS'!AD79</f>
        <v>4.1179E-2</v>
      </c>
      <c r="AE79" s="339">
        <f>'2M - SGS'!AE79</f>
        <v>4.4423999999999998E-2</v>
      </c>
      <c r="AF79" s="339">
        <f>'2M - SGS'!AF79</f>
        <v>0.106128</v>
      </c>
      <c r="AG79" s="339">
        <f>'2M - SGS'!AG79</f>
        <v>0.14288100000000001</v>
      </c>
      <c r="AH79" s="339">
        <f>'2M - SGS'!AH79</f>
        <v>0.133494</v>
      </c>
      <c r="AI79" s="339">
        <f>'2M - SGS'!AI79</f>
        <v>5.781E-2</v>
      </c>
      <c r="AJ79" s="339">
        <f>'2M - SGS'!AJ79</f>
        <v>3.8018000000000003E-2</v>
      </c>
      <c r="AK79" s="339">
        <f>'2M - SGS'!AK79</f>
        <v>6.2103999999999999E-2</v>
      </c>
      <c r="AL79" s="339">
        <f>'2M - SGS'!AL79</f>
        <v>0.10395</v>
      </c>
      <c r="AM79" s="339">
        <f>'2M - SGS'!AM79</f>
        <v>0.107824</v>
      </c>
      <c r="AN79" s="339">
        <f>'2M - SGS'!AN79</f>
        <v>9.1051999999999994E-2</v>
      </c>
      <c r="AO79" s="339">
        <f>'2M - SGS'!AO79</f>
        <v>7.1135000000000004E-2</v>
      </c>
      <c r="AP79" s="339">
        <f>'2M - SGS'!AP79</f>
        <v>4.1179E-2</v>
      </c>
      <c r="AQ79" s="339">
        <f>'2M - SGS'!AQ79</f>
        <v>4.4423999999999998E-2</v>
      </c>
      <c r="AR79" s="339">
        <f>'2M - SGS'!AR79</f>
        <v>0.106128</v>
      </c>
      <c r="AS79" s="339">
        <f>'2M - SGS'!AS79</f>
        <v>0.14288100000000001</v>
      </c>
      <c r="AT79" s="339">
        <f>'2M - SGS'!AT79</f>
        <v>0.133494</v>
      </c>
      <c r="AU79" s="339">
        <f>'2M - SGS'!AU79</f>
        <v>5.781E-2</v>
      </c>
      <c r="AV79" s="339">
        <f>'2M - SGS'!AV79</f>
        <v>3.8018000000000003E-2</v>
      </c>
      <c r="AW79" s="339">
        <f>'2M - SGS'!AW79</f>
        <v>6.2103999999999999E-2</v>
      </c>
      <c r="AX79" s="339">
        <f>'2M - SGS'!AX79</f>
        <v>0.10395</v>
      </c>
      <c r="AY79" s="339">
        <f>'2M - SGS'!AY79</f>
        <v>0.107824</v>
      </c>
      <c r="AZ79" s="339">
        <f>'2M - SGS'!AZ79</f>
        <v>9.1051999999999994E-2</v>
      </c>
      <c r="BA79" s="339">
        <f>'2M - SGS'!BA79</f>
        <v>7.1135000000000004E-2</v>
      </c>
      <c r="BB79" s="339">
        <f>'2M - SGS'!BB79</f>
        <v>4.1179E-2</v>
      </c>
      <c r="BC79" s="339">
        <f>'2M - SGS'!BC79</f>
        <v>4.4423999999999998E-2</v>
      </c>
      <c r="BD79" s="339">
        <f>'2M - SGS'!BD79</f>
        <v>0.106128</v>
      </c>
      <c r="BE79" s="339">
        <f>'2M - SGS'!BE79</f>
        <v>0.14288100000000001</v>
      </c>
      <c r="BF79" s="339">
        <f>'2M - SGS'!BF79</f>
        <v>0.133494</v>
      </c>
      <c r="BG79" s="339">
        <f>'2M - SGS'!BG79</f>
        <v>5.781E-2</v>
      </c>
      <c r="BH79" s="339">
        <f>'2M - SGS'!BH79</f>
        <v>3.8018000000000003E-2</v>
      </c>
      <c r="BI79" s="339">
        <f>'2M - SGS'!BI79</f>
        <v>6.2103999999999999E-2</v>
      </c>
      <c r="BJ79" s="339">
        <f>'2M - SGS'!BJ79</f>
        <v>0.10395</v>
      </c>
      <c r="BK79" s="339">
        <f>'2M - SGS'!BK79</f>
        <v>0.107824</v>
      </c>
      <c r="BL79" s="339">
        <f>'2M - SGS'!BL79</f>
        <v>9.1051999999999994E-2</v>
      </c>
      <c r="BM79" s="339">
        <f>'2M - SGS'!BM79</f>
        <v>7.1135000000000004E-2</v>
      </c>
      <c r="BN79" s="339">
        <f>'2M - SGS'!BN79</f>
        <v>4.1179E-2</v>
      </c>
      <c r="BO79" s="339">
        <f>'2M - SGS'!BO79</f>
        <v>4.4423999999999998E-2</v>
      </c>
      <c r="BP79" s="339">
        <f>'2M - SGS'!BP79</f>
        <v>0.106128</v>
      </c>
      <c r="BQ79" s="339">
        <f>'2M - SGS'!BQ79</f>
        <v>0.14288100000000001</v>
      </c>
      <c r="BR79" s="339">
        <f>'2M - SGS'!BR79</f>
        <v>0.133494</v>
      </c>
      <c r="BS79" s="339">
        <f>'2M - SGS'!BS79</f>
        <v>5.781E-2</v>
      </c>
      <c r="BT79" s="339">
        <f>'2M - SGS'!BT79</f>
        <v>3.8018000000000003E-2</v>
      </c>
      <c r="BU79" s="339">
        <f>'2M - SGS'!BU79</f>
        <v>6.2103999999999999E-2</v>
      </c>
      <c r="BV79" s="339">
        <f>'2M - SGS'!BV79</f>
        <v>0.10395</v>
      </c>
      <c r="BW79" s="339">
        <f>'2M - SGS'!BW79</f>
        <v>0.107824</v>
      </c>
      <c r="BX79" s="339">
        <f>'2M - SGS'!BX79</f>
        <v>9.1051999999999994E-2</v>
      </c>
      <c r="BY79" s="339">
        <f>'2M - SGS'!BY79</f>
        <v>7.1135000000000004E-2</v>
      </c>
      <c r="BZ79" s="339">
        <f>'2M - SGS'!BZ79</f>
        <v>4.1179E-2</v>
      </c>
      <c r="CA79" s="339">
        <f>'2M - SGS'!CA79</f>
        <v>4.4423999999999998E-2</v>
      </c>
      <c r="CB79" s="339">
        <f>'2M - SGS'!CB79</f>
        <v>0.106128</v>
      </c>
      <c r="CC79" s="339">
        <f>'2M - SGS'!CC79</f>
        <v>0.14288100000000001</v>
      </c>
      <c r="CD79" s="339">
        <f>'2M - SGS'!CD79</f>
        <v>0.133494</v>
      </c>
      <c r="CE79" s="339">
        <f>'2M - SGS'!CE79</f>
        <v>5.781E-2</v>
      </c>
      <c r="CF79" s="339">
        <f>'2M - SGS'!CF79</f>
        <v>3.8018000000000003E-2</v>
      </c>
      <c r="CG79" s="339">
        <f>'2M - SGS'!CG79</f>
        <v>6.2103999999999999E-2</v>
      </c>
      <c r="CH79" s="340">
        <f>'2M - SGS'!CH79</f>
        <v>0.10395</v>
      </c>
      <c r="CJ79" s="245">
        <f t="shared" ref="CJ79:CJ90" si="104">SUM(C79:N79)</f>
        <v>0.99999900000000008</v>
      </c>
    </row>
    <row r="80" spans="1:88" ht="15.6" x14ac:dyDescent="0.3">
      <c r="A80" s="574"/>
      <c r="B80" s="14" t="str">
        <f t="shared" si="103"/>
        <v>Cooking</v>
      </c>
      <c r="C80" s="339">
        <f>'2M - SGS'!C80</f>
        <v>8.6096000000000006E-2</v>
      </c>
      <c r="D80" s="339">
        <f>'2M - SGS'!D80</f>
        <v>7.8608999999999998E-2</v>
      </c>
      <c r="E80" s="339">
        <f>'2M - SGS'!E80</f>
        <v>8.1547999999999995E-2</v>
      </c>
      <c r="F80" s="339">
        <f>'2M - SGS'!F80</f>
        <v>7.2947999999999999E-2</v>
      </c>
      <c r="G80" s="339">
        <f>'2M - SGS'!G80</f>
        <v>8.6277000000000006E-2</v>
      </c>
      <c r="H80" s="339">
        <f>'2M - SGS'!H80</f>
        <v>8.3294000000000007E-2</v>
      </c>
      <c r="I80" s="339">
        <f>'2M - SGS'!I80</f>
        <v>8.5859000000000005E-2</v>
      </c>
      <c r="J80" s="339">
        <f>'2M - SGS'!J80</f>
        <v>8.5885000000000003E-2</v>
      </c>
      <c r="K80" s="339">
        <f>'2M - SGS'!K80</f>
        <v>8.3474999999999994E-2</v>
      </c>
      <c r="L80" s="339">
        <f>'2M - SGS'!L80</f>
        <v>8.6262000000000005E-2</v>
      </c>
      <c r="M80" s="339">
        <f>'2M - SGS'!M80</f>
        <v>8.3496000000000001E-2</v>
      </c>
      <c r="N80" s="339">
        <f>'2M - SGS'!N80</f>
        <v>8.6250999999999994E-2</v>
      </c>
      <c r="O80" s="339">
        <f>'2M - SGS'!O80</f>
        <v>8.6096000000000006E-2</v>
      </c>
      <c r="P80" s="339">
        <f>'2M - SGS'!P80</f>
        <v>7.8608999999999998E-2</v>
      </c>
      <c r="Q80" s="339">
        <f>'2M - SGS'!Q80</f>
        <v>8.1547999999999995E-2</v>
      </c>
      <c r="R80" s="339">
        <f>'2M - SGS'!R80</f>
        <v>7.2947999999999999E-2</v>
      </c>
      <c r="S80" s="339">
        <f>'2M - SGS'!S80</f>
        <v>8.6277000000000006E-2</v>
      </c>
      <c r="T80" s="339">
        <f>'2M - SGS'!T80</f>
        <v>8.3294000000000007E-2</v>
      </c>
      <c r="U80" s="339">
        <f>'2M - SGS'!U80</f>
        <v>8.5859000000000005E-2</v>
      </c>
      <c r="V80" s="339">
        <f>'2M - SGS'!V80</f>
        <v>8.5885000000000003E-2</v>
      </c>
      <c r="W80" s="339">
        <f>'2M - SGS'!W80</f>
        <v>8.3474999999999994E-2</v>
      </c>
      <c r="X80" s="339">
        <f>'2M - SGS'!X80</f>
        <v>8.6262000000000005E-2</v>
      </c>
      <c r="Y80" s="339">
        <f>'2M - SGS'!Y80</f>
        <v>8.3496000000000001E-2</v>
      </c>
      <c r="Z80" s="339">
        <f>'2M - SGS'!Z80</f>
        <v>8.6250999999999994E-2</v>
      </c>
      <c r="AA80" s="339">
        <f>'2M - SGS'!AA80</f>
        <v>8.6096000000000006E-2</v>
      </c>
      <c r="AB80" s="339">
        <f>'2M - SGS'!AB80</f>
        <v>7.8608999999999998E-2</v>
      </c>
      <c r="AC80" s="339">
        <f>'2M - SGS'!AC80</f>
        <v>8.1547999999999995E-2</v>
      </c>
      <c r="AD80" s="339">
        <f>'2M - SGS'!AD80</f>
        <v>7.2947999999999999E-2</v>
      </c>
      <c r="AE80" s="339">
        <f>'2M - SGS'!AE80</f>
        <v>8.6277000000000006E-2</v>
      </c>
      <c r="AF80" s="339">
        <f>'2M - SGS'!AF80</f>
        <v>8.3294000000000007E-2</v>
      </c>
      <c r="AG80" s="339">
        <f>'2M - SGS'!AG80</f>
        <v>8.5859000000000005E-2</v>
      </c>
      <c r="AH80" s="339">
        <f>'2M - SGS'!AH80</f>
        <v>8.5885000000000003E-2</v>
      </c>
      <c r="AI80" s="339">
        <f>'2M - SGS'!AI80</f>
        <v>8.3474999999999994E-2</v>
      </c>
      <c r="AJ80" s="339">
        <f>'2M - SGS'!AJ80</f>
        <v>8.6262000000000005E-2</v>
      </c>
      <c r="AK80" s="339">
        <f>'2M - SGS'!AK80</f>
        <v>8.3496000000000001E-2</v>
      </c>
      <c r="AL80" s="339">
        <f>'2M - SGS'!AL80</f>
        <v>8.6250999999999994E-2</v>
      </c>
      <c r="AM80" s="339">
        <f>'2M - SGS'!AM80</f>
        <v>8.6096000000000006E-2</v>
      </c>
      <c r="AN80" s="339">
        <f>'2M - SGS'!AN80</f>
        <v>7.8608999999999998E-2</v>
      </c>
      <c r="AO80" s="339">
        <f>'2M - SGS'!AO80</f>
        <v>8.1547999999999995E-2</v>
      </c>
      <c r="AP80" s="339">
        <f>'2M - SGS'!AP80</f>
        <v>7.2947999999999999E-2</v>
      </c>
      <c r="AQ80" s="339">
        <f>'2M - SGS'!AQ80</f>
        <v>8.6277000000000006E-2</v>
      </c>
      <c r="AR80" s="339">
        <f>'2M - SGS'!AR80</f>
        <v>8.3294000000000007E-2</v>
      </c>
      <c r="AS80" s="339">
        <f>'2M - SGS'!AS80</f>
        <v>8.5859000000000005E-2</v>
      </c>
      <c r="AT80" s="339">
        <f>'2M - SGS'!AT80</f>
        <v>8.5885000000000003E-2</v>
      </c>
      <c r="AU80" s="339">
        <f>'2M - SGS'!AU80</f>
        <v>8.3474999999999994E-2</v>
      </c>
      <c r="AV80" s="339">
        <f>'2M - SGS'!AV80</f>
        <v>8.6262000000000005E-2</v>
      </c>
      <c r="AW80" s="339">
        <f>'2M - SGS'!AW80</f>
        <v>8.3496000000000001E-2</v>
      </c>
      <c r="AX80" s="339">
        <f>'2M - SGS'!AX80</f>
        <v>8.6250999999999994E-2</v>
      </c>
      <c r="AY80" s="339">
        <f>'2M - SGS'!AY80</f>
        <v>8.6096000000000006E-2</v>
      </c>
      <c r="AZ80" s="339">
        <f>'2M - SGS'!AZ80</f>
        <v>7.8608999999999998E-2</v>
      </c>
      <c r="BA80" s="339">
        <f>'2M - SGS'!BA80</f>
        <v>8.1547999999999995E-2</v>
      </c>
      <c r="BB80" s="339">
        <f>'2M - SGS'!BB80</f>
        <v>7.2947999999999999E-2</v>
      </c>
      <c r="BC80" s="339">
        <f>'2M - SGS'!BC80</f>
        <v>8.6277000000000006E-2</v>
      </c>
      <c r="BD80" s="339">
        <f>'2M - SGS'!BD80</f>
        <v>8.3294000000000007E-2</v>
      </c>
      <c r="BE80" s="339">
        <f>'2M - SGS'!BE80</f>
        <v>8.5859000000000005E-2</v>
      </c>
      <c r="BF80" s="339">
        <f>'2M - SGS'!BF80</f>
        <v>8.5885000000000003E-2</v>
      </c>
      <c r="BG80" s="339">
        <f>'2M - SGS'!BG80</f>
        <v>8.3474999999999994E-2</v>
      </c>
      <c r="BH80" s="339">
        <f>'2M - SGS'!BH80</f>
        <v>8.6262000000000005E-2</v>
      </c>
      <c r="BI80" s="339">
        <f>'2M - SGS'!BI80</f>
        <v>8.3496000000000001E-2</v>
      </c>
      <c r="BJ80" s="339">
        <f>'2M - SGS'!BJ80</f>
        <v>8.6250999999999994E-2</v>
      </c>
      <c r="BK80" s="339">
        <f>'2M - SGS'!BK80</f>
        <v>8.6096000000000006E-2</v>
      </c>
      <c r="BL80" s="339">
        <f>'2M - SGS'!BL80</f>
        <v>7.8608999999999998E-2</v>
      </c>
      <c r="BM80" s="339">
        <f>'2M - SGS'!BM80</f>
        <v>8.1547999999999995E-2</v>
      </c>
      <c r="BN80" s="339">
        <f>'2M - SGS'!BN80</f>
        <v>7.2947999999999999E-2</v>
      </c>
      <c r="BO80" s="339">
        <f>'2M - SGS'!BO80</f>
        <v>8.6277000000000006E-2</v>
      </c>
      <c r="BP80" s="339">
        <f>'2M - SGS'!BP80</f>
        <v>8.3294000000000007E-2</v>
      </c>
      <c r="BQ80" s="339">
        <f>'2M - SGS'!BQ80</f>
        <v>8.5859000000000005E-2</v>
      </c>
      <c r="BR80" s="339">
        <f>'2M - SGS'!BR80</f>
        <v>8.5885000000000003E-2</v>
      </c>
      <c r="BS80" s="339">
        <f>'2M - SGS'!BS80</f>
        <v>8.3474999999999994E-2</v>
      </c>
      <c r="BT80" s="339">
        <f>'2M - SGS'!BT80</f>
        <v>8.6262000000000005E-2</v>
      </c>
      <c r="BU80" s="339">
        <f>'2M - SGS'!BU80</f>
        <v>8.3496000000000001E-2</v>
      </c>
      <c r="BV80" s="339">
        <f>'2M - SGS'!BV80</f>
        <v>8.6250999999999994E-2</v>
      </c>
      <c r="BW80" s="339">
        <f>'2M - SGS'!BW80</f>
        <v>8.6096000000000006E-2</v>
      </c>
      <c r="BX80" s="339">
        <f>'2M - SGS'!BX80</f>
        <v>7.8608999999999998E-2</v>
      </c>
      <c r="BY80" s="339">
        <f>'2M - SGS'!BY80</f>
        <v>8.1547999999999995E-2</v>
      </c>
      <c r="BZ80" s="339">
        <f>'2M - SGS'!BZ80</f>
        <v>7.2947999999999999E-2</v>
      </c>
      <c r="CA80" s="339">
        <f>'2M - SGS'!CA80</f>
        <v>8.6277000000000006E-2</v>
      </c>
      <c r="CB80" s="339">
        <f>'2M - SGS'!CB80</f>
        <v>8.3294000000000007E-2</v>
      </c>
      <c r="CC80" s="339">
        <f>'2M - SGS'!CC80</f>
        <v>8.5859000000000005E-2</v>
      </c>
      <c r="CD80" s="339">
        <f>'2M - SGS'!CD80</f>
        <v>8.5885000000000003E-2</v>
      </c>
      <c r="CE80" s="339">
        <f>'2M - SGS'!CE80</f>
        <v>8.3474999999999994E-2</v>
      </c>
      <c r="CF80" s="339">
        <f>'2M - SGS'!CF80</f>
        <v>8.6262000000000005E-2</v>
      </c>
      <c r="CG80" s="339">
        <f>'2M - SGS'!CG80</f>
        <v>8.3496000000000001E-2</v>
      </c>
      <c r="CH80" s="340">
        <f>'2M - SGS'!CH80</f>
        <v>8.6250999999999994E-2</v>
      </c>
      <c r="CJ80" s="245">
        <f t="shared" si="104"/>
        <v>0.99999999999999989</v>
      </c>
    </row>
    <row r="81" spans="1:88" ht="15.6" x14ac:dyDescent="0.3">
      <c r="A81" s="574"/>
      <c r="B81" s="14" t="str">
        <f t="shared" si="103"/>
        <v>Cooling</v>
      </c>
      <c r="C81" s="339">
        <f>'2M - SGS'!C81</f>
        <v>6.0000000000000002E-6</v>
      </c>
      <c r="D81" s="339">
        <f>'2M - SGS'!D81</f>
        <v>2.4699999999999999E-4</v>
      </c>
      <c r="E81" s="339">
        <f>'2M - SGS'!E81</f>
        <v>7.2360000000000002E-3</v>
      </c>
      <c r="F81" s="339">
        <f>'2M - SGS'!F81</f>
        <v>2.1690999999999998E-2</v>
      </c>
      <c r="G81" s="339">
        <f>'2M - SGS'!G81</f>
        <v>6.2979999999999994E-2</v>
      </c>
      <c r="H81" s="339">
        <f>'2M - SGS'!H81</f>
        <v>0.21317</v>
      </c>
      <c r="I81" s="339">
        <f>'2M - SGS'!I81</f>
        <v>0.29002899999999998</v>
      </c>
      <c r="J81" s="339">
        <f>'2M - SGS'!J81</f>
        <v>0.270206</v>
      </c>
      <c r="K81" s="339">
        <f>'2M - SGS'!K81</f>
        <v>0.108695</v>
      </c>
      <c r="L81" s="339">
        <f>'2M - SGS'!L81</f>
        <v>1.9643000000000001E-2</v>
      </c>
      <c r="M81" s="339">
        <f>'2M - SGS'!M81</f>
        <v>6.0299999999999998E-3</v>
      </c>
      <c r="N81" s="339">
        <f>'2M - SGS'!N81</f>
        <v>6.3999999999999997E-5</v>
      </c>
      <c r="O81" s="339">
        <f>'2M - SGS'!O81</f>
        <v>6.0000000000000002E-6</v>
      </c>
      <c r="P81" s="339">
        <f>'2M - SGS'!P81</f>
        <v>2.4699999999999999E-4</v>
      </c>
      <c r="Q81" s="339">
        <f>'2M - SGS'!Q81</f>
        <v>7.2360000000000002E-3</v>
      </c>
      <c r="R81" s="339">
        <f>'2M - SGS'!R81</f>
        <v>2.1690999999999998E-2</v>
      </c>
      <c r="S81" s="339">
        <f>'2M - SGS'!S81</f>
        <v>6.2979999999999994E-2</v>
      </c>
      <c r="T81" s="339">
        <f>'2M - SGS'!T81</f>
        <v>0.21317</v>
      </c>
      <c r="U81" s="339">
        <f>'2M - SGS'!U81</f>
        <v>0.29002899999999998</v>
      </c>
      <c r="V81" s="339">
        <f>'2M - SGS'!V81</f>
        <v>0.270206</v>
      </c>
      <c r="W81" s="339">
        <f>'2M - SGS'!W81</f>
        <v>0.108695</v>
      </c>
      <c r="X81" s="339">
        <f>'2M - SGS'!X81</f>
        <v>1.9643000000000001E-2</v>
      </c>
      <c r="Y81" s="339">
        <f>'2M - SGS'!Y81</f>
        <v>6.0299999999999998E-3</v>
      </c>
      <c r="Z81" s="339">
        <f>'2M - SGS'!Z81</f>
        <v>6.3999999999999997E-5</v>
      </c>
      <c r="AA81" s="339">
        <f>'2M - SGS'!AA81</f>
        <v>6.0000000000000002E-6</v>
      </c>
      <c r="AB81" s="339">
        <f>'2M - SGS'!AB81</f>
        <v>2.4699999999999999E-4</v>
      </c>
      <c r="AC81" s="339">
        <f>'2M - SGS'!AC81</f>
        <v>7.2360000000000002E-3</v>
      </c>
      <c r="AD81" s="339">
        <f>'2M - SGS'!AD81</f>
        <v>2.1690999999999998E-2</v>
      </c>
      <c r="AE81" s="339">
        <f>'2M - SGS'!AE81</f>
        <v>6.2979999999999994E-2</v>
      </c>
      <c r="AF81" s="339">
        <f>'2M - SGS'!AF81</f>
        <v>0.21317</v>
      </c>
      <c r="AG81" s="339">
        <f>'2M - SGS'!AG81</f>
        <v>0.29002899999999998</v>
      </c>
      <c r="AH81" s="339">
        <f>'2M - SGS'!AH81</f>
        <v>0.270206</v>
      </c>
      <c r="AI81" s="339">
        <f>'2M - SGS'!AI81</f>
        <v>0.108695</v>
      </c>
      <c r="AJ81" s="339">
        <f>'2M - SGS'!AJ81</f>
        <v>1.9643000000000001E-2</v>
      </c>
      <c r="AK81" s="339">
        <f>'2M - SGS'!AK81</f>
        <v>6.0299999999999998E-3</v>
      </c>
      <c r="AL81" s="339">
        <f>'2M - SGS'!AL81</f>
        <v>6.3999999999999997E-5</v>
      </c>
      <c r="AM81" s="339">
        <f>'2M - SGS'!AM81</f>
        <v>6.0000000000000002E-6</v>
      </c>
      <c r="AN81" s="339">
        <f>'2M - SGS'!AN81</f>
        <v>2.4699999999999999E-4</v>
      </c>
      <c r="AO81" s="339">
        <f>'2M - SGS'!AO81</f>
        <v>7.2360000000000002E-3</v>
      </c>
      <c r="AP81" s="339">
        <f>'2M - SGS'!AP81</f>
        <v>2.1690999999999998E-2</v>
      </c>
      <c r="AQ81" s="339">
        <f>'2M - SGS'!AQ81</f>
        <v>6.2979999999999994E-2</v>
      </c>
      <c r="AR81" s="339">
        <f>'2M - SGS'!AR81</f>
        <v>0.21317</v>
      </c>
      <c r="AS81" s="339">
        <f>'2M - SGS'!AS81</f>
        <v>0.29002899999999998</v>
      </c>
      <c r="AT81" s="339">
        <f>'2M - SGS'!AT81</f>
        <v>0.270206</v>
      </c>
      <c r="AU81" s="339">
        <f>'2M - SGS'!AU81</f>
        <v>0.108695</v>
      </c>
      <c r="AV81" s="339">
        <f>'2M - SGS'!AV81</f>
        <v>1.9643000000000001E-2</v>
      </c>
      <c r="AW81" s="339">
        <f>'2M - SGS'!AW81</f>
        <v>6.0299999999999998E-3</v>
      </c>
      <c r="AX81" s="339">
        <f>'2M - SGS'!AX81</f>
        <v>6.3999999999999997E-5</v>
      </c>
      <c r="AY81" s="339">
        <f>'2M - SGS'!AY81</f>
        <v>6.0000000000000002E-6</v>
      </c>
      <c r="AZ81" s="339">
        <f>'2M - SGS'!AZ81</f>
        <v>2.4699999999999999E-4</v>
      </c>
      <c r="BA81" s="339">
        <f>'2M - SGS'!BA81</f>
        <v>7.2360000000000002E-3</v>
      </c>
      <c r="BB81" s="339">
        <f>'2M - SGS'!BB81</f>
        <v>2.1690999999999998E-2</v>
      </c>
      <c r="BC81" s="339">
        <f>'2M - SGS'!BC81</f>
        <v>6.2979999999999994E-2</v>
      </c>
      <c r="BD81" s="339">
        <f>'2M - SGS'!BD81</f>
        <v>0.21317</v>
      </c>
      <c r="BE81" s="339">
        <f>'2M - SGS'!BE81</f>
        <v>0.29002899999999998</v>
      </c>
      <c r="BF81" s="339">
        <f>'2M - SGS'!BF81</f>
        <v>0.270206</v>
      </c>
      <c r="BG81" s="339">
        <f>'2M - SGS'!BG81</f>
        <v>0.108695</v>
      </c>
      <c r="BH81" s="339">
        <f>'2M - SGS'!BH81</f>
        <v>1.9643000000000001E-2</v>
      </c>
      <c r="BI81" s="339">
        <f>'2M - SGS'!BI81</f>
        <v>6.0299999999999998E-3</v>
      </c>
      <c r="BJ81" s="339">
        <f>'2M - SGS'!BJ81</f>
        <v>6.3999999999999997E-5</v>
      </c>
      <c r="BK81" s="339">
        <f>'2M - SGS'!BK81</f>
        <v>6.0000000000000002E-6</v>
      </c>
      <c r="BL81" s="339">
        <f>'2M - SGS'!BL81</f>
        <v>2.4699999999999999E-4</v>
      </c>
      <c r="BM81" s="339">
        <f>'2M - SGS'!BM81</f>
        <v>7.2360000000000002E-3</v>
      </c>
      <c r="BN81" s="339">
        <f>'2M - SGS'!BN81</f>
        <v>2.1690999999999998E-2</v>
      </c>
      <c r="BO81" s="339">
        <f>'2M - SGS'!BO81</f>
        <v>6.2979999999999994E-2</v>
      </c>
      <c r="BP81" s="339">
        <f>'2M - SGS'!BP81</f>
        <v>0.21317</v>
      </c>
      <c r="BQ81" s="339">
        <f>'2M - SGS'!BQ81</f>
        <v>0.29002899999999998</v>
      </c>
      <c r="BR81" s="339">
        <f>'2M - SGS'!BR81</f>
        <v>0.270206</v>
      </c>
      <c r="BS81" s="339">
        <f>'2M - SGS'!BS81</f>
        <v>0.108695</v>
      </c>
      <c r="BT81" s="339">
        <f>'2M - SGS'!BT81</f>
        <v>1.9643000000000001E-2</v>
      </c>
      <c r="BU81" s="339">
        <f>'2M - SGS'!BU81</f>
        <v>6.0299999999999998E-3</v>
      </c>
      <c r="BV81" s="339">
        <f>'2M - SGS'!BV81</f>
        <v>6.3999999999999997E-5</v>
      </c>
      <c r="BW81" s="339">
        <f>'2M - SGS'!BW81</f>
        <v>6.0000000000000002E-6</v>
      </c>
      <c r="BX81" s="339">
        <f>'2M - SGS'!BX81</f>
        <v>2.4699999999999999E-4</v>
      </c>
      <c r="BY81" s="339">
        <f>'2M - SGS'!BY81</f>
        <v>7.2360000000000002E-3</v>
      </c>
      <c r="BZ81" s="339">
        <f>'2M - SGS'!BZ81</f>
        <v>2.1690999999999998E-2</v>
      </c>
      <c r="CA81" s="339">
        <f>'2M - SGS'!CA81</f>
        <v>6.2979999999999994E-2</v>
      </c>
      <c r="CB81" s="339">
        <f>'2M - SGS'!CB81</f>
        <v>0.21317</v>
      </c>
      <c r="CC81" s="339">
        <f>'2M - SGS'!CC81</f>
        <v>0.29002899999999998</v>
      </c>
      <c r="CD81" s="339">
        <f>'2M - SGS'!CD81</f>
        <v>0.270206</v>
      </c>
      <c r="CE81" s="339">
        <f>'2M - SGS'!CE81</f>
        <v>0.108695</v>
      </c>
      <c r="CF81" s="339">
        <f>'2M - SGS'!CF81</f>
        <v>1.9643000000000001E-2</v>
      </c>
      <c r="CG81" s="339">
        <f>'2M - SGS'!CG81</f>
        <v>6.0299999999999998E-3</v>
      </c>
      <c r="CH81" s="340">
        <f>'2M - SGS'!CH81</f>
        <v>6.3999999999999997E-5</v>
      </c>
      <c r="CJ81" s="245">
        <f t="shared" si="104"/>
        <v>0.9999969999999998</v>
      </c>
    </row>
    <row r="82" spans="1:88" ht="15.6" x14ac:dyDescent="0.3">
      <c r="A82" s="574"/>
      <c r="B82" s="14" t="str">
        <f t="shared" si="103"/>
        <v>Ext Lighting</v>
      </c>
      <c r="C82" s="339">
        <f>'2M - SGS'!C82</f>
        <v>0.106265</v>
      </c>
      <c r="D82" s="339">
        <f>'2M - SGS'!D82</f>
        <v>8.2161999999999999E-2</v>
      </c>
      <c r="E82" s="339">
        <f>'2M - SGS'!E82</f>
        <v>7.0887000000000006E-2</v>
      </c>
      <c r="F82" s="339">
        <f>'2M - SGS'!F82</f>
        <v>6.8145999999999998E-2</v>
      </c>
      <c r="G82" s="339">
        <f>'2M - SGS'!G82</f>
        <v>8.1852999999999995E-2</v>
      </c>
      <c r="H82" s="339">
        <f>'2M - SGS'!H82</f>
        <v>6.7163E-2</v>
      </c>
      <c r="I82" s="339">
        <f>'2M - SGS'!I82</f>
        <v>8.6751999999999996E-2</v>
      </c>
      <c r="J82" s="339">
        <f>'2M - SGS'!J82</f>
        <v>6.9401000000000004E-2</v>
      </c>
      <c r="K82" s="339">
        <f>'2M - SGS'!K82</f>
        <v>8.2907999999999996E-2</v>
      </c>
      <c r="L82" s="339">
        <f>'2M - SGS'!L82</f>
        <v>0.100507</v>
      </c>
      <c r="M82" s="339">
        <f>'2M - SGS'!M82</f>
        <v>8.7251999999999996E-2</v>
      </c>
      <c r="N82" s="339">
        <f>'2M - SGS'!N82</f>
        <v>9.6703999999999998E-2</v>
      </c>
      <c r="O82" s="339">
        <f>'2M - SGS'!O82</f>
        <v>0.106265</v>
      </c>
      <c r="P82" s="339">
        <f>'2M - SGS'!P82</f>
        <v>8.2161999999999999E-2</v>
      </c>
      <c r="Q82" s="339">
        <f>'2M - SGS'!Q82</f>
        <v>7.0887000000000006E-2</v>
      </c>
      <c r="R82" s="339">
        <f>'2M - SGS'!R82</f>
        <v>6.8145999999999998E-2</v>
      </c>
      <c r="S82" s="339">
        <f>'2M - SGS'!S82</f>
        <v>8.1852999999999995E-2</v>
      </c>
      <c r="T82" s="339">
        <f>'2M - SGS'!T82</f>
        <v>6.7163E-2</v>
      </c>
      <c r="U82" s="339">
        <f>'2M - SGS'!U82</f>
        <v>8.6751999999999996E-2</v>
      </c>
      <c r="V82" s="339">
        <f>'2M - SGS'!V82</f>
        <v>6.9401000000000004E-2</v>
      </c>
      <c r="W82" s="339">
        <f>'2M - SGS'!W82</f>
        <v>8.2907999999999996E-2</v>
      </c>
      <c r="X82" s="339">
        <f>'2M - SGS'!X82</f>
        <v>0.100507</v>
      </c>
      <c r="Y82" s="339">
        <f>'2M - SGS'!Y82</f>
        <v>8.7251999999999996E-2</v>
      </c>
      <c r="Z82" s="339">
        <f>'2M - SGS'!Z82</f>
        <v>9.6703999999999998E-2</v>
      </c>
      <c r="AA82" s="339">
        <f>'2M - SGS'!AA82</f>
        <v>0.106265</v>
      </c>
      <c r="AB82" s="339">
        <f>'2M - SGS'!AB82</f>
        <v>8.2161999999999999E-2</v>
      </c>
      <c r="AC82" s="339">
        <f>'2M - SGS'!AC82</f>
        <v>7.0887000000000006E-2</v>
      </c>
      <c r="AD82" s="339">
        <f>'2M - SGS'!AD82</f>
        <v>6.8145999999999998E-2</v>
      </c>
      <c r="AE82" s="339">
        <f>'2M - SGS'!AE82</f>
        <v>8.1852999999999995E-2</v>
      </c>
      <c r="AF82" s="339">
        <f>'2M - SGS'!AF82</f>
        <v>6.7163E-2</v>
      </c>
      <c r="AG82" s="339">
        <f>'2M - SGS'!AG82</f>
        <v>8.6751999999999996E-2</v>
      </c>
      <c r="AH82" s="339">
        <f>'2M - SGS'!AH82</f>
        <v>6.9401000000000004E-2</v>
      </c>
      <c r="AI82" s="339">
        <f>'2M - SGS'!AI82</f>
        <v>8.2907999999999996E-2</v>
      </c>
      <c r="AJ82" s="339">
        <f>'2M - SGS'!AJ82</f>
        <v>0.100507</v>
      </c>
      <c r="AK82" s="339">
        <f>'2M - SGS'!AK82</f>
        <v>8.7251999999999996E-2</v>
      </c>
      <c r="AL82" s="339">
        <f>'2M - SGS'!AL82</f>
        <v>9.6703999999999998E-2</v>
      </c>
      <c r="AM82" s="339">
        <f>'2M - SGS'!AM82</f>
        <v>0.106265</v>
      </c>
      <c r="AN82" s="339">
        <f>'2M - SGS'!AN82</f>
        <v>8.2161999999999999E-2</v>
      </c>
      <c r="AO82" s="339">
        <f>'2M - SGS'!AO82</f>
        <v>7.0887000000000006E-2</v>
      </c>
      <c r="AP82" s="339">
        <f>'2M - SGS'!AP82</f>
        <v>6.8145999999999998E-2</v>
      </c>
      <c r="AQ82" s="339">
        <f>'2M - SGS'!AQ82</f>
        <v>8.1852999999999995E-2</v>
      </c>
      <c r="AR82" s="339">
        <f>'2M - SGS'!AR82</f>
        <v>6.7163E-2</v>
      </c>
      <c r="AS82" s="339">
        <f>'2M - SGS'!AS82</f>
        <v>8.6751999999999996E-2</v>
      </c>
      <c r="AT82" s="339">
        <f>'2M - SGS'!AT82</f>
        <v>6.9401000000000004E-2</v>
      </c>
      <c r="AU82" s="339">
        <f>'2M - SGS'!AU82</f>
        <v>8.2907999999999996E-2</v>
      </c>
      <c r="AV82" s="339">
        <f>'2M - SGS'!AV82</f>
        <v>0.100507</v>
      </c>
      <c r="AW82" s="339">
        <f>'2M - SGS'!AW82</f>
        <v>8.7251999999999996E-2</v>
      </c>
      <c r="AX82" s="339">
        <f>'2M - SGS'!AX82</f>
        <v>9.6703999999999998E-2</v>
      </c>
      <c r="AY82" s="339">
        <f>'2M - SGS'!AY82</f>
        <v>0.106265</v>
      </c>
      <c r="AZ82" s="339">
        <f>'2M - SGS'!AZ82</f>
        <v>8.2161999999999999E-2</v>
      </c>
      <c r="BA82" s="339">
        <f>'2M - SGS'!BA82</f>
        <v>7.0887000000000006E-2</v>
      </c>
      <c r="BB82" s="339">
        <f>'2M - SGS'!BB82</f>
        <v>6.8145999999999998E-2</v>
      </c>
      <c r="BC82" s="339">
        <f>'2M - SGS'!BC82</f>
        <v>8.1852999999999995E-2</v>
      </c>
      <c r="BD82" s="339">
        <f>'2M - SGS'!BD82</f>
        <v>6.7163E-2</v>
      </c>
      <c r="BE82" s="339">
        <f>'2M - SGS'!BE82</f>
        <v>8.6751999999999996E-2</v>
      </c>
      <c r="BF82" s="339">
        <f>'2M - SGS'!BF82</f>
        <v>6.9401000000000004E-2</v>
      </c>
      <c r="BG82" s="339">
        <f>'2M - SGS'!BG82</f>
        <v>8.2907999999999996E-2</v>
      </c>
      <c r="BH82" s="339">
        <f>'2M - SGS'!BH82</f>
        <v>0.100507</v>
      </c>
      <c r="BI82" s="339">
        <f>'2M - SGS'!BI82</f>
        <v>8.7251999999999996E-2</v>
      </c>
      <c r="BJ82" s="339">
        <f>'2M - SGS'!BJ82</f>
        <v>9.6703999999999998E-2</v>
      </c>
      <c r="BK82" s="339">
        <f>'2M - SGS'!BK82</f>
        <v>0.106265</v>
      </c>
      <c r="BL82" s="339">
        <f>'2M - SGS'!BL82</f>
        <v>8.2161999999999999E-2</v>
      </c>
      <c r="BM82" s="339">
        <f>'2M - SGS'!BM82</f>
        <v>7.0887000000000006E-2</v>
      </c>
      <c r="BN82" s="339">
        <f>'2M - SGS'!BN82</f>
        <v>6.8145999999999998E-2</v>
      </c>
      <c r="BO82" s="339">
        <f>'2M - SGS'!BO82</f>
        <v>8.1852999999999995E-2</v>
      </c>
      <c r="BP82" s="339">
        <f>'2M - SGS'!BP82</f>
        <v>6.7163E-2</v>
      </c>
      <c r="BQ82" s="339">
        <f>'2M - SGS'!BQ82</f>
        <v>8.6751999999999996E-2</v>
      </c>
      <c r="BR82" s="339">
        <f>'2M - SGS'!BR82</f>
        <v>6.9401000000000004E-2</v>
      </c>
      <c r="BS82" s="339">
        <f>'2M - SGS'!BS82</f>
        <v>8.2907999999999996E-2</v>
      </c>
      <c r="BT82" s="339">
        <f>'2M - SGS'!BT82</f>
        <v>0.100507</v>
      </c>
      <c r="BU82" s="339">
        <f>'2M - SGS'!BU82</f>
        <v>8.7251999999999996E-2</v>
      </c>
      <c r="BV82" s="339">
        <f>'2M - SGS'!BV82</f>
        <v>9.6703999999999998E-2</v>
      </c>
      <c r="BW82" s="339">
        <f>'2M - SGS'!BW82</f>
        <v>0.106265</v>
      </c>
      <c r="BX82" s="339">
        <f>'2M - SGS'!BX82</f>
        <v>8.2161999999999999E-2</v>
      </c>
      <c r="BY82" s="339">
        <f>'2M - SGS'!BY82</f>
        <v>7.0887000000000006E-2</v>
      </c>
      <c r="BZ82" s="339">
        <f>'2M - SGS'!BZ82</f>
        <v>6.8145999999999998E-2</v>
      </c>
      <c r="CA82" s="339">
        <f>'2M - SGS'!CA82</f>
        <v>8.1852999999999995E-2</v>
      </c>
      <c r="CB82" s="339">
        <f>'2M - SGS'!CB82</f>
        <v>6.7163E-2</v>
      </c>
      <c r="CC82" s="339">
        <f>'2M - SGS'!CC82</f>
        <v>8.6751999999999996E-2</v>
      </c>
      <c r="CD82" s="339">
        <f>'2M - SGS'!CD82</f>
        <v>6.9401000000000004E-2</v>
      </c>
      <c r="CE82" s="339">
        <f>'2M - SGS'!CE82</f>
        <v>8.2907999999999996E-2</v>
      </c>
      <c r="CF82" s="339">
        <f>'2M - SGS'!CF82</f>
        <v>0.100507</v>
      </c>
      <c r="CG82" s="339">
        <f>'2M - SGS'!CG82</f>
        <v>8.7251999999999996E-2</v>
      </c>
      <c r="CH82" s="340">
        <f>'2M - SGS'!CH82</f>
        <v>9.6703999999999998E-2</v>
      </c>
      <c r="CJ82" s="245">
        <f t="shared" si="104"/>
        <v>1</v>
      </c>
    </row>
    <row r="83" spans="1:88" ht="15.6" x14ac:dyDescent="0.3">
      <c r="A83" s="574"/>
      <c r="B83" s="14" t="str">
        <f t="shared" si="103"/>
        <v>Heating</v>
      </c>
      <c r="C83" s="339">
        <f>'2M - SGS'!C83</f>
        <v>0.210397</v>
      </c>
      <c r="D83" s="339">
        <f>'2M - SGS'!D83</f>
        <v>0.17743600000000001</v>
      </c>
      <c r="E83" s="339">
        <f>'2M - SGS'!E83</f>
        <v>0.13192400000000001</v>
      </c>
      <c r="F83" s="339">
        <f>'2M - SGS'!F83</f>
        <v>5.9718E-2</v>
      </c>
      <c r="G83" s="339">
        <f>'2M - SGS'!G83</f>
        <v>2.6769000000000001E-2</v>
      </c>
      <c r="H83" s="339">
        <f>'2M - SGS'!H83</f>
        <v>4.2950000000000002E-3</v>
      </c>
      <c r="I83" s="339">
        <f>'2M - SGS'!I83</f>
        <v>2.895E-3</v>
      </c>
      <c r="J83" s="339">
        <f>'2M - SGS'!J83</f>
        <v>3.4320000000000002E-3</v>
      </c>
      <c r="K83" s="339">
        <f>'2M - SGS'!K83</f>
        <v>9.4020000000000006E-3</v>
      </c>
      <c r="L83" s="339">
        <f>'2M - SGS'!L83</f>
        <v>5.5496999999999998E-2</v>
      </c>
      <c r="M83" s="339">
        <f>'2M - SGS'!M83</f>
        <v>0.115452</v>
      </c>
      <c r="N83" s="339">
        <f>'2M - SGS'!N83</f>
        <v>0.20278099999999999</v>
      </c>
      <c r="O83" s="339">
        <f>'2M - SGS'!O83</f>
        <v>0.210397</v>
      </c>
      <c r="P83" s="339">
        <f>'2M - SGS'!P83</f>
        <v>0.17743600000000001</v>
      </c>
      <c r="Q83" s="339">
        <f>'2M - SGS'!Q83</f>
        <v>0.13192400000000001</v>
      </c>
      <c r="R83" s="339">
        <f>'2M - SGS'!R83</f>
        <v>5.9718E-2</v>
      </c>
      <c r="S83" s="339">
        <f>'2M - SGS'!S83</f>
        <v>2.6769000000000001E-2</v>
      </c>
      <c r="T83" s="339">
        <f>'2M - SGS'!T83</f>
        <v>4.2950000000000002E-3</v>
      </c>
      <c r="U83" s="339">
        <f>'2M - SGS'!U83</f>
        <v>2.895E-3</v>
      </c>
      <c r="V83" s="339">
        <f>'2M - SGS'!V83</f>
        <v>3.4320000000000002E-3</v>
      </c>
      <c r="W83" s="339">
        <f>'2M - SGS'!W83</f>
        <v>9.4020000000000006E-3</v>
      </c>
      <c r="X83" s="339">
        <f>'2M - SGS'!X83</f>
        <v>5.5496999999999998E-2</v>
      </c>
      <c r="Y83" s="339">
        <f>'2M - SGS'!Y83</f>
        <v>0.115452</v>
      </c>
      <c r="Z83" s="339">
        <f>'2M - SGS'!Z83</f>
        <v>0.20278099999999999</v>
      </c>
      <c r="AA83" s="339">
        <f>'2M - SGS'!AA83</f>
        <v>0.210397</v>
      </c>
      <c r="AB83" s="339">
        <f>'2M - SGS'!AB83</f>
        <v>0.17743600000000001</v>
      </c>
      <c r="AC83" s="339">
        <f>'2M - SGS'!AC83</f>
        <v>0.13192400000000001</v>
      </c>
      <c r="AD83" s="339">
        <f>'2M - SGS'!AD83</f>
        <v>5.9718E-2</v>
      </c>
      <c r="AE83" s="339">
        <f>'2M - SGS'!AE83</f>
        <v>2.6769000000000001E-2</v>
      </c>
      <c r="AF83" s="339">
        <f>'2M - SGS'!AF83</f>
        <v>4.2950000000000002E-3</v>
      </c>
      <c r="AG83" s="339">
        <f>'2M - SGS'!AG83</f>
        <v>2.895E-3</v>
      </c>
      <c r="AH83" s="339">
        <f>'2M - SGS'!AH83</f>
        <v>3.4320000000000002E-3</v>
      </c>
      <c r="AI83" s="339">
        <f>'2M - SGS'!AI83</f>
        <v>9.4020000000000006E-3</v>
      </c>
      <c r="AJ83" s="339">
        <f>'2M - SGS'!AJ83</f>
        <v>5.5496999999999998E-2</v>
      </c>
      <c r="AK83" s="339">
        <f>'2M - SGS'!AK83</f>
        <v>0.115452</v>
      </c>
      <c r="AL83" s="339">
        <f>'2M - SGS'!AL83</f>
        <v>0.20278099999999999</v>
      </c>
      <c r="AM83" s="339">
        <f>'2M - SGS'!AM83</f>
        <v>0.210397</v>
      </c>
      <c r="AN83" s="339">
        <f>'2M - SGS'!AN83</f>
        <v>0.17743600000000001</v>
      </c>
      <c r="AO83" s="339">
        <f>'2M - SGS'!AO83</f>
        <v>0.13192400000000001</v>
      </c>
      <c r="AP83" s="339">
        <f>'2M - SGS'!AP83</f>
        <v>5.9718E-2</v>
      </c>
      <c r="AQ83" s="339">
        <f>'2M - SGS'!AQ83</f>
        <v>2.6769000000000001E-2</v>
      </c>
      <c r="AR83" s="339">
        <f>'2M - SGS'!AR83</f>
        <v>4.2950000000000002E-3</v>
      </c>
      <c r="AS83" s="339">
        <f>'2M - SGS'!AS83</f>
        <v>2.895E-3</v>
      </c>
      <c r="AT83" s="339">
        <f>'2M - SGS'!AT83</f>
        <v>3.4320000000000002E-3</v>
      </c>
      <c r="AU83" s="339">
        <f>'2M - SGS'!AU83</f>
        <v>9.4020000000000006E-3</v>
      </c>
      <c r="AV83" s="339">
        <f>'2M - SGS'!AV83</f>
        <v>5.5496999999999998E-2</v>
      </c>
      <c r="AW83" s="339">
        <f>'2M - SGS'!AW83</f>
        <v>0.115452</v>
      </c>
      <c r="AX83" s="339">
        <f>'2M - SGS'!AX83</f>
        <v>0.20278099999999999</v>
      </c>
      <c r="AY83" s="339">
        <f>'2M - SGS'!AY83</f>
        <v>0.210397</v>
      </c>
      <c r="AZ83" s="339">
        <f>'2M - SGS'!AZ83</f>
        <v>0.17743600000000001</v>
      </c>
      <c r="BA83" s="339">
        <f>'2M - SGS'!BA83</f>
        <v>0.13192400000000001</v>
      </c>
      <c r="BB83" s="339">
        <f>'2M - SGS'!BB83</f>
        <v>5.9718E-2</v>
      </c>
      <c r="BC83" s="339">
        <f>'2M - SGS'!BC83</f>
        <v>2.6769000000000001E-2</v>
      </c>
      <c r="BD83" s="339">
        <f>'2M - SGS'!BD83</f>
        <v>4.2950000000000002E-3</v>
      </c>
      <c r="BE83" s="339">
        <f>'2M - SGS'!BE83</f>
        <v>2.895E-3</v>
      </c>
      <c r="BF83" s="339">
        <f>'2M - SGS'!BF83</f>
        <v>3.4320000000000002E-3</v>
      </c>
      <c r="BG83" s="339">
        <f>'2M - SGS'!BG83</f>
        <v>9.4020000000000006E-3</v>
      </c>
      <c r="BH83" s="339">
        <f>'2M - SGS'!BH83</f>
        <v>5.5496999999999998E-2</v>
      </c>
      <c r="BI83" s="339">
        <f>'2M - SGS'!BI83</f>
        <v>0.115452</v>
      </c>
      <c r="BJ83" s="339">
        <f>'2M - SGS'!BJ83</f>
        <v>0.20278099999999999</v>
      </c>
      <c r="BK83" s="339">
        <f>'2M - SGS'!BK83</f>
        <v>0.210397</v>
      </c>
      <c r="BL83" s="339">
        <f>'2M - SGS'!BL83</f>
        <v>0.17743600000000001</v>
      </c>
      <c r="BM83" s="339">
        <f>'2M - SGS'!BM83</f>
        <v>0.13192400000000001</v>
      </c>
      <c r="BN83" s="339">
        <f>'2M - SGS'!BN83</f>
        <v>5.9718E-2</v>
      </c>
      <c r="BO83" s="339">
        <f>'2M - SGS'!BO83</f>
        <v>2.6769000000000001E-2</v>
      </c>
      <c r="BP83" s="339">
        <f>'2M - SGS'!BP83</f>
        <v>4.2950000000000002E-3</v>
      </c>
      <c r="BQ83" s="339">
        <f>'2M - SGS'!BQ83</f>
        <v>2.895E-3</v>
      </c>
      <c r="BR83" s="339">
        <f>'2M - SGS'!BR83</f>
        <v>3.4320000000000002E-3</v>
      </c>
      <c r="BS83" s="339">
        <f>'2M - SGS'!BS83</f>
        <v>9.4020000000000006E-3</v>
      </c>
      <c r="BT83" s="339">
        <f>'2M - SGS'!BT83</f>
        <v>5.5496999999999998E-2</v>
      </c>
      <c r="BU83" s="339">
        <f>'2M - SGS'!BU83</f>
        <v>0.115452</v>
      </c>
      <c r="BV83" s="339">
        <f>'2M - SGS'!BV83</f>
        <v>0.20278099999999999</v>
      </c>
      <c r="BW83" s="339">
        <f>'2M - SGS'!BW83</f>
        <v>0.210397</v>
      </c>
      <c r="BX83" s="339">
        <f>'2M - SGS'!BX83</f>
        <v>0.17743600000000001</v>
      </c>
      <c r="BY83" s="339">
        <f>'2M - SGS'!BY83</f>
        <v>0.13192400000000001</v>
      </c>
      <c r="BZ83" s="339">
        <f>'2M - SGS'!BZ83</f>
        <v>5.9718E-2</v>
      </c>
      <c r="CA83" s="339">
        <f>'2M - SGS'!CA83</f>
        <v>2.6769000000000001E-2</v>
      </c>
      <c r="CB83" s="339">
        <f>'2M - SGS'!CB83</f>
        <v>4.2950000000000002E-3</v>
      </c>
      <c r="CC83" s="339">
        <f>'2M - SGS'!CC83</f>
        <v>2.895E-3</v>
      </c>
      <c r="CD83" s="339">
        <f>'2M - SGS'!CD83</f>
        <v>3.4320000000000002E-3</v>
      </c>
      <c r="CE83" s="339">
        <f>'2M - SGS'!CE83</f>
        <v>9.4020000000000006E-3</v>
      </c>
      <c r="CF83" s="339">
        <f>'2M - SGS'!CF83</f>
        <v>5.5496999999999998E-2</v>
      </c>
      <c r="CG83" s="339">
        <f>'2M - SGS'!CG83</f>
        <v>0.115452</v>
      </c>
      <c r="CH83" s="340">
        <f>'2M - SGS'!CH83</f>
        <v>0.20278099999999999</v>
      </c>
      <c r="CJ83" s="245">
        <f t="shared" si="104"/>
        <v>0.99999800000000016</v>
      </c>
    </row>
    <row r="84" spans="1:88" ht="15.6" x14ac:dyDescent="0.3">
      <c r="A84" s="574"/>
      <c r="B84" s="14" t="str">
        <f t="shared" si="103"/>
        <v>HVAC</v>
      </c>
      <c r="C84" s="339">
        <f>'2M - SGS'!C84</f>
        <v>0.107824</v>
      </c>
      <c r="D84" s="339">
        <f>'2M - SGS'!D84</f>
        <v>9.1051999999999994E-2</v>
      </c>
      <c r="E84" s="339">
        <f>'2M - SGS'!E84</f>
        <v>7.1135000000000004E-2</v>
      </c>
      <c r="F84" s="339">
        <f>'2M - SGS'!F84</f>
        <v>4.1179E-2</v>
      </c>
      <c r="G84" s="339">
        <f>'2M - SGS'!G84</f>
        <v>4.4423999999999998E-2</v>
      </c>
      <c r="H84" s="339">
        <f>'2M - SGS'!H84</f>
        <v>0.106128</v>
      </c>
      <c r="I84" s="339">
        <f>'2M - SGS'!I84</f>
        <v>0.14288100000000001</v>
      </c>
      <c r="J84" s="339">
        <f>'2M - SGS'!J84</f>
        <v>0.133494</v>
      </c>
      <c r="K84" s="339">
        <f>'2M - SGS'!K84</f>
        <v>5.781E-2</v>
      </c>
      <c r="L84" s="339">
        <f>'2M - SGS'!L84</f>
        <v>3.8018000000000003E-2</v>
      </c>
      <c r="M84" s="339">
        <f>'2M - SGS'!M84</f>
        <v>6.2103999999999999E-2</v>
      </c>
      <c r="N84" s="339">
        <f>'2M - SGS'!N84</f>
        <v>0.10395</v>
      </c>
      <c r="O84" s="339">
        <f>'2M - SGS'!O84</f>
        <v>0.107824</v>
      </c>
      <c r="P84" s="339">
        <f>'2M - SGS'!P84</f>
        <v>9.1051999999999994E-2</v>
      </c>
      <c r="Q84" s="339">
        <f>'2M - SGS'!Q84</f>
        <v>7.1135000000000004E-2</v>
      </c>
      <c r="R84" s="339">
        <f>'2M - SGS'!R84</f>
        <v>4.1179E-2</v>
      </c>
      <c r="S84" s="339">
        <f>'2M - SGS'!S84</f>
        <v>4.4423999999999998E-2</v>
      </c>
      <c r="T84" s="339">
        <f>'2M - SGS'!T84</f>
        <v>0.106128</v>
      </c>
      <c r="U84" s="339">
        <f>'2M - SGS'!U84</f>
        <v>0.14288100000000001</v>
      </c>
      <c r="V84" s="339">
        <f>'2M - SGS'!V84</f>
        <v>0.133494</v>
      </c>
      <c r="W84" s="339">
        <f>'2M - SGS'!W84</f>
        <v>5.781E-2</v>
      </c>
      <c r="X84" s="339">
        <f>'2M - SGS'!X84</f>
        <v>3.8018000000000003E-2</v>
      </c>
      <c r="Y84" s="339">
        <f>'2M - SGS'!Y84</f>
        <v>6.2103999999999999E-2</v>
      </c>
      <c r="Z84" s="339">
        <f>'2M - SGS'!Z84</f>
        <v>0.10395</v>
      </c>
      <c r="AA84" s="339">
        <f>'2M - SGS'!AA84</f>
        <v>0.107824</v>
      </c>
      <c r="AB84" s="339">
        <f>'2M - SGS'!AB84</f>
        <v>9.1051999999999994E-2</v>
      </c>
      <c r="AC84" s="339">
        <f>'2M - SGS'!AC84</f>
        <v>7.1135000000000004E-2</v>
      </c>
      <c r="AD84" s="339">
        <f>'2M - SGS'!AD84</f>
        <v>4.1179E-2</v>
      </c>
      <c r="AE84" s="339">
        <f>'2M - SGS'!AE84</f>
        <v>4.4423999999999998E-2</v>
      </c>
      <c r="AF84" s="339">
        <f>'2M - SGS'!AF84</f>
        <v>0.106128</v>
      </c>
      <c r="AG84" s="339">
        <f>'2M - SGS'!AG84</f>
        <v>0.14288100000000001</v>
      </c>
      <c r="AH84" s="339">
        <f>'2M - SGS'!AH84</f>
        <v>0.133494</v>
      </c>
      <c r="AI84" s="339">
        <f>'2M - SGS'!AI84</f>
        <v>5.781E-2</v>
      </c>
      <c r="AJ84" s="339">
        <f>'2M - SGS'!AJ84</f>
        <v>3.8018000000000003E-2</v>
      </c>
      <c r="AK84" s="339">
        <f>'2M - SGS'!AK84</f>
        <v>6.2103999999999999E-2</v>
      </c>
      <c r="AL84" s="339">
        <f>'2M - SGS'!AL84</f>
        <v>0.10395</v>
      </c>
      <c r="AM84" s="339">
        <f>'2M - SGS'!AM84</f>
        <v>0.107824</v>
      </c>
      <c r="AN84" s="339">
        <f>'2M - SGS'!AN84</f>
        <v>9.1051999999999994E-2</v>
      </c>
      <c r="AO84" s="339">
        <f>'2M - SGS'!AO84</f>
        <v>7.1135000000000004E-2</v>
      </c>
      <c r="AP84" s="339">
        <f>'2M - SGS'!AP84</f>
        <v>4.1179E-2</v>
      </c>
      <c r="AQ84" s="339">
        <f>'2M - SGS'!AQ84</f>
        <v>4.4423999999999998E-2</v>
      </c>
      <c r="AR84" s="339">
        <f>'2M - SGS'!AR84</f>
        <v>0.106128</v>
      </c>
      <c r="AS84" s="339">
        <f>'2M - SGS'!AS84</f>
        <v>0.14288100000000001</v>
      </c>
      <c r="AT84" s="339">
        <f>'2M - SGS'!AT84</f>
        <v>0.133494</v>
      </c>
      <c r="AU84" s="339">
        <f>'2M - SGS'!AU84</f>
        <v>5.781E-2</v>
      </c>
      <c r="AV84" s="339">
        <f>'2M - SGS'!AV84</f>
        <v>3.8018000000000003E-2</v>
      </c>
      <c r="AW84" s="339">
        <f>'2M - SGS'!AW84</f>
        <v>6.2103999999999999E-2</v>
      </c>
      <c r="AX84" s="339">
        <f>'2M - SGS'!AX84</f>
        <v>0.10395</v>
      </c>
      <c r="AY84" s="339">
        <f>'2M - SGS'!AY84</f>
        <v>0.107824</v>
      </c>
      <c r="AZ84" s="339">
        <f>'2M - SGS'!AZ84</f>
        <v>9.1051999999999994E-2</v>
      </c>
      <c r="BA84" s="339">
        <f>'2M - SGS'!BA84</f>
        <v>7.1135000000000004E-2</v>
      </c>
      <c r="BB84" s="339">
        <f>'2M - SGS'!BB84</f>
        <v>4.1179E-2</v>
      </c>
      <c r="BC84" s="339">
        <f>'2M - SGS'!BC84</f>
        <v>4.4423999999999998E-2</v>
      </c>
      <c r="BD84" s="339">
        <f>'2M - SGS'!BD84</f>
        <v>0.106128</v>
      </c>
      <c r="BE84" s="339">
        <f>'2M - SGS'!BE84</f>
        <v>0.14288100000000001</v>
      </c>
      <c r="BF84" s="339">
        <f>'2M - SGS'!BF84</f>
        <v>0.133494</v>
      </c>
      <c r="BG84" s="339">
        <f>'2M - SGS'!BG84</f>
        <v>5.781E-2</v>
      </c>
      <c r="BH84" s="339">
        <f>'2M - SGS'!BH84</f>
        <v>3.8018000000000003E-2</v>
      </c>
      <c r="BI84" s="339">
        <f>'2M - SGS'!BI84</f>
        <v>6.2103999999999999E-2</v>
      </c>
      <c r="BJ84" s="339">
        <f>'2M - SGS'!BJ84</f>
        <v>0.10395</v>
      </c>
      <c r="BK84" s="339">
        <f>'2M - SGS'!BK84</f>
        <v>0.107824</v>
      </c>
      <c r="BL84" s="339">
        <f>'2M - SGS'!BL84</f>
        <v>9.1051999999999994E-2</v>
      </c>
      <c r="BM84" s="339">
        <f>'2M - SGS'!BM84</f>
        <v>7.1135000000000004E-2</v>
      </c>
      <c r="BN84" s="339">
        <f>'2M - SGS'!BN84</f>
        <v>4.1179E-2</v>
      </c>
      <c r="BO84" s="339">
        <f>'2M - SGS'!BO84</f>
        <v>4.4423999999999998E-2</v>
      </c>
      <c r="BP84" s="339">
        <f>'2M - SGS'!BP84</f>
        <v>0.106128</v>
      </c>
      <c r="BQ84" s="339">
        <f>'2M - SGS'!BQ84</f>
        <v>0.14288100000000001</v>
      </c>
      <c r="BR84" s="339">
        <f>'2M - SGS'!BR84</f>
        <v>0.133494</v>
      </c>
      <c r="BS84" s="339">
        <f>'2M - SGS'!BS84</f>
        <v>5.781E-2</v>
      </c>
      <c r="BT84" s="339">
        <f>'2M - SGS'!BT84</f>
        <v>3.8018000000000003E-2</v>
      </c>
      <c r="BU84" s="339">
        <f>'2M - SGS'!BU84</f>
        <v>6.2103999999999999E-2</v>
      </c>
      <c r="BV84" s="339">
        <f>'2M - SGS'!BV84</f>
        <v>0.10395</v>
      </c>
      <c r="BW84" s="339">
        <f>'2M - SGS'!BW84</f>
        <v>0.107824</v>
      </c>
      <c r="BX84" s="339">
        <f>'2M - SGS'!BX84</f>
        <v>9.1051999999999994E-2</v>
      </c>
      <c r="BY84" s="339">
        <f>'2M - SGS'!BY84</f>
        <v>7.1135000000000004E-2</v>
      </c>
      <c r="BZ84" s="339">
        <f>'2M - SGS'!BZ84</f>
        <v>4.1179E-2</v>
      </c>
      <c r="CA84" s="339">
        <f>'2M - SGS'!CA84</f>
        <v>4.4423999999999998E-2</v>
      </c>
      <c r="CB84" s="339">
        <f>'2M - SGS'!CB84</f>
        <v>0.106128</v>
      </c>
      <c r="CC84" s="339">
        <f>'2M - SGS'!CC84</f>
        <v>0.14288100000000001</v>
      </c>
      <c r="CD84" s="339">
        <f>'2M - SGS'!CD84</f>
        <v>0.133494</v>
      </c>
      <c r="CE84" s="339">
        <f>'2M - SGS'!CE84</f>
        <v>5.781E-2</v>
      </c>
      <c r="CF84" s="339">
        <f>'2M - SGS'!CF84</f>
        <v>3.8018000000000003E-2</v>
      </c>
      <c r="CG84" s="339">
        <f>'2M - SGS'!CG84</f>
        <v>6.2103999999999999E-2</v>
      </c>
      <c r="CH84" s="340">
        <f>'2M - SGS'!CH84</f>
        <v>0.10395</v>
      </c>
      <c r="CJ84" s="245">
        <f t="shared" si="104"/>
        <v>0.99999900000000008</v>
      </c>
    </row>
    <row r="85" spans="1:88" ht="15.6" x14ac:dyDescent="0.3">
      <c r="A85" s="574"/>
      <c r="B85" s="14" t="str">
        <f t="shared" si="103"/>
        <v>Lighting</v>
      </c>
      <c r="C85" s="339">
        <f>'2M - SGS'!C85</f>
        <v>9.3563999999999994E-2</v>
      </c>
      <c r="D85" s="339">
        <f>'2M - SGS'!D85</f>
        <v>7.2162000000000004E-2</v>
      </c>
      <c r="E85" s="339">
        <f>'2M - SGS'!E85</f>
        <v>7.8372999999999998E-2</v>
      </c>
      <c r="F85" s="339">
        <f>'2M - SGS'!F85</f>
        <v>7.6534000000000005E-2</v>
      </c>
      <c r="G85" s="339">
        <f>'2M - SGS'!G85</f>
        <v>9.4246999999999997E-2</v>
      </c>
      <c r="H85" s="339">
        <f>'2M - SGS'!H85</f>
        <v>7.5599E-2</v>
      </c>
      <c r="I85" s="339">
        <f>'2M - SGS'!I85</f>
        <v>9.6199999999999994E-2</v>
      </c>
      <c r="J85" s="339">
        <f>'2M - SGS'!J85</f>
        <v>7.7077999999999994E-2</v>
      </c>
      <c r="K85" s="339">
        <f>'2M - SGS'!K85</f>
        <v>8.1374000000000002E-2</v>
      </c>
      <c r="L85" s="339">
        <f>'2M - SGS'!L85</f>
        <v>9.4072000000000003E-2</v>
      </c>
      <c r="M85" s="339">
        <f>'2M - SGS'!M85</f>
        <v>7.6706999999999997E-2</v>
      </c>
      <c r="N85" s="339">
        <f>'2M - SGS'!N85</f>
        <v>8.4089999999999998E-2</v>
      </c>
      <c r="O85" s="339">
        <f>'2M - SGS'!O85</f>
        <v>9.3563999999999994E-2</v>
      </c>
      <c r="P85" s="339">
        <f>'2M - SGS'!P85</f>
        <v>7.2162000000000004E-2</v>
      </c>
      <c r="Q85" s="339">
        <f>'2M - SGS'!Q85</f>
        <v>7.8372999999999998E-2</v>
      </c>
      <c r="R85" s="339">
        <f>'2M - SGS'!R85</f>
        <v>7.6534000000000005E-2</v>
      </c>
      <c r="S85" s="339">
        <f>'2M - SGS'!S85</f>
        <v>9.4246999999999997E-2</v>
      </c>
      <c r="T85" s="339">
        <f>'2M - SGS'!T85</f>
        <v>7.5599E-2</v>
      </c>
      <c r="U85" s="339">
        <f>'2M - SGS'!U85</f>
        <v>9.6199999999999994E-2</v>
      </c>
      <c r="V85" s="339">
        <f>'2M - SGS'!V85</f>
        <v>7.7077999999999994E-2</v>
      </c>
      <c r="W85" s="339">
        <f>'2M - SGS'!W85</f>
        <v>8.1374000000000002E-2</v>
      </c>
      <c r="X85" s="339">
        <f>'2M - SGS'!X85</f>
        <v>9.4072000000000003E-2</v>
      </c>
      <c r="Y85" s="339">
        <f>'2M - SGS'!Y85</f>
        <v>7.6706999999999997E-2</v>
      </c>
      <c r="Z85" s="339">
        <f>'2M - SGS'!Z85</f>
        <v>8.4089999999999998E-2</v>
      </c>
      <c r="AA85" s="339">
        <f>'2M - SGS'!AA85</f>
        <v>9.3563999999999994E-2</v>
      </c>
      <c r="AB85" s="339">
        <f>'2M - SGS'!AB85</f>
        <v>7.2162000000000004E-2</v>
      </c>
      <c r="AC85" s="339">
        <f>'2M - SGS'!AC85</f>
        <v>7.8372999999999998E-2</v>
      </c>
      <c r="AD85" s="339">
        <f>'2M - SGS'!AD85</f>
        <v>7.6534000000000005E-2</v>
      </c>
      <c r="AE85" s="339">
        <f>'2M - SGS'!AE85</f>
        <v>9.4246999999999997E-2</v>
      </c>
      <c r="AF85" s="339">
        <f>'2M - SGS'!AF85</f>
        <v>7.5599E-2</v>
      </c>
      <c r="AG85" s="339">
        <f>'2M - SGS'!AG85</f>
        <v>9.6199999999999994E-2</v>
      </c>
      <c r="AH85" s="339">
        <f>'2M - SGS'!AH85</f>
        <v>7.7077999999999994E-2</v>
      </c>
      <c r="AI85" s="339">
        <f>'2M - SGS'!AI85</f>
        <v>8.1374000000000002E-2</v>
      </c>
      <c r="AJ85" s="339">
        <f>'2M - SGS'!AJ85</f>
        <v>9.4072000000000003E-2</v>
      </c>
      <c r="AK85" s="339">
        <f>'2M - SGS'!AK85</f>
        <v>7.6706999999999997E-2</v>
      </c>
      <c r="AL85" s="339">
        <f>'2M - SGS'!AL85</f>
        <v>8.4089999999999998E-2</v>
      </c>
      <c r="AM85" s="339">
        <f>'2M - SGS'!AM85</f>
        <v>9.3563999999999994E-2</v>
      </c>
      <c r="AN85" s="339">
        <f>'2M - SGS'!AN85</f>
        <v>7.2162000000000004E-2</v>
      </c>
      <c r="AO85" s="339">
        <f>'2M - SGS'!AO85</f>
        <v>7.8372999999999998E-2</v>
      </c>
      <c r="AP85" s="339">
        <f>'2M - SGS'!AP85</f>
        <v>7.6534000000000005E-2</v>
      </c>
      <c r="AQ85" s="339">
        <f>'2M - SGS'!AQ85</f>
        <v>9.4246999999999997E-2</v>
      </c>
      <c r="AR85" s="339">
        <f>'2M - SGS'!AR85</f>
        <v>7.5599E-2</v>
      </c>
      <c r="AS85" s="339">
        <f>'2M - SGS'!AS85</f>
        <v>9.6199999999999994E-2</v>
      </c>
      <c r="AT85" s="339">
        <f>'2M - SGS'!AT85</f>
        <v>7.7077999999999994E-2</v>
      </c>
      <c r="AU85" s="339">
        <f>'2M - SGS'!AU85</f>
        <v>8.1374000000000002E-2</v>
      </c>
      <c r="AV85" s="339">
        <f>'2M - SGS'!AV85</f>
        <v>9.4072000000000003E-2</v>
      </c>
      <c r="AW85" s="339">
        <f>'2M - SGS'!AW85</f>
        <v>7.6706999999999997E-2</v>
      </c>
      <c r="AX85" s="339">
        <f>'2M - SGS'!AX85</f>
        <v>8.4089999999999998E-2</v>
      </c>
      <c r="AY85" s="339">
        <f>'2M - SGS'!AY85</f>
        <v>9.3563999999999994E-2</v>
      </c>
      <c r="AZ85" s="339">
        <f>'2M - SGS'!AZ85</f>
        <v>7.2162000000000004E-2</v>
      </c>
      <c r="BA85" s="339">
        <f>'2M - SGS'!BA85</f>
        <v>7.8372999999999998E-2</v>
      </c>
      <c r="BB85" s="339">
        <f>'2M - SGS'!BB85</f>
        <v>7.6534000000000005E-2</v>
      </c>
      <c r="BC85" s="339">
        <f>'2M - SGS'!BC85</f>
        <v>9.4246999999999997E-2</v>
      </c>
      <c r="BD85" s="339">
        <f>'2M - SGS'!BD85</f>
        <v>7.5599E-2</v>
      </c>
      <c r="BE85" s="339">
        <f>'2M - SGS'!BE85</f>
        <v>9.6199999999999994E-2</v>
      </c>
      <c r="BF85" s="339">
        <f>'2M - SGS'!BF85</f>
        <v>7.7077999999999994E-2</v>
      </c>
      <c r="BG85" s="339">
        <f>'2M - SGS'!BG85</f>
        <v>8.1374000000000002E-2</v>
      </c>
      <c r="BH85" s="339">
        <f>'2M - SGS'!BH85</f>
        <v>9.4072000000000003E-2</v>
      </c>
      <c r="BI85" s="339">
        <f>'2M - SGS'!BI85</f>
        <v>7.6706999999999997E-2</v>
      </c>
      <c r="BJ85" s="339">
        <f>'2M - SGS'!BJ85</f>
        <v>8.4089999999999998E-2</v>
      </c>
      <c r="BK85" s="339">
        <f>'2M - SGS'!BK85</f>
        <v>9.3563999999999994E-2</v>
      </c>
      <c r="BL85" s="339">
        <f>'2M - SGS'!BL85</f>
        <v>7.2162000000000004E-2</v>
      </c>
      <c r="BM85" s="339">
        <f>'2M - SGS'!BM85</f>
        <v>7.8372999999999998E-2</v>
      </c>
      <c r="BN85" s="339">
        <f>'2M - SGS'!BN85</f>
        <v>7.6534000000000005E-2</v>
      </c>
      <c r="BO85" s="339">
        <f>'2M - SGS'!BO85</f>
        <v>9.4246999999999997E-2</v>
      </c>
      <c r="BP85" s="339">
        <f>'2M - SGS'!BP85</f>
        <v>7.5599E-2</v>
      </c>
      <c r="BQ85" s="339">
        <f>'2M - SGS'!BQ85</f>
        <v>9.6199999999999994E-2</v>
      </c>
      <c r="BR85" s="339">
        <f>'2M - SGS'!BR85</f>
        <v>7.7077999999999994E-2</v>
      </c>
      <c r="BS85" s="339">
        <f>'2M - SGS'!BS85</f>
        <v>8.1374000000000002E-2</v>
      </c>
      <c r="BT85" s="339">
        <f>'2M - SGS'!BT85</f>
        <v>9.4072000000000003E-2</v>
      </c>
      <c r="BU85" s="339">
        <f>'2M - SGS'!BU85</f>
        <v>7.6706999999999997E-2</v>
      </c>
      <c r="BV85" s="339">
        <f>'2M - SGS'!BV85</f>
        <v>8.4089999999999998E-2</v>
      </c>
      <c r="BW85" s="339">
        <f>'2M - SGS'!BW85</f>
        <v>9.3563999999999994E-2</v>
      </c>
      <c r="BX85" s="339">
        <f>'2M - SGS'!BX85</f>
        <v>7.2162000000000004E-2</v>
      </c>
      <c r="BY85" s="339">
        <f>'2M - SGS'!BY85</f>
        <v>7.8372999999999998E-2</v>
      </c>
      <c r="BZ85" s="339">
        <f>'2M - SGS'!BZ85</f>
        <v>7.6534000000000005E-2</v>
      </c>
      <c r="CA85" s="339">
        <f>'2M - SGS'!CA85</f>
        <v>9.4246999999999997E-2</v>
      </c>
      <c r="CB85" s="339">
        <f>'2M - SGS'!CB85</f>
        <v>7.5599E-2</v>
      </c>
      <c r="CC85" s="339">
        <f>'2M - SGS'!CC85</f>
        <v>9.6199999999999994E-2</v>
      </c>
      <c r="CD85" s="339">
        <f>'2M - SGS'!CD85</f>
        <v>7.7077999999999994E-2</v>
      </c>
      <c r="CE85" s="339">
        <f>'2M - SGS'!CE85</f>
        <v>8.1374000000000002E-2</v>
      </c>
      <c r="CF85" s="339">
        <f>'2M - SGS'!CF85</f>
        <v>9.4072000000000003E-2</v>
      </c>
      <c r="CG85" s="339">
        <f>'2M - SGS'!CG85</f>
        <v>7.6706999999999997E-2</v>
      </c>
      <c r="CH85" s="340">
        <f>'2M - SGS'!CH85</f>
        <v>8.4089999999999998E-2</v>
      </c>
      <c r="CJ85" s="245">
        <f t="shared" si="104"/>
        <v>1</v>
      </c>
    </row>
    <row r="86" spans="1:88" ht="15.6" x14ac:dyDescent="0.3">
      <c r="A86" s="574"/>
      <c r="B86" s="14" t="str">
        <f t="shared" si="103"/>
        <v>Miscellaneous</v>
      </c>
      <c r="C86" s="339">
        <f>'2M - SGS'!C86</f>
        <v>8.5109000000000004E-2</v>
      </c>
      <c r="D86" s="339">
        <f>'2M - SGS'!D86</f>
        <v>7.7715000000000006E-2</v>
      </c>
      <c r="E86" s="339">
        <f>'2M - SGS'!E86</f>
        <v>8.6136000000000004E-2</v>
      </c>
      <c r="F86" s="339">
        <f>'2M - SGS'!F86</f>
        <v>7.9796000000000006E-2</v>
      </c>
      <c r="G86" s="339">
        <f>'2M - SGS'!G86</f>
        <v>8.5334999999999994E-2</v>
      </c>
      <c r="H86" s="339">
        <f>'2M - SGS'!H86</f>
        <v>8.1994999999999998E-2</v>
      </c>
      <c r="I86" s="339">
        <f>'2M - SGS'!I86</f>
        <v>8.4098999999999993E-2</v>
      </c>
      <c r="J86" s="339">
        <f>'2M - SGS'!J86</f>
        <v>8.4198999999999996E-2</v>
      </c>
      <c r="K86" s="339">
        <f>'2M - SGS'!K86</f>
        <v>8.2512000000000002E-2</v>
      </c>
      <c r="L86" s="339">
        <f>'2M - SGS'!L86</f>
        <v>8.5277000000000006E-2</v>
      </c>
      <c r="M86" s="339">
        <f>'2M - SGS'!M86</f>
        <v>8.2588999999999996E-2</v>
      </c>
      <c r="N86" s="339">
        <f>'2M - SGS'!N86</f>
        <v>8.5237999999999994E-2</v>
      </c>
      <c r="O86" s="339">
        <f>'2M - SGS'!O86</f>
        <v>8.5109000000000004E-2</v>
      </c>
      <c r="P86" s="339">
        <f>'2M - SGS'!P86</f>
        <v>7.7715000000000006E-2</v>
      </c>
      <c r="Q86" s="339">
        <f>'2M - SGS'!Q86</f>
        <v>8.6136000000000004E-2</v>
      </c>
      <c r="R86" s="339">
        <f>'2M - SGS'!R86</f>
        <v>7.9796000000000006E-2</v>
      </c>
      <c r="S86" s="339">
        <f>'2M - SGS'!S86</f>
        <v>8.5334999999999994E-2</v>
      </c>
      <c r="T86" s="339">
        <f>'2M - SGS'!T86</f>
        <v>8.1994999999999998E-2</v>
      </c>
      <c r="U86" s="339">
        <f>'2M - SGS'!U86</f>
        <v>8.4098999999999993E-2</v>
      </c>
      <c r="V86" s="339">
        <f>'2M - SGS'!V86</f>
        <v>8.4198999999999996E-2</v>
      </c>
      <c r="W86" s="339">
        <f>'2M - SGS'!W86</f>
        <v>8.2512000000000002E-2</v>
      </c>
      <c r="X86" s="339">
        <f>'2M - SGS'!X86</f>
        <v>8.5277000000000006E-2</v>
      </c>
      <c r="Y86" s="339">
        <f>'2M - SGS'!Y86</f>
        <v>8.2588999999999996E-2</v>
      </c>
      <c r="Z86" s="339">
        <f>'2M - SGS'!Z86</f>
        <v>8.5237999999999994E-2</v>
      </c>
      <c r="AA86" s="339">
        <f>'2M - SGS'!AA86</f>
        <v>8.5109000000000004E-2</v>
      </c>
      <c r="AB86" s="339">
        <f>'2M - SGS'!AB86</f>
        <v>7.7715000000000006E-2</v>
      </c>
      <c r="AC86" s="339">
        <f>'2M - SGS'!AC86</f>
        <v>8.6136000000000004E-2</v>
      </c>
      <c r="AD86" s="339">
        <f>'2M - SGS'!AD86</f>
        <v>7.9796000000000006E-2</v>
      </c>
      <c r="AE86" s="339">
        <f>'2M - SGS'!AE86</f>
        <v>8.5334999999999994E-2</v>
      </c>
      <c r="AF86" s="339">
        <f>'2M - SGS'!AF86</f>
        <v>8.1994999999999998E-2</v>
      </c>
      <c r="AG86" s="339">
        <f>'2M - SGS'!AG86</f>
        <v>8.4098999999999993E-2</v>
      </c>
      <c r="AH86" s="339">
        <f>'2M - SGS'!AH86</f>
        <v>8.4198999999999996E-2</v>
      </c>
      <c r="AI86" s="339">
        <f>'2M - SGS'!AI86</f>
        <v>8.2512000000000002E-2</v>
      </c>
      <c r="AJ86" s="339">
        <f>'2M - SGS'!AJ86</f>
        <v>8.5277000000000006E-2</v>
      </c>
      <c r="AK86" s="339">
        <f>'2M - SGS'!AK86</f>
        <v>8.2588999999999996E-2</v>
      </c>
      <c r="AL86" s="339">
        <f>'2M - SGS'!AL86</f>
        <v>8.5237999999999994E-2</v>
      </c>
      <c r="AM86" s="339">
        <f>'2M - SGS'!AM86</f>
        <v>8.5109000000000004E-2</v>
      </c>
      <c r="AN86" s="339">
        <f>'2M - SGS'!AN86</f>
        <v>7.7715000000000006E-2</v>
      </c>
      <c r="AO86" s="339">
        <f>'2M - SGS'!AO86</f>
        <v>8.6136000000000004E-2</v>
      </c>
      <c r="AP86" s="339">
        <f>'2M - SGS'!AP86</f>
        <v>7.9796000000000006E-2</v>
      </c>
      <c r="AQ86" s="339">
        <f>'2M - SGS'!AQ86</f>
        <v>8.5334999999999994E-2</v>
      </c>
      <c r="AR86" s="339">
        <f>'2M - SGS'!AR86</f>
        <v>8.1994999999999998E-2</v>
      </c>
      <c r="AS86" s="339">
        <f>'2M - SGS'!AS86</f>
        <v>8.4098999999999993E-2</v>
      </c>
      <c r="AT86" s="339">
        <f>'2M - SGS'!AT86</f>
        <v>8.4198999999999996E-2</v>
      </c>
      <c r="AU86" s="339">
        <f>'2M - SGS'!AU86</f>
        <v>8.2512000000000002E-2</v>
      </c>
      <c r="AV86" s="339">
        <f>'2M - SGS'!AV86</f>
        <v>8.5277000000000006E-2</v>
      </c>
      <c r="AW86" s="339">
        <f>'2M - SGS'!AW86</f>
        <v>8.2588999999999996E-2</v>
      </c>
      <c r="AX86" s="339">
        <f>'2M - SGS'!AX86</f>
        <v>8.5237999999999994E-2</v>
      </c>
      <c r="AY86" s="339">
        <f>'2M - SGS'!AY86</f>
        <v>8.5109000000000004E-2</v>
      </c>
      <c r="AZ86" s="339">
        <f>'2M - SGS'!AZ86</f>
        <v>7.7715000000000006E-2</v>
      </c>
      <c r="BA86" s="339">
        <f>'2M - SGS'!BA86</f>
        <v>8.6136000000000004E-2</v>
      </c>
      <c r="BB86" s="339">
        <f>'2M - SGS'!BB86</f>
        <v>7.9796000000000006E-2</v>
      </c>
      <c r="BC86" s="339">
        <f>'2M - SGS'!BC86</f>
        <v>8.5334999999999994E-2</v>
      </c>
      <c r="BD86" s="339">
        <f>'2M - SGS'!BD86</f>
        <v>8.1994999999999998E-2</v>
      </c>
      <c r="BE86" s="339">
        <f>'2M - SGS'!BE86</f>
        <v>8.4098999999999993E-2</v>
      </c>
      <c r="BF86" s="339">
        <f>'2M - SGS'!BF86</f>
        <v>8.4198999999999996E-2</v>
      </c>
      <c r="BG86" s="339">
        <f>'2M - SGS'!BG86</f>
        <v>8.2512000000000002E-2</v>
      </c>
      <c r="BH86" s="339">
        <f>'2M - SGS'!BH86</f>
        <v>8.5277000000000006E-2</v>
      </c>
      <c r="BI86" s="339">
        <f>'2M - SGS'!BI86</f>
        <v>8.2588999999999996E-2</v>
      </c>
      <c r="BJ86" s="339">
        <f>'2M - SGS'!BJ86</f>
        <v>8.5237999999999994E-2</v>
      </c>
      <c r="BK86" s="339">
        <f>'2M - SGS'!BK86</f>
        <v>8.5109000000000004E-2</v>
      </c>
      <c r="BL86" s="339">
        <f>'2M - SGS'!BL86</f>
        <v>7.7715000000000006E-2</v>
      </c>
      <c r="BM86" s="339">
        <f>'2M - SGS'!BM86</f>
        <v>8.6136000000000004E-2</v>
      </c>
      <c r="BN86" s="339">
        <f>'2M - SGS'!BN86</f>
        <v>7.9796000000000006E-2</v>
      </c>
      <c r="BO86" s="339">
        <f>'2M - SGS'!BO86</f>
        <v>8.5334999999999994E-2</v>
      </c>
      <c r="BP86" s="339">
        <f>'2M - SGS'!BP86</f>
        <v>8.1994999999999998E-2</v>
      </c>
      <c r="BQ86" s="339">
        <f>'2M - SGS'!BQ86</f>
        <v>8.4098999999999993E-2</v>
      </c>
      <c r="BR86" s="339">
        <f>'2M - SGS'!BR86</f>
        <v>8.4198999999999996E-2</v>
      </c>
      <c r="BS86" s="339">
        <f>'2M - SGS'!BS86</f>
        <v>8.2512000000000002E-2</v>
      </c>
      <c r="BT86" s="339">
        <f>'2M - SGS'!BT86</f>
        <v>8.5277000000000006E-2</v>
      </c>
      <c r="BU86" s="339">
        <f>'2M - SGS'!BU86</f>
        <v>8.2588999999999996E-2</v>
      </c>
      <c r="BV86" s="339">
        <f>'2M - SGS'!BV86</f>
        <v>8.5237999999999994E-2</v>
      </c>
      <c r="BW86" s="339">
        <f>'2M - SGS'!BW86</f>
        <v>8.5109000000000004E-2</v>
      </c>
      <c r="BX86" s="339">
        <f>'2M - SGS'!BX86</f>
        <v>7.7715000000000006E-2</v>
      </c>
      <c r="BY86" s="339">
        <f>'2M - SGS'!BY86</f>
        <v>8.6136000000000004E-2</v>
      </c>
      <c r="BZ86" s="339">
        <f>'2M - SGS'!BZ86</f>
        <v>7.9796000000000006E-2</v>
      </c>
      <c r="CA86" s="339">
        <f>'2M - SGS'!CA86</f>
        <v>8.5334999999999994E-2</v>
      </c>
      <c r="CB86" s="339">
        <f>'2M - SGS'!CB86</f>
        <v>8.1994999999999998E-2</v>
      </c>
      <c r="CC86" s="339">
        <f>'2M - SGS'!CC86</f>
        <v>8.4098999999999993E-2</v>
      </c>
      <c r="CD86" s="339">
        <f>'2M - SGS'!CD86</f>
        <v>8.4198999999999996E-2</v>
      </c>
      <c r="CE86" s="339">
        <f>'2M - SGS'!CE86</f>
        <v>8.2512000000000002E-2</v>
      </c>
      <c r="CF86" s="339">
        <f>'2M - SGS'!CF86</f>
        <v>8.5277000000000006E-2</v>
      </c>
      <c r="CG86" s="339">
        <f>'2M - SGS'!CG86</f>
        <v>8.2588999999999996E-2</v>
      </c>
      <c r="CH86" s="340">
        <f>'2M - SGS'!CH86</f>
        <v>8.5237999999999994E-2</v>
      </c>
      <c r="CJ86" s="245">
        <f t="shared" si="104"/>
        <v>1.0000000000000002</v>
      </c>
    </row>
    <row r="87" spans="1:88" ht="15.6" x14ac:dyDescent="0.3">
      <c r="A87" s="574"/>
      <c r="B87" s="14" t="str">
        <f t="shared" si="103"/>
        <v>Motors</v>
      </c>
      <c r="C87" s="339">
        <f>'2M - SGS'!C87</f>
        <v>8.5109000000000004E-2</v>
      </c>
      <c r="D87" s="339">
        <f>'2M - SGS'!D87</f>
        <v>7.7715000000000006E-2</v>
      </c>
      <c r="E87" s="339">
        <f>'2M - SGS'!E87</f>
        <v>8.6136000000000004E-2</v>
      </c>
      <c r="F87" s="339">
        <f>'2M - SGS'!F87</f>
        <v>7.9796000000000006E-2</v>
      </c>
      <c r="G87" s="339">
        <f>'2M - SGS'!G87</f>
        <v>8.5334999999999994E-2</v>
      </c>
      <c r="H87" s="339">
        <f>'2M - SGS'!H87</f>
        <v>8.1994999999999998E-2</v>
      </c>
      <c r="I87" s="339">
        <f>'2M - SGS'!I87</f>
        <v>8.4098999999999993E-2</v>
      </c>
      <c r="J87" s="339">
        <f>'2M - SGS'!J87</f>
        <v>8.4198999999999996E-2</v>
      </c>
      <c r="K87" s="339">
        <f>'2M - SGS'!K87</f>
        <v>8.2512000000000002E-2</v>
      </c>
      <c r="L87" s="339">
        <f>'2M - SGS'!L87</f>
        <v>8.5277000000000006E-2</v>
      </c>
      <c r="M87" s="339">
        <f>'2M - SGS'!M87</f>
        <v>8.2588999999999996E-2</v>
      </c>
      <c r="N87" s="339">
        <f>'2M - SGS'!N87</f>
        <v>8.5237999999999994E-2</v>
      </c>
      <c r="O87" s="339">
        <f>'2M - SGS'!O87</f>
        <v>8.5109000000000004E-2</v>
      </c>
      <c r="P87" s="339">
        <f>'2M - SGS'!P87</f>
        <v>7.7715000000000006E-2</v>
      </c>
      <c r="Q87" s="339">
        <f>'2M - SGS'!Q87</f>
        <v>8.6136000000000004E-2</v>
      </c>
      <c r="R87" s="339">
        <f>'2M - SGS'!R87</f>
        <v>7.9796000000000006E-2</v>
      </c>
      <c r="S87" s="339">
        <f>'2M - SGS'!S87</f>
        <v>8.5334999999999994E-2</v>
      </c>
      <c r="T87" s="339">
        <f>'2M - SGS'!T87</f>
        <v>8.1994999999999998E-2</v>
      </c>
      <c r="U87" s="339">
        <f>'2M - SGS'!U87</f>
        <v>8.4098999999999993E-2</v>
      </c>
      <c r="V87" s="339">
        <f>'2M - SGS'!V87</f>
        <v>8.4198999999999996E-2</v>
      </c>
      <c r="W87" s="339">
        <f>'2M - SGS'!W87</f>
        <v>8.2512000000000002E-2</v>
      </c>
      <c r="X87" s="339">
        <f>'2M - SGS'!X87</f>
        <v>8.5277000000000006E-2</v>
      </c>
      <c r="Y87" s="339">
        <f>'2M - SGS'!Y87</f>
        <v>8.2588999999999996E-2</v>
      </c>
      <c r="Z87" s="339">
        <f>'2M - SGS'!Z87</f>
        <v>8.5237999999999994E-2</v>
      </c>
      <c r="AA87" s="339">
        <f>'2M - SGS'!AA87</f>
        <v>8.5109000000000004E-2</v>
      </c>
      <c r="AB87" s="339">
        <f>'2M - SGS'!AB87</f>
        <v>7.7715000000000006E-2</v>
      </c>
      <c r="AC87" s="339">
        <f>'2M - SGS'!AC87</f>
        <v>8.6136000000000004E-2</v>
      </c>
      <c r="AD87" s="339">
        <f>'2M - SGS'!AD87</f>
        <v>7.9796000000000006E-2</v>
      </c>
      <c r="AE87" s="339">
        <f>'2M - SGS'!AE87</f>
        <v>8.5334999999999994E-2</v>
      </c>
      <c r="AF87" s="339">
        <f>'2M - SGS'!AF87</f>
        <v>8.1994999999999998E-2</v>
      </c>
      <c r="AG87" s="339">
        <f>'2M - SGS'!AG87</f>
        <v>8.4098999999999993E-2</v>
      </c>
      <c r="AH87" s="339">
        <f>'2M - SGS'!AH87</f>
        <v>8.4198999999999996E-2</v>
      </c>
      <c r="AI87" s="339">
        <f>'2M - SGS'!AI87</f>
        <v>8.2512000000000002E-2</v>
      </c>
      <c r="AJ87" s="339">
        <f>'2M - SGS'!AJ87</f>
        <v>8.5277000000000006E-2</v>
      </c>
      <c r="AK87" s="339">
        <f>'2M - SGS'!AK87</f>
        <v>8.2588999999999996E-2</v>
      </c>
      <c r="AL87" s="339">
        <f>'2M - SGS'!AL87</f>
        <v>8.5237999999999994E-2</v>
      </c>
      <c r="AM87" s="339">
        <f>'2M - SGS'!AM87</f>
        <v>8.5109000000000004E-2</v>
      </c>
      <c r="AN87" s="339">
        <f>'2M - SGS'!AN87</f>
        <v>7.7715000000000006E-2</v>
      </c>
      <c r="AO87" s="339">
        <f>'2M - SGS'!AO87</f>
        <v>8.6136000000000004E-2</v>
      </c>
      <c r="AP87" s="339">
        <f>'2M - SGS'!AP87</f>
        <v>7.9796000000000006E-2</v>
      </c>
      <c r="AQ87" s="339">
        <f>'2M - SGS'!AQ87</f>
        <v>8.5334999999999994E-2</v>
      </c>
      <c r="AR87" s="339">
        <f>'2M - SGS'!AR87</f>
        <v>8.1994999999999998E-2</v>
      </c>
      <c r="AS87" s="339">
        <f>'2M - SGS'!AS87</f>
        <v>8.4098999999999993E-2</v>
      </c>
      <c r="AT87" s="339">
        <f>'2M - SGS'!AT87</f>
        <v>8.4198999999999996E-2</v>
      </c>
      <c r="AU87" s="339">
        <f>'2M - SGS'!AU87</f>
        <v>8.2512000000000002E-2</v>
      </c>
      <c r="AV87" s="339">
        <f>'2M - SGS'!AV87</f>
        <v>8.5277000000000006E-2</v>
      </c>
      <c r="AW87" s="339">
        <f>'2M - SGS'!AW87</f>
        <v>8.2588999999999996E-2</v>
      </c>
      <c r="AX87" s="339">
        <f>'2M - SGS'!AX87</f>
        <v>8.5237999999999994E-2</v>
      </c>
      <c r="AY87" s="339">
        <f>'2M - SGS'!AY87</f>
        <v>8.5109000000000004E-2</v>
      </c>
      <c r="AZ87" s="339">
        <f>'2M - SGS'!AZ87</f>
        <v>7.7715000000000006E-2</v>
      </c>
      <c r="BA87" s="339">
        <f>'2M - SGS'!BA87</f>
        <v>8.6136000000000004E-2</v>
      </c>
      <c r="BB87" s="339">
        <f>'2M - SGS'!BB87</f>
        <v>7.9796000000000006E-2</v>
      </c>
      <c r="BC87" s="339">
        <f>'2M - SGS'!BC87</f>
        <v>8.5334999999999994E-2</v>
      </c>
      <c r="BD87" s="339">
        <f>'2M - SGS'!BD87</f>
        <v>8.1994999999999998E-2</v>
      </c>
      <c r="BE87" s="339">
        <f>'2M - SGS'!BE87</f>
        <v>8.4098999999999993E-2</v>
      </c>
      <c r="BF87" s="339">
        <f>'2M - SGS'!BF87</f>
        <v>8.4198999999999996E-2</v>
      </c>
      <c r="BG87" s="339">
        <f>'2M - SGS'!BG87</f>
        <v>8.2512000000000002E-2</v>
      </c>
      <c r="BH87" s="339">
        <f>'2M - SGS'!BH87</f>
        <v>8.5277000000000006E-2</v>
      </c>
      <c r="BI87" s="339">
        <f>'2M - SGS'!BI87</f>
        <v>8.2588999999999996E-2</v>
      </c>
      <c r="BJ87" s="339">
        <f>'2M - SGS'!BJ87</f>
        <v>8.5237999999999994E-2</v>
      </c>
      <c r="BK87" s="339">
        <f>'2M - SGS'!BK87</f>
        <v>8.5109000000000004E-2</v>
      </c>
      <c r="BL87" s="339">
        <f>'2M - SGS'!BL87</f>
        <v>7.7715000000000006E-2</v>
      </c>
      <c r="BM87" s="339">
        <f>'2M - SGS'!BM87</f>
        <v>8.6136000000000004E-2</v>
      </c>
      <c r="BN87" s="339">
        <f>'2M - SGS'!BN87</f>
        <v>7.9796000000000006E-2</v>
      </c>
      <c r="BO87" s="339">
        <f>'2M - SGS'!BO87</f>
        <v>8.5334999999999994E-2</v>
      </c>
      <c r="BP87" s="339">
        <f>'2M - SGS'!BP87</f>
        <v>8.1994999999999998E-2</v>
      </c>
      <c r="BQ87" s="339">
        <f>'2M - SGS'!BQ87</f>
        <v>8.4098999999999993E-2</v>
      </c>
      <c r="BR87" s="339">
        <f>'2M - SGS'!BR87</f>
        <v>8.4198999999999996E-2</v>
      </c>
      <c r="BS87" s="339">
        <f>'2M - SGS'!BS87</f>
        <v>8.2512000000000002E-2</v>
      </c>
      <c r="BT87" s="339">
        <f>'2M - SGS'!BT87</f>
        <v>8.5277000000000006E-2</v>
      </c>
      <c r="BU87" s="339">
        <f>'2M - SGS'!BU87</f>
        <v>8.2588999999999996E-2</v>
      </c>
      <c r="BV87" s="339">
        <f>'2M - SGS'!BV87</f>
        <v>8.5237999999999994E-2</v>
      </c>
      <c r="BW87" s="339">
        <f>'2M - SGS'!BW87</f>
        <v>8.5109000000000004E-2</v>
      </c>
      <c r="BX87" s="339">
        <f>'2M - SGS'!BX87</f>
        <v>7.7715000000000006E-2</v>
      </c>
      <c r="BY87" s="339">
        <f>'2M - SGS'!BY87</f>
        <v>8.6136000000000004E-2</v>
      </c>
      <c r="BZ87" s="339">
        <f>'2M - SGS'!BZ87</f>
        <v>7.9796000000000006E-2</v>
      </c>
      <c r="CA87" s="339">
        <f>'2M - SGS'!CA87</f>
        <v>8.5334999999999994E-2</v>
      </c>
      <c r="CB87" s="339">
        <f>'2M - SGS'!CB87</f>
        <v>8.1994999999999998E-2</v>
      </c>
      <c r="CC87" s="339">
        <f>'2M - SGS'!CC87</f>
        <v>8.4098999999999993E-2</v>
      </c>
      <c r="CD87" s="339">
        <f>'2M - SGS'!CD87</f>
        <v>8.4198999999999996E-2</v>
      </c>
      <c r="CE87" s="339">
        <f>'2M - SGS'!CE87</f>
        <v>8.2512000000000002E-2</v>
      </c>
      <c r="CF87" s="339">
        <f>'2M - SGS'!CF87</f>
        <v>8.5277000000000006E-2</v>
      </c>
      <c r="CG87" s="339">
        <f>'2M - SGS'!CG87</f>
        <v>8.2588999999999996E-2</v>
      </c>
      <c r="CH87" s="340">
        <f>'2M - SGS'!CH87</f>
        <v>8.5237999999999994E-2</v>
      </c>
      <c r="CJ87" s="245">
        <f t="shared" si="104"/>
        <v>1.0000000000000002</v>
      </c>
    </row>
    <row r="88" spans="1:88" ht="15.6" x14ac:dyDescent="0.3">
      <c r="A88" s="574"/>
      <c r="B88" s="14" t="str">
        <f t="shared" si="103"/>
        <v>Process</v>
      </c>
      <c r="C88" s="339">
        <f>'2M - SGS'!C88</f>
        <v>8.5109000000000004E-2</v>
      </c>
      <c r="D88" s="339">
        <f>'2M - SGS'!D88</f>
        <v>7.7715000000000006E-2</v>
      </c>
      <c r="E88" s="339">
        <f>'2M - SGS'!E88</f>
        <v>8.6136000000000004E-2</v>
      </c>
      <c r="F88" s="339">
        <f>'2M - SGS'!F88</f>
        <v>7.9796000000000006E-2</v>
      </c>
      <c r="G88" s="339">
        <f>'2M - SGS'!G88</f>
        <v>8.5334999999999994E-2</v>
      </c>
      <c r="H88" s="339">
        <f>'2M - SGS'!H88</f>
        <v>8.1994999999999998E-2</v>
      </c>
      <c r="I88" s="339">
        <f>'2M - SGS'!I88</f>
        <v>8.4098999999999993E-2</v>
      </c>
      <c r="J88" s="339">
        <f>'2M - SGS'!J88</f>
        <v>8.4198999999999996E-2</v>
      </c>
      <c r="K88" s="339">
        <f>'2M - SGS'!K88</f>
        <v>8.2512000000000002E-2</v>
      </c>
      <c r="L88" s="339">
        <f>'2M - SGS'!L88</f>
        <v>8.5277000000000006E-2</v>
      </c>
      <c r="M88" s="339">
        <f>'2M - SGS'!M88</f>
        <v>8.2588999999999996E-2</v>
      </c>
      <c r="N88" s="339">
        <f>'2M - SGS'!N88</f>
        <v>8.5237999999999994E-2</v>
      </c>
      <c r="O88" s="339">
        <f>'2M - SGS'!O88</f>
        <v>8.5109000000000004E-2</v>
      </c>
      <c r="P88" s="339">
        <f>'2M - SGS'!P88</f>
        <v>7.7715000000000006E-2</v>
      </c>
      <c r="Q88" s="339">
        <f>'2M - SGS'!Q88</f>
        <v>8.6136000000000004E-2</v>
      </c>
      <c r="R88" s="339">
        <f>'2M - SGS'!R88</f>
        <v>7.9796000000000006E-2</v>
      </c>
      <c r="S88" s="339">
        <f>'2M - SGS'!S88</f>
        <v>8.5334999999999994E-2</v>
      </c>
      <c r="T88" s="339">
        <f>'2M - SGS'!T88</f>
        <v>8.1994999999999998E-2</v>
      </c>
      <c r="U88" s="339">
        <f>'2M - SGS'!U88</f>
        <v>8.4098999999999993E-2</v>
      </c>
      <c r="V88" s="339">
        <f>'2M - SGS'!V88</f>
        <v>8.4198999999999996E-2</v>
      </c>
      <c r="W88" s="339">
        <f>'2M - SGS'!W88</f>
        <v>8.2512000000000002E-2</v>
      </c>
      <c r="X88" s="339">
        <f>'2M - SGS'!X88</f>
        <v>8.5277000000000006E-2</v>
      </c>
      <c r="Y88" s="339">
        <f>'2M - SGS'!Y88</f>
        <v>8.2588999999999996E-2</v>
      </c>
      <c r="Z88" s="339">
        <f>'2M - SGS'!Z88</f>
        <v>8.5237999999999994E-2</v>
      </c>
      <c r="AA88" s="339">
        <f>'2M - SGS'!AA88</f>
        <v>8.5109000000000004E-2</v>
      </c>
      <c r="AB88" s="339">
        <f>'2M - SGS'!AB88</f>
        <v>7.7715000000000006E-2</v>
      </c>
      <c r="AC88" s="339">
        <f>'2M - SGS'!AC88</f>
        <v>8.6136000000000004E-2</v>
      </c>
      <c r="AD88" s="339">
        <f>'2M - SGS'!AD88</f>
        <v>7.9796000000000006E-2</v>
      </c>
      <c r="AE88" s="339">
        <f>'2M - SGS'!AE88</f>
        <v>8.5334999999999994E-2</v>
      </c>
      <c r="AF88" s="339">
        <f>'2M - SGS'!AF88</f>
        <v>8.1994999999999998E-2</v>
      </c>
      <c r="AG88" s="339">
        <f>'2M - SGS'!AG88</f>
        <v>8.4098999999999993E-2</v>
      </c>
      <c r="AH88" s="339">
        <f>'2M - SGS'!AH88</f>
        <v>8.4198999999999996E-2</v>
      </c>
      <c r="AI88" s="339">
        <f>'2M - SGS'!AI88</f>
        <v>8.2512000000000002E-2</v>
      </c>
      <c r="AJ88" s="339">
        <f>'2M - SGS'!AJ88</f>
        <v>8.5277000000000006E-2</v>
      </c>
      <c r="AK88" s="339">
        <f>'2M - SGS'!AK88</f>
        <v>8.2588999999999996E-2</v>
      </c>
      <c r="AL88" s="339">
        <f>'2M - SGS'!AL88</f>
        <v>8.5237999999999994E-2</v>
      </c>
      <c r="AM88" s="339">
        <f>'2M - SGS'!AM88</f>
        <v>8.5109000000000004E-2</v>
      </c>
      <c r="AN88" s="339">
        <f>'2M - SGS'!AN88</f>
        <v>7.7715000000000006E-2</v>
      </c>
      <c r="AO88" s="339">
        <f>'2M - SGS'!AO88</f>
        <v>8.6136000000000004E-2</v>
      </c>
      <c r="AP88" s="339">
        <f>'2M - SGS'!AP88</f>
        <v>7.9796000000000006E-2</v>
      </c>
      <c r="AQ88" s="339">
        <f>'2M - SGS'!AQ88</f>
        <v>8.5334999999999994E-2</v>
      </c>
      <c r="AR88" s="339">
        <f>'2M - SGS'!AR88</f>
        <v>8.1994999999999998E-2</v>
      </c>
      <c r="AS88" s="339">
        <f>'2M - SGS'!AS88</f>
        <v>8.4098999999999993E-2</v>
      </c>
      <c r="AT88" s="339">
        <f>'2M - SGS'!AT88</f>
        <v>8.4198999999999996E-2</v>
      </c>
      <c r="AU88" s="339">
        <f>'2M - SGS'!AU88</f>
        <v>8.2512000000000002E-2</v>
      </c>
      <c r="AV88" s="339">
        <f>'2M - SGS'!AV88</f>
        <v>8.5277000000000006E-2</v>
      </c>
      <c r="AW88" s="339">
        <f>'2M - SGS'!AW88</f>
        <v>8.2588999999999996E-2</v>
      </c>
      <c r="AX88" s="339">
        <f>'2M - SGS'!AX88</f>
        <v>8.5237999999999994E-2</v>
      </c>
      <c r="AY88" s="339">
        <f>'2M - SGS'!AY88</f>
        <v>8.5109000000000004E-2</v>
      </c>
      <c r="AZ88" s="339">
        <f>'2M - SGS'!AZ88</f>
        <v>7.7715000000000006E-2</v>
      </c>
      <c r="BA88" s="339">
        <f>'2M - SGS'!BA88</f>
        <v>8.6136000000000004E-2</v>
      </c>
      <c r="BB88" s="339">
        <f>'2M - SGS'!BB88</f>
        <v>7.9796000000000006E-2</v>
      </c>
      <c r="BC88" s="339">
        <f>'2M - SGS'!BC88</f>
        <v>8.5334999999999994E-2</v>
      </c>
      <c r="BD88" s="339">
        <f>'2M - SGS'!BD88</f>
        <v>8.1994999999999998E-2</v>
      </c>
      <c r="BE88" s="339">
        <f>'2M - SGS'!BE88</f>
        <v>8.4098999999999993E-2</v>
      </c>
      <c r="BF88" s="339">
        <f>'2M - SGS'!BF88</f>
        <v>8.4198999999999996E-2</v>
      </c>
      <c r="BG88" s="339">
        <f>'2M - SGS'!BG88</f>
        <v>8.2512000000000002E-2</v>
      </c>
      <c r="BH88" s="339">
        <f>'2M - SGS'!BH88</f>
        <v>8.5277000000000006E-2</v>
      </c>
      <c r="BI88" s="339">
        <f>'2M - SGS'!BI88</f>
        <v>8.2588999999999996E-2</v>
      </c>
      <c r="BJ88" s="339">
        <f>'2M - SGS'!BJ88</f>
        <v>8.5237999999999994E-2</v>
      </c>
      <c r="BK88" s="339">
        <f>'2M - SGS'!BK88</f>
        <v>8.5109000000000004E-2</v>
      </c>
      <c r="BL88" s="339">
        <f>'2M - SGS'!BL88</f>
        <v>7.7715000000000006E-2</v>
      </c>
      <c r="BM88" s="339">
        <f>'2M - SGS'!BM88</f>
        <v>8.6136000000000004E-2</v>
      </c>
      <c r="BN88" s="339">
        <f>'2M - SGS'!BN88</f>
        <v>7.9796000000000006E-2</v>
      </c>
      <c r="BO88" s="339">
        <f>'2M - SGS'!BO88</f>
        <v>8.5334999999999994E-2</v>
      </c>
      <c r="BP88" s="339">
        <f>'2M - SGS'!BP88</f>
        <v>8.1994999999999998E-2</v>
      </c>
      <c r="BQ88" s="339">
        <f>'2M - SGS'!BQ88</f>
        <v>8.4098999999999993E-2</v>
      </c>
      <c r="BR88" s="339">
        <f>'2M - SGS'!BR88</f>
        <v>8.4198999999999996E-2</v>
      </c>
      <c r="BS88" s="339">
        <f>'2M - SGS'!BS88</f>
        <v>8.2512000000000002E-2</v>
      </c>
      <c r="BT88" s="339">
        <f>'2M - SGS'!BT88</f>
        <v>8.5277000000000006E-2</v>
      </c>
      <c r="BU88" s="339">
        <f>'2M - SGS'!BU88</f>
        <v>8.2588999999999996E-2</v>
      </c>
      <c r="BV88" s="339">
        <f>'2M - SGS'!BV88</f>
        <v>8.5237999999999994E-2</v>
      </c>
      <c r="BW88" s="339">
        <f>'2M - SGS'!BW88</f>
        <v>8.5109000000000004E-2</v>
      </c>
      <c r="BX88" s="339">
        <f>'2M - SGS'!BX88</f>
        <v>7.7715000000000006E-2</v>
      </c>
      <c r="BY88" s="339">
        <f>'2M - SGS'!BY88</f>
        <v>8.6136000000000004E-2</v>
      </c>
      <c r="BZ88" s="339">
        <f>'2M - SGS'!BZ88</f>
        <v>7.9796000000000006E-2</v>
      </c>
      <c r="CA88" s="339">
        <f>'2M - SGS'!CA88</f>
        <v>8.5334999999999994E-2</v>
      </c>
      <c r="CB88" s="339">
        <f>'2M - SGS'!CB88</f>
        <v>8.1994999999999998E-2</v>
      </c>
      <c r="CC88" s="339">
        <f>'2M - SGS'!CC88</f>
        <v>8.4098999999999993E-2</v>
      </c>
      <c r="CD88" s="339">
        <f>'2M - SGS'!CD88</f>
        <v>8.4198999999999996E-2</v>
      </c>
      <c r="CE88" s="339">
        <f>'2M - SGS'!CE88</f>
        <v>8.2512000000000002E-2</v>
      </c>
      <c r="CF88" s="339">
        <f>'2M - SGS'!CF88</f>
        <v>8.5277000000000006E-2</v>
      </c>
      <c r="CG88" s="339">
        <f>'2M - SGS'!CG88</f>
        <v>8.2588999999999996E-2</v>
      </c>
      <c r="CH88" s="340">
        <f>'2M - SGS'!CH88</f>
        <v>8.5237999999999994E-2</v>
      </c>
      <c r="CJ88" s="245">
        <f t="shared" si="104"/>
        <v>1.0000000000000002</v>
      </c>
    </row>
    <row r="89" spans="1:88" ht="15.6" x14ac:dyDescent="0.3">
      <c r="A89" s="574"/>
      <c r="B89" s="14" t="str">
        <f t="shared" si="103"/>
        <v>Refrigeration</v>
      </c>
      <c r="C89" s="339">
        <f>'2M - SGS'!C89</f>
        <v>8.3486000000000005E-2</v>
      </c>
      <c r="D89" s="339">
        <f>'2M - SGS'!D89</f>
        <v>7.6158000000000003E-2</v>
      </c>
      <c r="E89" s="339">
        <f>'2M - SGS'!E89</f>
        <v>8.3346000000000003E-2</v>
      </c>
      <c r="F89" s="339">
        <f>'2M - SGS'!F89</f>
        <v>8.0782999999999994E-2</v>
      </c>
      <c r="G89" s="339">
        <f>'2M - SGS'!G89</f>
        <v>8.5133E-2</v>
      </c>
      <c r="H89" s="339">
        <f>'2M - SGS'!H89</f>
        <v>8.4294999999999995E-2</v>
      </c>
      <c r="I89" s="339">
        <f>'2M - SGS'!I89</f>
        <v>8.7456999999999993E-2</v>
      </c>
      <c r="J89" s="339">
        <f>'2M - SGS'!J89</f>
        <v>8.7230000000000002E-2</v>
      </c>
      <c r="K89" s="339">
        <f>'2M - SGS'!K89</f>
        <v>8.3319000000000004E-2</v>
      </c>
      <c r="L89" s="339">
        <f>'2M - SGS'!L89</f>
        <v>8.4562999999999999E-2</v>
      </c>
      <c r="M89" s="339">
        <f>'2M - SGS'!M89</f>
        <v>8.1112000000000004E-2</v>
      </c>
      <c r="N89" s="339">
        <f>'2M - SGS'!N89</f>
        <v>8.3118999999999998E-2</v>
      </c>
      <c r="O89" s="339">
        <f>'2M - SGS'!O89</f>
        <v>8.3486000000000005E-2</v>
      </c>
      <c r="P89" s="339">
        <f>'2M - SGS'!P89</f>
        <v>7.6158000000000003E-2</v>
      </c>
      <c r="Q89" s="339">
        <f>'2M - SGS'!Q89</f>
        <v>8.3346000000000003E-2</v>
      </c>
      <c r="R89" s="339">
        <f>'2M - SGS'!R89</f>
        <v>8.0782999999999994E-2</v>
      </c>
      <c r="S89" s="339">
        <f>'2M - SGS'!S89</f>
        <v>8.5133E-2</v>
      </c>
      <c r="T89" s="339">
        <f>'2M - SGS'!T89</f>
        <v>8.4294999999999995E-2</v>
      </c>
      <c r="U89" s="339">
        <f>'2M - SGS'!U89</f>
        <v>8.7456999999999993E-2</v>
      </c>
      <c r="V89" s="339">
        <f>'2M - SGS'!V89</f>
        <v>8.7230000000000002E-2</v>
      </c>
      <c r="W89" s="339">
        <f>'2M - SGS'!W89</f>
        <v>8.3319000000000004E-2</v>
      </c>
      <c r="X89" s="339">
        <f>'2M - SGS'!X89</f>
        <v>8.4562999999999999E-2</v>
      </c>
      <c r="Y89" s="339">
        <f>'2M - SGS'!Y89</f>
        <v>8.1112000000000004E-2</v>
      </c>
      <c r="Z89" s="339">
        <f>'2M - SGS'!Z89</f>
        <v>8.3118999999999998E-2</v>
      </c>
      <c r="AA89" s="339">
        <f>'2M - SGS'!AA89</f>
        <v>8.3486000000000005E-2</v>
      </c>
      <c r="AB89" s="339">
        <f>'2M - SGS'!AB89</f>
        <v>7.6158000000000003E-2</v>
      </c>
      <c r="AC89" s="339">
        <f>'2M - SGS'!AC89</f>
        <v>8.3346000000000003E-2</v>
      </c>
      <c r="AD89" s="339">
        <f>'2M - SGS'!AD89</f>
        <v>8.0782999999999994E-2</v>
      </c>
      <c r="AE89" s="339">
        <f>'2M - SGS'!AE89</f>
        <v>8.5133E-2</v>
      </c>
      <c r="AF89" s="339">
        <f>'2M - SGS'!AF89</f>
        <v>8.4294999999999995E-2</v>
      </c>
      <c r="AG89" s="339">
        <f>'2M - SGS'!AG89</f>
        <v>8.7456999999999993E-2</v>
      </c>
      <c r="AH89" s="339">
        <f>'2M - SGS'!AH89</f>
        <v>8.7230000000000002E-2</v>
      </c>
      <c r="AI89" s="339">
        <f>'2M - SGS'!AI89</f>
        <v>8.3319000000000004E-2</v>
      </c>
      <c r="AJ89" s="339">
        <f>'2M - SGS'!AJ89</f>
        <v>8.4562999999999999E-2</v>
      </c>
      <c r="AK89" s="339">
        <f>'2M - SGS'!AK89</f>
        <v>8.1112000000000004E-2</v>
      </c>
      <c r="AL89" s="339">
        <f>'2M - SGS'!AL89</f>
        <v>8.3118999999999998E-2</v>
      </c>
      <c r="AM89" s="339">
        <f>'2M - SGS'!AM89</f>
        <v>8.3486000000000005E-2</v>
      </c>
      <c r="AN89" s="339">
        <f>'2M - SGS'!AN89</f>
        <v>7.6158000000000003E-2</v>
      </c>
      <c r="AO89" s="339">
        <f>'2M - SGS'!AO89</f>
        <v>8.3346000000000003E-2</v>
      </c>
      <c r="AP89" s="339">
        <f>'2M - SGS'!AP89</f>
        <v>8.0782999999999994E-2</v>
      </c>
      <c r="AQ89" s="339">
        <f>'2M - SGS'!AQ89</f>
        <v>8.5133E-2</v>
      </c>
      <c r="AR89" s="339">
        <f>'2M - SGS'!AR89</f>
        <v>8.4294999999999995E-2</v>
      </c>
      <c r="AS89" s="339">
        <f>'2M - SGS'!AS89</f>
        <v>8.7456999999999993E-2</v>
      </c>
      <c r="AT89" s="339">
        <f>'2M - SGS'!AT89</f>
        <v>8.7230000000000002E-2</v>
      </c>
      <c r="AU89" s="339">
        <f>'2M - SGS'!AU89</f>
        <v>8.3319000000000004E-2</v>
      </c>
      <c r="AV89" s="339">
        <f>'2M - SGS'!AV89</f>
        <v>8.4562999999999999E-2</v>
      </c>
      <c r="AW89" s="339">
        <f>'2M - SGS'!AW89</f>
        <v>8.1112000000000004E-2</v>
      </c>
      <c r="AX89" s="339">
        <f>'2M - SGS'!AX89</f>
        <v>8.3118999999999998E-2</v>
      </c>
      <c r="AY89" s="339">
        <f>'2M - SGS'!AY89</f>
        <v>8.3486000000000005E-2</v>
      </c>
      <c r="AZ89" s="339">
        <f>'2M - SGS'!AZ89</f>
        <v>7.6158000000000003E-2</v>
      </c>
      <c r="BA89" s="339">
        <f>'2M - SGS'!BA89</f>
        <v>8.3346000000000003E-2</v>
      </c>
      <c r="BB89" s="339">
        <f>'2M - SGS'!BB89</f>
        <v>8.0782999999999994E-2</v>
      </c>
      <c r="BC89" s="339">
        <f>'2M - SGS'!BC89</f>
        <v>8.5133E-2</v>
      </c>
      <c r="BD89" s="339">
        <f>'2M - SGS'!BD89</f>
        <v>8.4294999999999995E-2</v>
      </c>
      <c r="BE89" s="339">
        <f>'2M - SGS'!BE89</f>
        <v>8.7456999999999993E-2</v>
      </c>
      <c r="BF89" s="339">
        <f>'2M - SGS'!BF89</f>
        <v>8.7230000000000002E-2</v>
      </c>
      <c r="BG89" s="339">
        <f>'2M - SGS'!BG89</f>
        <v>8.3319000000000004E-2</v>
      </c>
      <c r="BH89" s="339">
        <f>'2M - SGS'!BH89</f>
        <v>8.4562999999999999E-2</v>
      </c>
      <c r="BI89" s="339">
        <f>'2M - SGS'!BI89</f>
        <v>8.1112000000000004E-2</v>
      </c>
      <c r="BJ89" s="339">
        <f>'2M - SGS'!BJ89</f>
        <v>8.3118999999999998E-2</v>
      </c>
      <c r="BK89" s="339">
        <f>'2M - SGS'!BK89</f>
        <v>8.3486000000000005E-2</v>
      </c>
      <c r="BL89" s="339">
        <f>'2M - SGS'!BL89</f>
        <v>7.6158000000000003E-2</v>
      </c>
      <c r="BM89" s="339">
        <f>'2M - SGS'!BM89</f>
        <v>8.3346000000000003E-2</v>
      </c>
      <c r="BN89" s="339">
        <f>'2M - SGS'!BN89</f>
        <v>8.0782999999999994E-2</v>
      </c>
      <c r="BO89" s="339">
        <f>'2M - SGS'!BO89</f>
        <v>8.5133E-2</v>
      </c>
      <c r="BP89" s="339">
        <f>'2M - SGS'!BP89</f>
        <v>8.4294999999999995E-2</v>
      </c>
      <c r="BQ89" s="339">
        <f>'2M - SGS'!BQ89</f>
        <v>8.7456999999999993E-2</v>
      </c>
      <c r="BR89" s="339">
        <f>'2M - SGS'!BR89</f>
        <v>8.7230000000000002E-2</v>
      </c>
      <c r="BS89" s="339">
        <f>'2M - SGS'!BS89</f>
        <v>8.3319000000000004E-2</v>
      </c>
      <c r="BT89" s="339">
        <f>'2M - SGS'!BT89</f>
        <v>8.4562999999999999E-2</v>
      </c>
      <c r="BU89" s="339">
        <f>'2M - SGS'!BU89</f>
        <v>8.1112000000000004E-2</v>
      </c>
      <c r="BV89" s="339">
        <f>'2M - SGS'!BV89</f>
        <v>8.3118999999999998E-2</v>
      </c>
      <c r="BW89" s="339">
        <f>'2M - SGS'!BW89</f>
        <v>8.3486000000000005E-2</v>
      </c>
      <c r="BX89" s="339">
        <f>'2M - SGS'!BX89</f>
        <v>7.6158000000000003E-2</v>
      </c>
      <c r="BY89" s="339">
        <f>'2M - SGS'!BY89</f>
        <v>8.3346000000000003E-2</v>
      </c>
      <c r="BZ89" s="339">
        <f>'2M - SGS'!BZ89</f>
        <v>8.0782999999999994E-2</v>
      </c>
      <c r="CA89" s="339">
        <f>'2M - SGS'!CA89</f>
        <v>8.5133E-2</v>
      </c>
      <c r="CB89" s="339">
        <f>'2M - SGS'!CB89</f>
        <v>8.4294999999999995E-2</v>
      </c>
      <c r="CC89" s="339">
        <f>'2M - SGS'!CC89</f>
        <v>8.7456999999999993E-2</v>
      </c>
      <c r="CD89" s="339">
        <f>'2M - SGS'!CD89</f>
        <v>8.7230000000000002E-2</v>
      </c>
      <c r="CE89" s="339">
        <f>'2M - SGS'!CE89</f>
        <v>8.3319000000000004E-2</v>
      </c>
      <c r="CF89" s="339">
        <f>'2M - SGS'!CF89</f>
        <v>8.4562999999999999E-2</v>
      </c>
      <c r="CG89" s="339">
        <f>'2M - SGS'!CG89</f>
        <v>8.1112000000000004E-2</v>
      </c>
      <c r="CH89" s="340">
        <f>'2M - SGS'!CH89</f>
        <v>8.3118999999999998E-2</v>
      </c>
      <c r="CJ89" s="245">
        <f t="shared" si="104"/>
        <v>1.0000010000000001</v>
      </c>
    </row>
    <row r="90" spans="1:88" ht="16.2" thickBot="1" x14ac:dyDescent="0.35">
      <c r="A90" s="575"/>
      <c r="B90" s="15" t="str">
        <f t="shared" si="103"/>
        <v>Water Heating</v>
      </c>
      <c r="C90" s="347">
        <f>'2M - SGS'!C90</f>
        <v>0.108255</v>
      </c>
      <c r="D90" s="347">
        <f>'2M - SGS'!D90</f>
        <v>9.1078000000000006E-2</v>
      </c>
      <c r="E90" s="347">
        <f>'2M - SGS'!E90</f>
        <v>8.5239999999999996E-2</v>
      </c>
      <c r="F90" s="347">
        <f>'2M - SGS'!F90</f>
        <v>7.2980000000000003E-2</v>
      </c>
      <c r="G90" s="347">
        <f>'2M - SGS'!G90</f>
        <v>7.9849000000000003E-2</v>
      </c>
      <c r="H90" s="347">
        <f>'2M - SGS'!H90</f>
        <v>7.2720999999999994E-2</v>
      </c>
      <c r="I90" s="347">
        <f>'2M - SGS'!I90</f>
        <v>7.4929999999999997E-2</v>
      </c>
      <c r="J90" s="347">
        <f>'2M - SGS'!J90</f>
        <v>7.5861999999999999E-2</v>
      </c>
      <c r="K90" s="347">
        <f>'2M - SGS'!K90</f>
        <v>7.5733999999999996E-2</v>
      </c>
      <c r="L90" s="347">
        <f>'2M - SGS'!L90</f>
        <v>8.2808000000000007E-2</v>
      </c>
      <c r="M90" s="347">
        <f>'2M - SGS'!M90</f>
        <v>8.6345000000000005E-2</v>
      </c>
      <c r="N90" s="347">
        <f>'2M - SGS'!N90</f>
        <v>9.4200000000000006E-2</v>
      </c>
      <c r="O90" s="347">
        <f>'2M - SGS'!O90</f>
        <v>0.108255</v>
      </c>
      <c r="P90" s="347">
        <f>'2M - SGS'!P90</f>
        <v>9.1078000000000006E-2</v>
      </c>
      <c r="Q90" s="347">
        <f>'2M - SGS'!Q90</f>
        <v>8.5239999999999996E-2</v>
      </c>
      <c r="R90" s="347">
        <f>'2M - SGS'!R90</f>
        <v>7.2980000000000003E-2</v>
      </c>
      <c r="S90" s="347">
        <f>'2M - SGS'!S90</f>
        <v>7.9849000000000003E-2</v>
      </c>
      <c r="T90" s="347">
        <f>'2M - SGS'!T90</f>
        <v>7.2720999999999994E-2</v>
      </c>
      <c r="U90" s="347">
        <f>'2M - SGS'!U90</f>
        <v>7.4929999999999997E-2</v>
      </c>
      <c r="V90" s="347">
        <f>'2M - SGS'!V90</f>
        <v>7.5861999999999999E-2</v>
      </c>
      <c r="W90" s="347">
        <f>'2M - SGS'!W90</f>
        <v>7.5733999999999996E-2</v>
      </c>
      <c r="X90" s="347">
        <f>'2M - SGS'!X90</f>
        <v>8.2808000000000007E-2</v>
      </c>
      <c r="Y90" s="347">
        <f>'2M - SGS'!Y90</f>
        <v>8.6345000000000005E-2</v>
      </c>
      <c r="Z90" s="347">
        <f>'2M - SGS'!Z90</f>
        <v>9.4200000000000006E-2</v>
      </c>
      <c r="AA90" s="347">
        <f>'2M - SGS'!AA90</f>
        <v>0.108255</v>
      </c>
      <c r="AB90" s="347">
        <f>'2M - SGS'!AB90</f>
        <v>9.1078000000000006E-2</v>
      </c>
      <c r="AC90" s="347">
        <f>'2M - SGS'!AC90</f>
        <v>8.5239999999999996E-2</v>
      </c>
      <c r="AD90" s="347">
        <f>'2M - SGS'!AD90</f>
        <v>7.2980000000000003E-2</v>
      </c>
      <c r="AE90" s="347">
        <f>'2M - SGS'!AE90</f>
        <v>7.9849000000000003E-2</v>
      </c>
      <c r="AF90" s="347">
        <f>'2M - SGS'!AF90</f>
        <v>7.2720999999999994E-2</v>
      </c>
      <c r="AG90" s="347">
        <f>'2M - SGS'!AG90</f>
        <v>7.4929999999999997E-2</v>
      </c>
      <c r="AH90" s="347">
        <f>'2M - SGS'!AH90</f>
        <v>7.5861999999999999E-2</v>
      </c>
      <c r="AI90" s="347">
        <f>'2M - SGS'!AI90</f>
        <v>7.5733999999999996E-2</v>
      </c>
      <c r="AJ90" s="347">
        <f>'2M - SGS'!AJ90</f>
        <v>8.2808000000000007E-2</v>
      </c>
      <c r="AK90" s="347">
        <f>'2M - SGS'!AK90</f>
        <v>8.6345000000000005E-2</v>
      </c>
      <c r="AL90" s="347">
        <f>'2M - SGS'!AL90</f>
        <v>9.4200000000000006E-2</v>
      </c>
      <c r="AM90" s="347">
        <f>'2M - SGS'!AM90</f>
        <v>0.108255</v>
      </c>
      <c r="AN90" s="347">
        <f>'2M - SGS'!AN90</f>
        <v>9.1078000000000006E-2</v>
      </c>
      <c r="AO90" s="347">
        <f>'2M - SGS'!AO90</f>
        <v>8.5239999999999996E-2</v>
      </c>
      <c r="AP90" s="347">
        <f>'2M - SGS'!AP90</f>
        <v>7.2980000000000003E-2</v>
      </c>
      <c r="AQ90" s="347">
        <f>'2M - SGS'!AQ90</f>
        <v>7.9849000000000003E-2</v>
      </c>
      <c r="AR90" s="347">
        <f>'2M - SGS'!AR90</f>
        <v>7.2720999999999994E-2</v>
      </c>
      <c r="AS90" s="347">
        <f>'2M - SGS'!AS90</f>
        <v>7.4929999999999997E-2</v>
      </c>
      <c r="AT90" s="347">
        <f>'2M - SGS'!AT90</f>
        <v>7.5861999999999999E-2</v>
      </c>
      <c r="AU90" s="347">
        <f>'2M - SGS'!AU90</f>
        <v>7.5733999999999996E-2</v>
      </c>
      <c r="AV90" s="347">
        <f>'2M - SGS'!AV90</f>
        <v>8.2808000000000007E-2</v>
      </c>
      <c r="AW90" s="347">
        <f>'2M - SGS'!AW90</f>
        <v>8.6345000000000005E-2</v>
      </c>
      <c r="AX90" s="347">
        <f>'2M - SGS'!AX90</f>
        <v>9.4200000000000006E-2</v>
      </c>
      <c r="AY90" s="347">
        <f>'2M - SGS'!AY90</f>
        <v>0.108255</v>
      </c>
      <c r="AZ90" s="347">
        <f>'2M - SGS'!AZ90</f>
        <v>9.1078000000000006E-2</v>
      </c>
      <c r="BA90" s="347">
        <f>'2M - SGS'!BA90</f>
        <v>8.5239999999999996E-2</v>
      </c>
      <c r="BB90" s="347">
        <f>'2M - SGS'!BB90</f>
        <v>7.2980000000000003E-2</v>
      </c>
      <c r="BC90" s="347">
        <f>'2M - SGS'!BC90</f>
        <v>7.9849000000000003E-2</v>
      </c>
      <c r="BD90" s="347">
        <f>'2M - SGS'!BD90</f>
        <v>7.2720999999999994E-2</v>
      </c>
      <c r="BE90" s="347">
        <f>'2M - SGS'!BE90</f>
        <v>7.4929999999999997E-2</v>
      </c>
      <c r="BF90" s="347">
        <f>'2M - SGS'!BF90</f>
        <v>7.5861999999999999E-2</v>
      </c>
      <c r="BG90" s="347">
        <f>'2M - SGS'!BG90</f>
        <v>7.5733999999999996E-2</v>
      </c>
      <c r="BH90" s="347">
        <f>'2M - SGS'!BH90</f>
        <v>8.2808000000000007E-2</v>
      </c>
      <c r="BI90" s="347">
        <f>'2M - SGS'!BI90</f>
        <v>8.6345000000000005E-2</v>
      </c>
      <c r="BJ90" s="347">
        <f>'2M - SGS'!BJ90</f>
        <v>9.4200000000000006E-2</v>
      </c>
      <c r="BK90" s="347">
        <f>'2M - SGS'!BK90</f>
        <v>0.108255</v>
      </c>
      <c r="BL90" s="347">
        <f>'2M - SGS'!BL90</f>
        <v>9.1078000000000006E-2</v>
      </c>
      <c r="BM90" s="347">
        <f>'2M - SGS'!BM90</f>
        <v>8.5239999999999996E-2</v>
      </c>
      <c r="BN90" s="347">
        <f>'2M - SGS'!BN90</f>
        <v>7.2980000000000003E-2</v>
      </c>
      <c r="BO90" s="347">
        <f>'2M - SGS'!BO90</f>
        <v>7.9849000000000003E-2</v>
      </c>
      <c r="BP90" s="347">
        <f>'2M - SGS'!BP90</f>
        <v>7.2720999999999994E-2</v>
      </c>
      <c r="BQ90" s="347">
        <f>'2M - SGS'!BQ90</f>
        <v>7.4929999999999997E-2</v>
      </c>
      <c r="BR90" s="347">
        <f>'2M - SGS'!BR90</f>
        <v>7.5861999999999999E-2</v>
      </c>
      <c r="BS90" s="347">
        <f>'2M - SGS'!BS90</f>
        <v>7.5733999999999996E-2</v>
      </c>
      <c r="BT90" s="347">
        <f>'2M - SGS'!BT90</f>
        <v>8.2808000000000007E-2</v>
      </c>
      <c r="BU90" s="347">
        <f>'2M - SGS'!BU90</f>
        <v>8.6345000000000005E-2</v>
      </c>
      <c r="BV90" s="347">
        <f>'2M - SGS'!BV90</f>
        <v>9.4200000000000006E-2</v>
      </c>
      <c r="BW90" s="347">
        <f>'2M - SGS'!BW90</f>
        <v>0.108255</v>
      </c>
      <c r="BX90" s="347">
        <f>'2M - SGS'!BX90</f>
        <v>9.1078000000000006E-2</v>
      </c>
      <c r="BY90" s="347">
        <f>'2M - SGS'!BY90</f>
        <v>8.5239999999999996E-2</v>
      </c>
      <c r="BZ90" s="347">
        <f>'2M - SGS'!BZ90</f>
        <v>7.2980000000000003E-2</v>
      </c>
      <c r="CA90" s="347">
        <f>'2M - SGS'!CA90</f>
        <v>7.9849000000000003E-2</v>
      </c>
      <c r="CB90" s="347">
        <f>'2M - SGS'!CB90</f>
        <v>7.2720999999999994E-2</v>
      </c>
      <c r="CC90" s="347">
        <f>'2M - SGS'!CC90</f>
        <v>7.4929999999999997E-2</v>
      </c>
      <c r="CD90" s="347">
        <f>'2M - SGS'!CD90</f>
        <v>7.5861999999999999E-2</v>
      </c>
      <c r="CE90" s="347">
        <f>'2M - SGS'!CE90</f>
        <v>7.5733999999999996E-2</v>
      </c>
      <c r="CF90" s="347">
        <f>'2M - SGS'!CF90</f>
        <v>8.2808000000000007E-2</v>
      </c>
      <c r="CG90" s="347">
        <f>'2M - SGS'!CG90</f>
        <v>8.6345000000000005E-2</v>
      </c>
      <c r="CH90" s="348">
        <f>'2M - SGS'!CH90</f>
        <v>9.4200000000000006E-2</v>
      </c>
      <c r="CJ90" s="245">
        <f t="shared" si="104"/>
        <v>1.0000020000000001</v>
      </c>
    </row>
    <row r="91" spans="1:88" ht="15" thickBot="1" x14ac:dyDescent="0.35">
      <c r="CJ91" s="229" t="s">
        <v>186</v>
      </c>
    </row>
    <row r="92" spans="1:88" ht="15" customHeight="1" thickBot="1" x14ac:dyDescent="0.35">
      <c r="A92" s="597" t="s">
        <v>28</v>
      </c>
      <c r="B92" s="305" t="s">
        <v>32</v>
      </c>
      <c r="C92" s="174">
        <f>C$4</f>
        <v>44927</v>
      </c>
      <c r="D92" s="174">
        <f t="shared" ref="D92:BO92" si="105">D$4</f>
        <v>44958</v>
      </c>
      <c r="E92" s="174">
        <f t="shared" si="105"/>
        <v>44986</v>
      </c>
      <c r="F92" s="174">
        <f t="shared" si="105"/>
        <v>45017</v>
      </c>
      <c r="G92" s="174">
        <f t="shared" si="105"/>
        <v>45047</v>
      </c>
      <c r="H92" s="174">
        <f t="shared" si="105"/>
        <v>45078</v>
      </c>
      <c r="I92" s="174">
        <f t="shared" si="105"/>
        <v>45108</v>
      </c>
      <c r="J92" s="174">
        <f t="shared" si="105"/>
        <v>45139</v>
      </c>
      <c r="K92" s="174">
        <f t="shared" si="105"/>
        <v>45170</v>
      </c>
      <c r="L92" s="174">
        <f t="shared" si="105"/>
        <v>45200</v>
      </c>
      <c r="M92" s="174">
        <f t="shared" si="105"/>
        <v>45231</v>
      </c>
      <c r="N92" s="174">
        <f t="shared" si="105"/>
        <v>45261</v>
      </c>
      <c r="O92" s="174">
        <f t="shared" si="105"/>
        <v>45292</v>
      </c>
      <c r="P92" s="174">
        <f t="shared" si="105"/>
        <v>45323</v>
      </c>
      <c r="Q92" s="174">
        <f t="shared" si="105"/>
        <v>45352</v>
      </c>
      <c r="R92" s="174">
        <f t="shared" si="105"/>
        <v>45383</v>
      </c>
      <c r="S92" s="174">
        <f t="shared" si="105"/>
        <v>45413</v>
      </c>
      <c r="T92" s="174">
        <f t="shared" si="105"/>
        <v>45444</v>
      </c>
      <c r="U92" s="174">
        <f t="shared" si="105"/>
        <v>45474</v>
      </c>
      <c r="V92" s="174">
        <f t="shared" si="105"/>
        <v>45505</v>
      </c>
      <c r="W92" s="174">
        <f t="shared" si="105"/>
        <v>45536</v>
      </c>
      <c r="X92" s="174">
        <f t="shared" si="105"/>
        <v>45566</v>
      </c>
      <c r="Y92" s="174">
        <f t="shared" si="105"/>
        <v>45597</v>
      </c>
      <c r="Z92" s="174">
        <f t="shared" si="105"/>
        <v>45627</v>
      </c>
      <c r="AA92" s="174">
        <f t="shared" si="105"/>
        <v>45658</v>
      </c>
      <c r="AB92" s="174">
        <f t="shared" si="105"/>
        <v>45689</v>
      </c>
      <c r="AC92" s="174">
        <f t="shared" si="105"/>
        <v>45717</v>
      </c>
      <c r="AD92" s="174">
        <f t="shared" si="105"/>
        <v>45748</v>
      </c>
      <c r="AE92" s="174">
        <f t="shared" si="105"/>
        <v>45778</v>
      </c>
      <c r="AF92" s="174">
        <f t="shared" si="105"/>
        <v>45809</v>
      </c>
      <c r="AG92" s="174">
        <f t="shared" si="105"/>
        <v>45839</v>
      </c>
      <c r="AH92" s="174">
        <f t="shared" si="105"/>
        <v>45870</v>
      </c>
      <c r="AI92" s="174">
        <f t="shared" si="105"/>
        <v>45901</v>
      </c>
      <c r="AJ92" s="174">
        <f t="shared" si="105"/>
        <v>45931</v>
      </c>
      <c r="AK92" s="174">
        <f t="shared" si="105"/>
        <v>45962</v>
      </c>
      <c r="AL92" s="174">
        <f t="shared" si="105"/>
        <v>45992</v>
      </c>
      <c r="AM92" s="174">
        <f t="shared" si="105"/>
        <v>46023</v>
      </c>
      <c r="AN92" s="174">
        <f t="shared" si="105"/>
        <v>46054</v>
      </c>
      <c r="AO92" s="174">
        <f t="shared" si="105"/>
        <v>46082</v>
      </c>
      <c r="AP92" s="174">
        <f t="shared" si="105"/>
        <v>46113</v>
      </c>
      <c r="AQ92" s="174">
        <f t="shared" si="105"/>
        <v>46143</v>
      </c>
      <c r="AR92" s="174">
        <f t="shared" si="105"/>
        <v>46174</v>
      </c>
      <c r="AS92" s="174">
        <f t="shared" si="105"/>
        <v>46204</v>
      </c>
      <c r="AT92" s="174">
        <f t="shared" si="105"/>
        <v>46235</v>
      </c>
      <c r="AU92" s="174">
        <f t="shared" si="105"/>
        <v>46266</v>
      </c>
      <c r="AV92" s="174">
        <f t="shared" si="105"/>
        <v>46296</v>
      </c>
      <c r="AW92" s="174">
        <f t="shared" si="105"/>
        <v>46327</v>
      </c>
      <c r="AX92" s="174">
        <f t="shared" si="105"/>
        <v>46357</v>
      </c>
      <c r="AY92" s="174">
        <f t="shared" si="105"/>
        <v>46388</v>
      </c>
      <c r="AZ92" s="174">
        <f t="shared" si="105"/>
        <v>46419</v>
      </c>
      <c r="BA92" s="174">
        <f t="shared" si="105"/>
        <v>46447</v>
      </c>
      <c r="BB92" s="174">
        <f t="shared" si="105"/>
        <v>46478</v>
      </c>
      <c r="BC92" s="174">
        <f t="shared" si="105"/>
        <v>46508</v>
      </c>
      <c r="BD92" s="174">
        <f t="shared" si="105"/>
        <v>46539</v>
      </c>
      <c r="BE92" s="174">
        <f t="shared" si="105"/>
        <v>46569</v>
      </c>
      <c r="BF92" s="174">
        <f t="shared" si="105"/>
        <v>46600</v>
      </c>
      <c r="BG92" s="174">
        <f t="shared" si="105"/>
        <v>46631</v>
      </c>
      <c r="BH92" s="174">
        <f t="shared" si="105"/>
        <v>46661</v>
      </c>
      <c r="BI92" s="174">
        <f t="shared" si="105"/>
        <v>46692</v>
      </c>
      <c r="BJ92" s="174">
        <f t="shared" si="105"/>
        <v>46722</v>
      </c>
      <c r="BK92" s="174">
        <f t="shared" si="105"/>
        <v>46753</v>
      </c>
      <c r="BL92" s="174">
        <f t="shared" si="105"/>
        <v>46784</v>
      </c>
      <c r="BM92" s="174">
        <f t="shared" si="105"/>
        <v>46813</v>
      </c>
      <c r="BN92" s="174">
        <f t="shared" si="105"/>
        <v>46844</v>
      </c>
      <c r="BO92" s="174">
        <f t="shared" si="105"/>
        <v>46874</v>
      </c>
      <c r="BP92" s="174">
        <f t="shared" ref="BP92:CH92" si="106">BP$4</f>
        <v>46905</v>
      </c>
      <c r="BQ92" s="174">
        <f t="shared" si="106"/>
        <v>46935</v>
      </c>
      <c r="BR92" s="174">
        <f t="shared" si="106"/>
        <v>46966</v>
      </c>
      <c r="BS92" s="174">
        <f t="shared" si="106"/>
        <v>46997</v>
      </c>
      <c r="BT92" s="174">
        <f t="shared" si="106"/>
        <v>47027</v>
      </c>
      <c r="BU92" s="174">
        <f t="shared" si="106"/>
        <v>47058</v>
      </c>
      <c r="BV92" s="174">
        <f t="shared" si="106"/>
        <v>47088</v>
      </c>
      <c r="BW92" s="174">
        <f t="shared" si="106"/>
        <v>47119</v>
      </c>
      <c r="BX92" s="174">
        <f t="shared" si="106"/>
        <v>47150</v>
      </c>
      <c r="BY92" s="174">
        <f t="shared" si="106"/>
        <v>47178</v>
      </c>
      <c r="BZ92" s="174">
        <f t="shared" si="106"/>
        <v>47209</v>
      </c>
      <c r="CA92" s="174">
        <f t="shared" si="106"/>
        <v>47239</v>
      </c>
      <c r="CB92" s="174">
        <f t="shared" si="106"/>
        <v>47270</v>
      </c>
      <c r="CC92" s="174">
        <f t="shared" si="106"/>
        <v>47300</v>
      </c>
      <c r="CD92" s="174">
        <f t="shared" si="106"/>
        <v>47331</v>
      </c>
      <c r="CE92" s="174">
        <f t="shared" si="106"/>
        <v>47362</v>
      </c>
      <c r="CF92" s="174">
        <f t="shared" si="106"/>
        <v>47392</v>
      </c>
      <c r="CG92" s="174">
        <f t="shared" si="106"/>
        <v>47423</v>
      </c>
      <c r="CH92" s="175">
        <f t="shared" si="106"/>
        <v>47453</v>
      </c>
    </row>
    <row r="93" spans="1:88" ht="15.75" customHeight="1" x14ac:dyDescent="0.3">
      <c r="A93" s="598"/>
      <c r="B93" s="11" t="str">
        <f>B78</f>
        <v>Air Comp</v>
      </c>
      <c r="C93" s="412">
        <f>'4M - SPS'!C93</f>
        <v>3.7862E-2</v>
      </c>
      <c r="D93" s="412">
        <f>'4M - SPS'!D93</f>
        <v>3.8269999999999998E-2</v>
      </c>
      <c r="E93" s="412">
        <f>'4M - SPS'!E93</f>
        <v>3.8302999999999997E-2</v>
      </c>
      <c r="F93" s="412">
        <f>'4M - SPS'!F93</f>
        <v>3.9909E-2</v>
      </c>
      <c r="G93" s="412">
        <f>'4M - SPS'!G93</f>
        <v>4.1751999999999997E-2</v>
      </c>
      <c r="H93" s="412">
        <f>'4M - SPS'!H93</f>
        <v>7.5856000000000007E-2</v>
      </c>
      <c r="I93" s="436">
        <f>'4M - SPS'!I93</f>
        <v>7.6974000000000001E-2</v>
      </c>
      <c r="J93" s="436">
        <f>'4M - SPS'!J93</f>
        <v>7.7621999999999997E-2</v>
      </c>
      <c r="K93" s="436">
        <f>'4M - SPS'!K93</f>
        <v>7.6564999999999994E-2</v>
      </c>
      <c r="L93" s="436">
        <f>'4M - SPS'!L93</f>
        <v>4.2223999999999998E-2</v>
      </c>
      <c r="M93" s="436">
        <f>'4M - SPS'!M93</f>
        <v>4.2845000000000001E-2</v>
      </c>
      <c r="N93" s="436">
        <f>'4M - SPS'!N93</f>
        <v>3.9836000000000003E-2</v>
      </c>
      <c r="O93" s="436">
        <f>'4M - SPS'!O93</f>
        <v>3.9829999999999997E-2</v>
      </c>
      <c r="P93" s="436">
        <f>'4M - SPS'!P93</f>
        <v>4.0202000000000002E-2</v>
      </c>
      <c r="Q93" s="436">
        <f>'4M - SPS'!Q93</f>
        <v>4.0568E-2</v>
      </c>
      <c r="R93" s="436">
        <f>'4M - SPS'!R93</f>
        <v>4.1613999999999998E-2</v>
      </c>
      <c r="S93" s="436">
        <f>'4M - SPS'!S93</f>
        <v>4.3744999999999999E-2</v>
      </c>
      <c r="T93" s="436">
        <f>'4M - SPS'!T93</f>
        <v>8.1032999999999994E-2</v>
      </c>
      <c r="U93" s="436">
        <f>'4M - SPS'!U93</f>
        <v>7.6974000000000001E-2</v>
      </c>
      <c r="V93" s="436">
        <f>'4M - SPS'!V93</f>
        <v>7.7621999999999997E-2</v>
      </c>
      <c r="W93" s="436">
        <f>'4M - SPS'!W93</f>
        <v>7.6564999999999994E-2</v>
      </c>
      <c r="X93" s="436">
        <f>'4M - SPS'!X93</f>
        <v>4.2223999999999998E-2</v>
      </c>
      <c r="Y93" s="436">
        <f>'4M - SPS'!Y93</f>
        <v>4.2845000000000001E-2</v>
      </c>
      <c r="Z93" s="436">
        <f>'4M - SPS'!Z93</f>
        <v>3.9836000000000003E-2</v>
      </c>
      <c r="AA93" s="436">
        <f>'4M - SPS'!AA93</f>
        <v>3.9829999999999997E-2</v>
      </c>
      <c r="AB93" s="436">
        <f>'4M - SPS'!AB93</f>
        <v>4.0202000000000002E-2</v>
      </c>
      <c r="AC93" s="436">
        <f>'4M - SPS'!AC93</f>
        <v>4.0568E-2</v>
      </c>
      <c r="AD93" s="436">
        <f>'4M - SPS'!AD93</f>
        <v>4.1613999999999998E-2</v>
      </c>
      <c r="AE93" s="436">
        <f>'4M - SPS'!AE93</f>
        <v>4.3744999999999999E-2</v>
      </c>
      <c r="AF93" s="436">
        <f>'4M - SPS'!AF93</f>
        <v>8.1032999999999994E-2</v>
      </c>
      <c r="AG93" s="436">
        <f>'4M - SPS'!AG93</f>
        <v>7.6974000000000001E-2</v>
      </c>
      <c r="AH93" s="436">
        <f>'4M - SPS'!AH93</f>
        <v>7.7621999999999997E-2</v>
      </c>
      <c r="AI93" s="436">
        <f>'4M - SPS'!AI93</f>
        <v>7.6564999999999994E-2</v>
      </c>
      <c r="AJ93" s="436">
        <f>'4M - SPS'!AJ93</f>
        <v>4.2223999999999998E-2</v>
      </c>
      <c r="AK93" s="436">
        <f>'4M - SPS'!AK93</f>
        <v>4.2845000000000001E-2</v>
      </c>
      <c r="AL93" s="436">
        <f>'4M - SPS'!AL93</f>
        <v>3.9836000000000003E-2</v>
      </c>
      <c r="AM93" s="436">
        <f>'4M - SPS'!AM93</f>
        <v>3.9829999999999997E-2</v>
      </c>
      <c r="AN93" s="436">
        <f>'4M - SPS'!AN93</f>
        <v>4.0202000000000002E-2</v>
      </c>
      <c r="AO93" s="436">
        <f>'4M - SPS'!AO93</f>
        <v>4.0568E-2</v>
      </c>
      <c r="AP93" s="436">
        <f>'4M - SPS'!AP93</f>
        <v>4.1613999999999998E-2</v>
      </c>
      <c r="AQ93" s="436">
        <f>'4M - SPS'!AQ93</f>
        <v>4.3744999999999999E-2</v>
      </c>
      <c r="AR93" s="436">
        <f>'4M - SPS'!AR93</f>
        <v>8.1032999999999994E-2</v>
      </c>
      <c r="AS93" s="436">
        <f>'4M - SPS'!AS93</f>
        <v>7.6974000000000001E-2</v>
      </c>
      <c r="AT93" s="436">
        <f>'4M - SPS'!AT93</f>
        <v>7.7621999999999997E-2</v>
      </c>
      <c r="AU93" s="436">
        <f>'4M - SPS'!AU93</f>
        <v>7.6564999999999994E-2</v>
      </c>
      <c r="AV93" s="436">
        <f>'4M - SPS'!AV93</f>
        <v>4.2223999999999998E-2</v>
      </c>
      <c r="AW93" s="436">
        <f>'4M - SPS'!AW93</f>
        <v>4.2845000000000001E-2</v>
      </c>
      <c r="AX93" s="436">
        <f>'4M - SPS'!AX93</f>
        <v>3.9836000000000003E-2</v>
      </c>
      <c r="AY93" s="436">
        <f>'4M - SPS'!AY93</f>
        <v>3.9829999999999997E-2</v>
      </c>
      <c r="AZ93" s="436">
        <f>'4M - SPS'!AZ93</f>
        <v>4.0202000000000002E-2</v>
      </c>
      <c r="BA93" s="436">
        <f>'4M - SPS'!BA93</f>
        <v>4.0568E-2</v>
      </c>
      <c r="BB93" s="436">
        <f>'4M - SPS'!BB93</f>
        <v>4.1613999999999998E-2</v>
      </c>
      <c r="BC93" s="436">
        <f>'4M - SPS'!BC93</f>
        <v>4.3744999999999999E-2</v>
      </c>
      <c r="BD93" s="436">
        <f>'4M - SPS'!BD93</f>
        <v>8.1032999999999994E-2</v>
      </c>
      <c r="BE93" s="436">
        <f>'4M - SPS'!BE93</f>
        <v>7.6974000000000001E-2</v>
      </c>
      <c r="BF93" s="436">
        <f>'4M - SPS'!BF93</f>
        <v>7.7621999999999997E-2</v>
      </c>
      <c r="BG93" s="436">
        <f>'4M - SPS'!BG93</f>
        <v>7.6564999999999994E-2</v>
      </c>
      <c r="BH93" s="436">
        <f>'4M - SPS'!BH93</f>
        <v>4.2223999999999998E-2</v>
      </c>
      <c r="BI93" s="436">
        <f>'4M - SPS'!BI93</f>
        <v>4.2845000000000001E-2</v>
      </c>
      <c r="BJ93" s="436">
        <f>'4M - SPS'!BJ93</f>
        <v>3.9836000000000003E-2</v>
      </c>
      <c r="BK93" s="436">
        <f>'4M - SPS'!BK93</f>
        <v>3.9829999999999997E-2</v>
      </c>
      <c r="BL93" s="436">
        <f>'4M - SPS'!BL93</f>
        <v>4.0202000000000002E-2</v>
      </c>
      <c r="BM93" s="436">
        <f>'4M - SPS'!BM93</f>
        <v>4.0568E-2</v>
      </c>
      <c r="BN93" s="436">
        <f>'4M - SPS'!BN93</f>
        <v>4.1613999999999998E-2</v>
      </c>
      <c r="BO93" s="436">
        <f>'4M - SPS'!BO93</f>
        <v>4.3744999999999999E-2</v>
      </c>
      <c r="BP93" s="436">
        <f>'4M - SPS'!BP93</f>
        <v>8.1032999999999994E-2</v>
      </c>
      <c r="BQ93" s="436">
        <f>'4M - SPS'!BQ93</f>
        <v>7.6974000000000001E-2</v>
      </c>
      <c r="BR93" s="436">
        <f>'4M - SPS'!BR93</f>
        <v>7.7621999999999997E-2</v>
      </c>
      <c r="BS93" s="436">
        <f>'4M - SPS'!BS93</f>
        <v>7.6564999999999994E-2</v>
      </c>
      <c r="BT93" s="436">
        <f>'4M - SPS'!BT93</f>
        <v>4.2223999999999998E-2</v>
      </c>
      <c r="BU93" s="436">
        <f>'4M - SPS'!BU93</f>
        <v>4.2845000000000001E-2</v>
      </c>
      <c r="BV93" s="436">
        <f>'4M - SPS'!BV93</f>
        <v>3.9836000000000003E-2</v>
      </c>
      <c r="BW93" s="436">
        <f>'4M - SPS'!BW93</f>
        <v>3.9829999999999997E-2</v>
      </c>
      <c r="BX93" s="436">
        <f>'4M - SPS'!BX93</f>
        <v>4.0202000000000002E-2</v>
      </c>
      <c r="BY93" s="436">
        <f>'4M - SPS'!BY93</f>
        <v>4.0568E-2</v>
      </c>
      <c r="BZ93" s="436">
        <f>'4M - SPS'!BZ93</f>
        <v>4.1613999999999998E-2</v>
      </c>
      <c r="CA93" s="436">
        <f>'4M - SPS'!CA93</f>
        <v>4.3744999999999999E-2</v>
      </c>
      <c r="CB93" s="436">
        <f>'4M - SPS'!CB93</f>
        <v>8.1032999999999994E-2</v>
      </c>
      <c r="CC93" s="436">
        <f>'4M - SPS'!CC93</f>
        <v>7.6974000000000001E-2</v>
      </c>
      <c r="CD93" s="436">
        <f>'4M - SPS'!CD93</f>
        <v>7.7621999999999997E-2</v>
      </c>
      <c r="CE93" s="436">
        <f>'4M - SPS'!CE93</f>
        <v>7.6564999999999994E-2</v>
      </c>
      <c r="CF93" s="436">
        <f>'4M - SPS'!CF93</f>
        <v>4.2223999999999998E-2</v>
      </c>
      <c r="CG93" s="436">
        <f>'4M - SPS'!CG93</f>
        <v>4.2845000000000001E-2</v>
      </c>
      <c r="CH93" s="442">
        <f>'4M - SPS'!CH93</f>
        <v>3.9836000000000003E-2</v>
      </c>
      <c r="CJ93" s="229" t="s">
        <v>187</v>
      </c>
    </row>
    <row r="94" spans="1:88" x14ac:dyDescent="0.3">
      <c r="A94" s="598"/>
      <c r="B94" s="11" t="str">
        <f t="shared" ref="B94:B105" si="107">B79</f>
        <v>Building Shell</v>
      </c>
      <c r="C94" s="412">
        <f>'4M - SPS'!C94</f>
        <v>4.4257999999999999E-2</v>
      </c>
      <c r="D94" s="412">
        <f>'4M - SPS'!D94</f>
        <v>4.3583999999999998E-2</v>
      </c>
      <c r="E94" s="412">
        <f>'4M - SPS'!E94</f>
        <v>4.3881000000000003E-2</v>
      </c>
      <c r="F94" s="412">
        <f>'4M - SPS'!F94</f>
        <v>4.3124000000000003E-2</v>
      </c>
      <c r="G94" s="412">
        <f>'4M - SPS'!G94</f>
        <v>4.9966999999999998E-2</v>
      </c>
      <c r="H94" s="412">
        <f>'4M - SPS'!H94</f>
        <v>9.9684999999999996E-2</v>
      </c>
      <c r="I94" s="436">
        <f>'4M - SPS'!I94</f>
        <v>9.5311000000000007E-2</v>
      </c>
      <c r="J94" s="436">
        <f>'4M - SPS'!J94</f>
        <v>0.100024</v>
      </c>
      <c r="K94" s="436">
        <f>'4M - SPS'!K94</f>
        <v>0.10265100000000001</v>
      </c>
      <c r="L94" s="436">
        <f>'4M - SPS'!L94</f>
        <v>4.7780999999999997E-2</v>
      </c>
      <c r="M94" s="436">
        <f>'4M - SPS'!M94</f>
        <v>4.6185999999999998E-2</v>
      </c>
      <c r="N94" s="436">
        <f>'4M - SPS'!N94</f>
        <v>4.5090999999999999E-2</v>
      </c>
      <c r="O94" s="436">
        <f>'4M - SPS'!O94</f>
        <v>4.6690000000000002E-2</v>
      </c>
      <c r="P94" s="436">
        <f>'4M - SPS'!P94</f>
        <v>4.5469999999999997E-2</v>
      </c>
      <c r="Q94" s="436">
        <f>'4M - SPS'!Q94</f>
        <v>4.6181E-2</v>
      </c>
      <c r="R94" s="436">
        <f>'4M - SPS'!R94</f>
        <v>4.3610000000000003E-2</v>
      </c>
      <c r="S94" s="436">
        <f>'4M - SPS'!S94</f>
        <v>5.1957000000000003E-2</v>
      </c>
      <c r="T94" s="436">
        <f>'4M - SPS'!T94</f>
        <v>0.106351</v>
      </c>
      <c r="U94" s="436">
        <f>'4M - SPS'!U94</f>
        <v>9.5311000000000007E-2</v>
      </c>
      <c r="V94" s="436">
        <f>'4M - SPS'!V94</f>
        <v>0.100024</v>
      </c>
      <c r="W94" s="436">
        <f>'4M - SPS'!W94</f>
        <v>0.10265100000000001</v>
      </c>
      <c r="X94" s="436">
        <f>'4M - SPS'!X94</f>
        <v>4.7780999999999997E-2</v>
      </c>
      <c r="Y94" s="436">
        <f>'4M - SPS'!Y94</f>
        <v>4.6185999999999998E-2</v>
      </c>
      <c r="Z94" s="436">
        <f>'4M - SPS'!Z94</f>
        <v>4.5090999999999999E-2</v>
      </c>
      <c r="AA94" s="436">
        <f>'4M - SPS'!AA94</f>
        <v>4.6690000000000002E-2</v>
      </c>
      <c r="AB94" s="436">
        <f>'4M - SPS'!AB94</f>
        <v>4.5469999999999997E-2</v>
      </c>
      <c r="AC94" s="436">
        <f>'4M - SPS'!AC94</f>
        <v>4.6181E-2</v>
      </c>
      <c r="AD94" s="436">
        <f>'4M - SPS'!AD94</f>
        <v>4.3610000000000003E-2</v>
      </c>
      <c r="AE94" s="436">
        <f>'4M - SPS'!AE94</f>
        <v>5.1957000000000003E-2</v>
      </c>
      <c r="AF94" s="436">
        <f>'4M - SPS'!AF94</f>
        <v>0.106351</v>
      </c>
      <c r="AG94" s="436">
        <f>'4M - SPS'!AG94</f>
        <v>9.5311000000000007E-2</v>
      </c>
      <c r="AH94" s="436">
        <f>'4M - SPS'!AH94</f>
        <v>0.100024</v>
      </c>
      <c r="AI94" s="436">
        <f>'4M - SPS'!AI94</f>
        <v>0.10265100000000001</v>
      </c>
      <c r="AJ94" s="436">
        <f>'4M - SPS'!AJ94</f>
        <v>4.7780999999999997E-2</v>
      </c>
      <c r="AK94" s="436">
        <f>'4M - SPS'!AK94</f>
        <v>4.6185999999999998E-2</v>
      </c>
      <c r="AL94" s="436">
        <f>'4M - SPS'!AL94</f>
        <v>4.5090999999999999E-2</v>
      </c>
      <c r="AM94" s="436">
        <f>'4M - SPS'!AM94</f>
        <v>4.6690000000000002E-2</v>
      </c>
      <c r="AN94" s="436">
        <f>'4M - SPS'!AN94</f>
        <v>4.5469999999999997E-2</v>
      </c>
      <c r="AO94" s="436">
        <f>'4M - SPS'!AO94</f>
        <v>4.6181E-2</v>
      </c>
      <c r="AP94" s="436">
        <f>'4M - SPS'!AP94</f>
        <v>4.3610000000000003E-2</v>
      </c>
      <c r="AQ94" s="436">
        <f>'4M - SPS'!AQ94</f>
        <v>5.1957000000000003E-2</v>
      </c>
      <c r="AR94" s="436">
        <f>'4M - SPS'!AR94</f>
        <v>0.106351</v>
      </c>
      <c r="AS94" s="436">
        <f>'4M - SPS'!AS94</f>
        <v>9.5311000000000007E-2</v>
      </c>
      <c r="AT94" s="436">
        <f>'4M - SPS'!AT94</f>
        <v>0.100024</v>
      </c>
      <c r="AU94" s="436">
        <f>'4M - SPS'!AU94</f>
        <v>0.10265100000000001</v>
      </c>
      <c r="AV94" s="436">
        <f>'4M - SPS'!AV94</f>
        <v>4.7780999999999997E-2</v>
      </c>
      <c r="AW94" s="436">
        <f>'4M - SPS'!AW94</f>
        <v>4.6185999999999998E-2</v>
      </c>
      <c r="AX94" s="436">
        <f>'4M - SPS'!AX94</f>
        <v>4.5090999999999999E-2</v>
      </c>
      <c r="AY94" s="436">
        <f>'4M - SPS'!AY94</f>
        <v>4.6690000000000002E-2</v>
      </c>
      <c r="AZ94" s="436">
        <f>'4M - SPS'!AZ94</f>
        <v>4.5469999999999997E-2</v>
      </c>
      <c r="BA94" s="436">
        <f>'4M - SPS'!BA94</f>
        <v>4.6181E-2</v>
      </c>
      <c r="BB94" s="436">
        <f>'4M - SPS'!BB94</f>
        <v>4.3610000000000003E-2</v>
      </c>
      <c r="BC94" s="436">
        <f>'4M - SPS'!BC94</f>
        <v>5.1957000000000003E-2</v>
      </c>
      <c r="BD94" s="436">
        <f>'4M - SPS'!BD94</f>
        <v>0.106351</v>
      </c>
      <c r="BE94" s="436">
        <f>'4M - SPS'!BE94</f>
        <v>9.5311000000000007E-2</v>
      </c>
      <c r="BF94" s="436">
        <f>'4M - SPS'!BF94</f>
        <v>0.100024</v>
      </c>
      <c r="BG94" s="436">
        <f>'4M - SPS'!BG94</f>
        <v>0.10265100000000001</v>
      </c>
      <c r="BH94" s="436">
        <f>'4M - SPS'!BH94</f>
        <v>4.7780999999999997E-2</v>
      </c>
      <c r="BI94" s="436">
        <f>'4M - SPS'!BI94</f>
        <v>4.6185999999999998E-2</v>
      </c>
      <c r="BJ94" s="436">
        <f>'4M - SPS'!BJ94</f>
        <v>4.5090999999999999E-2</v>
      </c>
      <c r="BK94" s="436">
        <f>'4M - SPS'!BK94</f>
        <v>4.6690000000000002E-2</v>
      </c>
      <c r="BL94" s="436">
        <f>'4M - SPS'!BL94</f>
        <v>4.5469999999999997E-2</v>
      </c>
      <c r="BM94" s="436">
        <f>'4M - SPS'!BM94</f>
        <v>4.6181E-2</v>
      </c>
      <c r="BN94" s="436">
        <f>'4M - SPS'!BN94</f>
        <v>4.3610000000000003E-2</v>
      </c>
      <c r="BO94" s="436">
        <f>'4M - SPS'!BO94</f>
        <v>5.1957000000000003E-2</v>
      </c>
      <c r="BP94" s="436">
        <f>'4M - SPS'!BP94</f>
        <v>0.106351</v>
      </c>
      <c r="BQ94" s="436">
        <f>'4M - SPS'!BQ94</f>
        <v>9.5311000000000007E-2</v>
      </c>
      <c r="BR94" s="436">
        <f>'4M - SPS'!BR94</f>
        <v>0.100024</v>
      </c>
      <c r="BS94" s="436">
        <f>'4M - SPS'!BS94</f>
        <v>0.10265100000000001</v>
      </c>
      <c r="BT94" s="436">
        <f>'4M - SPS'!BT94</f>
        <v>4.7780999999999997E-2</v>
      </c>
      <c r="BU94" s="436">
        <f>'4M - SPS'!BU94</f>
        <v>4.6185999999999998E-2</v>
      </c>
      <c r="BV94" s="436">
        <f>'4M - SPS'!BV94</f>
        <v>4.5090999999999999E-2</v>
      </c>
      <c r="BW94" s="436">
        <f>'4M - SPS'!BW94</f>
        <v>4.6690000000000002E-2</v>
      </c>
      <c r="BX94" s="436">
        <f>'4M - SPS'!BX94</f>
        <v>4.5469999999999997E-2</v>
      </c>
      <c r="BY94" s="436">
        <f>'4M - SPS'!BY94</f>
        <v>4.6181E-2</v>
      </c>
      <c r="BZ94" s="436">
        <f>'4M - SPS'!BZ94</f>
        <v>4.3610000000000003E-2</v>
      </c>
      <c r="CA94" s="436">
        <f>'4M - SPS'!CA94</f>
        <v>5.1957000000000003E-2</v>
      </c>
      <c r="CB94" s="436">
        <f>'4M - SPS'!CB94</f>
        <v>0.106351</v>
      </c>
      <c r="CC94" s="436">
        <f>'4M - SPS'!CC94</f>
        <v>9.5311000000000007E-2</v>
      </c>
      <c r="CD94" s="436">
        <f>'4M - SPS'!CD94</f>
        <v>0.100024</v>
      </c>
      <c r="CE94" s="436">
        <f>'4M - SPS'!CE94</f>
        <v>0.10265100000000001</v>
      </c>
      <c r="CF94" s="436">
        <f>'4M - SPS'!CF94</f>
        <v>4.7780999999999997E-2</v>
      </c>
      <c r="CG94" s="436">
        <f>'4M - SPS'!CG94</f>
        <v>4.6185999999999998E-2</v>
      </c>
      <c r="CH94" s="442">
        <f>'4M - SPS'!CH94</f>
        <v>4.5090999999999999E-2</v>
      </c>
      <c r="CJ94" s="229" t="s">
        <v>194</v>
      </c>
    </row>
    <row r="95" spans="1:88" x14ac:dyDescent="0.3">
      <c r="A95" s="598"/>
      <c r="B95" s="11" t="str">
        <f t="shared" si="107"/>
        <v>Cooking</v>
      </c>
      <c r="C95" s="412">
        <f>'4M - SPS'!C95</f>
        <v>3.8789999999999998E-2</v>
      </c>
      <c r="D95" s="412">
        <f>'4M - SPS'!D95</f>
        <v>3.9440000000000003E-2</v>
      </c>
      <c r="E95" s="412">
        <f>'4M - SPS'!E95</f>
        <v>4.0864999999999999E-2</v>
      </c>
      <c r="F95" s="412">
        <f>'4M - SPS'!F95</f>
        <v>4.3346000000000003E-2</v>
      </c>
      <c r="G95" s="412">
        <f>'4M - SPS'!G95</f>
        <v>4.4565E-2</v>
      </c>
      <c r="H95" s="412">
        <f>'4M - SPS'!H95</f>
        <v>8.3196999999999993E-2</v>
      </c>
      <c r="I95" s="436">
        <f>'4M - SPS'!I95</f>
        <v>8.3249000000000004E-2</v>
      </c>
      <c r="J95" s="436">
        <f>'4M - SPS'!J95</f>
        <v>8.5038000000000002E-2</v>
      </c>
      <c r="K95" s="436">
        <f>'4M - SPS'!K95</f>
        <v>8.2868999999999998E-2</v>
      </c>
      <c r="L95" s="436">
        <f>'4M - SPS'!L95</f>
        <v>4.5005000000000003E-2</v>
      </c>
      <c r="M95" s="436">
        <f>'4M - SPS'!M95</f>
        <v>4.5767000000000002E-2</v>
      </c>
      <c r="N95" s="436">
        <f>'4M - SPS'!N95</f>
        <v>4.1034000000000001E-2</v>
      </c>
      <c r="O95" s="436">
        <f>'4M - SPS'!O95</f>
        <v>4.0557000000000003E-2</v>
      </c>
      <c r="P95" s="436">
        <f>'4M - SPS'!P95</f>
        <v>4.1267999999999999E-2</v>
      </c>
      <c r="Q95" s="436">
        <f>'4M - SPS'!Q95</f>
        <v>4.3454E-2</v>
      </c>
      <c r="R95" s="436">
        <f>'4M - SPS'!R95</f>
        <v>4.5587000000000003E-2</v>
      </c>
      <c r="S95" s="436">
        <f>'4M - SPS'!S95</f>
        <v>4.6787000000000002E-2</v>
      </c>
      <c r="T95" s="436">
        <f>'4M - SPS'!T95</f>
        <v>8.8827000000000003E-2</v>
      </c>
      <c r="U95" s="436">
        <f>'4M - SPS'!U95</f>
        <v>8.3249000000000004E-2</v>
      </c>
      <c r="V95" s="436">
        <f>'4M - SPS'!V95</f>
        <v>8.5038000000000002E-2</v>
      </c>
      <c r="W95" s="436">
        <f>'4M - SPS'!W95</f>
        <v>8.2868999999999998E-2</v>
      </c>
      <c r="X95" s="436">
        <f>'4M - SPS'!X95</f>
        <v>4.5005000000000003E-2</v>
      </c>
      <c r="Y95" s="436">
        <f>'4M - SPS'!Y95</f>
        <v>4.5767000000000002E-2</v>
      </c>
      <c r="Z95" s="436">
        <f>'4M - SPS'!Z95</f>
        <v>4.1034000000000001E-2</v>
      </c>
      <c r="AA95" s="436">
        <f>'4M - SPS'!AA95</f>
        <v>4.0557000000000003E-2</v>
      </c>
      <c r="AB95" s="436">
        <f>'4M - SPS'!AB95</f>
        <v>4.1267999999999999E-2</v>
      </c>
      <c r="AC95" s="436">
        <f>'4M - SPS'!AC95</f>
        <v>4.3454E-2</v>
      </c>
      <c r="AD95" s="436">
        <f>'4M - SPS'!AD95</f>
        <v>4.5587000000000003E-2</v>
      </c>
      <c r="AE95" s="436">
        <f>'4M - SPS'!AE95</f>
        <v>4.6787000000000002E-2</v>
      </c>
      <c r="AF95" s="436">
        <f>'4M - SPS'!AF95</f>
        <v>8.8827000000000003E-2</v>
      </c>
      <c r="AG95" s="436">
        <f>'4M - SPS'!AG95</f>
        <v>8.3249000000000004E-2</v>
      </c>
      <c r="AH95" s="436">
        <f>'4M - SPS'!AH95</f>
        <v>8.5038000000000002E-2</v>
      </c>
      <c r="AI95" s="436">
        <f>'4M - SPS'!AI95</f>
        <v>8.2868999999999998E-2</v>
      </c>
      <c r="AJ95" s="436">
        <f>'4M - SPS'!AJ95</f>
        <v>4.5005000000000003E-2</v>
      </c>
      <c r="AK95" s="436">
        <f>'4M - SPS'!AK95</f>
        <v>4.5767000000000002E-2</v>
      </c>
      <c r="AL95" s="436">
        <f>'4M - SPS'!AL95</f>
        <v>4.1034000000000001E-2</v>
      </c>
      <c r="AM95" s="436">
        <f>'4M - SPS'!AM95</f>
        <v>4.0557000000000003E-2</v>
      </c>
      <c r="AN95" s="436">
        <f>'4M - SPS'!AN95</f>
        <v>4.1267999999999999E-2</v>
      </c>
      <c r="AO95" s="436">
        <f>'4M - SPS'!AO95</f>
        <v>4.3454E-2</v>
      </c>
      <c r="AP95" s="436">
        <f>'4M - SPS'!AP95</f>
        <v>4.5587000000000003E-2</v>
      </c>
      <c r="AQ95" s="436">
        <f>'4M - SPS'!AQ95</f>
        <v>4.6787000000000002E-2</v>
      </c>
      <c r="AR95" s="436">
        <f>'4M - SPS'!AR95</f>
        <v>8.8827000000000003E-2</v>
      </c>
      <c r="AS95" s="436">
        <f>'4M - SPS'!AS95</f>
        <v>8.3249000000000004E-2</v>
      </c>
      <c r="AT95" s="436">
        <f>'4M - SPS'!AT95</f>
        <v>8.5038000000000002E-2</v>
      </c>
      <c r="AU95" s="436">
        <f>'4M - SPS'!AU95</f>
        <v>8.2868999999999998E-2</v>
      </c>
      <c r="AV95" s="436">
        <f>'4M - SPS'!AV95</f>
        <v>4.5005000000000003E-2</v>
      </c>
      <c r="AW95" s="436">
        <f>'4M - SPS'!AW95</f>
        <v>4.5767000000000002E-2</v>
      </c>
      <c r="AX95" s="436">
        <f>'4M - SPS'!AX95</f>
        <v>4.1034000000000001E-2</v>
      </c>
      <c r="AY95" s="436">
        <f>'4M - SPS'!AY95</f>
        <v>4.0557000000000003E-2</v>
      </c>
      <c r="AZ95" s="436">
        <f>'4M - SPS'!AZ95</f>
        <v>4.1267999999999999E-2</v>
      </c>
      <c r="BA95" s="436">
        <f>'4M - SPS'!BA95</f>
        <v>4.3454E-2</v>
      </c>
      <c r="BB95" s="436">
        <f>'4M - SPS'!BB95</f>
        <v>4.5587000000000003E-2</v>
      </c>
      <c r="BC95" s="436">
        <f>'4M - SPS'!BC95</f>
        <v>4.6787000000000002E-2</v>
      </c>
      <c r="BD95" s="436">
        <f>'4M - SPS'!BD95</f>
        <v>8.8827000000000003E-2</v>
      </c>
      <c r="BE95" s="436">
        <f>'4M - SPS'!BE95</f>
        <v>8.3249000000000004E-2</v>
      </c>
      <c r="BF95" s="436">
        <f>'4M - SPS'!BF95</f>
        <v>8.5038000000000002E-2</v>
      </c>
      <c r="BG95" s="436">
        <f>'4M - SPS'!BG95</f>
        <v>8.2868999999999998E-2</v>
      </c>
      <c r="BH95" s="436">
        <f>'4M - SPS'!BH95</f>
        <v>4.5005000000000003E-2</v>
      </c>
      <c r="BI95" s="436">
        <f>'4M - SPS'!BI95</f>
        <v>4.5767000000000002E-2</v>
      </c>
      <c r="BJ95" s="436">
        <f>'4M - SPS'!BJ95</f>
        <v>4.1034000000000001E-2</v>
      </c>
      <c r="BK95" s="436">
        <f>'4M - SPS'!BK95</f>
        <v>4.0557000000000003E-2</v>
      </c>
      <c r="BL95" s="436">
        <f>'4M - SPS'!BL95</f>
        <v>4.1267999999999999E-2</v>
      </c>
      <c r="BM95" s="436">
        <f>'4M - SPS'!BM95</f>
        <v>4.3454E-2</v>
      </c>
      <c r="BN95" s="436">
        <f>'4M - SPS'!BN95</f>
        <v>4.5587000000000003E-2</v>
      </c>
      <c r="BO95" s="436">
        <f>'4M - SPS'!BO95</f>
        <v>4.6787000000000002E-2</v>
      </c>
      <c r="BP95" s="436">
        <f>'4M - SPS'!BP95</f>
        <v>8.8827000000000003E-2</v>
      </c>
      <c r="BQ95" s="436">
        <f>'4M - SPS'!BQ95</f>
        <v>8.3249000000000004E-2</v>
      </c>
      <c r="BR95" s="436">
        <f>'4M - SPS'!BR95</f>
        <v>8.5038000000000002E-2</v>
      </c>
      <c r="BS95" s="436">
        <f>'4M - SPS'!BS95</f>
        <v>8.2868999999999998E-2</v>
      </c>
      <c r="BT95" s="436">
        <f>'4M - SPS'!BT95</f>
        <v>4.5005000000000003E-2</v>
      </c>
      <c r="BU95" s="436">
        <f>'4M - SPS'!BU95</f>
        <v>4.5767000000000002E-2</v>
      </c>
      <c r="BV95" s="436">
        <f>'4M - SPS'!BV95</f>
        <v>4.1034000000000001E-2</v>
      </c>
      <c r="BW95" s="436">
        <f>'4M - SPS'!BW95</f>
        <v>4.0557000000000003E-2</v>
      </c>
      <c r="BX95" s="436">
        <f>'4M - SPS'!BX95</f>
        <v>4.1267999999999999E-2</v>
      </c>
      <c r="BY95" s="436">
        <f>'4M - SPS'!BY95</f>
        <v>4.3454E-2</v>
      </c>
      <c r="BZ95" s="436">
        <f>'4M - SPS'!BZ95</f>
        <v>4.5587000000000003E-2</v>
      </c>
      <c r="CA95" s="436">
        <f>'4M - SPS'!CA95</f>
        <v>4.6787000000000002E-2</v>
      </c>
      <c r="CB95" s="436">
        <f>'4M - SPS'!CB95</f>
        <v>8.8827000000000003E-2</v>
      </c>
      <c r="CC95" s="436">
        <f>'4M - SPS'!CC95</f>
        <v>8.3249000000000004E-2</v>
      </c>
      <c r="CD95" s="436">
        <f>'4M - SPS'!CD95</f>
        <v>8.5038000000000002E-2</v>
      </c>
      <c r="CE95" s="436">
        <f>'4M - SPS'!CE95</f>
        <v>8.2868999999999998E-2</v>
      </c>
      <c r="CF95" s="436">
        <f>'4M - SPS'!CF95</f>
        <v>4.5005000000000003E-2</v>
      </c>
      <c r="CG95" s="436">
        <f>'4M - SPS'!CG95</f>
        <v>4.5767000000000002E-2</v>
      </c>
      <c r="CH95" s="442">
        <f>'4M - SPS'!CH95</f>
        <v>4.1034000000000001E-2</v>
      </c>
      <c r="CJ95" s="229" t="s">
        <v>233</v>
      </c>
    </row>
    <row r="96" spans="1:88" x14ac:dyDescent="0.3">
      <c r="A96" s="598"/>
      <c r="B96" s="11" t="str">
        <f t="shared" si="107"/>
        <v>Cooling</v>
      </c>
      <c r="C96" s="412">
        <f>'4M - SPS'!C96</f>
        <v>3.8908999999999999E-2</v>
      </c>
      <c r="D96" s="412">
        <f>'4M - SPS'!D96</f>
        <v>3.9212999999999998E-2</v>
      </c>
      <c r="E96" s="412">
        <f>'4M - SPS'!E96</f>
        <v>3.9616999999999999E-2</v>
      </c>
      <c r="F96" s="412">
        <f>'4M - SPS'!F96</f>
        <v>4.9125000000000002E-2</v>
      </c>
      <c r="G96" s="412">
        <f>'4M - SPS'!G96</f>
        <v>5.9047000000000002E-2</v>
      </c>
      <c r="H96" s="412">
        <f>'4M - SPS'!H96</f>
        <v>0.100907</v>
      </c>
      <c r="I96" s="436">
        <f>'4M - SPS'!I96</f>
        <v>9.5873E-2</v>
      </c>
      <c r="J96" s="436">
        <f>'4M - SPS'!J96</f>
        <v>0.100786</v>
      </c>
      <c r="K96" s="436">
        <f>'4M - SPS'!K96</f>
        <v>0.10802100000000001</v>
      </c>
      <c r="L96" s="436">
        <f>'4M - SPS'!L96</f>
        <v>5.407E-2</v>
      </c>
      <c r="M96" s="436">
        <f>'4M - SPS'!M96</f>
        <v>4.4588000000000003E-2</v>
      </c>
      <c r="N96" s="436">
        <f>'4M - SPS'!N96</f>
        <v>4.0072999999999998E-2</v>
      </c>
      <c r="O96" s="436">
        <f>'4M - SPS'!O96</f>
        <v>3.7643000000000003E-2</v>
      </c>
      <c r="P96" s="436">
        <f>'4M - SPS'!P96</f>
        <v>3.7594000000000002E-2</v>
      </c>
      <c r="Q96" s="436">
        <f>'4M - SPS'!Q96</f>
        <v>3.8481000000000001E-2</v>
      </c>
      <c r="R96" s="436">
        <f>'4M - SPS'!R96</f>
        <v>4.9109E-2</v>
      </c>
      <c r="S96" s="436">
        <f>'4M - SPS'!S96</f>
        <v>6.1143000000000003E-2</v>
      </c>
      <c r="T96" s="436">
        <f>'4M - SPS'!T96</f>
        <v>0.107651</v>
      </c>
      <c r="U96" s="436">
        <f>'4M - SPS'!U96</f>
        <v>9.5873E-2</v>
      </c>
      <c r="V96" s="436">
        <f>'4M - SPS'!V96</f>
        <v>0.100786</v>
      </c>
      <c r="W96" s="436">
        <f>'4M - SPS'!W96</f>
        <v>0.10802100000000001</v>
      </c>
      <c r="X96" s="436">
        <f>'4M - SPS'!X96</f>
        <v>5.407E-2</v>
      </c>
      <c r="Y96" s="436">
        <f>'4M - SPS'!Y96</f>
        <v>4.4588000000000003E-2</v>
      </c>
      <c r="Z96" s="436">
        <f>'4M - SPS'!Z96</f>
        <v>4.0072999999999998E-2</v>
      </c>
      <c r="AA96" s="436">
        <f>'4M - SPS'!AA96</f>
        <v>3.7643000000000003E-2</v>
      </c>
      <c r="AB96" s="436">
        <f>'4M - SPS'!AB96</f>
        <v>3.7594000000000002E-2</v>
      </c>
      <c r="AC96" s="436">
        <f>'4M - SPS'!AC96</f>
        <v>3.8481000000000001E-2</v>
      </c>
      <c r="AD96" s="436">
        <f>'4M - SPS'!AD96</f>
        <v>4.9109E-2</v>
      </c>
      <c r="AE96" s="436">
        <f>'4M - SPS'!AE96</f>
        <v>6.1143000000000003E-2</v>
      </c>
      <c r="AF96" s="436">
        <f>'4M - SPS'!AF96</f>
        <v>0.107651</v>
      </c>
      <c r="AG96" s="436">
        <f>'4M - SPS'!AG96</f>
        <v>9.5873E-2</v>
      </c>
      <c r="AH96" s="436">
        <f>'4M - SPS'!AH96</f>
        <v>0.100786</v>
      </c>
      <c r="AI96" s="436">
        <f>'4M - SPS'!AI96</f>
        <v>0.10802100000000001</v>
      </c>
      <c r="AJ96" s="436">
        <f>'4M - SPS'!AJ96</f>
        <v>5.407E-2</v>
      </c>
      <c r="AK96" s="436">
        <f>'4M - SPS'!AK96</f>
        <v>4.4588000000000003E-2</v>
      </c>
      <c r="AL96" s="436">
        <f>'4M - SPS'!AL96</f>
        <v>4.0072999999999998E-2</v>
      </c>
      <c r="AM96" s="436">
        <f>'4M - SPS'!AM96</f>
        <v>3.7643000000000003E-2</v>
      </c>
      <c r="AN96" s="436">
        <f>'4M - SPS'!AN96</f>
        <v>3.7594000000000002E-2</v>
      </c>
      <c r="AO96" s="436">
        <f>'4M - SPS'!AO96</f>
        <v>3.8481000000000001E-2</v>
      </c>
      <c r="AP96" s="436">
        <f>'4M - SPS'!AP96</f>
        <v>4.9109E-2</v>
      </c>
      <c r="AQ96" s="436">
        <f>'4M - SPS'!AQ96</f>
        <v>6.1143000000000003E-2</v>
      </c>
      <c r="AR96" s="436">
        <f>'4M - SPS'!AR96</f>
        <v>0.107651</v>
      </c>
      <c r="AS96" s="436">
        <f>'4M - SPS'!AS96</f>
        <v>9.5873E-2</v>
      </c>
      <c r="AT96" s="436">
        <f>'4M - SPS'!AT96</f>
        <v>0.100786</v>
      </c>
      <c r="AU96" s="436">
        <f>'4M - SPS'!AU96</f>
        <v>0.10802100000000001</v>
      </c>
      <c r="AV96" s="436">
        <f>'4M - SPS'!AV96</f>
        <v>5.407E-2</v>
      </c>
      <c r="AW96" s="436">
        <f>'4M - SPS'!AW96</f>
        <v>4.4588000000000003E-2</v>
      </c>
      <c r="AX96" s="436">
        <f>'4M - SPS'!AX96</f>
        <v>4.0072999999999998E-2</v>
      </c>
      <c r="AY96" s="436">
        <f>'4M - SPS'!AY96</f>
        <v>3.7643000000000003E-2</v>
      </c>
      <c r="AZ96" s="436">
        <f>'4M - SPS'!AZ96</f>
        <v>3.7594000000000002E-2</v>
      </c>
      <c r="BA96" s="436">
        <f>'4M - SPS'!BA96</f>
        <v>3.8481000000000001E-2</v>
      </c>
      <c r="BB96" s="436">
        <f>'4M - SPS'!BB96</f>
        <v>4.9109E-2</v>
      </c>
      <c r="BC96" s="436">
        <f>'4M - SPS'!BC96</f>
        <v>6.1143000000000003E-2</v>
      </c>
      <c r="BD96" s="436">
        <f>'4M - SPS'!BD96</f>
        <v>0.107651</v>
      </c>
      <c r="BE96" s="436">
        <f>'4M - SPS'!BE96</f>
        <v>9.5873E-2</v>
      </c>
      <c r="BF96" s="436">
        <f>'4M - SPS'!BF96</f>
        <v>0.100786</v>
      </c>
      <c r="BG96" s="436">
        <f>'4M - SPS'!BG96</f>
        <v>0.10802100000000001</v>
      </c>
      <c r="BH96" s="436">
        <f>'4M - SPS'!BH96</f>
        <v>5.407E-2</v>
      </c>
      <c r="BI96" s="436">
        <f>'4M - SPS'!BI96</f>
        <v>4.4588000000000003E-2</v>
      </c>
      <c r="BJ96" s="436">
        <f>'4M - SPS'!BJ96</f>
        <v>4.0072999999999998E-2</v>
      </c>
      <c r="BK96" s="436">
        <f>'4M - SPS'!BK96</f>
        <v>3.7643000000000003E-2</v>
      </c>
      <c r="BL96" s="436">
        <f>'4M - SPS'!BL96</f>
        <v>3.7594000000000002E-2</v>
      </c>
      <c r="BM96" s="436">
        <f>'4M - SPS'!BM96</f>
        <v>3.8481000000000001E-2</v>
      </c>
      <c r="BN96" s="436">
        <f>'4M - SPS'!BN96</f>
        <v>4.9109E-2</v>
      </c>
      <c r="BO96" s="436">
        <f>'4M - SPS'!BO96</f>
        <v>6.1143000000000003E-2</v>
      </c>
      <c r="BP96" s="436">
        <f>'4M - SPS'!BP96</f>
        <v>0.107651</v>
      </c>
      <c r="BQ96" s="436">
        <f>'4M - SPS'!BQ96</f>
        <v>9.5873E-2</v>
      </c>
      <c r="BR96" s="436">
        <f>'4M - SPS'!BR96</f>
        <v>0.100786</v>
      </c>
      <c r="BS96" s="436">
        <f>'4M - SPS'!BS96</f>
        <v>0.10802100000000001</v>
      </c>
      <c r="BT96" s="436">
        <f>'4M - SPS'!BT96</f>
        <v>5.407E-2</v>
      </c>
      <c r="BU96" s="436">
        <f>'4M - SPS'!BU96</f>
        <v>4.4588000000000003E-2</v>
      </c>
      <c r="BV96" s="436">
        <f>'4M - SPS'!BV96</f>
        <v>4.0072999999999998E-2</v>
      </c>
      <c r="BW96" s="436">
        <f>'4M - SPS'!BW96</f>
        <v>3.7643000000000003E-2</v>
      </c>
      <c r="BX96" s="436">
        <f>'4M - SPS'!BX96</f>
        <v>3.7594000000000002E-2</v>
      </c>
      <c r="BY96" s="436">
        <f>'4M - SPS'!BY96</f>
        <v>3.8481000000000001E-2</v>
      </c>
      <c r="BZ96" s="436">
        <f>'4M - SPS'!BZ96</f>
        <v>4.9109E-2</v>
      </c>
      <c r="CA96" s="436">
        <f>'4M - SPS'!CA96</f>
        <v>6.1143000000000003E-2</v>
      </c>
      <c r="CB96" s="436">
        <f>'4M - SPS'!CB96</f>
        <v>0.107651</v>
      </c>
      <c r="CC96" s="436">
        <f>'4M - SPS'!CC96</f>
        <v>9.5873E-2</v>
      </c>
      <c r="CD96" s="436">
        <f>'4M - SPS'!CD96</f>
        <v>0.100786</v>
      </c>
      <c r="CE96" s="436">
        <f>'4M - SPS'!CE96</f>
        <v>0.10802100000000001</v>
      </c>
      <c r="CF96" s="436">
        <f>'4M - SPS'!CF96</f>
        <v>5.407E-2</v>
      </c>
      <c r="CG96" s="436">
        <f>'4M - SPS'!CG96</f>
        <v>4.4588000000000003E-2</v>
      </c>
      <c r="CH96" s="442">
        <f>'4M - SPS'!CH96</f>
        <v>4.0072999999999998E-2</v>
      </c>
    </row>
    <row r="97" spans="1:86" x14ac:dyDescent="0.3">
      <c r="A97" s="598"/>
      <c r="B97" s="11" t="str">
        <f t="shared" si="107"/>
        <v>Ext Lighting</v>
      </c>
      <c r="C97" s="412">
        <f>'4M - SPS'!C97</f>
        <v>2.7383000000000001E-2</v>
      </c>
      <c r="D97" s="412">
        <f>'4M - SPS'!D97</f>
        <v>2.6421E-2</v>
      </c>
      <c r="E97" s="412">
        <f>'4M - SPS'!E97</f>
        <v>2.6467000000000001E-2</v>
      </c>
      <c r="F97" s="412">
        <f>'4M - SPS'!F97</f>
        <v>2.7630999999999999E-2</v>
      </c>
      <c r="G97" s="412">
        <f>'4M - SPS'!G97</f>
        <v>2.7195E-2</v>
      </c>
      <c r="H97" s="412">
        <f>'4M - SPS'!H97</f>
        <v>4.2216999999999998E-2</v>
      </c>
      <c r="I97" s="436">
        <f>'4M - SPS'!I97</f>
        <v>4.3922999999999997E-2</v>
      </c>
      <c r="J97" s="436">
        <f>'4M - SPS'!J97</f>
        <v>4.3657000000000001E-2</v>
      </c>
      <c r="K97" s="436">
        <f>'4M - SPS'!K97</f>
        <v>4.4394999999999997E-2</v>
      </c>
      <c r="L97" s="436">
        <f>'4M - SPS'!L97</f>
        <v>2.7671999999999999E-2</v>
      </c>
      <c r="M97" s="436">
        <f>'4M - SPS'!M97</f>
        <v>2.7786999999999999E-2</v>
      </c>
      <c r="N97" s="436">
        <f>'4M - SPS'!N97</f>
        <v>2.7320000000000001E-2</v>
      </c>
      <c r="O97" s="436">
        <f>'4M - SPS'!O97</f>
        <v>2.8396999999999999E-2</v>
      </c>
      <c r="P97" s="436">
        <f>'4M - SPS'!P97</f>
        <v>2.7067000000000001E-2</v>
      </c>
      <c r="Q97" s="436">
        <f>'4M - SPS'!Q97</f>
        <v>2.7428000000000001E-2</v>
      </c>
      <c r="R97" s="436">
        <f>'4M - SPS'!R97</f>
        <v>2.8527E-2</v>
      </c>
      <c r="S97" s="436">
        <f>'4M - SPS'!S97</f>
        <v>2.7924000000000001E-2</v>
      </c>
      <c r="T97" s="436">
        <f>'4M - SPS'!T97</f>
        <v>4.5346999999999998E-2</v>
      </c>
      <c r="U97" s="436">
        <f>'4M - SPS'!U97</f>
        <v>4.3922999999999997E-2</v>
      </c>
      <c r="V97" s="436">
        <f>'4M - SPS'!V97</f>
        <v>4.3657000000000001E-2</v>
      </c>
      <c r="W97" s="436">
        <f>'4M - SPS'!W97</f>
        <v>4.4394999999999997E-2</v>
      </c>
      <c r="X97" s="436">
        <f>'4M - SPS'!X97</f>
        <v>2.7671999999999999E-2</v>
      </c>
      <c r="Y97" s="436">
        <f>'4M - SPS'!Y97</f>
        <v>2.7786999999999999E-2</v>
      </c>
      <c r="Z97" s="436">
        <f>'4M - SPS'!Z97</f>
        <v>2.7320000000000001E-2</v>
      </c>
      <c r="AA97" s="436">
        <f>'4M - SPS'!AA97</f>
        <v>2.8396999999999999E-2</v>
      </c>
      <c r="AB97" s="436">
        <f>'4M - SPS'!AB97</f>
        <v>2.7067000000000001E-2</v>
      </c>
      <c r="AC97" s="436">
        <f>'4M - SPS'!AC97</f>
        <v>2.7428000000000001E-2</v>
      </c>
      <c r="AD97" s="436">
        <f>'4M - SPS'!AD97</f>
        <v>2.8527E-2</v>
      </c>
      <c r="AE97" s="436">
        <f>'4M - SPS'!AE97</f>
        <v>2.7924000000000001E-2</v>
      </c>
      <c r="AF97" s="436">
        <f>'4M - SPS'!AF97</f>
        <v>4.5346999999999998E-2</v>
      </c>
      <c r="AG97" s="436">
        <f>'4M - SPS'!AG97</f>
        <v>4.3922999999999997E-2</v>
      </c>
      <c r="AH97" s="436">
        <f>'4M - SPS'!AH97</f>
        <v>4.3657000000000001E-2</v>
      </c>
      <c r="AI97" s="436">
        <f>'4M - SPS'!AI97</f>
        <v>4.4394999999999997E-2</v>
      </c>
      <c r="AJ97" s="436">
        <f>'4M - SPS'!AJ97</f>
        <v>2.7671999999999999E-2</v>
      </c>
      <c r="AK97" s="436">
        <f>'4M - SPS'!AK97</f>
        <v>2.7786999999999999E-2</v>
      </c>
      <c r="AL97" s="436">
        <f>'4M - SPS'!AL97</f>
        <v>2.7320000000000001E-2</v>
      </c>
      <c r="AM97" s="436">
        <f>'4M - SPS'!AM97</f>
        <v>2.8396999999999999E-2</v>
      </c>
      <c r="AN97" s="436">
        <f>'4M - SPS'!AN97</f>
        <v>2.7067000000000001E-2</v>
      </c>
      <c r="AO97" s="436">
        <f>'4M - SPS'!AO97</f>
        <v>2.7428000000000001E-2</v>
      </c>
      <c r="AP97" s="436">
        <f>'4M - SPS'!AP97</f>
        <v>2.8527E-2</v>
      </c>
      <c r="AQ97" s="436">
        <f>'4M - SPS'!AQ97</f>
        <v>2.7924000000000001E-2</v>
      </c>
      <c r="AR97" s="436">
        <f>'4M - SPS'!AR97</f>
        <v>4.5346999999999998E-2</v>
      </c>
      <c r="AS97" s="436">
        <f>'4M - SPS'!AS97</f>
        <v>4.3922999999999997E-2</v>
      </c>
      <c r="AT97" s="436">
        <f>'4M - SPS'!AT97</f>
        <v>4.3657000000000001E-2</v>
      </c>
      <c r="AU97" s="436">
        <f>'4M - SPS'!AU97</f>
        <v>4.4394999999999997E-2</v>
      </c>
      <c r="AV97" s="436">
        <f>'4M - SPS'!AV97</f>
        <v>2.7671999999999999E-2</v>
      </c>
      <c r="AW97" s="436">
        <f>'4M - SPS'!AW97</f>
        <v>2.7786999999999999E-2</v>
      </c>
      <c r="AX97" s="436">
        <f>'4M - SPS'!AX97</f>
        <v>2.7320000000000001E-2</v>
      </c>
      <c r="AY97" s="436">
        <f>'4M - SPS'!AY97</f>
        <v>2.8396999999999999E-2</v>
      </c>
      <c r="AZ97" s="436">
        <f>'4M - SPS'!AZ97</f>
        <v>2.7067000000000001E-2</v>
      </c>
      <c r="BA97" s="436">
        <f>'4M - SPS'!BA97</f>
        <v>2.7428000000000001E-2</v>
      </c>
      <c r="BB97" s="436">
        <f>'4M - SPS'!BB97</f>
        <v>2.8527E-2</v>
      </c>
      <c r="BC97" s="436">
        <f>'4M - SPS'!BC97</f>
        <v>2.7924000000000001E-2</v>
      </c>
      <c r="BD97" s="436">
        <f>'4M - SPS'!BD97</f>
        <v>4.5346999999999998E-2</v>
      </c>
      <c r="BE97" s="436">
        <f>'4M - SPS'!BE97</f>
        <v>4.3922999999999997E-2</v>
      </c>
      <c r="BF97" s="436">
        <f>'4M - SPS'!BF97</f>
        <v>4.3657000000000001E-2</v>
      </c>
      <c r="BG97" s="436">
        <f>'4M - SPS'!BG97</f>
        <v>4.4394999999999997E-2</v>
      </c>
      <c r="BH97" s="436">
        <f>'4M - SPS'!BH97</f>
        <v>2.7671999999999999E-2</v>
      </c>
      <c r="BI97" s="436">
        <f>'4M - SPS'!BI97</f>
        <v>2.7786999999999999E-2</v>
      </c>
      <c r="BJ97" s="436">
        <f>'4M - SPS'!BJ97</f>
        <v>2.7320000000000001E-2</v>
      </c>
      <c r="BK97" s="436">
        <f>'4M - SPS'!BK97</f>
        <v>2.8396999999999999E-2</v>
      </c>
      <c r="BL97" s="436">
        <f>'4M - SPS'!BL97</f>
        <v>2.7067000000000001E-2</v>
      </c>
      <c r="BM97" s="436">
        <f>'4M - SPS'!BM97</f>
        <v>2.7428000000000001E-2</v>
      </c>
      <c r="BN97" s="436">
        <f>'4M - SPS'!BN97</f>
        <v>2.8527E-2</v>
      </c>
      <c r="BO97" s="436">
        <f>'4M - SPS'!BO97</f>
        <v>2.7924000000000001E-2</v>
      </c>
      <c r="BP97" s="436">
        <f>'4M - SPS'!BP97</f>
        <v>4.5346999999999998E-2</v>
      </c>
      <c r="BQ97" s="436">
        <f>'4M - SPS'!BQ97</f>
        <v>4.3922999999999997E-2</v>
      </c>
      <c r="BR97" s="436">
        <f>'4M - SPS'!BR97</f>
        <v>4.3657000000000001E-2</v>
      </c>
      <c r="BS97" s="436">
        <f>'4M - SPS'!BS97</f>
        <v>4.4394999999999997E-2</v>
      </c>
      <c r="BT97" s="436">
        <f>'4M - SPS'!BT97</f>
        <v>2.7671999999999999E-2</v>
      </c>
      <c r="BU97" s="436">
        <f>'4M - SPS'!BU97</f>
        <v>2.7786999999999999E-2</v>
      </c>
      <c r="BV97" s="436">
        <f>'4M - SPS'!BV97</f>
        <v>2.7320000000000001E-2</v>
      </c>
      <c r="BW97" s="436">
        <f>'4M - SPS'!BW97</f>
        <v>2.8396999999999999E-2</v>
      </c>
      <c r="BX97" s="436">
        <f>'4M - SPS'!BX97</f>
        <v>2.7067000000000001E-2</v>
      </c>
      <c r="BY97" s="436">
        <f>'4M - SPS'!BY97</f>
        <v>2.7428000000000001E-2</v>
      </c>
      <c r="BZ97" s="436">
        <f>'4M - SPS'!BZ97</f>
        <v>2.8527E-2</v>
      </c>
      <c r="CA97" s="436">
        <f>'4M - SPS'!CA97</f>
        <v>2.7924000000000001E-2</v>
      </c>
      <c r="CB97" s="436">
        <f>'4M - SPS'!CB97</f>
        <v>4.5346999999999998E-2</v>
      </c>
      <c r="CC97" s="436">
        <f>'4M - SPS'!CC97</f>
        <v>4.3922999999999997E-2</v>
      </c>
      <c r="CD97" s="436">
        <f>'4M - SPS'!CD97</f>
        <v>4.3657000000000001E-2</v>
      </c>
      <c r="CE97" s="436">
        <f>'4M - SPS'!CE97</f>
        <v>4.4394999999999997E-2</v>
      </c>
      <c r="CF97" s="436">
        <f>'4M - SPS'!CF97</f>
        <v>2.7671999999999999E-2</v>
      </c>
      <c r="CG97" s="436">
        <f>'4M - SPS'!CG97</f>
        <v>2.7786999999999999E-2</v>
      </c>
      <c r="CH97" s="442">
        <f>'4M - SPS'!CH97</f>
        <v>2.7320000000000001E-2</v>
      </c>
    </row>
    <row r="98" spans="1:86" x14ac:dyDescent="0.3">
      <c r="A98" s="598"/>
      <c r="B98" s="11" t="str">
        <f t="shared" si="107"/>
        <v>Heating</v>
      </c>
      <c r="C98" s="412">
        <f>'4M - SPS'!C98</f>
        <v>4.1204999999999999E-2</v>
      </c>
      <c r="D98" s="412">
        <f>'4M - SPS'!D98</f>
        <v>4.0432999999999997E-2</v>
      </c>
      <c r="E98" s="412">
        <f>'4M - SPS'!E98</f>
        <v>4.0971E-2</v>
      </c>
      <c r="F98" s="412">
        <f>'4M - SPS'!F98</f>
        <v>4.095E-2</v>
      </c>
      <c r="G98" s="412">
        <f>'4M - SPS'!G98</f>
        <v>4.0858999999999999E-2</v>
      </c>
      <c r="H98" s="412">
        <f>'4M - SPS'!H98</f>
        <v>4.1567E-2</v>
      </c>
      <c r="I98" s="436">
        <f>'4M - SPS'!I98</f>
        <v>4.3243999999999998E-2</v>
      </c>
      <c r="J98" s="436">
        <f>'4M - SPS'!J98</f>
        <v>4.2998000000000001E-2</v>
      </c>
      <c r="K98" s="436">
        <f>'4M - SPS'!K98</f>
        <v>7.9738000000000003E-2</v>
      </c>
      <c r="L98" s="436">
        <f>'4M - SPS'!L98</f>
        <v>4.2855999999999998E-2</v>
      </c>
      <c r="M98" s="436">
        <f>'4M - SPS'!M98</f>
        <v>4.2256000000000002E-2</v>
      </c>
      <c r="N98" s="436">
        <f>'4M - SPS'!N98</f>
        <v>4.2143E-2</v>
      </c>
      <c r="O98" s="436">
        <f>'4M - SPS'!O98</f>
        <v>4.4441000000000001E-2</v>
      </c>
      <c r="P98" s="436">
        <f>'4M - SPS'!P98</f>
        <v>4.3256999999999997E-2</v>
      </c>
      <c r="Q98" s="436">
        <f>'4M - SPS'!Q98</f>
        <v>4.4178000000000002E-2</v>
      </c>
      <c r="R98" s="436">
        <f>'4M - SPS'!R98</f>
        <v>4.3381000000000003E-2</v>
      </c>
      <c r="S98" s="436">
        <f>'4M - SPS'!S98</f>
        <v>4.3248000000000002E-2</v>
      </c>
      <c r="T98" s="436">
        <f>'4M - SPS'!T98</f>
        <v>4.4656000000000001E-2</v>
      </c>
      <c r="U98" s="436">
        <f>'4M - SPS'!U98</f>
        <v>4.3243999999999998E-2</v>
      </c>
      <c r="V98" s="436">
        <f>'4M - SPS'!V98</f>
        <v>4.2998000000000001E-2</v>
      </c>
      <c r="W98" s="436">
        <f>'4M - SPS'!W98</f>
        <v>7.9738000000000003E-2</v>
      </c>
      <c r="X98" s="436">
        <f>'4M - SPS'!X98</f>
        <v>4.2855999999999998E-2</v>
      </c>
      <c r="Y98" s="436">
        <f>'4M - SPS'!Y98</f>
        <v>4.2256000000000002E-2</v>
      </c>
      <c r="Z98" s="436">
        <f>'4M - SPS'!Z98</f>
        <v>4.2143E-2</v>
      </c>
      <c r="AA98" s="436">
        <f>'4M - SPS'!AA98</f>
        <v>4.4441000000000001E-2</v>
      </c>
      <c r="AB98" s="436">
        <f>'4M - SPS'!AB98</f>
        <v>4.3256999999999997E-2</v>
      </c>
      <c r="AC98" s="436">
        <f>'4M - SPS'!AC98</f>
        <v>4.4178000000000002E-2</v>
      </c>
      <c r="AD98" s="436">
        <f>'4M - SPS'!AD98</f>
        <v>4.3381000000000003E-2</v>
      </c>
      <c r="AE98" s="436">
        <f>'4M - SPS'!AE98</f>
        <v>4.3248000000000002E-2</v>
      </c>
      <c r="AF98" s="436">
        <f>'4M - SPS'!AF98</f>
        <v>4.4656000000000001E-2</v>
      </c>
      <c r="AG98" s="436">
        <f>'4M - SPS'!AG98</f>
        <v>4.3243999999999998E-2</v>
      </c>
      <c r="AH98" s="436">
        <f>'4M - SPS'!AH98</f>
        <v>4.2998000000000001E-2</v>
      </c>
      <c r="AI98" s="436">
        <f>'4M - SPS'!AI98</f>
        <v>7.9738000000000003E-2</v>
      </c>
      <c r="AJ98" s="436">
        <f>'4M - SPS'!AJ98</f>
        <v>4.2855999999999998E-2</v>
      </c>
      <c r="AK98" s="436">
        <f>'4M - SPS'!AK98</f>
        <v>4.2256000000000002E-2</v>
      </c>
      <c r="AL98" s="436">
        <f>'4M - SPS'!AL98</f>
        <v>4.2143E-2</v>
      </c>
      <c r="AM98" s="436">
        <f>'4M - SPS'!AM98</f>
        <v>4.4441000000000001E-2</v>
      </c>
      <c r="AN98" s="436">
        <f>'4M - SPS'!AN98</f>
        <v>4.3256999999999997E-2</v>
      </c>
      <c r="AO98" s="436">
        <f>'4M - SPS'!AO98</f>
        <v>4.4178000000000002E-2</v>
      </c>
      <c r="AP98" s="436">
        <f>'4M - SPS'!AP98</f>
        <v>4.3381000000000003E-2</v>
      </c>
      <c r="AQ98" s="436">
        <f>'4M - SPS'!AQ98</f>
        <v>4.3248000000000002E-2</v>
      </c>
      <c r="AR98" s="436">
        <f>'4M - SPS'!AR98</f>
        <v>4.4656000000000001E-2</v>
      </c>
      <c r="AS98" s="436">
        <f>'4M - SPS'!AS98</f>
        <v>4.3243999999999998E-2</v>
      </c>
      <c r="AT98" s="436">
        <f>'4M - SPS'!AT98</f>
        <v>4.2998000000000001E-2</v>
      </c>
      <c r="AU98" s="436">
        <f>'4M - SPS'!AU98</f>
        <v>7.9738000000000003E-2</v>
      </c>
      <c r="AV98" s="436">
        <f>'4M - SPS'!AV98</f>
        <v>4.2855999999999998E-2</v>
      </c>
      <c r="AW98" s="436">
        <f>'4M - SPS'!AW98</f>
        <v>4.2256000000000002E-2</v>
      </c>
      <c r="AX98" s="436">
        <f>'4M - SPS'!AX98</f>
        <v>4.2143E-2</v>
      </c>
      <c r="AY98" s="436">
        <f>'4M - SPS'!AY98</f>
        <v>4.4441000000000001E-2</v>
      </c>
      <c r="AZ98" s="436">
        <f>'4M - SPS'!AZ98</f>
        <v>4.3256999999999997E-2</v>
      </c>
      <c r="BA98" s="436">
        <f>'4M - SPS'!BA98</f>
        <v>4.4178000000000002E-2</v>
      </c>
      <c r="BB98" s="436">
        <f>'4M - SPS'!BB98</f>
        <v>4.3381000000000003E-2</v>
      </c>
      <c r="BC98" s="436">
        <f>'4M - SPS'!BC98</f>
        <v>4.3248000000000002E-2</v>
      </c>
      <c r="BD98" s="436">
        <f>'4M - SPS'!BD98</f>
        <v>4.4656000000000001E-2</v>
      </c>
      <c r="BE98" s="436">
        <f>'4M - SPS'!BE98</f>
        <v>4.3243999999999998E-2</v>
      </c>
      <c r="BF98" s="436">
        <f>'4M - SPS'!BF98</f>
        <v>4.2998000000000001E-2</v>
      </c>
      <c r="BG98" s="436">
        <f>'4M - SPS'!BG98</f>
        <v>7.9738000000000003E-2</v>
      </c>
      <c r="BH98" s="436">
        <f>'4M - SPS'!BH98</f>
        <v>4.2855999999999998E-2</v>
      </c>
      <c r="BI98" s="436">
        <f>'4M - SPS'!BI98</f>
        <v>4.2256000000000002E-2</v>
      </c>
      <c r="BJ98" s="436">
        <f>'4M - SPS'!BJ98</f>
        <v>4.2143E-2</v>
      </c>
      <c r="BK98" s="436">
        <f>'4M - SPS'!BK98</f>
        <v>4.4441000000000001E-2</v>
      </c>
      <c r="BL98" s="436">
        <f>'4M - SPS'!BL98</f>
        <v>4.3256999999999997E-2</v>
      </c>
      <c r="BM98" s="436">
        <f>'4M - SPS'!BM98</f>
        <v>4.4178000000000002E-2</v>
      </c>
      <c r="BN98" s="436">
        <f>'4M - SPS'!BN98</f>
        <v>4.3381000000000003E-2</v>
      </c>
      <c r="BO98" s="436">
        <f>'4M - SPS'!BO98</f>
        <v>4.3248000000000002E-2</v>
      </c>
      <c r="BP98" s="436">
        <f>'4M - SPS'!BP98</f>
        <v>4.4656000000000001E-2</v>
      </c>
      <c r="BQ98" s="436">
        <f>'4M - SPS'!BQ98</f>
        <v>4.3243999999999998E-2</v>
      </c>
      <c r="BR98" s="436">
        <f>'4M - SPS'!BR98</f>
        <v>4.2998000000000001E-2</v>
      </c>
      <c r="BS98" s="436">
        <f>'4M - SPS'!BS98</f>
        <v>7.9738000000000003E-2</v>
      </c>
      <c r="BT98" s="436">
        <f>'4M - SPS'!BT98</f>
        <v>4.2855999999999998E-2</v>
      </c>
      <c r="BU98" s="436">
        <f>'4M - SPS'!BU98</f>
        <v>4.2256000000000002E-2</v>
      </c>
      <c r="BV98" s="436">
        <f>'4M - SPS'!BV98</f>
        <v>4.2143E-2</v>
      </c>
      <c r="BW98" s="436">
        <f>'4M - SPS'!BW98</f>
        <v>4.4441000000000001E-2</v>
      </c>
      <c r="BX98" s="436">
        <f>'4M - SPS'!BX98</f>
        <v>4.3256999999999997E-2</v>
      </c>
      <c r="BY98" s="436">
        <f>'4M - SPS'!BY98</f>
        <v>4.4178000000000002E-2</v>
      </c>
      <c r="BZ98" s="436">
        <f>'4M - SPS'!BZ98</f>
        <v>4.3381000000000003E-2</v>
      </c>
      <c r="CA98" s="436">
        <f>'4M - SPS'!CA98</f>
        <v>4.3248000000000002E-2</v>
      </c>
      <c r="CB98" s="436">
        <f>'4M - SPS'!CB98</f>
        <v>4.4656000000000001E-2</v>
      </c>
      <c r="CC98" s="436">
        <f>'4M - SPS'!CC98</f>
        <v>4.3243999999999998E-2</v>
      </c>
      <c r="CD98" s="436">
        <f>'4M - SPS'!CD98</f>
        <v>4.2998000000000001E-2</v>
      </c>
      <c r="CE98" s="436">
        <f>'4M - SPS'!CE98</f>
        <v>7.9738000000000003E-2</v>
      </c>
      <c r="CF98" s="436">
        <f>'4M - SPS'!CF98</f>
        <v>4.2855999999999998E-2</v>
      </c>
      <c r="CG98" s="436">
        <f>'4M - SPS'!CG98</f>
        <v>4.2256000000000002E-2</v>
      </c>
      <c r="CH98" s="442">
        <f>'4M - SPS'!CH98</f>
        <v>4.2143E-2</v>
      </c>
    </row>
    <row r="99" spans="1:86" x14ac:dyDescent="0.3">
      <c r="A99" s="598"/>
      <c r="B99" s="11" t="str">
        <f t="shared" si="107"/>
        <v>HVAC</v>
      </c>
      <c r="C99" s="412">
        <f>'4M - SPS'!C99</f>
        <v>4.4257999999999999E-2</v>
      </c>
      <c r="D99" s="412">
        <f>'4M - SPS'!D99</f>
        <v>4.3583999999999998E-2</v>
      </c>
      <c r="E99" s="412">
        <f>'4M - SPS'!E99</f>
        <v>4.3881000000000003E-2</v>
      </c>
      <c r="F99" s="412">
        <f>'4M - SPS'!F99</f>
        <v>4.3124000000000003E-2</v>
      </c>
      <c r="G99" s="412">
        <f>'4M - SPS'!G99</f>
        <v>4.9966999999999998E-2</v>
      </c>
      <c r="H99" s="412">
        <f>'4M - SPS'!H99</f>
        <v>9.9684999999999996E-2</v>
      </c>
      <c r="I99" s="436">
        <f>'4M - SPS'!I99</f>
        <v>9.5311000000000007E-2</v>
      </c>
      <c r="J99" s="436">
        <f>'4M - SPS'!J99</f>
        <v>0.100024</v>
      </c>
      <c r="K99" s="436">
        <f>'4M - SPS'!K99</f>
        <v>0.10265100000000001</v>
      </c>
      <c r="L99" s="436">
        <f>'4M - SPS'!L99</f>
        <v>4.7780999999999997E-2</v>
      </c>
      <c r="M99" s="436">
        <f>'4M - SPS'!M99</f>
        <v>4.6185999999999998E-2</v>
      </c>
      <c r="N99" s="436">
        <f>'4M - SPS'!N99</f>
        <v>4.5090999999999999E-2</v>
      </c>
      <c r="O99" s="436">
        <f>'4M - SPS'!O99</f>
        <v>4.6690000000000002E-2</v>
      </c>
      <c r="P99" s="436">
        <f>'4M - SPS'!P99</f>
        <v>4.5469999999999997E-2</v>
      </c>
      <c r="Q99" s="436">
        <f>'4M - SPS'!Q99</f>
        <v>4.6181E-2</v>
      </c>
      <c r="R99" s="436">
        <f>'4M - SPS'!R99</f>
        <v>4.3610000000000003E-2</v>
      </c>
      <c r="S99" s="436">
        <f>'4M - SPS'!S99</f>
        <v>5.1957000000000003E-2</v>
      </c>
      <c r="T99" s="436">
        <f>'4M - SPS'!T99</f>
        <v>0.106351</v>
      </c>
      <c r="U99" s="436">
        <f>'4M - SPS'!U99</f>
        <v>9.5311000000000007E-2</v>
      </c>
      <c r="V99" s="436">
        <f>'4M - SPS'!V99</f>
        <v>0.100024</v>
      </c>
      <c r="W99" s="436">
        <f>'4M - SPS'!W99</f>
        <v>0.10265100000000001</v>
      </c>
      <c r="X99" s="436">
        <f>'4M - SPS'!X99</f>
        <v>4.7780999999999997E-2</v>
      </c>
      <c r="Y99" s="436">
        <f>'4M - SPS'!Y99</f>
        <v>4.6185999999999998E-2</v>
      </c>
      <c r="Z99" s="436">
        <f>'4M - SPS'!Z99</f>
        <v>4.5090999999999999E-2</v>
      </c>
      <c r="AA99" s="436">
        <f>'4M - SPS'!AA99</f>
        <v>4.6690000000000002E-2</v>
      </c>
      <c r="AB99" s="436">
        <f>'4M - SPS'!AB99</f>
        <v>4.5469999999999997E-2</v>
      </c>
      <c r="AC99" s="436">
        <f>'4M - SPS'!AC99</f>
        <v>4.6181E-2</v>
      </c>
      <c r="AD99" s="436">
        <f>'4M - SPS'!AD99</f>
        <v>4.3610000000000003E-2</v>
      </c>
      <c r="AE99" s="436">
        <f>'4M - SPS'!AE99</f>
        <v>5.1957000000000003E-2</v>
      </c>
      <c r="AF99" s="436">
        <f>'4M - SPS'!AF99</f>
        <v>0.106351</v>
      </c>
      <c r="AG99" s="436">
        <f>'4M - SPS'!AG99</f>
        <v>9.5311000000000007E-2</v>
      </c>
      <c r="AH99" s="436">
        <f>'4M - SPS'!AH99</f>
        <v>0.100024</v>
      </c>
      <c r="AI99" s="436">
        <f>'4M - SPS'!AI99</f>
        <v>0.10265100000000001</v>
      </c>
      <c r="AJ99" s="436">
        <f>'4M - SPS'!AJ99</f>
        <v>4.7780999999999997E-2</v>
      </c>
      <c r="AK99" s="436">
        <f>'4M - SPS'!AK99</f>
        <v>4.6185999999999998E-2</v>
      </c>
      <c r="AL99" s="436">
        <f>'4M - SPS'!AL99</f>
        <v>4.5090999999999999E-2</v>
      </c>
      <c r="AM99" s="436">
        <f>'4M - SPS'!AM99</f>
        <v>4.6690000000000002E-2</v>
      </c>
      <c r="AN99" s="436">
        <f>'4M - SPS'!AN99</f>
        <v>4.5469999999999997E-2</v>
      </c>
      <c r="AO99" s="436">
        <f>'4M - SPS'!AO99</f>
        <v>4.6181E-2</v>
      </c>
      <c r="AP99" s="436">
        <f>'4M - SPS'!AP99</f>
        <v>4.3610000000000003E-2</v>
      </c>
      <c r="AQ99" s="436">
        <f>'4M - SPS'!AQ99</f>
        <v>5.1957000000000003E-2</v>
      </c>
      <c r="AR99" s="436">
        <f>'4M - SPS'!AR99</f>
        <v>0.106351</v>
      </c>
      <c r="AS99" s="436">
        <f>'4M - SPS'!AS99</f>
        <v>9.5311000000000007E-2</v>
      </c>
      <c r="AT99" s="436">
        <f>'4M - SPS'!AT99</f>
        <v>0.100024</v>
      </c>
      <c r="AU99" s="436">
        <f>'4M - SPS'!AU99</f>
        <v>0.10265100000000001</v>
      </c>
      <c r="AV99" s="436">
        <f>'4M - SPS'!AV99</f>
        <v>4.7780999999999997E-2</v>
      </c>
      <c r="AW99" s="436">
        <f>'4M - SPS'!AW99</f>
        <v>4.6185999999999998E-2</v>
      </c>
      <c r="AX99" s="436">
        <f>'4M - SPS'!AX99</f>
        <v>4.5090999999999999E-2</v>
      </c>
      <c r="AY99" s="436">
        <f>'4M - SPS'!AY99</f>
        <v>4.6690000000000002E-2</v>
      </c>
      <c r="AZ99" s="436">
        <f>'4M - SPS'!AZ99</f>
        <v>4.5469999999999997E-2</v>
      </c>
      <c r="BA99" s="436">
        <f>'4M - SPS'!BA99</f>
        <v>4.6181E-2</v>
      </c>
      <c r="BB99" s="436">
        <f>'4M - SPS'!BB99</f>
        <v>4.3610000000000003E-2</v>
      </c>
      <c r="BC99" s="436">
        <f>'4M - SPS'!BC99</f>
        <v>5.1957000000000003E-2</v>
      </c>
      <c r="BD99" s="436">
        <f>'4M - SPS'!BD99</f>
        <v>0.106351</v>
      </c>
      <c r="BE99" s="436">
        <f>'4M - SPS'!BE99</f>
        <v>9.5311000000000007E-2</v>
      </c>
      <c r="BF99" s="436">
        <f>'4M - SPS'!BF99</f>
        <v>0.100024</v>
      </c>
      <c r="BG99" s="436">
        <f>'4M - SPS'!BG99</f>
        <v>0.10265100000000001</v>
      </c>
      <c r="BH99" s="436">
        <f>'4M - SPS'!BH99</f>
        <v>4.7780999999999997E-2</v>
      </c>
      <c r="BI99" s="436">
        <f>'4M - SPS'!BI99</f>
        <v>4.6185999999999998E-2</v>
      </c>
      <c r="BJ99" s="436">
        <f>'4M - SPS'!BJ99</f>
        <v>4.5090999999999999E-2</v>
      </c>
      <c r="BK99" s="436">
        <f>'4M - SPS'!BK99</f>
        <v>4.6690000000000002E-2</v>
      </c>
      <c r="BL99" s="436">
        <f>'4M - SPS'!BL99</f>
        <v>4.5469999999999997E-2</v>
      </c>
      <c r="BM99" s="436">
        <f>'4M - SPS'!BM99</f>
        <v>4.6181E-2</v>
      </c>
      <c r="BN99" s="436">
        <f>'4M - SPS'!BN99</f>
        <v>4.3610000000000003E-2</v>
      </c>
      <c r="BO99" s="436">
        <f>'4M - SPS'!BO99</f>
        <v>5.1957000000000003E-2</v>
      </c>
      <c r="BP99" s="436">
        <f>'4M - SPS'!BP99</f>
        <v>0.106351</v>
      </c>
      <c r="BQ99" s="436">
        <f>'4M - SPS'!BQ99</f>
        <v>9.5311000000000007E-2</v>
      </c>
      <c r="BR99" s="436">
        <f>'4M - SPS'!BR99</f>
        <v>0.100024</v>
      </c>
      <c r="BS99" s="436">
        <f>'4M - SPS'!BS99</f>
        <v>0.10265100000000001</v>
      </c>
      <c r="BT99" s="436">
        <f>'4M - SPS'!BT99</f>
        <v>4.7780999999999997E-2</v>
      </c>
      <c r="BU99" s="436">
        <f>'4M - SPS'!BU99</f>
        <v>4.6185999999999998E-2</v>
      </c>
      <c r="BV99" s="436">
        <f>'4M - SPS'!BV99</f>
        <v>4.5090999999999999E-2</v>
      </c>
      <c r="BW99" s="436">
        <f>'4M - SPS'!BW99</f>
        <v>4.6690000000000002E-2</v>
      </c>
      <c r="BX99" s="436">
        <f>'4M - SPS'!BX99</f>
        <v>4.5469999999999997E-2</v>
      </c>
      <c r="BY99" s="436">
        <f>'4M - SPS'!BY99</f>
        <v>4.6181E-2</v>
      </c>
      <c r="BZ99" s="436">
        <f>'4M - SPS'!BZ99</f>
        <v>4.3610000000000003E-2</v>
      </c>
      <c r="CA99" s="436">
        <f>'4M - SPS'!CA99</f>
        <v>5.1957000000000003E-2</v>
      </c>
      <c r="CB99" s="436">
        <f>'4M - SPS'!CB99</f>
        <v>0.106351</v>
      </c>
      <c r="CC99" s="436">
        <f>'4M - SPS'!CC99</f>
        <v>9.5311000000000007E-2</v>
      </c>
      <c r="CD99" s="436">
        <f>'4M - SPS'!CD99</f>
        <v>0.100024</v>
      </c>
      <c r="CE99" s="436">
        <f>'4M - SPS'!CE99</f>
        <v>0.10265100000000001</v>
      </c>
      <c r="CF99" s="436">
        <f>'4M - SPS'!CF99</f>
        <v>4.7780999999999997E-2</v>
      </c>
      <c r="CG99" s="436">
        <f>'4M - SPS'!CG99</f>
        <v>4.6185999999999998E-2</v>
      </c>
      <c r="CH99" s="442">
        <f>'4M - SPS'!CH99</f>
        <v>4.5090999999999999E-2</v>
      </c>
    </row>
    <row r="100" spans="1:86" x14ac:dyDescent="0.3">
      <c r="A100" s="598"/>
      <c r="B100" s="11" t="str">
        <f t="shared" si="107"/>
        <v>Lighting</v>
      </c>
      <c r="C100" s="412">
        <f>'4M - SPS'!C100</f>
        <v>4.0167000000000001E-2</v>
      </c>
      <c r="D100" s="412">
        <f>'4M - SPS'!D100</f>
        <v>4.0315999999999998E-2</v>
      </c>
      <c r="E100" s="412">
        <f>'4M - SPS'!E100</f>
        <v>4.0568E-2</v>
      </c>
      <c r="F100" s="412">
        <f>'4M - SPS'!F100</f>
        <v>4.3178000000000001E-2</v>
      </c>
      <c r="G100" s="412">
        <f>'4M - SPS'!G100</f>
        <v>4.4922999999999998E-2</v>
      </c>
      <c r="H100" s="412">
        <f>'4M - SPS'!H100</f>
        <v>8.1757999999999997E-2</v>
      </c>
      <c r="I100" s="436">
        <f>'4M - SPS'!I100</f>
        <v>8.1882999999999997E-2</v>
      </c>
      <c r="J100" s="436">
        <f>'4M - SPS'!J100</f>
        <v>8.3452999999999999E-2</v>
      </c>
      <c r="K100" s="436">
        <f>'4M - SPS'!K100</f>
        <v>7.9449000000000006E-2</v>
      </c>
      <c r="L100" s="436">
        <f>'4M - SPS'!L100</f>
        <v>4.5407999999999997E-2</v>
      </c>
      <c r="M100" s="436">
        <f>'4M - SPS'!M100</f>
        <v>4.5609999999999998E-2</v>
      </c>
      <c r="N100" s="436">
        <f>'4M - SPS'!N100</f>
        <v>4.1577999999999997E-2</v>
      </c>
      <c r="O100" s="436">
        <f>'4M - SPS'!O100</f>
        <v>4.2353000000000002E-2</v>
      </c>
      <c r="P100" s="436">
        <f>'4M - SPS'!P100</f>
        <v>4.2375999999999997E-2</v>
      </c>
      <c r="Q100" s="436">
        <f>'4M - SPS'!Q100</f>
        <v>4.3025000000000001E-2</v>
      </c>
      <c r="R100" s="436">
        <f>'4M - SPS'!R100</f>
        <v>4.5280000000000001E-2</v>
      </c>
      <c r="S100" s="436">
        <f>'4M - SPS'!S100</f>
        <v>4.718E-2</v>
      </c>
      <c r="T100" s="436">
        <f>'4M - SPS'!T100</f>
        <v>8.7298000000000001E-2</v>
      </c>
      <c r="U100" s="436">
        <f>'4M - SPS'!U100</f>
        <v>8.1882999999999997E-2</v>
      </c>
      <c r="V100" s="436">
        <f>'4M - SPS'!V100</f>
        <v>8.3452999999999999E-2</v>
      </c>
      <c r="W100" s="436">
        <f>'4M - SPS'!W100</f>
        <v>7.9449000000000006E-2</v>
      </c>
      <c r="X100" s="436">
        <f>'4M - SPS'!X100</f>
        <v>4.5407999999999997E-2</v>
      </c>
      <c r="Y100" s="436">
        <f>'4M - SPS'!Y100</f>
        <v>4.5609999999999998E-2</v>
      </c>
      <c r="Z100" s="436">
        <f>'4M - SPS'!Z100</f>
        <v>4.1577999999999997E-2</v>
      </c>
      <c r="AA100" s="436">
        <f>'4M - SPS'!AA100</f>
        <v>4.2353000000000002E-2</v>
      </c>
      <c r="AB100" s="436">
        <f>'4M - SPS'!AB100</f>
        <v>4.2375999999999997E-2</v>
      </c>
      <c r="AC100" s="436">
        <f>'4M - SPS'!AC100</f>
        <v>4.3025000000000001E-2</v>
      </c>
      <c r="AD100" s="436">
        <f>'4M - SPS'!AD100</f>
        <v>4.5280000000000001E-2</v>
      </c>
      <c r="AE100" s="436">
        <f>'4M - SPS'!AE100</f>
        <v>4.718E-2</v>
      </c>
      <c r="AF100" s="436">
        <f>'4M - SPS'!AF100</f>
        <v>8.7298000000000001E-2</v>
      </c>
      <c r="AG100" s="436">
        <f>'4M - SPS'!AG100</f>
        <v>8.1882999999999997E-2</v>
      </c>
      <c r="AH100" s="436">
        <f>'4M - SPS'!AH100</f>
        <v>8.3452999999999999E-2</v>
      </c>
      <c r="AI100" s="436">
        <f>'4M - SPS'!AI100</f>
        <v>7.9449000000000006E-2</v>
      </c>
      <c r="AJ100" s="436">
        <f>'4M - SPS'!AJ100</f>
        <v>4.5407999999999997E-2</v>
      </c>
      <c r="AK100" s="436">
        <f>'4M - SPS'!AK100</f>
        <v>4.5609999999999998E-2</v>
      </c>
      <c r="AL100" s="436">
        <f>'4M - SPS'!AL100</f>
        <v>4.1577999999999997E-2</v>
      </c>
      <c r="AM100" s="436">
        <f>'4M - SPS'!AM100</f>
        <v>4.2353000000000002E-2</v>
      </c>
      <c r="AN100" s="436">
        <f>'4M - SPS'!AN100</f>
        <v>4.2375999999999997E-2</v>
      </c>
      <c r="AO100" s="436">
        <f>'4M - SPS'!AO100</f>
        <v>4.3025000000000001E-2</v>
      </c>
      <c r="AP100" s="436">
        <f>'4M - SPS'!AP100</f>
        <v>4.5280000000000001E-2</v>
      </c>
      <c r="AQ100" s="436">
        <f>'4M - SPS'!AQ100</f>
        <v>4.718E-2</v>
      </c>
      <c r="AR100" s="436">
        <f>'4M - SPS'!AR100</f>
        <v>8.7298000000000001E-2</v>
      </c>
      <c r="AS100" s="436">
        <f>'4M - SPS'!AS100</f>
        <v>8.1882999999999997E-2</v>
      </c>
      <c r="AT100" s="436">
        <f>'4M - SPS'!AT100</f>
        <v>8.3452999999999999E-2</v>
      </c>
      <c r="AU100" s="436">
        <f>'4M - SPS'!AU100</f>
        <v>7.9449000000000006E-2</v>
      </c>
      <c r="AV100" s="436">
        <f>'4M - SPS'!AV100</f>
        <v>4.5407999999999997E-2</v>
      </c>
      <c r="AW100" s="436">
        <f>'4M - SPS'!AW100</f>
        <v>4.5609999999999998E-2</v>
      </c>
      <c r="AX100" s="436">
        <f>'4M - SPS'!AX100</f>
        <v>4.1577999999999997E-2</v>
      </c>
      <c r="AY100" s="436">
        <f>'4M - SPS'!AY100</f>
        <v>4.2353000000000002E-2</v>
      </c>
      <c r="AZ100" s="436">
        <f>'4M - SPS'!AZ100</f>
        <v>4.2375999999999997E-2</v>
      </c>
      <c r="BA100" s="436">
        <f>'4M - SPS'!BA100</f>
        <v>4.3025000000000001E-2</v>
      </c>
      <c r="BB100" s="436">
        <f>'4M - SPS'!BB100</f>
        <v>4.5280000000000001E-2</v>
      </c>
      <c r="BC100" s="436">
        <f>'4M - SPS'!BC100</f>
        <v>4.718E-2</v>
      </c>
      <c r="BD100" s="436">
        <f>'4M - SPS'!BD100</f>
        <v>8.7298000000000001E-2</v>
      </c>
      <c r="BE100" s="436">
        <f>'4M - SPS'!BE100</f>
        <v>8.1882999999999997E-2</v>
      </c>
      <c r="BF100" s="436">
        <f>'4M - SPS'!BF100</f>
        <v>8.3452999999999999E-2</v>
      </c>
      <c r="BG100" s="436">
        <f>'4M - SPS'!BG100</f>
        <v>7.9449000000000006E-2</v>
      </c>
      <c r="BH100" s="436">
        <f>'4M - SPS'!BH100</f>
        <v>4.5407999999999997E-2</v>
      </c>
      <c r="BI100" s="436">
        <f>'4M - SPS'!BI100</f>
        <v>4.5609999999999998E-2</v>
      </c>
      <c r="BJ100" s="436">
        <f>'4M - SPS'!BJ100</f>
        <v>4.1577999999999997E-2</v>
      </c>
      <c r="BK100" s="436">
        <f>'4M - SPS'!BK100</f>
        <v>4.2353000000000002E-2</v>
      </c>
      <c r="BL100" s="436">
        <f>'4M - SPS'!BL100</f>
        <v>4.2375999999999997E-2</v>
      </c>
      <c r="BM100" s="436">
        <f>'4M - SPS'!BM100</f>
        <v>4.3025000000000001E-2</v>
      </c>
      <c r="BN100" s="436">
        <f>'4M - SPS'!BN100</f>
        <v>4.5280000000000001E-2</v>
      </c>
      <c r="BO100" s="436">
        <f>'4M - SPS'!BO100</f>
        <v>4.718E-2</v>
      </c>
      <c r="BP100" s="436">
        <f>'4M - SPS'!BP100</f>
        <v>8.7298000000000001E-2</v>
      </c>
      <c r="BQ100" s="436">
        <f>'4M - SPS'!BQ100</f>
        <v>8.1882999999999997E-2</v>
      </c>
      <c r="BR100" s="436">
        <f>'4M - SPS'!BR100</f>
        <v>8.3452999999999999E-2</v>
      </c>
      <c r="BS100" s="436">
        <f>'4M - SPS'!BS100</f>
        <v>7.9449000000000006E-2</v>
      </c>
      <c r="BT100" s="436">
        <f>'4M - SPS'!BT100</f>
        <v>4.5407999999999997E-2</v>
      </c>
      <c r="BU100" s="436">
        <f>'4M - SPS'!BU100</f>
        <v>4.5609999999999998E-2</v>
      </c>
      <c r="BV100" s="436">
        <f>'4M - SPS'!BV100</f>
        <v>4.1577999999999997E-2</v>
      </c>
      <c r="BW100" s="436">
        <f>'4M - SPS'!BW100</f>
        <v>4.2353000000000002E-2</v>
      </c>
      <c r="BX100" s="436">
        <f>'4M - SPS'!BX100</f>
        <v>4.2375999999999997E-2</v>
      </c>
      <c r="BY100" s="436">
        <f>'4M - SPS'!BY100</f>
        <v>4.3025000000000001E-2</v>
      </c>
      <c r="BZ100" s="436">
        <f>'4M - SPS'!BZ100</f>
        <v>4.5280000000000001E-2</v>
      </c>
      <c r="CA100" s="436">
        <f>'4M - SPS'!CA100</f>
        <v>4.718E-2</v>
      </c>
      <c r="CB100" s="436">
        <f>'4M - SPS'!CB100</f>
        <v>8.7298000000000001E-2</v>
      </c>
      <c r="CC100" s="436">
        <f>'4M - SPS'!CC100</f>
        <v>8.1882999999999997E-2</v>
      </c>
      <c r="CD100" s="436">
        <f>'4M - SPS'!CD100</f>
        <v>8.3452999999999999E-2</v>
      </c>
      <c r="CE100" s="436">
        <f>'4M - SPS'!CE100</f>
        <v>7.9449000000000006E-2</v>
      </c>
      <c r="CF100" s="436">
        <f>'4M - SPS'!CF100</f>
        <v>4.5407999999999997E-2</v>
      </c>
      <c r="CG100" s="436">
        <f>'4M - SPS'!CG100</f>
        <v>4.5609999999999998E-2</v>
      </c>
      <c r="CH100" s="442">
        <f>'4M - SPS'!CH100</f>
        <v>4.1577999999999997E-2</v>
      </c>
    </row>
    <row r="101" spans="1:86" x14ac:dyDescent="0.3">
      <c r="A101" s="598"/>
      <c r="B101" s="11" t="str">
        <f t="shared" si="107"/>
        <v>Miscellaneous</v>
      </c>
      <c r="C101" s="412">
        <f>'4M - SPS'!C101</f>
        <v>3.7862E-2</v>
      </c>
      <c r="D101" s="412">
        <f>'4M - SPS'!D101</f>
        <v>3.8269999999999998E-2</v>
      </c>
      <c r="E101" s="412">
        <f>'4M - SPS'!E101</f>
        <v>3.8302999999999997E-2</v>
      </c>
      <c r="F101" s="412">
        <f>'4M - SPS'!F101</f>
        <v>3.9909E-2</v>
      </c>
      <c r="G101" s="412">
        <f>'4M - SPS'!G101</f>
        <v>4.1751999999999997E-2</v>
      </c>
      <c r="H101" s="412">
        <f>'4M - SPS'!H101</f>
        <v>7.5856000000000007E-2</v>
      </c>
      <c r="I101" s="436">
        <f>'4M - SPS'!I101</f>
        <v>7.6974000000000001E-2</v>
      </c>
      <c r="J101" s="436">
        <f>'4M - SPS'!J101</f>
        <v>7.7621999999999997E-2</v>
      </c>
      <c r="K101" s="436">
        <f>'4M - SPS'!K101</f>
        <v>7.6564999999999994E-2</v>
      </c>
      <c r="L101" s="436">
        <f>'4M - SPS'!L101</f>
        <v>4.2223999999999998E-2</v>
      </c>
      <c r="M101" s="436">
        <f>'4M - SPS'!M101</f>
        <v>4.2845000000000001E-2</v>
      </c>
      <c r="N101" s="436">
        <f>'4M - SPS'!N101</f>
        <v>3.9836000000000003E-2</v>
      </c>
      <c r="O101" s="436">
        <f>'4M - SPS'!O101</f>
        <v>3.9829999999999997E-2</v>
      </c>
      <c r="P101" s="436">
        <f>'4M - SPS'!P101</f>
        <v>4.0202000000000002E-2</v>
      </c>
      <c r="Q101" s="436">
        <f>'4M - SPS'!Q101</f>
        <v>4.0568E-2</v>
      </c>
      <c r="R101" s="436">
        <f>'4M - SPS'!R101</f>
        <v>4.1613999999999998E-2</v>
      </c>
      <c r="S101" s="436">
        <f>'4M - SPS'!S101</f>
        <v>4.3744999999999999E-2</v>
      </c>
      <c r="T101" s="436">
        <f>'4M - SPS'!T101</f>
        <v>8.1032999999999994E-2</v>
      </c>
      <c r="U101" s="436">
        <f>'4M - SPS'!U101</f>
        <v>7.6974000000000001E-2</v>
      </c>
      <c r="V101" s="436">
        <f>'4M - SPS'!V101</f>
        <v>7.7621999999999997E-2</v>
      </c>
      <c r="W101" s="436">
        <f>'4M - SPS'!W101</f>
        <v>7.6564999999999994E-2</v>
      </c>
      <c r="X101" s="436">
        <f>'4M - SPS'!X101</f>
        <v>4.2223999999999998E-2</v>
      </c>
      <c r="Y101" s="436">
        <f>'4M - SPS'!Y101</f>
        <v>4.2845000000000001E-2</v>
      </c>
      <c r="Z101" s="436">
        <f>'4M - SPS'!Z101</f>
        <v>3.9836000000000003E-2</v>
      </c>
      <c r="AA101" s="436">
        <f>'4M - SPS'!AA101</f>
        <v>3.9829999999999997E-2</v>
      </c>
      <c r="AB101" s="436">
        <f>'4M - SPS'!AB101</f>
        <v>4.0202000000000002E-2</v>
      </c>
      <c r="AC101" s="436">
        <f>'4M - SPS'!AC101</f>
        <v>4.0568E-2</v>
      </c>
      <c r="AD101" s="436">
        <f>'4M - SPS'!AD101</f>
        <v>4.1613999999999998E-2</v>
      </c>
      <c r="AE101" s="436">
        <f>'4M - SPS'!AE101</f>
        <v>4.3744999999999999E-2</v>
      </c>
      <c r="AF101" s="436">
        <f>'4M - SPS'!AF101</f>
        <v>8.1032999999999994E-2</v>
      </c>
      <c r="AG101" s="436">
        <f>'4M - SPS'!AG101</f>
        <v>7.6974000000000001E-2</v>
      </c>
      <c r="AH101" s="436">
        <f>'4M - SPS'!AH101</f>
        <v>7.7621999999999997E-2</v>
      </c>
      <c r="AI101" s="436">
        <f>'4M - SPS'!AI101</f>
        <v>7.6564999999999994E-2</v>
      </c>
      <c r="AJ101" s="436">
        <f>'4M - SPS'!AJ101</f>
        <v>4.2223999999999998E-2</v>
      </c>
      <c r="AK101" s="436">
        <f>'4M - SPS'!AK101</f>
        <v>4.2845000000000001E-2</v>
      </c>
      <c r="AL101" s="436">
        <f>'4M - SPS'!AL101</f>
        <v>3.9836000000000003E-2</v>
      </c>
      <c r="AM101" s="436">
        <f>'4M - SPS'!AM101</f>
        <v>3.9829999999999997E-2</v>
      </c>
      <c r="AN101" s="436">
        <f>'4M - SPS'!AN101</f>
        <v>4.0202000000000002E-2</v>
      </c>
      <c r="AO101" s="436">
        <f>'4M - SPS'!AO101</f>
        <v>4.0568E-2</v>
      </c>
      <c r="AP101" s="436">
        <f>'4M - SPS'!AP101</f>
        <v>4.1613999999999998E-2</v>
      </c>
      <c r="AQ101" s="436">
        <f>'4M - SPS'!AQ101</f>
        <v>4.3744999999999999E-2</v>
      </c>
      <c r="AR101" s="436">
        <f>'4M - SPS'!AR101</f>
        <v>8.1032999999999994E-2</v>
      </c>
      <c r="AS101" s="436">
        <f>'4M - SPS'!AS101</f>
        <v>7.6974000000000001E-2</v>
      </c>
      <c r="AT101" s="436">
        <f>'4M - SPS'!AT101</f>
        <v>7.7621999999999997E-2</v>
      </c>
      <c r="AU101" s="436">
        <f>'4M - SPS'!AU101</f>
        <v>7.6564999999999994E-2</v>
      </c>
      <c r="AV101" s="436">
        <f>'4M - SPS'!AV101</f>
        <v>4.2223999999999998E-2</v>
      </c>
      <c r="AW101" s="436">
        <f>'4M - SPS'!AW101</f>
        <v>4.2845000000000001E-2</v>
      </c>
      <c r="AX101" s="436">
        <f>'4M - SPS'!AX101</f>
        <v>3.9836000000000003E-2</v>
      </c>
      <c r="AY101" s="436">
        <f>'4M - SPS'!AY101</f>
        <v>3.9829999999999997E-2</v>
      </c>
      <c r="AZ101" s="436">
        <f>'4M - SPS'!AZ101</f>
        <v>4.0202000000000002E-2</v>
      </c>
      <c r="BA101" s="436">
        <f>'4M - SPS'!BA101</f>
        <v>4.0568E-2</v>
      </c>
      <c r="BB101" s="436">
        <f>'4M - SPS'!BB101</f>
        <v>4.1613999999999998E-2</v>
      </c>
      <c r="BC101" s="436">
        <f>'4M - SPS'!BC101</f>
        <v>4.3744999999999999E-2</v>
      </c>
      <c r="BD101" s="436">
        <f>'4M - SPS'!BD101</f>
        <v>8.1032999999999994E-2</v>
      </c>
      <c r="BE101" s="436">
        <f>'4M - SPS'!BE101</f>
        <v>7.6974000000000001E-2</v>
      </c>
      <c r="BF101" s="436">
        <f>'4M - SPS'!BF101</f>
        <v>7.7621999999999997E-2</v>
      </c>
      <c r="BG101" s="436">
        <f>'4M - SPS'!BG101</f>
        <v>7.6564999999999994E-2</v>
      </c>
      <c r="BH101" s="436">
        <f>'4M - SPS'!BH101</f>
        <v>4.2223999999999998E-2</v>
      </c>
      <c r="BI101" s="436">
        <f>'4M - SPS'!BI101</f>
        <v>4.2845000000000001E-2</v>
      </c>
      <c r="BJ101" s="436">
        <f>'4M - SPS'!BJ101</f>
        <v>3.9836000000000003E-2</v>
      </c>
      <c r="BK101" s="436">
        <f>'4M - SPS'!BK101</f>
        <v>3.9829999999999997E-2</v>
      </c>
      <c r="BL101" s="436">
        <f>'4M - SPS'!BL101</f>
        <v>4.0202000000000002E-2</v>
      </c>
      <c r="BM101" s="436">
        <f>'4M - SPS'!BM101</f>
        <v>4.0568E-2</v>
      </c>
      <c r="BN101" s="436">
        <f>'4M - SPS'!BN101</f>
        <v>4.1613999999999998E-2</v>
      </c>
      <c r="BO101" s="436">
        <f>'4M - SPS'!BO101</f>
        <v>4.3744999999999999E-2</v>
      </c>
      <c r="BP101" s="436">
        <f>'4M - SPS'!BP101</f>
        <v>8.1032999999999994E-2</v>
      </c>
      <c r="BQ101" s="436">
        <f>'4M - SPS'!BQ101</f>
        <v>7.6974000000000001E-2</v>
      </c>
      <c r="BR101" s="436">
        <f>'4M - SPS'!BR101</f>
        <v>7.7621999999999997E-2</v>
      </c>
      <c r="BS101" s="436">
        <f>'4M - SPS'!BS101</f>
        <v>7.6564999999999994E-2</v>
      </c>
      <c r="BT101" s="436">
        <f>'4M - SPS'!BT101</f>
        <v>4.2223999999999998E-2</v>
      </c>
      <c r="BU101" s="436">
        <f>'4M - SPS'!BU101</f>
        <v>4.2845000000000001E-2</v>
      </c>
      <c r="BV101" s="436">
        <f>'4M - SPS'!BV101</f>
        <v>3.9836000000000003E-2</v>
      </c>
      <c r="BW101" s="436">
        <f>'4M - SPS'!BW101</f>
        <v>3.9829999999999997E-2</v>
      </c>
      <c r="BX101" s="436">
        <f>'4M - SPS'!BX101</f>
        <v>4.0202000000000002E-2</v>
      </c>
      <c r="BY101" s="436">
        <f>'4M - SPS'!BY101</f>
        <v>4.0568E-2</v>
      </c>
      <c r="BZ101" s="436">
        <f>'4M - SPS'!BZ101</f>
        <v>4.1613999999999998E-2</v>
      </c>
      <c r="CA101" s="436">
        <f>'4M - SPS'!CA101</f>
        <v>4.3744999999999999E-2</v>
      </c>
      <c r="CB101" s="436">
        <f>'4M - SPS'!CB101</f>
        <v>8.1032999999999994E-2</v>
      </c>
      <c r="CC101" s="436">
        <f>'4M - SPS'!CC101</f>
        <v>7.6974000000000001E-2</v>
      </c>
      <c r="CD101" s="436">
        <f>'4M - SPS'!CD101</f>
        <v>7.7621999999999997E-2</v>
      </c>
      <c r="CE101" s="436">
        <f>'4M - SPS'!CE101</f>
        <v>7.6564999999999994E-2</v>
      </c>
      <c r="CF101" s="436">
        <f>'4M - SPS'!CF101</f>
        <v>4.2223999999999998E-2</v>
      </c>
      <c r="CG101" s="436">
        <f>'4M - SPS'!CG101</f>
        <v>4.2845000000000001E-2</v>
      </c>
      <c r="CH101" s="442">
        <f>'4M - SPS'!CH101</f>
        <v>3.9836000000000003E-2</v>
      </c>
    </row>
    <row r="102" spans="1:86" x14ac:dyDescent="0.3">
      <c r="A102" s="598"/>
      <c r="B102" s="11" t="str">
        <f t="shared" si="107"/>
        <v>Motors</v>
      </c>
      <c r="C102" s="412">
        <f>'4M - SPS'!C102</f>
        <v>3.7862E-2</v>
      </c>
      <c r="D102" s="412">
        <f>'4M - SPS'!D102</f>
        <v>3.8269999999999998E-2</v>
      </c>
      <c r="E102" s="412">
        <f>'4M - SPS'!E102</f>
        <v>3.8302999999999997E-2</v>
      </c>
      <c r="F102" s="412">
        <f>'4M - SPS'!F102</f>
        <v>3.9909E-2</v>
      </c>
      <c r="G102" s="412">
        <f>'4M - SPS'!G102</f>
        <v>4.1751999999999997E-2</v>
      </c>
      <c r="H102" s="412">
        <f>'4M - SPS'!H102</f>
        <v>7.5856000000000007E-2</v>
      </c>
      <c r="I102" s="436">
        <f>'4M - SPS'!I102</f>
        <v>7.6974000000000001E-2</v>
      </c>
      <c r="J102" s="436">
        <f>'4M - SPS'!J102</f>
        <v>7.7621999999999997E-2</v>
      </c>
      <c r="K102" s="436">
        <f>'4M - SPS'!K102</f>
        <v>7.6564999999999994E-2</v>
      </c>
      <c r="L102" s="436">
        <f>'4M - SPS'!L102</f>
        <v>4.2223999999999998E-2</v>
      </c>
      <c r="M102" s="436">
        <f>'4M - SPS'!M102</f>
        <v>4.2845000000000001E-2</v>
      </c>
      <c r="N102" s="436">
        <f>'4M - SPS'!N102</f>
        <v>3.9836000000000003E-2</v>
      </c>
      <c r="O102" s="436">
        <f>'4M - SPS'!O102</f>
        <v>3.9829999999999997E-2</v>
      </c>
      <c r="P102" s="436">
        <f>'4M - SPS'!P102</f>
        <v>4.0202000000000002E-2</v>
      </c>
      <c r="Q102" s="436">
        <f>'4M - SPS'!Q102</f>
        <v>4.0568E-2</v>
      </c>
      <c r="R102" s="436">
        <f>'4M - SPS'!R102</f>
        <v>4.1613999999999998E-2</v>
      </c>
      <c r="S102" s="436">
        <f>'4M - SPS'!S102</f>
        <v>4.3744999999999999E-2</v>
      </c>
      <c r="T102" s="436">
        <f>'4M - SPS'!T102</f>
        <v>8.1032999999999994E-2</v>
      </c>
      <c r="U102" s="436">
        <f>'4M - SPS'!U102</f>
        <v>7.6974000000000001E-2</v>
      </c>
      <c r="V102" s="436">
        <f>'4M - SPS'!V102</f>
        <v>7.7621999999999997E-2</v>
      </c>
      <c r="W102" s="436">
        <f>'4M - SPS'!W102</f>
        <v>7.6564999999999994E-2</v>
      </c>
      <c r="X102" s="436">
        <f>'4M - SPS'!X102</f>
        <v>4.2223999999999998E-2</v>
      </c>
      <c r="Y102" s="436">
        <f>'4M - SPS'!Y102</f>
        <v>4.2845000000000001E-2</v>
      </c>
      <c r="Z102" s="436">
        <f>'4M - SPS'!Z102</f>
        <v>3.9836000000000003E-2</v>
      </c>
      <c r="AA102" s="436">
        <f>'4M - SPS'!AA102</f>
        <v>3.9829999999999997E-2</v>
      </c>
      <c r="AB102" s="436">
        <f>'4M - SPS'!AB102</f>
        <v>4.0202000000000002E-2</v>
      </c>
      <c r="AC102" s="436">
        <f>'4M - SPS'!AC102</f>
        <v>4.0568E-2</v>
      </c>
      <c r="AD102" s="436">
        <f>'4M - SPS'!AD102</f>
        <v>4.1613999999999998E-2</v>
      </c>
      <c r="AE102" s="436">
        <f>'4M - SPS'!AE102</f>
        <v>4.3744999999999999E-2</v>
      </c>
      <c r="AF102" s="436">
        <f>'4M - SPS'!AF102</f>
        <v>8.1032999999999994E-2</v>
      </c>
      <c r="AG102" s="436">
        <f>'4M - SPS'!AG102</f>
        <v>7.6974000000000001E-2</v>
      </c>
      <c r="AH102" s="436">
        <f>'4M - SPS'!AH102</f>
        <v>7.7621999999999997E-2</v>
      </c>
      <c r="AI102" s="436">
        <f>'4M - SPS'!AI102</f>
        <v>7.6564999999999994E-2</v>
      </c>
      <c r="AJ102" s="436">
        <f>'4M - SPS'!AJ102</f>
        <v>4.2223999999999998E-2</v>
      </c>
      <c r="AK102" s="436">
        <f>'4M - SPS'!AK102</f>
        <v>4.2845000000000001E-2</v>
      </c>
      <c r="AL102" s="436">
        <f>'4M - SPS'!AL102</f>
        <v>3.9836000000000003E-2</v>
      </c>
      <c r="AM102" s="436">
        <f>'4M - SPS'!AM102</f>
        <v>3.9829999999999997E-2</v>
      </c>
      <c r="AN102" s="436">
        <f>'4M - SPS'!AN102</f>
        <v>4.0202000000000002E-2</v>
      </c>
      <c r="AO102" s="436">
        <f>'4M - SPS'!AO102</f>
        <v>4.0568E-2</v>
      </c>
      <c r="AP102" s="436">
        <f>'4M - SPS'!AP102</f>
        <v>4.1613999999999998E-2</v>
      </c>
      <c r="AQ102" s="436">
        <f>'4M - SPS'!AQ102</f>
        <v>4.3744999999999999E-2</v>
      </c>
      <c r="AR102" s="436">
        <f>'4M - SPS'!AR102</f>
        <v>8.1032999999999994E-2</v>
      </c>
      <c r="AS102" s="436">
        <f>'4M - SPS'!AS102</f>
        <v>7.6974000000000001E-2</v>
      </c>
      <c r="AT102" s="436">
        <f>'4M - SPS'!AT102</f>
        <v>7.7621999999999997E-2</v>
      </c>
      <c r="AU102" s="436">
        <f>'4M - SPS'!AU102</f>
        <v>7.6564999999999994E-2</v>
      </c>
      <c r="AV102" s="436">
        <f>'4M - SPS'!AV102</f>
        <v>4.2223999999999998E-2</v>
      </c>
      <c r="AW102" s="436">
        <f>'4M - SPS'!AW102</f>
        <v>4.2845000000000001E-2</v>
      </c>
      <c r="AX102" s="436">
        <f>'4M - SPS'!AX102</f>
        <v>3.9836000000000003E-2</v>
      </c>
      <c r="AY102" s="436">
        <f>'4M - SPS'!AY102</f>
        <v>3.9829999999999997E-2</v>
      </c>
      <c r="AZ102" s="436">
        <f>'4M - SPS'!AZ102</f>
        <v>4.0202000000000002E-2</v>
      </c>
      <c r="BA102" s="436">
        <f>'4M - SPS'!BA102</f>
        <v>4.0568E-2</v>
      </c>
      <c r="BB102" s="436">
        <f>'4M - SPS'!BB102</f>
        <v>4.1613999999999998E-2</v>
      </c>
      <c r="BC102" s="436">
        <f>'4M - SPS'!BC102</f>
        <v>4.3744999999999999E-2</v>
      </c>
      <c r="BD102" s="436">
        <f>'4M - SPS'!BD102</f>
        <v>8.1032999999999994E-2</v>
      </c>
      <c r="BE102" s="436">
        <f>'4M - SPS'!BE102</f>
        <v>7.6974000000000001E-2</v>
      </c>
      <c r="BF102" s="436">
        <f>'4M - SPS'!BF102</f>
        <v>7.7621999999999997E-2</v>
      </c>
      <c r="BG102" s="436">
        <f>'4M - SPS'!BG102</f>
        <v>7.6564999999999994E-2</v>
      </c>
      <c r="BH102" s="436">
        <f>'4M - SPS'!BH102</f>
        <v>4.2223999999999998E-2</v>
      </c>
      <c r="BI102" s="436">
        <f>'4M - SPS'!BI102</f>
        <v>4.2845000000000001E-2</v>
      </c>
      <c r="BJ102" s="436">
        <f>'4M - SPS'!BJ102</f>
        <v>3.9836000000000003E-2</v>
      </c>
      <c r="BK102" s="436">
        <f>'4M - SPS'!BK102</f>
        <v>3.9829999999999997E-2</v>
      </c>
      <c r="BL102" s="436">
        <f>'4M - SPS'!BL102</f>
        <v>4.0202000000000002E-2</v>
      </c>
      <c r="BM102" s="436">
        <f>'4M - SPS'!BM102</f>
        <v>4.0568E-2</v>
      </c>
      <c r="BN102" s="436">
        <f>'4M - SPS'!BN102</f>
        <v>4.1613999999999998E-2</v>
      </c>
      <c r="BO102" s="436">
        <f>'4M - SPS'!BO102</f>
        <v>4.3744999999999999E-2</v>
      </c>
      <c r="BP102" s="436">
        <f>'4M - SPS'!BP102</f>
        <v>8.1032999999999994E-2</v>
      </c>
      <c r="BQ102" s="436">
        <f>'4M - SPS'!BQ102</f>
        <v>7.6974000000000001E-2</v>
      </c>
      <c r="BR102" s="436">
        <f>'4M - SPS'!BR102</f>
        <v>7.7621999999999997E-2</v>
      </c>
      <c r="BS102" s="436">
        <f>'4M - SPS'!BS102</f>
        <v>7.6564999999999994E-2</v>
      </c>
      <c r="BT102" s="436">
        <f>'4M - SPS'!BT102</f>
        <v>4.2223999999999998E-2</v>
      </c>
      <c r="BU102" s="436">
        <f>'4M - SPS'!BU102</f>
        <v>4.2845000000000001E-2</v>
      </c>
      <c r="BV102" s="436">
        <f>'4M - SPS'!BV102</f>
        <v>3.9836000000000003E-2</v>
      </c>
      <c r="BW102" s="436">
        <f>'4M - SPS'!BW102</f>
        <v>3.9829999999999997E-2</v>
      </c>
      <c r="BX102" s="436">
        <f>'4M - SPS'!BX102</f>
        <v>4.0202000000000002E-2</v>
      </c>
      <c r="BY102" s="436">
        <f>'4M - SPS'!BY102</f>
        <v>4.0568E-2</v>
      </c>
      <c r="BZ102" s="436">
        <f>'4M - SPS'!BZ102</f>
        <v>4.1613999999999998E-2</v>
      </c>
      <c r="CA102" s="436">
        <f>'4M - SPS'!CA102</f>
        <v>4.3744999999999999E-2</v>
      </c>
      <c r="CB102" s="436">
        <f>'4M - SPS'!CB102</f>
        <v>8.1032999999999994E-2</v>
      </c>
      <c r="CC102" s="436">
        <f>'4M - SPS'!CC102</f>
        <v>7.6974000000000001E-2</v>
      </c>
      <c r="CD102" s="436">
        <f>'4M - SPS'!CD102</f>
        <v>7.7621999999999997E-2</v>
      </c>
      <c r="CE102" s="436">
        <f>'4M - SPS'!CE102</f>
        <v>7.6564999999999994E-2</v>
      </c>
      <c r="CF102" s="436">
        <f>'4M - SPS'!CF102</f>
        <v>4.2223999999999998E-2</v>
      </c>
      <c r="CG102" s="436">
        <f>'4M - SPS'!CG102</f>
        <v>4.2845000000000001E-2</v>
      </c>
      <c r="CH102" s="442">
        <f>'4M - SPS'!CH102</f>
        <v>3.9836000000000003E-2</v>
      </c>
    </row>
    <row r="103" spans="1:86" x14ac:dyDescent="0.3">
      <c r="A103" s="598"/>
      <c r="B103" s="11" t="str">
        <f t="shared" si="107"/>
        <v>Process</v>
      </c>
      <c r="C103" s="412">
        <f>'4M - SPS'!C103</f>
        <v>3.7862E-2</v>
      </c>
      <c r="D103" s="412">
        <f>'4M - SPS'!D103</f>
        <v>3.8269999999999998E-2</v>
      </c>
      <c r="E103" s="412">
        <f>'4M - SPS'!E103</f>
        <v>3.8302999999999997E-2</v>
      </c>
      <c r="F103" s="412">
        <f>'4M - SPS'!F103</f>
        <v>3.9909E-2</v>
      </c>
      <c r="G103" s="412">
        <f>'4M - SPS'!G103</f>
        <v>4.1751999999999997E-2</v>
      </c>
      <c r="H103" s="412">
        <f>'4M - SPS'!H103</f>
        <v>7.5856000000000007E-2</v>
      </c>
      <c r="I103" s="436">
        <f>'4M - SPS'!I103</f>
        <v>7.6974000000000001E-2</v>
      </c>
      <c r="J103" s="436">
        <f>'4M - SPS'!J103</f>
        <v>7.7621999999999997E-2</v>
      </c>
      <c r="K103" s="436">
        <f>'4M - SPS'!K103</f>
        <v>7.6564999999999994E-2</v>
      </c>
      <c r="L103" s="436">
        <f>'4M - SPS'!L103</f>
        <v>4.2223999999999998E-2</v>
      </c>
      <c r="M103" s="436">
        <f>'4M - SPS'!M103</f>
        <v>4.2845000000000001E-2</v>
      </c>
      <c r="N103" s="436">
        <f>'4M - SPS'!N103</f>
        <v>3.9836000000000003E-2</v>
      </c>
      <c r="O103" s="436">
        <f>'4M - SPS'!O103</f>
        <v>3.9829999999999997E-2</v>
      </c>
      <c r="P103" s="436">
        <f>'4M - SPS'!P103</f>
        <v>4.0202000000000002E-2</v>
      </c>
      <c r="Q103" s="436">
        <f>'4M - SPS'!Q103</f>
        <v>4.0568E-2</v>
      </c>
      <c r="R103" s="436">
        <f>'4M - SPS'!R103</f>
        <v>4.1613999999999998E-2</v>
      </c>
      <c r="S103" s="436">
        <f>'4M - SPS'!S103</f>
        <v>4.3744999999999999E-2</v>
      </c>
      <c r="T103" s="436">
        <f>'4M - SPS'!T103</f>
        <v>8.1032999999999994E-2</v>
      </c>
      <c r="U103" s="436">
        <f>'4M - SPS'!U103</f>
        <v>7.6974000000000001E-2</v>
      </c>
      <c r="V103" s="436">
        <f>'4M - SPS'!V103</f>
        <v>7.7621999999999997E-2</v>
      </c>
      <c r="W103" s="436">
        <f>'4M - SPS'!W103</f>
        <v>7.6564999999999994E-2</v>
      </c>
      <c r="X103" s="436">
        <f>'4M - SPS'!X103</f>
        <v>4.2223999999999998E-2</v>
      </c>
      <c r="Y103" s="436">
        <f>'4M - SPS'!Y103</f>
        <v>4.2845000000000001E-2</v>
      </c>
      <c r="Z103" s="436">
        <f>'4M - SPS'!Z103</f>
        <v>3.9836000000000003E-2</v>
      </c>
      <c r="AA103" s="436">
        <f>'4M - SPS'!AA103</f>
        <v>3.9829999999999997E-2</v>
      </c>
      <c r="AB103" s="436">
        <f>'4M - SPS'!AB103</f>
        <v>4.0202000000000002E-2</v>
      </c>
      <c r="AC103" s="436">
        <f>'4M - SPS'!AC103</f>
        <v>4.0568E-2</v>
      </c>
      <c r="AD103" s="436">
        <f>'4M - SPS'!AD103</f>
        <v>4.1613999999999998E-2</v>
      </c>
      <c r="AE103" s="436">
        <f>'4M - SPS'!AE103</f>
        <v>4.3744999999999999E-2</v>
      </c>
      <c r="AF103" s="436">
        <f>'4M - SPS'!AF103</f>
        <v>8.1032999999999994E-2</v>
      </c>
      <c r="AG103" s="436">
        <f>'4M - SPS'!AG103</f>
        <v>7.6974000000000001E-2</v>
      </c>
      <c r="AH103" s="436">
        <f>'4M - SPS'!AH103</f>
        <v>7.7621999999999997E-2</v>
      </c>
      <c r="AI103" s="436">
        <f>'4M - SPS'!AI103</f>
        <v>7.6564999999999994E-2</v>
      </c>
      <c r="AJ103" s="436">
        <f>'4M - SPS'!AJ103</f>
        <v>4.2223999999999998E-2</v>
      </c>
      <c r="AK103" s="436">
        <f>'4M - SPS'!AK103</f>
        <v>4.2845000000000001E-2</v>
      </c>
      <c r="AL103" s="436">
        <f>'4M - SPS'!AL103</f>
        <v>3.9836000000000003E-2</v>
      </c>
      <c r="AM103" s="436">
        <f>'4M - SPS'!AM103</f>
        <v>3.9829999999999997E-2</v>
      </c>
      <c r="AN103" s="436">
        <f>'4M - SPS'!AN103</f>
        <v>4.0202000000000002E-2</v>
      </c>
      <c r="AO103" s="436">
        <f>'4M - SPS'!AO103</f>
        <v>4.0568E-2</v>
      </c>
      <c r="AP103" s="436">
        <f>'4M - SPS'!AP103</f>
        <v>4.1613999999999998E-2</v>
      </c>
      <c r="AQ103" s="436">
        <f>'4M - SPS'!AQ103</f>
        <v>4.3744999999999999E-2</v>
      </c>
      <c r="AR103" s="436">
        <f>'4M - SPS'!AR103</f>
        <v>8.1032999999999994E-2</v>
      </c>
      <c r="AS103" s="436">
        <f>'4M - SPS'!AS103</f>
        <v>7.6974000000000001E-2</v>
      </c>
      <c r="AT103" s="436">
        <f>'4M - SPS'!AT103</f>
        <v>7.7621999999999997E-2</v>
      </c>
      <c r="AU103" s="436">
        <f>'4M - SPS'!AU103</f>
        <v>7.6564999999999994E-2</v>
      </c>
      <c r="AV103" s="436">
        <f>'4M - SPS'!AV103</f>
        <v>4.2223999999999998E-2</v>
      </c>
      <c r="AW103" s="436">
        <f>'4M - SPS'!AW103</f>
        <v>4.2845000000000001E-2</v>
      </c>
      <c r="AX103" s="436">
        <f>'4M - SPS'!AX103</f>
        <v>3.9836000000000003E-2</v>
      </c>
      <c r="AY103" s="436">
        <f>'4M - SPS'!AY103</f>
        <v>3.9829999999999997E-2</v>
      </c>
      <c r="AZ103" s="436">
        <f>'4M - SPS'!AZ103</f>
        <v>4.0202000000000002E-2</v>
      </c>
      <c r="BA103" s="436">
        <f>'4M - SPS'!BA103</f>
        <v>4.0568E-2</v>
      </c>
      <c r="BB103" s="436">
        <f>'4M - SPS'!BB103</f>
        <v>4.1613999999999998E-2</v>
      </c>
      <c r="BC103" s="436">
        <f>'4M - SPS'!BC103</f>
        <v>4.3744999999999999E-2</v>
      </c>
      <c r="BD103" s="436">
        <f>'4M - SPS'!BD103</f>
        <v>8.1032999999999994E-2</v>
      </c>
      <c r="BE103" s="436">
        <f>'4M - SPS'!BE103</f>
        <v>7.6974000000000001E-2</v>
      </c>
      <c r="BF103" s="436">
        <f>'4M - SPS'!BF103</f>
        <v>7.7621999999999997E-2</v>
      </c>
      <c r="BG103" s="436">
        <f>'4M - SPS'!BG103</f>
        <v>7.6564999999999994E-2</v>
      </c>
      <c r="BH103" s="436">
        <f>'4M - SPS'!BH103</f>
        <v>4.2223999999999998E-2</v>
      </c>
      <c r="BI103" s="436">
        <f>'4M - SPS'!BI103</f>
        <v>4.2845000000000001E-2</v>
      </c>
      <c r="BJ103" s="436">
        <f>'4M - SPS'!BJ103</f>
        <v>3.9836000000000003E-2</v>
      </c>
      <c r="BK103" s="436">
        <f>'4M - SPS'!BK103</f>
        <v>3.9829999999999997E-2</v>
      </c>
      <c r="BL103" s="436">
        <f>'4M - SPS'!BL103</f>
        <v>4.0202000000000002E-2</v>
      </c>
      <c r="BM103" s="436">
        <f>'4M - SPS'!BM103</f>
        <v>4.0568E-2</v>
      </c>
      <c r="BN103" s="436">
        <f>'4M - SPS'!BN103</f>
        <v>4.1613999999999998E-2</v>
      </c>
      <c r="BO103" s="436">
        <f>'4M - SPS'!BO103</f>
        <v>4.3744999999999999E-2</v>
      </c>
      <c r="BP103" s="436">
        <f>'4M - SPS'!BP103</f>
        <v>8.1032999999999994E-2</v>
      </c>
      <c r="BQ103" s="436">
        <f>'4M - SPS'!BQ103</f>
        <v>7.6974000000000001E-2</v>
      </c>
      <c r="BR103" s="436">
        <f>'4M - SPS'!BR103</f>
        <v>7.7621999999999997E-2</v>
      </c>
      <c r="BS103" s="436">
        <f>'4M - SPS'!BS103</f>
        <v>7.6564999999999994E-2</v>
      </c>
      <c r="BT103" s="436">
        <f>'4M - SPS'!BT103</f>
        <v>4.2223999999999998E-2</v>
      </c>
      <c r="BU103" s="436">
        <f>'4M - SPS'!BU103</f>
        <v>4.2845000000000001E-2</v>
      </c>
      <c r="BV103" s="436">
        <f>'4M - SPS'!BV103</f>
        <v>3.9836000000000003E-2</v>
      </c>
      <c r="BW103" s="436">
        <f>'4M - SPS'!BW103</f>
        <v>3.9829999999999997E-2</v>
      </c>
      <c r="BX103" s="436">
        <f>'4M - SPS'!BX103</f>
        <v>4.0202000000000002E-2</v>
      </c>
      <c r="BY103" s="436">
        <f>'4M - SPS'!BY103</f>
        <v>4.0568E-2</v>
      </c>
      <c r="BZ103" s="436">
        <f>'4M - SPS'!BZ103</f>
        <v>4.1613999999999998E-2</v>
      </c>
      <c r="CA103" s="436">
        <f>'4M - SPS'!CA103</f>
        <v>4.3744999999999999E-2</v>
      </c>
      <c r="CB103" s="436">
        <f>'4M - SPS'!CB103</f>
        <v>8.1032999999999994E-2</v>
      </c>
      <c r="CC103" s="436">
        <f>'4M - SPS'!CC103</f>
        <v>7.6974000000000001E-2</v>
      </c>
      <c r="CD103" s="436">
        <f>'4M - SPS'!CD103</f>
        <v>7.7621999999999997E-2</v>
      </c>
      <c r="CE103" s="436">
        <f>'4M - SPS'!CE103</f>
        <v>7.6564999999999994E-2</v>
      </c>
      <c r="CF103" s="436">
        <f>'4M - SPS'!CF103</f>
        <v>4.2223999999999998E-2</v>
      </c>
      <c r="CG103" s="436">
        <f>'4M - SPS'!CG103</f>
        <v>4.2845000000000001E-2</v>
      </c>
      <c r="CH103" s="442">
        <f>'4M - SPS'!CH103</f>
        <v>3.9836000000000003E-2</v>
      </c>
    </row>
    <row r="104" spans="1:86" x14ac:dyDescent="0.3">
      <c r="A104" s="598"/>
      <c r="B104" s="11" t="str">
        <f t="shared" si="107"/>
        <v>Refrigeration</v>
      </c>
      <c r="C104" s="412">
        <f>'4M - SPS'!C104</f>
        <v>3.6018000000000001E-2</v>
      </c>
      <c r="D104" s="412">
        <f>'4M - SPS'!D104</f>
        <v>3.6332999999999997E-2</v>
      </c>
      <c r="E104" s="412">
        <f>'4M - SPS'!E104</f>
        <v>3.7146999999999999E-2</v>
      </c>
      <c r="F104" s="412">
        <f>'4M - SPS'!F104</f>
        <v>3.8649000000000003E-2</v>
      </c>
      <c r="G104" s="412">
        <f>'4M - SPS'!G104</f>
        <v>3.9656999999999998E-2</v>
      </c>
      <c r="H104" s="412">
        <f>'4M - SPS'!H104</f>
        <v>7.1591000000000002E-2</v>
      </c>
      <c r="I104" s="436">
        <f>'4M - SPS'!I104</f>
        <v>7.2470999999999994E-2</v>
      </c>
      <c r="J104" s="436">
        <f>'4M - SPS'!J104</f>
        <v>7.3424000000000003E-2</v>
      </c>
      <c r="K104" s="436">
        <f>'4M - SPS'!K104</f>
        <v>7.2287000000000004E-2</v>
      </c>
      <c r="L104" s="436">
        <f>'4M - SPS'!L104</f>
        <v>4.011E-2</v>
      </c>
      <c r="M104" s="436">
        <f>'4M - SPS'!M104</f>
        <v>4.0693E-2</v>
      </c>
      <c r="N104" s="436">
        <f>'4M - SPS'!N104</f>
        <v>3.7767000000000002E-2</v>
      </c>
      <c r="O104" s="436">
        <f>'4M - SPS'!O104</f>
        <v>3.7731000000000001E-2</v>
      </c>
      <c r="P104" s="436">
        <f>'4M - SPS'!P104</f>
        <v>3.7999999999999999E-2</v>
      </c>
      <c r="Q104" s="436">
        <f>'4M - SPS'!Q104</f>
        <v>3.9366999999999999E-2</v>
      </c>
      <c r="R104" s="436">
        <f>'4M - SPS'!R104</f>
        <v>4.0410000000000001E-2</v>
      </c>
      <c r="S104" s="436">
        <f>'4M - SPS'!S104</f>
        <v>4.1471000000000001E-2</v>
      </c>
      <c r="T104" s="436">
        <f>'4M - SPS'!T104</f>
        <v>7.6507000000000006E-2</v>
      </c>
      <c r="U104" s="436">
        <f>'4M - SPS'!U104</f>
        <v>7.2470999999999994E-2</v>
      </c>
      <c r="V104" s="436">
        <f>'4M - SPS'!V104</f>
        <v>7.3424000000000003E-2</v>
      </c>
      <c r="W104" s="436">
        <f>'4M - SPS'!W104</f>
        <v>7.2287000000000004E-2</v>
      </c>
      <c r="X104" s="436">
        <f>'4M - SPS'!X104</f>
        <v>4.011E-2</v>
      </c>
      <c r="Y104" s="436">
        <f>'4M - SPS'!Y104</f>
        <v>4.0693E-2</v>
      </c>
      <c r="Z104" s="436">
        <f>'4M - SPS'!Z104</f>
        <v>3.7767000000000002E-2</v>
      </c>
      <c r="AA104" s="436">
        <f>'4M - SPS'!AA104</f>
        <v>3.7731000000000001E-2</v>
      </c>
      <c r="AB104" s="436">
        <f>'4M - SPS'!AB104</f>
        <v>3.7999999999999999E-2</v>
      </c>
      <c r="AC104" s="436">
        <f>'4M - SPS'!AC104</f>
        <v>3.9366999999999999E-2</v>
      </c>
      <c r="AD104" s="436">
        <f>'4M - SPS'!AD104</f>
        <v>4.0410000000000001E-2</v>
      </c>
      <c r="AE104" s="436">
        <f>'4M - SPS'!AE104</f>
        <v>4.1471000000000001E-2</v>
      </c>
      <c r="AF104" s="436">
        <f>'4M - SPS'!AF104</f>
        <v>7.6507000000000006E-2</v>
      </c>
      <c r="AG104" s="436">
        <f>'4M - SPS'!AG104</f>
        <v>7.2470999999999994E-2</v>
      </c>
      <c r="AH104" s="436">
        <f>'4M - SPS'!AH104</f>
        <v>7.3424000000000003E-2</v>
      </c>
      <c r="AI104" s="436">
        <f>'4M - SPS'!AI104</f>
        <v>7.2287000000000004E-2</v>
      </c>
      <c r="AJ104" s="436">
        <f>'4M - SPS'!AJ104</f>
        <v>4.011E-2</v>
      </c>
      <c r="AK104" s="436">
        <f>'4M - SPS'!AK104</f>
        <v>4.0693E-2</v>
      </c>
      <c r="AL104" s="436">
        <f>'4M - SPS'!AL104</f>
        <v>3.7767000000000002E-2</v>
      </c>
      <c r="AM104" s="436">
        <f>'4M - SPS'!AM104</f>
        <v>3.7731000000000001E-2</v>
      </c>
      <c r="AN104" s="436">
        <f>'4M - SPS'!AN104</f>
        <v>3.7999999999999999E-2</v>
      </c>
      <c r="AO104" s="436">
        <f>'4M - SPS'!AO104</f>
        <v>3.9366999999999999E-2</v>
      </c>
      <c r="AP104" s="436">
        <f>'4M - SPS'!AP104</f>
        <v>4.0410000000000001E-2</v>
      </c>
      <c r="AQ104" s="436">
        <f>'4M - SPS'!AQ104</f>
        <v>4.1471000000000001E-2</v>
      </c>
      <c r="AR104" s="436">
        <f>'4M - SPS'!AR104</f>
        <v>7.6507000000000006E-2</v>
      </c>
      <c r="AS104" s="436">
        <f>'4M - SPS'!AS104</f>
        <v>7.2470999999999994E-2</v>
      </c>
      <c r="AT104" s="436">
        <f>'4M - SPS'!AT104</f>
        <v>7.3424000000000003E-2</v>
      </c>
      <c r="AU104" s="436">
        <f>'4M - SPS'!AU104</f>
        <v>7.2287000000000004E-2</v>
      </c>
      <c r="AV104" s="436">
        <f>'4M - SPS'!AV104</f>
        <v>4.011E-2</v>
      </c>
      <c r="AW104" s="436">
        <f>'4M - SPS'!AW104</f>
        <v>4.0693E-2</v>
      </c>
      <c r="AX104" s="436">
        <f>'4M - SPS'!AX104</f>
        <v>3.7767000000000002E-2</v>
      </c>
      <c r="AY104" s="436">
        <f>'4M - SPS'!AY104</f>
        <v>3.7731000000000001E-2</v>
      </c>
      <c r="AZ104" s="436">
        <f>'4M - SPS'!AZ104</f>
        <v>3.7999999999999999E-2</v>
      </c>
      <c r="BA104" s="436">
        <f>'4M - SPS'!BA104</f>
        <v>3.9366999999999999E-2</v>
      </c>
      <c r="BB104" s="436">
        <f>'4M - SPS'!BB104</f>
        <v>4.0410000000000001E-2</v>
      </c>
      <c r="BC104" s="436">
        <f>'4M - SPS'!BC104</f>
        <v>4.1471000000000001E-2</v>
      </c>
      <c r="BD104" s="436">
        <f>'4M - SPS'!BD104</f>
        <v>7.6507000000000006E-2</v>
      </c>
      <c r="BE104" s="436">
        <f>'4M - SPS'!BE104</f>
        <v>7.2470999999999994E-2</v>
      </c>
      <c r="BF104" s="436">
        <f>'4M - SPS'!BF104</f>
        <v>7.3424000000000003E-2</v>
      </c>
      <c r="BG104" s="436">
        <f>'4M - SPS'!BG104</f>
        <v>7.2287000000000004E-2</v>
      </c>
      <c r="BH104" s="436">
        <f>'4M - SPS'!BH104</f>
        <v>4.011E-2</v>
      </c>
      <c r="BI104" s="436">
        <f>'4M - SPS'!BI104</f>
        <v>4.0693E-2</v>
      </c>
      <c r="BJ104" s="436">
        <f>'4M - SPS'!BJ104</f>
        <v>3.7767000000000002E-2</v>
      </c>
      <c r="BK104" s="436">
        <f>'4M - SPS'!BK104</f>
        <v>3.7731000000000001E-2</v>
      </c>
      <c r="BL104" s="436">
        <f>'4M - SPS'!BL104</f>
        <v>3.7999999999999999E-2</v>
      </c>
      <c r="BM104" s="436">
        <f>'4M - SPS'!BM104</f>
        <v>3.9366999999999999E-2</v>
      </c>
      <c r="BN104" s="436">
        <f>'4M - SPS'!BN104</f>
        <v>4.0410000000000001E-2</v>
      </c>
      <c r="BO104" s="436">
        <f>'4M - SPS'!BO104</f>
        <v>4.1471000000000001E-2</v>
      </c>
      <c r="BP104" s="436">
        <f>'4M - SPS'!BP104</f>
        <v>7.6507000000000006E-2</v>
      </c>
      <c r="BQ104" s="436">
        <f>'4M - SPS'!BQ104</f>
        <v>7.2470999999999994E-2</v>
      </c>
      <c r="BR104" s="436">
        <f>'4M - SPS'!BR104</f>
        <v>7.3424000000000003E-2</v>
      </c>
      <c r="BS104" s="436">
        <f>'4M - SPS'!BS104</f>
        <v>7.2287000000000004E-2</v>
      </c>
      <c r="BT104" s="436">
        <f>'4M - SPS'!BT104</f>
        <v>4.011E-2</v>
      </c>
      <c r="BU104" s="436">
        <f>'4M - SPS'!BU104</f>
        <v>4.0693E-2</v>
      </c>
      <c r="BV104" s="436">
        <f>'4M - SPS'!BV104</f>
        <v>3.7767000000000002E-2</v>
      </c>
      <c r="BW104" s="436">
        <f>'4M - SPS'!BW104</f>
        <v>3.7731000000000001E-2</v>
      </c>
      <c r="BX104" s="436">
        <f>'4M - SPS'!BX104</f>
        <v>3.7999999999999999E-2</v>
      </c>
      <c r="BY104" s="436">
        <f>'4M - SPS'!BY104</f>
        <v>3.9366999999999999E-2</v>
      </c>
      <c r="BZ104" s="436">
        <f>'4M - SPS'!BZ104</f>
        <v>4.0410000000000001E-2</v>
      </c>
      <c r="CA104" s="436">
        <f>'4M - SPS'!CA104</f>
        <v>4.1471000000000001E-2</v>
      </c>
      <c r="CB104" s="436">
        <f>'4M - SPS'!CB104</f>
        <v>7.6507000000000006E-2</v>
      </c>
      <c r="CC104" s="436">
        <f>'4M - SPS'!CC104</f>
        <v>7.2470999999999994E-2</v>
      </c>
      <c r="CD104" s="436">
        <f>'4M - SPS'!CD104</f>
        <v>7.3424000000000003E-2</v>
      </c>
      <c r="CE104" s="436">
        <f>'4M - SPS'!CE104</f>
        <v>7.2287000000000004E-2</v>
      </c>
      <c r="CF104" s="436">
        <f>'4M - SPS'!CF104</f>
        <v>4.011E-2</v>
      </c>
      <c r="CG104" s="436">
        <f>'4M - SPS'!CG104</f>
        <v>4.0693E-2</v>
      </c>
      <c r="CH104" s="442">
        <f>'4M - SPS'!CH104</f>
        <v>3.7767000000000002E-2</v>
      </c>
    </row>
    <row r="105" spans="1:86" ht="15" thickBot="1" x14ac:dyDescent="0.35">
      <c r="A105" s="599"/>
      <c r="B105" s="16" t="str">
        <f t="shared" si="107"/>
        <v>Water Heating</v>
      </c>
      <c r="C105" s="411">
        <f>'4M - SPS'!C105</f>
        <v>3.7747000000000003E-2</v>
      </c>
      <c r="D105" s="411">
        <f>'4M - SPS'!D105</f>
        <v>3.8657999999999998E-2</v>
      </c>
      <c r="E105" s="411">
        <f>'4M - SPS'!E105</f>
        <v>4.0169999999999997E-2</v>
      </c>
      <c r="F105" s="411">
        <f>'4M - SPS'!F105</f>
        <v>4.2594E-2</v>
      </c>
      <c r="G105" s="411">
        <f>'4M - SPS'!G105</f>
        <v>4.3942000000000002E-2</v>
      </c>
      <c r="H105" s="411">
        <f>'4M - SPS'!H105</f>
        <v>8.3081000000000002E-2</v>
      </c>
      <c r="I105" s="434">
        <f>'4M - SPS'!I105</f>
        <v>8.1969E-2</v>
      </c>
      <c r="J105" s="434">
        <f>'4M - SPS'!J105</f>
        <v>8.4942000000000004E-2</v>
      </c>
      <c r="K105" s="434">
        <f>'4M - SPS'!K105</f>
        <v>8.1456000000000001E-2</v>
      </c>
      <c r="L105" s="434">
        <f>'4M - SPS'!L105</f>
        <v>4.4394999999999997E-2</v>
      </c>
      <c r="M105" s="434">
        <f>'4M - SPS'!M105</f>
        <v>4.5121000000000001E-2</v>
      </c>
      <c r="N105" s="434">
        <f>'4M - SPS'!N105</f>
        <v>4.0204999999999998E-2</v>
      </c>
      <c r="O105" s="434">
        <f>'4M - SPS'!O105</f>
        <v>3.9265000000000001E-2</v>
      </c>
      <c r="P105" s="434">
        <f>'4M - SPS'!P105</f>
        <v>4.0346E-2</v>
      </c>
      <c r="Q105" s="434">
        <f>'4M - SPS'!Q105</f>
        <v>4.2657E-2</v>
      </c>
      <c r="R105" s="434">
        <f>'4M - SPS'!R105</f>
        <v>4.4724E-2</v>
      </c>
      <c r="S105" s="434">
        <f>'4M - SPS'!S105</f>
        <v>4.6117999999999999E-2</v>
      </c>
      <c r="T105" s="434">
        <f>'4M - SPS'!T105</f>
        <v>8.8703000000000004E-2</v>
      </c>
      <c r="U105" s="434">
        <f>'4M - SPS'!U105</f>
        <v>8.1969E-2</v>
      </c>
      <c r="V105" s="434">
        <f>'4M - SPS'!V105</f>
        <v>8.4942000000000004E-2</v>
      </c>
      <c r="W105" s="434">
        <f>'4M - SPS'!W105</f>
        <v>8.1456000000000001E-2</v>
      </c>
      <c r="X105" s="434">
        <f>'4M - SPS'!X105</f>
        <v>4.4394999999999997E-2</v>
      </c>
      <c r="Y105" s="434">
        <f>'4M - SPS'!Y105</f>
        <v>4.5121000000000001E-2</v>
      </c>
      <c r="Z105" s="434">
        <f>'4M - SPS'!Z105</f>
        <v>4.0204999999999998E-2</v>
      </c>
      <c r="AA105" s="434">
        <f>'4M - SPS'!AA105</f>
        <v>3.9265000000000001E-2</v>
      </c>
      <c r="AB105" s="434">
        <f>'4M - SPS'!AB105</f>
        <v>4.0346E-2</v>
      </c>
      <c r="AC105" s="434">
        <f>'4M - SPS'!AC105</f>
        <v>4.2657E-2</v>
      </c>
      <c r="AD105" s="434">
        <f>'4M - SPS'!AD105</f>
        <v>4.4724E-2</v>
      </c>
      <c r="AE105" s="434">
        <f>'4M - SPS'!AE105</f>
        <v>4.6117999999999999E-2</v>
      </c>
      <c r="AF105" s="434">
        <f>'4M - SPS'!AF105</f>
        <v>8.8703000000000004E-2</v>
      </c>
      <c r="AG105" s="434">
        <f>'4M - SPS'!AG105</f>
        <v>8.1969E-2</v>
      </c>
      <c r="AH105" s="434">
        <f>'4M - SPS'!AH105</f>
        <v>8.4942000000000004E-2</v>
      </c>
      <c r="AI105" s="434">
        <f>'4M - SPS'!AI105</f>
        <v>8.1456000000000001E-2</v>
      </c>
      <c r="AJ105" s="434">
        <f>'4M - SPS'!AJ105</f>
        <v>4.4394999999999997E-2</v>
      </c>
      <c r="AK105" s="434">
        <f>'4M - SPS'!AK105</f>
        <v>4.5121000000000001E-2</v>
      </c>
      <c r="AL105" s="434">
        <f>'4M - SPS'!AL105</f>
        <v>4.0204999999999998E-2</v>
      </c>
      <c r="AM105" s="434">
        <f>'4M - SPS'!AM105</f>
        <v>3.9265000000000001E-2</v>
      </c>
      <c r="AN105" s="434">
        <f>'4M - SPS'!AN105</f>
        <v>4.0346E-2</v>
      </c>
      <c r="AO105" s="434">
        <f>'4M - SPS'!AO105</f>
        <v>4.2657E-2</v>
      </c>
      <c r="AP105" s="434">
        <f>'4M - SPS'!AP105</f>
        <v>4.4724E-2</v>
      </c>
      <c r="AQ105" s="434">
        <f>'4M - SPS'!AQ105</f>
        <v>4.6117999999999999E-2</v>
      </c>
      <c r="AR105" s="434">
        <f>'4M - SPS'!AR105</f>
        <v>8.8703000000000004E-2</v>
      </c>
      <c r="AS105" s="434">
        <f>'4M - SPS'!AS105</f>
        <v>8.1969E-2</v>
      </c>
      <c r="AT105" s="434">
        <f>'4M - SPS'!AT105</f>
        <v>8.4942000000000004E-2</v>
      </c>
      <c r="AU105" s="434">
        <f>'4M - SPS'!AU105</f>
        <v>8.1456000000000001E-2</v>
      </c>
      <c r="AV105" s="434">
        <f>'4M - SPS'!AV105</f>
        <v>4.4394999999999997E-2</v>
      </c>
      <c r="AW105" s="434">
        <f>'4M - SPS'!AW105</f>
        <v>4.5121000000000001E-2</v>
      </c>
      <c r="AX105" s="434">
        <f>'4M - SPS'!AX105</f>
        <v>4.0204999999999998E-2</v>
      </c>
      <c r="AY105" s="434">
        <f>'4M - SPS'!AY105</f>
        <v>3.9265000000000001E-2</v>
      </c>
      <c r="AZ105" s="434">
        <f>'4M - SPS'!AZ105</f>
        <v>4.0346E-2</v>
      </c>
      <c r="BA105" s="434">
        <f>'4M - SPS'!BA105</f>
        <v>4.2657E-2</v>
      </c>
      <c r="BB105" s="434">
        <f>'4M - SPS'!BB105</f>
        <v>4.4724E-2</v>
      </c>
      <c r="BC105" s="434">
        <f>'4M - SPS'!BC105</f>
        <v>4.6117999999999999E-2</v>
      </c>
      <c r="BD105" s="434">
        <f>'4M - SPS'!BD105</f>
        <v>8.8703000000000004E-2</v>
      </c>
      <c r="BE105" s="434">
        <f>'4M - SPS'!BE105</f>
        <v>8.1969E-2</v>
      </c>
      <c r="BF105" s="434">
        <f>'4M - SPS'!BF105</f>
        <v>8.4942000000000004E-2</v>
      </c>
      <c r="BG105" s="434">
        <f>'4M - SPS'!BG105</f>
        <v>8.1456000000000001E-2</v>
      </c>
      <c r="BH105" s="434">
        <f>'4M - SPS'!BH105</f>
        <v>4.4394999999999997E-2</v>
      </c>
      <c r="BI105" s="434">
        <f>'4M - SPS'!BI105</f>
        <v>4.5121000000000001E-2</v>
      </c>
      <c r="BJ105" s="434">
        <f>'4M - SPS'!BJ105</f>
        <v>4.0204999999999998E-2</v>
      </c>
      <c r="BK105" s="434">
        <f>'4M - SPS'!BK105</f>
        <v>3.9265000000000001E-2</v>
      </c>
      <c r="BL105" s="434">
        <f>'4M - SPS'!BL105</f>
        <v>4.0346E-2</v>
      </c>
      <c r="BM105" s="434">
        <f>'4M - SPS'!BM105</f>
        <v>4.2657E-2</v>
      </c>
      <c r="BN105" s="434">
        <f>'4M - SPS'!BN105</f>
        <v>4.4724E-2</v>
      </c>
      <c r="BO105" s="434">
        <f>'4M - SPS'!BO105</f>
        <v>4.6117999999999999E-2</v>
      </c>
      <c r="BP105" s="434">
        <f>'4M - SPS'!BP105</f>
        <v>8.8703000000000004E-2</v>
      </c>
      <c r="BQ105" s="434">
        <f>'4M - SPS'!BQ105</f>
        <v>8.1969E-2</v>
      </c>
      <c r="BR105" s="434">
        <f>'4M - SPS'!BR105</f>
        <v>8.4942000000000004E-2</v>
      </c>
      <c r="BS105" s="434">
        <f>'4M - SPS'!BS105</f>
        <v>8.1456000000000001E-2</v>
      </c>
      <c r="BT105" s="434">
        <f>'4M - SPS'!BT105</f>
        <v>4.4394999999999997E-2</v>
      </c>
      <c r="BU105" s="434">
        <f>'4M - SPS'!BU105</f>
        <v>4.5121000000000001E-2</v>
      </c>
      <c r="BV105" s="434">
        <f>'4M - SPS'!BV105</f>
        <v>4.0204999999999998E-2</v>
      </c>
      <c r="BW105" s="434">
        <f>'4M - SPS'!BW105</f>
        <v>3.9265000000000001E-2</v>
      </c>
      <c r="BX105" s="434">
        <f>'4M - SPS'!BX105</f>
        <v>4.0346E-2</v>
      </c>
      <c r="BY105" s="434">
        <f>'4M - SPS'!BY105</f>
        <v>4.2657E-2</v>
      </c>
      <c r="BZ105" s="434">
        <f>'4M - SPS'!BZ105</f>
        <v>4.4724E-2</v>
      </c>
      <c r="CA105" s="434">
        <f>'4M - SPS'!CA105</f>
        <v>4.6117999999999999E-2</v>
      </c>
      <c r="CB105" s="434">
        <f>'4M - SPS'!CB105</f>
        <v>8.8703000000000004E-2</v>
      </c>
      <c r="CC105" s="434">
        <f>'4M - SPS'!CC105</f>
        <v>8.1969E-2</v>
      </c>
      <c r="CD105" s="434">
        <f>'4M - SPS'!CD105</f>
        <v>8.4942000000000004E-2</v>
      </c>
      <c r="CE105" s="434">
        <f>'4M - SPS'!CE105</f>
        <v>8.1456000000000001E-2</v>
      </c>
      <c r="CF105" s="434">
        <f>'4M - SPS'!CF105</f>
        <v>4.4394999999999997E-2</v>
      </c>
      <c r="CG105" s="434">
        <f>'4M - SPS'!CG105</f>
        <v>4.5121000000000001E-2</v>
      </c>
      <c r="CH105" s="441">
        <f>'4M - SPS'!CH105</f>
        <v>4.0204999999999998E-2</v>
      </c>
    </row>
    <row r="106" spans="1:86" x14ac:dyDescent="0.3">
      <c r="C106" s="410" t="s">
        <v>232</v>
      </c>
      <c r="I106" s="435" t="s">
        <v>255</v>
      </c>
    </row>
    <row r="107" spans="1:86" hidden="1" x14ac:dyDescent="0.3">
      <c r="A107" s="584" t="s">
        <v>121</v>
      </c>
      <c r="B107" s="586" t="s">
        <v>122</v>
      </c>
      <c r="C107" s="587"/>
      <c r="D107" s="587"/>
      <c r="E107" s="587"/>
      <c r="F107" s="587"/>
      <c r="G107" s="587"/>
      <c r="H107" s="587"/>
      <c r="I107" s="587"/>
      <c r="J107" s="587"/>
      <c r="K107" s="587"/>
      <c r="L107" s="587"/>
      <c r="M107" s="587"/>
      <c r="N107" s="600"/>
      <c r="O107" s="586" t="s">
        <v>122</v>
      </c>
      <c r="P107" s="587"/>
      <c r="Q107" s="587"/>
      <c r="R107" s="587"/>
      <c r="S107" s="587"/>
      <c r="T107" s="587"/>
      <c r="U107" s="587"/>
      <c r="V107" s="587"/>
      <c r="W107" s="587"/>
      <c r="X107" s="587"/>
      <c r="Y107" s="587"/>
      <c r="Z107" s="587"/>
      <c r="AA107" s="586" t="s">
        <v>122</v>
      </c>
      <c r="AB107" s="587"/>
      <c r="AC107" s="587"/>
      <c r="AD107" s="587"/>
      <c r="AE107" s="587"/>
      <c r="AF107" s="587"/>
      <c r="AG107" s="587"/>
      <c r="AH107" s="587"/>
      <c r="AI107" s="587"/>
      <c r="AJ107" s="587"/>
      <c r="AK107" s="587"/>
      <c r="AL107" s="587"/>
      <c r="AM107" s="586" t="s">
        <v>122</v>
      </c>
      <c r="AN107" s="587"/>
      <c r="AO107" s="587"/>
      <c r="AP107" s="587"/>
      <c r="AQ107" s="587"/>
      <c r="AR107" s="587"/>
      <c r="AS107" s="587"/>
      <c r="AT107" s="587"/>
      <c r="AU107" s="587"/>
      <c r="AV107" s="587"/>
      <c r="AW107" s="587"/>
      <c r="AX107" s="587"/>
      <c r="AY107" s="586" t="s">
        <v>122</v>
      </c>
      <c r="AZ107" s="587"/>
      <c r="BA107" s="587"/>
      <c r="BB107" s="587"/>
      <c r="BC107" s="587"/>
      <c r="BD107" s="587"/>
      <c r="BE107" s="587"/>
      <c r="BF107" s="587"/>
      <c r="BG107" s="587"/>
      <c r="BH107" s="587"/>
      <c r="BI107" s="587"/>
      <c r="BJ107" s="587"/>
      <c r="BK107" s="586" t="s">
        <v>122</v>
      </c>
      <c r="BL107" s="587"/>
      <c r="BM107" s="587"/>
      <c r="BN107" s="587"/>
      <c r="BO107" s="587"/>
      <c r="BP107" s="587"/>
      <c r="BQ107" s="587"/>
      <c r="BR107" s="587"/>
      <c r="BS107" s="587"/>
      <c r="BT107" s="587"/>
      <c r="BU107" s="587"/>
      <c r="BV107" s="587"/>
      <c r="BW107" s="586" t="s">
        <v>122</v>
      </c>
      <c r="BX107" s="587"/>
      <c r="BY107" s="587"/>
      <c r="BZ107" s="587"/>
      <c r="CA107" s="587"/>
      <c r="CB107" s="587"/>
      <c r="CC107" s="587"/>
      <c r="CD107" s="587"/>
      <c r="CE107" s="587"/>
      <c r="CF107" s="587"/>
      <c r="CG107" s="587"/>
      <c r="CH107" s="601"/>
    </row>
    <row r="108" spans="1:86" ht="15" hidden="1" thickBot="1" x14ac:dyDescent="0.35">
      <c r="A108" s="585"/>
      <c r="B108" s="590" t="s">
        <v>234</v>
      </c>
      <c r="C108" s="591"/>
      <c r="D108" s="591"/>
      <c r="E108" s="591"/>
      <c r="F108" s="591"/>
      <c r="G108" s="591"/>
      <c r="H108" s="591"/>
      <c r="I108" s="591"/>
      <c r="J108" s="591"/>
      <c r="K108" s="591"/>
      <c r="L108" s="591"/>
      <c r="M108" s="591"/>
      <c r="N108" s="602"/>
      <c r="O108" s="590" t="s">
        <v>234</v>
      </c>
      <c r="P108" s="591"/>
      <c r="Q108" s="591"/>
      <c r="R108" s="591"/>
      <c r="S108" s="591"/>
      <c r="T108" s="591"/>
      <c r="U108" s="591"/>
      <c r="V108" s="591"/>
      <c r="W108" s="591"/>
      <c r="X108" s="591"/>
      <c r="Y108" s="591"/>
      <c r="Z108" s="591"/>
      <c r="AA108" s="590" t="s">
        <v>234</v>
      </c>
      <c r="AB108" s="591"/>
      <c r="AC108" s="591"/>
      <c r="AD108" s="591"/>
      <c r="AE108" s="591"/>
      <c r="AF108" s="591"/>
      <c r="AG108" s="591"/>
      <c r="AH108" s="591"/>
      <c r="AI108" s="591"/>
      <c r="AJ108" s="591"/>
      <c r="AK108" s="591"/>
      <c r="AL108" s="591"/>
      <c r="AM108" s="590" t="s">
        <v>123</v>
      </c>
      <c r="AN108" s="591"/>
      <c r="AO108" s="591"/>
      <c r="AP108" s="591"/>
      <c r="AQ108" s="591"/>
      <c r="AR108" s="591"/>
      <c r="AS108" s="591"/>
      <c r="AT108" s="591"/>
      <c r="AU108" s="591"/>
      <c r="AV108" s="591"/>
      <c r="AW108" s="591"/>
      <c r="AX108" s="591"/>
      <c r="AY108" s="590" t="s">
        <v>234</v>
      </c>
      <c r="AZ108" s="591"/>
      <c r="BA108" s="591"/>
      <c r="BB108" s="591"/>
      <c r="BC108" s="591"/>
      <c r="BD108" s="591"/>
      <c r="BE108" s="591"/>
      <c r="BF108" s="591"/>
      <c r="BG108" s="591"/>
      <c r="BH108" s="591"/>
      <c r="BI108" s="591"/>
      <c r="BJ108" s="591"/>
      <c r="BK108" s="590" t="s">
        <v>234</v>
      </c>
      <c r="BL108" s="591"/>
      <c r="BM108" s="591"/>
      <c r="BN108" s="591"/>
      <c r="BO108" s="591"/>
      <c r="BP108" s="591"/>
      <c r="BQ108" s="591"/>
      <c r="BR108" s="591"/>
      <c r="BS108" s="591"/>
      <c r="BT108" s="591"/>
      <c r="BU108" s="591"/>
      <c r="BV108" s="591"/>
      <c r="BW108" s="590" t="s">
        <v>234</v>
      </c>
      <c r="BX108" s="591"/>
      <c r="BY108" s="591"/>
      <c r="BZ108" s="591"/>
      <c r="CA108" s="591"/>
      <c r="CB108" s="591"/>
      <c r="CC108" s="591"/>
      <c r="CD108" s="591"/>
      <c r="CE108" s="591"/>
      <c r="CF108" s="591"/>
      <c r="CG108" s="591"/>
      <c r="CH108" s="591"/>
    </row>
    <row r="109" spans="1:86" ht="15" hidden="1" thickBot="1" x14ac:dyDescent="0.35">
      <c r="A109" s="581"/>
      <c r="B109" s="306" t="s">
        <v>143</v>
      </c>
      <c r="C109" s="174">
        <f>C$4</f>
        <v>44927</v>
      </c>
      <c r="D109" s="174">
        <f t="shared" ref="D109:BO109" si="108">D$4</f>
        <v>44958</v>
      </c>
      <c r="E109" s="174">
        <f t="shared" si="108"/>
        <v>44986</v>
      </c>
      <c r="F109" s="174">
        <f t="shared" si="108"/>
        <v>45017</v>
      </c>
      <c r="G109" s="174">
        <f t="shared" si="108"/>
        <v>45047</v>
      </c>
      <c r="H109" s="174">
        <f t="shared" si="108"/>
        <v>45078</v>
      </c>
      <c r="I109" s="174">
        <f t="shared" si="108"/>
        <v>45108</v>
      </c>
      <c r="J109" s="174">
        <f t="shared" si="108"/>
        <v>45139</v>
      </c>
      <c r="K109" s="174">
        <f t="shared" si="108"/>
        <v>45170</v>
      </c>
      <c r="L109" s="174">
        <f t="shared" si="108"/>
        <v>45200</v>
      </c>
      <c r="M109" s="174">
        <f t="shared" si="108"/>
        <v>45231</v>
      </c>
      <c r="N109" s="174">
        <f t="shared" si="108"/>
        <v>45261</v>
      </c>
      <c r="O109" s="174">
        <f t="shared" si="108"/>
        <v>45292</v>
      </c>
      <c r="P109" s="174">
        <f t="shared" si="108"/>
        <v>45323</v>
      </c>
      <c r="Q109" s="174">
        <f t="shared" si="108"/>
        <v>45352</v>
      </c>
      <c r="R109" s="174">
        <f t="shared" si="108"/>
        <v>45383</v>
      </c>
      <c r="S109" s="174">
        <f t="shared" si="108"/>
        <v>45413</v>
      </c>
      <c r="T109" s="174">
        <f t="shared" si="108"/>
        <v>45444</v>
      </c>
      <c r="U109" s="174">
        <f t="shared" si="108"/>
        <v>45474</v>
      </c>
      <c r="V109" s="174">
        <f t="shared" si="108"/>
        <v>45505</v>
      </c>
      <c r="W109" s="174">
        <f t="shared" si="108"/>
        <v>45536</v>
      </c>
      <c r="X109" s="174">
        <f t="shared" si="108"/>
        <v>45566</v>
      </c>
      <c r="Y109" s="174">
        <f t="shared" si="108"/>
        <v>45597</v>
      </c>
      <c r="Z109" s="174">
        <f t="shared" si="108"/>
        <v>45627</v>
      </c>
      <c r="AA109" s="174">
        <f t="shared" si="108"/>
        <v>45658</v>
      </c>
      <c r="AB109" s="174">
        <f t="shared" si="108"/>
        <v>45689</v>
      </c>
      <c r="AC109" s="174">
        <f t="shared" si="108"/>
        <v>45717</v>
      </c>
      <c r="AD109" s="174">
        <f t="shared" si="108"/>
        <v>45748</v>
      </c>
      <c r="AE109" s="174">
        <f t="shared" si="108"/>
        <v>45778</v>
      </c>
      <c r="AF109" s="174">
        <f t="shared" si="108"/>
        <v>45809</v>
      </c>
      <c r="AG109" s="174">
        <f t="shared" si="108"/>
        <v>45839</v>
      </c>
      <c r="AH109" s="174">
        <f t="shared" si="108"/>
        <v>45870</v>
      </c>
      <c r="AI109" s="174">
        <f t="shared" si="108"/>
        <v>45901</v>
      </c>
      <c r="AJ109" s="174">
        <f t="shared" si="108"/>
        <v>45931</v>
      </c>
      <c r="AK109" s="174">
        <f t="shared" si="108"/>
        <v>45962</v>
      </c>
      <c r="AL109" s="174">
        <f t="shared" si="108"/>
        <v>45992</v>
      </c>
      <c r="AM109" s="174">
        <f t="shared" si="108"/>
        <v>46023</v>
      </c>
      <c r="AN109" s="174">
        <f t="shared" si="108"/>
        <v>46054</v>
      </c>
      <c r="AO109" s="174">
        <f t="shared" si="108"/>
        <v>46082</v>
      </c>
      <c r="AP109" s="174">
        <f t="shared" si="108"/>
        <v>46113</v>
      </c>
      <c r="AQ109" s="174">
        <f t="shared" si="108"/>
        <v>46143</v>
      </c>
      <c r="AR109" s="174">
        <f t="shared" si="108"/>
        <v>46174</v>
      </c>
      <c r="AS109" s="174">
        <f t="shared" si="108"/>
        <v>46204</v>
      </c>
      <c r="AT109" s="174">
        <f t="shared" si="108"/>
        <v>46235</v>
      </c>
      <c r="AU109" s="174">
        <f t="shared" si="108"/>
        <v>46266</v>
      </c>
      <c r="AV109" s="174">
        <f t="shared" si="108"/>
        <v>46296</v>
      </c>
      <c r="AW109" s="174">
        <f t="shared" si="108"/>
        <v>46327</v>
      </c>
      <c r="AX109" s="174">
        <f t="shared" si="108"/>
        <v>46357</v>
      </c>
      <c r="AY109" s="174">
        <f t="shared" si="108"/>
        <v>46388</v>
      </c>
      <c r="AZ109" s="174">
        <f t="shared" si="108"/>
        <v>46419</v>
      </c>
      <c r="BA109" s="174">
        <f t="shared" si="108"/>
        <v>46447</v>
      </c>
      <c r="BB109" s="174">
        <f t="shared" si="108"/>
        <v>46478</v>
      </c>
      <c r="BC109" s="174">
        <f t="shared" si="108"/>
        <v>46508</v>
      </c>
      <c r="BD109" s="174">
        <f t="shared" si="108"/>
        <v>46539</v>
      </c>
      <c r="BE109" s="174">
        <f t="shared" si="108"/>
        <v>46569</v>
      </c>
      <c r="BF109" s="174">
        <f t="shared" si="108"/>
        <v>46600</v>
      </c>
      <c r="BG109" s="174">
        <f t="shared" si="108"/>
        <v>46631</v>
      </c>
      <c r="BH109" s="174">
        <f t="shared" si="108"/>
        <v>46661</v>
      </c>
      <c r="BI109" s="174">
        <f t="shared" si="108"/>
        <v>46692</v>
      </c>
      <c r="BJ109" s="174">
        <f t="shared" si="108"/>
        <v>46722</v>
      </c>
      <c r="BK109" s="174">
        <f t="shared" si="108"/>
        <v>46753</v>
      </c>
      <c r="BL109" s="174">
        <f t="shared" si="108"/>
        <v>46784</v>
      </c>
      <c r="BM109" s="174">
        <f t="shared" si="108"/>
        <v>46813</v>
      </c>
      <c r="BN109" s="174">
        <f t="shared" si="108"/>
        <v>46844</v>
      </c>
      <c r="BO109" s="174">
        <f t="shared" si="108"/>
        <v>46874</v>
      </c>
      <c r="BP109" s="174">
        <f t="shared" ref="BP109:CH109" si="109">BP$4</f>
        <v>46905</v>
      </c>
      <c r="BQ109" s="174">
        <f t="shared" si="109"/>
        <v>46935</v>
      </c>
      <c r="BR109" s="174">
        <f t="shared" si="109"/>
        <v>46966</v>
      </c>
      <c r="BS109" s="174">
        <f t="shared" si="109"/>
        <v>46997</v>
      </c>
      <c r="BT109" s="174">
        <f t="shared" si="109"/>
        <v>47027</v>
      </c>
      <c r="BU109" s="174">
        <f t="shared" si="109"/>
        <v>47058</v>
      </c>
      <c r="BV109" s="174">
        <f t="shared" si="109"/>
        <v>47088</v>
      </c>
      <c r="BW109" s="174">
        <f t="shared" si="109"/>
        <v>47119</v>
      </c>
      <c r="BX109" s="174">
        <f t="shared" si="109"/>
        <v>47150</v>
      </c>
      <c r="BY109" s="174">
        <f t="shared" si="109"/>
        <v>47178</v>
      </c>
      <c r="BZ109" s="174">
        <f t="shared" si="109"/>
        <v>47209</v>
      </c>
      <c r="CA109" s="174">
        <f t="shared" si="109"/>
        <v>47239</v>
      </c>
      <c r="CB109" s="174">
        <f t="shared" si="109"/>
        <v>47270</v>
      </c>
      <c r="CC109" s="174">
        <f t="shared" si="109"/>
        <v>47300</v>
      </c>
      <c r="CD109" s="174">
        <f t="shared" si="109"/>
        <v>47331</v>
      </c>
      <c r="CE109" s="174">
        <f t="shared" si="109"/>
        <v>47362</v>
      </c>
      <c r="CF109" s="174">
        <f t="shared" si="109"/>
        <v>47392</v>
      </c>
      <c r="CG109" s="174">
        <f t="shared" si="109"/>
        <v>47423</v>
      </c>
      <c r="CH109" s="175">
        <f t="shared" si="109"/>
        <v>47453</v>
      </c>
    </row>
    <row r="110" spans="1:86" hidden="1" x14ac:dyDescent="0.3">
      <c r="A110" s="581"/>
      <c r="B110" s="284" t="s">
        <v>20</v>
      </c>
      <c r="C110" s="417">
        <f>'4M - SPS'!C110</f>
        <v>3.5461181829163087E-2</v>
      </c>
      <c r="D110" s="417">
        <f>'4M - SPS'!D110</f>
        <v>3.5803688506613855E-2</v>
      </c>
      <c r="E110" s="417">
        <f>'4M - SPS'!E110</f>
        <v>3.5836947009265943E-2</v>
      </c>
      <c r="F110" s="417">
        <f>'4M - SPS'!F110</f>
        <v>3.724710678873152E-2</v>
      </c>
      <c r="G110" s="417">
        <f>'4M - SPS'!G110</f>
        <v>3.8516410091400353E-2</v>
      </c>
      <c r="H110" s="417">
        <f>'4M - SPS'!H110</f>
        <v>6.6309462665942689E-2</v>
      </c>
      <c r="I110" s="440">
        <f>'4M - SPS'!I110</f>
        <v>6.7753562472526563E-2</v>
      </c>
      <c r="J110" s="440">
        <f>'4M - SPS'!J110</f>
        <v>6.823915742998507E-2</v>
      </c>
      <c r="K110" s="440">
        <f>'4M - SPS'!K110</f>
        <v>6.7525399252015297E-2</v>
      </c>
      <c r="L110" s="440">
        <f>'4M - SPS'!L110</f>
        <v>3.9063382109163408E-2</v>
      </c>
      <c r="M110" s="440">
        <f>'4M - SPS'!M110</f>
        <v>3.9553696920511257E-2</v>
      </c>
      <c r="N110" s="440">
        <f>'4M - SPS'!N110</f>
        <v>3.7562326323709046E-2</v>
      </c>
      <c r="O110" s="440">
        <f>'4M - SPS'!O110</f>
        <v>3.7309360712313777E-2</v>
      </c>
      <c r="P110" s="440">
        <f>'4M - SPS'!P110</f>
        <v>3.7592595090519432E-2</v>
      </c>
      <c r="Q110" s="440">
        <f>'4M - SPS'!Q110</f>
        <v>3.790549063990227E-2</v>
      </c>
      <c r="R110" s="440">
        <f>'4M - SPS'!R110</f>
        <v>3.8795312696370085E-2</v>
      </c>
      <c r="S110" s="440">
        <f>'4M - SPS'!S110</f>
        <v>4.0256529624143049E-2</v>
      </c>
      <c r="T110" s="440">
        <f>'4M - SPS'!T110</f>
        <v>7.0755895095357096E-2</v>
      </c>
      <c r="U110" s="440">
        <f>'4M - SPS'!U110</f>
        <v>6.7753562472526563E-2</v>
      </c>
      <c r="V110" s="440">
        <f>'4M - SPS'!V110</f>
        <v>6.823915742998507E-2</v>
      </c>
      <c r="W110" s="440">
        <f>'4M - SPS'!W110</f>
        <v>6.7525399252015297E-2</v>
      </c>
      <c r="X110" s="440">
        <f>'4M - SPS'!X110</f>
        <v>3.9063382109163408E-2</v>
      </c>
      <c r="Y110" s="440">
        <f>'4M - SPS'!Y110</f>
        <v>3.9553696920511257E-2</v>
      </c>
      <c r="Z110" s="440">
        <f>'4M - SPS'!Z110</f>
        <v>3.7562326323709046E-2</v>
      </c>
      <c r="AA110" s="440">
        <f>'4M - SPS'!AA110</f>
        <v>3.7309360712313777E-2</v>
      </c>
      <c r="AB110" s="440">
        <f>'4M - SPS'!AB110</f>
        <v>3.7592595090519432E-2</v>
      </c>
      <c r="AC110" s="440">
        <f>'4M - SPS'!AC110</f>
        <v>3.790549063990227E-2</v>
      </c>
      <c r="AD110" s="440">
        <f>'4M - SPS'!AD110</f>
        <v>3.8795312696370085E-2</v>
      </c>
      <c r="AE110" s="440">
        <f>'4M - SPS'!AE110</f>
        <v>4.0256529624143049E-2</v>
      </c>
      <c r="AF110" s="440">
        <f>'4M - SPS'!AF110</f>
        <v>7.0755895095357096E-2</v>
      </c>
      <c r="AG110" s="440">
        <f>'4M - SPS'!AG110</f>
        <v>6.7753562472526563E-2</v>
      </c>
      <c r="AH110" s="440">
        <f>'4M - SPS'!AH110</f>
        <v>6.823915742998507E-2</v>
      </c>
      <c r="AI110" s="440">
        <f>'4M - SPS'!AI110</f>
        <v>6.7525399252015297E-2</v>
      </c>
      <c r="AJ110" s="440">
        <f>'4M - SPS'!AJ110</f>
        <v>3.9063382109163408E-2</v>
      </c>
      <c r="AK110" s="440">
        <f>'4M - SPS'!AK110</f>
        <v>3.9553696920511257E-2</v>
      </c>
      <c r="AL110" s="440">
        <f>'4M - SPS'!AL110</f>
        <v>3.7562326323709046E-2</v>
      </c>
      <c r="AM110" s="440">
        <f>'4M - SPS'!AM110</f>
        <v>3.7309360712313777E-2</v>
      </c>
      <c r="AN110" s="440">
        <f>'4M - SPS'!AN110</f>
        <v>3.7592595090519432E-2</v>
      </c>
      <c r="AO110" s="440">
        <f>'4M - SPS'!AO110</f>
        <v>3.790549063990227E-2</v>
      </c>
      <c r="AP110" s="440">
        <f>'4M - SPS'!AP110</f>
        <v>3.8795312696370085E-2</v>
      </c>
      <c r="AQ110" s="440">
        <f>'4M - SPS'!AQ110</f>
        <v>4.0256529624143049E-2</v>
      </c>
      <c r="AR110" s="440">
        <f>'4M - SPS'!AR110</f>
        <v>7.0755895095357096E-2</v>
      </c>
      <c r="AS110" s="440">
        <f>'4M - SPS'!AS110</f>
        <v>6.7753562472526563E-2</v>
      </c>
      <c r="AT110" s="440">
        <f>'4M - SPS'!AT110</f>
        <v>6.823915742998507E-2</v>
      </c>
      <c r="AU110" s="440">
        <f>'4M - SPS'!AU110</f>
        <v>6.7525399252015297E-2</v>
      </c>
      <c r="AV110" s="440">
        <f>'4M - SPS'!AV110</f>
        <v>3.9063382109163408E-2</v>
      </c>
      <c r="AW110" s="440">
        <f>'4M - SPS'!AW110</f>
        <v>3.9553696920511257E-2</v>
      </c>
      <c r="AX110" s="440">
        <f>'4M - SPS'!AX110</f>
        <v>3.7562326323709046E-2</v>
      </c>
      <c r="AY110" s="440">
        <f>'4M - SPS'!AY110</f>
        <v>3.7309360712313777E-2</v>
      </c>
      <c r="AZ110" s="440">
        <f>'4M - SPS'!AZ110</f>
        <v>3.7592595090519432E-2</v>
      </c>
      <c r="BA110" s="440">
        <f>'4M - SPS'!BA110</f>
        <v>3.790549063990227E-2</v>
      </c>
      <c r="BB110" s="440">
        <f>'4M - SPS'!BB110</f>
        <v>3.8795312696370085E-2</v>
      </c>
      <c r="BC110" s="440">
        <f>'4M - SPS'!BC110</f>
        <v>4.0256529624143049E-2</v>
      </c>
      <c r="BD110" s="440">
        <f>'4M - SPS'!BD110</f>
        <v>7.0755895095357096E-2</v>
      </c>
      <c r="BE110" s="440">
        <f>'4M - SPS'!BE110</f>
        <v>6.7753562472526563E-2</v>
      </c>
      <c r="BF110" s="440">
        <f>'4M - SPS'!BF110</f>
        <v>6.823915742998507E-2</v>
      </c>
      <c r="BG110" s="440">
        <f>'4M - SPS'!BG110</f>
        <v>6.7525399252015297E-2</v>
      </c>
      <c r="BH110" s="440">
        <f>'4M - SPS'!BH110</f>
        <v>3.9063382109163408E-2</v>
      </c>
      <c r="BI110" s="440">
        <f>'4M - SPS'!BI110</f>
        <v>3.9553696920511257E-2</v>
      </c>
      <c r="BJ110" s="440">
        <f>'4M - SPS'!BJ110</f>
        <v>3.7562326323709046E-2</v>
      </c>
      <c r="BK110" s="440">
        <f>'4M - SPS'!BK110</f>
        <v>3.7309360712313777E-2</v>
      </c>
      <c r="BL110" s="440">
        <f>'4M - SPS'!BL110</f>
        <v>3.7592595090519432E-2</v>
      </c>
      <c r="BM110" s="440">
        <f>'4M - SPS'!BM110</f>
        <v>3.790549063990227E-2</v>
      </c>
      <c r="BN110" s="440">
        <f>'4M - SPS'!BN110</f>
        <v>3.8795312696370085E-2</v>
      </c>
      <c r="BO110" s="440">
        <f>'4M - SPS'!BO110</f>
        <v>4.0256529624143049E-2</v>
      </c>
      <c r="BP110" s="440">
        <f>'4M - SPS'!BP110</f>
        <v>7.0755895095357096E-2</v>
      </c>
      <c r="BQ110" s="440">
        <f>'4M - SPS'!BQ110</f>
        <v>6.7753562472526563E-2</v>
      </c>
      <c r="BR110" s="440">
        <f>'4M - SPS'!BR110</f>
        <v>6.823915742998507E-2</v>
      </c>
      <c r="BS110" s="440">
        <f>'4M - SPS'!BS110</f>
        <v>6.7525399252015297E-2</v>
      </c>
      <c r="BT110" s="440">
        <f>'4M - SPS'!BT110</f>
        <v>3.9063382109163408E-2</v>
      </c>
      <c r="BU110" s="440">
        <f>'4M - SPS'!BU110</f>
        <v>3.9553696920511257E-2</v>
      </c>
      <c r="BV110" s="440">
        <f>'4M - SPS'!BV110</f>
        <v>3.7562326323709046E-2</v>
      </c>
      <c r="BW110" s="440">
        <f>'4M - SPS'!BW110</f>
        <v>3.7309360712313777E-2</v>
      </c>
      <c r="BX110" s="440">
        <f>'4M - SPS'!BX110</f>
        <v>3.7592595090519432E-2</v>
      </c>
      <c r="BY110" s="440">
        <f>'4M - SPS'!BY110</f>
        <v>3.790549063990227E-2</v>
      </c>
      <c r="BZ110" s="440">
        <f>'4M - SPS'!BZ110</f>
        <v>3.8795312696370085E-2</v>
      </c>
      <c r="CA110" s="440">
        <f>'4M - SPS'!CA110</f>
        <v>4.0256529624143049E-2</v>
      </c>
      <c r="CB110" s="440">
        <f>'4M - SPS'!CB110</f>
        <v>7.0755895095357096E-2</v>
      </c>
      <c r="CC110" s="440">
        <f>'4M - SPS'!CC110</f>
        <v>6.7753562472526563E-2</v>
      </c>
      <c r="CD110" s="440">
        <f>'4M - SPS'!CD110</f>
        <v>6.823915742998507E-2</v>
      </c>
      <c r="CE110" s="440">
        <f>'4M - SPS'!CE110</f>
        <v>6.7525399252015297E-2</v>
      </c>
      <c r="CF110" s="440">
        <f>'4M - SPS'!CF110</f>
        <v>3.9063382109163408E-2</v>
      </c>
      <c r="CG110" s="440">
        <f>'4M - SPS'!CG110</f>
        <v>3.9553696920511257E-2</v>
      </c>
      <c r="CH110" s="440">
        <f>'4M - SPS'!CH110</f>
        <v>3.7562326323709046E-2</v>
      </c>
    </row>
    <row r="111" spans="1:86" hidden="1" x14ac:dyDescent="0.3">
      <c r="A111" s="581"/>
      <c r="B111" s="284" t="s">
        <v>0</v>
      </c>
      <c r="C111" s="417">
        <f>'4M - SPS'!C111</f>
        <v>4.0300987691453578E-2</v>
      </c>
      <c r="D111" s="417">
        <f>'4M - SPS'!D111</f>
        <v>4.0066560101273123E-2</v>
      </c>
      <c r="E111" s="417">
        <f>'4M - SPS'!E111</f>
        <v>4.0293897309057192E-2</v>
      </c>
      <c r="F111" s="417">
        <f>'4M - SPS'!F111</f>
        <v>4.0677612652921684E-2</v>
      </c>
      <c r="G111" s="417">
        <f>'4M - SPS'!G111</f>
        <v>4.4373882610231265E-2</v>
      </c>
      <c r="H111" s="417">
        <f>'4M - SPS'!H111</f>
        <v>8.2921252408061474E-2</v>
      </c>
      <c r="I111" s="440">
        <f>'4M - SPS'!I111</f>
        <v>8.0635132489662531E-2</v>
      </c>
      <c r="J111" s="440">
        <f>'4M - SPS'!J111</f>
        <v>8.4009606331493389E-2</v>
      </c>
      <c r="K111" s="440">
        <f>'4M - SPS'!K111</f>
        <v>8.5745407007655414E-2</v>
      </c>
      <c r="L111" s="440">
        <f>'4M - SPS'!L111</f>
        <v>4.4458666257811495E-2</v>
      </c>
      <c r="M111" s="440">
        <f>'4M - SPS'!M111</f>
        <v>4.3145560230729206E-2</v>
      </c>
      <c r="N111" s="440">
        <f>'4M - SPS'!N111</f>
        <v>4.1885704303761657E-2</v>
      </c>
      <c r="O111" s="440">
        <f>'4M - SPS'!O111</f>
        <v>4.2520723114963382E-2</v>
      </c>
      <c r="P111" s="440">
        <f>'4M - SPS'!P111</f>
        <v>4.1743510531885644E-2</v>
      </c>
      <c r="Q111" s="440">
        <f>'4M - SPS'!Q111</f>
        <v>4.2304659778201283E-2</v>
      </c>
      <c r="R111" s="440">
        <f>'4M - SPS'!R111</f>
        <v>4.1033300936625446E-2</v>
      </c>
      <c r="S111" s="440">
        <f>'4M - SPS'!S111</f>
        <v>4.5919524731222877E-2</v>
      </c>
      <c r="T111" s="440">
        <f>'4M - SPS'!T111</f>
        <v>8.828635664133308E-2</v>
      </c>
      <c r="U111" s="440">
        <f>'4M - SPS'!U111</f>
        <v>8.0635132489662531E-2</v>
      </c>
      <c r="V111" s="440">
        <f>'4M - SPS'!V111</f>
        <v>8.4009606331493389E-2</v>
      </c>
      <c r="W111" s="440">
        <f>'4M - SPS'!W111</f>
        <v>8.5745407007655414E-2</v>
      </c>
      <c r="X111" s="440">
        <f>'4M - SPS'!X111</f>
        <v>4.4458666257811495E-2</v>
      </c>
      <c r="Y111" s="440">
        <f>'4M - SPS'!Y111</f>
        <v>4.3145560230729206E-2</v>
      </c>
      <c r="Z111" s="440">
        <f>'4M - SPS'!Z111</f>
        <v>4.1885704303761657E-2</v>
      </c>
      <c r="AA111" s="440">
        <f>'4M - SPS'!AA111</f>
        <v>4.2520723114963382E-2</v>
      </c>
      <c r="AB111" s="440">
        <f>'4M - SPS'!AB111</f>
        <v>4.1743510531885644E-2</v>
      </c>
      <c r="AC111" s="440">
        <f>'4M - SPS'!AC111</f>
        <v>4.2304659778201283E-2</v>
      </c>
      <c r="AD111" s="440">
        <f>'4M - SPS'!AD111</f>
        <v>4.1033300936625446E-2</v>
      </c>
      <c r="AE111" s="440">
        <f>'4M - SPS'!AE111</f>
        <v>4.5919524731222877E-2</v>
      </c>
      <c r="AF111" s="440">
        <f>'4M - SPS'!AF111</f>
        <v>8.828635664133308E-2</v>
      </c>
      <c r="AG111" s="440">
        <f>'4M - SPS'!AG111</f>
        <v>8.0635132489662531E-2</v>
      </c>
      <c r="AH111" s="440">
        <f>'4M - SPS'!AH111</f>
        <v>8.4009606331493389E-2</v>
      </c>
      <c r="AI111" s="440">
        <f>'4M - SPS'!AI111</f>
        <v>8.5745407007655414E-2</v>
      </c>
      <c r="AJ111" s="440">
        <f>'4M - SPS'!AJ111</f>
        <v>4.4458666257811495E-2</v>
      </c>
      <c r="AK111" s="440">
        <f>'4M - SPS'!AK111</f>
        <v>4.3145560230729206E-2</v>
      </c>
      <c r="AL111" s="440">
        <f>'4M - SPS'!AL111</f>
        <v>4.1885704303761657E-2</v>
      </c>
      <c r="AM111" s="440">
        <f>'4M - SPS'!AM111</f>
        <v>4.2520723114963382E-2</v>
      </c>
      <c r="AN111" s="440">
        <f>'4M - SPS'!AN111</f>
        <v>4.1743510531885644E-2</v>
      </c>
      <c r="AO111" s="440">
        <f>'4M - SPS'!AO111</f>
        <v>4.2304659778201283E-2</v>
      </c>
      <c r="AP111" s="440">
        <f>'4M - SPS'!AP111</f>
        <v>4.1033300936625446E-2</v>
      </c>
      <c r="AQ111" s="440">
        <f>'4M - SPS'!AQ111</f>
        <v>4.5919524731222877E-2</v>
      </c>
      <c r="AR111" s="440">
        <f>'4M - SPS'!AR111</f>
        <v>8.828635664133308E-2</v>
      </c>
      <c r="AS111" s="440">
        <f>'4M - SPS'!AS111</f>
        <v>8.0635132489662531E-2</v>
      </c>
      <c r="AT111" s="440">
        <f>'4M - SPS'!AT111</f>
        <v>8.4009606331493389E-2</v>
      </c>
      <c r="AU111" s="440">
        <f>'4M - SPS'!AU111</f>
        <v>8.5745407007655414E-2</v>
      </c>
      <c r="AV111" s="440">
        <f>'4M - SPS'!AV111</f>
        <v>4.4458666257811495E-2</v>
      </c>
      <c r="AW111" s="440">
        <f>'4M - SPS'!AW111</f>
        <v>4.3145560230729206E-2</v>
      </c>
      <c r="AX111" s="440">
        <f>'4M - SPS'!AX111</f>
        <v>4.1885704303761657E-2</v>
      </c>
      <c r="AY111" s="440">
        <f>'4M - SPS'!AY111</f>
        <v>4.2520723114963382E-2</v>
      </c>
      <c r="AZ111" s="440">
        <f>'4M - SPS'!AZ111</f>
        <v>4.1743510531885644E-2</v>
      </c>
      <c r="BA111" s="440">
        <f>'4M - SPS'!BA111</f>
        <v>4.2304659778201283E-2</v>
      </c>
      <c r="BB111" s="440">
        <f>'4M - SPS'!BB111</f>
        <v>4.1033300936625446E-2</v>
      </c>
      <c r="BC111" s="440">
        <f>'4M - SPS'!BC111</f>
        <v>4.5919524731222877E-2</v>
      </c>
      <c r="BD111" s="440">
        <f>'4M - SPS'!BD111</f>
        <v>8.828635664133308E-2</v>
      </c>
      <c r="BE111" s="440">
        <f>'4M - SPS'!BE111</f>
        <v>8.0635132489662531E-2</v>
      </c>
      <c r="BF111" s="440">
        <f>'4M - SPS'!BF111</f>
        <v>8.4009606331493389E-2</v>
      </c>
      <c r="BG111" s="440">
        <f>'4M - SPS'!BG111</f>
        <v>8.5745407007655414E-2</v>
      </c>
      <c r="BH111" s="440">
        <f>'4M - SPS'!BH111</f>
        <v>4.4458666257811495E-2</v>
      </c>
      <c r="BI111" s="440">
        <f>'4M - SPS'!BI111</f>
        <v>4.3145560230729206E-2</v>
      </c>
      <c r="BJ111" s="440">
        <f>'4M - SPS'!BJ111</f>
        <v>4.1885704303761657E-2</v>
      </c>
      <c r="BK111" s="440">
        <f>'4M - SPS'!BK111</f>
        <v>4.2520723114963382E-2</v>
      </c>
      <c r="BL111" s="440">
        <f>'4M - SPS'!BL111</f>
        <v>4.1743510531885644E-2</v>
      </c>
      <c r="BM111" s="440">
        <f>'4M - SPS'!BM111</f>
        <v>4.2304659778201283E-2</v>
      </c>
      <c r="BN111" s="440">
        <f>'4M - SPS'!BN111</f>
        <v>4.1033300936625446E-2</v>
      </c>
      <c r="BO111" s="440">
        <f>'4M - SPS'!BO111</f>
        <v>4.5919524731222877E-2</v>
      </c>
      <c r="BP111" s="440">
        <f>'4M - SPS'!BP111</f>
        <v>8.828635664133308E-2</v>
      </c>
      <c r="BQ111" s="440">
        <f>'4M - SPS'!BQ111</f>
        <v>8.0635132489662531E-2</v>
      </c>
      <c r="BR111" s="440">
        <f>'4M - SPS'!BR111</f>
        <v>8.4009606331493389E-2</v>
      </c>
      <c r="BS111" s="440">
        <f>'4M - SPS'!BS111</f>
        <v>8.5745407007655414E-2</v>
      </c>
      <c r="BT111" s="440">
        <f>'4M - SPS'!BT111</f>
        <v>4.4458666257811495E-2</v>
      </c>
      <c r="BU111" s="440">
        <f>'4M - SPS'!BU111</f>
        <v>4.3145560230729206E-2</v>
      </c>
      <c r="BV111" s="440">
        <f>'4M - SPS'!BV111</f>
        <v>4.1885704303761657E-2</v>
      </c>
      <c r="BW111" s="440">
        <f>'4M - SPS'!BW111</f>
        <v>4.2520723114963382E-2</v>
      </c>
      <c r="BX111" s="440">
        <f>'4M - SPS'!BX111</f>
        <v>4.1743510531885644E-2</v>
      </c>
      <c r="BY111" s="440">
        <f>'4M - SPS'!BY111</f>
        <v>4.2304659778201283E-2</v>
      </c>
      <c r="BZ111" s="440">
        <f>'4M - SPS'!BZ111</f>
        <v>4.1033300936625446E-2</v>
      </c>
      <c r="CA111" s="440">
        <f>'4M - SPS'!CA111</f>
        <v>4.5919524731222877E-2</v>
      </c>
      <c r="CB111" s="440">
        <f>'4M - SPS'!CB111</f>
        <v>8.828635664133308E-2</v>
      </c>
      <c r="CC111" s="440">
        <f>'4M - SPS'!CC111</f>
        <v>8.0635132489662531E-2</v>
      </c>
      <c r="CD111" s="440">
        <f>'4M - SPS'!CD111</f>
        <v>8.4009606331493389E-2</v>
      </c>
      <c r="CE111" s="440">
        <f>'4M - SPS'!CE111</f>
        <v>8.5745407007655414E-2</v>
      </c>
      <c r="CF111" s="440">
        <f>'4M - SPS'!CF111</f>
        <v>4.4458666257811495E-2</v>
      </c>
      <c r="CG111" s="440">
        <f>'4M - SPS'!CG111</f>
        <v>4.3145560230729206E-2</v>
      </c>
      <c r="CH111" s="440">
        <f>'4M - SPS'!CH111</f>
        <v>4.1885704303761657E-2</v>
      </c>
    </row>
    <row r="112" spans="1:86" hidden="1" x14ac:dyDescent="0.3">
      <c r="A112" s="581"/>
      <c r="B112" s="284" t="s">
        <v>21</v>
      </c>
      <c r="C112" s="417">
        <f>'4M - SPS'!C112</f>
        <v>3.6471133037168639E-2</v>
      </c>
      <c r="D112" s="417">
        <f>'4M - SPS'!D112</f>
        <v>3.695162369297144E-2</v>
      </c>
      <c r="E112" s="417">
        <f>'4M - SPS'!E112</f>
        <v>3.7774857726889002E-2</v>
      </c>
      <c r="F112" s="417">
        <f>'4M - SPS'!F112</f>
        <v>3.9680987962847677E-2</v>
      </c>
      <c r="G112" s="417">
        <f>'4M - SPS'!G112</f>
        <v>4.0665288415437088E-2</v>
      </c>
      <c r="H112" s="417">
        <f>'4M - SPS'!H112</f>
        <v>7.1456120715938987E-2</v>
      </c>
      <c r="I112" s="440">
        <f>'4M - SPS'!I112</f>
        <v>7.2182560224524711E-2</v>
      </c>
      <c r="J112" s="440">
        <f>'4M - SPS'!J112</f>
        <v>7.3486687391125252E-2</v>
      </c>
      <c r="K112" s="440">
        <f>'4M - SPS'!K112</f>
        <v>7.1961972198973156E-2</v>
      </c>
      <c r="L112" s="440">
        <f>'4M - SPS'!L112</f>
        <v>4.1202779153548821E-2</v>
      </c>
      <c r="M112" s="440">
        <f>'4M - SPS'!M112</f>
        <v>4.1783383909177088E-2</v>
      </c>
      <c r="N112" s="440">
        <f>'4M - SPS'!N112</f>
        <v>3.8741878479679928E-2</v>
      </c>
      <c r="O112" s="440">
        <f>'4M - SPS'!O112</f>
        <v>3.812480333592938E-2</v>
      </c>
      <c r="P112" s="440">
        <f>'4M - SPS'!P112</f>
        <v>3.863584650399525E-2</v>
      </c>
      <c r="Q112" s="440">
        <f>'4M - SPS'!Q112</f>
        <v>4.0110968412696429E-2</v>
      </c>
      <c r="R112" s="440">
        <f>'4M - SPS'!R112</f>
        <v>4.1692552246356249E-2</v>
      </c>
      <c r="S112" s="440">
        <f>'4M - SPS'!S112</f>
        <v>4.2574877465881671E-2</v>
      </c>
      <c r="T112" s="440">
        <f>'4M - SPS'!T112</f>
        <v>7.6182846728634554E-2</v>
      </c>
      <c r="U112" s="440">
        <f>'4M - SPS'!U112</f>
        <v>7.2182560224524711E-2</v>
      </c>
      <c r="V112" s="440">
        <f>'4M - SPS'!V112</f>
        <v>7.3486687391125252E-2</v>
      </c>
      <c r="W112" s="440">
        <f>'4M - SPS'!W112</f>
        <v>7.1961972198973156E-2</v>
      </c>
      <c r="X112" s="440">
        <f>'4M - SPS'!X112</f>
        <v>4.1202779153548821E-2</v>
      </c>
      <c r="Y112" s="440">
        <f>'4M - SPS'!Y112</f>
        <v>4.1783383909177088E-2</v>
      </c>
      <c r="Z112" s="440">
        <f>'4M - SPS'!Z112</f>
        <v>3.8741878479679928E-2</v>
      </c>
      <c r="AA112" s="440">
        <f>'4M - SPS'!AA112</f>
        <v>3.812480333592938E-2</v>
      </c>
      <c r="AB112" s="440">
        <f>'4M - SPS'!AB112</f>
        <v>3.863584650399525E-2</v>
      </c>
      <c r="AC112" s="440">
        <f>'4M - SPS'!AC112</f>
        <v>4.0110968412696429E-2</v>
      </c>
      <c r="AD112" s="440">
        <f>'4M - SPS'!AD112</f>
        <v>4.1692552246356249E-2</v>
      </c>
      <c r="AE112" s="440">
        <f>'4M - SPS'!AE112</f>
        <v>4.2574877465881671E-2</v>
      </c>
      <c r="AF112" s="440">
        <f>'4M - SPS'!AF112</f>
        <v>7.6182846728634554E-2</v>
      </c>
      <c r="AG112" s="440">
        <f>'4M - SPS'!AG112</f>
        <v>7.2182560224524711E-2</v>
      </c>
      <c r="AH112" s="440">
        <f>'4M - SPS'!AH112</f>
        <v>7.3486687391125252E-2</v>
      </c>
      <c r="AI112" s="440">
        <f>'4M - SPS'!AI112</f>
        <v>7.1961972198973156E-2</v>
      </c>
      <c r="AJ112" s="440">
        <f>'4M - SPS'!AJ112</f>
        <v>4.1202779153548821E-2</v>
      </c>
      <c r="AK112" s="440">
        <f>'4M - SPS'!AK112</f>
        <v>4.1783383909177088E-2</v>
      </c>
      <c r="AL112" s="440">
        <f>'4M - SPS'!AL112</f>
        <v>3.8741878479679928E-2</v>
      </c>
      <c r="AM112" s="440">
        <f>'4M - SPS'!AM112</f>
        <v>3.812480333592938E-2</v>
      </c>
      <c r="AN112" s="440">
        <f>'4M - SPS'!AN112</f>
        <v>3.863584650399525E-2</v>
      </c>
      <c r="AO112" s="440">
        <f>'4M - SPS'!AO112</f>
        <v>4.0110968412696429E-2</v>
      </c>
      <c r="AP112" s="440">
        <f>'4M - SPS'!AP112</f>
        <v>4.1692552246356249E-2</v>
      </c>
      <c r="AQ112" s="440">
        <f>'4M - SPS'!AQ112</f>
        <v>4.2574877465881671E-2</v>
      </c>
      <c r="AR112" s="440">
        <f>'4M - SPS'!AR112</f>
        <v>7.6182846728634554E-2</v>
      </c>
      <c r="AS112" s="440">
        <f>'4M - SPS'!AS112</f>
        <v>7.2182560224524711E-2</v>
      </c>
      <c r="AT112" s="440">
        <f>'4M - SPS'!AT112</f>
        <v>7.3486687391125252E-2</v>
      </c>
      <c r="AU112" s="440">
        <f>'4M - SPS'!AU112</f>
        <v>7.1961972198973156E-2</v>
      </c>
      <c r="AV112" s="440">
        <f>'4M - SPS'!AV112</f>
        <v>4.1202779153548821E-2</v>
      </c>
      <c r="AW112" s="440">
        <f>'4M - SPS'!AW112</f>
        <v>4.1783383909177088E-2</v>
      </c>
      <c r="AX112" s="440">
        <f>'4M - SPS'!AX112</f>
        <v>3.8741878479679928E-2</v>
      </c>
      <c r="AY112" s="440">
        <f>'4M - SPS'!AY112</f>
        <v>3.812480333592938E-2</v>
      </c>
      <c r="AZ112" s="440">
        <f>'4M - SPS'!AZ112</f>
        <v>3.863584650399525E-2</v>
      </c>
      <c r="BA112" s="440">
        <f>'4M - SPS'!BA112</f>
        <v>4.0110968412696429E-2</v>
      </c>
      <c r="BB112" s="440">
        <f>'4M - SPS'!BB112</f>
        <v>4.1692552246356249E-2</v>
      </c>
      <c r="BC112" s="440">
        <f>'4M - SPS'!BC112</f>
        <v>4.2574877465881671E-2</v>
      </c>
      <c r="BD112" s="440">
        <f>'4M - SPS'!BD112</f>
        <v>7.6182846728634554E-2</v>
      </c>
      <c r="BE112" s="440">
        <f>'4M - SPS'!BE112</f>
        <v>7.2182560224524711E-2</v>
      </c>
      <c r="BF112" s="440">
        <f>'4M - SPS'!BF112</f>
        <v>7.3486687391125252E-2</v>
      </c>
      <c r="BG112" s="440">
        <f>'4M - SPS'!BG112</f>
        <v>7.1961972198973156E-2</v>
      </c>
      <c r="BH112" s="440">
        <f>'4M - SPS'!BH112</f>
        <v>4.1202779153548821E-2</v>
      </c>
      <c r="BI112" s="440">
        <f>'4M - SPS'!BI112</f>
        <v>4.1783383909177088E-2</v>
      </c>
      <c r="BJ112" s="440">
        <f>'4M - SPS'!BJ112</f>
        <v>3.8741878479679928E-2</v>
      </c>
      <c r="BK112" s="440">
        <f>'4M - SPS'!BK112</f>
        <v>3.812480333592938E-2</v>
      </c>
      <c r="BL112" s="440">
        <f>'4M - SPS'!BL112</f>
        <v>3.863584650399525E-2</v>
      </c>
      <c r="BM112" s="440">
        <f>'4M - SPS'!BM112</f>
        <v>4.0110968412696429E-2</v>
      </c>
      <c r="BN112" s="440">
        <f>'4M - SPS'!BN112</f>
        <v>4.1692552246356249E-2</v>
      </c>
      <c r="BO112" s="440">
        <f>'4M - SPS'!BO112</f>
        <v>4.2574877465881671E-2</v>
      </c>
      <c r="BP112" s="440">
        <f>'4M - SPS'!BP112</f>
        <v>7.6182846728634554E-2</v>
      </c>
      <c r="BQ112" s="440">
        <f>'4M - SPS'!BQ112</f>
        <v>7.2182560224524711E-2</v>
      </c>
      <c r="BR112" s="440">
        <f>'4M - SPS'!BR112</f>
        <v>7.3486687391125252E-2</v>
      </c>
      <c r="BS112" s="440">
        <f>'4M - SPS'!BS112</f>
        <v>7.1961972198973156E-2</v>
      </c>
      <c r="BT112" s="440">
        <f>'4M - SPS'!BT112</f>
        <v>4.1202779153548821E-2</v>
      </c>
      <c r="BU112" s="440">
        <f>'4M - SPS'!BU112</f>
        <v>4.1783383909177088E-2</v>
      </c>
      <c r="BV112" s="440">
        <f>'4M - SPS'!BV112</f>
        <v>3.8741878479679928E-2</v>
      </c>
      <c r="BW112" s="440">
        <f>'4M - SPS'!BW112</f>
        <v>3.812480333592938E-2</v>
      </c>
      <c r="BX112" s="440">
        <f>'4M - SPS'!BX112</f>
        <v>3.863584650399525E-2</v>
      </c>
      <c r="BY112" s="440">
        <f>'4M - SPS'!BY112</f>
        <v>4.0110968412696429E-2</v>
      </c>
      <c r="BZ112" s="440">
        <f>'4M - SPS'!BZ112</f>
        <v>4.1692552246356249E-2</v>
      </c>
      <c r="CA112" s="440">
        <f>'4M - SPS'!CA112</f>
        <v>4.2574877465881671E-2</v>
      </c>
      <c r="CB112" s="440">
        <f>'4M - SPS'!CB112</f>
        <v>7.6182846728634554E-2</v>
      </c>
      <c r="CC112" s="440">
        <f>'4M - SPS'!CC112</f>
        <v>7.2182560224524711E-2</v>
      </c>
      <c r="CD112" s="440">
        <f>'4M - SPS'!CD112</f>
        <v>7.3486687391125252E-2</v>
      </c>
      <c r="CE112" s="440">
        <f>'4M - SPS'!CE112</f>
        <v>7.1961972198973156E-2</v>
      </c>
      <c r="CF112" s="440">
        <f>'4M - SPS'!CF112</f>
        <v>4.1202779153548821E-2</v>
      </c>
      <c r="CG112" s="440">
        <f>'4M - SPS'!CG112</f>
        <v>4.1783383909177088E-2</v>
      </c>
      <c r="CH112" s="440">
        <f>'4M - SPS'!CH112</f>
        <v>3.8741878479679928E-2</v>
      </c>
    </row>
    <row r="113" spans="1:86" hidden="1" x14ac:dyDescent="0.3">
      <c r="A113" s="581"/>
      <c r="B113" s="284" t="s">
        <v>1</v>
      </c>
      <c r="C113" s="417">
        <f>'4M - SPS'!C113</f>
        <v>3.8909365818860897E-2</v>
      </c>
      <c r="D113" s="417">
        <f>'4M - SPS'!D113</f>
        <v>3.9213105278525E-2</v>
      </c>
      <c r="E113" s="417">
        <f>'4M - SPS'!E113</f>
        <v>3.9617153139619901E-2</v>
      </c>
      <c r="F113" s="417">
        <f>'4M - SPS'!F113</f>
        <v>4.5743649930663738E-2</v>
      </c>
      <c r="G113" s="417">
        <f>'4M - SPS'!G113</f>
        <v>5.0718637352741708E-2</v>
      </c>
      <c r="H113" s="417">
        <f>'4M - SPS'!H113</f>
        <v>8.3767478091820946E-2</v>
      </c>
      <c r="I113" s="440">
        <f>'4M - SPS'!I113</f>
        <v>8.1027324509359955E-2</v>
      </c>
      <c r="J113" s="440">
        <f>'4M - SPS'!J113</f>
        <v>8.4542112011390252E-2</v>
      </c>
      <c r="K113" s="440">
        <f>'4M - SPS'!K113</f>
        <v>8.9460509002049729E-2</v>
      </c>
      <c r="L113" s="440">
        <f>'4M - SPS'!L113</f>
        <v>5.0502845272441692E-2</v>
      </c>
      <c r="M113" s="440">
        <f>'4M - SPS'!M113</f>
        <v>4.4588000000000003E-2</v>
      </c>
      <c r="N113" s="440">
        <f>'4M - SPS'!N113</f>
        <v>4.0072999999999998E-2</v>
      </c>
      <c r="O113" s="440">
        <f>'4M - SPS'!O113</f>
        <v>3.7643000000000003E-2</v>
      </c>
      <c r="P113" s="440">
        <f>'4M - SPS'!P113</f>
        <v>3.7594000000000002E-2</v>
      </c>
      <c r="Q113" s="440">
        <f>'4M - SPS'!Q113</f>
        <v>3.8481000000000001E-2</v>
      </c>
      <c r="R113" s="440">
        <f>'4M - SPS'!R113</f>
        <v>4.5546527424448306E-2</v>
      </c>
      <c r="S113" s="440">
        <f>'4M - SPS'!S113</f>
        <v>5.2139423884773821E-2</v>
      </c>
      <c r="T113" s="440">
        <f>'4M - SPS'!T113</f>
        <v>8.918045167108582E-2</v>
      </c>
      <c r="U113" s="440">
        <f>'4M - SPS'!U113</f>
        <v>8.1027324509359955E-2</v>
      </c>
      <c r="V113" s="440">
        <f>'4M - SPS'!V113</f>
        <v>8.4542112011390252E-2</v>
      </c>
      <c r="W113" s="440">
        <f>'4M - SPS'!W113</f>
        <v>8.9460509002049729E-2</v>
      </c>
      <c r="X113" s="440">
        <f>'4M - SPS'!X113</f>
        <v>5.0502845272441692E-2</v>
      </c>
      <c r="Y113" s="440">
        <f>'4M - SPS'!Y113</f>
        <v>4.4588000000000003E-2</v>
      </c>
      <c r="Z113" s="440">
        <f>'4M - SPS'!Z113</f>
        <v>4.0072999999999998E-2</v>
      </c>
      <c r="AA113" s="440">
        <f>'4M - SPS'!AA113</f>
        <v>3.7643000000000003E-2</v>
      </c>
      <c r="AB113" s="440">
        <f>'4M - SPS'!AB113</f>
        <v>3.7594000000000002E-2</v>
      </c>
      <c r="AC113" s="440">
        <f>'4M - SPS'!AC113</f>
        <v>3.8481000000000001E-2</v>
      </c>
      <c r="AD113" s="440">
        <f>'4M - SPS'!AD113</f>
        <v>4.5546527424448306E-2</v>
      </c>
      <c r="AE113" s="440">
        <f>'4M - SPS'!AE113</f>
        <v>5.2139423884773821E-2</v>
      </c>
      <c r="AF113" s="440">
        <f>'4M - SPS'!AF113</f>
        <v>8.918045167108582E-2</v>
      </c>
      <c r="AG113" s="440">
        <f>'4M - SPS'!AG113</f>
        <v>8.1027324509359955E-2</v>
      </c>
      <c r="AH113" s="440">
        <f>'4M - SPS'!AH113</f>
        <v>8.4542112011390252E-2</v>
      </c>
      <c r="AI113" s="440">
        <f>'4M - SPS'!AI113</f>
        <v>8.9460509002049729E-2</v>
      </c>
      <c r="AJ113" s="440">
        <f>'4M - SPS'!AJ113</f>
        <v>5.0502845272441692E-2</v>
      </c>
      <c r="AK113" s="440">
        <f>'4M - SPS'!AK113</f>
        <v>4.4588000000000003E-2</v>
      </c>
      <c r="AL113" s="440">
        <f>'4M - SPS'!AL113</f>
        <v>4.0072999999999998E-2</v>
      </c>
      <c r="AM113" s="440">
        <f>'4M - SPS'!AM113</f>
        <v>3.7643000000000003E-2</v>
      </c>
      <c r="AN113" s="440">
        <f>'4M - SPS'!AN113</f>
        <v>3.7594000000000002E-2</v>
      </c>
      <c r="AO113" s="440">
        <f>'4M - SPS'!AO113</f>
        <v>3.8481000000000001E-2</v>
      </c>
      <c r="AP113" s="440">
        <f>'4M - SPS'!AP113</f>
        <v>4.5546527424448306E-2</v>
      </c>
      <c r="AQ113" s="440">
        <f>'4M - SPS'!AQ113</f>
        <v>5.2139423884773821E-2</v>
      </c>
      <c r="AR113" s="440">
        <f>'4M - SPS'!AR113</f>
        <v>8.918045167108582E-2</v>
      </c>
      <c r="AS113" s="440">
        <f>'4M - SPS'!AS113</f>
        <v>8.1027324509359955E-2</v>
      </c>
      <c r="AT113" s="440">
        <f>'4M - SPS'!AT113</f>
        <v>8.4542112011390252E-2</v>
      </c>
      <c r="AU113" s="440">
        <f>'4M - SPS'!AU113</f>
        <v>8.9460509002049729E-2</v>
      </c>
      <c r="AV113" s="440">
        <f>'4M - SPS'!AV113</f>
        <v>5.0502845272441692E-2</v>
      </c>
      <c r="AW113" s="440">
        <f>'4M - SPS'!AW113</f>
        <v>4.4588000000000003E-2</v>
      </c>
      <c r="AX113" s="440">
        <f>'4M - SPS'!AX113</f>
        <v>4.0072999999999998E-2</v>
      </c>
      <c r="AY113" s="440">
        <f>'4M - SPS'!AY113</f>
        <v>3.7643000000000003E-2</v>
      </c>
      <c r="AZ113" s="440">
        <f>'4M - SPS'!AZ113</f>
        <v>3.7594000000000002E-2</v>
      </c>
      <c r="BA113" s="440">
        <f>'4M - SPS'!BA113</f>
        <v>3.8481000000000001E-2</v>
      </c>
      <c r="BB113" s="440">
        <f>'4M - SPS'!BB113</f>
        <v>4.5546527424448306E-2</v>
      </c>
      <c r="BC113" s="440">
        <f>'4M - SPS'!BC113</f>
        <v>5.2139423884773821E-2</v>
      </c>
      <c r="BD113" s="440">
        <f>'4M - SPS'!BD113</f>
        <v>8.918045167108582E-2</v>
      </c>
      <c r="BE113" s="440">
        <f>'4M - SPS'!BE113</f>
        <v>8.1027324509359955E-2</v>
      </c>
      <c r="BF113" s="440">
        <f>'4M - SPS'!BF113</f>
        <v>8.4542112011390252E-2</v>
      </c>
      <c r="BG113" s="440">
        <f>'4M - SPS'!BG113</f>
        <v>8.9460509002049729E-2</v>
      </c>
      <c r="BH113" s="440">
        <f>'4M - SPS'!BH113</f>
        <v>5.0502845272441692E-2</v>
      </c>
      <c r="BI113" s="440">
        <f>'4M - SPS'!BI113</f>
        <v>4.4588000000000003E-2</v>
      </c>
      <c r="BJ113" s="440">
        <f>'4M - SPS'!BJ113</f>
        <v>4.0072999999999998E-2</v>
      </c>
      <c r="BK113" s="440">
        <f>'4M - SPS'!BK113</f>
        <v>3.7643000000000003E-2</v>
      </c>
      <c r="BL113" s="440">
        <f>'4M - SPS'!BL113</f>
        <v>3.7594000000000002E-2</v>
      </c>
      <c r="BM113" s="440">
        <f>'4M - SPS'!BM113</f>
        <v>3.8481000000000001E-2</v>
      </c>
      <c r="BN113" s="440">
        <f>'4M - SPS'!BN113</f>
        <v>4.5546527424448306E-2</v>
      </c>
      <c r="BO113" s="440">
        <f>'4M - SPS'!BO113</f>
        <v>5.2139423884773821E-2</v>
      </c>
      <c r="BP113" s="440">
        <f>'4M - SPS'!BP113</f>
        <v>8.918045167108582E-2</v>
      </c>
      <c r="BQ113" s="440">
        <f>'4M - SPS'!BQ113</f>
        <v>8.1027324509359955E-2</v>
      </c>
      <c r="BR113" s="440">
        <f>'4M - SPS'!BR113</f>
        <v>8.4542112011390252E-2</v>
      </c>
      <c r="BS113" s="440">
        <f>'4M - SPS'!BS113</f>
        <v>8.9460509002049729E-2</v>
      </c>
      <c r="BT113" s="440">
        <f>'4M - SPS'!BT113</f>
        <v>5.0502845272441692E-2</v>
      </c>
      <c r="BU113" s="440">
        <f>'4M - SPS'!BU113</f>
        <v>4.4588000000000003E-2</v>
      </c>
      <c r="BV113" s="440">
        <f>'4M - SPS'!BV113</f>
        <v>4.0072999999999998E-2</v>
      </c>
      <c r="BW113" s="440">
        <f>'4M - SPS'!BW113</f>
        <v>3.7643000000000003E-2</v>
      </c>
      <c r="BX113" s="440">
        <f>'4M - SPS'!BX113</f>
        <v>3.7594000000000002E-2</v>
      </c>
      <c r="BY113" s="440">
        <f>'4M - SPS'!BY113</f>
        <v>3.8481000000000001E-2</v>
      </c>
      <c r="BZ113" s="440">
        <f>'4M - SPS'!BZ113</f>
        <v>4.5546527424448306E-2</v>
      </c>
      <c r="CA113" s="440">
        <f>'4M - SPS'!CA113</f>
        <v>5.2139423884773821E-2</v>
      </c>
      <c r="CB113" s="440">
        <f>'4M - SPS'!CB113</f>
        <v>8.918045167108582E-2</v>
      </c>
      <c r="CC113" s="440">
        <f>'4M - SPS'!CC113</f>
        <v>8.1027324509359955E-2</v>
      </c>
      <c r="CD113" s="440">
        <f>'4M - SPS'!CD113</f>
        <v>8.4542112011390252E-2</v>
      </c>
      <c r="CE113" s="440">
        <f>'4M - SPS'!CE113</f>
        <v>8.9460509002049729E-2</v>
      </c>
      <c r="CF113" s="440">
        <f>'4M - SPS'!CF113</f>
        <v>5.0502845272441692E-2</v>
      </c>
      <c r="CG113" s="440">
        <f>'4M - SPS'!CG113</f>
        <v>4.4588000000000003E-2</v>
      </c>
      <c r="CH113" s="440">
        <f>'4M - SPS'!CH113</f>
        <v>4.0072999999999998E-2</v>
      </c>
    </row>
    <row r="114" spans="1:86" hidden="1" x14ac:dyDescent="0.3">
      <c r="A114" s="581"/>
      <c r="B114" s="284" t="s">
        <v>22</v>
      </c>
      <c r="C114" s="417">
        <f>'4M - SPS'!C114</f>
        <v>2.6980542061476737E-2</v>
      </c>
      <c r="D114" s="417">
        <f>'4M - SPS'!D114</f>
        <v>2.6416650778008609E-2</v>
      </c>
      <c r="E114" s="417">
        <f>'4M - SPS'!E114</f>
        <v>2.6409753913920878E-2</v>
      </c>
      <c r="F114" s="417">
        <f>'4M - SPS'!F114</f>
        <v>2.7322681190219626E-2</v>
      </c>
      <c r="G114" s="417">
        <f>'4M - SPS'!G114</f>
        <v>2.7133375868976847E-2</v>
      </c>
      <c r="H114" s="417">
        <f>'4M - SPS'!H114</f>
        <v>4.2055034722303222E-2</v>
      </c>
      <c r="I114" s="440">
        <f>'4M - SPS'!I114</f>
        <v>4.3757210070201225E-2</v>
      </c>
      <c r="J114" s="440">
        <f>'4M - SPS'!J114</f>
        <v>4.3498044615800903E-2</v>
      </c>
      <c r="K114" s="440">
        <f>'4M - SPS'!K114</f>
        <v>4.4228232364900331E-2</v>
      </c>
      <c r="L114" s="440">
        <f>'4M - SPS'!L114</f>
        <v>2.7623053960593121E-2</v>
      </c>
      <c r="M114" s="440">
        <f>'4M - SPS'!M114</f>
        <v>2.7741626843932658E-2</v>
      </c>
      <c r="N114" s="440">
        <f>'4M - SPS'!N114</f>
        <v>2.7315147361757344E-2</v>
      </c>
      <c r="O114" s="440">
        <f>'4M - SPS'!O114</f>
        <v>2.7979023307448891E-2</v>
      </c>
      <c r="P114" s="440">
        <f>'4M - SPS'!P114</f>
        <v>2.7062237345416705E-2</v>
      </c>
      <c r="Q114" s="440">
        <f>'4M - SPS'!Q114</f>
        <v>2.7366766574322021E-2</v>
      </c>
      <c r="R114" s="440">
        <f>'4M - SPS'!R114</f>
        <v>2.8203953398476794E-2</v>
      </c>
      <c r="S114" s="440">
        <f>'4M - SPS'!S114</f>
        <v>2.7858111953350514E-2</v>
      </c>
      <c r="T114" s="440">
        <f>'4M - SPS'!T114</f>
        <v>4.517263626282926E-2</v>
      </c>
      <c r="U114" s="440">
        <f>'4M - SPS'!U114</f>
        <v>4.3757210070201225E-2</v>
      </c>
      <c r="V114" s="440">
        <f>'4M - SPS'!V114</f>
        <v>4.3498044615800903E-2</v>
      </c>
      <c r="W114" s="440">
        <f>'4M - SPS'!W114</f>
        <v>4.4228232364900331E-2</v>
      </c>
      <c r="X114" s="440">
        <f>'4M - SPS'!X114</f>
        <v>2.7623053960593121E-2</v>
      </c>
      <c r="Y114" s="440">
        <f>'4M - SPS'!Y114</f>
        <v>2.7741626843932658E-2</v>
      </c>
      <c r="Z114" s="440">
        <f>'4M - SPS'!Z114</f>
        <v>2.7315147361757344E-2</v>
      </c>
      <c r="AA114" s="440">
        <f>'4M - SPS'!AA114</f>
        <v>2.7979023307448891E-2</v>
      </c>
      <c r="AB114" s="440">
        <f>'4M - SPS'!AB114</f>
        <v>2.7062237345416705E-2</v>
      </c>
      <c r="AC114" s="440">
        <f>'4M - SPS'!AC114</f>
        <v>2.7366766574322021E-2</v>
      </c>
      <c r="AD114" s="440">
        <f>'4M - SPS'!AD114</f>
        <v>2.8203953398476794E-2</v>
      </c>
      <c r="AE114" s="440">
        <f>'4M - SPS'!AE114</f>
        <v>2.7858111953350514E-2</v>
      </c>
      <c r="AF114" s="440">
        <f>'4M - SPS'!AF114</f>
        <v>4.517263626282926E-2</v>
      </c>
      <c r="AG114" s="440">
        <f>'4M - SPS'!AG114</f>
        <v>4.3757210070201225E-2</v>
      </c>
      <c r="AH114" s="440">
        <f>'4M - SPS'!AH114</f>
        <v>4.3498044615800903E-2</v>
      </c>
      <c r="AI114" s="440">
        <f>'4M - SPS'!AI114</f>
        <v>4.4228232364900331E-2</v>
      </c>
      <c r="AJ114" s="440">
        <f>'4M - SPS'!AJ114</f>
        <v>2.7623053960593121E-2</v>
      </c>
      <c r="AK114" s="440">
        <f>'4M - SPS'!AK114</f>
        <v>2.7741626843932658E-2</v>
      </c>
      <c r="AL114" s="440">
        <f>'4M - SPS'!AL114</f>
        <v>2.7315147361757344E-2</v>
      </c>
      <c r="AM114" s="440">
        <f>'4M - SPS'!AM114</f>
        <v>2.7979023307448891E-2</v>
      </c>
      <c r="AN114" s="440">
        <f>'4M - SPS'!AN114</f>
        <v>2.7062237345416705E-2</v>
      </c>
      <c r="AO114" s="440">
        <f>'4M - SPS'!AO114</f>
        <v>2.7366766574322021E-2</v>
      </c>
      <c r="AP114" s="440">
        <f>'4M - SPS'!AP114</f>
        <v>2.8203953398476794E-2</v>
      </c>
      <c r="AQ114" s="440">
        <f>'4M - SPS'!AQ114</f>
        <v>2.7858111953350514E-2</v>
      </c>
      <c r="AR114" s="440">
        <f>'4M - SPS'!AR114</f>
        <v>4.517263626282926E-2</v>
      </c>
      <c r="AS114" s="440">
        <f>'4M - SPS'!AS114</f>
        <v>4.3757210070201225E-2</v>
      </c>
      <c r="AT114" s="440">
        <f>'4M - SPS'!AT114</f>
        <v>4.3498044615800903E-2</v>
      </c>
      <c r="AU114" s="440">
        <f>'4M - SPS'!AU114</f>
        <v>4.4228232364900331E-2</v>
      </c>
      <c r="AV114" s="440">
        <f>'4M - SPS'!AV114</f>
        <v>2.7623053960593121E-2</v>
      </c>
      <c r="AW114" s="440">
        <f>'4M - SPS'!AW114</f>
        <v>2.7741626843932658E-2</v>
      </c>
      <c r="AX114" s="440">
        <f>'4M - SPS'!AX114</f>
        <v>2.7315147361757344E-2</v>
      </c>
      <c r="AY114" s="440">
        <f>'4M - SPS'!AY114</f>
        <v>2.7979023307448891E-2</v>
      </c>
      <c r="AZ114" s="440">
        <f>'4M - SPS'!AZ114</f>
        <v>2.7062237345416705E-2</v>
      </c>
      <c r="BA114" s="440">
        <f>'4M - SPS'!BA114</f>
        <v>2.7366766574322021E-2</v>
      </c>
      <c r="BB114" s="440">
        <f>'4M - SPS'!BB114</f>
        <v>2.8203953398476794E-2</v>
      </c>
      <c r="BC114" s="440">
        <f>'4M - SPS'!BC114</f>
        <v>2.7858111953350514E-2</v>
      </c>
      <c r="BD114" s="440">
        <f>'4M - SPS'!BD114</f>
        <v>4.517263626282926E-2</v>
      </c>
      <c r="BE114" s="440">
        <f>'4M - SPS'!BE114</f>
        <v>4.3757210070201225E-2</v>
      </c>
      <c r="BF114" s="440">
        <f>'4M - SPS'!BF114</f>
        <v>4.3498044615800903E-2</v>
      </c>
      <c r="BG114" s="440">
        <f>'4M - SPS'!BG114</f>
        <v>4.4228232364900331E-2</v>
      </c>
      <c r="BH114" s="440">
        <f>'4M - SPS'!BH114</f>
        <v>2.7623053960593121E-2</v>
      </c>
      <c r="BI114" s="440">
        <f>'4M - SPS'!BI114</f>
        <v>2.7741626843932658E-2</v>
      </c>
      <c r="BJ114" s="440">
        <f>'4M - SPS'!BJ114</f>
        <v>2.7315147361757344E-2</v>
      </c>
      <c r="BK114" s="440">
        <f>'4M - SPS'!BK114</f>
        <v>2.7979023307448891E-2</v>
      </c>
      <c r="BL114" s="440">
        <f>'4M - SPS'!BL114</f>
        <v>2.7062237345416705E-2</v>
      </c>
      <c r="BM114" s="440">
        <f>'4M - SPS'!BM114</f>
        <v>2.7366766574322021E-2</v>
      </c>
      <c r="BN114" s="440">
        <f>'4M - SPS'!BN114</f>
        <v>2.8203953398476794E-2</v>
      </c>
      <c r="BO114" s="440">
        <f>'4M - SPS'!BO114</f>
        <v>2.7858111953350514E-2</v>
      </c>
      <c r="BP114" s="440">
        <f>'4M - SPS'!BP114</f>
        <v>4.517263626282926E-2</v>
      </c>
      <c r="BQ114" s="440">
        <f>'4M - SPS'!BQ114</f>
        <v>4.3757210070201225E-2</v>
      </c>
      <c r="BR114" s="440">
        <f>'4M - SPS'!BR114</f>
        <v>4.3498044615800903E-2</v>
      </c>
      <c r="BS114" s="440">
        <f>'4M - SPS'!BS114</f>
        <v>4.4228232364900331E-2</v>
      </c>
      <c r="BT114" s="440">
        <f>'4M - SPS'!BT114</f>
        <v>2.7623053960593121E-2</v>
      </c>
      <c r="BU114" s="440">
        <f>'4M - SPS'!BU114</f>
        <v>2.7741626843932658E-2</v>
      </c>
      <c r="BV114" s="440">
        <f>'4M - SPS'!BV114</f>
        <v>2.7315147361757344E-2</v>
      </c>
      <c r="BW114" s="440">
        <f>'4M - SPS'!BW114</f>
        <v>2.7979023307448891E-2</v>
      </c>
      <c r="BX114" s="440">
        <f>'4M - SPS'!BX114</f>
        <v>2.7062237345416705E-2</v>
      </c>
      <c r="BY114" s="440">
        <f>'4M - SPS'!BY114</f>
        <v>2.7366766574322021E-2</v>
      </c>
      <c r="BZ114" s="440">
        <f>'4M - SPS'!BZ114</f>
        <v>2.8203953398476794E-2</v>
      </c>
      <c r="CA114" s="440">
        <f>'4M - SPS'!CA114</f>
        <v>2.7858111953350514E-2</v>
      </c>
      <c r="CB114" s="440">
        <f>'4M - SPS'!CB114</f>
        <v>4.517263626282926E-2</v>
      </c>
      <c r="CC114" s="440">
        <f>'4M - SPS'!CC114</f>
        <v>4.3757210070201225E-2</v>
      </c>
      <c r="CD114" s="440">
        <f>'4M - SPS'!CD114</f>
        <v>4.3498044615800903E-2</v>
      </c>
      <c r="CE114" s="440">
        <f>'4M - SPS'!CE114</f>
        <v>4.4228232364900331E-2</v>
      </c>
      <c r="CF114" s="440">
        <f>'4M - SPS'!CF114</f>
        <v>2.7623053960593121E-2</v>
      </c>
      <c r="CG114" s="440">
        <f>'4M - SPS'!CG114</f>
        <v>2.7741626843932658E-2</v>
      </c>
      <c r="CH114" s="440">
        <f>'4M - SPS'!CH114</f>
        <v>2.7315147361757344E-2</v>
      </c>
    </row>
    <row r="115" spans="1:86" hidden="1" x14ac:dyDescent="0.3">
      <c r="A115" s="581"/>
      <c r="B115" s="94" t="s">
        <v>9</v>
      </c>
      <c r="C115" s="417">
        <f>'4M - SPS'!C115</f>
        <v>3.7307487668204763E-2</v>
      </c>
      <c r="D115" s="417">
        <f>'4M - SPS'!D115</f>
        <v>3.6966589761195455E-2</v>
      </c>
      <c r="E115" s="417">
        <f>'4M - SPS'!E115</f>
        <v>3.7313376815714949E-2</v>
      </c>
      <c r="F115" s="417">
        <f>'4M - SPS'!F115</f>
        <v>3.7722560610678801E-2</v>
      </c>
      <c r="G115" s="417">
        <f>'4M - SPS'!G115</f>
        <v>3.8041371807305921E-2</v>
      </c>
      <c r="H115" s="417">
        <f>'4M - SPS'!H115</f>
        <v>4.1566777657655103E-2</v>
      </c>
      <c r="I115" s="440">
        <f>'4M - SPS'!I115</f>
        <v>4.3243999999999998E-2</v>
      </c>
      <c r="J115" s="440">
        <f>'4M - SPS'!J115</f>
        <v>4.2998000000000001E-2</v>
      </c>
      <c r="K115" s="440">
        <f>'4M - SPS'!K115</f>
        <v>6.9761842481432038E-2</v>
      </c>
      <c r="L115" s="440">
        <f>'4M - SPS'!L115</f>
        <v>3.8970456467593638E-2</v>
      </c>
      <c r="M115" s="440">
        <f>'4M - SPS'!M115</f>
        <v>3.9130451436498209E-2</v>
      </c>
      <c r="N115" s="440">
        <f>'4M - SPS'!N115</f>
        <v>3.8987207833272704E-2</v>
      </c>
      <c r="O115" s="440">
        <f>'4M - SPS'!O115</f>
        <v>4.0318557896803296E-2</v>
      </c>
      <c r="P115" s="440">
        <f>'4M - SPS'!P115</f>
        <v>3.9568248587468539E-2</v>
      </c>
      <c r="Q115" s="440">
        <f>'4M - SPS'!Q115</f>
        <v>4.0207620734309842E-2</v>
      </c>
      <c r="R115" s="440">
        <f>'4M - SPS'!R115</f>
        <v>3.9948730023870067E-2</v>
      </c>
      <c r="S115" s="440">
        <f>'4M - SPS'!S115</f>
        <v>4.0203143576144802E-2</v>
      </c>
      <c r="T115" s="440">
        <f>'4M - SPS'!T115</f>
        <v>4.4656000000000001E-2</v>
      </c>
      <c r="U115" s="440">
        <f>'4M - SPS'!U115</f>
        <v>4.3243999999999998E-2</v>
      </c>
      <c r="V115" s="440">
        <f>'4M - SPS'!V115</f>
        <v>4.2998000000000001E-2</v>
      </c>
      <c r="W115" s="440">
        <f>'4M - SPS'!W115</f>
        <v>6.9761842481432038E-2</v>
      </c>
      <c r="X115" s="440">
        <f>'4M - SPS'!X115</f>
        <v>3.8970456467593638E-2</v>
      </c>
      <c r="Y115" s="440">
        <f>'4M - SPS'!Y115</f>
        <v>3.9130451436498209E-2</v>
      </c>
      <c r="Z115" s="440">
        <f>'4M - SPS'!Z115</f>
        <v>3.8987207833272704E-2</v>
      </c>
      <c r="AA115" s="440">
        <f>'4M - SPS'!AA115</f>
        <v>4.0318557896803296E-2</v>
      </c>
      <c r="AB115" s="440">
        <f>'4M - SPS'!AB115</f>
        <v>3.9568248587468539E-2</v>
      </c>
      <c r="AC115" s="440">
        <f>'4M - SPS'!AC115</f>
        <v>4.0207620734309842E-2</v>
      </c>
      <c r="AD115" s="440">
        <f>'4M - SPS'!AD115</f>
        <v>3.9948730023870067E-2</v>
      </c>
      <c r="AE115" s="440">
        <f>'4M - SPS'!AE115</f>
        <v>4.0203143576144802E-2</v>
      </c>
      <c r="AF115" s="440">
        <f>'4M - SPS'!AF115</f>
        <v>4.4656000000000001E-2</v>
      </c>
      <c r="AG115" s="440">
        <f>'4M - SPS'!AG115</f>
        <v>4.3243999999999998E-2</v>
      </c>
      <c r="AH115" s="440">
        <f>'4M - SPS'!AH115</f>
        <v>4.2998000000000001E-2</v>
      </c>
      <c r="AI115" s="440">
        <f>'4M - SPS'!AI115</f>
        <v>6.9761842481432038E-2</v>
      </c>
      <c r="AJ115" s="440">
        <f>'4M - SPS'!AJ115</f>
        <v>3.8970456467593638E-2</v>
      </c>
      <c r="AK115" s="440">
        <f>'4M - SPS'!AK115</f>
        <v>3.9130451436498209E-2</v>
      </c>
      <c r="AL115" s="440">
        <f>'4M - SPS'!AL115</f>
        <v>3.8987207833272704E-2</v>
      </c>
      <c r="AM115" s="440">
        <f>'4M - SPS'!AM115</f>
        <v>4.0318557896803296E-2</v>
      </c>
      <c r="AN115" s="440">
        <f>'4M - SPS'!AN115</f>
        <v>3.9568248587468539E-2</v>
      </c>
      <c r="AO115" s="440">
        <f>'4M - SPS'!AO115</f>
        <v>4.0207620734309842E-2</v>
      </c>
      <c r="AP115" s="440">
        <f>'4M - SPS'!AP115</f>
        <v>3.9948730023870067E-2</v>
      </c>
      <c r="AQ115" s="440">
        <f>'4M - SPS'!AQ115</f>
        <v>4.0203143576144802E-2</v>
      </c>
      <c r="AR115" s="440">
        <f>'4M - SPS'!AR115</f>
        <v>4.4656000000000001E-2</v>
      </c>
      <c r="AS115" s="440">
        <f>'4M - SPS'!AS115</f>
        <v>4.3243999999999998E-2</v>
      </c>
      <c r="AT115" s="440">
        <f>'4M - SPS'!AT115</f>
        <v>4.2998000000000001E-2</v>
      </c>
      <c r="AU115" s="440">
        <f>'4M - SPS'!AU115</f>
        <v>6.9761842481432038E-2</v>
      </c>
      <c r="AV115" s="440">
        <f>'4M - SPS'!AV115</f>
        <v>3.8970456467593638E-2</v>
      </c>
      <c r="AW115" s="440">
        <f>'4M - SPS'!AW115</f>
        <v>3.9130451436498209E-2</v>
      </c>
      <c r="AX115" s="440">
        <f>'4M - SPS'!AX115</f>
        <v>3.8987207833272704E-2</v>
      </c>
      <c r="AY115" s="440">
        <f>'4M - SPS'!AY115</f>
        <v>4.0318557896803296E-2</v>
      </c>
      <c r="AZ115" s="440">
        <f>'4M - SPS'!AZ115</f>
        <v>3.9568248587468539E-2</v>
      </c>
      <c r="BA115" s="440">
        <f>'4M - SPS'!BA115</f>
        <v>4.0207620734309842E-2</v>
      </c>
      <c r="BB115" s="440">
        <f>'4M - SPS'!BB115</f>
        <v>3.9948730023870067E-2</v>
      </c>
      <c r="BC115" s="440">
        <f>'4M - SPS'!BC115</f>
        <v>4.0203143576144802E-2</v>
      </c>
      <c r="BD115" s="440">
        <f>'4M - SPS'!BD115</f>
        <v>4.4656000000000001E-2</v>
      </c>
      <c r="BE115" s="440">
        <f>'4M - SPS'!BE115</f>
        <v>4.3243999999999998E-2</v>
      </c>
      <c r="BF115" s="440">
        <f>'4M - SPS'!BF115</f>
        <v>4.2998000000000001E-2</v>
      </c>
      <c r="BG115" s="440">
        <f>'4M - SPS'!BG115</f>
        <v>6.9761842481432038E-2</v>
      </c>
      <c r="BH115" s="440">
        <f>'4M - SPS'!BH115</f>
        <v>3.8970456467593638E-2</v>
      </c>
      <c r="BI115" s="440">
        <f>'4M - SPS'!BI115</f>
        <v>3.9130451436498209E-2</v>
      </c>
      <c r="BJ115" s="440">
        <f>'4M - SPS'!BJ115</f>
        <v>3.8987207833272704E-2</v>
      </c>
      <c r="BK115" s="440">
        <f>'4M - SPS'!BK115</f>
        <v>4.0318557896803296E-2</v>
      </c>
      <c r="BL115" s="440">
        <f>'4M - SPS'!BL115</f>
        <v>3.9568248587468539E-2</v>
      </c>
      <c r="BM115" s="440">
        <f>'4M - SPS'!BM115</f>
        <v>4.0207620734309842E-2</v>
      </c>
      <c r="BN115" s="440">
        <f>'4M - SPS'!BN115</f>
        <v>3.9948730023870067E-2</v>
      </c>
      <c r="BO115" s="440">
        <f>'4M - SPS'!BO115</f>
        <v>4.0203143576144802E-2</v>
      </c>
      <c r="BP115" s="440">
        <f>'4M - SPS'!BP115</f>
        <v>4.4656000000000001E-2</v>
      </c>
      <c r="BQ115" s="440">
        <f>'4M - SPS'!BQ115</f>
        <v>4.3243999999999998E-2</v>
      </c>
      <c r="BR115" s="440">
        <f>'4M - SPS'!BR115</f>
        <v>4.2998000000000001E-2</v>
      </c>
      <c r="BS115" s="440">
        <f>'4M - SPS'!BS115</f>
        <v>6.9761842481432038E-2</v>
      </c>
      <c r="BT115" s="440">
        <f>'4M - SPS'!BT115</f>
        <v>3.8970456467593638E-2</v>
      </c>
      <c r="BU115" s="440">
        <f>'4M - SPS'!BU115</f>
        <v>3.9130451436498209E-2</v>
      </c>
      <c r="BV115" s="440">
        <f>'4M - SPS'!BV115</f>
        <v>3.8987207833272704E-2</v>
      </c>
      <c r="BW115" s="440">
        <f>'4M - SPS'!BW115</f>
        <v>4.0318557896803296E-2</v>
      </c>
      <c r="BX115" s="440">
        <f>'4M - SPS'!BX115</f>
        <v>3.9568248587468539E-2</v>
      </c>
      <c r="BY115" s="440">
        <f>'4M - SPS'!BY115</f>
        <v>4.0207620734309842E-2</v>
      </c>
      <c r="BZ115" s="440">
        <f>'4M - SPS'!BZ115</f>
        <v>3.9948730023870067E-2</v>
      </c>
      <c r="CA115" s="440">
        <f>'4M - SPS'!CA115</f>
        <v>4.0203143576144802E-2</v>
      </c>
      <c r="CB115" s="440">
        <f>'4M - SPS'!CB115</f>
        <v>4.4656000000000001E-2</v>
      </c>
      <c r="CC115" s="440">
        <f>'4M - SPS'!CC115</f>
        <v>4.3243999999999998E-2</v>
      </c>
      <c r="CD115" s="440">
        <f>'4M - SPS'!CD115</f>
        <v>4.2998000000000001E-2</v>
      </c>
      <c r="CE115" s="440">
        <f>'4M - SPS'!CE115</f>
        <v>6.9761842481432038E-2</v>
      </c>
      <c r="CF115" s="440">
        <f>'4M - SPS'!CF115</f>
        <v>3.8970456467593638E-2</v>
      </c>
      <c r="CG115" s="440">
        <f>'4M - SPS'!CG115</f>
        <v>3.9130451436498209E-2</v>
      </c>
      <c r="CH115" s="440">
        <f>'4M - SPS'!CH115</f>
        <v>3.8987207833272704E-2</v>
      </c>
    </row>
    <row r="116" spans="1:86" hidden="1" x14ac:dyDescent="0.3">
      <c r="A116" s="581"/>
      <c r="B116" s="94" t="s">
        <v>3</v>
      </c>
      <c r="C116" s="417">
        <f>'4M - SPS'!C116</f>
        <v>4.0300987691453578E-2</v>
      </c>
      <c r="D116" s="417">
        <f>'4M - SPS'!D116</f>
        <v>4.0066560101273123E-2</v>
      </c>
      <c r="E116" s="417">
        <f>'4M - SPS'!E116</f>
        <v>4.0293897309057192E-2</v>
      </c>
      <c r="F116" s="417">
        <f>'4M - SPS'!F116</f>
        <v>4.0677612652921684E-2</v>
      </c>
      <c r="G116" s="417">
        <f>'4M - SPS'!G116</f>
        <v>4.4373882610231265E-2</v>
      </c>
      <c r="H116" s="417">
        <f>'4M - SPS'!H116</f>
        <v>8.2921252408061474E-2</v>
      </c>
      <c r="I116" s="440">
        <f>'4M - SPS'!I116</f>
        <v>8.0635132489662531E-2</v>
      </c>
      <c r="J116" s="440">
        <f>'4M - SPS'!J116</f>
        <v>8.4009606331493389E-2</v>
      </c>
      <c r="K116" s="440">
        <f>'4M - SPS'!K116</f>
        <v>8.5745407007655414E-2</v>
      </c>
      <c r="L116" s="440">
        <f>'4M - SPS'!L116</f>
        <v>4.4458666257811495E-2</v>
      </c>
      <c r="M116" s="440">
        <f>'4M - SPS'!M116</f>
        <v>4.3145560230729206E-2</v>
      </c>
      <c r="N116" s="440">
        <f>'4M - SPS'!N116</f>
        <v>4.1885704303761657E-2</v>
      </c>
      <c r="O116" s="440">
        <f>'4M - SPS'!O116</f>
        <v>4.2520723114963382E-2</v>
      </c>
      <c r="P116" s="440">
        <f>'4M - SPS'!P116</f>
        <v>4.1743510531885644E-2</v>
      </c>
      <c r="Q116" s="440">
        <f>'4M - SPS'!Q116</f>
        <v>4.2304659778201283E-2</v>
      </c>
      <c r="R116" s="440">
        <f>'4M - SPS'!R116</f>
        <v>4.1033300936625446E-2</v>
      </c>
      <c r="S116" s="440">
        <f>'4M - SPS'!S116</f>
        <v>4.5919524731222877E-2</v>
      </c>
      <c r="T116" s="440">
        <f>'4M - SPS'!T116</f>
        <v>8.828635664133308E-2</v>
      </c>
      <c r="U116" s="440">
        <f>'4M - SPS'!U116</f>
        <v>8.0635132489662531E-2</v>
      </c>
      <c r="V116" s="440">
        <f>'4M - SPS'!V116</f>
        <v>8.4009606331493389E-2</v>
      </c>
      <c r="W116" s="440">
        <f>'4M - SPS'!W116</f>
        <v>8.5745407007655414E-2</v>
      </c>
      <c r="X116" s="440">
        <f>'4M - SPS'!X116</f>
        <v>4.4458666257811495E-2</v>
      </c>
      <c r="Y116" s="440">
        <f>'4M - SPS'!Y116</f>
        <v>4.3145560230729206E-2</v>
      </c>
      <c r="Z116" s="440">
        <f>'4M - SPS'!Z116</f>
        <v>4.1885704303761657E-2</v>
      </c>
      <c r="AA116" s="440">
        <f>'4M - SPS'!AA116</f>
        <v>4.2520723114963382E-2</v>
      </c>
      <c r="AB116" s="440">
        <f>'4M - SPS'!AB116</f>
        <v>4.1743510531885644E-2</v>
      </c>
      <c r="AC116" s="440">
        <f>'4M - SPS'!AC116</f>
        <v>4.2304659778201283E-2</v>
      </c>
      <c r="AD116" s="440">
        <f>'4M - SPS'!AD116</f>
        <v>4.1033300936625446E-2</v>
      </c>
      <c r="AE116" s="440">
        <f>'4M - SPS'!AE116</f>
        <v>4.5919524731222877E-2</v>
      </c>
      <c r="AF116" s="440">
        <f>'4M - SPS'!AF116</f>
        <v>8.828635664133308E-2</v>
      </c>
      <c r="AG116" s="440">
        <f>'4M - SPS'!AG116</f>
        <v>8.0635132489662531E-2</v>
      </c>
      <c r="AH116" s="440">
        <f>'4M - SPS'!AH116</f>
        <v>8.4009606331493389E-2</v>
      </c>
      <c r="AI116" s="440">
        <f>'4M - SPS'!AI116</f>
        <v>8.5745407007655414E-2</v>
      </c>
      <c r="AJ116" s="440">
        <f>'4M - SPS'!AJ116</f>
        <v>4.4458666257811495E-2</v>
      </c>
      <c r="AK116" s="440">
        <f>'4M - SPS'!AK116</f>
        <v>4.3145560230729206E-2</v>
      </c>
      <c r="AL116" s="440">
        <f>'4M - SPS'!AL116</f>
        <v>4.1885704303761657E-2</v>
      </c>
      <c r="AM116" s="440">
        <f>'4M - SPS'!AM116</f>
        <v>4.2520723114963382E-2</v>
      </c>
      <c r="AN116" s="440">
        <f>'4M - SPS'!AN116</f>
        <v>4.1743510531885644E-2</v>
      </c>
      <c r="AO116" s="440">
        <f>'4M - SPS'!AO116</f>
        <v>4.2304659778201283E-2</v>
      </c>
      <c r="AP116" s="440">
        <f>'4M - SPS'!AP116</f>
        <v>4.1033300936625446E-2</v>
      </c>
      <c r="AQ116" s="440">
        <f>'4M - SPS'!AQ116</f>
        <v>4.5919524731222877E-2</v>
      </c>
      <c r="AR116" s="440">
        <f>'4M - SPS'!AR116</f>
        <v>8.828635664133308E-2</v>
      </c>
      <c r="AS116" s="440">
        <f>'4M - SPS'!AS116</f>
        <v>8.0635132489662531E-2</v>
      </c>
      <c r="AT116" s="440">
        <f>'4M - SPS'!AT116</f>
        <v>8.4009606331493389E-2</v>
      </c>
      <c r="AU116" s="440">
        <f>'4M - SPS'!AU116</f>
        <v>8.5745407007655414E-2</v>
      </c>
      <c r="AV116" s="440">
        <f>'4M - SPS'!AV116</f>
        <v>4.4458666257811495E-2</v>
      </c>
      <c r="AW116" s="440">
        <f>'4M - SPS'!AW116</f>
        <v>4.3145560230729206E-2</v>
      </c>
      <c r="AX116" s="440">
        <f>'4M - SPS'!AX116</f>
        <v>4.1885704303761657E-2</v>
      </c>
      <c r="AY116" s="440">
        <f>'4M - SPS'!AY116</f>
        <v>4.2520723114963382E-2</v>
      </c>
      <c r="AZ116" s="440">
        <f>'4M - SPS'!AZ116</f>
        <v>4.1743510531885644E-2</v>
      </c>
      <c r="BA116" s="440">
        <f>'4M - SPS'!BA116</f>
        <v>4.2304659778201283E-2</v>
      </c>
      <c r="BB116" s="440">
        <f>'4M - SPS'!BB116</f>
        <v>4.1033300936625446E-2</v>
      </c>
      <c r="BC116" s="440">
        <f>'4M - SPS'!BC116</f>
        <v>4.5919524731222877E-2</v>
      </c>
      <c r="BD116" s="440">
        <f>'4M - SPS'!BD116</f>
        <v>8.828635664133308E-2</v>
      </c>
      <c r="BE116" s="440">
        <f>'4M - SPS'!BE116</f>
        <v>8.0635132489662531E-2</v>
      </c>
      <c r="BF116" s="440">
        <f>'4M - SPS'!BF116</f>
        <v>8.4009606331493389E-2</v>
      </c>
      <c r="BG116" s="440">
        <f>'4M - SPS'!BG116</f>
        <v>8.5745407007655414E-2</v>
      </c>
      <c r="BH116" s="440">
        <f>'4M - SPS'!BH116</f>
        <v>4.4458666257811495E-2</v>
      </c>
      <c r="BI116" s="440">
        <f>'4M - SPS'!BI116</f>
        <v>4.3145560230729206E-2</v>
      </c>
      <c r="BJ116" s="440">
        <f>'4M - SPS'!BJ116</f>
        <v>4.1885704303761657E-2</v>
      </c>
      <c r="BK116" s="440">
        <f>'4M - SPS'!BK116</f>
        <v>4.2520723114963382E-2</v>
      </c>
      <c r="BL116" s="440">
        <f>'4M - SPS'!BL116</f>
        <v>4.1743510531885644E-2</v>
      </c>
      <c r="BM116" s="440">
        <f>'4M - SPS'!BM116</f>
        <v>4.2304659778201283E-2</v>
      </c>
      <c r="BN116" s="440">
        <f>'4M - SPS'!BN116</f>
        <v>4.1033300936625446E-2</v>
      </c>
      <c r="BO116" s="440">
        <f>'4M - SPS'!BO116</f>
        <v>4.5919524731222877E-2</v>
      </c>
      <c r="BP116" s="440">
        <f>'4M - SPS'!BP116</f>
        <v>8.828635664133308E-2</v>
      </c>
      <c r="BQ116" s="440">
        <f>'4M - SPS'!BQ116</f>
        <v>8.0635132489662531E-2</v>
      </c>
      <c r="BR116" s="440">
        <f>'4M - SPS'!BR116</f>
        <v>8.4009606331493389E-2</v>
      </c>
      <c r="BS116" s="440">
        <f>'4M - SPS'!BS116</f>
        <v>8.5745407007655414E-2</v>
      </c>
      <c r="BT116" s="440">
        <f>'4M - SPS'!BT116</f>
        <v>4.4458666257811495E-2</v>
      </c>
      <c r="BU116" s="440">
        <f>'4M - SPS'!BU116</f>
        <v>4.3145560230729206E-2</v>
      </c>
      <c r="BV116" s="440">
        <f>'4M - SPS'!BV116</f>
        <v>4.1885704303761657E-2</v>
      </c>
      <c r="BW116" s="440">
        <f>'4M - SPS'!BW116</f>
        <v>4.2520723114963382E-2</v>
      </c>
      <c r="BX116" s="440">
        <f>'4M - SPS'!BX116</f>
        <v>4.1743510531885644E-2</v>
      </c>
      <c r="BY116" s="440">
        <f>'4M - SPS'!BY116</f>
        <v>4.2304659778201283E-2</v>
      </c>
      <c r="BZ116" s="440">
        <f>'4M - SPS'!BZ116</f>
        <v>4.1033300936625446E-2</v>
      </c>
      <c r="CA116" s="440">
        <f>'4M - SPS'!CA116</f>
        <v>4.5919524731222877E-2</v>
      </c>
      <c r="CB116" s="440">
        <f>'4M - SPS'!CB116</f>
        <v>8.828635664133308E-2</v>
      </c>
      <c r="CC116" s="440">
        <f>'4M - SPS'!CC116</f>
        <v>8.0635132489662531E-2</v>
      </c>
      <c r="CD116" s="440">
        <f>'4M - SPS'!CD116</f>
        <v>8.4009606331493389E-2</v>
      </c>
      <c r="CE116" s="440">
        <f>'4M - SPS'!CE116</f>
        <v>8.5745407007655414E-2</v>
      </c>
      <c r="CF116" s="440">
        <f>'4M - SPS'!CF116</f>
        <v>4.4458666257811495E-2</v>
      </c>
      <c r="CG116" s="440">
        <f>'4M - SPS'!CG116</f>
        <v>4.3145560230729206E-2</v>
      </c>
      <c r="CH116" s="440">
        <f>'4M - SPS'!CH116</f>
        <v>4.1885704303761657E-2</v>
      </c>
    </row>
    <row r="117" spans="1:86" hidden="1" x14ac:dyDescent="0.3">
      <c r="A117" s="581"/>
      <c r="B117" s="94" t="s">
        <v>4</v>
      </c>
      <c r="C117" s="417">
        <f>'4M - SPS'!C117</f>
        <v>3.7294886604471444E-2</v>
      </c>
      <c r="D117" s="417">
        <f>'4M - SPS'!D117</f>
        <v>3.7502533366214272E-2</v>
      </c>
      <c r="E117" s="417">
        <f>'4M - SPS'!E117</f>
        <v>3.7668124977731247E-2</v>
      </c>
      <c r="F117" s="417">
        <f>'4M - SPS'!F117</f>
        <v>3.9681623341888329E-2</v>
      </c>
      <c r="G117" s="417">
        <f>'4M - SPS'!G117</f>
        <v>4.0939386305950648E-2</v>
      </c>
      <c r="H117" s="417">
        <f>'4M - SPS'!H117</f>
        <v>7.044933540256805E-2</v>
      </c>
      <c r="I117" s="440">
        <f>'4M - SPS'!I117</f>
        <v>7.1220477912199667E-2</v>
      </c>
      <c r="J117" s="440">
        <f>'4M - SPS'!J117</f>
        <v>7.2367615303684074E-2</v>
      </c>
      <c r="K117" s="440">
        <f>'4M - SPS'!K117</f>
        <v>6.9558311182514918E-2</v>
      </c>
      <c r="L117" s="440">
        <f>'4M - SPS'!L117</f>
        <v>4.1479096302891857E-2</v>
      </c>
      <c r="M117" s="440">
        <f>'4M - SPS'!M117</f>
        <v>4.1768887377816956E-2</v>
      </c>
      <c r="N117" s="440">
        <f>'4M - SPS'!N117</f>
        <v>3.9137667024608053E-2</v>
      </c>
      <c r="O117" s="440">
        <f>'4M - SPS'!O117</f>
        <v>3.9332392744537863E-2</v>
      </c>
      <c r="P117" s="440">
        <f>'4M - SPS'!P117</f>
        <v>3.9395134594588245E-2</v>
      </c>
      <c r="Q117" s="440">
        <f>'4M - SPS'!Q117</f>
        <v>3.9889592752648043E-2</v>
      </c>
      <c r="R117" s="440">
        <f>'4M - SPS'!R117</f>
        <v>4.1567530398382256E-2</v>
      </c>
      <c r="S117" s="440">
        <f>'4M - SPS'!S117</f>
        <v>4.2877148484720788E-2</v>
      </c>
      <c r="T117" s="440">
        <f>'4M - SPS'!T117</f>
        <v>7.5120845496107133E-2</v>
      </c>
      <c r="U117" s="440">
        <f>'4M - SPS'!U117</f>
        <v>7.1220477912199667E-2</v>
      </c>
      <c r="V117" s="440">
        <f>'4M - SPS'!V117</f>
        <v>7.2367615303684074E-2</v>
      </c>
      <c r="W117" s="440">
        <f>'4M - SPS'!W117</f>
        <v>6.9558311182514918E-2</v>
      </c>
      <c r="X117" s="440">
        <f>'4M - SPS'!X117</f>
        <v>4.1479096302891857E-2</v>
      </c>
      <c r="Y117" s="440">
        <f>'4M - SPS'!Y117</f>
        <v>4.1768887377816956E-2</v>
      </c>
      <c r="Z117" s="440">
        <f>'4M - SPS'!Z117</f>
        <v>3.9137667024608053E-2</v>
      </c>
      <c r="AA117" s="440">
        <f>'4M - SPS'!AA117</f>
        <v>3.9332392744537863E-2</v>
      </c>
      <c r="AB117" s="440">
        <f>'4M - SPS'!AB117</f>
        <v>3.9395134594588245E-2</v>
      </c>
      <c r="AC117" s="440">
        <f>'4M - SPS'!AC117</f>
        <v>3.9889592752648043E-2</v>
      </c>
      <c r="AD117" s="440">
        <f>'4M - SPS'!AD117</f>
        <v>4.1567530398382256E-2</v>
      </c>
      <c r="AE117" s="440">
        <f>'4M - SPS'!AE117</f>
        <v>4.2877148484720788E-2</v>
      </c>
      <c r="AF117" s="440">
        <f>'4M - SPS'!AF117</f>
        <v>7.5120845496107133E-2</v>
      </c>
      <c r="AG117" s="440">
        <f>'4M - SPS'!AG117</f>
        <v>7.1220477912199667E-2</v>
      </c>
      <c r="AH117" s="440">
        <f>'4M - SPS'!AH117</f>
        <v>7.2367615303684074E-2</v>
      </c>
      <c r="AI117" s="440">
        <f>'4M - SPS'!AI117</f>
        <v>6.9558311182514918E-2</v>
      </c>
      <c r="AJ117" s="440">
        <f>'4M - SPS'!AJ117</f>
        <v>4.1479096302891857E-2</v>
      </c>
      <c r="AK117" s="440">
        <f>'4M - SPS'!AK117</f>
        <v>4.1768887377816956E-2</v>
      </c>
      <c r="AL117" s="440">
        <f>'4M - SPS'!AL117</f>
        <v>3.9137667024608053E-2</v>
      </c>
      <c r="AM117" s="440">
        <f>'4M - SPS'!AM117</f>
        <v>3.9332392744537863E-2</v>
      </c>
      <c r="AN117" s="440">
        <f>'4M - SPS'!AN117</f>
        <v>3.9395134594588245E-2</v>
      </c>
      <c r="AO117" s="440">
        <f>'4M - SPS'!AO117</f>
        <v>3.9889592752648043E-2</v>
      </c>
      <c r="AP117" s="440">
        <f>'4M - SPS'!AP117</f>
        <v>4.1567530398382256E-2</v>
      </c>
      <c r="AQ117" s="440">
        <f>'4M - SPS'!AQ117</f>
        <v>4.2877148484720788E-2</v>
      </c>
      <c r="AR117" s="440">
        <f>'4M - SPS'!AR117</f>
        <v>7.5120845496107133E-2</v>
      </c>
      <c r="AS117" s="440">
        <f>'4M - SPS'!AS117</f>
        <v>7.1220477912199667E-2</v>
      </c>
      <c r="AT117" s="440">
        <f>'4M - SPS'!AT117</f>
        <v>7.2367615303684074E-2</v>
      </c>
      <c r="AU117" s="440">
        <f>'4M - SPS'!AU117</f>
        <v>6.9558311182514918E-2</v>
      </c>
      <c r="AV117" s="440">
        <f>'4M - SPS'!AV117</f>
        <v>4.1479096302891857E-2</v>
      </c>
      <c r="AW117" s="440">
        <f>'4M - SPS'!AW117</f>
        <v>4.1768887377816956E-2</v>
      </c>
      <c r="AX117" s="440">
        <f>'4M - SPS'!AX117</f>
        <v>3.9137667024608053E-2</v>
      </c>
      <c r="AY117" s="440">
        <f>'4M - SPS'!AY117</f>
        <v>3.9332392744537863E-2</v>
      </c>
      <c r="AZ117" s="440">
        <f>'4M - SPS'!AZ117</f>
        <v>3.9395134594588245E-2</v>
      </c>
      <c r="BA117" s="440">
        <f>'4M - SPS'!BA117</f>
        <v>3.9889592752648043E-2</v>
      </c>
      <c r="BB117" s="440">
        <f>'4M - SPS'!BB117</f>
        <v>4.1567530398382256E-2</v>
      </c>
      <c r="BC117" s="440">
        <f>'4M - SPS'!BC117</f>
        <v>4.2877148484720788E-2</v>
      </c>
      <c r="BD117" s="440">
        <f>'4M - SPS'!BD117</f>
        <v>7.5120845496107133E-2</v>
      </c>
      <c r="BE117" s="440">
        <f>'4M - SPS'!BE117</f>
        <v>7.1220477912199667E-2</v>
      </c>
      <c r="BF117" s="440">
        <f>'4M - SPS'!BF117</f>
        <v>7.2367615303684074E-2</v>
      </c>
      <c r="BG117" s="440">
        <f>'4M - SPS'!BG117</f>
        <v>6.9558311182514918E-2</v>
      </c>
      <c r="BH117" s="440">
        <f>'4M - SPS'!BH117</f>
        <v>4.1479096302891857E-2</v>
      </c>
      <c r="BI117" s="440">
        <f>'4M - SPS'!BI117</f>
        <v>4.1768887377816956E-2</v>
      </c>
      <c r="BJ117" s="440">
        <f>'4M - SPS'!BJ117</f>
        <v>3.9137667024608053E-2</v>
      </c>
      <c r="BK117" s="440">
        <f>'4M - SPS'!BK117</f>
        <v>3.9332392744537863E-2</v>
      </c>
      <c r="BL117" s="440">
        <f>'4M - SPS'!BL117</f>
        <v>3.9395134594588245E-2</v>
      </c>
      <c r="BM117" s="440">
        <f>'4M - SPS'!BM117</f>
        <v>3.9889592752648043E-2</v>
      </c>
      <c r="BN117" s="440">
        <f>'4M - SPS'!BN117</f>
        <v>4.1567530398382256E-2</v>
      </c>
      <c r="BO117" s="440">
        <f>'4M - SPS'!BO117</f>
        <v>4.2877148484720788E-2</v>
      </c>
      <c r="BP117" s="440">
        <f>'4M - SPS'!BP117</f>
        <v>7.5120845496107133E-2</v>
      </c>
      <c r="BQ117" s="440">
        <f>'4M - SPS'!BQ117</f>
        <v>7.1220477912199667E-2</v>
      </c>
      <c r="BR117" s="440">
        <f>'4M - SPS'!BR117</f>
        <v>7.2367615303684074E-2</v>
      </c>
      <c r="BS117" s="440">
        <f>'4M - SPS'!BS117</f>
        <v>6.9558311182514918E-2</v>
      </c>
      <c r="BT117" s="440">
        <f>'4M - SPS'!BT117</f>
        <v>4.1479096302891857E-2</v>
      </c>
      <c r="BU117" s="440">
        <f>'4M - SPS'!BU117</f>
        <v>4.1768887377816956E-2</v>
      </c>
      <c r="BV117" s="440">
        <f>'4M - SPS'!BV117</f>
        <v>3.9137667024608053E-2</v>
      </c>
      <c r="BW117" s="440">
        <f>'4M - SPS'!BW117</f>
        <v>3.9332392744537863E-2</v>
      </c>
      <c r="BX117" s="440">
        <f>'4M - SPS'!BX117</f>
        <v>3.9395134594588245E-2</v>
      </c>
      <c r="BY117" s="440">
        <f>'4M - SPS'!BY117</f>
        <v>3.9889592752648043E-2</v>
      </c>
      <c r="BZ117" s="440">
        <f>'4M - SPS'!BZ117</f>
        <v>4.1567530398382256E-2</v>
      </c>
      <c r="CA117" s="440">
        <f>'4M - SPS'!CA117</f>
        <v>4.2877148484720788E-2</v>
      </c>
      <c r="CB117" s="440">
        <f>'4M - SPS'!CB117</f>
        <v>7.5120845496107133E-2</v>
      </c>
      <c r="CC117" s="440">
        <f>'4M - SPS'!CC117</f>
        <v>7.1220477912199667E-2</v>
      </c>
      <c r="CD117" s="440">
        <f>'4M - SPS'!CD117</f>
        <v>7.2367615303684074E-2</v>
      </c>
      <c r="CE117" s="440">
        <f>'4M - SPS'!CE117</f>
        <v>6.9558311182514918E-2</v>
      </c>
      <c r="CF117" s="440">
        <f>'4M - SPS'!CF117</f>
        <v>4.1479096302891857E-2</v>
      </c>
      <c r="CG117" s="440">
        <f>'4M - SPS'!CG117</f>
        <v>4.1768887377816956E-2</v>
      </c>
      <c r="CH117" s="440">
        <f>'4M - SPS'!CH117</f>
        <v>3.9137667024608053E-2</v>
      </c>
    </row>
    <row r="118" spans="1:86" hidden="1" x14ac:dyDescent="0.3">
      <c r="A118" s="581"/>
      <c r="B118" s="94" t="s">
        <v>5</v>
      </c>
      <c r="C118" s="417">
        <f>'4M - SPS'!C118</f>
        <v>3.5461181829163087E-2</v>
      </c>
      <c r="D118" s="417">
        <f>'4M - SPS'!D118</f>
        <v>3.5803688506613855E-2</v>
      </c>
      <c r="E118" s="417">
        <f>'4M - SPS'!E118</f>
        <v>3.5836947009265943E-2</v>
      </c>
      <c r="F118" s="417">
        <f>'4M - SPS'!F118</f>
        <v>3.724710678873152E-2</v>
      </c>
      <c r="G118" s="417">
        <f>'4M - SPS'!G118</f>
        <v>3.8516410091400353E-2</v>
      </c>
      <c r="H118" s="417">
        <f>'4M - SPS'!H118</f>
        <v>6.6309462665942689E-2</v>
      </c>
      <c r="I118" s="440">
        <f>'4M - SPS'!I118</f>
        <v>6.7753562472526563E-2</v>
      </c>
      <c r="J118" s="440">
        <f>'4M - SPS'!J118</f>
        <v>6.823915742998507E-2</v>
      </c>
      <c r="K118" s="440">
        <f>'4M - SPS'!K118</f>
        <v>6.7525399252015297E-2</v>
      </c>
      <c r="L118" s="440">
        <f>'4M - SPS'!L118</f>
        <v>3.9063382109163408E-2</v>
      </c>
      <c r="M118" s="440">
        <f>'4M - SPS'!M118</f>
        <v>3.9553696920511257E-2</v>
      </c>
      <c r="N118" s="440">
        <f>'4M - SPS'!N118</f>
        <v>3.7562326323709046E-2</v>
      </c>
      <c r="O118" s="440">
        <f>'4M - SPS'!O118</f>
        <v>3.7309360712313777E-2</v>
      </c>
      <c r="P118" s="440">
        <f>'4M - SPS'!P118</f>
        <v>3.7592595090519432E-2</v>
      </c>
      <c r="Q118" s="440">
        <f>'4M - SPS'!Q118</f>
        <v>3.790549063990227E-2</v>
      </c>
      <c r="R118" s="440">
        <f>'4M - SPS'!R118</f>
        <v>3.8795312696370085E-2</v>
      </c>
      <c r="S118" s="440">
        <f>'4M - SPS'!S118</f>
        <v>4.0256529624143049E-2</v>
      </c>
      <c r="T118" s="440">
        <f>'4M - SPS'!T118</f>
        <v>7.0755895095357096E-2</v>
      </c>
      <c r="U118" s="440">
        <f>'4M - SPS'!U118</f>
        <v>6.7753562472526563E-2</v>
      </c>
      <c r="V118" s="440">
        <f>'4M - SPS'!V118</f>
        <v>6.823915742998507E-2</v>
      </c>
      <c r="W118" s="440">
        <f>'4M - SPS'!W118</f>
        <v>6.7525399252015297E-2</v>
      </c>
      <c r="X118" s="440">
        <f>'4M - SPS'!X118</f>
        <v>3.9063382109163408E-2</v>
      </c>
      <c r="Y118" s="440">
        <f>'4M - SPS'!Y118</f>
        <v>3.9553696920511257E-2</v>
      </c>
      <c r="Z118" s="440">
        <f>'4M - SPS'!Z118</f>
        <v>3.7562326323709046E-2</v>
      </c>
      <c r="AA118" s="440">
        <f>'4M - SPS'!AA118</f>
        <v>3.7309360712313777E-2</v>
      </c>
      <c r="AB118" s="440">
        <f>'4M - SPS'!AB118</f>
        <v>3.7592595090519432E-2</v>
      </c>
      <c r="AC118" s="440">
        <f>'4M - SPS'!AC118</f>
        <v>3.790549063990227E-2</v>
      </c>
      <c r="AD118" s="440">
        <f>'4M - SPS'!AD118</f>
        <v>3.8795312696370085E-2</v>
      </c>
      <c r="AE118" s="440">
        <f>'4M - SPS'!AE118</f>
        <v>4.0256529624143049E-2</v>
      </c>
      <c r="AF118" s="440">
        <f>'4M - SPS'!AF118</f>
        <v>7.0755895095357096E-2</v>
      </c>
      <c r="AG118" s="440">
        <f>'4M - SPS'!AG118</f>
        <v>6.7753562472526563E-2</v>
      </c>
      <c r="AH118" s="440">
        <f>'4M - SPS'!AH118</f>
        <v>6.823915742998507E-2</v>
      </c>
      <c r="AI118" s="440">
        <f>'4M - SPS'!AI118</f>
        <v>6.7525399252015297E-2</v>
      </c>
      <c r="AJ118" s="440">
        <f>'4M - SPS'!AJ118</f>
        <v>3.9063382109163408E-2</v>
      </c>
      <c r="AK118" s="440">
        <f>'4M - SPS'!AK118</f>
        <v>3.9553696920511257E-2</v>
      </c>
      <c r="AL118" s="440">
        <f>'4M - SPS'!AL118</f>
        <v>3.7562326323709046E-2</v>
      </c>
      <c r="AM118" s="440">
        <f>'4M - SPS'!AM118</f>
        <v>3.7309360712313777E-2</v>
      </c>
      <c r="AN118" s="440">
        <f>'4M - SPS'!AN118</f>
        <v>3.7592595090519432E-2</v>
      </c>
      <c r="AO118" s="440">
        <f>'4M - SPS'!AO118</f>
        <v>3.790549063990227E-2</v>
      </c>
      <c r="AP118" s="440">
        <f>'4M - SPS'!AP118</f>
        <v>3.8795312696370085E-2</v>
      </c>
      <c r="AQ118" s="440">
        <f>'4M - SPS'!AQ118</f>
        <v>4.0256529624143049E-2</v>
      </c>
      <c r="AR118" s="440">
        <f>'4M - SPS'!AR118</f>
        <v>7.0755895095357096E-2</v>
      </c>
      <c r="AS118" s="440">
        <f>'4M - SPS'!AS118</f>
        <v>6.7753562472526563E-2</v>
      </c>
      <c r="AT118" s="440">
        <f>'4M - SPS'!AT118</f>
        <v>6.823915742998507E-2</v>
      </c>
      <c r="AU118" s="440">
        <f>'4M - SPS'!AU118</f>
        <v>6.7525399252015297E-2</v>
      </c>
      <c r="AV118" s="440">
        <f>'4M - SPS'!AV118</f>
        <v>3.9063382109163408E-2</v>
      </c>
      <c r="AW118" s="440">
        <f>'4M - SPS'!AW118</f>
        <v>3.9553696920511257E-2</v>
      </c>
      <c r="AX118" s="440">
        <f>'4M - SPS'!AX118</f>
        <v>3.7562326323709046E-2</v>
      </c>
      <c r="AY118" s="440">
        <f>'4M - SPS'!AY118</f>
        <v>3.7309360712313777E-2</v>
      </c>
      <c r="AZ118" s="440">
        <f>'4M - SPS'!AZ118</f>
        <v>3.7592595090519432E-2</v>
      </c>
      <c r="BA118" s="440">
        <f>'4M - SPS'!BA118</f>
        <v>3.790549063990227E-2</v>
      </c>
      <c r="BB118" s="440">
        <f>'4M - SPS'!BB118</f>
        <v>3.8795312696370085E-2</v>
      </c>
      <c r="BC118" s="440">
        <f>'4M - SPS'!BC118</f>
        <v>4.0256529624143049E-2</v>
      </c>
      <c r="BD118" s="440">
        <f>'4M - SPS'!BD118</f>
        <v>7.0755895095357096E-2</v>
      </c>
      <c r="BE118" s="440">
        <f>'4M - SPS'!BE118</f>
        <v>6.7753562472526563E-2</v>
      </c>
      <c r="BF118" s="440">
        <f>'4M - SPS'!BF118</f>
        <v>6.823915742998507E-2</v>
      </c>
      <c r="BG118" s="440">
        <f>'4M - SPS'!BG118</f>
        <v>6.7525399252015297E-2</v>
      </c>
      <c r="BH118" s="440">
        <f>'4M - SPS'!BH118</f>
        <v>3.9063382109163408E-2</v>
      </c>
      <c r="BI118" s="440">
        <f>'4M - SPS'!BI118</f>
        <v>3.9553696920511257E-2</v>
      </c>
      <c r="BJ118" s="440">
        <f>'4M - SPS'!BJ118</f>
        <v>3.7562326323709046E-2</v>
      </c>
      <c r="BK118" s="440">
        <f>'4M - SPS'!BK118</f>
        <v>3.7309360712313777E-2</v>
      </c>
      <c r="BL118" s="440">
        <f>'4M - SPS'!BL118</f>
        <v>3.7592595090519432E-2</v>
      </c>
      <c r="BM118" s="440">
        <f>'4M - SPS'!BM118</f>
        <v>3.790549063990227E-2</v>
      </c>
      <c r="BN118" s="440">
        <f>'4M - SPS'!BN118</f>
        <v>3.8795312696370085E-2</v>
      </c>
      <c r="BO118" s="440">
        <f>'4M - SPS'!BO118</f>
        <v>4.0256529624143049E-2</v>
      </c>
      <c r="BP118" s="440">
        <f>'4M - SPS'!BP118</f>
        <v>7.0755895095357096E-2</v>
      </c>
      <c r="BQ118" s="440">
        <f>'4M - SPS'!BQ118</f>
        <v>6.7753562472526563E-2</v>
      </c>
      <c r="BR118" s="440">
        <f>'4M - SPS'!BR118</f>
        <v>6.823915742998507E-2</v>
      </c>
      <c r="BS118" s="440">
        <f>'4M - SPS'!BS118</f>
        <v>6.7525399252015297E-2</v>
      </c>
      <c r="BT118" s="440">
        <f>'4M - SPS'!BT118</f>
        <v>3.9063382109163408E-2</v>
      </c>
      <c r="BU118" s="440">
        <f>'4M - SPS'!BU118</f>
        <v>3.9553696920511257E-2</v>
      </c>
      <c r="BV118" s="440">
        <f>'4M - SPS'!BV118</f>
        <v>3.7562326323709046E-2</v>
      </c>
      <c r="BW118" s="440">
        <f>'4M - SPS'!BW118</f>
        <v>3.7309360712313777E-2</v>
      </c>
      <c r="BX118" s="440">
        <f>'4M - SPS'!BX118</f>
        <v>3.7592595090519432E-2</v>
      </c>
      <c r="BY118" s="440">
        <f>'4M - SPS'!BY118</f>
        <v>3.790549063990227E-2</v>
      </c>
      <c r="BZ118" s="440">
        <f>'4M - SPS'!BZ118</f>
        <v>3.8795312696370085E-2</v>
      </c>
      <c r="CA118" s="440">
        <f>'4M - SPS'!CA118</f>
        <v>4.0256529624143049E-2</v>
      </c>
      <c r="CB118" s="440">
        <f>'4M - SPS'!CB118</f>
        <v>7.0755895095357096E-2</v>
      </c>
      <c r="CC118" s="440">
        <f>'4M - SPS'!CC118</f>
        <v>6.7753562472526563E-2</v>
      </c>
      <c r="CD118" s="440">
        <f>'4M - SPS'!CD118</f>
        <v>6.823915742998507E-2</v>
      </c>
      <c r="CE118" s="440">
        <f>'4M - SPS'!CE118</f>
        <v>6.7525399252015297E-2</v>
      </c>
      <c r="CF118" s="440">
        <f>'4M - SPS'!CF118</f>
        <v>3.9063382109163408E-2</v>
      </c>
      <c r="CG118" s="440">
        <f>'4M - SPS'!CG118</f>
        <v>3.9553696920511257E-2</v>
      </c>
      <c r="CH118" s="440">
        <f>'4M - SPS'!CH118</f>
        <v>3.7562326323709046E-2</v>
      </c>
    </row>
    <row r="119" spans="1:86" hidden="1" x14ac:dyDescent="0.3">
      <c r="A119" s="581"/>
      <c r="B119" s="94" t="s">
        <v>23</v>
      </c>
      <c r="C119" s="417">
        <f>'4M - SPS'!C119</f>
        <v>3.5461181829163087E-2</v>
      </c>
      <c r="D119" s="417">
        <f>'4M - SPS'!D119</f>
        <v>3.5803688506613855E-2</v>
      </c>
      <c r="E119" s="417">
        <f>'4M - SPS'!E119</f>
        <v>3.5836947009265943E-2</v>
      </c>
      <c r="F119" s="417">
        <f>'4M - SPS'!F119</f>
        <v>3.724710678873152E-2</v>
      </c>
      <c r="G119" s="417">
        <f>'4M - SPS'!G119</f>
        <v>3.8516410091400353E-2</v>
      </c>
      <c r="H119" s="417">
        <f>'4M - SPS'!H119</f>
        <v>6.6309462665942689E-2</v>
      </c>
      <c r="I119" s="440">
        <f>'4M - SPS'!I119</f>
        <v>6.7753562472526563E-2</v>
      </c>
      <c r="J119" s="440">
        <f>'4M - SPS'!J119</f>
        <v>6.823915742998507E-2</v>
      </c>
      <c r="K119" s="440">
        <f>'4M - SPS'!K119</f>
        <v>6.7525399252015297E-2</v>
      </c>
      <c r="L119" s="440">
        <f>'4M - SPS'!L119</f>
        <v>3.9063382109163408E-2</v>
      </c>
      <c r="M119" s="440">
        <f>'4M - SPS'!M119</f>
        <v>3.9553696920511257E-2</v>
      </c>
      <c r="N119" s="440">
        <f>'4M - SPS'!N119</f>
        <v>3.7562326323709046E-2</v>
      </c>
      <c r="O119" s="440">
        <f>'4M - SPS'!O119</f>
        <v>3.7309360712313777E-2</v>
      </c>
      <c r="P119" s="440">
        <f>'4M - SPS'!P119</f>
        <v>3.7592595090519432E-2</v>
      </c>
      <c r="Q119" s="440">
        <f>'4M - SPS'!Q119</f>
        <v>3.790549063990227E-2</v>
      </c>
      <c r="R119" s="440">
        <f>'4M - SPS'!R119</f>
        <v>3.8795312696370085E-2</v>
      </c>
      <c r="S119" s="440">
        <f>'4M - SPS'!S119</f>
        <v>4.0256529624143049E-2</v>
      </c>
      <c r="T119" s="440">
        <f>'4M - SPS'!T119</f>
        <v>7.0755895095357096E-2</v>
      </c>
      <c r="U119" s="440">
        <f>'4M - SPS'!U119</f>
        <v>6.7753562472526563E-2</v>
      </c>
      <c r="V119" s="440">
        <f>'4M - SPS'!V119</f>
        <v>6.823915742998507E-2</v>
      </c>
      <c r="W119" s="440">
        <f>'4M - SPS'!W119</f>
        <v>6.7525399252015297E-2</v>
      </c>
      <c r="X119" s="440">
        <f>'4M - SPS'!X119</f>
        <v>3.9063382109163408E-2</v>
      </c>
      <c r="Y119" s="440">
        <f>'4M - SPS'!Y119</f>
        <v>3.9553696920511257E-2</v>
      </c>
      <c r="Z119" s="440">
        <f>'4M - SPS'!Z119</f>
        <v>3.7562326323709046E-2</v>
      </c>
      <c r="AA119" s="440">
        <f>'4M - SPS'!AA119</f>
        <v>3.7309360712313777E-2</v>
      </c>
      <c r="AB119" s="440">
        <f>'4M - SPS'!AB119</f>
        <v>3.7592595090519432E-2</v>
      </c>
      <c r="AC119" s="440">
        <f>'4M - SPS'!AC119</f>
        <v>3.790549063990227E-2</v>
      </c>
      <c r="AD119" s="440">
        <f>'4M - SPS'!AD119</f>
        <v>3.8795312696370085E-2</v>
      </c>
      <c r="AE119" s="440">
        <f>'4M - SPS'!AE119</f>
        <v>4.0256529624143049E-2</v>
      </c>
      <c r="AF119" s="440">
        <f>'4M - SPS'!AF119</f>
        <v>7.0755895095357096E-2</v>
      </c>
      <c r="AG119" s="440">
        <f>'4M - SPS'!AG119</f>
        <v>6.7753562472526563E-2</v>
      </c>
      <c r="AH119" s="440">
        <f>'4M - SPS'!AH119</f>
        <v>6.823915742998507E-2</v>
      </c>
      <c r="AI119" s="440">
        <f>'4M - SPS'!AI119</f>
        <v>6.7525399252015297E-2</v>
      </c>
      <c r="AJ119" s="440">
        <f>'4M - SPS'!AJ119</f>
        <v>3.9063382109163408E-2</v>
      </c>
      <c r="AK119" s="440">
        <f>'4M - SPS'!AK119</f>
        <v>3.9553696920511257E-2</v>
      </c>
      <c r="AL119" s="440">
        <f>'4M - SPS'!AL119</f>
        <v>3.7562326323709046E-2</v>
      </c>
      <c r="AM119" s="440">
        <f>'4M - SPS'!AM119</f>
        <v>3.7309360712313777E-2</v>
      </c>
      <c r="AN119" s="440">
        <f>'4M - SPS'!AN119</f>
        <v>3.7592595090519432E-2</v>
      </c>
      <c r="AO119" s="440">
        <f>'4M - SPS'!AO119</f>
        <v>3.790549063990227E-2</v>
      </c>
      <c r="AP119" s="440">
        <f>'4M - SPS'!AP119</f>
        <v>3.8795312696370085E-2</v>
      </c>
      <c r="AQ119" s="440">
        <f>'4M - SPS'!AQ119</f>
        <v>4.0256529624143049E-2</v>
      </c>
      <c r="AR119" s="440">
        <f>'4M - SPS'!AR119</f>
        <v>7.0755895095357096E-2</v>
      </c>
      <c r="AS119" s="440">
        <f>'4M - SPS'!AS119</f>
        <v>6.7753562472526563E-2</v>
      </c>
      <c r="AT119" s="440">
        <f>'4M - SPS'!AT119</f>
        <v>6.823915742998507E-2</v>
      </c>
      <c r="AU119" s="440">
        <f>'4M - SPS'!AU119</f>
        <v>6.7525399252015297E-2</v>
      </c>
      <c r="AV119" s="440">
        <f>'4M - SPS'!AV119</f>
        <v>3.9063382109163408E-2</v>
      </c>
      <c r="AW119" s="440">
        <f>'4M - SPS'!AW119</f>
        <v>3.9553696920511257E-2</v>
      </c>
      <c r="AX119" s="440">
        <f>'4M - SPS'!AX119</f>
        <v>3.7562326323709046E-2</v>
      </c>
      <c r="AY119" s="440">
        <f>'4M - SPS'!AY119</f>
        <v>3.7309360712313777E-2</v>
      </c>
      <c r="AZ119" s="440">
        <f>'4M - SPS'!AZ119</f>
        <v>3.7592595090519432E-2</v>
      </c>
      <c r="BA119" s="440">
        <f>'4M - SPS'!BA119</f>
        <v>3.790549063990227E-2</v>
      </c>
      <c r="BB119" s="440">
        <f>'4M - SPS'!BB119</f>
        <v>3.8795312696370085E-2</v>
      </c>
      <c r="BC119" s="440">
        <f>'4M - SPS'!BC119</f>
        <v>4.0256529624143049E-2</v>
      </c>
      <c r="BD119" s="440">
        <f>'4M - SPS'!BD119</f>
        <v>7.0755895095357096E-2</v>
      </c>
      <c r="BE119" s="440">
        <f>'4M - SPS'!BE119</f>
        <v>6.7753562472526563E-2</v>
      </c>
      <c r="BF119" s="440">
        <f>'4M - SPS'!BF119</f>
        <v>6.823915742998507E-2</v>
      </c>
      <c r="BG119" s="440">
        <f>'4M - SPS'!BG119</f>
        <v>6.7525399252015297E-2</v>
      </c>
      <c r="BH119" s="440">
        <f>'4M - SPS'!BH119</f>
        <v>3.9063382109163408E-2</v>
      </c>
      <c r="BI119" s="440">
        <f>'4M - SPS'!BI119</f>
        <v>3.9553696920511257E-2</v>
      </c>
      <c r="BJ119" s="440">
        <f>'4M - SPS'!BJ119</f>
        <v>3.7562326323709046E-2</v>
      </c>
      <c r="BK119" s="440">
        <f>'4M - SPS'!BK119</f>
        <v>3.7309360712313777E-2</v>
      </c>
      <c r="BL119" s="440">
        <f>'4M - SPS'!BL119</f>
        <v>3.7592595090519432E-2</v>
      </c>
      <c r="BM119" s="440">
        <f>'4M - SPS'!BM119</f>
        <v>3.790549063990227E-2</v>
      </c>
      <c r="BN119" s="440">
        <f>'4M - SPS'!BN119</f>
        <v>3.8795312696370085E-2</v>
      </c>
      <c r="BO119" s="440">
        <f>'4M - SPS'!BO119</f>
        <v>4.0256529624143049E-2</v>
      </c>
      <c r="BP119" s="440">
        <f>'4M - SPS'!BP119</f>
        <v>7.0755895095357096E-2</v>
      </c>
      <c r="BQ119" s="440">
        <f>'4M - SPS'!BQ119</f>
        <v>6.7753562472526563E-2</v>
      </c>
      <c r="BR119" s="440">
        <f>'4M - SPS'!BR119</f>
        <v>6.823915742998507E-2</v>
      </c>
      <c r="BS119" s="440">
        <f>'4M - SPS'!BS119</f>
        <v>6.7525399252015297E-2</v>
      </c>
      <c r="BT119" s="440">
        <f>'4M - SPS'!BT119</f>
        <v>3.9063382109163408E-2</v>
      </c>
      <c r="BU119" s="440">
        <f>'4M - SPS'!BU119</f>
        <v>3.9553696920511257E-2</v>
      </c>
      <c r="BV119" s="440">
        <f>'4M - SPS'!BV119</f>
        <v>3.7562326323709046E-2</v>
      </c>
      <c r="BW119" s="440">
        <f>'4M - SPS'!BW119</f>
        <v>3.7309360712313777E-2</v>
      </c>
      <c r="BX119" s="440">
        <f>'4M - SPS'!BX119</f>
        <v>3.7592595090519432E-2</v>
      </c>
      <c r="BY119" s="440">
        <f>'4M - SPS'!BY119</f>
        <v>3.790549063990227E-2</v>
      </c>
      <c r="BZ119" s="440">
        <f>'4M - SPS'!BZ119</f>
        <v>3.8795312696370085E-2</v>
      </c>
      <c r="CA119" s="440">
        <f>'4M - SPS'!CA119</f>
        <v>4.0256529624143049E-2</v>
      </c>
      <c r="CB119" s="440">
        <f>'4M - SPS'!CB119</f>
        <v>7.0755895095357096E-2</v>
      </c>
      <c r="CC119" s="440">
        <f>'4M - SPS'!CC119</f>
        <v>6.7753562472526563E-2</v>
      </c>
      <c r="CD119" s="440">
        <f>'4M - SPS'!CD119</f>
        <v>6.823915742998507E-2</v>
      </c>
      <c r="CE119" s="440">
        <f>'4M - SPS'!CE119</f>
        <v>6.7525399252015297E-2</v>
      </c>
      <c r="CF119" s="440">
        <f>'4M - SPS'!CF119</f>
        <v>3.9063382109163408E-2</v>
      </c>
      <c r="CG119" s="440">
        <f>'4M - SPS'!CG119</f>
        <v>3.9553696920511257E-2</v>
      </c>
      <c r="CH119" s="440">
        <f>'4M - SPS'!CH119</f>
        <v>3.7562326323709046E-2</v>
      </c>
    </row>
    <row r="120" spans="1:86" hidden="1" x14ac:dyDescent="0.3">
      <c r="A120" s="581"/>
      <c r="B120" s="94" t="s">
        <v>24</v>
      </c>
      <c r="C120" s="417">
        <f>'4M - SPS'!C120</f>
        <v>3.5461181829163087E-2</v>
      </c>
      <c r="D120" s="417">
        <f>'4M - SPS'!D120</f>
        <v>3.5803688506613855E-2</v>
      </c>
      <c r="E120" s="417">
        <f>'4M - SPS'!E120</f>
        <v>3.5836947009265943E-2</v>
      </c>
      <c r="F120" s="417">
        <f>'4M - SPS'!F120</f>
        <v>3.724710678873152E-2</v>
      </c>
      <c r="G120" s="417">
        <f>'4M - SPS'!G120</f>
        <v>3.8516410091400353E-2</v>
      </c>
      <c r="H120" s="417">
        <f>'4M - SPS'!H120</f>
        <v>6.6309462665942689E-2</v>
      </c>
      <c r="I120" s="440">
        <f>'4M - SPS'!I120</f>
        <v>6.7753562472526563E-2</v>
      </c>
      <c r="J120" s="440">
        <f>'4M - SPS'!J120</f>
        <v>6.823915742998507E-2</v>
      </c>
      <c r="K120" s="440">
        <f>'4M - SPS'!K120</f>
        <v>6.7525399252015297E-2</v>
      </c>
      <c r="L120" s="440">
        <f>'4M - SPS'!L120</f>
        <v>3.9063382109163408E-2</v>
      </c>
      <c r="M120" s="440">
        <f>'4M - SPS'!M120</f>
        <v>3.9553696920511257E-2</v>
      </c>
      <c r="N120" s="440">
        <f>'4M - SPS'!N120</f>
        <v>3.7562326323709046E-2</v>
      </c>
      <c r="O120" s="440">
        <f>'4M - SPS'!O120</f>
        <v>3.7309360712313777E-2</v>
      </c>
      <c r="P120" s="440">
        <f>'4M - SPS'!P120</f>
        <v>3.7592595090519432E-2</v>
      </c>
      <c r="Q120" s="440">
        <f>'4M - SPS'!Q120</f>
        <v>3.790549063990227E-2</v>
      </c>
      <c r="R120" s="440">
        <f>'4M - SPS'!R120</f>
        <v>3.8795312696370085E-2</v>
      </c>
      <c r="S120" s="440">
        <f>'4M - SPS'!S120</f>
        <v>4.0256529624143049E-2</v>
      </c>
      <c r="T120" s="440">
        <f>'4M - SPS'!T120</f>
        <v>7.0755895095357096E-2</v>
      </c>
      <c r="U120" s="440">
        <f>'4M - SPS'!U120</f>
        <v>6.7753562472526563E-2</v>
      </c>
      <c r="V120" s="440">
        <f>'4M - SPS'!V120</f>
        <v>6.823915742998507E-2</v>
      </c>
      <c r="W120" s="440">
        <f>'4M - SPS'!W120</f>
        <v>6.7525399252015297E-2</v>
      </c>
      <c r="X120" s="440">
        <f>'4M - SPS'!X120</f>
        <v>3.9063382109163408E-2</v>
      </c>
      <c r="Y120" s="440">
        <f>'4M - SPS'!Y120</f>
        <v>3.9553696920511257E-2</v>
      </c>
      <c r="Z120" s="440">
        <f>'4M - SPS'!Z120</f>
        <v>3.7562326323709046E-2</v>
      </c>
      <c r="AA120" s="440">
        <f>'4M - SPS'!AA120</f>
        <v>3.7309360712313777E-2</v>
      </c>
      <c r="AB120" s="440">
        <f>'4M - SPS'!AB120</f>
        <v>3.7592595090519432E-2</v>
      </c>
      <c r="AC120" s="440">
        <f>'4M - SPS'!AC120</f>
        <v>3.790549063990227E-2</v>
      </c>
      <c r="AD120" s="440">
        <f>'4M - SPS'!AD120</f>
        <v>3.8795312696370085E-2</v>
      </c>
      <c r="AE120" s="440">
        <f>'4M - SPS'!AE120</f>
        <v>4.0256529624143049E-2</v>
      </c>
      <c r="AF120" s="440">
        <f>'4M - SPS'!AF120</f>
        <v>7.0755895095357096E-2</v>
      </c>
      <c r="AG120" s="440">
        <f>'4M - SPS'!AG120</f>
        <v>6.7753562472526563E-2</v>
      </c>
      <c r="AH120" s="440">
        <f>'4M - SPS'!AH120</f>
        <v>6.823915742998507E-2</v>
      </c>
      <c r="AI120" s="440">
        <f>'4M - SPS'!AI120</f>
        <v>6.7525399252015297E-2</v>
      </c>
      <c r="AJ120" s="440">
        <f>'4M - SPS'!AJ120</f>
        <v>3.9063382109163408E-2</v>
      </c>
      <c r="AK120" s="440">
        <f>'4M - SPS'!AK120</f>
        <v>3.9553696920511257E-2</v>
      </c>
      <c r="AL120" s="440">
        <f>'4M - SPS'!AL120</f>
        <v>3.7562326323709046E-2</v>
      </c>
      <c r="AM120" s="440">
        <f>'4M - SPS'!AM120</f>
        <v>3.7309360712313777E-2</v>
      </c>
      <c r="AN120" s="440">
        <f>'4M - SPS'!AN120</f>
        <v>3.7592595090519432E-2</v>
      </c>
      <c r="AO120" s="440">
        <f>'4M - SPS'!AO120</f>
        <v>3.790549063990227E-2</v>
      </c>
      <c r="AP120" s="440">
        <f>'4M - SPS'!AP120</f>
        <v>3.8795312696370085E-2</v>
      </c>
      <c r="AQ120" s="440">
        <f>'4M - SPS'!AQ120</f>
        <v>4.0256529624143049E-2</v>
      </c>
      <c r="AR120" s="440">
        <f>'4M - SPS'!AR120</f>
        <v>7.0755895095357096E-2</v>
      </c>
      <c r="AS120" s="440">
        <f>'4M - SPS'!AS120</f>
        <v>6.7753562472526563E-2</v>
      </c>
      <c r="AT120" s="440">
        <f>'4M - SPS'!AT120</f>
        <v>6.823915742998507E-2</v>
      </c>
      <c r="AU120" s="440">
        <f>'4M - SPS'!AU120</f>
        <v>6.7525399252015297E-2</v>
      </c>
      <c r="AV120" s="440">
        <f>'4M - SPS'!AV120</f>
        <v>3.9063382109163408E-2</v>
      </c>
      <c r="AW120" s="440">
        <f>'4M - SPS'!AW120</f>
        <v>3.9553696920511257E-2</v>
      </c>
      <c r="AX120" s="440">
        <f>'4M - SPS'!AX120</f>
        <v>3.7562326323709046E-2</v>
      </c>
      <c r="AY120" s="440">
        <f>'4M - SPS'!AY120</f>
        <v>3.7309360712313777E-2</v>
      </c>
      <c r="AZ120" s="440">
        <f>'4M - SPS'!AZ120</f>
        <v>3.7592595090519432E-2</v>
      </c>
      <c r="BA120" s="440">
        <f>'4M - SPS'!BA120</f>
        <v>3.790549063990227E-2</v>
      </c>
      <c r="BB120" s="440">
        <f>'4M - SPS'!BB120</f>
        <v>3.8795312696370085E-2</v>
      </c>
      <c r="BC120" s="440">
        <f>'4M - SPS'!BC120</f>
        <v>4.0256529624143049E-2</v>
      </c>
      <c r="BD120" s="440">
        <f>'4M - SPS'!BD120</f>
        <v>7.0755895095357096E-2</v>
      </c>
      <c r="BE120" s="440">
        <f>'4M - SPS'!BE120</f>
        <v>6.7753562472526563E-2</v>
      </c>
      <c r="BF120" s="440">
        <f>'4M - SPS'!BF120</f>
        <v>6.823915742998507E-2</v>
      </c>
      <c r="BG120" s="440">
        <f>'4M - SPS'!BG120</f>
        <v>6.7525399252015297E-2</v>
      </c>
      <c r="BH120" s="440">
        <f>'4M - SPS'!BH120</f>
        <v>3.9063382109163408E-2</v>
      </c>
      <c r="BI120" s="440">
        <f>'4M - SPS'!BI120</f>
        <v>3.9553696920511257E-2</v>
      </c>
      <c r="BJ120" s="440">
        <f>'4M - SPS'!BJ120</f>
        <v>3.7562326323709046E-2</v>
      </c>
      <c r="BK120" s="440">
        <f>'4M - SPS'!BK120</f>
        <v>3.7309360712313777E-2</v>
      </c>
      <c r="BL120" s="440">
        <f>'4M - SPS'!BL120</f>
        <v>3.7592595090519432E-2</v>
      </c>
      <c r="BM120" s="440">
        <f>'4M - SPS'!BM120</f>
        <v>3.790549063990227E-2</v>
      </c>
      <c r="BN120" s="440">
        <f>'4M - SPS'!BN120</f>
        <v>3.8795312696370085E-2</v>
      </c>
      <c r="BO120" s="440">
        <f>'4M - SPS'!BO120</f>
        <v>4.0256529624143049E-2</v>
      </c>
      <c r="BP120" s="440">
        <f>'4M - SPS'!BP120</f>
        <v>7.0755895095357096E-2</v>
      </c>
      <c r="BQ120" s="440">
        <f>'4M - SPS'!BQ120</f>
        <v>6.7753562472526563E-2</v>
      </c>
      <c r="BR120" s="440">
        <f>'4M - SPS'!BR120</f>
        <v>6.823915742998507E-2</v>
      </c>
      <c r="BS120" s="440">
        <f>'4M - SPS'!BS120</f>
        <v>6.7525399252015297E-2</v>
      </c>
      <c r="BT120" s="440">
        <f>'4M - SPS'!BT120</f>
        <v>3.9063382109163408E-2</v>
      </c>
      <c r="BU120" s="440">
        <f>'4M - SPS'!BU120</f>
        <v>3.9553696920511257E-2</v>
      </c>
      <c r="BV120" s="440">
        <f>'4M - SPS'!BV120</f>
        <v>3.7562326323709046E-2</v>
      </c>
      <c r="BW120" s="440">
        <f>'4M - SPS'!BW120</f>
        <v>3.7309360712313777E-2</v>
      </c>
      <c r="BX120" s="440">
        <f>'4M - SPS'!BX120</f>
        <v>3.7592595090519432E-2</v>
      </c>
      <c r="BY120" s="440">
        <f>'4M - SPS'!BY120</f>
        <v>3.790549063990227E-2</v>
      </c>
      <c r="BZ120" s="440">
        <f>'4M - SPS'!BZ120</f>
        <v>3.8795312696370085E-2</v>
      </c>
      <c r="CA120" s="440">
        <f>'4M - SPS'!CA120</f>
        <v>4.0256529624143049E-2</v>
      </c>
      <c r="CB120" s="440">
        <f>'4M - SPS'!CB120</f>
        <v>7.0755895095357096E-2</v>
      </c>
      <c r="CC120" s="440">
        <f>'4M - SPS'!CC120</f>
        <v>6.7753562472526563E-2</v>
      </c>
      <c r="CD120" s="440">
        <f>'4M - SPS'!CD120</f>
        <v>6.823915742998507E-2</v>
      </c>
      <c r="CE120" s="440">
        <f>'4M - SPS'!CE120</f>
        <v>6.7525399252015297E-2</v>
      </c>
      <c r="CF120" s="440">
        <f>'4M - SPS'!CF120</f>
        <v>3.9063382109163408E-2</v>
      </c>
      <c r="CG120" s="440">
        <f>'4M - SPS'!CG120</f>
        <v>3.9553696920511257E-2</v>
      </c>
      <c r="CH120" s="440">
        <f>'4M - SPS'!CH120</f>
        <v>3.7562326323709046E-2</v>
      </c>
    </row>
    <row r="121" spans="1:86" hidden="1" x14ac:dyDescent="0.3">
      <c r="A121" s="581"/>
      <c r="B121" s="94" t="s">
        <v>7</v>
      </c>
      <c r="C121" s="417">
        <f>'4M - SPS'!C121</f>
        <v>3.4063160722364053E-2</v>
      </c>
      <c r="D121" s="417">
        <f>'4M - SPS'!D121</f>
        <v>3.4344193386708306E-2</v>
      </c>
      <c r="E121" s="417">
        <f>'4M - SPS'!E121</f>
        <v>3.4818737873830843E-2</v>
      </c>
      <c r="F121" s="417">
        <f>'4M - SPS'!F121</f>
        <v>3.6102588979802466E-2</v>
      </c>
      <c r="G121" s="417">
        <f>'4M - SPS'!G121</f>
        <v>3.6904195360291804E-2</v>
      </c>
      <c r="H121" s="417">
        <f>'4M - SPS'!H121</f>
        <v>6.3303885336710788E-2</v>
      </c>
      <c r="I121" s="440">
        <f>'4M - SPS'!I121</f>
        <v>6.4558915989139196E-2</v>
      </c>
      <c r="J121" s="440">
        <f>'4M - SPS'!J121</f>
        <v>6.5253104129576744E-2</v>
      </c>
      <c r="K121" s="440">
        <f>'4M - SPS'!K121</f>
        <v>6.4498460821838438E-2</v>
      </c>
      <c r="L121" s="440">
        <f>'4M - SPS'!L121</f>
        <v>3.7446622718188112E-2</v>
      </c>
      <c r="M121" s="440">
        <f>'4M - SPS'!M121</f>
        <v>3.7897793768534443E-2</v>
      </c>
      <c r="N121" s="440">
        <f>'4M - SPS'!N121</f>
        <v>3.5939490764754653E-2</v>
      </c>
      <c r="O121" s="440">
        <f>'4M - SPS'!O121</f>
        <v>3.5682741979693122E-2</v>
      </c>
      <c r="P121" s="440">
        <f>'4M - SPS'!P121</f>
        <v>3.5900332017223431E-2</v>
      </c>
      <c r="Q121" s="440">
        <f>'4M - SPS'!Q121</f>
        <v>3.6855222703080198E-2</v>
      </c>
      <c r="R121" s="440">
        <f>'4M - SPS'!R121</f>
        <v>3.7713234347840394E-2</v>
      </c>
      <c r="S121" s="440">
        <f>'4M - SPS'!S121</f>
        <v>3.8506725867705857E-2</v>
      </c>
      <c r="T121" s="440">
        <f>'4M - SPS'!T121</f>
        <v>6.7586919778914373E-2</v>
      </c>
      <c r="U121" s="440">
        <f>'4M - SPS'!U121</f>
        <v>6.4558915989139196E-2</v>
      </c>
      <c r="V121" s="440">
        <f>'4M - SPS'!V121</f>
        <v>6.5253104129576744E-2</v>
      </c>
      <c r="W121" s="440">
        <f>'4M - SPS'!W121</f>
        <v>6.4498460821838438E-2</v>
      </c>
      <c r="X121" s="440">
        <f>'4M - SPS'!X121</f>
        <v>3.7446622718188112E-2</v>
      </c>
      <c r="Y121" s="440">
        <f>'4M - SPS'!Y121</f>
        <v>3.7897793768534443E-2</v>
      </c>
      <c r="Z121" s="440">
        <f>'4M - SPS'!Z121</f>
        <v>3.5939490764754653E-2</v>
      </c>
      <c r="AA121" s="440">
        <f>'4M - SPS'!AA121</f>
        <v>3.5682741979693122E-2</v>
      </c>
      <c r="AB121" s="440">
        <f>'4M - SPS'!AB121</f>
        <v>3.5900332017223431E-2</v>
      </c>
      <c r="AC121" s="440">
        <f>'4M - SPS'!AC121</f>
        <v>3.6855222703080198E-2</v>
      </c>
      <c r="AD121" s="440">
        <f>'4M - SPS'!AD121</f>
        <v>3.7713234347840394E-2</v>
      </c>
      <c r="AE121" s="440">
        <f>'4M - SPS'!AE121</f>
        <v>3.8506725867705857E-2</v>
      </c>
      <c r="AF121" s="440">
        <f>'4M - SPS'!AF121</f>
        <v>6.7586919778914373E-2</v>
      </c>
      <c r="AG121" s="440">
        <f>'4M - SPS'!AG121</f>
        <v>6.4558915989139196E-2</v>
      </c>
      <c r="AH121" s="440">
        <f>'4M - SPS'!AH121</f>
        <v>6.5253104129576744E-2</v>
      </c>
      <c r="AI121" s="440">
        <f>'4M - SPS'!AI121</f>
        <v>6.4498460821838438E-2</v>
      </c>
      <c r="AJ121" s="440">
        <f>'4M - SPS'!AJ121</f>
        <v>3.7446622718188112E-2</v>
      </c>
      <c r="AK121" s="440">
        <f>'4M - SPS'!AK121</f>
        <v>3.7897793768534443E-2</v>
      </c>
      <c r="AL121" s="440">
        <f>'4M - SPS'!AL121</f>
        <v>3.5939490764754653E-2</v>
      </c>
      <c r="AM121" s="440">
        <f>'4M - SPS'!AM121</f>
        <v>3.5682741979693122E-2</v>
      </c>
      <c r="AN121" s="440">
        <f>'4M - SPS'!AN121</f>
        <v>3.5900332017223431E-2</v>
      </c>
      <c r="AO121" s="440">
        <f>'4M - SPS'!AO121</f>
        <v>3.6855222703080198E-2</v>
      </c>
      <c r="AP121" s="440">
        <f>'4M - SPS'!AP121</f>
        <v>3.7713234347840394E-2</v>
      </c>
      <c r="AQ121" s="440">
        <f>'4M - SPS'!AQ121</f>
        <v>3.8506725867705857E-2</v>
      </c>
      <c r="AR121" s="440">
        <f>'4M - SPS'!AR121</f>
        <v>6.7586919778914373E-2</v>
      </c>
      <c r="AS121" s="440">
        <f>'4M - SPS'!AS121</f>
        <v>6.4558915989139196E-2</v>
      </c>
      <c r="AT121" s="440">
        <f>'4M - SPS'!AT121</f>
        <v>6.5253104129576744E-2</v>
      </c>
      <c r="AU121" s="440">
        <f>'4M - SPS'!AU121</f>
        <v>6.4498460821838438E-2</v>
      </c>
      <c r="AV121" s="440">
        <f>'4M - SPS'!AV121</f>
        <v>3.7446622718188112E-2</v>
      </c>
      <c r="AW121" s="440">
        <f>'4M - SPS'!AW121</f>
        <v>3.7897793768534443E-2</v>
      </c>
      <c r="AX121" s="440">
        <f>'4M - SPS'!AX121</f>
        <v>3.5939490764754653E-2</v>
      </c>
      <c r="AY121" s="440">
        <f>'4M - SPS'!AY121</f>
        <v>3.5682741979693122E-2</v>
      </c>
      <c r="AZ121" s="440">
        <f>'4M - SPS'!AZ121</f>
        <v>3.5900332017223431E-2</v>
      </c>
      <c r="BA121" s="440">
        <f>'4M - SPS'!BA121</f>
        <v>3.6855222703080198E-2</v>
      </c>
      <c r="BB121" s="440">
        <f>'4M - SPS'!BB121</f>
        <v>3.7713234347840394E-2</v>
      </c>
      <c r="BC121" s="440">
        <f>'4M - SPS'!BC121</f>
        <v>3.8506725867705857E-2</v>
      </c>
      <c r="BD121" s="440">
        <f>'4M - SPS'!BD121</f>
        <v>6.7586919778914373E-2</v>
      </c>
      <c r="BE121" s="440">
        <f>'4M - SPS'!BE121</f>
        <v>6.4558915989139196E-2</v>
      </c>
      <c r="BF121" s="440">
        <f>'4M - SPS'!BF121</f>
        <v>6.5253104129576744E-2</v>
      </c>
      <c r="BG121" s="440">
        <f>'4M - SPS'!BG121</f>
        <v>6.4498460821838438E-2</v>
      </c>
      <c r="BH121" s="440">
        <f>'4M - SPS'!BH121</f>
        <v>3.7446622718188112E-2</v>
      </c>
      <c r="BI121" s="440">
        <f>'4M - SPS'!BI121</f>
        <v>3.7897793768534443E-2</v>
      </c>
      <c r="BJ121" s="440">
        <f>'4M - SPS'!BJ121</f>
        <v>3.5939490764754653E-2</v>
      </c>
      <c r="BK121" s="440">
        <f>'4M - SPS'!BK121</f>
        <v>3.5682741979693122E-2</v>
      </c>
      <c r="BL121" s="440">
        <f>'4M - SPS'!BL121</f>
        <v>3.5900332017223431E-2</v>
      </c>
      <c r="BM121" s="440">
        <f>'4M - SPS'!BM121</f>
        <v>3.6855222703080198E-2</v>
      </c>
      <c r="BN121" s="440">
        <f>'4M - SPS'!BN121</f>
        <v>3.7713234347840394E-2</v>
      </c>
      <c r="BO121" s="440">
        <f>'4M - SPS'!BO121</f>
        <v>3.8506725867705857E-2</v>
      </c>
      <c r="BP121" s="440">
        <f>'4M - SPS'!BP121</f>
        <v>6.7586919778914373E-2</v>
      </c>
      <c r="BQ121" s="440">
        <f>'4M - SPS'!BQ121</f>
        <v>6.4558915989139196E-2</v>
      </c>
      <c r="BR121" s="440">
        <f>'4M - SPS'!BR121</f>
        <v>6.5253104129576744E-2</v>
      </c>
      <c r="BS121" s="440">
        <f>'4M - SPS'!BS121</f>
        <v>6.4498460821838438E-2</v>
      </c>
      <c r="BT121" s="440">
        <f>'4M - SPS'!BT121</f>
        <v>3.7446622718188112E-2</v>
      </c>
      <c r="BU121" s="440">
        <f>'4M - SPS'!BU121</f>
        <v>3.7897793768534443E-2</v>
      </c>
      <c r="BV121" s="440">
        <f>'4M - SPS'!BV121</f>
        <v>3.5939490764754653E-2</v>
      </c>
      <c r="BW121" s="440">
        <f>'4M - SPS'!BW121</f>
        <v>3.5682741979693122E-2</v>
      </c>
      <c r="BX121" s="440">
        <f>'4M - SPS'!BX121</f>
        <v>3.5900332017223431E-2</v>
      </c>
      <c r="BY121" s="440">
        <f>'4M - SPS'!BY121</f>
        <v>3.6855222703080198E-2</v>
      </c>
      <c r="BZ121" s="440">
        <f>'4M - SPS'!BZ121</f>
        <v>3.7713234347840394E-2</v>
      </c>
      <c r="CA121" s="440">
        <f>'4M - SPS'!CA121</f>
        <v>3.8506725867705857E-2</v>
      </c>
      <c r="CB121" s="440">
        <f>'4M - SPS'!CB121</f>
        <v>6.7586919778914373E-2</v>
      </c>
      <c r="CC121" s="440">
        <f>'4M - SPS'!CC121</f>
        <v>6.4558915989139196E-2</v>
      </c>
      <c r="CD121" s="440">
        <f>'4M - SPS'!CD121</f>
        <v>6.5253104129576744E-2</v>
      </c>
      <c r="CE121" s="440">
        <f>'4M - SPS'!CE121</f>
        <v>6.4498460821838438E-2</v>
      </c>
      <c r="CF121" s="440">
        <f>'4M - SPS'!CF121</f>
        <v>3.7446622718188112E-2</v>
      </c>
      <c r="CG121" s="440">
        <f>'4M - SPS'!CG121</f>
        <v>3.7897793768534443E-2</v>
      </c>
      <c r="CH121" s="440">
        <f>'4M - SPS'!CH121</f>
        <v>3.5939490764754653E-2</v>
      </c>
    </row>
    <row r="122" spans="1:86" ht="15" hidden="1" thickBot="1" x14ac:dyDescent="0.35">
      <c r="A122" s="582"/>
      <c r="B122" s="96" t="s">
        <v>8</v>
      </c>
      <c r="C122" s="417">
        <f>'4M - SPS'!C122</f>
        <v>3.5782475791091423E-2</v>
      </c>
      <c r="D122" s="417">
        <f>'4M - SPS'!D122</f>
        <v>3.6404921823038824E-2</v>
      </c>
      <c r="E122" s="417">
        <f>'4M - SPS'!E122</f>
        <v>3.7274854276496266E-2</v>
      </c>
      <c r="F122" s="417">
        <f>'4M - SPS'!F122</f>
        <v>3.9149914613827323E-2</v>
      </c>
      <c r="G122" s="417">
        <f>'4M - SPS'!G122</f>
        <v>4.0191329825711879E-2</v>
      </c>
      <c r="H122" s="417">
        <f>'4M - SPS'!H122</f>
        <v>7.137503967949535E-2</v>
      </c>
      <c r="I122" s="440">
        <f>'4M - SPS'!I122</f>
        <v>7.1281056658700187E-2</v>
      </c>
      <c r="J122" s="440">
        <f>'4M - SPS'!J122</f>
        <v>7.3419066539057082E-2</v>
      </c>
      <c r="K122" s="440">
        <f>'4M - SPS'!K122</f>
        <v>7.0969717842630911E-2</v>
      </c>
      <c r="L122" s="440">
        <f>'4M - SPS'!L122</f>
        <v>4.0735333196233868E-2</v>
      </c>
      <c r="M122" s="440">
        <f>'4M - SPS'!M122</f>
        <v>4.1293551146050066E-2</v>
      </c>
      <c r="N122" s="440">
        <f>'4M - SPS'!N122</f>
        <v>3.8129622671069403E-2</v>
      </c>
      <c r="O122" s="440">
        <f>'4M - SPS'!O122</f>
        <v>3.720867190622492E-2</v>
      </c>
      <c r="P122" s="440">
        <f>'4M - SPS'!P122</f>
        <v>3.7965054983119348E-2</v>
      </c>
      <c r="Q122" s="440">
        <f>'4M - SPS'!Q122</f>
        <v>3.9526899842224586E-2</v>
      </c>
      <c r="R122" s="440">
        <f>'4M - SPS'!R122</f>
        <v>4.1066274953560376E-2</v>
      </c>
      <c r="S122" s="440">
        <f>'4M - SPS'!S122</f>
        <v>4.2068085643249667E-2</v>
      </c>
      <c r="T122" s="440">
        <f>'4M - SPS'!T122</f>
        <v>7.6096635164427801E-2</v>
      </c>
      <c r="U122" s="440">
        <f>'4M - SPS'!U122</f>
        <v>7.1281056658700187E-2</v>
      </c>
      <c r="V122" s="440">
        <f>'4M - SPS'!V122</f>
        <v>7.3419066539057082E-2</v>
      </c>
      <c r="W122" s="440">
        <f>'4M - SPS'!W122</f>
        <v>7.0969717842630911E-2</v>
      </c>
      <c r="X122" s="440">
        <f>'4M - SPS'!X122</f>
        <v>4.0735333196233868E-2</v>
      </c>
      <c r="Y122" s="440">
        <f>'4M - SPS'!Y122</f>
        <v>4.1293551146050066E-2</v>
      </c>
      <c r="Z122" s="440">
        <f>'4M - SPS'!Z122</f>
        <v>3.8129622671069403E-2</v>
      </c>
      <c r="AA122" s="440">
        <f>'4M - SPS'!AA122</f>
        <v>3.720867190622492E-2</v>
      </c>
      <c r="AB122" s="440">
        <f>'4M - SPS'!AB122</f>
        <v>3.7965054983119348E-2</v>
      </c>
      <c r="AC122" s="440">
        <f>'4M - SPS'!AC122</f>
        <v>3.9526899842224586E-2</v>
      </c>
      <c r="AD122" s="440">
        <f>'4M - SPS'!AD122</f>
        <v>4.1066274953560376E-2</v>
      </c>
      <c r="AE122" s="440">
        <f>'4M - SPS'!AE122</f>
        <v>4.2068085643249667E-2</v>
      </c>
      <c r="AF122" s="440">
        <f>'4M - SPS'!AF122</f>
        <v>7.6096635164427801E-2</v>
      </c>
      <c r="AG122" s="440">
        <f>'4M - SPS'!AG122</f>
        <v>7.1281056658700187E-2</v>
      </c>
      <c r="AH122" s="440">
        <f>'4M - SPS'!AH122</f>
        <v>7.3419066539057082E-2</v>
      </c>
      <c r="AI122" s="440">
        <f>'4M - SPS'!AI122</f>
        <v>7.0969717842630911E-2</v>
      </c>
      <c r="AJ122" s="440">
        <f>'4M - SPS'!AJ122</f>
        <v>4.0735333196233868E-2</v>
      </c>
      <c r="AK122" s="440">
        <f>'4M - SPS'!AK122</f>
        <v>4.1293551146050066E-2</v>
      </c>
      <c r="AL122" s="440">
        <f>'4M - SPS'!AL122</f>
        <v>3.8129622671069403E-2</v>
      </c>
      <c r="AM122" s="440">
        <f>'4M - SPS'!AM122</f>
        <v>3.720867190622492E-2</v>
      </c>
      <c r="AN122" s="440">
        <f>'4M - SPS'!AN122</f>
        <v>3.7965054983119348E-2</v>
      </c>
      <c r="AO122" s="440">
        <f>'4M - SPS'!AO122</f>
        <v>3.9526899842224586E-2</v>
      </c>
      <c r="AP122" s="440">
        <f>'4M - SPS'!AP122</f>
        <v>4.1066274953560376E-2</v>
      </c>
      <c r="AQ122" s="440">
        <f>'4M - SPS'!AQ122</f>
        <v>4.2068085643249667E-2</v>
      </c>
      <c r="AR122" s="440">
        <f>'4M - SPS'!AR122</f>
        <v>7.6096635164427801E-2</v>
      </c>
      <c r="AS122" s="440">
        <f>'4M - SPS'!AS122</f>
        <v>7.1281056658700187E-2</v>
      </c>
      <c r="AT122" s="440">
        <f>'4M - SPS'!AT122</f>
        <v>7.3419066539057082E-2</v>
      </c>
      <c r="AU122" s="440">
        <f>'4M - SPS'!AU122</f>
        <v>7.0969717842630911E-2</v>
      </c>
      <c r="AV122" s="440">
        <f>'4M - SPS'!AV122</f>
        <v>4.0735333196233868E-2</v>
      </c>
      <c r="AW122" s="440">
        <f>'4M - SPS'!AW122</f>
        <v>4.1293551146050066E-2</v>
      </c>
      <c r="AX122" s="440">
        <f>'4M - SPS'!AX122</f>
        <v>3.8129622671069403E-2</v>
      </c>
      <c r="AY122" s="440">
        <f>'4M - SPS'!AY122</f>
        <v>3.720867190622492E-2</v>
      </c>
      <c r="AZ122" s="440">
        <f>'4M - SPS'!AZ122</f>
        <v>3.7965054983119348E-2</v>
      </c>
      <c r="BA122" s="440">
        <f>'4M - SPS'!BA122</f>
        <v>3.9526899842224586E-2</v>
      </c>
      <c r="BB122" s="440">
        <f>'4M - SPS'!BB122</f>
        <v>4.1066274953560376E-2</v>
      </c>
      <c r="BC122" s="440">
        <f>'4M - SPS'!BC122</f>
        <v>4.2068085643249667E-2</v>
      </c>
      <c r="BD122" s="440">
        <f>'4M - SPS'!BD122</f>
        <v>7.6096635164427801E-2</v>
      </c>
      <c r="BE122" s="440">
        <f>'4M - SPS'!BE122</f>
        <v>7.1281056658700187E-2</v>
      </c>
      <c r="BF122" s="440">
        <f>'4M - SPS'!BF122</f>
        <v>7.3419066539057082E-2</v>
      </c>
      <c r="BG122" s="440">
        <f>'4M - SPS'!BG122</f>
        <v>7.0969717842630911E-2</v>
      </c>
      <c r="BH122" s="440">
        <f>'4M - SPS'!BH122</f>
        <v>4.0735333196233868E-2</v>
      </c>
      <c r="BI122" s="440">
        <f>'4M - SPS'!BI122</f>
        <v>4.1293551146050066E-2</v>
      </c>
      <c r="BJ122" s="440">
        <f>'4M - SPS'!BJ122</f>
        <v>3.8129622671069403E-2</v>
      </c>
      <c r="BK122" s="440">
        <f>'4M - SPS'!BK122</f>
        <v>3.720867190622492E-2</v>
      </c>
      <c r="BL122" s="440">
        <f>'4M - SPS'!BL122</f>
        <v>3.7965054983119348E-2</v>
      </c>
      <c r="BM122" s="440">
        <f>'4M - SPS'!BM122</f>
        <v>3.9526899842224586E-2</v>
      </c>
      <c r="BN122" s="440">
        <f>'4M - SPS'!BN122</f>
        <v>4.1066274953560376E-2</v>
      </c>
      <c r="BO122" s="440">
        <f>'4M - SPS'!BO122</f>
        <v>4.2068085643249667E-2</v>
      </c>
      <c r="BP122" s="440">
        <f>'4M - SPS'!BP122</f>
        <v>7.6096635164427801E-2</v>
      </c>
      <c r="BQ122" s="440">
        <f>'4M - SPS'!BQ122</f>
        <v>7.1281056658700187E-2</v>
      </c>
      <c r="BR122" s="440">
        <f>'4M - SPS'!BR122</f>
        <v>7.3419066539057082E-2</v>
      </c>
      <c r="BS122" s="440">
        <f>'4M - SPS'!BS122</f>
        <v>7.0969717842630911E-2</v>
      </c>
      <c r="BT122" s="440">
        <f>'4M - SPS'!BT122</f>
        <v>4.0735333196233868E-2</v>
      </c>
      <c r="BU122" s="440">
        <f>'4M - SPS'!BU122</f>
        <v>4.1293551146050066E-2</v>
      </c>
      <c r="BV122" s="440">
        <f>'4M - SPS'!BV122</f>
        <v>3.8129622671069403E-2</v>
      </c>
      <c r="BW122" s="440">
        <f>'4M - SPS'!BW122</f>
        <v>3.720867190622492E-2</v>
      </c>
      <c r="BX122" s="440">
        <f>'4M - SPS'!BX122</f>
        <v>3.7965054983119348E-2</v>
      </c>
      <c r="BY122" s="440">
        <f>'4M - SPS'!BY122</f>
        <v>3.9526899842224586E-2</v>
      </c>
      <c r="BZ122" s="440">
        <f>'4M - SPS'!BZ122</f>
        <v>4.1066274953560376E-2</v>
      </c>
      <c r="CA122" s="440">
        <f>'4M - SPS'!CA122</f>
        <v>4.2068085643249667E-2</v>
      </c>
      <c r="CB122" s="440">
        <f>'4M - SPS'!CB122</f>
        <v>7.6096635164427801E-2</v>
      </c>
      <c r="CC122" s="440">
        <f>'4M - SPS'!CC122</f>
        <v>7.1281056658700187E-2</v>
      </c>
      <c r="CD122" s="440">
        <f>'4M - SPS'!CD122</f>
        <v>7.3419066539057082E-2</v>
      </c>
      <c r="CE122" s="440">
        <f>'4M - SPS'!CE122</f>
        <v>7.0969717842630911E-2</v>
      </c>
      <c r="CF122" s="440">
        <f>'4M - SPS'!CF122</f>
        <v>4.0735333196233868E-2</v>
      </c>
      <c r="CG122" s="440">
        <f>'4M - SPS'!CG122</f>
        <v>4.1293551146050066E-2</v>
      </c>
      <c r="CH122" s="440">
        <f>'4M - SPS'!CH122</f>
        <v>3.8129622671069403E-2</v>
      </c>
    </row>
    <row r="123" spans="1:86" hidden="1" x14ac:dyDescent="0.3">
      <c r="A123" s="113"/>
      <c r="B123" s="113"/>
      <c r="C123" s="114"/>
      <c r="D123" s="114"/>
      <c r="E123" s="114"/>
      <c r="F123" s="114"/>
      <c r="G123" s="114"/>
      <c r="H123" s="114"/>
      <c r="I123" s="114"/>
      <c r="J123" s="114"/>
      <c r="K123" s="114"/>
      <c r="L123" s="114"/>
      <c r="M123" s="114"/>
      <c r="N123" s="114"/>
    </row>
    <row r="124" spans="1:86" ht="15" hidden="1" thickBot="1" x14ac:dyDescent="0.35"/>
    <row r="125" spans="1:86" ht="15" hidden="1" thickBot="1" x14ac:dyDescent="0.35">
      <c r="C125" s="618" t="s">
        <v>125</v>
      </c>
      <c r="D125" s="615"/>
      <c r="E125" s="615"/>
      <c r="F125" s="615"/>
      <c r="G125" s="615"/>
      <c r="H125" s="615"/>
      <c r="I125" s="615"/>
      <c r="J125" s="615"/>
      <c r="K125" s="615"/>
      <c r="L125" s="615"/>
      <c r="M125" s="615"/>
      <c r="N125" s="616"/>
      <c r="O125" s="614" t="s">
        <v>125</v>
      </c>
      <c r="P125" s="615"/>
      <c r="Q125" s="615"/>
      <c r="R125" s="615"/>
      <c r="S125" s="615"/>
      <c r="T125" s="615"/>
      <c r="U125" s="615"/>
      <c r="V125" s="615"/>
      <c r="W125" s="615"/>
      <c r="X125" s="615"/>
      <c r="Y125" s="615"/>
      <c r="Z125" s="616"/>
      <c r="AA125" s="614" t="s">
        <v>125</v>
      </c>
      <c r="AB125" s="615"/>
      <c r="AC125" s="615"/>
      <c r="AD125" s="615"/>
      <c r="AE125" s="615"/>
      <c r="AF125" s="615"/>
      <c r="AG125" s="615"/>
      <c r="AH125" s="615"/>
      <c r="AI125" s="615"/>
      <c r="AJ125" s="615"/>
      <c r="AK125" s="615"/>
      <c r="AL125" s="616"/>
      <c r="AM125" s="614" t="s">
        <v>125</v>
      </c>
      <c r="AN125" s="615"/>
      <c r="AO125" s="615"/>
      <c r="AP125" s="615"/>
      <c r="AQ125" s="615"/>
      <c r="AR125" s="615"/>
      <c r="AS125" s="615"/>
      <c r="AT125" s="615"/>
      <c r="AU125" s="615"/>
      <c r="AV125" s="615"/>
      <c r="AW125" s="615"/>
      <c r="AX125" s="616"/>
      <c r="AY125" s="614" t="s">
        <v>125</v>
      </c>
      <c r="AZ125" s="615"/>
      <c r="BA125" s="615"/>
      <c r="BB125" s="615"/>
      <c r="BC125" s="615"/>
      <c r="BD125" s="615"/>
      <c r="BE125" s="615"/>
      <c r="BF125" s="615"/>
      <c r="BG125" s="615"/>
      <c r="BH125" s="615"/>
      <c r="BI125" s="615"/>
      <c r="BJ125" s="616"/>
      <c r="BK125" s="614" t="s">
        <v>125</v>
      </c>
      <c r="BL125" s="615"/>
      <c r="BM125" s="615"/>
      <c r="BN125" s="615"/>
      <c r="BO125" s="615"/>
      <c r="BP125" s="615"/>
      <c r="BQ125" s="615"/>
      <c r="BR125" s="615"/>
      <c r="BS125" s="615"/>
      <c r="BT125" s="615"/>
      <c r="BU125" s="615"/>
      <c r="BV125" s="616"/>
      <c r="BW125" s="614" t="s">
        <v>125</v>
      </c>
      <c r="BX125" s="615"/>
      <c r="BY125" s="615"/>
      <c r="BZ125" s="615"/>
      <c r="CA125" s="615"/>
      <c r="CB125" s="615"/>
      <c r="CC125" s="615"/>
      <c r="CD125" s="615"/>
      <c r="CE125" s="615"/>
      <c r="CF125" s="615"/>
      <c r="CG125" s="615"/>
      <c r="CH125" s="617"/>
    </row>
    <row r="126" spans="1:86" ht="15" hidden="1" thickBot="1" x14ac:dyDescent="0.35">
      <c r="A126" s="580" t="s">
        <v>126</v>
      </c>
      <c r="B126" s="306" t="s">
        <v>143</v>
      </c>
      <c r="C126" s="174">
        <f>C$4</f>
        <v>44927</v>
      </c>
      <c r="D126" s="174">
        <f t="shared" ref="D126:BO126" si="110">D$4</f>
        <v>44958</v>
      </c>
      <c r="E126" s="174">
        <f t="shared" si="110"/>
        <v>44986</v>
      </c>
      <c r="F126" s="174">
        <f t="shared" si="110"/>
        <v>45017</v>
      </c>
      <c r="G126" s="174">
        <f t="shared" si="110"/>
        <v>45047</v>
      </c>
      <c r="H126" s="174">
        <f t="shared" si="110"/>
        <v>45078</v>
      </c>
      <c r="I126" s="174">
        <f t="shared" si="110"/>
        <v>45108</v>
      </c>
      <c r="J126" s="174">
        <f t="shared" si="110"/>
        <v>45139</v>
      </c>
      <c r="K126" s="174">
        <f t="shared" si="110"/>
        <v>45170</v>
      </c>
      <c r="L126" s="174">
        <f t="shared" si="110"/>
        <v>45200</v>
      </c>
      <c r="M126" s="174">
        <f t="shared" si="110"/>
        <v>45231</v>
      </c>
      <c r="N126" s="174">
        <f t="shared" si="110"/>
        <v>45261</v>
      </c>
      <c r="O126" s="174">
        <f t="shared" si="110"/>
        <v>45292</v>
      </c>
      <c r="P126" s="174">
        <f t="shared" si="110"/>
        <v>45323</v>
      </c>
      <c r="Q126" s="174">
        <f t="shared" si="110"/>
        <v>45352</v>
      </c>
      <c r="R126" s="174">
        <f t="shared" si="110"/>
        <v>45383</v>
      </c>
      <c r="S126" s="174">
        <f t="shared" si="110"/>
        <v>45413</v>
      </c>
      <c r="T126" s="174">
        <f t="shared" si="110"/>
        <v>45444</v>
      </c>
      <c r="U126" s="174">
        <f t="shared" si="110"/>
        <v>45474</v>
      </c>
      <c r="V126" s="174">
        <f t="shared" si="110"/>
        <v>45505</v>
      </c>
      <c r="W126" s="174">
        <f t="shared" si="110"/>
        <v>45536</v>
      </c>
      <c r="X126" s="174">
        <f t="shared" si="110"/>
        <v>45566</v>
      </c>
      <c r="Y126" s="174">
        <f t="shared" si="110"/>
        <v>45597</v>
      </c>
      <c r="Z126" s="174">
        <f t="shared" si="110"/>
        <v>45627</v>
      </c>
      <c r="AA126" s="174">
        <f t="shared" si="110"/>
        <v>45658</v>
      </c>
      <c r="AB126" s="174">
        <f t="shared" si="110"/>
        <v>45689</v>
      </c>
      <c r="AC126" s="174">
        <f t="shared" si="110"/>
        <v>45717</v>
      </c>
      <c r="AD126" s="174">
        <f t="shared" si="110"/>
        <v>45748</v>
      </c>
      <c r="AE126" s="174">
        <f t="shared" si="110"/>
        <v>45778</v>
      </c>
      <c r="AF126" s="174">
        <f t="shared" si="110"/>
        <v>45809</v>
      </c>
      <c r="AG126" s="174">
        <f t="shared" si="110"/>
        <v>45839</v>
      </c>
      <c r="AH126" s="174">
        <f t="shared" si="110"/>
        <v>45870</v>
      </c>
      <c r="AI126" s="174">
        <f t="shared" si="110"/>
        <v>45901</v>
      </c>
      <c r="AJ126" s="174">
        <f t="shared" si="110"/>
        <v>45931</v>
      </c>
      <c r="AK126" s="174">
        <f t="shared" si="110"/>
        <v>45962</v>
      </c>
      <c r="AL126" s="174">
        <f t="shared" si="110"/>
        <v>45992</v>
      </c>
      <c r="AM126" s="174">
        <f t="shared" si="110"/>
        <v>46023</v>
      </c>
      <c r="AN126" s="174">
        <f t="shared" si="110"/>
        <v>46054</v>
      </c>
      <c r="AO126" s="174">
        <f t="shared" si="110"/>
        <v>46082</v>
      </c>
      <c r="AP126" s="174">
        <f t="shared" si="110"/>
        <v>46113</v>
      </c>
      <c r="AQ126" s="174">
        <f t="shared" si="110"/>
        <v>46143</v>
      </c>
      <c r="AR126" s="174">
        <f t="shared" si="110"/>
        <v>46174</v>
      </c>
      <c r="AS126" s="174">
        <f t="shared" si="110"/>
        <v>46204</v>
      </c>
      <c r="AT126" s="174">
        <f t="shared" si="110"/>
        <v>46235</v>
      </c>
      <c r="AU126" s="174">
        <f t="shared" si="110"/>
        <v>46266</v>
      </c>
      <c r="AV126" s="174">
        <f t="shared" si="110"/>
        <v>46296</v>
      </c>
      <c r="AW126" s="174">
        <f t="shared" si="110"/>
        <v>46327</v>
      </c>
      <c r="AX126" s="174">
        <f t="shared" si="110"/>
        <v>46357</v>
      </c>
      <c r="AY126" s="174">
        <f t="shared" si="110"/>
        <v>46388</v>
      </c>
      <c r="AZ126" s="174">
        <f t="shared" si="110"/>
        <v>46419</v>
      </c>
      <c r="BA126" s="174">
        <f t="shared" si="110"/>
        <v>46447</v>
      </c>
      <c r="BB126" s="174">
        <f t="shared" si="110"/>
        <v>46478</v>
      </c>
      <c r="BC126" s="174">
        <f t="shared" si="110"/>
        <v>46508</v>
      </c>
      <c r="BD126" s="174">
        <f t="shared" si="110"/>
        <v>46539</v>
      </c>
      <c r="BE126" s="174">
        <f t="shared" si="110"/>
        <v>46569</v>
      </c>
      <c r="BF126" s="174">
        <f t="shared" si="110"/>
        <v>46600</v>
      </c>
      <c r="BG126" s="174">
        <f t="shared" si="110"/>
        <v>46631</v>
      </c>
      <c r="BH126" s="174">
        <f t="shared" si="110"/>
        <v>46661</v>
      </c>
      <c r="BI126" s="174">
        <f t="shared" si="110"/>
        <v>46692</v>
      </c>
      <c r="BJ126" s="174">
        <f t="shared" si="110"/>
        <v>46722</v>
      </c>
      <c r="BK126" s="174">
        <f t="shared" si="110"/>
        <v>46753</v>
      </c>
      <c r="BL126" s="174">
        <f t="shared" si="110"/>
        <v>46784</v>
      </c>
      <c r="BM126" s="174">
        <f t="shared" si="110"/>
        <v>46813</v>
      </c>
      <c r="BN126" s="174">
        <f t="shared" si="110"/>
        <v>46844</v>
      </c>
      <c r="BO126" s="174">
        <f t="shared" si="110"/>
        <v>46874</v>
      </c>
      <c r="BP126" s="174">
        <f t="shared" ref="BP126:CH126" si="111">BP$4</f>
        <v>46905</v>
      </c>
      <c r="BQ126" s="174">
        <f t="shared" si="111"/>
        <v>46935</v>
      </c>
      <c r="BR126" s="174">
        <f t="shared" si="111"/>
        <v>46966</v>
      </c>
      <c r="BS126" s="174">
        <f t="shared" si="111"/>
        <v>46997</v>
      </c>
      <c r="BT126" s="174">
        <f t="shared" si="111"/>
        <v>47027</v>
      </c>
      <c r="BU126" s="174">
        <f t="shared" si="111"/>
        <v>47058</v>
      </c>
      <c r="BV126" s="174">
        <f t="shared" si="111"/>
        <v>47088</v>
      </c>
      <c r="BW126" s="174">
        <f t="shared" si="111"/>
        <v>47119</v>
      </c>
      <c r="BX126" s="174">
        <f t="shared" si="111"/>
        <v>47150</v>
      </c>
      <c r="BY126" s="174">
        <f t="shared" si="111"/>
        <v>47178</v>
      </c>
      <c r="BZ126" s="174">
        <f t="shared" si="111"/>
        <v>47209</v>
      </c>
      <c r="CA126" s="174">
        <f t="shared" si="111"/>
        <v>47239</v>
      </c>
      <c r="CB126" s="174">
        <f t="shared" si="111"/>
        <v>47270</v>
      </c>
      <c r="CC126" s="174">
        <f t="shared" si="111"/>
        <v>47300</v>
      </c>
      <c r="CD126" s="174">
        <f t="shared" si="111"/>
        <v>47331</v>
      </c>
      <c r="CE126" s="174">
        <f t="shared" si="111"/>
        <v>47362</v>
      </c>
      <c r="CF126" s="174">
        <f t="shared" si="111"/>
        <v>47392</v>
      </c>
      <c r="CG126" s="174">
        <f t="shared" si="111"/>
        <v>47423</v>
      </c>
      <c r="CH126" s="175">
        <f t="shared" si="111"/>
        <v>47453</v>
      </c>
    </row>
    <row r="127" spans="1:86" hidden="1" x14ac:dyDescent="0.3">
      <c r="A127" s="581"/>
      <c r="B127" s="284" t="s">
        <v>20</v>
      </c>
      <c r="C127" s="417">
        <f>'4M - SPS'!C127</f>
        <v>2.4010320670554129E-3</v>
      </c>
      <c r="D127" s="417">
        <f>'4M - SPS'!D127</f>
        <v>2.4658614444414456E-3</v>
      </c>
      <c r="E127" s="417">
        <f>'4M - SPS'!E127</f>
        <v>2.4663552230189505E-3</v>
      </c>
      <c r="F127" s="417">
        <f>'4M - SPS'!F127</f>
        <v>2.6618576910220812E-3</v>
      </c>
      <c r="G127" s="417">
        <f>'4M - SPS'!G127</f>
        <v>3.2351217899887503E-3</v>
      </c>
      <c r="H127" s="417">
        <f>'4M - SPS'!H127</f>
        <v>9.5463486409639135E-3</v>
      </c>
      <c r="I127" s="440">
        <f>'4M - SPS'!I127</f>
        <v>9.2204375274734379E-3</v>
      </c>
      <c r="J127" s="440">
        <f>'4M - SPS'!J127</f>
        <v>9.38284257001493E-3</v>
      </c>
      <c r="K127" s="440">
        <f>'4M - SPS'!K127</f>
        <v>9.0396007479847072E-3</v>
      </c>
      <c r="L127" s="440">
        <f>'4M - SPS'!L127</f>
        <v>3.1606178908365895E-3</v>
      </c>
      <c r="M127" s="440">
        <f>'4M - SPS'!M127</f>
        <v>3.2913030794887426E-3</v>
      </c>
      <c r="N127" s="440">
        <f>'4M - SPS'!N127</f>
        <v>2.2736736762909611E-3</v>
      </c>
      <c r="O127" s="440">
        <f>'4M - SPS'!O127</f>
        <v>2.5206392876862228E-3</v>
      </c>
      <c r="P127" s="440">
        <f>'4M - SPS'!P127</f>
        <v>2.6094049094805729E-3</v>
      </c>
      <c r="Q127" s="440">
        <f>'4M - SPS'!Q127</f>
        <v>2.6625093600977324E-3</v>
      </c>
      <c r="R127" s="440">
        <f>'4M - SPS'!R127</f>
        <v>2.8186873036299166E-3</v>
      </c>
      <c r="S127" s="440">
        <f>'4M - SPS'!S127</f>
        <v>3.4884703758569541E-3</v>
      </c>
      <c r="T127" s="440">
        <f>'4M - SPS'!T127</f>
        <v>1.0277104904642899E-2</v>
      </c>
      <c r="U127" s="440">
        <f>'4M - SPS'!U127</f>
        <v>9.2204375274734379E-3</v>
      </c>
      <c r="V127" s="440">
        <f>'4M - SPS'!V127</f>
        <v>9.38284257001493E-3</v>
      </c>
      <c r="W127" s="440">
        <f>'4M - SPS'!W127</f>
        <v>9.0396007479847072E-3</v>
      </c>
      <c r="X127" s="440">
        <f>'4M - SPS'!X127</f>
        <v>3.1606178908365895E-3</v>
      </c>
      <c r="Y127" s="440">
        <f>'4M - SPS'!Y127</f>
        <v>3.2913030794887426E-3</v>
      </c>
      <c r="Z127" s="440">
        <f>'4M - SPS'!Z127</f>
        <v>2.2736736762909611E-3</v>
      </c>
      <c r="AA127" s="440">
        <f>'4M - SPS'!AA127</f>
        <v>2.5206392876862228E-3</v>
      </c>
      <c r="AB127" s="440">
        <f>'4M - SPS'!AB127</f>
        <v>2.6094049094805729E-3</v>
      </c>
      <c r="AC127" s="440">
        <f>'4M - SPS'!AC127</f>
        <v>2.6625093600977324E-3</v>
      </c>
      <c r="AD127" s="440">
        <f>'4M - SPS'!AD127</f>
        <v>2.8186873036299166E-3</v>
      </c>
      <c r="AE127" s="440">
        <f>'4M - SPS'!AE127</f>
        <v>3.4884703758569541E-3</v>
      </c>
      <c r="AF127" s="440">
        <f>'4M - SPS'!AF127</f>
        <v>1.0277104904642899E-2</v>
      </c>
      <c r="AG127" s="440">
        <f>'4M - SPS'!AG127</f>
        <v>9.2204375274734379E-3</v>
      </c>
      <c r="AH127" s="440">
        <f>'4M - SPS'!AH127</f>
        <v>9.38284257001493E-3</v>
      </c>
      <c r="AI127" s="440">
        <f>'4M - SPS'!AI127</f>
        <v>9.0396007479847072E-3</v>
      </c>
      <c r="AJ127" s="440">
        <f>'4M - SPS'!AJ127</f>
        <v>3.1606178908365895E-3</v>
      </c>
      <c r="AK127" s="440">
        <f>'4M - SPS'!AK127</f>
        <v>3.2913030794887426E-3</v>
      </c>
      <c r="AL127" s="440">
        <f>'4M - SPS'!AL127</f>
        <v>2.2736736762909611E-3</v>
      </c>
      <c r="AM127" s="440">
        <f>'4M - SPS'!AM127</f>
        <v>2.5206392876862228E-3</v>
      </c>
      <c r="AN127" s="440">
        <f>'4M - SPS'!AN127</f>
        <v>2.6094049094805729E-3</v>
      </c>
      <c r="AO127" s="440">
        <f>'4M - SPS'!AO127</f>
        <v>2.6625093600977324E-3</v>
      </c>
      <c r="AP127" s="440">
        <f>'4M - SPS'!AP127</f>
        <v>2.8186873036299166E-3</v>
      </c>
      <c r="AQ127" s="440">
        <f>'4M - SPS'!AQ127</f>
        <v>3.4884703758569541E-3</v>
      </c>
      <c r="AR127" s="440">
        <f>'4M - SPS'!AR127</f>
        <v>1.0277104904642899E-2</v>
      </c>
      <c r="AS127" s="440">
        <f>'4M - SPS'!AS127</f>
        <v>9.2204375274734379E-3</v>
      </c>
      <c r="AT127" s="440">
        <f>'4M - SPS'!AT127</f>
        <v>9.38284257001493E-3</v>
      </c>
      <c r="AU127" s="440">
        <f>'4M - SPS'!AU127</f>
        <v>9.0396007479847072E-3</v>
      </c>
      <c r="AV127" s="440">
        <f>'4M - SPS'!AV127</f>
        <v>3.1606178908365895E-3</v>
      </c>
      <c r="AW127" s="440">
        <f>'4M - SPS'!AW127</f>
        <v>3.2913030794887426E-3</v>
      </c>
      <c r="AX127" s="440">
        <f>'4M - SPS'!AX127</f>
        <v>2.2736736762909611E-3</v>
      </c>
      <c r="AY127" s="440">
        <f>'4M - SPS'!AY127</f>
        <v>2.5206392876862228E-3</v>
      </c>
      <c r="AZ127" s="440">
        <f>'4M - SPS'!AZ127</f>
        <v>2.6094049094805729E-3</v>
      </c>
      <c r="BA127" s="440">
        <f>'4M - SPS'!BA127</f>
        <v>2.6625093600977324E-3</v>
      </c>
      <c r="BB127" s="440">
        <f>'4M - SPS'!BB127</f>
        <v>2.8186873036299166E-3</v>
      </c>
      <c r="BC127" s="440">
        <f>'4M - SPS'!BC127</f>
        <v>3.4884703758569541E-3</v>
      </c>
      <c r="BD127" s="440">
        <f>'4M - SPS'!BD127</f>
        <v>1.0277104904642899E-2</v>
      </c>
      <c r="BE127" s="440">
        <f>'4M - SPS'!BE127</f>
        <v>9.2204375274734379E-3</v>
      </c>
      <c r="BF127" s="440">
        <f>'4M - SPS'!BF127</f>
        <v>9.38284257001493E-3</v>
      </c>
      <c r="BG127" s="440">
        <f>'4M - SPS'!BG127</f>
        <v>9.0396007479847072E-3</v>
      </c>
      <c r="BH127" s="440">
        <f>'4M - SPS'!BH127</f>
        <v>3.1606178908365895E-3</v>
      </c>
      <c r="BI127" s="440">
        <f>'4M - SPS'!BI127</f>
        <v>3.2913030794887426E-3</v>
      </c>
      <c r="BJ127" s="440">
        <f>'4M - SPS'!BJ127</f>
        <v>2.2736736762909611E-3</v>
      </c>
      <c r="BK127" s="440">
        <f>'4M - SPS'!BK127</f>
        <v>2.5206392876862228E-3</v>
      </c>
      <c r="BL127" s="440">
        <f>'4M - SPS'!BL127</f>
        <v>2.6094049094805729E-3</v>
      </c>
      <c r="BM127" s="440">
        <f>'4M - SPS'!BM127</f>
        <v>2.6625093600977324E-3</v>
      </c>
      <c r="BN127" s="440">
        <f>'4M - SPS'!BN127</f>
        <v>2.8186873036299166E-3</v>
      </c>
      <c r="BO127" s="440">
        <f>'4M - SPS'!BO127</f>
        <v>3.4884703758569541E-3</v>
      </c>
      <c r="BP127" s="440">
        <f>'4M - SPS'!BP127</f>
        <v>1.0277104904642899E-2</v>
      </c>
      <c r="BQ127" s="440">
        <f>'4M - SPS'!BQ127</f>
        <v>9.2204375274734379E-3</v>
      </c>
      <c r="BR127" s="440">
        <f>'4M - SPS'!BR127</f>
        <v>9.38284257001493E-3</v>
      </c>
      <c r="BS127" s="440">
        <f>'4M - SPS'!BS127</f>
        <v>9.0396007479847072E-3</v>
      </c>
      <c r="BT127" s="440">
        <f>'4M - SPS'!BT127</f>
        <v>3.1606178908365895E-3</v>
      </c>
      <c r="BU127" s="440">
        <f>'4M - SPS'!BU127</f>
        <v>3.2913030794887426E-3</v>
      </c>
      <c r="BV127" s="440">
        <f>'4M - SPS'!BV127</f>
        <v>2.2736736762909611E-3</v>
      </c>
      <c r="BW127" s="440">
        <f>'4M - SPS'!BW127</f>
        <v>2.5206392876862228E-3</v>
      </c>
      <c r="BX127" s="440">
        <f>'4M - SPS'!BX127</f>
        <v>2.6094049094805729E-3</v>
      </c>
      <c r="BY127" s="440">
        <f>'4M - SPS'!BY127</f>
        <v>2.6625093600977324E-3</v>
      </c>
      <c r="BZ127" s="440">
        <f>'4M - SPS'!BZ127</f>
        <v>2.8186873036299166E-3</v>
      </c>
      <c r="CA127" s="440">
        <f>'4M - SPS'!CA127</f>
        <v>3.4884703758569541E-3</v>
      </c>
      <c r="CB127" s="440">
        <f>'4M - SPS'!CB127</f>
        <v>1.0277104904642899E-2</v>
      </c>
      <c r="CC127" s="440">
        <f>'4M - SPS'!CC127</f>
        <v>9.2204375274734379E-3</v>
      </c>
      <c r="CD127" s="440">
        <f>'4M - SPS'!CD127</f>
        <v>9.38284257001493E-3</v>
      </c>
      <c r="CE127" s="440">
        <f>'4M - SPS'!CE127</f>
        <v>9.0396007479847072E-3</v>
      </c>
      <c r="CF127" s="440">
        <f>'4M - SPS'!CF127</f>
        <v>3.1606178908365895E-3</v>
      </c>
      <c r="CG127" s="440">
        <f>'4M - SPS'!CG127</f>
        <v>3.2913030794887426E-3</v>
      </c>
      <c r="CH127" s="440">
        <f>'4M - SPS'!CH127</f>
        <v>2.2736736762909611E-3</v>
      </c>
    </row>
    <row r="128" spans="1:86" hidden="1" x14ac:dyDescent="0.3">
      <c r="A128" s="581"/>
      <c r="B128" s="284" t="s">
        <v>0</v>
      </c>
      <c r="C128" s="417">
        <f>'4M - SPS'!C128</f>
        <v>3.9566344268990262E-3</v>
      </c>
      <c r="D128" s="417">
        <f>'4M - SPS'!D128</f>
        <v>3.5176333574623809E-3</v>
      </c>
      <c r="E128" s="417">
        <f>'4M - SPS'!E128</f>
        <v>3.5869594089475093E-3</v>
      </c>
      <c r="F128" s="417">
        <f>'4M - SPS'!F128</f>
        <v>2.4466934737691118E-3</v>
      </c>
      <c r="G128" s="417">
        <f>'4M - SPS'!G128</f>
        <v>5.5928870581329381E-3</v>
      </c>
      <c r="H128" s="417">
        <f>'4M - SPS'!H128</f>
        <v>1.6763782272094924E-2</v>
      </c>
      <c r="I128" s="440">
        <f>'4M - SPS'!I128</f>
        <v>1.4675867510337476E-2</v>
      </c>
      <c r="J128" s="440">
        <f>'4M - SPS'!J128</f>
        <v>1.6014393668506627E-2</v>
      </c>
      <c r="K128" s="440">
        <f>'4M - SPS'!K128</f>
        <v>1.6905592992344596E-2</v>
      </c>
      <c r="L128" s="440">
        <f>'4M - SPS'!L128</f>
        <v>3.3223337421884975E-3</v>
      </c>
      <c r="M128" s="440">
        <f>'4M - SPS'!M128</f>
        <v>3.0404397692707871E-3</v>
      </c>
      <c r="N128" s="440">
        <f>'4M - SPS'!N128</f>
        <v>3.2052956962383477E-3</v>
      </c>
      <c r="O128" s="440">
        <f>'4M - SPS'!O128</f>
        <v>4.1692768850366182E-3</v>
      </c>
      <c r="P128" s="440">
        <f>'4M - SPS'!P128</f>
        <v>3.7264894681143467E-3</v>
      </c>
      <c r="Q128" s="440">
        <f>'4M - SPS'!Q128</f>
        <v>3.8763402217987103E-3</v>
      </c>
      <c r="R128" s="440">
        <f>'4M - SPS'!R128</f>
        <v>2.5766990633745573E-3</v>
      </c>
      <c r="S128" s="440">
        <f>'4M - SPS'!S128</f>
        <v>6.0374752687771217E-3</v>
      </c>
      <c r="T128" s="440">
        <f>'4M - SPS'!T128</f>
        <v>1.8064643358666917E-2</v>
      </c>
      <c r="U128" s="440">
        <f>'4M - SPS'!U128</f>
        <v>1.4675867510337476E-2</v>
      </c>
      <c r="V128" s="440">
        <f>'4M - SPS'!V128</f>
        <v>1.6014393668506627E-2</v>
      </c>
      <c r="W128" s="440">
        <f>'4M - SPS'!W128</f>
        <v>1.6905592992344596E-2</v>
      </c>
      <c r="X128" s="440">
        <f>'4M - SPS'!X128</f>
        <v>3.3223337421884975E-3</v>
      </c>
      <c r="Y128" s="440">
        <f>'4M - SPS'!Y128</f>
        <v>3.0404397692707871E-3</v>
      </c>
      <c r="Z128" s="440">
        <f>'4M - SPS'!Z128</f>
        <v>3.2052956962383477E-3</v>
      </c>
      <c r="AA128" s="440">
        <f>'4M - SPS'!AA128</f>
        <v>4.1692768850366182E-3</v>
      </c>
      <c r="AB128" s="440">
        <f>'4M - SPS'!AB128</f>
        <v>3.7264894681143467E-3</v>
      </c>
      <c r="AC128" s="440">
        <f>'4M - SPS'!AC128</f>
        <v>3.8763402217987103E-3</v>
      </c>
      <c r="AD128" s="440">
        <f>'4M - SPS'!AD128</f>
        <v>2.5766990633745573E-3</v>
      </c>
      <c r="AE128" s="440">
        <f>'4M - SPS'!AE128</f>
        <v>6.0374752687771217E-3</v>
      </c>
      <c r="AF128" s="440">
        <f>'4M - SPS'!AF128</f>
        <v>1.8064643358666917E-2</v>
      </c>
      <c r="AG128" s="440">
        <f>'4M - SPS'!AG128</f>
        <v>1.4675867510337476E-2</v>
      </c>
      <c r="AH128" s="440">
        <f>'4M - SPS'!AH128</f>
        <v>1.6014393668506627E-2</v>
      </c>
      <c r="AI128" s="440">
        <f>'4M - SPS'!AI128</f>
        <v>1.6905592992344596E-2</v>
      </c>
      <c r="AJ128" s="440">
        <f>'4M - SPS'!AJ128</f>
        <v>3.3223337421884975E-3</v>
      </c>
      <c r="AK128" s="440">
        <f>'4M - SPS'!AK128</f>
        <v>3.0404397692707871E-3</v>
      </c>
      <c r="AL128" s="440">
        <f>'4M - SPS'!AL128</f>
        <v>3.2052956962383477E-3</v>
      </c>
      <c r="AM128" s="440">
        <f>'4M - SPS'!AM128</f>
        <v>4.1692768850366182E-3</v>
      </c>
      <c r="AN128" s="440">
        <f>'4M - SPS'!AN128</f>
        <v>3.7264894681143467E-3</v>
      </c>
      <c r="AO128" s="440">
        <f>'4M - SPS'!AO128</f>
        <v>3.8763402217987103E-3</v>
      </c>
      <c r="AP128" s="440">
        <f>'4M - SPS'!AP128</f>
        <v>2.5766990633745573E-3</v>
      </c>
      <c r="AQ128" s="440">
        <f>'4M - SPS'!AQ128</f>
        <v>6.0374752687771217E-3</v>
      </c>
      <c r="AR128" s="440">
        <f>'4M - SPS'!AR128</f>
        <v>1.8064643358666917E-2</v>
      </c>
      <c r="AS128" s="440">
        <f>'4M - SPS'!AS128</f>
        <v>1.4675867510337476E-2</v>
      </c>
      <c r="AT128" s="440">
        <f>'4M - SPS'!AT128</f>
        <v>1.6014393668506627E-2</v>
      </c>
      <c r="AU128" s="440">
        <f>'4M - SPS'!AU128</f>
        <v>1.6905592992344596E-2</v>
      </c>
      <c r="AV128" s="440">
        <f>'4M - SPS'!AV128</f>
        <v>3.3223337421884975E-3</v>
      </c>
      <c r="AW128" s="440">
        <f>'4M - SPS'!AW128</f>
        <v>3.0404397692707871E-3</v>
      </c>
      <c r="AX128" s="440">
        <f>'4M - SPS'!AX128</f>
        <v>3.2052956962383477E-3</v>
      </c>
      <c r="AY128" s="440">
        <f>'4M - SPS'!AY128</f>
        <v>4.1692768850366182E-3</v>
      </c>
      <c r="AZ128" s="440">
        <f>'4M - SPS'!AZ128</f>
        <v>3.7264894681143467E-3</v>
      </c>
      <c r="BA128" s="440">
        <f>'4M - SPS'!BA128</f>
        <v>3.8763402217987103E-3</v>
      </c>
      <c r="BB128" s="440">
        <f>'4M - SPS'!BB128</f>
        <v>2.5766990633745573E-3</v>
      </c>
      <c r="BC128" s="440">
        <f>'4M - SPS'!BC128</f>
        <v>6.0374752687771217E-3</v>
      </c>
      <c r="BD128" s="440">
        <f>'4M - SPS'!BD128</f>
        <v>1.8064643358666917E-2</v>
      </c>
      <c r="BE128" s="440">
        <f>'4M - SPS'!BE128</f>
        <v>1.4675867510337476E-2</v>
      </c>
      <c r="BF128" s="440">
        <f>'4M - SPS'!BF128</f>
        <v>1.6014393668506627E-2</v>
      </c>
      <c r="BG128" s="440">
        <f>'4M - SPS'!BG128</f>
        <v>1.6905592992344596E-2</v>
      </c>
      <c r="BH128" s="440">
        <f>'4M - SPS'!BH128</f>
        <v>3.3223337421884975E-3</v>
      </c>
      <c r="BI128" s="440">
        <f>'4M - SPS'!BI128</f>
        <v>3.0404397692707871E-3</v>
      </c>
      <c r="BJ128" s="440">
        <f>'4M - SPS'!BJ128</f>
        <v>3.2052956962383477E-3</v>
      </c>
      <c r="BK128" s="440">
        <f>'4M - SPS'!BK128</f>
        <v>4.1692768850366182E-3</v>
      </c>
      <c r="BL128" s="440">
        <f>'4M - SPS'!BL128</f>
        <v>3.7264894681143467E-3</v>
      </c>
      <c r="BM128" s="440">
        <f>'4M - SPS'!BM128</f>
        <v>3.8763402217987103E-3</v>
      </c>
      <c r="BN128" s="440">
        <f>'4M - SPS'!BN128</f>
        <v>2.5766990633745573E-3</v>
      </c>
      <c r="BO128" s="440">
        <f>'4M - SPS'!BO128</f>
        <v>6.0374752687771217E-3</v>
      </c>
      <c r="BP128" s="440">
        <f>'4M - SPS'!BP128</f>
        <v>1.8064643358666917E-2</v>
      </c>
      <c r="BQ128" s="440">
        <f>'4M - SPS'!BQ128</f>
        <v>1.4675867510337476E-2</v>
      </c>
      <c r="BR128" s="440">
        <f>'4M - SPS'!BR128</f>
        <v>1.6014393668506627E-2</v>
      </c>
      <c r="BS128" s="440">
        <f>'4M - SPS'!BS128</f>
        <v>1.6905592992344596E-2</v>
      </c>
      <c r="BT128" s="440">
        <f>'4M - SPS'!BT128</f>
        <v>3.3223337421884975E-3</v>
      </c>
      <c r="BU128" s="440">
        <f>'4M - SPS'!BU128</f>
        <v>3.0404397692707871E-3</v>
      </c>
      <c r="BV128" s="440">
        <f>'4M - SPS'!BV128</f>
        <v>3.2052956962383477E-3</v>
      </c>
      <c r="BW128" s="440">
        <f>'4M - SPS'!BW128</f>
        <v>4.1692768850366182E-3</v>
      </c>
      <c r="BX128" s="440">
        <f>'4M - SPS'!BX128</f>
        <v>3.7264894681143467E-3</v>
      </c>
      <c r="BY128" s="440">
        <f>'4M - SPS'!BY128</f>
        <v>3.8763402217987103E-3</v>
      </c>
      <c r="BZ128" s="440">
        <f>'4M - SPS'!BZ128</f>
        <v>2.5766990633745573E-3</v>
      </c>
      <c r="CA128" s="440">
        <f>'4M - SPS'!CA128</f>
        <v>6.0374752687771217E-3</v>
      </c>
      <c r="CB128" s="440">
        <f>'4M - SPS'!CB128</f>
        <v>1.8064643358666917E-2</v>
      </c>
      <c r="CC128" s="440">
        <f>'4M - SPS'!CC128</f>
        <v>1.4675867510337476E-2</v>
      </c>
      <c r="CD128" s="440">
        <f>'4M - SPS'!CD128</f>
        <v>1.6014393668506627E-2</v>
      </c>
      <c r="CE128" s="440">
        <f>'4M - SPS'!CE128</f>
        <v>1.6905592992344596E-2</v>
      </c>
      <c r="CF128" s="440">
        <f>'4M - SPS'!CF128</f>
        <v>3.3223337421884975E-3</v>
      </c>
      <c r="CG128" s="440">
        <f>'4M - SPS'!CG128</f>
        <v>3.0404397692707871E-3</v>
      </c>
      <c r="CH128" s="440">
        <f>'4M - SPS'!CH128</f>
        <v>3.2052956962383477E-3</v>
      </c>
    </row>
    <row r="129" spans="1:86" hidden="1" x14ac:dyDescent="0.3">
      <c r="A129" s="581"/>
      <c r="B129" s="284" t="s">
        <v>21</v>
      </c>
      <c r="C129" s="417">
        <f>'4M - SPS'!C129</f>
        <v>2.3191431482804561E-3</v>
      </c>
      <c r="D129" s="417">
        <f>'4M - SPS'!D129</f>
        <v>2.4881768341410556E-3</v>
      </c>
      <c r="E129" s="417">
        <f>'4M - SPS'!E129</f>
        <v>3.0900184092566029E-3</v>
      </c>
      <c r="F129" s="417">
        <f>'4M - SPS'!F129</f>
        <v>3.6647229932064243E-3</v>
      </c>
      <c r="G129" s="417">
        <f>'4M - SPS'!G129</f>
        <v>3.9001967425907141E-3</v>
      </c>
      <c r="H129" s="417">
        <f>'4M - SPS'!H129</f>
        <v>1.1741180923042509E-2</v>
      </c>
      <c r="I129" s="440">
        <f>'4M - SPS'!I129</f>
        <v>1.1066439775475291E-2</v>
      </c>
      <c r="J129" s="440">
        <f>'4M - SPS'!J129</f>
        <v>1.1551312608874764E-2</v>
      </c>
      <c r="K129" s="440">
        <f>'4M - SPS'!K129</f>
        <v>1.0907027801026845E-2</v>
      </c>
      <c r="L129" s="440">
        <f>'4M - SPS'!L129</f>
        <v>3.8022208464511746E-3</v>
      </c>
      <c r="M129" s="440">
        <f>'4M - SPS'!M129</f>
        <v>3.983616090822921E-3</v>
      </c>
      <c r="N129" s="440">
        <f>'4M - SPS'!N129</f>
        <v>2.2921215203200737E-3</v>
      </c>
      <c r="O129" s="440">
        <f>'4M - SPS'!O129</f>
        <v>2.4321966640706207E-3</v>
      </c>
      <c r="P129" s="440">
        <f>'4M - SPS'!P129</f>
        <v>2.6321534960047515E-3</v>
      </c>
      <c r="Q129" s="440">
        <f>'4M - SPS'!Q129</f>
        <v>3.343031587303571E-3</v>
      </c>
      <c r="R129" s="440">
        <f>'4M - SPS'!R129</f>
        <v>3.894447753643759E-3</v>
      </c>
      <c r="S129" s="440">
        <f>'4M - SPS'!S129</f>
        <v>4.2121225341183359E-3</v>
      </c>
      <c r="T129" s="440">
        <f>'4M - SPS'!T129</f>
        <v>1.2644153271365446E-2</v>
      </c>
      <c r="U129" s="440">
        <f>'4M - SPS'!U129</f>
        <v>1.1066439775475291E-2</v>
      </c>
      <c r="V129" s="440">
        <f>'4M - SPS'!V129</f>
        <v>1.1551312608874764E-2</v>
      </c>
      <c r="W129" s="440">
        <f>'4M - SPS'!W129</f>
        <v>1.0907027801026845E-2</v>
      </c>
      <c r="X129" s="440">
        <f>'4M - SPS'!X129</f>
        <v>3.8022208464511746E-3</v>
      </c>
      <c r="Y129" s="440">
        <f>'4M - SPS'!Y129</f>
        <v>3.983616090822921E-3</v>
      </c>
      <c r="Z129" s="440">
        <f>'4M - SPS'!Z129</f>
        <v>2.2921215203200737E-3</v>
      </c>
      <c r="AA129" s="440">
        <f>'4M - SPS'!AA129</f>
        <v>2.4321966640706207E-3</v>
      </c>
      <c r="AB129" s="440">
        <f>'4M - SPS'!AB129</f>
        <v>2.6321534960047515E-3</v>
      </c>
      <c r="AC129" s="440">
        <f>'4M - SPS'!AC129</f>
        <v>3.343031587303571E-3</v>
      </c>
      <c r="AD129" s="440">
        <f>'4M - SPS'!AD129</f>
        <v>3.894447753643759E-3</v>
      </c>
      <c r="AE129" s="440">
        <f>'4M - SPS'!AE129</f>
        <v>4.2121225341183359E-3</v>
      </c>
      <c r="AF129" s="440">
        <f>'4M - SPS'!AF129</f>
        <v>1.2644153271365446E-2</v>
      </c>
      <c r="AG129" s="440">
        <f>'4M - SPS'!AG129</f>
        <v>1.1066439775475291E-2</v>
      </c>
      <c r="AH129" s="440">
        <f>'4M - SPS'!AH129</f>
        <v>1.1551312608874764E-2</v>
      </c>
      <c r="AI129" s="440">
        <f>'4M - SPS'!AI129</f>
        <v>1.0907027801026845E-2</v>
      </c>
      <c r="AJ129" s="440">
        <f>'4M - SPS'!AJ129</f>
        <v>3.8022208464511746E-3</v>
      </c>
      <c r="AK129" s="440">
        <f>'4M - SPS'!AK129</f>
        <v>3.983616090822921E-3</v>
      </c>
      <c r="AL129" s="440">
        <f>'4M - SPS'!AL129</f>
        <v>2.2921215203200737E-3</v>
      </c>
      <c r="AM129" s="440">
        <f>'4M - SPS'!AM129</f>
        <v>2.4321966640706207E-3</v>
      </c>
      <c r="AN129" s="440">
        <f>'4M - SPS'!AN129</f>
        <v>2.6321534960047515E-3</v>
      </c>
      <c r="AO129" s="440">
        <f>'4M - SPS'!AO129</f>
        <v>3.343031587303571E-3</v>
      </c>
      <c r="AP129" s="440">
        <f>'4M - SPS'!AP129</f>
        <v>3.894447753643759E-3</v>
      </c>
      <c r="AQ129" s="440">
        <f>'4M - SPS'!AQ129</f>
        <v>4.2121225341183359E-3</v>
      </c>
      <c r="AR129" s="440">
        <f>'4M - SPS'!AR129</f>
        <v>1.2644153271365446E-2</v>
      </c>
      <c r="AS129" s="440">
        <f>'4M - SPS'!AS129</f>
        <v>1.1066439775475291E-2</v>
      </c>
      <c r="AT129" s="440">
        <f>'4M - SPS'!AT129</f>
        <v>1.1551312608874764E-2</v>
      </c>
      <c r="AU129" s="440">
        <f>'4M - SPS'!AU129</f>
        <v>1.0907027801026845E-2</v>
      </c>
      <c r="AV129" s="440">
        <f>'4M - SPS'!AV129</f>
        <v>3.8022208464511746E-3</v>
      </c>
      <c r="AW129" s="440">
        <f>'4M - SPS'!AW129</f>
        <v>3.983616090822921E-3</v>
      </c>
      <c r="AX129" s="440">
        <f>'4M - SPS'!AX129</f>
        <v>2.2921215203200737E-3</v>
      </c>
      <c r="AY129" s="440">
        <f>'4M - SPS'!AY129</f>
        <v>2.4321966640706207E-3</v>
      </c>
      <c r="AZ129" s="440">
        <f>'4M - SPS'!AZ129</f>
        <v>2.6321534960047515E-3</v>
      </c>
      <c r="BA129" s="440">
        <f>'4M - SPS'!BA129</f>
        <v>3.343031587303571E-3</v>
      </c>
      <c r="BB129" s="440">
        <f>'4M - SPS'!BB129</f>
        <v>3.894447753643759E-3</v>
      </c>
      <c r="BC129" s="440">
        <f>'4M - SPS'!BC129</f>
        <v>4.2121225341183359E-3</v>
      </c>
      <c r="BD129" s="440">
        <f>'4M - SPS'!BD129</f>
        <v>1.2644153271365446E-2</v>
      </c>
      <c r="BE129" s="440">
        <f>'4M - SPS'!BE129</f>
        <v>1.1066439775475291E-2</v>
      </c>
      <c r="BF129" s="440">
        <f>'4M - SPS'!BF129</f>
        <v>1.1551312608874764E-2</v>
      </c>
      <c r="BG129" s="440">
        <f>'4M - SPS'!BG129</f>
        <v>1.0907027801026845E-2</v>
      </c>
      <c r="BH129" s="440">
        <f>'4M - SPS'!BH129</f>
        <v>3.8022208464511746E-3</v>
      </c>
      <c r="BI129" s="440">
        <f>'4M - SPS'!BI129</f>
        <v>3.983616090822921E-3</v>
      </c>
      <c r="BJ129" s="440">
        <f>'4M - SPS'!BJ129</f>
        <v>2.2921215203200737E-3</v>
      </c>
      <c r="BK129" s="440">
        <f>'4M - SPS'!BK129</f>
        <v>2.4321966640706207E-3</v>
      </c>
      <c r="BL129" s="440">
        <f>'4M - SPS'!BL129</f>
        <v>2.6321534960047515E-3</v>
      </c>
      <c r="BM129" s="440">
        <f>'4M - SPS'!BM129</f>
        <v>3.343031587303571E-3</v>
      </c>
      <c r="BN129" s="440">
        <f>'4M - SPS'!BN129</f>
        <v>3.894447753643759E-3</v>
      </c>
      <c r="BO129" s="440">
        <f>'4M - SPS'!BO129</f>
        <v>4.2121225341183359E-3</v>
      </c>
      <c r="BP129" s="440">
        <f>'4M - SPS'!BP129</f>
        <v>1.2644153271365446E-2</v>
      </c>
      <c r="BQ129" s="440">
        <f>'4M - SPS'!BQ129</f>
        <v>1.1066439775475291E-2</v>
      </c>
      <c r="BR129" s="440">
        <f>'4M - SPS'!BR129</f>
        <v>1.1551312608874764E-2</v>
      </c>
      <c r="BS129" s="440">
        <f>'4M - SPS'!BS129</f>
        <v>1.0907027801026845E-2</v>
      </c>
      <c r="BT129" s="440">
        <f>'4M - SPS'!BT129</f>
        <v>3.8022208464511746E-3</v>
      </c>
      <c r="BU129" s="440">
        <f>'4M - SPS'!BU129</f>
        <v>3.983616090822921E-3</v>
      </c>
      <c r="BV129" s="440">
        <f>'4M - SPS'!BV129</f>
        <v>2.2921215203200737E-3</v>
      </c>
      <c r="BW129" s="440">
        <f>'4M - SPS'!BW129</f>
        <v>2.4321966640706207E-3</v>
      </c>
      <c r="BX129" s="440">
        <f>'4M - SPS'!BX129</f>
        <v>2.6321534960047515E-3</v>
      </c>
      <c r="BY129" s="440">
        <f>'4M - SPS'!BY129</f>
        <v>3.343031587303571E-3</v>
      </c>
      <c r="BZ129" s="440">
        <f>'4M - SPS'!BZ129</f>
        <v>3.894447753643759E-3</v>
      </c>
      <c r="CA129" s="440">
        <f>'4M - SPS'!CA129</f>
        <v>4.2121225341183359E-3</v>
      </c>
      <c r="CB129" s="440">
        <f>'4M - SPS'!CB129</f>
        <v>1.2644153271365446E-2</v>
      </c>
      <c r="CC129" s="440">
        <f>'4M - SPS'!CC129</f>
        <v>1.1066439775475291E-2</v>
      </c>
      <c r="CD129" s="440">
        <f>'4M - SPS'!CD129</f>
        <v>1.1551312608874764E-2</v>
      </c>
      <c r="CE129" s="440">
        <f>'4M - SPS'!CE129</f>
        <v>1.0907027801026845E-2</v>
      </c>
      <c r="CF129" s="440">
        <f>'4M - SPS'!CF129</f>
        <v>3.8022208464511746E-3</v>
      </c>
      <c r="CG129" s="440">
        <f>'4M - SPS'!CG129</f>
        <v>3.983616090822921E-3</v>
      </c>
      <c r="CH129" s="440">
        <f>'4M - SPS'!CH129</f>
        <v>2.2921215203200737E-3</v>
      </c>
    </row>
    <row r="130" spans="1:86" hidden="1" x14ac:dyDescent="0.3">
      <c r="A130" s="581"/>
      <c r="B130" s="284" t="s">
        <v>1</v>
      </c>
      <c r="C130" s="417">
        <f>'4M - SPS'!C130</f>
        <v>0</v>
      </c>
      <c r="D130" s="417">
        <f>'4M - SPS'!D130</f>
        <v>0</v>
      </c>
      <c r="E130" s="417">
        <f>'4M - SPS'!E130</f>
        <v>0</v>
      </c>
      <c r="F130" s="417">
        <f>'4M - SPS'!F130</f>
        <v>3.3809889248351661E-3</v>
      </c>
      <c r="G130" s="417">
        <f>'4M - SPS'!G130</f>
        <v>8.3279178840841919E-3</v>
      </c>
      <c r="H130" s="417">
        <f>'4M - SPS'!H130</f>
        <v>1.7139659200574055E-2</v>
      </c>
      <c r="I130" s="440">
        <f>'4M - SPS'!I130</f>
        <v>1.4845675490640056E-2</v>
      </c>
      <c r="J130" s="440">
        <f>'4M - SPS'!J130</f>
        <v>1.6243887988609765E-2</v>
      </c>
      <c r="K130" s="440">
        <f>'4M - SPS'!K130</f>
        <v>1.856049099795027E-2</v>
      </c>
      <c r="L130" s="440">
        <f>'4M - SPS'!L130</f>
        <v>3.5671547275583052E-3</v>
      </c>
      <c r="M130" s="440">
        <f>'4M - SPS'!M130</f>
        <v>0</v>
      </c>
      <c r="N130" s="440">
        <f>'4M - SPS'!N130</f>
        <v>0</v>
      </c>
      <c r="O130" s="440">
        <f>'4M - SPS'!O130</f>
        <v>0</v>
      </c>
      <c r="P130" s="440">
        <f>'4M - SPS'!P130</f>
        <v>0</v>
      </c>
      <c r="Q130" s="440">
        <f>'4M - SPS'!Q130</f>
        <v>0</v>
      </c>
      <c r="R130" s="440">
        <f>'4M - SPS'!R130</f>
        <v>3.5624725755516919E-3</v>
      </c>
      <c r="S130" s="440">
        <f>'4M - SPS'!S130</f>
        <v>9.0035761152261768E-3</v>
      </c>
      <c r="T130" s="440">
        <f>'4M - SPS'!T130</f>
        <v>1.8470548328914174E-2</v>
      </c>
      <c r="U130" s="440">
        <f>'4M - SPS'!U130</f>
        <v>1.4845675490640056E-2</v>
      </c>
      <c r="V130" s="440">
        <f>'4M - SPS'!V130</f>
        <v>1.6243887988609765E-2</v>
      </c>
      <c r="W130" s="440">
        <f>'4M - SPS'!W130</f>
        <v>1.856049099795027E-2</v>
      </c>
      <c r="X130" s="440">
        <f>'4M - SPS'!X130</f>
        <v>3.5671547275583052E-3</v>
      </c>
      <c r="Y130" s="440">
        <f>'4M - SPS'!Y130</f>
        <v>0</v>
      </c>
      <c r="Z130" s="440">
        <f>'4M - SPS'!Z130</f>
        <v>0</v>
      </c>
      <c r="AA130" s="440">
        <f>'4M - SPS'!AA130</f>
        <v>0</v>
      </c>
      <c r="AB130" s="440">
        <f>'4M - SPS'!AB130</f>
        <v>0</v>
      </c>
      <c r="AC130" s="440">
        <f>'4M - SPS'!AC130</f>
        <v>0</v>
      </c>
      <c r="AD130" s="440">
        <f>'4M - SPS'!AD130</f>
        <v>3.5624725755516919E-3</v>
      </c>
      <c r="AE130" s="440">
        <f>'4M - SPS'!AE130</f>
        <v>9.0035761152261768E-3</v>
      </c>
      <c r="AF130" s="440">
        <f>'4M - SPS'!AF130</f>
        <v>1.8470548328914174E-2</v>
      </c>
      <c r="AG130" s="440">
        <f>'4M - SPS'!AG130</f>
        <v>1.4845675490640056E-2</v>
      </c>
      <c r="AH130" s="440">
        <f>'4M - SPS'!AH130</f>
        <v>1.6243887988609765E-2</v>
      </c>
      <c r="AI130" s="440">
        <f>'4M - SPS'!AI130</f>
        <v>1.856049099795027E-2</v>
      </c>
      <c r="AJ130" s="440">
        <f>'4M - SPS'!AJ130</f>
        <v>3.5671547275583052E-3</v>
      </c>
      <c r="AK130" s="440">
        <f>'4M - SPS'!AK130</f>
        <v>0</v>
      </c>
      <c r="AL130" s="440">
        <f>'4M - SPS'!AL130</f>
        <v>0</v>
      </c>
      <c r="AM130" s="440">
        <f>'4M - SPS'!AM130</f>
        <v>0</v>
      </c>
      <c r="AN130" s="440">
        <f>'4M - SPS'!AN130</f>
        <v>0</v>
      </c>
      <c r="AO130" s="440">
        <f>'4M - SPS'!AO130</f>
        <v>0</v>
      </c>
      <c r="AP130" s="440">
        <f>'4M - SPS'!AP130</f>
        <v>3.5624725755516919E-3</v>
      </c>
      <c r="AQ130" s="440">
        <f>'4M - SPS'!AQ130</f>
        <v>9.0035761152261768E-3</v>
      </c>
      <c r="AR130" s="440">
        <f>'4M - SPS'!AR130</f>
        <v>1.8470548328914174E-2</v>
      </c>
      <c r="AS130" s="440">
        <f>'4M - SPS'!AS130</f>
        <v>1.4845675490640056E-2</v>
      </c>
      <c r="AT130" s="440">
        <f>'4M - SPS'!AT130</f>
        <v>1.6243887988609765E-2</v>
      </c>
      <c r="AU130" s="440">
        <f>'4M - SPS'!AU130</f>
        <v>1.856049099795027E-2</v>
      </c>
      <c r="AV130" s="440">
        <f>'4M - SPS'!AV130</f>
        <v>3.5671547275583052E-3</v>
      </c>
      <c r="AW130" s="440">
        <f>'4M - SPS'!AW130</f>
        <v>0</v>
      </c>
      <c r="AX130" s="440">
        <f>'4M - SPS'!AX130</f>
        <v>0</v>
      </c>
      <c r="AY130" s="440">
        <f>'4M - SPS'!AY130</f>
        <v>0</v>
      </c>
      <c r="AZ130" s="440">
        <f>'4M - SPS'!AZ130</f>
        <v>0</v>
      </c>
      <c r="BA130" s="440">
        <f>'4M - SPS'!BA130</f>
        <v>0</v>
      </c>
      <c r="BB130" s="440">
        <f>'4M - SPS'!BB130</f>
        <v>3.5624725755516919E-3</v>
      </c>
      <c r="BC130" s="440">
        <f>'4M - SPS'!BC130</f>
        <v>9.0035761152261768E-3</v>
      </c>
      <c r="BD130" s="440">
        <f>'4M - SPS'!BD130</f>
        <v>1.8470548328914174E-2</v>
      </c>
      <c r="BE130" s="440">
        <f>'4M - SPS'!BE130</f>
        <v>1.4845675490640056E-2</v>
      </c>
      <c r="BF130" s="440">
        <f>'4M - SPS'!BF130</f>
        <v>1.6243887988609765E-2</v>
      </c>
      <c r="BG130" s="440">
        <f>'4M - SPS'!BG130</f>
        <v>1.856049099795027E-2</v>
      </c>
      <c r="BH130" s="440">
        <f>'4M - SPS'!BH130</f>
        <v>3.5671547275583052E-3</v>
      </c>
      <c r="BI130" s="440">
        <f>'4M - SPS'!BI130</f>
        <v>0</v>
      </c>
      <c r="BJ130" s="440">
        <f>'4M - SPS'!BJ130</f>
        <v>0</v>
      </c>
      <c r="BK130" s="440">
        <f>'4M - SPS'!BK130</f>
        <v>0</v>
      </c>
      <c r="BL130" s="440">
        <f>'4M - SPS'!BL130</f>
        <v>0</v>
      </c>
      <c r="BM130" s="440">
        <f>'4M - SPS'!BM130</f>
        <v>0</v>
      </c>
      <c r="BN130" s="440">
        <f>'4M - SPS'!BN130</f>
        <v>3.5624725755516919E-3</v>
      </c>
      <c r="BO130" s="440">
        <f>'4M - SPS'!BO130</f>
        <v>9.0035761152261768E-3</v>
      </c>
      <c r="BP130" s="440">
        <f>'4M - SPS'!BP130</f>
        <v>1.8470548328914174E-2</v>
      </c>
      <c r="BQ130" s="440">
        <f>'4M - SPS'!BQ130</f>
        <v>1.4845675490640056E-2</v>
      </c>
      <c r="BR130" s="440">
        <f>'4M - SPS'!BR130</f>
        <v>1.6243887988609765E-2</v>
      </c>
      <c r="BS130" s="440">
        <f>'4M - SPS'!BS130</f>
        <v>1.856049099795027E-2</v>
      </c>
      <c r="BT130" s="440">
        <f>'4M - SPS'!BT130</f>
        <v>3.5671547275583052E-3</v>
      </c>
      <c r="BU130" s="440">
        <f>'4M - SPS'!BU130</f>
        <v>0</v>
      </c>
      <c r="BV130" s="440">
        <f>'4M - SPS'!BV130</f>
        <v>0</v>
      </c>
      <c r="BW130" s="440">
        <f>'4M - SPS'!BW130</f>
        <v>0</v>
      </c>
      <c r="BX130" s="440">
        <f>'4M - SPS'!BX130</f>
        <v>0</v>
      </c>
      <c r="BY130" s="440">
        <f>'4M - SPS'!BY130</f>
        <v>0</v>
      </c>
      <c r="BZ130" s="440">
        <f>'4M - SPS'!BZ130</f>
        <v>3.5624725755516919E-3</v>
      </c>
      <c r="CA130" s="440">
        <f>'4M - SPS'!CA130</f>
        <v>9.0035761152261768E-3</v>
      </c>
      <c r="CB130" s="440">
        <f>'4M - SPS'!CB130</f>
        <v>1.8470548328914174E-2</v>
      </c>
      <c r="CC130" s="440">
        <f>'4M - SPS'!CC130</f>
        <v>1.4845675490640056E-2</v>
      </c>
      <c r="CD130" s="440">
        <f>'4M - SPS'!CD130</f>
        <v>1.6243887988609765E-2</v>
      </c>
      <c r="CE130" s="440">
        <f>'4M - SPS'!CE130</f>
        <v>1.856049099795027E-2</v>
      </c>
      <c r="CF130" s="440">
        <f>'4M - SPS'!CF130</f>
        <v>3.5671547275583052E-3</v>
      </c>
      <c r="CG130" s="440">
        <f>'4M - SPS'!CG130</f>
        <v>0</v>
      </c>
      <c r="CH130" s="440">
        <f>'4M - SPS'!CH130</f>
        <v>0</v>
      </c>
    </row>
    <row r="131" spans="1:86" hidden="1" x14ac:dyDescent="0.3">
      <c r="A131" s="581"/>
      <c r="B131" s="284" t="s">
        <v>22</v>
      </c>
      <c r="C131" s="417">
        <f>'4M - SPS'!C131</f>
        <v>4.028012025442619E-4</v>
      </c>
      <c r="D131" s="417">
        <f>'4M - SPS'!D131</f>
        <v>4.5756279889906636E-6</v>
      </c>
      <c r="E131" s="417">
        <f>'4M - SPS'!E131</f>
        <v>5.7573822210524179E-5</v>
      </c>
      <c r="F131" s="417">
        <f>'4M - SPS'!F131</f>
        <v>3.0844563321407343E-4</v>
      </c>
      <c r="G131" s="417">
        <f>'4M - SPS'!G131</f>
        <v>6.1968535550654578E-5</v>
      </c>
      <c r="H131" s="417">
        <f>'4M - SPS'!H131</f>
        <v>1.6228099745707828E-4</v>
      </c>
      <c r="I131" s="440">
        <f>'4M - SPS'!I131</f>
        <v>1.6578992979877382E-4</v>
      </c>
      <c r="J131" s="440">
        <f>'4M - SPS'!J131</f>
        <v>1.589553841990964E-4</v>
      </c>
      <c r="K131" s="440">
        <f>'4M - SPS'!K131</f>
        <v>1.6676763509966403E-4</v>
      </c>
      <c r="L131" s="440">
        <f>'4M - SPS'!L131</f>
        <v>4.8946039406879454E-5</v>
      </c>
      <c r="M131" s="440">
        <f>'4M - SPS'!M131</f>
        <v>4.5373156067342698E-5</v>
      </c>
      <c r="N131" s="440">
        <f>'4M - SPS'!N131</f>
        <v>4.8526382426554074E-6</v>
      </c>
      <c r="O131" s="440">
        <f>'4M - SPS'!O131</f>
        <v>4.1797669255110828E-4</v>
      </c>
      <c r="P131" s="440">
        <f>'4M - SPS'!P131</f>
        <v>4.7626545832960722E-6</v>
      </c>
      <c r="Q131" s="440">
        <f>'4M - SPS'!Q131</f>
        <v>6.1233425677979886E-5</v>
      </c>
      <c r="R131" s="440">
        <f>'4M - SPS'!R131</f>
        <v>3.2304660152320788E-4</v>
      </c>
      <c r="S131" s="440">
        <f>'4M - SPS'!S131</f>
        <v>6.5888046649485832E-5</v>
      </c>
      <c r="T131" s="440">
        <f>'4M - SPS'!T131</f>
        <v>1.7436373717073588E-4</v>
      </c>
      <c r="U131" s="440">
        <f>'4M - SPS'!U131</f>
        <v>1.6578992979877382E-4</v>
      </c>
      <c r="V131" s="440">
        <f>'4M - SPS'!V131</f>
        <v>1.589553841990964E-4</v>
      </c>
      <c r="W131" s="440">
        <f>'4M - SPS'!W131</f>
        <v>1.6676763509966403E-4</v>
      </c>
      <c r="X131" s="440">
        <f>'4M - SPS'!X131</f>
        <v>4.8946039406879454E-5</v>
      </c>
      <c r="Y131" s="440">
        <f>'4M - SPS'!Y131</f>
        <v>4.5373156067342698E-5</v>
      </c>
      <c r="Z131" s="440">
        <f>'4M - SPS'!Z131</f>
        <v>4.8526382426554074E-6</v>
      </c>
      <c r="AA131" s="440">
        <f>'4M - SPS'!AA131</f>
        <v>4.1797669255110828E-4</v>
      </c>
      <c r="AB131" s="440">
        <f>'4M - SPS'!AB131</f>
        <v>4.7626545832960722E-6</v>
      </c>
      <c r="AC131" s="440">
        <f>'4M - SPS'!AC131</f>
        <v>6.1233425677979886E-5</v>
      </c>
      <c r="AD131" s="440">
        <f>'4M - SPS'!AD131</f>
        <v>3.2304660152320788E-4</v>
      </c>
      <c r="AE131" s="440">
        <f>'4M - SPS'!AE131</f>
        <v>6.5888046649485832E-5</v>
      </c>
      <c r="AF131" s="440">
        <f>'4M - SPS'!AF131</f>
        <v>1.7436373717073588E-4</v>
      </c>
      <c r="AG131" s="440">
        <f>'4M - SPS'!AG131</f>
        <v>1.6578992979877382E-4</v>
      </c>
      <c r="AH131" s="440">
        <f>'4M - SPS'!AH131</f>
        <v>1.589553841990964E-4</v>
      </c>
      <c r="AI131" s="440">
        <f>'4M - SPS'!AI131</f>
        <v>1.6676763509966403E-4</v>
      </c>
      <c r="AJ131" s="440">
        <f>'4M - SPS'!AJ131</f>
        <v>4.8946039406879454E-5</v>
      </c>
      <c r="AK131" s="440">
        <f>'4M - SPS'!AK131</f>
        <v>4.5373156067342698E-5</v>
      </c>
      <c r="AL131" s="440">
        <f>'4M - SPS'!AL131</f>
        <v>4.8526382426554074E-6</v>
      </c>
      <c r="AM131" s="440">
        <f>'4M - SPS'!AM131</f>
        <v>4.1797669255110828E-4</v>
      </c>
      <c r="AN131" s="440">
        <f>'4M - SPS'!AN131</f>
        <v>4.7626545832960722E-6</v>
      </c>
      <c r="AO131" s="440">
        <f>'4M - SPS'!AO131</f>
        <v>6.1233425677979886E-5</v>
      </c>
      <c r="AP131" s="440">
        <f>'4M - SPS'!AP131</f>
        <v>3.2304660152320788E-4</v>
      </c>
      <c r="AQ131" s="440">
        <f>'4M - SPS'!AQ131</f>
        <v>6.5888046649485832E-5</v>
      </c>
      <c r="AR131" s="440">
        <f>'4M - SPS'!AR131</f>
        <v>1.7436373717073588E-4</v>
      </c>
      <c r="AS131" s="440">
        <f>'4M - SPS'!AS131</f>
        <v>1.6578992979877382E-4</v>
      </c>
      <c r="AT131" s="440">
        <f>'4M - SPS'!AT131</f>
        <v>1.589553841990964E-4</v>
      </c>
      <c r="AU131" s="440">
        <f>'4M - SPS'!AU131</f>
        <v>1.6676763509966403E-4</v>
      </c>
      <c r="AV131" s="440">
        <f>'4M - SPS'!AV131</f>
        <v>4.8946039406879454E-5</v>
      </c>
      <c r="AW131" s="440">
        <f>'4M - SPS'!AW131</f>
        <v>4.5373156067342698E-5</v>
      </c>
      <c r="AX131" s="440">
        <f>'4M - SPS'!AX131</f>
        <v>4.8526382426554074E-6</v>
      </c>
      <c r="AY131" s="440">
        <f>'4M - SPS'!AY131</f>
        <v>4.1797669255110828E-4</v>
      </c>
      <c r="AZ131" s="440">
        <f>'4M - SPS'!AZ131</f>
        <v>4.7626545832960722E-6</v>
      </c>
      <c r="BA131" s="440">
        <f>'4M - SPS'!BA131</f>
        <v>6.1233425677979886E-5</v>
      </c>
      <c r="BB131" s="440">
        <f>'4M - SPS'!BB131</f>
        <v>3.2304660152320788E-4</v>
      </c>
      <c r="BC131" s="440">
        <f>'4M - SPS'!BC131</f>
        <v>6.5888046649485832E-5</v>
      </c>
      <c r="BD131" s="440">
        <f>'4M - SPS'!BD131</f>
        <v>1.7436373717073588E-4</v>
      </c>
      <c r="BE131" s="440">
        <f>'4M - SPS'!BE131</f>
        <v>1.6578992979877382E-4</v>
      </c>
      <c r="BF131" s="440">
        <f>'4M - SPS'!BF131</f>
        <v>1.589553841990964E-4</v>
      </c>
      <c r="BG131" s="440">
        <f>'4M - SPS'!BG131</f>
        <v>1.6676763509966403E-4</v>
      </c>
      <c r="BH131" s="440">
        <f>'4M - SPS'!BH131</f>
        <v>4.8946039406879454E-5</v>
      </c>
      <c r="BI131" s="440">
        <f>'4M - SPS'!BI131</f>
        <v>4.5373156067342698E-5</v>
      </c>
      <c r="BJ131" s="440">
        <f>'4M - SPS'!BJ131</f>
        <v>4.8526382426554074E-6</v>
      </c>
      <c r="BK131" s="440">
        <f>'4M - SPS'!BK131</f>
        <v>4.1797669255110828E-4</v>
      </c>
      <c r="BL131" s="440">
        <f>'4M - SPS'!BL131</f>
        <v>4.7626545832960722E-6</v>
      </c>
      <c r="BM131" s="440">
        <f>'4M - SPS'!BM131</f>
        <v>6.1233425677979886E-5</v>
      </c>
      <c r="BN131" s="440">
        <f>'4M - SPS'!BN131</f>
        <v>3.2304660152320788E-4</v>
      </c>
      <c r="BO131" s="440">
        <f>'4M - SPS'!BO131</f>
        <v>6.5888046649485832E-5</v>
      </c>
      <c r="BP131" s="440">
        <f>'4M - SPS'!BP131</f>
        <v>1.7436373717073588E-4</v>
      </c>
      <c r="BQ131" s="440">
        <f>'4M - SPS'!BQ131</f>
        <v>1.6578992979877382E-4</v>
      </c>
      <c r="BR131" s="440">
        <f>'4M - SPS'!BR131</f>
        <v>1.589553841990964E-4</v>
      </c>
      <c r="BS131" s="440">
        <f>'4M - SPS'!BS131</f>
        <v>1.6676763509966403E-4</v>
      </c>
      <c r="BT131" s="440">
        <f>'4M - SPS'!BT131</f>
        <v>4.8946039406879454E-5</v>
      </c>
      <c r="BU131" s="440">
        <f>'4M - SPS'!BU131</f>
        <v>4.5373156067342698E-5</v>
      </c>
      <c r="BV131" s="440">
        <f>'4M - SPS'!BV131</f>
        <v>4.8526382426554074E-6</v>
      </c>
      <c r="BW131" s="440">
        <f>'4M - SPS'!BW131</f>
        <v>4.1797669255110828E-4</v>
      </c>
      <c r="BX131" s="440">
        <f>'4M - SPS'!BX131</f>
        <v>4.7626545832960722E-6</v>
      </c>
      <c r="BY131" s="440">
        <f>'4M - SPS'!BY131</f>
        <v>6.1233425677979886E-5</v>
      </c>
      <c r="BZ131" s="440">
        <f>'4M - SPS'!BZ131</f>
        <v>3.2304660152320788E-4</v>
      </c>
      <c r="CA131" s="440">
        <f>'4M - SPS'!CA131</f>
        <v>6.5888046649485832E-5</v>
      </c>
      <c r="CB131" s="440">
        <f>'4M - SPS'!CB131</f>
        <v>1.7436373717073588E-4</v>
      </c>
      <c r="CC131" s="440">
        <f>'4M - SPS'!CC131</f>
        <v>1.6578992979877382E-4</v>
      </c>
      <c r="CD131" s="440">
        <f>'4M - SPS'!CD131</f>
        <v>1.589553841990964E-4</v>
      </c>
      <c r="CE131" s="440">
        <f>'4M - SPS'!CE131</f>
        <v>1.6676763509966403E-4</v>
      </c>
      <c r="CF131" s="440">
        <f>'4M - SPS'!CF131</f>
        <v>4.8946039406879454E-5</v>
      </c>
      <c r="CG131" s="440">
        <f>'4M - SPS'!CG131</f>
        <v>4.5373156067342698E-5</v>
      </c>
      <c r="CH131" s="440">
        <f>'4M - SPS'!CH131</f>
        <v>4.8526382426554074E-6</v>
      </c>
    </row>
    <row r="132" spans="1:86" hidden="1" x14ac:dyDescent="0.3">
      <c r="A132" s="581"/>
      <c r="B132" s="94" t="s">
        <v>9</v>
      </c>
      <c r="C132" s="417">
        <f>'4M - SPS'!C132</f>
        <v>3.8972984960143351E-3</v>
      </c>
      <c r="D132" s="417">
        <f>'4M - SPS'!D132</f>
        <v>3.4666942568043462E-3</v>
      </c>
      <c r="E132" s="417">
        <f>'4M - SPS'!E132</f>
        <v>3.657674190126053E-3</v>
      </c>
      <c r="F132" s="417">
        <f>'4M - SPS'!F132</f>
        <v>3.2276247303696993E-3</v>
      </c>
      <c r="G132" s="417">
        <f>'4M - SPS'!G132</f>
        <v>2.8176465693672804E-3</v>
      </c>
      <c r="H132" s="417">
        <f>'4M - SPS'!H132</f>
        <v>0</v>
      </c>
      <c r="I132" s="440">
        <f>'4M - SPS'!I132</f>
        <v>0</v>
      </c>
      <c r="J132" s="440">
        <f>'4M - SPS'!J132</f>
        <v>0</v>
      </c>
      <c r="K132" s="440">
        <f>'4M - SPS'!K132</f>
        <v>9.9761575185679744E-3</v>
      </c>
      <c r="L132" s="440">
        <f>'4M - SPS'!L132</f>
        <v>3.8855435324063642E-3</v>
      </c>
      <c r="M132" s="440">
        <f>'4M - SPS'!M132</f>
        <v>3.1255485635017944E-3</v>
      </c>
      <c r="N132" s="440">
        <f>'4M - SPS'!N132</f>
        <v>3.1557921667272936E-3</v>
      </c>
      <c r="O132" s="440">
        <f>'4M - SPS'!O132</f>
        <v>4.1224421031967025E-3</v>
      </c>
      <c r="P132" s="440">
        <f>'4M - SPS'!P132</f>
        <v>3.6887514125314639E-3</v>
      </c>
      <c r="Q132" s="440">
        <f>'4M - SPS'!Q132</f>
        <v>3.9703792656901622E-3</v>
      </c>
      <c r="R132" s="440">
        <f>'4M - SPS'!R132</f>
        <v>3.4322699761299359E-3</v>
      </c>
      <c r="S132" s="440">
        <f>'4M - SPS'!S132</f>
        <v>3.0448564238552043E-3</v>
      </c>
      <c r="T132" s="440">
        <f>'4M - SPS'!T132</f>
        <v>0</v>
      </c>
      <c r="U132" s="440">
        <f>'4M - SPS'!U132</f>
        <v>0</v>
      </c>
      <c r="V132" s="440">
        <f>'4M - SPS'!V132</f>
        <v>0</v>
      </c>
      <c r="W132" s="440">
        <f>'4M - SPS'!W132</f>
        <v>9.9761575185679744E-3</v>
      </c>
      <c r="X132" s="440">
        <f>'4M - SPS'!X132</f>
        <v>3.8855435324063642E-3</v>
      </c>
      <c r="Y132" s="440">
        <f>'4M - SPS'!Y132</f>
        <v>3.1255485635017944E-3</v>
      </c>
      <c r="Z132" s="440">
        <f>'4M - SPS'!Z132</f>
        <v>3.1557921667272936E-3</v>
      </c>
      <c r="AA132" s="440">
        <f>'4M - SPS'!AA132</f>
        <v>4.1224421031967025E-3</v>
      </c>
      <c r="AB132" s="440">
        <f>'4M - SPS'!AB132</f>
        <v>3.6887514125314639E-3</v>
      </c>
      <c r="AC132" s="440">
        <f>'4M - SPS'!AC132</f>
        <v>3.9703792656901622E-3</v>
      </c>
      <c r="AD132" s="440">
        <f>'4M - SPS'!AD132</f>
        <v>3.4322699761299359E-3</v>
      </c>
      <c r="AE132" s="440">
        <f>'4M - SPS'!AE132</f>
        <v>3.0448564238552043E-3</v>
      </c>
      <c r="AF132" s="440">
        <f>'4M - SPS'!AF132</f>
        <v>0</v>
      </c>
      <c r="AG132" s="440">
        <f>'4M - SPS'!AG132</f>
        <v>0</v>
      </c>
      <c r="AH132" s="440">
        <f>'4M - SPS'!AH132</f>
        <v>0</v>
      </c>
      <c r="AI132" s="440">
        <f>'4M - SPS'!AI132</f>
        <v>9.9761575185679744E-3</v>
      </c>
      <c r="AJ132" s="440">
        <f>'4M - SPS'!AJ132</f>
        <v>3.8855435324063642E-3</v>
      </c>
      <c r="AK132" s="440">
        <f>'4M - SPS'!AK132</f>
        <v>3.1255485635017944E-3</v>
      </c>
      <c r="AL132" s="440">
        <f>'4M - SPS'!AL132</f>
        <v>3.1557921667272936E-3</v>
      </c>
      <c r="AM132" s="440">
        <f>'4M - SPS'!AM132</f>
        <v>4.1224421031967025E-3</v>
      </c>
      <c r="AN132" s="440">
        <f>'4M - SPS'!AN132</f>
        <v>3.6887514125314639E-3</v>
      </c>
      <c r="AO132" s="440">
        <f>'4M - SPS'!AO132</f>
        <v>3.9703792656901622E-3</v>
      </c>
      <c r="AP132" s="440">
        <f>'4M - SPS'!AP132</f>
        <v>3.4322699761299359E-3</v>
      </c>
      <c r="AQ132" s="440">
        <f>'4M - SPS'!AQ132</f>
        <v>3.0448564238552043E-3</v>
      </c>
      <c r="AR132" s="440">
        <f>'4M - SPS'!AR132</f>
        <v>0</v>
      </c>
      <c r="AS132" s="440">
        <f>'4M - SPS'!AS132</f>
        <v>0</v>
      </c>
      <c r="AT132" s="440">
        <f>'4M - SPS'!AT132</f>
        <v>0</v>
      </c>
      <c r="AU132" s="440">
        <f>'4M - SPS'!AU132</f>
        <v>9.9761575185679744E-3</v>
      </c>
      <c r="AV132" s="440">
        <f>'4M - SPS'!AV132</f>
        <v>3.8855435324063642E-3</v>
      </c>
      <c r="AW132" s="440">
        <f>'4M - SPS'!AW132</f>
        <v>3.1255485635017944E-3</v>
      </c>
      <c r="AX132" s="440">
        <f>'4M - SPS'!AX132</f>
        <v>3.1557921667272936E-3</v>
      </c>
      <c r="AY132" s="440">
        <f>'4M - SPS'!AY132</f>
        <v>4.1224421031967025E-3</v>
      </c>
      <c r="AZ132" s="440">
        <f>'4M - SPS'!AZ132</f>
        <v>3.6887514125314639E-3</v>
      </c>
      <c r="BA132" s="440">
        <f>'4M - SPS'!BA132</f>
        <v>3.9703792656901622E-3</v>
      </c>
      <c r="BB132" s="440">
        <f>'4M - SPS'!BB132</f>
        <v>3.4322699761299359E-3</v>
      </c>
      <c r="BC132" s="440">
        <f>'4M - SPS'!BC132</f>
        <v>3.0448564238552043E-3</v>
      </c>
      <c r="BD132" s="440">
        <f>'4M - SPS'!BD132</f>
        <v>0</v>
      </c>
      <c r="BE132" s="440">
        <f>'4M - SPS'!BE132</f>
        <v>0</v>
      </c>
      <c r="BF132" s="440">
        <f>'4M - SPS'!BF132</f>
        <v>0</v>
      </c>
      <c r="BG132" s="440">
        <f>'4M - SPS'!BG132</f>
        <v>9.9761575185679744E-3</v>
      </c>
      <c r="BH132" s="440">
        <f>'4M - SPS'!BH132</f>
        <v>3.8855435324063642E-3</v>
      </c>
      <c r="BI132" s="440">
        <f>'4M - SPS'!BI132</f>
        <v>3.1255485635017944E-3</v>
      </c>
      <c r="BJ132" s="440">
        <f>'4M - SPS'!BJ132</f>
        <v>3.1557921667272936E-3</v>
      </c>
      <c r="BK132" s="440">
        <f>'4M - SPS'!BK132</f>
        <v>4.1224421031967025E-3</v>
      </c>
      <c r="BL132" s="440">
        <f>'4M - SPS'!BL132</f>
        <v>3.6887514125314639E-3</v>
      </c>
      <c r="BM132" s="440">
        <f>'4M - SPS'!BM132</f>
        <v>3.9703792656901622E-3</v>
      </c>
      <c r="BN132" s="440">
        <f>'4M - SPS'!BN132</f>
        <v>3.4322699761299359E-3</v>
      </c>
      <c r="BO132" s="440">
        <f>'4M - SPS'!BO132</f>
        <v>3.0448564238552043E-3</v>
      </c>
      <c r="BP132" s="440">
        <f>'4M - SPS'!BP132</f>
        <v>0</v>
      </c>
      <c r="BQ132" s="440">
        <f>'4M - SPS'!BQ132</f>
        <v>0</v>
      </c>
      <c r="BR132" s="440">
        <f>'4M - SPS'!BR132</f>
        <v>0</v>
      </c>
      <c r="BS132" s="440">
        <f>'4M - SPS'!BS132</f>
        <v>9.9761575185679744E-3</v>
      </c>
      <c r="BT132" s="440">
        <f>'4M - SPS'!BT132</f>
        <v>3.8855435324063642E-3</v>
      </c>
      <c r="BU132" s="440">
        <f>'4M - SPS'!BU132</f>
        <v>3.1255485635017944E-3</v>
      </c>
      <c r="BV132" s="440">
        <f>'4M - SPS'!BV132</f>
        <v>3.1557921667272936E-3</v>
      </c>
      <c r="BW132" s="440">
        <f>'4M - SPS'!BW132</f>
        <v>4.1224421031967025E-3</v>
      </c>
      <c r="BX132" s="440">
        <f>'4M - SPS'!BX132</f>
        <v>3.6887514125314639E-3</v>
      </c>
      <c r="BY132" s="440">
        <f>'4M - SPS'!BY132</f>
        <v>3.9703792656901622E-3</v>
      </c>
      <c r="BZ132" s="440">
        <f>'4M - SPS'!BZ132</f>
        <v>3.4322699761299359E-3</v>
      </c>
      <c r="CA132" s="440">
        <f>'4M - SPS'!CA132</f>
        <v>3.0448564238552043E-3</v>
      </c>
      <c r="CB132" s="440">
        <f>'4M - SPS'!CB132</f>
        <v>0</v>
      </c>
      <c r="CC132" s="440">
        <f>'4M - SPS'!CC132</f>
        <v>0</v>
      </c>
      <c r="CD132" s="440">
        <f>'4M - SPS'!CD132</f>
        <v>0</v>
      </c>
      <c r="CE132" s="440">
        <f>'4M - SPS'!CE132</f>
        <v>9.9761575185679744E-3</v>
      </c>
      <c r="CF132" s="440">
        <f>'4M - SPS'!CF132</f>
        <v>3.8855435324063642E-3</v>
      </c>
      <c r="CG132" s="440">
        <f>'4M - SPS'!CG132</f>
        <v>3.1255485635017944E-3</v>
      </c>
      <c r="CH132" s="440">
        <f>'4M - SPS'!CH132</f>
        <v>3.1557921667272936E-3</v>
      </c>
    </row>
    <row r="133" spans="1:86" hidden="1" x14ac:dyDescent="0.3">
      <c r="A133" s="581"/>
      <c r="B133" s="94" t="s">
        <v>3</v>
      </c>
      <c r="C133" s="417">
        <f>'4M - SPS'!C133</f>
        <v>3.9566344268990262E-3</v>
      </c>
      <c r="D133" s="417">
        <f>'4M - SPS'!D133</f>
        <v>3.5176333574623809E-3</v>
      </c>
      <c r="E133" s="417">
        <f>'4M - SPS'!E133</f>
        <v>3.5869594089475093E-3</v>
      </c>
      <c r="F133" s="417">
        <f>'4M - SPS'!F133</f>
        <v>2.4466934737691118E-3</v>
      </c>
      <c r="G133" s="417">
        <f>'4M - SPS'!G133</f>
        <v>5.5928870581329381E-3</v>
      </c>
      <c r="H133" s="417">
        <f>'4M - SPS'!H133</f>
        <v>1.6763782272094924E-2</v>
      </c>
      <c r="I133" s="440">
        <f>'4M - SPS'!I133</f>
        <v>1.4675867510337476E-2</v>
      </c>
      <c r="J133" s="440">
        <f>'4M - SPS'!J133</f>
        <v>1.6014393668506627E-2</v>
      </c>
      <c r="K133" s="440">
        <f>'4M - SPS'!K133</f>
        <v>1.6905592992344596E-2</v>
      </c>
      <c r="L133" s="440">
        <f>'4M - SPS'!L133</f>
        <v>3.3223337421884975E-3</v>
      </c>
      <c r="M133" s="440">
        <f>'4M - SPS'!M133</f>
        <v>3.0404397692707871E-3</v>
      </c>
      <c r="N133" s="440">
        <f>'4M - SPS'!N133</f>
        <v>3.2052956962383477E-3</v>
      </c>
      <c r="O133" s="440">
        <f>'4M - SPS'!O133</f>
        <v>4.1692768850366182E-3</v>
      </c>
      <c r="P133" s="440">
        <f>'4M - SPS'!P133</f>
        <v>3.7264894681143467E-3</v>
      </c>
      <c r="Q133" s="440">
        <f>'4M - SPS'!Q133</f>
        <v>3.8763402217987103E-3</v>
      </c>
      <c r="R133" s="440">
        <f>'4M - SPS'!R133</f>
        <v>2.5766990633745573E-3</v>
      </c>
      <c r="S133" s="440">
        <f>'4M - SPS'!S133</f>
        <v>6.0374752687771217E-3</v>
      </c>
      <c r="T133" s="440">
        <f>'4M - SPS'!T133</f>
        <v>1.8064643358666917E-2</v>
      </c>
      <c r="U133" s="440">
        <f>'4M - SPS'!U133</f>
        <v>1.4675867510337476E-2</v>
      </c>
      <c r="V133" s="440">
        <f>'4M - SPS'!V133</f>
        <v>1.6014393668506627E-2</v>
      </c>
      <c r="W133" s="440">
        <f>'4M - SPS'!W133</f>
        <v>1.6905592992344596E-2</v>
      </c>
      <c r="X133" s="440">
        <f>'4M - SPS'!X133</f>
        <v>3.3223337421884975E-3</v>
      </c>
      <c r="Y133" s="440">
        <f>'4M - SPS'!Y133</f>
        <v>3.0404397692707871E-3</v>
      </c>
      <c r="Z133" s="440">
        <f>'4M - SPS'!Z133</f>
        <v>3.2052956962383477E-3</v>
      </c>
      <c r="AA133" s="440">
        <f>'4M - SPS'!AA133</f>
        <v>4.1692768850366182E-3</v>
      </c>
      <c r="AB133" s="440">
        <f>'4M - SPS'!AB133</f>
        <v>3.7264894681143467E-3</v>
      </c>
      <c r="AC133" s="440">
        <f>'4M - SPS'!AC133</f>
        <v>3.8763402217987103E-3</v>
      </c>
      <c r="AD133" s="440">
        <f>'4M - SPS'!AD133</f>
        <v>2.5766990633745573E-3</v>
      </c>
      <c r="AE133" s="440">
        <f>'4M - SPS'!AE133</f>
        <v>6.0374752687771217E-3</v>
      </c>
      <c r="AF133" s="440">
        <f>'4M - SPS'!AF133</f>
        <v>1.8064643358666917E-2</v>
      </c>
      <c r="AG133" s="440">
        <f>'4M - SPS'!AG133</f>
        <v>1.4675867510337476E-2</v>
      </c>
      <c r="AH133" s="440">
        <f>'4M - SPS'!AH133</f>
        <v>1.6014393668506627E-2</v>
      </c>
      <c r="AI133" s="440">
        <f>'4M - SPS'!AI133</f>
        <v>1.6905592992344596E-2</v>
      </c>
      <c r="AJ133" s="440">
        <f>'4M - SPS'!AJ133</f>
        <v>3.3223337421884975E-3</v>
      </c>
      <c r="AK133" s="440">
        <f>'4M - SPS'!AK133</f>
        <v>3.0404397692707871E-3</v>
      </c>
      <c r="AL133" s="440">
        <f>'4M - SPS'!AL133</f>
        <v>3.2052956962383477E-3</v>
      </c>
      <c r="AM133" s="440">
        <f>'4M - SPS'!AM133</f>
        <v>4.1692768850366182E-3</v>
      </c>
      <c r="AN133" s="440">
        <f>'4M - SPS'!AN133</f>
        <v>3.7264894681143467E-3</v>
      </c>
      <c r="AO133" s="440">
        <f>'4M - SPS'!AO133</f>
        <v>3.8763402217987103E-3</v>
      </c>
      <c r="AP133" s="440">
        <f>'4M - SPS'!AP133</f>
        <v>2.5766990633745573E-3</v>
      </c>
      <c r="AQ133" s="440">
        <f>'4M - SPS'!AQ133</f>
        <v>6.0374752687771217E-3</v>
      </c>
      <c r="AR133" s="440">
        <f>'4M - SPS'!AR133</f>
        <v>1.8064643358666917E-2</v>
      </c>
      <c r="AS133" s="440">
        <f>'4M - SPS'!AS133</f>
        <v>1.4675867510337476E-2</v>
      </c>
      <c r="AT133" s="440">
        <f>'4M - SPS'!AT133</f>
        <v>1.6014393668506627E-2</v>
      </c>
      <c r="AU133" s="440">
        <f>'4M - SPS'!AU133</f>
        <v>1.6905592992344596E-2</v>
      </c>
      <c r="AV133" s="440">
        <f>'4M - SPS'!AV133</f>
        <v>3.3223337421884975E-3</v>
      </c>
      <c r="AW133" s="440">
        <f>'4M - SPS'!AW133</f>
        <v>3.0404397692707871E-3</v>
      </c>
      <c r="AX133" s="440">
        <f>'4M - SPS'!AX133</f>
        <v>3.2052956962383477E-3</v>
      </c>
      <c r="AY133" s="440">
        <f>'4M - SPS'!AY133</f>
        <v>4.1692768850366182E-3</v>
      </c>
      <c r="AZ133" s="440">
        <f>'4M - SPS'!AZ133</f>
        <v>3.7264894681143467E-3</v>
      </c>
      <c r="BA133" s="440">
        <f>'4M - SPS'!BA133</f>
        <v>3.8763402217987103E-3</v>
      </c>
      <c r="BB133" s="440">
        <f>'4M - SPS'!BB133</f>
        <v>2.5766990633745573E-3</v>
      </c>
      <c r="BC133" s="440">
        <f>'4M - SPS'!BC133</f>
        <v>6.0374752687771217E-3</v>
      </c>
      <c r="BD133" s="440">
        <f>'4M - SPS'!BD133</f>
        <v>1.8064643358666917E-2</v>
      </c>
      <c r="BE133" s="440">
        <f>'4M - SPS'!BE133</f>
        <v>1.4675867510337476E-2</v>
      </c>
      <c r="BF133" s="440">
        <f>'4M - SPS'!BF133</f>
        <v>1.6014393668506627E-2</v>
      </c>
      <c r="BG133" s="440">
        <f>'4M - SPS'!BG133</f>
        <v>1.6905592992344596E-2</v>
      </c>
      <c r="BH133" s="440">
        <f>'4M - SPS'!BH133</f>
        <v>3.3223337421884975E-3</v>
      </c>
      <c r="BI133" s="440">
        <f>'4M - SPS'!BI133</f>
        <v>3.0404397692707871E-3</v>
      </c>
      <c r="BJ133" s="440">
        <f>'4M - SPS'!BJ133</f>
        <v>3.2052956962383477E-3</v>
      </c>
      <c r="BK133" s="440">
        <f>'4M - SPS'!BK133</f>
        <v>4.1692768850366182E-3</v>
      </c>
      <c r="BL133" s="440">
        <f>'4M - SPS'!BL133</f>
        <v>3.7264894681143467E-3</v>
      </c>
      <c r="BM133" s="440">
        <f>'4M - SPS'!BM133</f>
        <v>3.8763402217987103E-3</v>
      </c>
      <c r="BN133" s="440">
        <f>'4M - SPS'!BN133</f>
        <v>2.5766990633745573E-3</v>
      </c>
      <c r="BO133" s="440">
        <f>'4M - SPS'!BO133</f>
        <v>6.0374752687771217E-3</v>
      </c>
      <c r="BP133" s="440">
        <f>'4M - SPS'!BP133</f>
        <v>1.8064643358666917E-2</v>
      </c>
      <c r="BQ133" s="440">
        <f>'4M - SPS'!BQ133</f>
        <v>1.4675867510337476E-2</v>
      </c>
      <c r="BR133" s="440">
        <f>'4M - SPS'!BR133</f>
        <v>1.6014393668506627E-2</v>
      </c>
      <c r="BS133" s="440">
        <f>'4M - SPS'!BS133</f>
        <v>1.6905592992344596E-2</v>
      </c>
      <c r="BT133" s="440">
        <f>'4M - SPS'!BT133</f>
        <v>3.3223337421884975E-3</v>
      </c>
      <c r="BU133" s="440">
        <f>'4M - SPS'!BU133</f>
        <v>3.0404397692707871E-3</v>
      </c>
      <c r="BV133" s="440">
        <f>'4M - SPS'!BV133</f>
        <v>3.2052956962383477E-3</v>
      </c>
      <c r="BW133" s="440">
        <f>'4M - SPS'!BW133</f>
        <v>4.1692768850366182E-3</v>
      </c>
      <c r="BX133" s="440">
        <f>'4M - SPS'!BX133</f>
        <v>3.7264894681143467E-3</v>
      </c>
      <c r="BY133" s="440">
        <f>'4M - SPS'!BY133</f>
        <v>3.8763402217987103E-3</v>
      </c>
      <c r="BZ133" s="440">
        <f>'4M - SPS'!BZ133</f>
        <v>2.5766990633745573E-3</v>
      </c>
      <c r="CA133" s="440">
        <f>'4M - SPS'!CA133</f>
        <v>6.0374752687771217E-3</v>
      </c>
      <c r="CB133" s="440">
        <f>'4M - SPS'!CB133</f>
        <v>1.8064643358666917E-2</v>
      </c>
      <c r="CC133" s="440">
        <f>'4M - SPS'!CC133</f>
        <v>1.4675867510337476E-2</v>
      </c>
      <c r="CD133" s="440">
        <f>'4M - SPS'!CD133</f>
        <v>1.6014393668506627E-2</v>
      </c>
      <c r="CE133" s="440">
        <f>'4M - SPS'!CE133</f>
        <v>1.6905592992344596E-2</v>
      </c>
      <c r="CF133" s="440">
        <f>'4M - SPS'!CF133</f>
        <v>3.3223337421884975E-3</v>
      </c>
      <c r="CG133" s="440">
        <f>'4M - SPS'!CG133</f>
        <v>3.0404397692707871E-3</v>
      </c>
      <c r="CH133" s="440">
        <f>'4M - SPS'!CH133</f>
        <v>3.2052956962383477E-3</v>
      </c>
    </row>
    <row r="134" spans="1:86" hidden="1" x14ac:dyDescent="0.3">
      <c r="A134" s="581"/>
      <c r="B134" s="94" t="s">
        <v>4</v>
      </c>
      <c r="C134" s="417">
        <f>'4M - SPS'!C134</f>
        <v>2.8722022775852555E-3</v>
      </c>
      <c r="D134" s="417">
        <f>'4M - SPS'!D134</f>
        <v>2.8133763344654283E-3</v>
      </c>
      <c r="E134" s="417">
        <f>'4M - SPS'!E134</f>
        <v>2.9003478303446517E-3</v>
      </c>
      <c r="F134" s="417">
        <f>'4M - SPS'!F134</f>
        <v>3.4959682632343747E-3</v>
      </c>
      <c r="G134" s="417">
        <f>'4M - SPS'!G134</f>
        <v>3.9833738259187528E-3</v>
      </c>
      <c r="H134" s="417">
        <f>'4M - SPS'!H134</f>
        <v>1.1308318196889659E-2</v>
      </c>
      <c r="I134" s="440">
        <f>'4M - SPS'!I134</f>
        <v>1.0662522087800325E-2</v>
      </c>
      <c r="J134" s="440">
        <f>'4M - SPS'!J134</f>
        <v>1.1085384696315924E-2</v>
      </c>
      <c r="K134" s="440">
        <f>'4M - SPS'!K134</f>
        <v>9.8906888174850882E-3</v>
      </c>
      <c r="L134" s="440">
        <f>'4M - SPS'!L134</f>
        <v>3.9289036971081369E-3</v>
      </c>
      <c r="M134" s="440">
        <f>'4M - SPS'!M134</f>
        <v>3.8411126221830454E-3</v>
      </c>
      <c r="N134" s="440">
        <f>'4M - SPS'!N134</f>
        <v>2.4403329753919399E-3</v>
      </c>
      <c r="O134" s="440">
        <f>'4M - SPS'!O134</f>
        <v>3.0206072554621395E-3</v>
      </c>
      <c r="P134" s="440">
        <f>'4M - SPS'!P134</f>
        <v>2.9808654054117568E-3</v>
      </c>
      <c r="Q134" s="440">
        <f>'4M - SPS'!Q134</f>
        <v>3.1354072473519607E-3</v>
      </c>
      <c r="R134" s="440">
        <f>'4M - SPS'!R134</f>
        <v>3.7124696016177404E-3</v>
      </c>
      <c r="S134" s="440">
        <f>'4M - SPS'!S134</f>
        <v>4.3028515152792133E-3</v>
      </c>
      <c r="T134" s="440">
        <f>'4M - SPS'!T134</f>
        <v>1.2177154503892866E-2</v>
      </c>
      <c r="U134" s="440">
        <f>'4M - SPS'!U134</f>
        <v>1.0662522087800325E-2</v>
      </c>
      <c r="V134" s="440">
        <f>'4M - SPS'!V134</f>
        <v>1.1085384696315924E-2</v>
      </c>
      <c r="W134" s="440">
        <f>'4M - SPS'!W134</f>
        <v>9.8906888174850882E-3</v>
      </c>
      <c r="X134" s="440">
        <f>'4M - SPS'!X134</f>
        <v>3.9289036971081369E-3</v>
      </c>
      <c r="Y134" s="440">
        <f>'4M - SPS'!Y134</f>
        <v>3.8411126221830454E-3</v>
      </c>
      <c r="Z134" s="440">
        <f>'4M - SPS'!Z134</f>
        <v>2.4403329753919399E-3</v>
      </c>
      <c r="AA134" s="440">
        <f>'4M - SPS'!AA134</f>
        <v>3.0206072554621395E-3</v>
      </c>
      <c r="AB134" s="440">
        <f>'4M - SPS'!AB134</f>
        <v>2.9808654054117568E-3</v>
      </c>
      <c r="AC134" s="440">
        <f>'4M - SPS'!AC134</f>
        <v>3.1354072473519607E-3</v>
      </c>
      <c r="AD134" s="440">
        <f>'4M - SPS'!AD134</f>
        <v>3.7124696016177404E-3</v>
      </c>
      <c r="AE134" s="440">
        <f>'4M - SPS'!AE134</f>
        <v>4.3028515152792133E-3</v>
      </c>
      <c r="AF134" s="440">
        <f>'4M - SPS'!AF134</f>
        <v>1.2177154503892866E-2</v>
      </c>
      <c r="AG134" s="440">
        <f>'4M - SPS'!AG134</f>
        <v>1.0662522087800325E-2</v>
      </c>
      <c r="AH134" s="440">
        <f>'4M - SPS'!AH134</f>
        <v>1.1085384696315924E-2</v>
      </c>
      <c r="AI134" s="440">
        <f>'4M - SPS'!AI134</f>
        <v>9.8906888174850882E-3</v>
      </c>
      <c r="AJ134" s="440">
        <f>'4M - SPS'!AJ134</f>
        <v>3.9289036971081369E-3</v>
      </c>
      <c r="AK134" s="440">
        <f>'4M - SPS'!AK134</f>
        <v>3.8411126221830454E-3</v>
      </c>
      <c r="AL134" s="440">
        <f>'4M - SPS'!AL134</f>
        <v>2.4403329753919399E-3</v>
      </c>
      <c r="AM134" s="440">
        <f>'4M - SPS'!AM134</f>
        <v>3.0206072554621395E-3</v>
      </c>
      <c r="AN134" s="440">
        <f>'4M - SPS'!AN134</f>
        <v>2.9808654054117568E-3</v>
      </c>
      <c r="AO134" s="440">
        <f>'4M - SPS'!AO134</f>
        <v>3.1354072473519607E-3</v>
      </c>
      <c r="AP134" s="440">
        <f>'4M - SPS'!AP134</f>
        <v>3.7124696016177404E-3</v>
      </c>
      <c r="AQ134" s="440">
        <f>'4M - SPS'!AQ134</f>
        <v>4.3028515152792133E-3</v>
      </c>
      <c r="AR134" s="440">
        <f>'4M - SPS'!AR134</f>
        <v>1.2177154503892866E-2</v>
      </c>
      <c r="AS134" s="440">
        <f>'4M - SPS'!AS134</f>
        <v>1.0662522087800325E-2</v>
      </c>
      <c r="AT134" s="440">
        <f>'4M - SPS'!AT134</f>
        <v>1.1085384696315924E-2</v>
      </c>
      <c r="AU134" s="440">
        <f>'4M - SPS'!AU134</f>
        <v>9.8906888174850882E-3</v>
      </c>
      <c r="AV134" s="440">
        <f>'4M - SPS'!AV134</f>
        <v>3.9289036971081369E-3</v>
      </c>
      <c r="AW134" s="440">
        <f>'4M - SPS'!AW134</f>
        <v>3.8411126221830454E-3</v>
      </c>
      <c r="AX134" s="440">
        <f>'4M - SPS'!AX134</f>
        <v>2.4403329753919399E-3</v>
      </c>
      <c r="AY134" s="440">
        <f>'4M - SPS'!AY134</f>
        <v>3.0206072554621395E-3</v>
      </c>
      <c r="AZ134" s="440">
        <f>'4M - SPS'!AZ134</f>
        <v>2.9808654054117568E-3</v>
      </c>
      <c r="BA134" s="440">
        <f>'4M - SPS'!BA134</f>
        <v>3.1354072473519607E-3</v>
      </c>
      <c r="BB134" s="440">
        <f>'4M - SPS'!BB134</f>
        <v>3.7124696016177404E-3</v>
      </c>
      <c r="BC134" s="440">
        <f>'4M - SPS'!BC134</f>
        <v>4.3028515152792133E-3</v>
      </c>
      <c r="BD134" s="440">
        <f>'4M - SPS'!BD134</f>
        <v>1.2177154503892866E-2</v>
      </c>
      <c r="BE134" s="440">
        <f>'4M - SPS'!BE134</f>
        <v>1.0662522087800325E-2</v>
      </c>
      <c r="BF134" s="440">
        <f>'4M - SPS'!BF134</f>
        <v>1.1085384696315924E-2</v>
      </c>
      <c r="BG134" s="440">
        <f>'4M - SPS'!BG134</f>
        <v>9.8906888174850882E-3</v>
      </c>
      <c r="BH134" s="440">
        <f>'4M - SPS'!BH134</f>
        <v>3.9289036971081369E-3</v>
      </c>
      <c r="BI134" s="440">
        <f>'4M - SPS'!BI134</f>
        <v>3.8411126221830454E-3</v>
      </c>
      <c r="BJ134" s="440">
        <f>'4M - SPS'!BJ134</f>
        <v>2.4403329753919399E-3</v>
      </c>
      <c r="BK134" s="440">
        <f>'4M - SPS'!BK134</f>
        <v>3.0206072554621395E-3</v>
      </c>
      <c r="BL134" s="440">
        <f>'4M - SPS'!BL134</f>
        <v>2.9808654054117568E-3</v>
      </c>
      <c r="BM134" s="440">
        <f>'4M - SPS'!BM134</f>
        <v>3.1354072473519607E-3</v>
      </c>
      <c r="BN134" s="440">
        <f>'4M - SPS'!BN134</f>
        <v>3.7124696016177404E-3</v>
      </c>
      <c r="BO134" s="440">
        <f>'4M - SPS'!BO134</f>
        <v>4.3028515152792133E-3</v>
      </c>
      <c r="BP134" s="440">
        <f>'4M - SPS'!BP134</f>
        <v>1.2177154503892866E-2</v>
      </c>
      <c r="BQ134" s="440">
        <f>'4M - SPS'!BQ134</f>
        <v>1.0662522087800325E-2</v>
      </c>
      <c r="BR134" s="440">
        <f>'4M - SPS'!BR134</f>
        <v>1.1085384696315924E-2</v>
      </c>
      <c r="BS134" s="440">
        <f>'4M - SPS'!BS134</f>
        <v>9.8906888174850882E-3</v>
      </c>
      <c r="BT134" s="440">
        <f>'4M - SPS'!BT134</f>
        <v>3.9289036971081369E-3</v>
      </c>
      <c r="BU134" s="440">
        <f>'4M - SPS'!BU134</f>
        <v>3.8411126221830454E-3</v>
      </c>
      <c r="BV134" s="440">
        <f>'4M - SPS'!BV134</f>
        <v>2.4403329753919399E-3</v>
      </c>
      <c r="BW134" s="440">
        <f>'4M - SPS'!BW134</f>
        <v>3.0206072554621395E-3</v>
      </c>
      <c r="BX134" s="440">
        <f>'4M - SPS'!BX134</f>
        <v>2.9808654054117568E-3</v>
      </c>
      <c r="BY134" s="440">
        <f>'4M - SPS'!BY134</f>
        <v>3.1354072473519607E-3</v>
      </c>
      <c r="BZ134" s="440">
        <f>'4M - SPS'!BZ134</f>
        <v>3.7124696016177404E-3</v>
      </c>
      <c r="CA134" s="440">
        <f>'4M - SPS'!CA134</f>
        <v>4.3028515152792133E-3</v>
      </c>
      <c r="CB134" s="440">
        <f>'4M - SPS'!CB134</f>
        <v>1.2177154503892866E-2</v>
      </c>
      <c r="CC134" s="440">
        <f>'4M - SPS'!CC134</f>
        <v>1.0662522087800325E-2</v>
      </c>
      <c r="CD134" s="440">
        <f>'4M - SPS'!CD134</f>
        <v>1.1085384696315924E-2</v>
      </c>
      <c r="CE134" s="440">
        <f>'4M - SPS'!CE134</f>
        <v>9.8906888174850882E-3</v>
      </c>
      <c r="CF134" s="440">
        <f>'4M - SPS'!CF134</f>
        <v>3.9289036971081369E-3</v>
      </c>
      <c r="CG134" s="440">
        <f>'4M - SPS'!CG134</f>
        <v>3.8411126221830454E-3</v>
      </c>
      <c r="CH134" s="440">
        <f>'4M - SPS'!CH134</f>
        <v>2.4403329753919399E-3</v>
      </c>
    </row>
    <row r="135" spans="1:86" hidden="1" x14ac:dyDescent="0.3">
      <c r="A135" s="581"/>
      <c r="B135" s="94" t="s">
        <v>5</v>
      </c>
      <c r="C135" s="417">
        <f>'4M - SPS'!C135</f>
        <v>2.4010320670554129E-3</v>
      </c>
      <c r="D135" s="417">
        <f>'4M - SPS'!D135</f>
        <v>2.4658614444414456E-3</v>
      </c>
      <c r="E135" s="417">
        <f>'4M - SPS'!E135</f>
        <v>2.4663552230189505E-3</v>
      </c>
      <c r="F135" s="417">
        <f>'4M - SPS'!F135</f>
        <v>2.6618576910220812E-3</v>
      </c>
      <c r="G135" s="417">
        <f>'4M - SPS'!G135</f>
        <v>3.2351217899887503E-3</v>
      </c>
      <c r="H135" s="417">
        <f>'4M - SPS'!H135</f>
        <v>9.5463486409639135E-3</v>
      </c>
      <c r="I135" s="440">
        <f>'4M - SPS'!I135</f>
        <v>9.2204375274734379E-3</v>
      </c>
      <c r="J135" s="440">
        <f>'4M - SPS'!J135</f>
        <v>9.38284257001493E-3</v>
      </c>
      <c r="K135" s="440">
        <f>'4M - SPS'!K135</f>
        <v>9.0396007479847072E-3</v>
      </c>
      <c r="L135" s="440">
        <f>'4M - SPS'!L135</f>
        <v>3.1606178908365895E-3</v>
      </c>
      <c r="M135" s="440">
        <f>'4M - SPS'!M135</f>
        <v>3.2913030794887426E-3</v>
      </c>
      <c r="N135" s="440">
        <f>'4M - SPS'!N135</f>
        <v>2.2736736762909611E-3</v>
      </c>
      <c r="O135" s="440">
        <f>'4M - SPS'!O135</f>
        <v>2.5206392876862228E-3</v>
      </c>
      <c r="P135" s="440">
        <f>'4M - SPS'!P135</f>
        <v>2.6094049094805729E-3</v>
      </c>
      <c r="Q135" s="440">
        <f>'4M - SPS'!Q135</f>
        <v>2.6625093600977324E-3</v>
      </c>
      <c r="R135" s="440">
        <f>'4M - SPS'!R135</f>
        <v>2.8186873036299166E-3</v>
      </c>
      <c r="S135" s="440">
        <f>'4M - SPS'!S135</f>
        <v>3.4884703758569541E-3</v>
      </c>
      <c r="T135" s="440">
        <f>'4M - SPS'!T135</f>
        <v>1.0277104904642899E-2</v>
      </c>
      <c r="U135" s="440">
        <f>'4M - SPS'!U135</f>
        <v>9.2204375274734379E-3</v>
      </c>
      <c r="V135" s="440">
        <f>'4M - SPS'!V135</f>
        <v>9.38284257001493E-3</v>
      </c>
      <c r="W135" s="440">
        <f>'4M - SPS'!W135</f>
        <v>9.0396007479847072E-3</v>
      </c>
      <c r="X135" s="440">
        <f>'4M - SPS'!X135</f>
        <v>3.1606178908365895E-3</v>
      </c>
      <c r="Y135" s="440">
        <f>'4M - SPS'!Y135</f>
        <v>3.2913030794887426E-3</v>
      </c>
      <c r="Z135" s="440">
        <f>'4M - SPS'!Z135</f>
        <v>2.2736736762909611E-3</v>
      </c>
      <c r="AA135" s="440">
        <f>'4M - SPS'!AA135</f>
        <v>2.5206392876862228E-3</v>
      </c>
      <c r="AB135" s="440">
        <f>'4M - SPS'!AB135</f>
        <v>2.6094049094805729E-3</v>
      </c>
      <c r="AC135" s="440">
        <f>'4M - SPS'!AC135</f>
        <v>2.6625093600977324E-3</v>
      </c>
      <c r="AD135" s="440">
        <f>'4M - SPS'!AD135</f>
        <v>2.8186873036299166E-3</v>
      </c>
      <c r="AE135" s="440">
        <f>'4M - SPS'!AE135</f>
        <v>3.4884703758569541E-3</v>
      </c>
      <c r="AF135" s="440">
        <f>'4M - SPS'!AF135</f>
        <v>1.0277104904642899E-2</v>
      </c>
      <c r="AG135" s="440">
        <f>'4M - SPS'!AG135</f>
        <v>9.2204375274734379E-3</v>
      </c>
      <c r="AH135" s="440">
        <f>'4M - SPS'!AH135</f>
        <v>9.38284257001493E-3</v>
      </c>
      <c r="AI135" s="440">
        <f>'4M - SPS'!AI135</f>
        <v>9.0396007479847072E-3</v>
      </c>
      <c r="AJ135" s="440">
        <f>'4M - SPS'!AJ135</f>
        <v>3.1606178908365895E-3</v>
      </c>
      <c r="AK135" s="440">
        <f>'4M - SPS'!AK135</f>
        <v>3.2913030794887426E-3</v>
      </c>
      <c r="AL135" s="440">
        <f>'4M - SPS'!AL135</f>
        <v>2.2736736762909611E-3</v>
      </c>
      <c r="AM135" s="440">
        <f>'4M - SPS'!AM135</f>
        <v>2.5206392876862228E-3</v>
      </c>
      <c r="AN135" s="440">
        <f>'4M - SPS'!AN135</f>
        <v>2.6094049094805729E-3</v>
      </c>
      <c r="AO135" s="440">
        <f>'4M - SPS'!AO135</f>
        <v>2.6625093600977324E-3</v>
      </c>
      <c r="AP135" s="440">
        <f>'4M - SPS'!AP135</f>
        <v>2.8186873036299166E-3</v>
      </c>
      <c r="AQ135" s="440">
        <f>'4M - SPS'!AQ135</f>
        <v>3.4884703758569541E-3</v>
      </c>
      <c r="AR135" s="440">
        <f>'4M - SPS'!AR135</f>
        <v>1.0277104904642899E-2</v>
      </c>
      <c r="AS135" s="440">
        <f>'4M - SPS'!AS135</f>
        <v>9.2204375274734379E-3</v>
      </c>
      <c r="AT135" s="440">
        <f>'4M - SPS'!AT135</f>
        <v>9.38284257001493E-3</v>
      </c>
      <c r="AU135" s="440">
        <f>'4M - SPS'!AU135</f>
        <v>9.0396007479847072E-3</v>
      </c>
      <c r="AV135" s="440">
        <f>'4M - SPS'!AV135</f>
        <v>3.1606178908365895E-3</v>
      </c>
      <c r="AW135" s="440">
        <f>'4M - SPS'!AW135</f>
        <v>3.2913030794887426E-3</v>
      </c>
      <c r="AX135" s="440">
        <f>'4M - SPS'!AX135</f>
        <v>2.2736736762909611E-3</v>
      </c>
      <c r="AY135" s="440">
        <f>'4M - SPS'!AY135</f>
        <v>2.5206392876862228E-3</v>
      </c>
      <c r="AZ135" s="440">
        <f>'4M - SPS'!AZ135</f>
        <v>2.6094049094805729E-3</v>
      </c>
      <c r="BA135" s="440">
        <f>'4M - SPS'!BA135</f>
        <v>2.6625093600977324E-3</v>
      </c>
      <c r="BB135" s="440">
        <f>'4M - SPS'!BB135</f>
        <v>2.8186873036299166E-3</v>
      </c>
      <c r="BC135" s="440">
        <f>'4M - SPS'!BC135</f>
        <v>3.4884703758569541E-3</v>
      </c>
      <c r="BD135" s="440">
        <f>'4M - SPS'!BD135</f>
        <v>1.0277104904642899E-2</v>
      </c>
      <c r="BE135" s="440">
        <f>'4M - SPS'!BE135</f>
        <v>9.2204375274734379E-3</v>
      </c>
      <c r="BF135" s="440">
        <f>'4M - SPS'!BF135</f>
        <v>9.38284257001493E-3</v>
      </c>
      <c r="BG135" s="440">
        <f>'4M - SPS'!BG135</f>
        <v>9.0396007479847072E-3</v>
      </c>
      <c r="BH135" s="440">
        <f>'4M - SPS'!BH135</f>
        <v>3.1606178908365895E-3</v>
      </c>
      <c r="BI135" s="440">
        <f>'4M - SPS'!BI135</f>
        <v>3.2913030794887426E-3</v>
      </c>
      <c r="BJ135" s="440">
        <f>'4M - SPS'!BJ135</f>
        <v>2.2736736762909611E-3</v>
      </c>
      <c r="BK135" s="440">
        <f>'4M - SPS'!BK135</f>
        <v>2.5206392876862228E-3</v>
      </c>
      <c r="BL135" s="440">
        <f>'4M - SPS'!BL135</f>
        <v>2.6094049094805729E-3</v>
      </c>
      <c r="BM135" s="440">
        <f>'4M - SPS'!BM135</f>
        <v>2.6625093600977324E-3</v>
      </c>
      <c r="BN135" s="440">
        <f>'4M - SPS'!BN135</f>
        <v>2.8186873036299166E-3</v>
      </c>
      <c r="BO135" s="440">
        <f>'4M - SPS'!BO135</f>
        <v>3.4884703758569541E-3</v>
      </c>
      <c r="BP135" s="440">
        <f>'4M - SPS'!BP135</f>
        <v>1.0277104904642899E-2</v>
      </c>
      <c r="BQ135" s="440">
        <f>'4M - SPS'!BQ135</f>
        <v>9.2204375274734379E-3</v>
      </c>
      <c r="BR135" s="440">
        <f>'4M - SPS'!BR135</f>
        <v>9.38284257001493E-3</v>
      </c>
      <c r="BS135" s="440">
        <f>'4M - SPS'!BS135</f>
        <v>9.0396007479847072E-3</v>
      </c>
      <c r="BT135" s="440">
        <f>'4M - SPS'!BT135</f>
        <v>3.1606178908365895E-3</v>
      </c>
      <c r="BU135" s="440">
        <f>'4M - SPS'!BU135</f>
        <v>3.2913030794887426E-3</v>
      </c>
      <c r="BV135" s="440">
        <f>'4M - SPS'!BV135</f>
        <v>2.2736736762909611E-3</v>
      </c>
      <c r="BW135" s="440">
        <f>'4M - SPS'!BW135</f>
        <v>2.5206392876862228E-3</v>
      </c>
      <c r="BX135" s="440">
        <f>'4M - SPS'!BX135</f>
        <v>2.6094049094805729E-3</v>
      </c>
      <c r="BY135" s="440">
        <f>'4M - SPS'!BY135</f>
        <v>2.6625093600977324E-3</v>
      </c>
      <c r="BZ135" s="440">
        <f>'4M - SPS'!BZ135</f>
        <v>2.8186873036299166E-3</v>
      </c>
      <c r="CA135" s="440">
        <f>'4M - SPS'!CA135</f>
        <v>3.4884703758569541E-3</v>
      </c>
      <c r="CB135" s="440">
        <f>'4M - SPS'!CB135</f>
        <v>1.0277104904642899E-2</v>
      </c>
      <c r="CC135" s="440">
        <f>'4M - SPS'!CC135</f>
        <v>9.2204375274734379E-3</v>
      </c>
      <c r="CD135" s="440">
        <f>'4M - SPS'!CD135</f>
        <v>9.38284257001493E-3</v>
      </c>
      <c r="CE135" s="440">
        <f>'4M - SPS'!CE135</f>
        <v>9.0396007479847072E-3</v>
      </c>
      <c r="CF135" s="440">
        <f>'4M - SPS'!CF135</f>
        <v>3.1606178908365895E-3</v>
      </c>
      <c r="CG135" s="440">
        <f>'4M - SPS'!CG135</f>
        <v>3.2913030794887426E-3</v>
      </c>
      <c r="CH135" s="440">
        <f>'4M - SPS'!CH135</f>
        <v>2.2736736762909611E-3</v>
      </c>
    </row>
    <row r="136" spans="1:86" hidden="1" x14ac:dyDescent="0.3">
      <c r="A136" s="581"/>
      <c r="B136" s="94" t="s">
        <v>23</v>
      </c>
      <c r="C136" s="417">
        <f>'4M - SPS'!C136</f>
        <v>2.4010320670554129E-3</v>
      </c>
      <c r="D136" s="417">
        <f>'4M - SPS'!D136</f>
        <v>2.4658614444414456E-3</v>
      </c>
      <c r="E136" s="417">
        <f>'4M - SPS'!E136</f>
        <v>2.4663552230189505E-3</v>
      </c>
      <c r="F136" s="417">
        <f>'4M - SPS'!F136</f>
        <v>2.6618576910220812E-3</v>
      </c>
      <c r="G136" s="417">
        <f>'4M - SPS'!G136</f>
        <v>3.2351217899887503E-3</v>
      </c>
      <c r="H136" s="417">
        <f>'4M - SPS'!H136</f>
        <v>9.5463486409639135E-3</v>
      </c>
      <c r="I136" s="440">
        <f>'4M - SPS'!I136</f>
        <v>9.2204375274734379E-3</v>
      </c>
      <c r="J136" s="440">
        <f>'4M - SPS'!J136</f>
        <v>9.38284257001493E-3</v>
      </c>
      <c r="K136" s="440">
        <f>'4M - SPS'!K136</f>
        <v>9.0396007479847072E-3</v>
      </c>
      <c r="L136" s="440">
        <f>'4M - SPS'!L136</f>
        <v>3.1606178908365895E-3</v>
      </c>
      <c r="M136" s="440">
        <f>'4M - SPS'!M136</f>
        <v>3.2913030794887426E-3</v>
      </c>
      <c r="N136" s="440">
        <f>'4M - SPS'!N136</f>
        <v>2.2736736762909611E-3</v>
      </c>
      <c r="O136" s="440">
        <f>'4M - SPS'!O136</f>
        <v>2.5206392876862228E-3</v>
      </c>
      <c r="P136" s="440">
        <f>'4M - SPS'!P136</f>
        <v>2.6094049094805729E-3</v>
      </c>
      <c r="Q136" s="440">
        <f>'4M - SPS'!Q136</f>
        <v>2.6625093600977324E-3</v>
      </c>
      <c r="R136" s="440">
        <f>'4M - SPS'!R136</f>
        <v>2.8186873036299166E-3</v>
      </c>
      <c r="S136" s="440">
        <f>'4M - SPS'!S136</f>
        <v>3.4884703758569541E-3</v>
      </c>
      <c r="T136" s="440">
        <f>'4M - SPS'!T136</f>
        <v>1.0277104904642899E-2</v>
      </c>
      <c r="U136" s="440">
        <f>'4M - SPS'!U136</f>
        <v>9.2204375274734379E-3</v>
      </c>
      <c r="V136" s="440">
        <f>'4M - SPS'!V136</f>
        <v>9.38284257001493E-3</v>
      </c>
      <c r="W136" s="440">
        <f>'4M - SPS'!W136</f>
        <v>9.0396007479847072E-3</v>
      </c>
      <c r="X136" s="440">
        <f>'4M - SPS'!X136</f>
        <v>3.1606178908365895E-3</v>
      </c>
      <c r="Y136" s="440">
        <f>'4M - SPS'!Y136</f>
        <v>3.2913030794887426E-3</v>
      </c>
      <c r="Z136" s="440">
        <f>'4M - SPS'!Z136</f>
        <v>2.2736736762909611E-3</v>
      </c>
      <c r="AA136" s="440">
        <f>'4M - SPS'!AA136</f>
        <v>2.5206392876862228E-3</v>
      </c>
      <c r="AB136" s="440">
        <f>'4M - SPS'!AB136</f>
        <v>2.6094049094805729E-3</v>
      </c>
      <c r="AC136" s="440">
        <f>'4M - SPS'!AC136</f>
        <v>2.6625093600977324E-3</v>
      </c>
      <c r="AD136" s="440">
        <f>'4M - SPS'!AD136</f>
        <v>2.8186873036299166E-3</v>
      </c>
      <c r="AE136" s="440">
        <f>'4M - SPS'!AE136</f>
        <v>3.4884703758569541E-3</v>
      </c>
      <c r="AF136" s="440">
        <f>'4M - SPS'!AF136</f>
        <v>1.0277104904642899E-2</v>
      </c>
      <c r="AG136" s="440">
        <f>'4M - SPS'!AG136</f>
        <v>9.2204375274734379E-3</v>
      </c>
      <c r="AH136" s="440">
        <f>'4M - SPS'!AH136</f>
        <v>9.38284257001493E-3</v>
      </c>
      <c r="AI136" s="440">
        <f>'4M - SPS'!AI136</f>
        <v>9.0396007479847072E-3</v>
      </c>
      <c r="AJ136" s="440">
        <f>'4M - SPS'!AJ136</f>
        <v>3.1606178908365895E-3</v>
      </c>
      <c r="AK136" s="440">
        <f>'4M - SPS'!AK136</f>
        <v>3.2913030794887426E-3</v>
      </c>
      <c r="AL136" s="440">
        <f>'4M - SPS'!AL136</f>
        <v>2.2736736762909611E-3</v>
      </c>
      <c r="AM136" s="440">
        <f>'4M - SPS'!AM136</f>
        <v>2.5206392876862228E-3</v>
      </c>
      <c r="AN136" s="440">
        <f>'4M - SPS'!AN136</f>
        <v>2.6094049094805729E-3</v>
      </c>
      <c r="AO136" s="440">
        <f>'4M - SPS'!AO136</f>
        <v>2.6625093600977324E-3</v>
      </c>
      <c r="AP136" s="440">
        <f>'4M - SPS'!AP136</f>
        <v>2.8186873036299166E-3</v>
      </c>
      <c r="AQ136" s="440">
        <f>'4M - SPS'!AQ136</f>
        <v>3.4884703758569541E-3</v>
      </c>
      <c r="AR136" s="440">
        <f>'4M - SPS'!AR136</f>
        <v>1.0277104904642899E-2</v>
      </c>
      <c r="AS136" s="440">
        <f>'4M - SPS'!AS136</f>
        <v>9.2204375274734379E-3</v>
      </c>
      <c r="AT136" s="440">
        <f>'4M - SPS'!AT136</f>
        <v>9.38284257001493E-3</v>
      </c>
      <c r="AU136" s="440">
        <f>'4M - SPS'!AU136</f>
        <v>9.0396007479847072E-3</v>
      </c>
      <c r="AV136" s="440">
        <f>'4M - SPS'!AV136</f>
        <v>3.1606178908365895E-3</v>
      </c>
      <c r="AW136" s="440">
        <f>'4M - SPS'!AW136</f>
        <v>3.2913030794887426E-3</v>
      </c>
      <c r="AX136" s="440">
        <f>'4M - SPS'!AX136</f>
        <v>2.2736736762909611E-3</v>
      </c>
      <c r="AY136" s="440">
        <f>'4M - SPS'!AY136</f>
        <v>2.5206392876862228E-3</v>
      </c>
      <c r="AZ136" s="440">
        <f>'4M - SPS'!AZ136</f>
        <v>2.6094049094805729E-3</v>
      </c>
      <c r="BA136" s="440">
        <f>'4M - SPS'!BA136</f>
        <v>2.6625093600977324E-3</v>
      </c>
      <c r="BB136" s="440">
        <f>'4M - SPS'!BB136</f>
        <v>2.8186873036299166E-3</v>
      </c>
      <c r="BC136" s="440">
        <f>'4M - SPS'!BC136</f>
        <v>3.4884703758569541E-3</v>
      </c>
      <c r="BD136" s="440">
        <f>'4M - SPS'!BD136</f>
        <v>1.0277104904642899E-2</v>
      </c>
      <c r="BE136" s="440">
        <f>'4M - SPS'!BE136</f>
        <v>9.2204375274734379E-3</v>
      </c>
      <c r="BF136" s="440">
        <f>'4M - SPS'!BF136</f>
        <v>9.38284257001493E-3</v>
      </c>
      <c r="BG136" s="440">
        <f>'4M - SPS'!BG136</f>
        <v>9.0396007479847072E-3</v>
      </c>
      <c r="BH136" s="440">
        <f>'4M - SPS'!BH136</f>
        <v>3.1606178908365895E-3</v>
      </c>
      <c r="BI136" s="440">
        <f>'4M - SPS'!BI136</f>
        <v>3.2913030794887426E-3</v>
      </c>
      <c r="BJ136" s="440">
        <f>'4M - SPS'!BJ136</f>
        <v>2.2736736762909611E-3</v>
      </c>
      <c r="BK136" s="440">
        <f>'4M - SPS'!BK136</f>
        <v>2.5206392876862228E-3</v>
      </c>
      <c r="BL136" s="440">
        <f>'4M - SPS'!BL136</f>
        <v>2.6094049094805729E-3</v>
      </c>
      <c r="BM136" s="440">
        <f>'4M - SPS'!BM136</f>
        <v>2.6625093600977324E-3</v>
      </c>
      <c r="BN136" s="440">
        <f>'4M - SPS'!BN136</f>
        <v>2.8186873036299166E-3</v>
      </c>
      <c r="BO136" s="440">
        <f>'4M - SPS'!BO136</f>
        <v>3.4884703758569541E-3</v>
      </c>
      <c r="BP136" s="440">
        <f>'4M - SPS'!BP136</f>
        <v>1.0277104904642899E-2</v>
      </c>
      <c r="BQ136" s="440">
        <f>'4M - SPS'!BQ136</f>
        <v>9.2204375274734379E-3</v>
      </c>
      <c r="BR136" s="440">
        <f>'4M - SPS'!BR136</f>
        <v>9.38284257001493E-3</v>
      </c>
      <c r="BS136" s="440">
        <f>'4M - SPS'!BS136</f>
        <v>9.0396007479847072E-3</v>
      </c>
      <c r="BT136" s="440">
        <f>'4M - SPS'!BT136</f>
        <v>3.1606178908365895E-3</v>
      </c>
      <c r="BU136" s="440">
        <f>'4M - SPS'!BU136</f>
        <v>3.2913030794887426E-3</v>
      </c>
      <c r="BV136" s="440">
        <f>'4M - SPS'!BV136</f>
        <v>2.2736736762909611E-3</v>
      </c>
      <c r="BW136" s="440">
        <f>'4M - SPS'!BW136</f>
        <v>2.5206392876862228E-3</v>
      </c>
      <c r="BX136" s="440">
        <f>'4M - SPS'!BX136</f>
        <v>2.6094049094805729E-3</v>
      </c>
      <c r="BY136" s="440">
        <f>'4M - SPS'!BY136</f>
        <v>2.6625093600977324E-3</v>
      </c>
      <c r="BZ136" s="440">
        <f>'4M - SPS'!BZ136</f>
        <v>2.8186873036299166E-3</v>
      </c>
      <c r="CA136" s="440">
        <f>'4M - SPS'!CA136</f>
        <v>3.4884703758569541E-3</v>
      </c>
      <c r="CB136" s="440">
        <f>'4M - SPS'!CB136</f>
        <v>1.0277104904642899E-2</v>
      </c>
      <c r="CC136" s="440">
        <f>'4M - SPS'!CC136</f>
        <v>9.2204375274734379E-3</v>
      </c>
      <c r="CD136" s="440">
        <f>'4M - SPS'!CD136</f>
        <v>9.38284257001493E-3</v>
      </c>
      <c r="CE136" s="440">
        <f>'4M - SPS'!CE136</f>
        <v>9.0396007479847072E-3</v>
      </c>
      <c r="CF136" s="440">
        <f>'4M - SPS'!CF136</f>
        <v>3.1606178908365895E-3</v>
      </c>
      <c r="CG136" s="440">
        <f>'4M - SPS'!CG136</f>
        <v>3.2913030794887426E-3</v>
      </c>
      <c r="CH136" s="440">
        <f>'4M - SPS'!CH136</f>
        <v>2.2736736762909611E-3</v>
      </c>
    </row>
    <row r="137" spans="1:86" hidden="1" x14ac:dyDescent="0.3">
      <c r="A137" s="581"/>
      <c r="B137" s="94" t="s">
        <v>24</v>
      </c>
      <c r="C137" s="417">
        <f>'4M - SPS'!C137</f>
        <v>2.4010320670554129E-3</v>
      </c>
      <c r="D137" s="417">
        <f>'4M - SPS'!D137</f>
        <v>2.4658614444414456E-3</v>
      </c>
      <c r="E137" s="417">
        <f>'4M - SPS'!E137</f>
        <v>2.4663552230189505E-3</v>
      </c>
      <c r="F137" s="417">
        <f>'4M - SPS'!F137</f>
        <v>2.6618576910220812E-3</v>
      </c>
      <c r="G137" s="417">
        <f>'4M - SPS'!G137</f>
        <v>3.2351217899887503E-3</v>
      </c>
      <c r="H137" s="417">
        <f>'4M - SPS'!H137</f>
        <v>9.5463486409639135E-3</v>
      </c>
      <c r="I137" s="440">
        <f>'4M - SPS'!I137</f>
        <v>9.2204375274734379E-3</v>
      </c>
      <c r="J137" s="440">
        <f>'4M - SPS'!J137</f>
        <v>9.38284257001493E-3</v>
      </c>
      <c r="K137" s="440">
        <f>'4M - SPS'!K137</f>
        <v>9.0396007479847072E-3</v>
      </c>
      <c r="L137" s="440">
        <f>'4M - SPS'!L137</f>
        <v>3.1606178908365895E-3</v>
      </c>
      <c r="M137" s="440">
        <f>'4M - SPS'!M137</f>
        <v>3.2913030794887426E-3</v>
      </c>
      <c r="N137" s="440">
        <f>'4M - SPS'!N137</f>
        <v>2.2736736762909611E-3</v>
      </c>
      <c r="O137" s="440">
        <f>'4M - SPS'!O137</f>
        <v>2.5206392876862228E-3</v>
      </c>
      <c r="P137" s="440">
        <f>'4M - SPS'!P137</f>
        <v>2.6094049094805729E-3</v>
      </c>
      <c r="Q137" s="440">
        <f>'4M - SPS'!Q137</f>
        <v>2.6625093600977324E-3</v>
      </c>
      <c r="R137" s="440">
        <f>'4M - SPS'!R137</f>
        <v>2.8186873036299166E-3</v>
      </c>
      <c r="S137" s="440">
        <f>'4M - SPS'!S137</f>
        <v>3.4884703758569541E-3</v>
      </c>
      <c r="T137" s="440">
        <f>'4M - SPS'!T137</f>
        <v>1.0277104904642899E-2</v>
      </c>
      <c r="U137" s="440">
        <f>'4M - SPS'!U137</f>
        <v>9.2204375274734379E-3</v>
      </c>
      <c r="V137" s="440">
        <f>'4M - SPS'!V137</f>
        <v>9.38284257001493E-3</v>
      </c>
      <c r="W137" s="440">
        <f>'4M - SPS'!W137</f>
        <v>9.0396007479847072E-3</v>
      </c>
      <c r="X137" s="440">
        <f>'4M - SPS'!X137</f>
        <v>3.1606178908365895E-3</v>
      </c>
      <c r="Y137" s="440">
        <f>'4M - SPS'!Y137</f>
        <v>3.2913030794887426E-3</v>
      </c>
      <c r="Z137" s="440">
        <f>'4M - SPS'!Z137</f>
        <v>2.2736736762909611E-3</v>
      </c>
      <c r="AA137" s="440">
        <f>'4M - SPS'!AA137</f>
        <v>2.5206392876862228E-3</v>
      </c>
      <c r="AB137" s="440">
        <f>'4M - SPS'!AB137</f>
        <v>2.6094049094805729E-3</v>
      </c>
      <c r="AC137" s="440">
        <f>'4M - SPS'!AC137</f>
        <v>2.6625093600977324E-3</v>
      </c>
      <c r="AD137" s="440">
        <f>'4M - SPS'!AD137</f>
        <v>2.8186873036299166E-3</v>
      </c>
      <c r="AE137" s="440">
        <f>'4M - SPS'!AE137</f>
        <v>3.4884703758569541E-3</v>
      </c>
      <c r="AF137" s="440">
        <f>'4M - SPS'!AF137</f>
        <v>1.0277104904642899E-2</v>
      </c>
      <c r="AG137" s="440">
        <f>'4M - SPS'!AG137</f>
        <v>9.2204375274734379E-3</v>
      </c>
      <c r="AH137" s="440">
        <f>'4M - SPS'!AH137</f>
        <v>9.38284257001493E-3</v>
      </c>
      <c r="AI137" s="440">
        <f>'4M - SPS'!AI137</f>
        <v>9.0396007479847072E-3</v>
      </c>
      <c r="AJ137" s="440">
        <f>'4M - SPS'!AJ137</f>
        <v>3.1606178908365895E-3</v>
      </c>
      <c r="AK137" s="440">
        <f>'4M - SPS'!AK137</f>
        <v>3.2913030794887426E-3</v>
      </c>
      <c r="AL137" s="440">
        <f>'4M - SPS'!AL137</f>
        <v>2.2736736762909611E-3</v>
      </c>
      <c r="AM137" s="440">
        <f>'4M - SPS'!AM137</f>
        <v>2.5206392876862228E-3</v>
      </c>
      <c r="AN137" s="440">
        <f>'4M - SPS'!AN137</f>
        <v>2.6094049094805729E-3</v>
      </c>
      <c r="AO137" s="440">
        <f>'4M - SPS'!AO137</f>
        <v>2.6625093600977324E-3</v>
      </c>
      <c r="AP137" s="440">
        <f>'4M - SPS'!AP137</f>
        <v>2.8186873036299166E-3</v>
      </c>
      <c r="AQ137" s="440">
        <f>'4M - SPS'!AQ137</f>
        <v>3.4884703758569541E-3</v>
      </c>
      <c r="AR137" s="440">
        <f>'4M - SPS'!AR137</f>
        <v>1.0277104904642899E-2</v>
      </c>
      <c r="AS137" s="440">
        <f>'4M - SPS'!AS137</f>
        <v>9.2204375274734379E-3</v>
      </c>
      <c r="AT137" s="440">
        <f>'4M - SPS'!AT137</f>
        <v>9.38284257001493E-3</v>
      </c>
      <c r="AU137" s="440">
        <f>'4M - SPS'!AU137</f>
        <v>9.0396007479847072E-3</v>
      </c>
      <c r="AV137" s="440">
        <f>'4M - SPS'!AV137</f>
        <v>3.1606178908365895E-3</v>
      </c>
      <c r="AW137" s="440">
        <f>'4M - SPS'!AW137</f>
        <v>3.2913030794887426E-3</v>
      </c>
      <c r="AX137" s="440">
        <f>'4M - SPS'!AX137</f>
        <v>2.2736736762909611E-3</v>
      </c>
      <c r="AY137" s="440">
        <f>'4M - SPS'!AY137</f>
        <v>2.5206392876862228E-3</v>
      </c>
      <c r="AZ137" s="440">
        <f>'4M - SPS'!AZ137</f>
        <v>2.6094049094805729E-3</v>
      </c>
      <c r="BA137" s="440">
        <f>'4M - SPS'!BA137</f>
        <v>2.6625093600977324E-3</v>
      </c>
      <c r="BB137" s="440">
        <f>'4M - SPS'!BB137</f>
        <v>2.8186873036299166E-3</v>
      </c>
      <c r="BC137" s="440">
        <f>'4M - SPS'!BC137</f>
        <v>3.4884703758569541E-3</v>
      </c>
      <c r="BD137" s="440">
        <f>'4M - SPS'!BD137</f>
        <v>1.0277104904642899E-2</v>
      </c>
      <c r="BE137" s="440">
        <f>'4M - SPS'!BE137</f>
        <v>9.2204375274734379E-3</v>
      </c>
      <c r="BF137" s="440">
        <f>'4M - SPS'!BF137</f>
        <v>9.38284257001493E-3</v>
      </c>
      <c r="BG137" s="440">
        <f>'4M - SPS'!BG137</f>
        <v>9.0396007479847072E-3</v>
      </c>
      <c r="BH137" s="440">
        <f>'4M - SPS'!BH137</f>
        <v>3.1606178908365895E-3</v>
      </c>
      <c r="BI137" s="440">
        <f>'4M - SPS'!BI137</f>
        <v>3.2913030794887426E-3</v>
      </c>
      <c r="BJ137" s="440">
        <f>'4M - SPS'!BJ137</f>
        <v>2.2736736762909611E-3</v>
      </c>
      <c r="BK137" s="440">
        <f>'4M - SPS'!BK137</f>
        <v>2.5206392876862228E-3</v>
      </c>
      <c r="BL137" s="440">
        <f>'4M - SPS'!BL137</f>
        <v>2.6094049094805729E-3</v>
      </c>
      <c r="BM137" s="440">
        <f>'4M - SPS'!BM137</f>
        <v>2.6625093600977324E-3</v>
      </c>
      <c r="BN137" s="440">
        <f>'4M - SPS'!BN137</f>
        <v>2.8186873036299166E-3</v>
      </c>
      <c r="BO137" s="440">
        <f>'4M - SPS'!BO137</f>
        <v>3.4884703758569541E-3</v>
      </c>
      <c r="BP137" s="440">
        <f>'4M - SPS'!BP137</f>
        <v>1.0277104904642899E-2</v>
      </c>
      <c r="BQ137" s="440">
        <f>'4M - SPS'!BQ137</f>
        <v>9.2204375274734379E-3</v>
      </c>
      <c r="BR137" s="440">
        <f>'4M - SPS'!BR137</f>
        <v>9.38284257001493E-3</v>
      </c>
      <c r="BS137" s="440">
        <f>'4M - SPS'!BS137</f>
        <v>9.0396007479847072E-3</v>
      </c>
      <c r="BT137" s="440">
        <f>'4M - SPS'!BT137</f>
        <v>3.1606178908365895E-3</v>
      </c>
      <c r="BU137" s="440">
        <f>'4M - SPS'!BU137</f>
        <v>3.2913030794887426E-3</v>
      </c>
      <c r="BV137" s="440">
        <f>'4M - SPS'!BV137</f>
        <v>2.2736736762909611E-3</v>
      </c>
      <c r="BW137" s="440">
        <f>'4M - SPS'!BW137</f>
        <v>2.5206392876862228E-3</v>
      </c>
      <c r="BX137" s="440">
        <f>'4M - SPS'!BX137</f>
        <v>2.6094049094805729E-3</v>
      </c>
      <c r="BY137" s="440">
        <f>'4M - SPS'!BY137</f>
        <v>2.6625093600977324E-3</v>
      </c>
      <c r="BZ137" s="440">
        <f>'4M - SPS'!BZ137</f>
        <v>2.8186873036299166E-3</v>
      </c>
      <c r="CA137" s="440">
        <f>'4M - SPS'!CA137</f>
        <v>3.4884703758569541E-3</v>
      </c>
      <c r="CB137" s="440">
        <f>'4M - SPS'!CB137</f>
        <v>1.0277104904642899E-2</v>
      </c>
      <c r="CC137" s="440">
        <f>'4M - SPS'!CC137</f>
        <v>9.2204375274734379E-3</v>
      </c>
      <c r="CD137" s="440">
        <f>'4M - SPS'!CD137</f>
        <v>9.38284257001493E-3</v>
      </c>
      <c r="CE137" s="440">
        <f>'4M - SPS'!CE137</f>
        <v>9.0396007479847072E-3</v>
      </c>
      <c r="CF137" s="440">
        <f>'4M - SPS'!CF137</f>
        <v>3.1606178908365895E-3</v>
      </c>
      <c r="CG137" s="440">
        <f>'4M - SPS'!CG137</f>
        <v>3.2913030794887426E-3</v>
      </c>
      <c r="CH137" s="440">
        <f>'4M - SPS'!CH137</f>
        <v>2.2736736762909611E-3</v>
      </c>
    </row>
    <row r="138" spans="1:86" hidden="1" x14ac:dyDescent="0.3">
      <c r="A138" s="581"/>
      <c r="B138" s="94" t="s">
        <v>7</v>
      </c>
      <c r="C138" s="417">
        <f>'4M - SPS'!C138</f>
        <v>1.9552426380463495E-3</v>
      </c>
      <c r="D138" s="417">
        <f>'4M - SPS'!D138</f>
        <v>1.9886100137532902E-3</v>
      </c>
      <c r="E138" s="417">
        <f>'4M - SPS'!E138</f>
        <v>2.3277733472704528E-3</v>
      </c>
      <c r="F138" s="417">
        <f>'4M - SPS'!F138</f>
        <v>2.5467182195471351E-3</v>
      </c>
      <c r="G138" s="417">
        <f>'4M - SPS'!G138</f>
        <v>2.7527721822669942E-3</v>
      </c>
      <c r="H138" s="417">
        <f>'4M - SPS'!H138</f>
        <v>8.2874786513341108E-3</v>
      </c>
      <c r="I138" s="440">
        <f>'4M - SPS'!I138</f>
        <v>7.9120840108608016E-3</v>
      </c>
      <c r="J138" s="440">
        <f>'4M - SPS'!J138</f>
        <v>8.1708958704232535E-3</v>
      </c>
      <c r="K138" s="440">
        <f>'4M - SPS'!K138</f>
        <v>7.7885391781615703E-3</v>
      </c>
      <c r="L138" s="440">
        <f>'4M - SPS'!L138</f>
        <v>2.663377281811887E-3</v>
      </c>
      <c r="M138" s="440">
        <f>'4M - SPS'!M138</f>
        <v>2.7952062314655561E-3</v>
      </c>
      <c r="N138" s="440">
        <f>'4M - SPS'!N138</f>
        <v>1.8275092352453522E-3</v>
      </c>
      <c r="O138" s="440">
        <f>'4M - SPS'!O138</f>
        <v>2.0482580203068823E-3</v>
      </c>
      <c r="P138" s="440">
        <f>'4M - SPS'!P138</f>
        <v>2.0996679827765714E-3</v>
      </c>
      <c r="Q138" s="440">
        <f>'4M - SPS'!Q138</f>
        <v>2.5117772969197988E-3</v>
      </c>
      <c r="R138" s="440">
        <f>'4M - SPS'!R138</f>
        <v>2.6967656521596078E-3</v>
      </c>
      <c r="S138" s="440">
        <f>'4M - SPS'!S138</f>
        <v>2.9642741322941464E-3</v>
      </c>
      <c r="T138" s="440">
        <f>'4M - SPS'!T138</f>
        <v>8.9200802210856432E-3</v>
      </c>
      <c r="U138" s="440">
        <f>'4M - SPS'!U138</f>
        <v>7.9120840108608016E-3</v>
      </c>
      <c r="V138" s="440">
        <f>'4M - SPS'!V138</f>
        <v>8.1708958704232535E-3</v>
      </c>
      <c r="W138" s="440">
        <f>'4M - SPS'!W138</f>
        <v>7.7885391781615703E-3</v>
      </c>
      <c r="X138" s="440">
        <f>'4M - SPS'!X138</f>
        <v>2.663377281811887E-3</v>
      </c>
      <c r="Y138" s="440">
        <f>'4M - SPS'!Y138</f>
        <v>2.7952062314655561E-3</v>
      </c>
      <c r="Z138" s="440">
        <f>'4M - SPS'!Z138</f>
        <v>1.8275092352453522E-3</v>
      </c>
      <c r="AA138" s="440">
        <f>'4M - SPS'!AA138</f>
        <v>2.0482580203068823E-3</v>
      </c>
      <c r="AB138" s="440">
        <f>'4M - SPS'!AB138</f>
        <v>2.0996679827765714E-3</v>
      </c>
      <c r="AC138" s="440">
        <f>'4M - SPS'!AC138</f>
        <v>2.5117772969197988E-3</v>
      </c>
      <c r="AD138" s="440">
        <f>'4M - SPS'!AD138</f>
        <v>2.6967656521596078E-3</v>
      </c>
      <c r="AE138" s="440">
        <f>'4M - SPS'!AE138</f>
        <v>2.9642741322941464E-3</v>
      </c>
      <c r="AF138" s="440">
        <f>'4M - SPS'!AF138</f>
        <v>8.9200802210856432E-3</v>
      </c>
      <c r="AG138" s="440">
        <f>'4M - SPS'!AG138</f>
        <v>7.9120840108608016E-3</v>
      </c>
      <c r="AH138" s="440">
        <f>'4M - SPS'!AH138</f>
        <v>8.1708958704232535E-3</v>
      </c>
      <c r="AI138" s="440">
        <f>'4M - SPS'!AI138</f>
        <v>7.7885391781615703E-3</v>
      </c>
      <c r="AJ138" s="440">
        <f>'4M - SPS'!AJ138</f>
        <v>2.663377281811887E-3</v>
      </c>
      <c r="AK138" s="440">
        <f>'4M - SPS'!AK138</f>
        <v>2.7952062314655561E-3</v>
      </c>
      <c r="AL138" s="440">
        <f>'4M - SPS'!AL138</f>
        <v>1.8275092352453522E-3</v>
      </c>
      <c r="AM138" s="440">
        <f>'4M - SPS'!AM138</f>
        <v>2.0482580203068823E-3</v>
      </c>
      <c r="AN138" s="440">
        <f>'4M - SPS'!AN138</f>
        <v>2.0996679827765714E-3</v>
      </c>
      <c r="AO138" s="440">
        <f>'4M - SPS'!AO138</f>
        <v>2.5117772969197988E-3</v>
      </c>
      <c r="AP138" s="440">
        <f>'4M - SPS'!AP138</f>
        <v>2.6967656521596078E-3</v>
      </c>
      <c r="AQ138" s="440">
        <f>'4M - SPS'!AQ138</f>
        <v>2.9642741322941464E-3</v>
      </c>
      <c r="AR138" s="440">
        <f>'4M - SPS'!AR138</f>
        <v>8.9200802210856432E-3</v>
      </c>
      <c r="AS138" s="440">
        <f>'4M - SPS'!AS138</f>
        <v>7.9120840108608016E-3</v>
      </c>
      <c r="AT138" s="440">
        <f>'4M - SPS'!AT138</f>
        <v>8.1708958704232535E-3</v>
      </c>
      <c r="AU138" s="440">
        <f>'4M - SPS'!AU138</f>
        <v>7.7885391781615703E-3</v>
      </c>
      <c r="AV138" s="440">
        <f>'4M - SPS'!AV138</f>
        <v>2.663377281811887E-3</v>
      </c>
      <c r="AW138" s="440">
        <f>'4M - SPS'!AW138</f>
        <v>2.7952062314655561E-3</v>
      </c>
      <c r="AX138" s="440">
        <f>'4M - SPS'!AX138</f>
        <v>1.8275092352453522E-3</v>
      </c>
      <c r="AY138" s="440">
        <f>'4M - SPS'!AY138</f>
        <v>2.0482580203068823E-3</v>
      </c>
      <c r="AZ138" s="440">
        <f>'4M - SPS'!AZ138</f>
        <v>2.0996679827765714E-3</v>
      </c>
      <c r="BA138" s="440">
        <f>'4M - SPS'!BA138</f>
        <v>2.5117772969197988E-3</v>
      </c>
      <c r="BB138" s="440">
        <f>'4M - SPS'!BB138</f>
        <v>2.6967656521596078E-3</v>
      </c>
      <c r="BC138" s="440">
        <f>'4M - SPS'!BC138</f>
        <v>2.9642741322941464E-3</v>
      </c>
      <c r="BD138" s="440">
        <f>'4M - SPS'!BD138</f>
        <v>8.9200802210856432E-3</v>
      </c>
      <c r="BE138" s="440">
        <f>'4M - SPS'!BE138</f>
        <v>7.9120840108608016E-3</v>
      </c>
      <c r="BF138" s="440">
        <f>'4M - SPS'!BF138</f>
        <v>8.1708958704232535E-3</v>
      </c>
      <c r="BG138" s="440">
        <f>'4M - SPS'!BG138</f>
        <v>7.7885391781615703E-3</v>
      </c>
      <c r="BH138" s="440">
        <f>'4M - SPS'!BH138</f>
        <v>2.663377281811887E-3</v>
      </c>
      <c r="BI138" s="440">
        <f>'4M - SPS'!BI138</f>
        <v>2.7952062314655561E-3</v>
      </c>
      <c r="BJ138" s="440">
        <f>'4M - SPS'!BJ138</f>
        <v>1.8275092352453522E-3</v>
      </c>
      <c r="BK138" s="440">
        <f>'4M - SPS'!BK138</f>
        <v>2.0482580203068823E-3</v>
      </c>
      <c r="BL138" s="440">
        <f>'4M - SPS'!BL138</f>
        <v>2.0996679827765714E-3</v>
      </c>
      <c r="BM138" s="440">
        <f>'4M - SPS'!BM138</f>
        <v>2.5117772969197988E-3</v>
      </c>
      <c r="BN138" s="440">
        <f>'4M - SPS'!BN138</f>
        <v>2.6967656521596078E-3</v>
      </c>
      <c r="BO138" s="440">
        <f>'4M - SPS'!BO138</f>
        <v>2.9642741322941464E-3</v>
      </c>
      <c r="BP138" s="440">
        <f>'4M - SPS'!BP138</f>
        <v>8.9200802210856432E-3</v>
      </c>
      <c r="BQ138" s="440">
        <f>'4M - SPS'!BQ138</f>
        <v>7.9120840108608016E-3</v>
      </c>
      <c r="BR138" s="440">
        <f>'4M - SPS'!BR138</f>
        <v>8.1708958704232535E-3</v>
      </c>
      <c r="BS138" s="440">
        <f>'4M - SPS'!BS138</f>
        <v>7.7885391781615703E-3</v>
      </c>
      <c r="BT138" s="440">
        <f>'4M - SPS'!BT138</f>
        <v>2.663377281811887E-3</v>
      </c>
      <c r="BU138" s="440">
        <f>'4M - SPS'!BU138</f>
        <v>2.7952062314655561E-3</v>
      </c>
      <c r="BV138" s="440">
        <f>'4M - SPS'!BV138</f>
        <v>1.8275092352453522E-3</v>
      </c>
      <c r="BW138" s="440">
        <f>'4M - SPS'!BW138</f>
        <v>2.0482580203068823E-3</v>
      </c>
      <c r="BX138" s="440">
        <f>'4M - SPS'!BX138</f>
        <v>2.0996679827765714E-3</v>
      </c>
      <c r="BY138" s="440">
        <f>'4M - SPS'!BY138</f>
        <v>2.5117772969197988E-3</v>
      </c>
      <c r="BZ138" s="440">
        <f>'4M - SPS'!BZ138</f>
        <v>2.6967656521596078E-3</v>
      </c>
      <c r="CA138" s="440">
        <f>'4M - SPS'!CA138</f>
        <v>2.9642741322941464E-3</v>
      </c>
      <c r="CB138" s="440">
        <f>'4M - SPS'!CB138</f>
        <v>8.9200802210856432E-3</v>
      </c>
      <c r="CC138" s="440">
        <f>'4M - SPS'!CC138</f>
        <v>7.9120840108608016E-3</v>
      </c>
      <c r="CD138" s="440">
        <f>'4M - SPS'!CD138</f>
        <v>8.1708958704232535E-3</v>
      </c>
      <c r="CE138" s="440">
        <f>'4M - SPS'!CE138</f>
        <v>7.7885391781615703E-3</v>
      </c>
      <c r="CF138" s="440">
        <f>'4M - SPS'!CF138</f>
        <v>2.663377281811887E-3</v>
      </c>
      <c r="CG138" s="440">
        <f>'4M - SPS'!CG138</f>
        <v>2.7952062314655561E-3</v>
      </c>
      <c r="CH138" s="440">
        <f>'4M - SPS'!CH138</f>
        <v>1.8275092352453522E-3</v>
      </c>
    </row>
    <row r="139" spans="1:86" ht="15" hidden="1" thickBot="1" x14ac:dyDescent="0.35">
      <c r="A139" s="582"/>
      <c r="B139" s="96" t="s">
        <v>8</v>
      </c>
      <c r="C139" s="417">
        <f>'4M - SPS'!C139</f>
        <v>1.9644768883065786E-3</v>
      </c>
      <c r="D139" s="417">
        <f>'4M - SPS'!D139</f>
        <v>2.2531034034520806E-3</v>
      </c>
      <c r="E139" s="417">
        <f>'4M - SPS'!E139</f>
        <v>2.8950514527520299E-3</v>
      </c>
      <c r="F139" s="417">
        <f>'4M - SPS'!F139</f>
        <v>3.4443097564958781E-3</v>
      </c>
      <c r="G139" s="417">
        <f>'4M - SPS'!G139</f>
        <v>3.7511394413520171E-3</v>
      </c>
      <c r="H139" s="417">
        <f>'4M - SPS'!H139</f>
        <v>1.1706261613112848E-2</v>
      </c>
      <c r="I139" s="440">
        <f>'4M - SPS'!I139</f>
        <v>1.0687943341299815E-2</v>
      </c>
      <c r="J139" s="440">
        <f>'4M - SPS'!J139</f>
        <v>1.1522933460942934E-2</v>
      </c>
      <c r="K139" s="440">
        <f>'4M - SPS'!K139</f>
        <v>1.0486282157369091E-2</v>
      </c>
      <c r="L139" s="440">
        <f>'4M - SPS'!L139</f>
        <v>3.6596668037661337E-3</v>
      </c>
      <c r="M139" s="440">
        <f>'4M - SPS'!M139</f>
        <v>3.8274488539499401E-3</v>
      </c>
      <c r="N139" s="440">
        <f>'4M - SPS'!N139</f>
        <v>2.075377328930593E-3</v>
      </c>
      <c r="O139" s="440">
        <f>'4M - SPS'!O139</f>
        <v>2.056328093775078E-3</v>
      </c>
      <c r="P139" s="440">
        <f>'4M - SPS'!P139</f>
        <v>2.3809450168806499E-3</v>
      </c>
      <c r="Q139" s="440">
        <f>'4M - SPS'!Q139</f>
        <v>3.1301001577754123E-3</v>
      </c>
      <c r="R139" s="440">
        <f>'4M - SPS'!R139</f>
        <v>3.6577250464396274E-3</v>
      </c>
      <c r="S139" s="440">
        <f>'4M - SPS'!S139</f>
        <v>4.0499143567503358E-3</v>
      </c>
      <c r="T139" s="440">
        <f>'4M - SPS'!T139</f>
        <v>1.2606364835572214E-2</v>
      </c>
      <c r="U139" s="440">
        <f>'4M - SPS'!U139</f>
        <v>1.0687943341299815E-2</v>
      </c>
      <c r="V139" s="440">
        <f>'4M - SPS'!V139</f>
        <v>1.1522933460942934E-2</v>
      </c>
      <c r="W139" s="440">
        <f>'4M - SPS'!W139</f>
        <v>1.0486282157369091E-2</v>
      </c>
      <c r="X139" s="440">
        <f>'4M - SPS'!X139</f>
        <v>3.6596668037661337E-3</v>
      </c>
      <c r="Y139" s="440">
        <f>'4M - SPS'!Y139</f>
        <v>3.8274488539499401E-3</v>
      </c>
      <c r="Z139" s="440">
        <f>'4M - SPS'!Z139</f>
        <v>2.075377328930593E-3</v>
      </c>
      <c r="AA139" s="440">
        <f>'4M - SPS'!AA139</f>
        <v>2.056328093775078E-3</v>
      </c>
      <c r="AB139" s="440">
        <f>'4M - SPS'!AB139</f>
        <v>2.3809450168806499E-3</v>
      </c>
      <c r="AC139" s="440">
        <f>'4M - SPS'!AC139</f>
        <v>3.1301001577754123E-3</v>
      </c>
      <c r="AD139" s="440">
        <f>'4M - SPS'!AD139</f>
        <v>3.6577250464396274E-3</v>
      </c>
      <c r="AE139" s="440">
        <f>'4M - SPS'!AE139</f>
        <v>4.0499143567503358E-3</v>
      </c>
      <c r="AF139" s="440">
        <f>'4M - SPS'!AF139</f>
        <v>1.2606364835572214E-2</v>
      </c>
      <c r="AG139" s="440">
        <f>'4M - SPS'!AG139</f>
        <v>1.0687943341299815E-2</v>
      </c>
      <c r="AH139" s="440">
        <f>'4M - SPS'!AH139</f>
        <v>1.1522933460942934E-2</v>
      </c>
      <c r="AI139" s="440">
        <f>'4M - SPS'!AI139</f>
        <v>1.0486282157369091E-2</v>
      </c>
      <c r="AJ139" s="440">
        <f>'4M - SPS'!AJ139</f>
        <v>3.6596668037661337E-3</v>
      </c>
      <c r="AK139" s="440">
        <f>'4M - SPS'!AK139</f>
        <v>3.8274488539499401E-3</v>
      </c>
      <c r="AL139" s="440">
        <f>'4M - SPS'!AL139</f>
        <v>2.075377328930593E-3</v>
      </c>
      <c r="AM139" s="440">
        <f>'4M - SPS'!AM139</f>
        <v>2.056328093775078E-3</v>
      </c>
      <c r="AN139" s="440">
        <f>'4M - SPS'!AN139</f>
        <v>2.3809450168806499E-3</v>
      </c>
      <c r="AO139" s="440">
        <f>'4M - SPS'!AO139</f>
        <v>3.1301001577754123E-3</v>
      </c>
      <c r="AP139" s="440">
        <f>'4M - SPS'!AP139</f>
        <v>3.6577250464396274E-3</v>
      </c>
      <c r="AQ139" s="440">
        <f>'4M - SPS'!AQ139</f>
        <v>4.0499143567503358E-3</v>
      </c>
      <c r="AR139" s="440">
        <f>'4M - SPS'!AR139</f>
        <v>1.2606364835572214E-2</v>
      </c>
      <c r="AS139" s="440">
        <f>'4M - SPS'!AS139</f>
        <v>1.0687943341299815E-2</v>
      </c>
      <c r="AT139" s="440">
        <f>'4M - SPS'!AT139</f>
        <v>1.1522933460942934E-2</v>
      </c>
      <c r="AU139" s="440">
        <f>'4M - SPS'!AU139</f>
        <v>1.0486282157369091E-2</v>
      </c>
      <c r="AV139" s="440">
        <f>'4M - SPS'!AV139</f>
        <v>3.6596668037661337E-3</v>
      </c>
      <c r="AW139" s="440">
        <f>'4M - SPS'!AW139</f>
        <v>3.8274488539499401E-3</v>
      </c>
      <c r="AX139" s="440">
        <f>'4M - SPS'!AX139</f>
        <v>2.075377328930593E-3</v>
      </c>
      <c r="AY139" s="440">
        <f>'4M - SPS'!AY139</f>
        <v>2.056328093775078E-3</v>
      </c>
      <c r="AZ139" s="440">
        <f>'4M - SPS'!AZ139</f>
        <v>2.3809450168806499E-3</v>
      </c>
      <c r="BA139" s="440">
        <f>'4M - SPS'!BA139</f>
        <v>3.1301001577754123E-3</v>
      </c>
      <c r="BB139" s="440">
        <f>'4M - SPS'!BB139</f>
        <v>3.6577250464396274E-3</v>
      </c>
      <c r="BC139" s="440">
        <f>'4M - SPS'!BC139</f>
        <v>4.0499143567503358E-3</v>
      </c>
      <c r="BD139" s="440">
        <f>'4M - SPS'!BD139</f>
        <v>1.2606364835572214E-2</v>
      </c>
      <c r="BE139" s="440">
        <f>'4M - SPS'!BE139</f>
        <v>1.0687943341299815E-2</v>
      </c>
      <c r="BF139" s="440">
        <f>'4M - SPS'!BF139</f>
        <v>1.1522933460942934E-2</v>
      </c>
      <c r="BG139" s="440">
        <f>'4M - SPS'!BG139</f>
        <v>1.0486282157369091E-2</v>
      </c>
      <c r="BH139" s="440">
        <f>'4M - SPS'!BH139</f>
        <v>3.6596668037661337E-3</v>
      </c>
      <c r="BI139" s="440">
        <f>'4M - SPS'!BI139</f>
        <v>3.8274488539499401E-3</v>
      </c>
      <c r="BJ139" s="440">
        <f>'4M - SPS'!BJ139</f>
        <v>2.075377328930593E-3</v>
      </c>
      <c r="BK139" s="440">
        <f>'4M - SPS'!BK139</f>
        <v>2.056328093775078E-3</v>
      </c>
      <c r="BL139" s="440">
        <f>'4M - SPS'!BL139</f>
        <v>2.3809450168806499E-3</v>
      </c>
      <c r="BM139" s="440">
        <f>'4M - SPS'!BM139</f>
        <v>3.1301001577754123E-3</v>
      </c>
      <c r="BN139" s="440">
        <f>'4M - SPS'!BN139</f>
        <v>3.6577250464396274E-3</v>
      </c>
      <c r="BO139" s="440">
        <f>'4M - SPS'!BO139</f>
        <v>4.0499143567503358E-3</v>
      </c>
      <c r="BP139" s="440">
        <f>'4M - SPS'!BP139</f>
        <v>1.2606364835572214E-2</v>
      </c>
      <c r="BQ139" s="440">
        <f>'4M - SPS'!BQ139</f>
        <v>1.0687943341299815E-2</v>
      </c>
      <c r="BR139" s="440">
        <f>'4M - SPS'!BR139</f>
        <v>1.1522933460942934E-2</v>
      </c>
      <c r="BS139" s="440">
        <f>'4M - SPS'!BS139</f>
        <v>1.0486282157369091E-2</v>
      </c>
      <c r="BT139" s="440">
        <f>'4M - SPS'!BT139</f>
        <v>3.6596668037661337E-3</v>
      </c>
      <c r="BU139" s="440">
        <f>'4M - SPS'!BU139</f>
        <v>3.8274488539499401E-3</v>
      </c>
      <c r="BV139" s="440">
        <f>'4M - SPS'!BV139</f>
        <v>2.075377328930593E-3</v>
      </c>
      <c r="BW139" s="440">
        <f>'4M - SPS'!BW139</f>
        <v>2.056328093775078E-3</v>
      </c>
      <c r="BX139" s="440">
        <f>'4M - SPS'!BX139</f>
        <v>2.3809450168806499E-3</v>
      </c>
      <c r="BY139" s="440">
        <f>'4M - SPS'!BY139</f>
        <v>3.1301001577754123E-3</v>
      </c>
      <c r="BZ139" s="440">
        <f>'4M - SPS'!BZ139</f>
        <v>3.6577250464396274E-3</v>
      </c>
      <c r="CA139" s="440">
        <f>'4M - SPS'!CA139</f>
        <v>4.0499143567503358E-3</v>
      </c>
      <c r="CB139" s="440">
        <f>'4M - SPS'!CB139</f>
        <v>1.2606364835572214E-2</v>
      </c>
      <c r="CC139" s="440">
        <f>'4M - SPS'!CC139</f>
        <v>1.0687943341299815E-2</v>
      </c>
      <c r="CD139" s="440">
        <f>'4M - SPS'!CD139</f>
        <v>1.1522933460942934E-2</v>
      </c>
      <c r="CE139" s="440">
        <f>'4M - SPS'!CE139</f>
        <v>1.0486282157369091E-2</v>
      </c>
      <c r="CF139" s="440">
        <f>'4M - SPS'!CF139</f>
        <v>3.6596668037661337E-3</v>
      </c>
      <c r="CG139" s="440">
        <f>'4M - SPS'!CG139</f>
        <v>3.8274488539499401E-3</v>
      </c>
      <c r="CH139" s="440">
        <f>'4M - SPS'!CH139</f>
        <v>2.075377328930593E-3</v>
      </c>
    </row>
    <row r="140" spans="1:86" hidden="1" x14ac:dyDescent="0.3"/>
    <row r="141" spans="1:86" ht="15" hidden="1" thickBot="1" x14ac:dyDescent="0.35">
      <c r="A141" s="203" t="s">
        <v>180</v>
      </c>
      <c r="B141" s="113"/>
      <c r="C141" s="116"/>
      <c r="D141" s="116"/>
      <c r="E141" s="116"/>
      <c r="F141" s="116"/>
      <c r="G141" s="116"/>
      <c r="H141" s="116"/>
      <c r="I141" s="116"/>
      <c r="J141" s="116"/>
      <c r="K141" s="116"/>
      <c r="L141" s="116"/>
      <c r="M141" s="116"/>
      <c r="N141" s="116"/>
    </row>
    <row r="142" spans="1:86" ht="16.2" hidden="1" thickBot="1" x14ac:dyDescent="0.35">
      <c r="A142" s="570" t="s">
        <v>127</v>
      </c>
      <c r="B142" s="307" t="s">
        <v>124</v>
      </c>
      <c r="C142" s="174">
        <f>C$4</f>
        <v>44927</v>
      </c>
      <c r="D142" s="174">
        <f t="shared" ref="D142:BO142" si="112">D$4</f>
        <v>44958</v>
      </c>
      <c r="E142" s="174">
        <f t="shared" si="112"/>
        <v>44986</v>
      </c>
      <c r="F142" s="174">
        <f t="shared" si="112"/>
        <v>45017</v>
      </c>
      <c r="G142" s="174">
        <f t="shared" si="112"/>
        <v>45047</v>
      </c>
      <c r="H142" s="174">
        <f t="shared" si="112"/>
        <v>45078</v>
      </c>
      <c r="I142" s="174">
        <f t="shared" si="112"/>
        <v>45108</v>
      </c>
      <c r="J142" s="174">
        <f t="shared" si="112"/>
        <v>45139</v>
      </c>
      <c r="K142" s="174">
        <f t="shared" si="112"/>
        <v>45170</v>
      </c>
      <c r="L142" s="174">
        <f t="shared" si="112"/>
        <v>45200</v>
      </c>
      <c r="M142" s="174">
        <f t="shared" si="112"/>
        <v>45231</v>
      </c>
      <c r="N142" s="174">
        <f t="shared" si="112"/>
        <v>45261</v>
      </c>
      <c r="O142" s="174">
        <f t="shared" si="112"/>
        <v>45292</v>
      </c>
      <c r="P142" s="174">
        <f t="shared" si="112"/>
        <v>45323</v>
      </c>
      <c r="Q142" s="174">
        <f t="shared" si="112"/>
        <v>45352</v>
      </c>
      <c r="R142" s="174">
        <f t="shared" si="112"/>
        <v>45383</v>
      </c>
      <c r="S142" s="174">
        <f t="shared" si="112"/>
        <v>45413</v>
      </c>
      <c r="T142" s="174">
        <f t="shared" si="112"/>
        <v>45444</v>
      </c>
      <c r="U142" s="174">
        <f t="shared" si="112"/>
        <v>45474</v>
      </c>
      <c r="V142" s="174">
        <f t="shared" si="112"/>
        <v>45505</v>
      </c>
      <c r="W142" s="174">
        <f t="shared" si="112"/>
        <v>45536</v>
      </c>
      <c r="X142" s="174">
        <f t="shared" si="112"/>
        <v>45566</v>
      </c>
      <c r="Y142" s="174">
        <f t="shared" si="112"/>
        <v>45597</v>
      </c>
      <c r="Z142" s="174">
        <f t="shared" si="112"/>
        <v>45627</v>
      </c>
      <c r="AA142" s="174">
        <f t="shared" si="112"/>
        <v>45658</v>
      </c>
      <c r="AB142" s="174">
        <f t="shared" si="112"/>
        <v>45689</v>
      </c>
      <c r="AC142" s="174">
        <f t="shared" si="112"/>
        <v>45717</v>
      </c>
      <c r="AD142" s="174">
        <f t="shared" si="112"/>
        <v>45748</v>
      </c>
      <c r="AE142" s="174">
        <f t="shared" si="112"/>
        <v>45778</v>
      </c>
      <c r="AF142" s="174">
        <f t="shared" si="112"/>
        <v>45809</v>
      </c>
      <c r="AG142" s="174">
        <f t="shared" si="112"/>
        <v>45839</v>
      </c>
      <c r="AH142" s="174">
        <f t="shared" si="112"/>
        <v>45870</v>
      </c>
      <c r="AI142" s="174">
        <f t="shared" si="112"/>
        <v>45901</v>
      </c>
      <c r="AJ142" s="174">
        <f t="shared" si="112"/>
        <v>45931</v>
      </c>
      <c r="AK142" s="174">
        <f t="shared" si="112"/>
        <v>45962</v>
      </c>
      <c r="AL142" s="174">
        <f t="shared" si="112"/>
        <v>45992</v>
      </c>
      <c r="AM142" s="174">
        <f t="shared" si="112"/>
        <v>46023</v>
      </c>
      <c r="AN142" s="174">
        <f t="shared" si="112"/>
        <v>46054</v>
      </c>
      <c r="AO142" s="174">
        <f t="shared" si="112"/>
        <v>46082</v>
      </c>
      <c r="AP142" s="174">
        <f t="shared" si="112"/>
        <v>46113</v>
      </c>
      <c r="AQ142" s="174">
        <f t="shared" si="112"/>
        <v>46143</v>
      </c>
      <c r="AR142" s="174">
        <f t="shared" si="112"/>
        <v>46174</v>
      </c>
      <c r="AS142" s="174">
        <f t="shared" si="112"/>
        <v>46204</v>
      </c>
      <c r="AT142" s="174">
        <f t="shared" si="112"/>
        <v>46235</v>
      </c>
      <c r="AU142" s="174">
        <f t="shared" si="112"/>
        <v>46266</v>
      </c>
      <c r="AV142" s="174">
        <f t="shared" si="112"/>
        <v>46296</v>
      </c>
      <c r="AW142" s="174">
        <f t="shared" si="112"/>
        <v>46327</v>
      </c>
      <c r="AX142" s="174">
        <f t="shared" si="112"/>
        <v>46357</v>
      </c>
      <c r="AY142" s="174">
        <f t="shared" si="112"/>
        <v>46388</v>
      </c>
      <c r="AZ142" s="174">
        <f t="shared" si="112"/>
        <v>46419</v>
      </c>
      <c r="BA142" s="174">
        <f t="shared" si="112"/>
        <v>46447</v>
      </c>
      <c r="BB142" s="174">
        <f t="shared" si="112"/>
        <v>46478</v>
      </c>
      <c r="BC142" s="174">
        <f t="shared" si="112"/>
        <v>46508</v>
      </c>
      <c r="BD142" s="174">
        <f t="shared" si="112"/>
        <v>46539</v>
      </c>
      <c r="BE142" s="174">
        <f t="shared" si="112"/>
        <v>46569</v>
      </c>
      <c r="BF142" s="174">
        <f t="shared" si="112"/>
        <v>46600</v>
      </c>
      <c r="BG142" s="174">
        <f t="shared" si="112"/>
        <v>46631</v>
      </c>
      <c r="BH142" s="174">
        <f t="shared" si="112"/>
        <v>46661</v>
      </c>
      <c r="BI142" s="174">
        <f t="shared" si="112"/>
        <v>46692</v>
      </c>
      <c r="BJ142" s="174">
        <f t="shared" si="112"/>
        <v>46722</v>
      </c>
      <c r="BK142" s="174">
        <f t="shared" si="112"/>
        <v>46753</v>
      </c>
      <c r="BL142" s="174">
        <f t="shared" si="112"/>
        <v>46784</v>
      </c>
      <c r="BM142" s="174">
        <f t="shared" si="112"/>
        <v>46813</v>
      </c>
      <c r="BN142" s="174">
        <f t="shared" si="112"/>
        <v>46844</v>
      </c>
      <c r="BO142" s="174">
        <f t="shared" si="112"/>
        <v>46874</v>
      </c>
      <c r="BP142" s="174">
        <f t="shared" ref="BP142:CH142" si="113">BP$4</f>
        <v>46905</v>
      </c>
      <c r="BQ142" s="174">
        <f t="shared" si="113"/>
        <v>46935</v>
      </c>
      <c r="BR142" s="174">
        <f t="shared" si="113"/>
        <v>46966</v>
      </c>
      <c r="BS142" s="174">
        <f t="shared" si="113"/>
        <v>46997</v>
      </c>
      <c r="BT142" s="174">
        <f t="shared" si="113"/>
        <v>47027</v>
      </c>
      <c r="BU142" s="174">
        <f t="shared" si="113"/>
        <v>47058</v>
      </c>
      <c r="BV142" s="174">
        <f t="shared" si="113"/>
        <v>47088</v>
      </c>
      <c r="BW142" s="174">
        <f t="shared" si="113"/>
        <v>47119</v>
      </c>
      <c r="BX142" s="174">
        <f t="shared" si="113"/>
        <v>47150</v>
      </c>
      <c r="BY142" s="174">
        <f t="shared" si="113"/>
        <v>47178</v>
      </c>
      <c r="BZ142" s="174">
        <f t="shared" si="113"/>
        <v>47209</v>
      </c>
      <c r="CA142" s="174">
        <f t="shared" si="113"/>
        <v>47239</v>
      </c>
      <c r="CB142" s="174">
        <f t="shared" si="113"/>
        <v>47270</v>
      </c>
      <c r="CC142" s="174">
        <f t="shared" si="113"/>
        <v>47300</v>
      </c>
      <c r="CD142" s="174">
        <f t="shared" si="113"/>
        <v>47331</v>
      </c>
      <c r="CE142" s="174">
        <f t="shared" si="113"/>
        <v>47362</v>
      </c>
      <c r="CF142" s="174">
        <f t="shared" si="113"/>
        <v>47392</v>
      </c>
      <c r="CG142" s="174">
        <f t="shared" si="113"/>
        <v>47423</v>
      </c>
      <c r="CH142" s="175">
        <f t="shared" si="113"/>
        <v>47453</v>
      </c>
    </row>
    <row r="143" spans="1:86" hidden="1" x14ac:dyDescent="0.3">
      <c r="A143" s="571"/>
      <c r="B143" s="284" t="s">
        <v>20</v>
      </c>
      <c r="C143" s="30">
        <f t="shared" ref="C143:C155" si="114">IF(C23=0,0,((C5*0.5)-C41)*C78*C110*C$2)</f>
        <v>0</v>
      </c>
      <c r="D143" s="30">
        <f t="shared" ref="D143:E155" si="115">IF(D23=0,0,((D5*0.5)+C23-D41)*D78*D110*D$2)</f>
        <v>0</v>
      </c>
      <c r="E143" s="30">
        <f t="shared" si="115"/>
        <v>0</v>
      </c>
      <c r="F143" s="30">
        <f t="shared" ref="F143:BP144" si="116">IF(F23=0,0,((F5*0.5)+E23-F41)*F78*F110*F$2)</f>
        <v>0</v>
      </c>
      <c r="G143" s="30">
        <f t="shared" si="116"/>
        <v>0</v>
      </c>
      <c r="H143" s="30">
        <f t="shared" si="116"/>
        <v>0</v>
      </c>
      <c r="I143" s="30">
        <f t="shared" si="116"/>
        <v>0</v>
      </c>
      <c r="J143" s="30">
        <f t="shared" si="116"/>
        <v>0</v>
      </c>
      <c r="K143" s="30">
        <f t="shared" si="116"/>
        <v>0</v>
      </c>
      <c r="L143" s="30">
        <f t="shared" si="116"/>
        <v>0</v>
      </c>
      <c r="M143" s="30">
        <f t="shared" si="116"/>
        <v>0</v>
      </c>
      <c r="N143" s="30">
        <f t="shared" si="116"/>
        <v>0</v>
      </c>
      <c r="O143" s="30">
        <f t="shared" ref="O143:Q155" si="117">IF(O23=0,0,((O5*0.5)+N23-O41)*O78*O110*O$2)</f>
        <v>0</v>
      </c>
      <c r="P143" s="30">
        <f t="shared" si="117"/>
        <v>0</v>
      </c>
      <c r="Q143" s="30">
        <f t="shared" si="117"/>
        <v>0</v>
      </c>
      <c r="R143" s="30">
        <f t="shared" si="116"/>
        <v>0</v>
      </c>
      <c r="S143" s="30">
        <f t="shared" si="116"/>
        <v>0</v>
      </c>
      <c r="T143" s="30">
        <f t="shared" si="116"/>
        <v>0</v>
      </c>
      <c r="U143" s="30">
        <f t="shared" si="116"/>
        <v>0</v>
      </c>
      <c r="V143" s="30">
        <f t="shared" si="116"/>
        <v>0</v>
      </c>
      <c r="W143" s="30">
        <f t="shared" si="116"/>
        <v>0</v>
      </c>
      <c r="X143" s="30">
        <f t="shared" si="116"/>
        <v>0</v>
      </c>
      <c r="Y143" s="30">
        <f t="shared" si="116"/>
        <v>0</v>
      </c>
      <c r="Z143" s="30">
        <f t="shared" si="116"/>
        <v>0</v>
      </c>
      <c r="AA143" s="30">
        <f t="shared" si="116"/>
        <v>0</v>
      </c>
      <c r="AB143" s="30">
        <f t="shared" si="116"/>
        <v>0</v>
      </c>
      <c r="AC143" s="30">
        <f t="shared" si="116"/>
        <v>0</v>
      </c>
      <c r="AD143" s="30">
        <f t="shared" si="116"/>
        <v>0</v>
      </c>
      <c r="AE143" s="30">
        <f t="shared" si="116"/>
        <v>0</v>
      </c>
      <c r="AF143" s="30">
        <f t="shared" si="116"/>
        <v>0</v>
      </c>
      <c r="AG143" s="30">
        <f t="shared" si="116"/>
        <v>0</v>
      </c>
      <c r="AH143" s="30">
        <f t="shared" si="116"/>
        <v>0</v>
      </c>
      <c r="AI143" s="30">
        <f t="shared" si="116"/>
        <v>0</v>
      </c>
      <c r="AJ143" s="30">
        <f t="shared" si="116"/>
        <v>0</v>
      </c>
      <c r="AK143" s="30">
        <f t="shared" si="116"/>
        <v>0</v>
      </c>
      <c r="AL143" s="30">
        <f t="shared" si="116"/>
        <v>0</v>
      </c>
      <c r="AM143" s="30">
        <f t="shared" si="116"/>
        <v>0</v>
      </c>
      <c r="AN143" s="30">
        <f t="shared" si="116"/>
        <v>0</v>
      </c>
      <c r="AO143" s="30">
        <f t="shared" si="116"/>
        <v>0</v>
      </c>
      <c r="AP143" s="30">
        <f t="shared" si="116"/>
        <v>0</v>
      </c>
      <c r="AQ143" s="30">
        <f t="shared" si="116"/>
        <v>0</v>
      </c>
      <c r="AR143" s="30">
        <f t="shared" si="116"/>
        <v>0</v>
      </c>
      <c r="AS143" s="30">
        <f t="shared" si="116"/>
        <v>0</v>
      </c>
      <c r="AT143" s="30">
        <f t="shared" si="116"/>
        <v>0</v>
      </c>
      <c r="AU143" s="30">
        <f t="shared" si="116"/>
        <v>0</v>
      </c>
      <c r="AV143" s="30">
        <f t="shared" si="116"/>
        <v>0</v>
      </c>
      <c r="AW143" s="30">
        <f t="shared" si="116"/>
        <v>0</v>
      </c>
      <c r="AX143" s="30">
        <f t="shared" si="116"/>
        <v>0</v>
      </c>
      <c r="AY143" s="30">
        <f t="shared" si="116"/>
        <v>0</v>
      </c>
      <c r="AZ143" s="30">
        <f t="shared" si="116"/>
        <v>0</v>
      </c>
      <c r="BA143" s="30">
        <f t="shared" si="116"/>
        <v>0</v>
      </c>
      <c r="BB143" s="30">
        <f t="shared" si="116"/>
        <v>0</v>
      </c>
      <c r="BC143" s="30">
        <f t="shared" si="116"/>
        <v>0</v>
      </c>
      <c r="BD143" s="30">
        <f t="shared" si="116"/>
        <v>0</v>
      </c>
      <c r="BE143" s="30">
        <f t="shared" si="116"/>
        <v>0</v>
      </c>
      <c r="BF143" s="30">
        <f t="shared" si="116"/>
        <v>0</v>
      </c>
      <c r="BG143" s="30">
        <f t="shared" si="116"/>
        <v>0</v>
      </c>
      <c r="BH143" s="30">
        <f t="shared" si="116"/>
        <v>0</v>
      </c>
      <c r="BI143" s="30">
        <f t="shared" si="116"/>
        <v>0</v>
      </c>
      <c r="BJ143" s="30">
        <f t="shared" si="116"/>
        <v>0</v>
      </c>
      <c r="BK143" s="30">
        <f t="shared" si="116"/>
        <v>0</v>
      </c>
      <c r="BL143" s="30">
        <f t="shared" si="116"/>
        <v>0</v>
      </c>
      <c r="BM143" s="30">
        <f t="shared" si="116"/>
        <v>0</v>
      </c>
      <c r="BN143" s="30">
        <f t="shared" si="116"/>
        <v>0</v>
      </c>
      <c r="BO143" s="30">
        <f t="shared" si="116"/>
        <v>0</v>
      </c>
      <c r="BP143" s="30">
        <f t="shared" si="116"/>
        <v>0</v>
      </c>
      <c r="BQ143" s="30">
        <f t="shared" ref="BQ143:CH147" si="118">IF(BQ23=0,0,((BQ5*0.5)+BP23-BQ41)*BQ78*BQ110*BQ$2)</f>
        <v>0</v>
      </c>
      <c r="BR143" s="30">
        <f t="shared" si="118"/>
        <v>0</v>
      </c>
      <c r="BS143" s="30">
        <f t="shared" si="118"/>
        <v>0</v>
      </c>
      <c r="BT143" s="30">
        <f t="shared" si="118"/>
        <v>0</v>
      </c>
      <c r="BU143" s="30">
        <f t="shared" si="118"/>
        <v>0</v>
      </c>
      <c r="BV143" s="30">
        <f t="shared" si="118"/>
        <v>0</v>
      </c>
      <c r="BW143" s="30">
        <f t="shared" si="118"/>
        <v>0</v>
      </c>
      <c r="BX143" s="30">
        <f t="shared" si="118"/>
        <v>0</v>
      </c>
      <c r="BY143" s="30">
        <f t="shared" si="118"/>
        <v>0</v>
      </c>
      <c r="BZ143" s="30">
        <f t="shared" si="118"/>
        <v>0</v>
      </c>
      <c r="CA143" s="30">
        <f t="shared" si="118"/>
        <v>0</v>
      </c>
      <c r="CB143" s="30">
        <f t="shared" si="118"/>
        <v>0</v>
      </c>
      <c r="CC143" s="30">
        <f t="shared" si="118"/>
        <v>0</v>
      </c>
      <c r="CD143" s="30">
        <f t="shared" si="118"/>
        <v>0</v>
      </c>
      <c r="CE143" s="30">
        <f t="shared" si="118"/>
        <v>0</v>
      </c>
      <c r="CF143" s="30">
        <f t="shared" si="118"/>
        <v>0</v>
      </c>
      <c r="CG143" s="30">
        <f t="shared" si="118"/>
        <v>0</v>
      </c>
      <c r="CH143" s="33">
        <f t="shared" si="118"/>
        <v>0</v>
      </c>
    </row>
    <row r="144" spans="1:86" hidden="1" x14ac:dyDescent="0.3">
      <c r="A144" s="571"/>
      <c r="B144" s="284" t="s">
        <v>0</v>
      </c>
      <c r="C144" s="30">
        <f t="shared" si="114"/>
        <v>0</v>
      </c>
      <c r="D144" s="30">
        <f t="shared" si="115"/>
        <v>0</v>
      </c>
      <c r="E144" s="30">
        <f t="shared" si="115"/>
        <v>0</v>
      </c>
      <c r="F144" s="30">
        <f t="shared" ref="F144:S144" si="119">IF(F24=0,0,((F6*0.5)+E24-F42)*F79*F111*F$2)</f>
        <v>0</v>
      </c>
      <c r="G144" s="30">
        <f t="shared" si="119"/>
        <v>0</v>
      </c>
      <c r="H144" s="30">
        <f t="shared" si="119"/>
        <v>0</v>
      </c>
      <c r="I144" s="30">
        <f t="shared" si="119"/>
        <v>0</v>
      </c>
      <c r="J144" s="30">
        <f t="shared" si="119"/>
        <v>0</v>
      </c>
      <c r="K144" s="30">
        <f t="shared" si="119"/>
        <v>0</v>
      </c>
      <c r="L144" s="30">
        <f t="shared" si="119"/>
        <v>0</v>
      </c>
      <c r="M144" s="30">
        <f t="shared" si="119"/>
        <v>0</v>
      </c>
      <c r="N144" s="30">
        <f t="shared" si="119"/>
        <v>0</v>
      </c>
      <c r="O144" s="30">
        <f t="shared" si="117"/>
        <v>0</v>
      </c>
      <c r="P144" s="30">
        <f t="shared" si="117"/>
        <v>0</v>
      </c>
      <c r="Q144" s="30">
        <f t="shared" si="117"/>
        <v>0</v>
      </c>
      <c r="R144" s="30">
        <f t="shared" si="119"/>
        <v>0</v>
      </c>
      <c r="S144" s="30">
        <f t="shared" si="119"/>
        <v>0</v>
      </c>
      <c r="T144" s="30">
        <f t="shared" si="116"/>
        <v>0</v>
      </c>
      <c r="U144" s="30">
        <f t="shared" si="116"/>
        <v>0</v>
      </c>
      <c r="V144" s="30">
        <f t="shared" si="116"/>
        <v>0</v>
      </c>
      <c r="W144" s="30">
        <f t="shared" si="116"/>
        <v>0</v>
      </c>
      <c r="X144" s="30">
        <f t="shared" si="116"/>
        <v>0</v>
      </c>
      <c r="Y144" s="30">
        <f t="shared" si="116"/>
        <v>0</v>
      </c>
      <c r="Z144" s="30">
        <f t="shared" si="116"/>
        <v>0</v>
      </c>
      <c r="AA144" s="30">
        <f t="shared" si="116"/>
        <v>0</v>
      </c>
      <c r="AB144" s="30">
        <f t="shared" si="116"/>
        <v>0</v>
      </c>
      <c r="AC144" s="30">
        <f t="shared" si="116"/>
        <v>0</v>
      </c>
      <c r="AD144" s="30">
        <f t="shared" si="116"/>
        <v>0</v>
      </c>
      <c r="AE144" s="30">
        <f t="shared" si="116"/>
        <v>0</v>
      </c>
      <c r="AF144" s="30">
        <f t="shared" si="116"/>
        <v>0</v>
      </c>
      <c r="AG144" s="30">
        <f t="shared" si="116"/>
        <v>0</v>
      </c>
      <c r="AH144" s="30">
        <f t="shared" si="116"/>
        <v>0</v>
      </c>
      <c r="AI144" s="30">
        <f t="shared" si="116"/>
        <v>0</v>
      </c>
      <c r="AJ144" s="30">
        <f t="shared" si="116"/>
        <v>0</v>
      </c>
      <c r="AK144" s="30">
        <f t="shared" si="116"/>
        <v>0</v>
      </c>
      <c r="AL144" s="30">
        <f t="shared" si="116"/>
        <v>0</v>
      </c>
      <c r="AM144" s="30">
        <f t="shared" si="116"/>
        <v>0</v>
      </c>
      <c r="AN144" s="30">
        <f t="shared" si="116"/>
        <v>0</v>
      </c>
      <c r="AO144" s="30">
        <f t="shared" si="116"/>
        <v>0</v>
      </c>
      <c r="AP144" s="30">
        <f t="shared" si="116"/>
        <v>0</v>
      </c>
      <c r="AQ144" s="30">
        <f t="shared" si="116"/>
        <v>0</v>
      </c>
      <c r="AR144" s="30">
        <f t="shared" si="116"/>
        <v>0</v>
      </c>
      <c r="AS144" s="30">
        <f t="shared" si="116"/>
        <v>0</v>
      </c>
      <c r="AT144" s="30">
        <f t="shared" si="116"/>
        <v>0</v>
      </c>
      <c r="AU144" s="30">
        <f t="shared" si="116"/>
        <v>0</v>
      </c>
      <c r="AV144" s="30">
        <f t="shared" si="116"/>
        <v>0</v>
      </c>
      <c r="AW144" s="30">
        <f t="shared" si="116"/>
        <v>0</v>
      </c>
      <c r="AX144" s="30">
        <f t="shared" si="116"/>
        <v>0</v>
      </c>
      <c r="AY144" s="30">
        <f t="shared" si="116"/>
        <v>0</v>
      </c>
      <c r="AZ144" s="30">
        <f t="shared" si="116"/>
        <v>0</v>
      </c>
      <c r="BA144" s="30">
        <f t="shared" si="116"/>
        <v>0</v>
      </c>
      <c r="BB144" s="30">
        <f t="shared" si="116"/>
        <v>0</v>
      </c>
      <c r="BC144" s="30">
        <f t="shared" si="116"/>
        <v>0</v>
      </c>
      <c r="BD144" s="30">
        <f t="shared" si="116"/>
        <v>0</v>
      </c>
      <c r="BE144" s="30">
        <f t="shared" si="116"/>
        <v>0</v>
      </c>
      <c r="BF144" s="30">
        <f t="shared" si="116"/>
        <v>0</v>
      </c>
      <c r="BG144" s="30">
        <f t="shared" si="116"/>
        <v>0</v>
      </c>
      <c r="BH144" s="30">
        <f t="shared" si="116"/>
        <v>0</v>
      </c>
      <c r="BI144" s="30">
        <f t="shared" si="116"/>
        <v>0</v>
      </c>
      <c r="BJ144" s="30">
        <f t="shared" si="116"/>
        <v>0</v>
      </c>
      <c r="BK144" s="30">
        <f t="shared" si="116"/>
        <v>0</v>
      </c>
      <c r="BL144" s="30">
        <f t="shared" si="116"/>
        <v>0</v>
      </c>
      <c r="BM144" s="30">
        <f t="shared" si="116"/>
        <v>0</v>
      </c>
      <c r="BN144" s="30">
        <f t="shared" si="116"/>
        <v>0</v>
      </c>
      <c r="BO144" s="30">
        <f t="shared" si="116"/>
        <v>0</v>
      </c>
      <c r="BP144" s="30">
        <f t="shared" si="116"/>
        <v>0</v>
      </c>
      <c r="BQ144" s="30">
        <f t="shared" si="118"/>
        <v>0</v>
      </c>
      <c r="BR144" s="30">
        <f t="shared" si="118"/>
        <v>0</v>
      </c>
      <c r="BS144" s="30">
        <f t="shared" si="118"/>
        <v>0</v>
      </c>
      <c r="BT144" s="30">
        <f t="shared" si="118"/>
        <v>0</v>
      </c>
      <c r="BU144" s="30">
        <f t="shared" si="118"/>
        <v>0</v>
      </c>
      <c r="BV144" s="30">
        <f t="shared" si="118"/>
        <v>0</v>
      </c>
      <c r="BW144" s="30">
        <f t="shared" si="118"/>
        <v>0</v>
      </c>
      <c r="BX144" s="30">
        <f t="shared" si="118"/>
        <v>0</v>
      </c>
      <c r="BY144" s="30">
        <f t="shared" si="118"/>
        <v>0</v>
      </c>
      <c r="BZ144" s="30">
        <f t="shared" si="118"/>
        <v>0</v>
      </c>
      <c r="CA144" s="30">
        <f t="shared" si="118"/>
        <v>0</v>
      </c>
      <c r="CB144" s="30">
        <f t="shared" si="118"/>
        <v>0</v>
      </c>
      <c r="CC144" s="30">
        <f t="shared" si="118"/>
        <v>0</v>
      </c>
      <c r="CD144" s="30">
        <f t="shared" si="118"/>
        <v>0</v>
      </c>
      <c r="CE144" s="30">
        <f t="shared" si="118"/>
        <v>0</v>
      </c>
      <c r="CF144" s="30">
        <f t="shared" si="118"/>
        <v>0</v>
      </c>
      <c r="CG144" s="30">
        <f t="shared" si="118"/>
        <v>0</v>
      </c>
      <c r="CH144" s="33">
        <f t="shared" si="118"/>
        <v>0</v>
      </c>
    </row>
    <row r="145" spans="1:86" hidden="1" x14ac:dyDescent="0.3">
      <c r="A145" s="571"/>
      <c r="B145" s="284" t="s">
        <v>21</v>
      </c>
      <c r="C145" s="30">
        <f t="shared" si="114"/>
        <v>0</v>
      </c>
      <c r="D145" s="30">
        <f t="shared" si="115"/>
        <v>0</v>
      </c>
      <c r="E145" s="30">
        <f t="shared" si="115"/>
        <v>0</v>
      </c>
      <c r="F145" s="30">
        <f t="shared" ref="F145:BP148" si="120">IF(F25=0,0,((F7*0.5)+E25-F43)*F80*F112*F$2)</f>
        <v>0</v>
      </c>
      <c r="G145" s="30">
        <f t="shared" si="120"/>
        <v>0</v>
      </c>
      <c r="H145" s="30">
        <f t="shared" si="120"/>
        <v>0</v>
      </c>
      <c r="I145" s="30">
        <f t="shared" si="120"/>
        <v>0</v>
      </c>
      <c r="J145" s="30">
        <f t="shared" si="120"/>
        <v>0</v>
      </c>
      <c r="K145" s="30">
        <f t="shared" si="120"/>
        <v>0</v>
      </c>
      <c r="L145" s="30">
        <f t="shared" si="120"/>
        <v>0</v>
      </c>
      <c r="M145" s="30">
        <f t="shared" si="120"/>
        <v>0</v>
      </c>
      <c r="N145" s="30">
        <f t="shared" si="120"/>
        <v>0</v>
      </c>
      <c r="O145" s="30">
        <f t="shared" si="117"/>
        <v>0</v>
      </c>
      <c r="P145" s="30">
        <f t="shared" si="117"/>
        <v>0</v>
      </c>
      <c r="Q145" s="30">
        <f t="shared" si="117"/>
        <v>0</v>
      </c>
      <c r="R145" s="30">
        <f t="shared" si="120"/>
        <v>0</v>
      </c>
      <c r="S145" s="30">
        <f t="shared" si="120"/>
        <v>0</v>
      </c>
      <c r="T145" s="30">
        <f t="shared" si="120"/>
        <v>0</v>
      </c>
      <c r="U145" s="30">
        <f t="shared" si="120"/>
        <v>0</v>
      </c>
      <c r="V145" s="30">
        <f t="shared" si="120"/>
        <v>0</v>
      </c>
      <c r="W145" s="30">
        <f t="shared" si="120"/>
        <v>0</v>
      </c>
      <c r="X145" s="30">
        <f t="shared" si="120"/>
        <v>0</v>
      </c>
      <c r="Y145" s="30">
        <f t="shared" si="120"/>
        <v>0</v>
      </c>
      <c r="Z145" s="30">
        <f t="shared" si="120"/>
        <v>0</v>
      </c>
      <c r="AA145" s="30">
        <f t="shared" si="120"/>
        <v>0</v>
      </c>
      <c r="AB145" s="30">
        <f t="shared" si="120"/>
        <v>0</v>
      </c>
      <c r="AC145" s="30">
        <f t="shared" si="120"/>
        <v>0</v>
      </c>
      <c r="AD145" s="30">
        <f t="shared" si="120"/>
        <v>0</v>
      </c>
      <c r="AE145" s="30">
        <f t="shared" si="120"/>
        <v>0</v>
      </c>
      <c r="AF145" s="30">
        <f t="shared" si="120"/>
        <v>0</v>
      </c>
      <c r="AG145" s="30">
        <f t="shared" si="120"/>
        <v>0</v>
      </c>
      <c r="AH145" s="30">
        <f t="shared" si="120"/>
        <v>0</v>
      </c>
      <c r="AI145" s="30">
        <f t="shared" si="120"/>
        <v>0</v>
      </c>
      <c r="AJ145" s="30">
        <f t="shared" si="120"/>
        <v>0</v>
      </c>
      <c r="AK145" s="30">
        <f t="shared" si="120"/>
        <v>0</v>
      </c>
      <c r="AL145" s="30">
        <f t="shared" si="120"/>
        <v>0</v>
      </c>
      <c r="AM145" s="30">
        <f t="shared" si="120"/>
        <v>0</v>
      </c>
      <c r="AN145" s="30">
        <f t="shared" si="120"/>
        <v>0</v>
      </c>
      <c r="AO145" s="30">
        <f t="shared" si="120"/>
        <v>0</v>
      </c>
      <c r="AP145" s="30">
        <f t="shared" si="120"/>
        <v>0</v>
      </c>
      <c r="AQ145" s="30">
        <f t="shared" si="120"/>
        <v>0</v>
      </c>
      <c r="AR145" s="30">
        <f t="shared" si="120"/>
        <v>0</v>
      </c>
      <c r="AS145" s="30">
        <f t="shared" si="120"/>
        <v>0</v>
      </c>
      <c r="AT145" s="30">
        <f t="shared" si="120"/>
        <v>0</v>
      </c>
      <c r="AU145" s="30">
        <f t="shared" si="120"/>
        <v>0</v>
      </c>
      <c r="AV145" s="30">
        <f t="shared" si="120"/>
        <v>0</v>
      </c>
      <c r="AW145" s="30">
        <f t="shared" si="120"/>
        <v>0</v>
      </c>
      <c r="AX145" s="30">
        <f t="shared" si="120"/>
        <v>0</v>
      </c>
      <c r="AY145" s="30">
        <f t="shared" si="120"/>
        <v>0</v>
      </c>
      <c r="AZ145" s="30">
        <f t="shared" si="120"/>
        <v>0</v>
      </c>
      <c r="BA145" s="30">
        <f t="shared" si="120"/>
        <v>0</v>
      </c>
      <c r="BB145" s="30">
        <f t="shared" si="120"/>
        <v>0</v>
      </c>
      <c r="BC145" s="30">
        <f t="shared" si="120"/>
        <v>0</v>
      </c>
      <c r="BD145" s="30">
        <f t="shared" si="120"/>
        <v>0</v>
      </c>
      <c r="BE145" s="30">
        <f t="shared" si="120"/>
        <v>0</v>
      </c>
      <c r="BF145" s="30">
        <f t="shared" si="120"/>
        <v>0</v>
      </c>
      <c r="BG145" s="30">
        <f t="shared" si="120"/>
        <v>0</v>
      </c>
      <c r="BH145" s="30">
        <f t="shared" si="120"/>
        <v>0</v>
      </c>
      <c r="BI145" s="30">
        <f t="shared" si="120"/>
        <v>0</v>
      </c>
      <c r="BJ145" s="30">
        <f t="shared" si="120"/>
        <v>0</v>
      </c>
      <c r="BK145" s="30">
        <f t="shared" si="120"/>
        <v>0</v>
      </c>
      <c r="BL145" s="30">
        <f t="shared" si="120"/>
        <v>0</v>
      </c>
      <c r="BM145" s="30">
        <f t="shared" si="120"/>
        <v>0</v>
      </c>
      <c r="BN145" s="30">
        <f t="shared" si="120"/>
        <v>0</v>
      </c>
      <c r="BO145" s="30">
        <f t="shared" si="120"/>
        <v>0</v>
      </c>
      <c r="BP145" s="30">
        <f t="shared" si="120"/>
        <v>0</v>
      </c>
      <c r="BQ145" s="30">
        <f t="shared" si="118"/>
        <v>0</v>
      </c>
      <c r="BR145" s="30">
        <f t="shared" si="118"/>
        <v>0</v>
      </c>
      <c r="BS145" s="30">
        <f t="shared" si="118"/>
        <v>0</v>
      </c>
      <c r="BT145" s="30">
        <f t="shared" si="118"/>
        <v>0</v>
      </c>
      <c r="BU145" s="30">
        <f t="shared" si="118"/>
        <v>0</v>
      </c>
      <c r="BV145" s="30">
        <f t="shared" si="118"/>
        <v>0</v>
      </c>
      <c r="BW145" s="30">
        <f t="shared" si="118"/>
        <v>0</v>
      </c>
      <c r="BX145" s="30">
        <f t="shared" si="118"/>
        <v>0</v>
      </c>
      <c r="BY145" s="30">
        <f t="shared" si="118"/>
        <v>0</v>
      </c>
      <c r="BZ145" s="30">
        <f t="shared" si="118"/>
        <v>0</v>
      </c>
      <c r="CA145" s="30">
        <f t="shared" si="118"/>
        <v>0</v>
      </c>
      <c r="CB145" s="30">
        <f t="shared" si="118"/>
        <v>0</v>
      </c>
      <c r="CC145" s="30">
        <f t="shared" si="118"/>
        <v>0</v>
      </c>
      <c r="CD145" s="30">
        <f t="shared" si="118"/>
        <v>0</v>
      </c>
      <c r="CE145" s="30">
        <f t="shared" si="118"/>
        <v>0</v>
      </c>
      <c r="CF145" s="30">
        <f t="shared" si="118"/>
        <v>0</v>
      </c>
      <c r="CG145" s="30">
        <f t="shared" si="118"/>
        <v>0</v>
      </c>
      <c r="CH145" s="33">
        <f t="shared" si="118"/>
        <v>0</v>
      </c>
    </row>
    <row r="146" spans="1:86" hidden="1" x14ac:dyDescent="0.3">
      <c r="A146" s="571"/>
      <c r="B146" s="284" t="s">
        <v>1</v>
      </c>
      <c r="C146" s="30">
        <f t="shared" si="114"/>
        <v>0</v>
      </c>
      <c r="D146" s="30">
        <f t="shared" si="115"/>
        <v>0</v>
      </c>
      <c r="E146" s="30">
        <f t="shared" si="115"/>
        <v>0</v>
      </c>
      <c r="F146" s="30">
        <f t="shared" si="120"/>
        <v>0</v>
      </c>
      <c r="G146" s="30">
        <f t="shared" si="120"/>
        <v>0</v>
      </c>
      <c r="H146" s="30">
        <f t="shared" si="120"/>
        <v>0</v>
      </c>
      <c r="I146" s="30">
        <f t="shared" si="120"/>
        <v>0</v>
      </c>
      <c r="J146" s="30">
        <f t="shared" si="120"/>
        <v>0</v>
      </c>
      <c r="K146" s="30">
        <f t="shared" si="120"/>
        <v>0</v>
      </c>
      <c r="L146" s="30">
        <f t="shared" si="120"/>
        <v>0</v>
      </c>
      <c r="M146" s="30">
        <f t="shared" si="120"/>
        <v>0</v>
      </c>
      <c r="N146" s="30">
        <f t="shared" si="120"/>
        <v>0</v>
      </c>
      <c r="O146" s="30">
        <f t="shared" si="117"/>
        <v>0</v>
      </c>
      <c r="P146" s="30">
        <f t="shared" si="117"/>
        <v>0</v>
      </c>
      <c r="Q146" s="30">
        <f t="shared" si="117"/>
        <v>0</v>
      </c>
      <c r="R146" s="30">
        <f t="shared" si="120"/>
        <v>0</v>
      </c>
      <c r="S146" s="30">
        <f t="shared" si="120"/>
        <v>0</v>
      </c>
      <c r="T146" s="30">
        <f t="shared" si="120"/>
        <v>0</v>
      </c>
      <c r="U146" s="30">
        <f t="shared" si="120"/>
        <v>0</v>
      </c>
      <c r="V146" s="30">
        <f t="shared" si="120"/>
        <v>0</v>
      </c>
      <c r="W146" s="30">
        <f t="shared" si="120"/>
        <v>0</v>
      </c>
      <c r="X146" s="30">
        <f t="shared" si="120"/>
        <v>0</v>
      </c>
      <c r="Y146" s="30">
        <f t="shared" si="120"/>
        <v>0</v>
      </c>
      <c r="Z146" s="30">
        <f t="shared" si="120"/>
        <v>0</v>
      </c>
      <c r="AA146" s="30">
        <f t="shared" si="120"/>
        <v>0</v>
      </c>
      <c r="AB146" s="30">
        <f t="shared" si="120"/>
        <v>0</v>
      </c>
      <c r="AC146" s="30">
        <f t="shared" si="120"/>
        <v>0</v>
      </c>
      <c r="AD146" s="30">
        <f t="shared" si="120"/>
        <v>0</v>
      </c>
      <c r="AE146" s="30">
        <f t="shared" si="120"/>
        <v>0</v>
      </c>
      <c r="AF146" s="30">
        <f t="shared" si="120"/>
        <v>0</v>
      </c>
      <c r="AG146" s="30">
        <f t="shared" si="120"/>
        <v>0</v>
      </c>
      <c r="AH146" s="30">
        <f t="shared" si="120"/>
        <v>0</v>
      </c>
      <c r="AI146" s="30">
        <f t="shared" si="120"/>
        <v>0</v>
      </c>
      <c r="AJ146" s="30">
        <f t="shared" si="120"/>
        <v>0</v>
      </c>
      <c r="AK146" s="30">
        <f t="shared" si="120"/>
        <v>0</v>
      </c>
      <c r="AL146" s="30">
        <f t="shared" si="120"/>
        <v>0</v>
      </c>
      <c r="AM146" s="30">
        <f t="shared" si="120"/>
        <v>0</v>
      </c>
      <c r="AN146" s="30">
        <f t="shared" si="120"/>
        <v>0</v>
      </c>
      <c r="AO146" s="30">
        <f t="shared" si="120"/>
        <v>0</v>
      </c>
      <c r="AP146" s="30">
        <f t="shared" si="120"/>
        <v>0</v>
      </c>
      <c r="AQ146" s="30">
        <f t="shared" si="120"/>
        <v>0</v>
      </c>
      <c r="AR146" s="30">
        <f t="shared" si="120"/>
        <v>0</v>
      </c>
      <c r="AS146" s="30">
        <f t="shared" si="120"/>
        <v>0</v>
      </c>
      <c r="AT146" s="30">
        <f t="shared" si="120"/>
        <v>0</v>
      </c>
      <c r="AU146" s="30">
        <f t="shared" si="120"/>
        <v>0</v>
      </c>
      <c r="AV146" s="30">
        <f t="shared" si="120"/>
        <v>0</v>
      </c>
      <c r="AW146" s="30">
        <f t="shared" si="120"/>
        <v>0</v>
      </c>
      <c r="AX146" s="30">
        <f t="shared" si="120"/>
        <v>0</v>
      </c>
      <c r="AY146" s="30">
        <f t="shared" si="120"/>
        <v>0</v>
      </c>
      <c r="AZ146" s="30">
        <f t="shared" si="120"/>
        <v>0</v>
      </c>
      <c r="BA146" s="30">
        <f t="shared" si="120"/>
        <v>0</v>
      </c>
      <c r="BB146" s="30">
        <f t="shared" si="120"/>
        <v>0</v>
      </c>
      <c r="BC146" s="30">
        <f t="shared" si="120"/>
        <v>0</v>
      </c>
      <c r="BD146" s="30">
        <f t="shared" si="120"/>
        <v>0</v>
      </c>
      <c r="BE146" s="30">
        <f t="shared" si="120"/>
        <v>0</v>
      </c>
      <c r="BF146" s="30">
        <f t="shared" si="120"/>
        <v>0</v>
      </c>
      <c r="BG146" s="30">
        <f t="shared" si="120"/>
        <v>0</v>
      </c>
      <c r="BH146" s="30">
        <f t="shared" si="120"/>
        <v>0</v>
      </c>
      <c r="BI146" s="30">
        <f t="shared" si="120"/>
        <v>0</v>
      </c>
      <c r="BJ146" s="30">
        <f t="shared" si="120"/>
        <v>0</v>
      </c>
      <c r="BK146" s="30">
        <f t="shared" si="120"/>
        <v>0</v>
      </c>
      <c r="BL146" s="30">
        <f t="shared" si="120"/>
        <v>0</v>
      </c>
      <c r="BM146" s="30">
        <f t="shared" si="120"/>
        <v>0</v>
      </c>
      <c r="BN146" s="30">
        <f t="shared" si="120"/>
        <v>0</v>
      </c>
      <c r="BO146" s="30">
        <f t="shared" si="120"/>
        <v>0</v>
      </c>
      <c r="BP146" s="30">
        <f t="shared" si="120"/>
        <v>0</v>
      </c>
      <c r="BQ146" s="30">
        <f t="shared" si="118"/>
        <v>0</v>
      </c>
      <c r="BR146" s="30">
        <f t="shared" si="118"/>
        <v>0</v>
      </c>
      <c r="BS146" s="30">
        <f t="shared" si="118"/>
        <v>0</v>
      </c>
      <c r="BT146" s="30">
        <f t="shared" si="118"/>
        <v>0</v>
      </c>
      <c r="BU146" s="30">
        <f t="shared" si="118"/>
        <v>0</v>
      </c>
      <c r="BV146" s="30">
        <f t="shared" si="118"/>
        <v>0</v>
      </c>
      <c r="BW146" s="30">
        <f t="shared" si="118"/>
        <v>0</v>
      </c>
      <c r="BX146" s="30">
        <f t="shared" si="118"/>
        <v>0</v>
      </c>
      <c r="BY146" s="30">
        <f t="shared" si="118"/>
        <v>0</v>
      </c>
      <c r="BZ146" s="30">
        <f t="shared" si="118"/>
        <v>0</v>
      </c>
      <c r="CA146" s="30">
        <f t="shared" si="118"/>
        <v>0</v>
      </c>
      <c r="CB146" s="30">
        <f t="shared" si="118"/>
        <v>0</v>
      </c>
      <c r="CC146" s="30">
        <f t="shared" si="118"/>
        <v>0</v>
      </c>
      <c r="CD146" s="30">
        <f t="shared" si="118"/>
        <v>0</v>
      </c>
      <c r="CE146" s="30">
        <f t="shared" si="118"/>
        <v>0</v>
      </c>
      <c r="CF146" s="30">
        <f t="shared" si="118"/>
        <v>0</v>
      </c>
      <c r="CG146" s="30">
        <f t="shared" si="118"/>
        <v>0</v>
      </c>
      <c r="CH146" s="33">
        <f t="shared" si="118"/>
        <v>0</v>
      </c>
    </row>
    <row r="147" spans="1:86" hidden="1" x14ac:dyDescent="0.3">
      <c r="A147" s="571"/>
      <c r="B147" s="284" t="s">
        <v>22</v>
      </c>
      <c r="C147" s="30">
        <f t="shared" si="114"/>
        <v>0</v>
      </c>
      <c r="D147" s="30">
        <f t="shared" si="115"/>
        <v>0</v>
      </c>
      <c r="E147" s="30">
        <f t="shared" si="115"/>
        <v>0</v>
      </c>
      <c r="F147" s="30">
        <f t="shared" si="120"/>
        <v>0</v>
      </c>
      <c r="G147" s="30">
        <f t="shared" si="120"/>
        <v>0</v>
      </c>
      <c r="H147" s="30">
        <f t="shared" si="120"/>
        <v>0</v>
      </c>
      <c r="I147" s="30">
        <f t="shared" si="120"/>
        <v>0</v>
      </c>
      <c r="J147" s="30">
        <f t="shared" si="120"/>
        <v>0</v>
      </c>
      <c r="K147" s="30">
        <f t="shared" si="120"/>
        <v>0</v>
      </c>
      <c r="L147" s="30">
        <f t="shared" si="120"/>
        <v>0</v>
      </c>
      <c r="M147" s="30">
        <f t="shared" si="120"/>
        <v>0</v>
      </c>
      <c r="N147" s="30">
        <f t="shared" si="120"/>
        <v>0</v>
      </c>
      <c r="O147" s="30">
        <f t="shared" si="117"/>
        <v>0</v>
      </c>
      <c r="P147" s="30">
        <f t="shared" si="117"/>
        <v>0</v>
      </c>
      <c r="Q147" s="30">
        <f t="shared" si="117"/>
        <v>0</v>
      </c>
      <c r="R147" s="30">
        <f t="shared" si="120"/>
        <v>0</v>
      </c>
      <c r="S147" s="30">
        <f t="shared" si="120"/>
        <v>0</v>
      </c>
      <c r="T147" s="30">
        <f t="shared" si="120"/>
        <v>0</v>
      </c>
      <c r="U147" s="30">
        <f t="shared" si="120"/>
        <v>0</v>
      </c>
      <c r="V147" s="30">
        <f t="shared" si="120"/>
        <v>0</v>
      </c>
      <c r="W147" s="30">
        <f t="shared" si="120"/>
        <v>0</v>
      </c>
      <c r="X147" s="30">
        <f t="shared" si="120"/>
        <v>0</v>
      </c>
      <c r="Y147" s="30">
        <f t="shared" si="120"/>
        <v>0</v>
      </c>
      <c r="Z147" s="30">
        <f t="shared" si="120"/>
        <v>0</v>
      </c>
      <c r="AA147" s="30">
        <f t="shared" si="120"/>
        <v>0</v>
      </c>
      <c r="AB147" s="30">
        <f t="shared" si="120"/>
        <v>0</v>
      </c>
      <c r="AC147" s="30">
        <f t="shared" si="120"/>
        <v>0</v>
      </c>
      <c r="AD147" s="30">
        <f t="shared" si="120"/>
        <v>0</v>
      </c>
      <c r="AE147" s="30">
        <f t="shared" si="120"/>
        <v>0</v>
      </c>
      <c r="AF147" s="30">
        <f t="shared" si="120"/>
        <v>0</v>
      </c>
      <c r="AG147" s="30">
        <f t="shared" si="120"/>
        <v>0</v>
      </c>
      <c r="AH147" s="30">
        <f t="shared" si="120"/>
        <v>0</v>
      </c>
      <c r="AI147" s="30">
        <f t="shared" si="120"/>
        <v>0</v>
      </c>
      <c r="AJ147" s="30">
        <f t="shared" si="120"/>
        <v>0</v>
      </c>
      <c r="AK147" s="30">
        <f t="shared" si="120"/>
        <v>0</v>
      </c>
      <c r="AL147" s="30">
        <f t="shared" si="120"/>
        <v>0</v>
      </c>
      <c r="AM147" s="30">
        <f t="shared" si="120"/>
        <v>0</v>
      </c>
      <c r="AN147" s="30">
        <f t="shared" si="120"/>
        <v>0</v>
      </c>
      <c r="AO147" s="30">
        <f t="shared" si="120"/>
        <v>0</v>
      </c>
      <c r="AP147" s="30">
        <f t="shared" si="120"/>
        <v>0</v>
      </c>
      <c r="AQ147" s="30">
        <f t="shared" si="120"/>
        <v>0</v>
      </c>
      <c r="AR147" s="30">
        <f t="shared" si="120"/>
        <v>0</v>
      </c>
      <c r="AS147" s="30">
        <f t="shared" si="120"/>
        <v>0</v>
      </c>
      <c r="AT147" s="30">
        <f t="shared" si="120"/>
        <v>0</v>
      </c>
      <c r="AU147" s="30">
        <f t="shared" si="120"/>
        <v>0</v>
      </c>
      <c r="AV147" s="30">
        <f t="shared" si="120"/>
        <v>0</v>
      </c>
      <c r="AW147" s="30">
        <f t="shared" si="120"/>
        <v>0</v>
      </c>
      <c r="AX147" s="30">
        <f t="shared" si="120"/>
        <v>0</v>
      </c>
      <c r="AY147" s="30">
        <f t="shared" si="120"/>
        <v>0</v>
      </c>
      <c r="AZ147" s="30">
        <f t="shared" si="120"/>
        <v>0</v>
      </c>
      <c r="BA147" s="30">
        <f t="shared" si="120"/>
        <v>0</v>
      </c>
      <c r="BB147" s="30">
        <f t="shared" si="120"/>
        <v>0</v>
      </c>
      <c r="BC147" s="30">
        <f t="shared" si="120"/>
        <v>0</v>
      </c>
      <c r="BD147" s="30">
        <f t="shared" si="120"/>
        <v>0</v>
      </c>
      <c r="BE147" s="30">
        <f t="shared" si="120"/>
        <v>0</v>
      </c>
      <c r="BF147" s="30">
        <f t="shared" si="120"/>
        <v>0</v>
      </c>
      <c r="BG147" s="30">
        <f t="shared" si="120"/>
        <v>0</v>
      </c>
      <c r="BH147" s="30">
        <f t="shared" si="120"/>
        <v>0</v>
      </c>
      <c r="BI147" s="30">
        <f t="shared" si="120"/>
        <v>0</v>
      </c>
      <c r="BJ147" s="30">
        <f t="shared" si="120"/>
        <v>0</v>
      </c>
      <c r="BK147" s="30">
        <f t="shared" si="120"/>
        <v>0</v>
      </c>
      <c r="BL147" s="30">
        <f t="shared" si="120"/>
        <v>0</v>
      </c>
      <c r="BM147" s="30">
        <f t="shared" si="120"/>
        <v>0</v>
      </c>
      <c r="BN147" s="30">
        <f t="shared" si="120"/>
        <v>0</v>
      </c>
      <c r="BO147" s="30">
        <f t="shared" si="120"/>
        <v>0</v>
      </c>
      <c r="BP147" s="30">
        <f t="shared" si="120"/>
        <v>0</v>
      </c>
      <c r="BQ147" s="30">
        <f t="shared" si="118"/>
        <v>0</v>
      </c>
      <c r="BR147" s="30">
        <f t="shared" si="118"/>
        <v>0</v>
      </c>
      <c r="BS147" s="30">
        <f t="shared" si="118"/>
        <v>0</v>
      </c>
      <c r="BT147" s="30">
        <f t="shared" si="118"/>
        <v>0</v>
      </c>
      <c r="BU147" s="30">
        <f t="shared" si="118"/>
        <v>0</v>
      </c>
      <c r="BV147" s="30">
        <f t="shared" si="118"/>
        <v>0</v>
      </c>
      <c r="BW147" s="30">
        <f t="shared" si="118"/>
        <v>0</v>
      </c>
      <c r="BX147" s="30">
        <f t="shared" si="118"/>
        <v>0</v>
      </c>
      <c r="BY147" s="30">
        <f t="shared" si="118"/>
        <v>0</v>
      </c>
      <c r="BZ147" s="30">
        <f t="shared" si="118"/>
        <v>0</v>
      </c>
      <c r="CA147" s="30">
        <f t="shared" si="118"/>
        <v>0</v>
      </c>
      <c r="CB147" s="30">
        <f t="shared" si="118"/>
        <v>0</v>
      </c>
      <c r="CC147" s="30">
        <f t="shared" si="118"/>
        <v>0</v>
      </c>
      <c r="CD147" s="30">
        <f t="shared" si="118"/>
        <v>0</v>
      </c>
      <c r="CE147" s="30">
        <f t="shared" si="118"/>
        <v>0</v>
      </c>
      <c r="CF147" s="30">
        <f t="shared" si="118"/>
        <v>0</v>
      </c>
      <c r="CG147" s="30">
        <f t="shared" si="118"/>
        <v>0</v>
      </c>
      <c r="CH147" s="33">
        <f t="shared" si="118"/>
        <v>0</v>
      </c>
    </row>
    <row r="148" spans="1:86" hidden="1" x14ac:dyDescent="0.3">
      <c r="A148" s="571"/>
      <c r="B148" s="94" t="s">
        <v>9</v>
      </c>
      <c r="C148" s="30">
        <f t="shared" si="114"/>
        <v>0</v>
      </c>
      <c r="D148" s="30">
        <f t="shared" si="115"/>
        <v>0</v>
      </c>
      <c r="E148" s="30">
        <f t="shared" si="115"/>
        <v>0</v>
      </c>
      <c r="F148" s="30">
        <f t="shared" si="120"/>
        <v>0</v>
      </c>
      <c r="G148" s="30">
        <f t="shared" si="120"/>
        <v>0</v>
      </c>
      <c r="H148" s="30">
        <f t="shared" si="120"/>
        <v>0</v>
      </c>
      <c r="I148" s="30">
        <f t="shared" si="120"/>
        <v>0</v>
      </c>
      <c r="J148" s="30">
        <f t="shared" si="120"/>
        <v>0</v>
      </c>
      <c r="K148" s="30">
        <f t="shared" si="120"/>
        <v>0</v>
      </c>
      <c r="L148" s="30">
        <f t="shared" si="120"/>
        <v>0</v>
      </c>
      <c r="M148" s="30">
        <f t="shared" si="120"/>
        <v>0</v>
      </c>
      <c r="N148" s="30">
        <f t="shared" si="120"/>
        <v>0</v>
      </c>
      <c r="O148" s="30">
        <f t="shared" si="117"/>
        <v>0</v>
      </c>
      <c r="P148" s="30">
        <f t="shared" si="117"/>
        <v>0</v>
      </c>
      <c r="Q148" s="30">
        <f t="shared" si="117"/>
        <v>0</v>
      </c>
      <c r="R148" s="30">
        <f t="shared" si="120"/>
        <v>0</v>
      </c>
      <c r="S148" s="30">
        <f t="shared" si="120"/>
        <v>0</v>
      </c>
      <c r="T148" s="30">
        <f t="shared" si="120"/>
        <v>0</v>
      </c>
      <c r="U148" s="30">
        <f t="shared" si="120"/>
        <v>0</v>
      </c>
      <c r="V148" s="30">
        <f t="shared" si="120"/>
        <v>0</v>
      </c>
      <c r="W148" s="30">
        <f t="shared" si="120"/>
        <v>0</v>
      </c>
      <c r="X148" s="30">
        <f t="shared" si="120"/>
        <v>0</v>
      </c>
      <c r="Y148" s="30">
        <f t="shared" si="120"/>
        <v>0</v>
      </c>
      <c r="Z148" s="30">
        <f t="shared" si="120"/>
        <v>0</v>
      </c>
      <c r="AA148" s="30">
        <f t="shared" si="120"/>
        <v>0</v>
      </c>
      <c r="AB148" s="30">
        <f t="shared" si="120"/>
        <v>0</v>
      </c>
      <c r="AC148" s="30">
        <f t="shared" si="120"/>
        <v>0</v>
      </c>
      <c r="AD148" s="30">
        <f t="shared" si="120"/>
        <v>0</v>
      </c>
      <c r="AE148" s="30">
        <f t="shared" si="120"/>
        <v>0</v>
      </c>
      <c r="AF148" s="30">
        <f t="shared" si="120"/>
        <v>0</v>
      </c>
      <c r="AG148" s="30">
        <f t="shared" si="120"/>
        <v>0</v>
      </c>
      <c r="AH148" s="30">
        <f t="shared" si="120"/>
        <v>0</v>
      </c>
      <c r="AI148" s="30">
        <f t="shared" si="120"/>
        <v>0</v>
      </c>
      <c r="AJ148" s="30">
        <f t="shared" si="120"/>
        <v>0</v>
      </c>
      <c r="AK148" s="30">
        <f t="shared" si="120"/>
        <v>0</v>
      </c>
      <c r="AL148" s="30">
        <f t="shared" si="120"/>
        <v>0</v>
      </c>
      <c r="AM148" s="30">
        <f t="shared" si="120"/>
        <v>0</v>
      </c>
      <c r="AN148" s="30">
        <f t="shared" si="120"/>
        <v>0</v>
      </c>
      <c r="AO148" s="30">
        <f t="shared" si="120"/>
        <v>0</v>
      </c>
      <c r="AP148" s="30">
        <f t="shared" si="120"/>
        <v>0</v>
      </c>
      <c r="AQ148" s="30">
        <f t="shared" si="120"/>
        <v>0</v>
      </c>
      <c r="AR148" s="30">
        <f t="shared" si="120"/>
        <v>0</v>
      </c>
      <c r="AS148" s="30">
        <f t="shared" si="120"/>
        <v>0</v>
      </c>
      <c r="AT148" s="30">
        <f t="shared" si="120"/>
        <v>0</v>
      </c>
      <c r="AU148" s="30">
        <f t="shared" si="120"/>
        <v>0</v>
      </c>
      <c r="AV148" s="30">
        <f t="shared" si="120"/>
        <v>0</v>
      </c>
      <c r="AW148" s="30">
        <f t="shared" si="120"/>
        <v>0</v>
      </c>
      <c r="AX148" s="30">
        <f t="shared" si="120"/>
        <v>0</v>
      </c>
      <c r="AY148" s="30">
        <f t="shared" si="120"/>
        <v>0</v>
      </c>
      <c r="AZ148" s="30">
        <f t="shared" si="120"/>
        <v>0</v>
      </c>
      <c r="BA148" s="30">
        <f t="shared" si="120"/>
        <v>0</v>
      </c>
      <c r="BB148" s="30">
        <f t="shared" si="120"/>
        <v>0</v>
      </c>
      <c r="BC148" s="30">
        <f t="shared" si="120"/>
        <v>0</v>
      </c>
      <c r="BD148" s="30">
        <f t="shared" si="120"/>
        <v>0</v>
      </c>
      <c r="BE148" s="30">
        <f t="shared" si="120"/>
        <v>0</v>
      </c>
      <c r="BF148" s="30">
        <f t="shared" si="120"/>
        <v>0</v>
      </c>
      <c r="BG148" s="30">
        <f t="shared" si="120"/>
        <v>0</v>
      </c>
      <c r="BH148" s="30">
        <f t="shared" si="120"/>
        <v>0</v>
      </c>
      <c r="BI148" s="30">
        <f t="shared" si="120"/>
        <v>0</v>
      </c>
      <c r="BJ148" s="30">
        <f t="shared" si="120"/>
        <v>0</v>
      </c>
      <c r="BK148" s="30">
        <f t="shared" si="120"/>
        <v>0</v>
      </c>
      <c r="BL148" s="30">
        <f t="shared" si="120"/>
        <v>0</v>
      </c>
      <c r="BM148" s="30">
        <f t="shared" si="120"/>
        <v>0</v>
      </c>
      <c r="BN148" s="30">
        <f t="shared" si="120"/>
        <v>0</v>
      </c>
      <c r="BO148" s="30">
        <f t="shared" si="120"/>
        <v>0</v>
      </c>
      <c r="BP148" s="30">
        <f t="shared" ref="BP148:CH151" si="121">IF(BP28=0,0,((BP10*0.5)+BO28-BP46)*BP83*BP115*BP$2)</f>
        <v>0</v>
      </c>
      <c r="BQ148" s="30">
        <f t="shared" si="121"/>
        <v>0</v>
      </c>
      <c r="BR148" s="30">
        <f t="shared" si="121"/>
        <v>0</v>
      </c>
      <c r="BS148" s="30">
        <f t="shared" si="121"/>
        <v>0</v>
      </c>
      <c r="BT148" s="30">
        <f t="shared" si="121"/>
        <v>0</v>
      </c>
      <c r="BU148" s="30">
        <f t="shared" si="121"/>
        <v>0</v>
      </c>
      <c r="BV148" s="30">
        <f t="shared" si="121"/>
        <v>0</v>
      </c>
      <c r="BW148" s="30">
        <f t="shared" si="121"/>
        <v>0</v>
      </c>
      <c r="BX148" s="30">
        <f t="shared" si="121"/>
        <v>0</v>
      </c>
      <c r="BY148" s="30">
        <f t="shared" si="121"/>
        <v>0</v>
      </c>
      <c r="BZ148" s="30">
        <f t="shared" si="121"/>
        <v>0</v>
      </c>
      <c r="CA148" s="30">
        <f t="shared" si="121"/>
        <v>0</v>
      </c>
      <c r="CB148" s="30">
        <f t="shared" si="121"/>
        <v>0</v>
      </c>
      <c r="CC148" s="30">
        <f t="shared" si="121"/>
        <v>0</v>
      </c>
      <c r="CD148" s="30">
        <f t="shared" si="121"/>
        <v>0</v>
      </c>
      <c r="CE148" s="30">
        <f t="shared" si="121"/>
        <v>0</v>
      </c>
      <c r="CF148" s="30">
        <f t="shared" si="121"/>
        <v>0</v>
      </c>
      <c r="CG148" s="30">
        <f t="shared" si="121"/>
        <v>0</v>
      </c>
      <c r="CH148" s="33">
        <f t="shared" si="121"/>
        <v>0</v>
      </c>
    </row>
    <row r="149" spans="1:86" hidden="1" x14ac:dyDescent="0.3">
      <c r="A149" s="571"/>
      <c r="B149" s="94" t="s">
        <v>3</v>
      </c>
      <c r="C149" s="30">
        <f t="shared" si="114"/>
        <v>0</v>
      </c>
      <c r="D149" s="30">
        <f t="shared" si="115"/>
        <v>0</v>
      </c>
      <c r="E149" s="30">
        <f t="shared" si="115"/>
        <v>0</v>
      </c>
      <c r="F149" s="30">
        <f t="shared" ref="F149:BP152" si="122">IF(F29=0,0,((F11*0.5)+E29-F47)*F84*F116*F$2)</f>
        <v>0</v>
      </c>
      <c r="G149" s="30">
        <f t="shared" si="122"/>
        <v>0</v>
      </c>
      <c r="H149" s="30">
        <f t="shared" si="122"/>
        <v>0</v>
      </c>
      <c r="I149" s="30">
        <f t="shared" si="122"/>
        <v>0</v>
      </c>
      <c r="J149" s="30">
        <f t="shared" si="122"/>
        <v>0</v>
      </c>
      <c r="K149" s="30">
        <f t="shared" si="122"/>
        <v>0</v>
      </c>
      <c r="L149" s="30">
        <f t="shared" si="122"/>
        <v>0</v>
      </c>
      <c r="M149" s="30">
        <f t="shared" si="122"/>
        <v>0</v>
      </c>
      <c r="N149" s="30">
        <f t="shared" si="122"/>
        <v>0</v>
      </c>
      <c r="O149" s="30">
        <f t="shared" si="117"/>
        <v>0</v>
      </c>
      <c r="P149" s="30">
        <f t="shared" si="117"/>
        <v>0</v>
      </c>
      <c r="Q149" s="30">
        <f t="shared" si="117"/>
        <v>0</v>
      </c>
      <c r="R149" s="30">
        <f t="shared" si="122"/>
        <v>0</v>
      </c>
      <c r="S149" s="30">
        <f t="shared" si="122"/>
        <v>0</v>
      </c>
      <c r="T149" s="30">
        <f t="shared" si="122"/>
        <v>0</v>
      </c>
      <c r="U149" s="30">
        <f t="shared" si="122"/>
        <v>0</v>
      </c>
      <c r="V149" s="30">
        <f t="shared" si="122"/>
        <v>0</v>
      </c>
      <c r="W149" s="30">
        <f t="shared" si="122"/>
        <v>0</v>
      </c>
      <c r="X149" s="30">
        <f t="shared" si="122"/>
        <v>0</v>
      </c>
      <c r="Y149" s="30">
        <f t="shared" si="122"/>
        <v>0</v>
      </c>
      <c r="Z149" s="30">
        <f t="shared" si="122"/>
        <v>0</v>
      </c>
      <c r="AA149" s="30">
        <f t="shared" si="122"/>
        <v>0</v>
      </c>
      <c r="AB149" s="30">
        <f t="shared" si="122"/>
        <v>0</v>
      </c>
      <c r="AC149" s="30">
        <f t="shared" si="122"/>
        <v>0</v>
      </c>
      <c r="AD149" s="30">
        <f t="shared" si="122"/>
        <v>0</v>
      </c>
      <c r="AE149" s="30">
        <f t="shared" si="122"/>
        <v>0</v>
      </c>
      <c r="AF149" s="30">
        <f t="shared" si="122"/>
        <v>0</v>
      </c>
      <c r="AG149" s="30">
        <f t="shared" si="122"/>
        <v>0</v>
      </c>
      <c r="AH149" s="30">
        <f t="shared" si="122"/>
        <v>0</v>
      </c>
      <c r="AI149" s="30">
        <f t="shared" si="122"/>
        <v>0</v>
      </c>
      <c r="AJ149" s="30">
        <f t="shared" si="122"/>
        <v>0</v>
      </c>
      <c r="AK149" s="30">
        <f t="shared" si="122"/>
        <v>0</v>
      </c>
      <c r="AL149" s="30">
        <f t="shared" si="122"/>
        <v>0</v>
      </c>
      <c r="AM149" s="30">
        <f t="shared" si="122"/>
        <v>0</v>
      </c>
      <c r="AN149" s="30">
        <f t="shared" si="122"/>
        <v>0</v>
      </c>
      <c r="AO149" s="30">
        <f t="shared" si="122"/>
        <v>0</v>
      </c>
      <c r="AP149" s="30">
        <f t="shared" si="122"/>
        <v>0</v>
      </c>
      <c r="AQ149" s="30">
        <f t="shared" si="122"/>
        <v>0</v>
      </c>
      <c r="AR149" s="30">
        <f t="shared" si="122"/>
        <v>0</v>
      </c>
      <c r="AS149" s="30">
        <f t="shared" si="122"/>
        <v>0</v>
      </c>
      <c r="AT149" s="30">
        <f t="shared" si="122"/>
        <v>0</v>
      </c>
      <c r="AU149" s="30">
        <f t="shared" si="122"/>
        <v>0</v>
      </c>
      <c r="AV149" s="30">
        <f t="shared" si="122"/>
        <v>0</v>
      </c>
      <c r="AW149" s="30">
        <f t="shared" si="122"/>
        <v>0</v>
      </c>
      <c r="AX149" s="30">
        <f t="shared" si="122"/>
        <v>0</v>
      </c>
      <c r="AY149" s="30">
        <f t="shared" si="122"/>
        <v>0</v>
      </c>
      <c r="AZ149" s="30">
        <f t="shared" si="122"/>
        <v>0</v>
      </c>
      <c r="BA149" s="30">
        <f t="shared" si="122"/>
        <v>0</v>
      </c>
      <c r="BB149" s="30">
        <f t="shared" si="122"/>
        <v>0</v>
      </c>
      <c r="BC149" s="30">
        <f t="shared" si="122"/>
        <v>0</v>
      </c>
      <c r="BD149" s="30">
        <f t="shared" si="122"/>
        <v>0</v>
      </c>
      <c r="BE149" s="30">
        <f t="shared" si="122"/>
        <v>0</v>
      </c>
      <c r="BF149" s="30">
        <f t="shared" si="122"/>
        <v>0</v>
      </c>
      <c r="BG149" s="30">
        <f t="shared" si="122"/>
        <v>0</v>
      </c>
      <c r="BH149" s="30">
        <f t="shared" si="122"/>
        <v>0</v>
      </c>
      <c r="BI149" s="30">
        <f t="shared" si="122"/>
        <v>0</v>
      </c>
      <c r="BJ149" s="30">
        <f t="shared" si="122"/>
        <v>0</v>
      </c>
      <c r="BK149" s="30">
        <f t="shared" si="122"/>
        <v>0</v>
      </c>
      <c r="BL149" s="30">
        <f t="shared" si="122"/>
        <v>0</v>
      </c>
      <c r="BM149" s="30">
        <f t="shared" si="122"/>
        <v>0</v>
      </c>
      <c r="BN149" s="30">
        <f t="shared" si="122"/>
        <v>0</v>
      </c>
      <c r="BO149" s="30">
        <f t="shared" si="122"/>
        <v>0</v>
      </c>
      <c r="BP149" s="30">
        <f t="shared" si="122"/>
        <v>0</v>
      </c>
      <c r="BQ149" s="30">
        <f t="shared" si="121"/>
        <v>0</v>
      </c>
      <c r="BR149" s="30">
        <f t="shared" si="121"/>
        <v>0</v>
      </c>
      <c r="BS149" s="30">
        <f t="shared" si="121"/>
        <v>0</v>
      </c>
      <c r="BT149" s="30">
        <f t="shared" si="121"/>
        <v>0</v>
      </c>
      <c r="BU149" s="30">
        <f t="shared" si="121"/>
        <v>0</v>
      </c>
      <c r="BV149" s="30">
        <f t="shared" si="121"/>
        <v>0</v>
      </c>
      <c r="BW149" s="30">
        <f t="shared" si="121"/>
        <v>0</v>
      </c>
      <c r="BX149" s="30">
        <f t="shared" si="121"/>
        <v>0</v>
      </c>
      <c r="BY149" s="30">
        <f t="shared" si="121"/>
        <v>0</v>
      </c>
      <c r="BZ149" s="30">
        <f t="shared" si="121"/>
        <v>0</v>
      </c>
      <c r="CA149" s="30">
        <f t="shared" si="121"/>
        <v>0</v>
      </c>
      <c r="CB149" s="30">
        <f t="shared" si="121"/>
        <v>0</v>
      </c>
      <c r="CC149" s="30">
        <f t="shared" si="121"/>
        <v>0</v>
      </c>
      <c r="CD149" s="30">
        <f t="shared" si="121"/>
        <v>0</v>
      </c>
      <c r="CE149" s="30">
        <f t="shared" si="121"/>
        <v>0</v>
      </c>
      <c r="CF149" s="30">
        <f t="shared" si="121"/>
        <v>0</v>
      </c>
      <c r="CG149" s="30">
        <f t="shared" si="121"/>
        <v>0</v>
      </c>
      <c r="CH149" s="33">
        <f t="shared" si="121"/>
        <v>0</v>
      </c>
    </row>
    <row r="150" spans="1:86" ht="15.75" hidden="1" customHeight="1" x14ac:dyDescent="0.3">
      <c r="A150" s="571"/>
      <c r="B150" s="94" t="s">
        <v>4</v>
      </c>
      <c r="C150" s="30">
        <f t="shared" si="114"/>
        <v>0</v>
      </c>
      <c r="D150" s="30">
        <f t="shared" si="115"/>
        <v>0</v>
      </c>
      <c r="E150" s="30">
        <f t="shared" si="115"/>
        <v>0</v>
      </c>
      <c r="F150" s="30">
        <f t="shared" si="122"/>
        <v>0</v>
      </c>
      <c r="G150" s="30">
        <f t="shared" si="122"/>
        <v>0</v>
      </c>
      <c r="H150" s="30">
        <f t="shared" si="122"/>
        <v>0</v>
      </c>
      <c r="I150" s="30">
        <f t="shared" si="122"/>
        <v>0</v>
      </c>
      <c r="J150" s="30">
        <f t="shared" si="122"/>
        <v>0</v>
      </c>
      <c r="K150" s="30">
        <f t="shared" si="122"/>
        <v>0</v>
      </c>
      <c r="L150" s="30">
        <f t="shared" si="122"/>
        <v>0</v>
      </c>
      <c r="M150" s="30">
        <f t="shared" si="122"/>
        <v>0</v>
      </c>
      <c r="N150" s="30">
        <f t="shared" si="122"/>
        <v>0</v>
      </c>
      <c r="O150" s="30">
        <f t="shared" si="117"/>
        <v>0</v>
      </c>
      <c r="P150" s="30">
        <f t="shared" si="117"/>
        <v>0</v>
      </c>
      <c r="Q150" s="30">
        <f t="shared" si="117"/>
        <v>0</v>
      </c>
      <c r="R150" s="30">
        <f t="shared" si="122"/>
        <v>0</v>
      </c>
      <c r="S150" s="30">
        <f t="shared" si="122"/>
        <v>0</v>
      </c>
      <c r="T150" s="30">
        <f t="shared" si="122"/>
        <v>0</v>
      </c>
      <c r="U150" s="30">
        <f t="shared" si="122"/>
        <v>0</v>
      </c>
      <c r="V150" s="30">
        <f t="shared" si="122"/>
        <v>0</v>
      </c>
      <c r="W150" s="30">
        <f t="shared" si="122"/>
        <v>0</v>
      </c>
      <c r="X150" s="30">
        <f t="shared" si="122"/>
        <v>0</v>
      </c>
      <c r="Y150" s="30">
        <f t="shared" si="122"/>
        <v>0</v>
      </c>
      <c r="Z150" s="30">
        <f t="shared" si="122"/>
        <v>0</v>
      </c>
      <c r="AA150" s="30">
        <f t="shared" si="122"/>
        <v>0</v>
      </c>
      <c r="AB150" s="30">
        <f t="shared" si="122"/>
        <v>0</v>
      </c>
      <c r="AC150" s="30">
        <f t="shared" si="122"/>
        <v>0</v>
      </c>
      <c r="AD150" s="30">
        <f t="shared" si="122"/>
        <v>0</v>
      </c>
      <c r="AE150" s="30">
        <f t="shared" si="122"/>
        <v>0</v>
      </c>
      <c r="AF150" s="30">
        <f t="shared" si="122"/>
        <v>0</v>
      </c>
      <c r="AG150" s="30">
        <f t="shared" si="122"/>
        <v>0</v>
      </c>
      <c r="AH150" s="30">
        <f t="shared" si="122"/>
        <v>0</v>
      </c>
      <c r="AI150" s="30">
        <f t="shared" si="122"/>
        <v>0</v>
      </c>
      <c r="AJ150" s="30">
        <f t="shared" si="122"/>
        <v>0</v>
      </c>
      <c r="AK150" s="30">
        <f t="shared" si="122"/>
        <v>0</v>
      </c>
      <c r="AL150" s="30">
        <f t="shared" si="122"/>
        <v>0</v>
      </c>
      <c r="AM150" s="30">
        <f t="shared" si="122"/>
        <v>0</v>
      </c>
      <c r="AN150" s="30">
        <f t="shared" si="122"/>
        <v>0</v>
      </c>
      <c r="AO150" s="30">
        <f t="shared" si="122"/>
        <v>0</v>
      </c>
      <c r="AP150" s="30">
        <f t="shared" si="122"/>
        <v>0</v>
      </c>
      <c r="AQ150" s="30">
        <f t="shared" si="122"/>
        <v>0</v>
      </c>
      <c r="AR150" s="30">
        <f t="shared" si="122"/>
        <v>0</v>
      </c>
      <c r="AS150" s="30">
        <f t="shared" si="122"/>
        <v>0</v>
      </c>
      <c r="AT150" s="30">
        <f t="shared" si="122"/>
        <v>0</v>
      </c>
      <c r="AU150" s="30">
        <f t="shared" si="122"/>
        <v>0</v>
      </c>
      <c r="AV150" s="30">
        <f t="shared" si="122"/>
        <v>0</v>
      </c>
      <c r="AW150" s="30">
        <f t="shared" si="122"/>
        <v>0</v>
      </c>
      <c r="AX150" s="30">
        <f t="shared" si="122"/>
        <v>0</v>
      </c>
      <c r="AY150" s="30">
        <f t="shared" si="122"/>
        <v>0</v>
      </c>
      <c r="AZ150" s="30">
        <f t="shared" si="122"/>
        <v>0</v>
      </c>
      <c r="BA150" s="30">
        <f t="shared" si="122"/>
        <v>0</v>
      </c>
      <c r="BB150" s="30">
        <f t="shared" si="122"/>
        <v>0</v>
      </c>
      <c r="BC150" s="30">
        <f t="shared" si="122"/>
        <v>0</v>
      </c>
      <c r="BD150" s="30">
        <f t="shared" si="122"/>
        <v>0</v>
      </c>
      <c r="BE150" s="30">
        <f t="shared" si="122"/>
        <v>0</v>
      </c>
      <c r="BF150" s="30">
        <f t="shared" si="122"/>
        <v>0</v>
      </c>
      <c r="BG150" s="30">
        <f t="shared" si="122"/>
        <v>0</v>
      </c>
      <c r="BH150" s="30">
        <f t="shared" si="122"/>
        <v>0</v>
      </c>
      <c r="BI150" s="30">
        <f t="shared" si="122"/>
        <v>0</v>
      </c>
      <c r="BJ150" s="30">
        <f t="shared" si="122"/>
        <v>0</v>
      </c>
      <c r="BK150" s="30">
        <f t="shared" si="122"/>
        <v>0</v>
      </c>
      <c r="BL150" s="30">
        <f t="shared" si="122"/>
        <v>0</v>
      </c>
      <c r="BM150" s="30">
        <f t="shared" si="122"/>
        <v>0</v>
      </c>
      <c r="BN150" s="30">
        <f t="shared" si="122"/>
        <v>0</v>
      </c>
      <c r="BO150" s="30">
        <f t="shared" si="122"/>
        <v>0</v>
      </c>
      <c r="BP150" s="30">
        <f t="shared" si="122"/>
        <v>0</v>
      </c>
      <c r="BQ150" s="30">
        <f t="shared" si="121"/>
        <v>0</v>
      </c>
      <c r="BR150" s="30">
        <f t="shared" si="121"/>
        <v>0</v>
      </c>
      <c r="BS150" s="30">
        <f t="shared" si="121"/>
        <v>0</v>
      </c>
      <c r="BT150" s="30">
        <f t="shared" si="121"/>
        <v>0</v>
      </c>
      <c r="BU150" s="30">
        <f t="shared" si="121"/>
        <v>0</v>
      </c>
      <c r="BV150" s="30">
        <f t="shared" si="121"/>
        <v>0</v>
      </c>
      <c r="BW150" s="30">
        <f t="shared" si="121"/>
        <v>0</v>
      </c>
      <c r="BX150" s="30">
        <f t="shared" si="121"/>
        <v>0</v>
      </c>
      <c r="BY150" s="30">
        <f t="shared" si="121"/>
        <v>0</v>
      </c>
      <c r="BZ150" s="30">
        <f t="shared" si="121"/>
        <v>0</v>
      </c>
      <c r="CA150" s="30">
        <f t="shared" si="121"/>
        <v>0</v>
      </c>
      <c r="CB150" s="30">
        <f t="shared" si="121"/>
        <v>0</v>
      </c>
      <c r="CC150" s="30">
        <f t="shared" si="121"/>
        <v>0</v>
      </c>
      <c r="CD150" s="30">
        <f t="shared" si="121"/>
        <v>0</v>
      </c>
      <c r="CE150" s="30">
        <f t="shared" si="121"/>
        <v>0</v>
      </c>
      <c r="CF150" s="30">
        <f t="shared" si="121"/>
        <v>0</v>
      </c>
      <c r="CG150" s="30">
        <f t="shared" si="121"/>
        <v>0</v>
      </c>
      <c r="CH150" s="33">
        <f t="shared" si="121"/>
        <v>0</v>
      </c>
    </row>
    <row r="151" spans="1:86" hidden="1" x14ac:dyDescent="0.3">
      <c r="A151" s="571"/>
      <c r="B151" s="94" t="s">
        <v>5</v>
      </c>
      <c r="C151" s="30">
        <f t="shared" si="114"/>
        <v>0</v>
      </c>
      <c r="D151" s="30">
        <f t="shared" si="115"/>
        <v>0</v>
      </c>
      <c r="E151" s="30">
        <f t="shared" si="115"/>
        <v>0</v>
      </c>
      <c r="F151" s="30">
        <f t="shared" si="122"/>
        <v>0</v>
      </c>
      <c r="G151" s="30">
        <f t="shared" si="122"/>
        <v>0</v>
      </c>
      <c r="H151" s="30">
        <f t="shared" si="122"/>
        <v>0</v>
      </c>
      <c r="I151" s="30">
        <f t="shared" si="122"/>
        <v>0</v>
      </c>
      <c r="J151" s="30">
        <f t="shared" si="122"/>
        <v>0</v>
      </c>
      <c r="K151" s="30">
        <f t="shared" si="122"/>
        <v>0</v>
      </c>
      <c r="L151" s="30">
        <f t="shared" si="122"/>
        <v>0</v>
      </c>
      <c r="M151" s="30">
        <f t="shared" si="122"/>
        <v>0</v>
      </c>
      <c r="N151" s="30">
        <f t="shared" si="122"/>
        <v>0</v>
      </c>
      <c r="O151" s="30">
        <f t="shared" si="117"/>
        <v>0</v>
      </c>
      <c r="P151" s="30">
        <f t="shared" si="117"/>
        <v>0</v>
      </c>
      <c r="Q151" s="30">
        <f t="shared" si="117"/>
        <v>0</v>
      </c>
      <c r="R151" s="30">
        <f t="shared" si="122"/>
        <v>0</v>
      </c>
      <c r="S151" s="30">
        <f t="shared" si="122"/>
        <v>0</v>
      </c>
      <c r="T151" s="30">
        <f t="shared" si="122"/>
        <v>0</v>
      </c>
      <c r="U151" s="30">
        <f t="shared" si="122"/>
        <v>0</v>
      </c>
      <c r="V151" s="30">
        <f t="shared" si="122"/>
        <v>0</v>
      </c>
      <c r="W151" s="30">
        <f t="shared" si="122"/>
        <v>0</v>
      </c>
      <c r="X151" s="30">
        <f t="shared" si="122"/>
        <v>0</v>
      </c>
      <c r="Y151" s="30">
        <f t="shared" si="122"/>
        <v>0</v>
      </c>
      <c r="Z151" s="30">
        <f t="shared" si="122"/>
        <v>0</v>
      </c>
      <c r="AA151" s="30">
        <f t="shared" si="122"/>
        <v>0</v>
      </c>
      <c r="AB151" s="30">
        <f t="shared" si="122"/>
        <v>0</v>
      </c>
      <c r="AC151" s="30">
        <f t="shared" si="122"/>
        <v>0</v>
      </c>
      <c r="AD151" s="30">
        <f t="shared" si="122"/>
        <v>0</v>
      </c>
      <c r="AE151" s="30">
        <f t="shared" si="122"/>
        <v>0</v>
      </c>
      <c r="AF151" s="30">
        <f t="shared" si="122"/>
        <v>0</v>
      </c>
      <c r="AG151" s="30">
        <f t="shared" si="122"/>
        <v>0</v>
      </c>
      <c r="AH151" s="30">
        <f t="shared" si="122"/>
        <v>0</v>
      </c>
      <c r="AI151" s="30">
        <f t="shared" si="122"/>
        <v>0</v>
      </c>
      <c r="AJ151" s="30">
        <f t="shared" si="122"/>
        <v>0</v>
      </c>
      <c r="AK151" s="30">
        <f t="shared" si="122"/>
        <v>0</v>
      </c>
      <c r="AL151" s="30">
        <f t="shared" si="122"/>
        <v>0</v>
      </c>
      <c r="AM151" s="30">
        <f t="shared" si="122"/>
        <v>0</v>
      </c>
      <c r="AN151" s="30">
        <f t="shared" si="122"/>
        <v>0</v>
      </c>
      <c r="AO151" s="30">
        <f t="shared" si="122"/>
        <v>0</v>
      </c>
      <c r="AP151" s="30">
        <f t="shared" si="122"/>
        <v>0</v>
      </c>
      <c r="AQ151" s="30">
        <f t="shared" si="122"/>
        <v>0</v>
      </c>
      <c r="AR151" s="30">
        <f t="shared" si="122"/>
        <v>0</v>
      </c>
      <c r="AS151" s="30">
        <f t="shared" si="122"/>
        <v>0</v>
      </c>
      <c r="AT151" s="30">
        <f t="shared" si="122"/>
        <v>0</v>
      </c>
      <c r="AU151" s="30">
        <f t="shared" si="122"/>
        <v>0</v>
      </c>
      <c r="AV151" s="30">
        <f t="shared" si="122"/>
        <v>0</v>
      </c>
      <c r="AW151" s="30">
        <f t="shared" si="122"/>
        <v>0</v>
      </c>
      <c r="AX151" s="30">
        <f t="shared" si="122"/>
        <v>0</v>
      </c>
      <c r="AY151" s="30">
        <f t="shared" si="122"/>
        <v>0</v>
      </c>
      <c r="AZ151" s="30">
        <f t="shared" si="122"/>
        <v>0</v>
      </c>
      <c r="BA151" s="30">
        <f t="shared" si="122"/>
        <v>0</v>
      </c>
      <c r="BB151" s="30">
        <f t="shared" si="122"/>
        <v>0</v>
      </c>
      <c r="BC151" s="30">
        <f t="shared" si="122"/>
        <v>0</v>
      </c>
      <c r="BD151" s="30">
        <f t="shared" si="122"/>
        <v>0</v>
      </c>
      <c r="BE151" s="30">
        <f t="shared" si="122"/>
        <v>0</v>
      </c>
      <c r="BF151" s="30">
        <f t="shared" si="122"/>
        <v>0</v>
      </c>
      <c r="BG151" s="30">
        <f t="shared" si="122"/>
        <v>0</v>
      </c>
      <c r="BH151" s="30">
        <f t="shared" si="122"/>
        <v>0</v>
      </c>
      <c r="BI151" s="30">
        <f t="shared" si="122"/>
        <v>0</v>
      </c>
      <c r="BJ151" s="30">
        <f t="shared" si="122"/>
        <v>0</v>
      </c>
      <c r="BK151" s="30">
        <f t="shared" si="122"/>
        <v>0</v>
      </c>
      <c r="BL151" s="30">
        <f t="shared" si="122"/>
        <v>0</v>
      </c>
      <c r="BM151" s="30">
        <f t="shared" si="122"/>
        <v>0</v>
      </c>
      <c r="BN151" s="30">
        <f t="shared" si="122"/>
        <v>0</v>
      </c>
      <c r="BO151" s="30">
        <f t="shared" si="122"/>
        <v>0</v>
      </c>
      <c r="BP151" s="30">
        <f t="shared" si="122"/>
        <v>0</v>
      </c>
      <c r="BQ151" s="30">
        <f t="shared" si="121"/>
        <v>0</v>
      </c>
      <c r="BR151" s="30">
        <f t="shared" si="121"/>
        <v>0</v>
      </c>
      <c r="BS151" s="30">
        <f t="shared" si="121"/>
        <v>0</v>
      </c>
      <c r="BT151" s="30">
        <f t="shared" si="121"/>
        <v>0</v>
      </c>
      <c r="BU151" s="30">
        <f t="shared" si="121"/>
        <v>0</v>
      </c>
      <c r="BV151" s="30">
        <f t="shared" si="121"/>
        <v>0</v>
      </c>
      <c r="BW151" s="30">
        <f t="shared" si="121"/>
        <v>0</v>
      </c>
      <c r="BX151" s="30">
        <f t="shared" si="121"/>
        <v>0</v>
      </c>
      <c r="BY151" s="30">
        <f t="shared" si="121"/>
        <v>0</v>
      </c>
      <c r="BZ151" s="30">
        <f t="shared" si="121"/>
        <v>0</v>
      </c>
      <c r="CA151" s="30">
        <f t="shared" si="121"/>
        <v>0</v>
      </c>
      <c r="CB151" s="30">
        <f t="shared" si="121"/>
        <v>0</v>
      </c>
      <c r="CC151" s="30">
        <f t="shared" si="121"/>
        <v>0</v>
      </c>
      <c r="CD151" s="30">
        <f t="shared" si="121"/>
        <v>0</v>
      </c>
      <c r="CE151" s="30">
        <f t="shared" si="121"/>
        <v>0</v>
      </c>
      <c r="CF151" s="30">
        <f t="shared" si="121"/>
        <v>0</v>
      </c>
      <c r="CG151" s="30">
        <f t="shared" si="121"/>
        <v>0</v>
      </c>
      <c r="CH151" s="33">
        <f t="shared" si="121"/>
        <v>0</v>
      </c>
    </row>
    <row r="152" spans="1:86" hidden="1" x14ac:dyDescent="0.3">
      <c r="A152" s="571"/>
      <c r="B152" s="94" t="s">
        <v>23</v>
      </c>
      <c r="C152" s="30">
        <f t="shared" si="114"/>
        <v>0</v>
      </c>
      <c r="D152" s="30">
        <f t="shared" si="115"/>
        <v>0</v>
      </c>
      <c r="E152" s="30">
        <f t="shared" si="115"/>
        <v>0</v>
      </c>
      <c r="F152" s="30">
        <f t="shared" si="122"/>
        <v>0</v>
      </c>
      <c r="G152" s="30">
        <f t="shared" si="122"/>
        <v>0</v>
      </c>
      <c r="H152" s="30">
        <f t="shared" si="122"/>
        <v>0</v>
      </c>
      <c r="I152" s="30">
        <f t="shared" si="122"/>
        <v>0</v>
      </c>
      <c r="J152" s="30">
        <f t="shared" si="122"/>
        <v>0</v>
      </c>
      <c r="K152" s="30">
        <f t="shared" si="122"/>
        <v>0</v>
      </c>
      <c r="L152" s="30">
        <f t="shared" si="122"/>
        <v>0</v>
      </c>
      <c r="M152" s="30">
        <f t="shared" si="122"/>
        <v>0</v>
      </c>
      <c r="N152" s="30">
        <f t="shared" si="122"/>
        <v>0</v>
      </c>
      <c r="O152" s="30">
        <f t="shared" si="117"/>
        <v>0</v>
      </c>
      <c r="P152" s="30">
        <f t="shared" si="117"/>
        <v>0</v>
      </c>
      <c r="Q152" s="30">
        <f t="shared" si="117"/>
        <v>0</v>
      </c>
      <c r="R152" s="30">
        <f t="shared" si="122"/>
        <v>0</v>
      </c>
      <c r="S152" s="30">
        <f t="shared" si="122"/>
        <v>0</v>
      </c>
      <c r="T152" s="30">
        <f t="shared" si="122"/>
        <v>0</v>
      </c>
      <c r="U152" s="30">
        <f t="shared" si="122"/>
        <v>0</v>
      </c>
      <c r="V152" s="30">
        <f t="shared" si="122"/>
        <v>0</v>
      </c>
      <c r="W152" s="30">
        <f t="shared" si="122"/>
        <v>0</v>
      </c>
      <c r="X152" s="30">
        <f t="shared" si="122"/>
        <v>0</v>
      </c>
      <c r="Y152" s="30">
        <f t="shared" si="122"/>
        <v>0</v>
      </c>
      <c r="Z152" s="30">
        <f t="shared" si="122"/>
        <v>0</v>
      </c>
      <c r="AA152" s="30">
        <f t="shared" si="122"/>
        <v>0</v>
      </c>
      <c r="AB152" s="30">
        <f t="shared" si="122"/>
        <v>0</v>
      </c>
      <c r="AC152" s="30">
        <f t="shared" si="122"/>
        <v>0</v>
      </c>
      <c r="AD152" s="30">
        <f t="shared" si="122"/>
        <v>0</v>
      </c>
      <c r="AE152" s="30">
        <f t="shared" si="122"/>
        <v>0</v>
      </c>
      <c r="AF152" s="30">
        <f t="shared" si="122"/>
        <v>0</v>
      </c>
      <c r="AG152" s="30">
        <f t="shared" si="122"/>
        <v>0</v>
      </c>
      <c r="AH152" s="30">
        <f t="shared" si="122"/>
        <v>0</v>
      </c>
      <c r="AI152" s="30">
        <f t="shared" si="122"/>
        <v>0</v>
      </c>
      <c r="AJ152" s="30">
        <f t="shared" si="122"/>
        <v>0</v>
      </c>
      <c r="AK152" s="30">
        <f t="shared" si="122"/>
        <v>0</v>
      </c>
      <c r="AL152" s="30">
        <f t="shared" si="122"/>
        <v>0</v>
      </c>
      <c r="AM152" s="30">
        <f t="shared" si="122"/>
        <v>0</v>
      </c>
      <c r="AN152" s="30">
        <f t="shared" si="122"/>
        <v>0</v>
      </c>
      <c r="AO152" s="30">
        <f t="shared" si="122"/>
        <v>0</v>
      </c>
      <c r="AP152" s="30">
        <f t="shared" si="122"/>
        <v>0</v>
      </c>
      <c r="AQ152" s="30">
        <f t="shared" si="122"/>
        <v>0</v>
      </c>
      <c r="AR152" s="30">
        <f t="shared" si="122"/>
        <v>0</v>
      </c>
      <c r="AS152" s="30">
        <f t="shared" si="122"/>
        <v>0</v>
      </c>
      <c r="AT152" s="30">
        <f t="shared" si="122"/>
        <v>0</v>
      </c>
      <c r="AU152" s="30">
        <f t="shared" si="122"/>
        <v>0</v>
      </c>
      <c r="AV152" s="30">
        <f t="shared" si="122"/>
        <v>0</v>
      </c>
      <c r="AW152" s="30">
        <f t="shared" si="122"/>
        <v>0</v>
      </c>
      <c r="AX152" s="30">
        <f t="shared" si="122"/>
        <v>0</v>
      </c>
      <c r="AY152" s="30">
        <f t="shared" si="122"/>
        <v>0</v>
      </c>
      <c r="AZ152" s="30">
        <f t="shared" si="122"/>
        <v>0</v>
      </c>
      <c r="BA152" s="30">
        <f t="shared" si="122"/>
        <v>0</v>
      </c>
      <c r="BB152" s="30">
        <f t="shared" si="122"/>
        <v>0</v>
      </c>
      <c r="BC152" s="30">
        <f t="shared" si="122"/>
        <v>0</v>
      </c>
      <c r="BD152" s="30">
        <f t="shared" si="122"/>
        <v>0</v>
      </c>
      <c r="BE152" s="30">
        <f t="shared" si="122"/>
        <v>0</v>
      </c>
      <c r="BF152" s="30">
        <f t="shared" si="122"/>
        <v>0</v>
      </c>
      <c r="BG152" s="30">
        <f t="shared" si="122"/>
        <v>0</v>
      </c>
      <c r="BH152" s="30">
        <f t="shared" si="122"/>
        <v>0</v>
      </c>
      <c r="BI152" s="30">
        <f t="shared" si="122"/>
        <v>0</v>
      </c>
      <c r="BJ152" s="30">
        <f t="shared" si="122"/>
        <v>0</v>
      </c>
      <c r="BK152" s="30">
        <f t="shared" si="122"/>
        <v>0</v>
      </c>
      <c r="BL152" s="30">
        <f t="shared" si="122"/>
        <v>0</v>
      </c>
      <c r="BM152" s="30">
        <f t="shared" si="122"/>
        <v>0</v>
      </c>
      <c r="BN152" s="30">
        <f t="shared" si="122"/>
        <v>0</v>
      </c>
      <c r="BO152" s="30">
        <f t="shared" si="122"/>
        <v>0</v>
      </c>
      <c r="BP152" s="30">
        <f t="shared" ref="BP152:CH155" si="123">IF(BP32=0,0,((BP14*0.5)+BO32-BP50)*BP87*BP119*BP$2)</f>
        <v>0</v>
      </c>
      <c r="BQ152" s="30">
        <f t="shared" si="123"/>
        <v>0</v>
      </c>
      <c r="BR152" s="30">
        <f t="shared" si="123"/>
        <v>0</v>
      </c>
      <c r="BS152" s="30">
        <f t="shared" si="123"/>
        <v>0</v>
      </c>
      <c r="BT152" s="30">
        <f t="shared" si="123"/>
        <v>0</v>
      </c>
      <c r="BU152" s="30">
        <f t="shared" si="123"/>
        <v>0</v>
      </c>
      <c r="BV152" s="30">
        <f t="shared" si="123"/>
        <v>0</v>
      </c>
      <c r="BW152" s="30">
        <f t="shared" si="123"/>
        <v>0</v>
      </c>
      <c r="BX152" s="30">
        <f t="shared" si="123"/>
        <v>0</v>
      </c>
      <c r="BY152" s="30">
        <f t="shared" si="123"/>
        <v>0</v>
      </c>
      <c r="BZ152" s="30">
        <f t="shared" si="123"/>
        <v>0</v>
      </c>
      <c r="CA152" s="30">
        <f t="shared" si="123"/>
        <v>0</v>
      </c>
      <c r="CB152" s="30">
        <f t="shared" si="123"/>
        <v>0</v>
      </c>
      <c r="CC152" s="30">
        <f t="shared" si="123"/>
        <v>0</v>
      </c>
      <c r="CD152" s="30">
        <f t="shared" si="123"/>
        <v>0</v>
      </c>
      <c r="CE152" s="30">
        <f t="shared" si="123"/>
        <v>0</v>
      </c>
      <c r="CF152" s="30">
        <f t="shared" si="123"/>
        <v>0</v>
      </c>
      <c r="CG152" s="30">
        <f t="shared" si="123"/>
        <v>0</v>
      </c>
      <c r="CH152" s="33">
        <f t="shared" si="123"/>
        <v>0</v>
      </c>
    </row>
    <row r="153" spans="1:86" hidden="1" x14ac:dyDescent="0.3">
      <c r="A153" s="571"/>
      <c r="B153" s="94" t="s">
        <v>24</v>
      </c>
      <c r="C153" s="30">
        <f t="shared" si="114"/>
        <v>0</v>
      </c>
      <c r="D153" s="30">
        <f t="shared" si="115"/>
        <v>0</v>
      </c>
      <c r="E153" s="30">
        <f t="shared" si="115"/>
        <v>0</v>
      </c>
      <c r="F153" s="30">
        <f t="shared" ref="F153:BP155" si="124">IF(F33=0,0,((F15*0.5)+E33-F51)*F88*F120*F$2)</f>
        <v>0</v>
      </c>
      <c r="G153" s="30">
        <f t="shared" si="124"/>
        <v>0</v>
      </c>
      <c r="H153" s="30">
        <f t="shared" si="124"/>
        <v>0</v>
      </c>
      <c r="I153" s="30">
        <f t="shared" si="124"/>
        <v>0</v>
      </c>
      <c r="J153" s="30">
        <f t="shared" si="124"/>
        <v>0</v>
      </c>
      <c r="K153" s="30">
        <f t="shared" si="124"/>
        <v>0</v>
      </c>
      <c r="L153" s="30">
        <f t="shared" si="124"/>
        <v>0</v>
      </c>
      <c r="M153" s="30">
        <f t="shared" si="124"/>
        <v>0</v>
      </c>
      <c r="N153" s="30">
        <f t="shared" si="124"/>
        <v>0</v>
      </c>
      <c r="O153" s="30">
        <f t="shared" si="117"/>
        <v>0</v>
      </c>
      <c r="P153" s="30">
        <f t="shared" si="117"/>
        <v>0</v>
      </c>
      <c r="Q153" s="30">
        <f t="shared" si="117"/>
        <v>0</v>
      </c>
      <c r="R153" s="30">
        <f t="shared" si="124"/>
        <v>0</v>
      </c>
      <c r="S153" s="30">
        <f t="shared" si="124"/>
        <v>0</v>
      </c>
      <c r="T153" s="30">
        <f t="shared" si="124"/>
        <v>0</v>
      </c>
      <c r="U153" s="30">
        <f t="shared" si="124"/>
        <v>0</v>
      </c>
      <c r="V153" s="30">
        <f t="shared" si="124"/>
        <v>0</v>
      </c>
      <c r="W153" s="30">
        <f t="shared" si="124"/>
        <v>0</v>
      </c>
      <c r="X153" s="30">
        <f t="shared" si="124"/>
        <v>0</v>
      </c>
      <c r="Y153" s="30">
        <f t="shared" si="124"/>
        <v>0</v>
      </c>
      <c r="Z153" s="30">
        <f t="shared" si="124"/>
        <v>0</v>
      </c>
      <c r="AA153" s="30">
        <f t="shared" si="124"/>
        <v>0</v>
      </c>
      <c r="AB153" s="30">
        <f t="shared" si="124"/>
        <v>0</v>
      </c>
      <c r="AC153" s="30">
        <f t="shared" si="124"/>
        <v>0</v>
      </c>
      <c r="AD153" s="30">
        <f t="shared" si="124"/>
        <v>0</v>
      </c>
      <c r="AE153" s="30">
        <f t="shared" si="124"/>
        <v>0</v>
      </c>
      <c r="AF153" s="30">
        <f t="shared" si="124"/>
        <v>0</v>
      </c>
      <c r="AG153" s="30">
        <f t="shared" si="124"/>
        <v>0</v>
      </c>
      <c r="AH153" s="30">
        <f t="shared" si="124"/>
        <v>0</v>
      </c>
      <c r="AI153" s="30">
        <f t="shared" si="124"/>
        <v>0</v>
      </c>
      <c r="AJ153" s="30">
        <f t="shared" si="124"/>
        <v>0</v>
      </c>
      <c r="AK153" s="30">
        <f t="shared" si="124"/>
        <v>0</v>
      </c>
      <c r="AL153" s="30">
        <f t="shared" si="124"/>
        <v>0</v>
      </c>
      <c r="AM153" s="30">
        <f t="shared" si="124"/>
        <v>0</v>
      </c>
      <c r="AN153" s="30">
        <f t="shared" si="124"/>
        <v>0</v>
      </c>
      <c r="AO153" s="30">
        <f t="shared" si="124"/>
        <v>0</v>
      </c>
      <c r="AP153" s="30">
        <f t="shared" si="124"/>
        <v>0</v>
      </c>
      <c r="AQ153" s="30">
        <f t="shared" si="124"/>
        <v>0</v>
      </c>
      <c r="AR153" s="30">
        <f t="shared" si="124"/>
        <v>0</v>
      </c>
      <c r="AS153" s="30">
        <f t="shared" si="124"/>
        <v>0</v>
      </c>
      <c r="AT153" s="30">
        <f t="shared" si="124"/>
        <v>0</v>
      </c>
      <c r="AU153" s="30">
        <f t="shared" si="124"/>
        <v>0</v>
      </c>
      <c r="AV153" s="30">
        <f t="shared" si="124"/>
        <v>0</v>
      </c>
      <c r="AW153" s="30">
        <f t="shared" si="124"/>
        <v>0</v>
      </c>
      <c r="AX153" s="30">
        <f t="shared" si="124"/>
        <v>0</v>
      </c>
      <c r="AY153" s="30">
        <f t="shared" si="124"/>
        <v>0</v>
      </c>
      <c r="AZ153" s="30">
        <f t="shared" si="124"/>
        <v>0</v>
      </c>
      <c r="BA153" s="30">
        <f t="shared" si="124"/>
        <v>0</v>
      </c>
      <c r="BB153" s="30">
        <f t="shared" si="124"/>
        <v>0</v>
      </c>
      <c r="BC153" s="30">
        <f t="shared" si="124"/>
        <v>0</v>
      </c>
      <c r="BD153" s="30">
        <f t="shared" si="124"/>
        <v>0</v>
      </c>
      <c r="BE153" s="30">
        <f t="shared" si="124"/>
        <v>0</v>
      </c>
      <c r="BF153" s="30">
        <f t="shared" si="124"/>
        <v>0</v>
      </c>
      <c r="BG153" s="30">
        <f t="shared" si="124"/>
        <v>0</v>
      </c>
      <c r="BH153" s="30">
        <f t="shared" si="124"/>
        <v>0</v>
      </c>
      <c r="BI153" s="30">
        <f t="shared" si="124"/>
        <v>0</v>
      </c>
      <c r="BJ153" s="30">
        <f t="shared" si="124"/>
        <v>0</v>
      </c>
      <c r="BK153" s="30">
        <f t="shared" si="124"/>
        <v>0</v>
      </c>
      <c r="BL153" s="30">
        <f t="shared" si="124"/>
        <v>0</v>
      </c>
      <c r="BM153" s="30">
        <f t="shared" si="124"/>
        <v>0</v>
      </c>
      <c r="BN153" s="30">
        <f t="shared" si="124"/>
        <v>0</v>
      </c>
      <c r="BO153" s="30">
        <f t="shared" si="124"/>
        <v>0</v>
      </c>
      <c r="BP153" s="30">
        <f t="shared" si="124"/>
        <v>0</v>
      </c>
      <c r="BQ153" s="30">
        <f t="shared" si="123"/>
        <v>0</v>
      </c>
      <c r="BR153" s="30">
        <f t="shared" si="123"/>
        <v>0</v>
      </c>
      <c r="BS153" s="30">
        <f t="shared" si="123"/>
        <v>0</v>
      </c>
      <c r="BT153" s="30">
        <f t="shared" si="123"/>
        <v>0</v>
      </c>
      <c r="BU153" s="30">
        <f t="shared" si="123"/>
        <v>0</v>
      </c>
      <c r="BV153" s="30">
        <f t="shared" si="123"/>
        <v>0</v>
      </c>
      <c r="BW153" s="30">
        <f t="shared" si="123"/>
        <v>0</v>
      </c>
      <c r="BX153" s="30">
        <f t="shared" si="123"/>
        <v>0</v>
      </c>
      <c r="BY153" s="30">
        <f t="shared" si="123"/>
        <v>0</v>
      </c>
      <c r="BZ153" s="30">
        <f t="shared" si="123"/>
        <v>0</v>
      </c>
      <c r="CA153" s="30">
        <f t="shared" si="123"/>
        <v>0</v>
      </c>
      <c r="CB153" s="30">
        <f t="shared" si="123"/>
        <v>0</v>
      </c>
      <c r="CC153" s="30">
        <f t="shared" si="123"/>
        <v>0</v>
      </c>
      <c r="CD153" s="30">
        <f t="shared" si="123"/>
        <v>0</v>
      </c>
      <c r="CE153" s="30">
        <f t="shared" si="123"/>
        <v>0</v>
      </c>
      <c r="CF153" s="30">
        <f t="shared" si="123"/>
        <v>0</v>
      </c>
      <c r="CG153" s="30">
        <f t="shared" si="123"/>
        <v>0</v>
      </c>
      <c r="CH153" s="33">
        <f t="shared" si="123"/>
        <v>0</v>
      </c>
    </row>
    <row r="154" spans="1:86" ht="15.75" hidden="1" customHeight="1" x14ac:dyDescent="0.3">
      <c r="A154" s="571"/>
      <c r="B154" s="94" t="s">
        <v>7</v>
      </c>
      <c r="C154" s="30">
        <f t="shared" si="114"/>
        <v>0</v>
      </c>
      <c r="D154" s="30">
        <f t="shared" si="115"/>
        <v>0</v>
      </c>
      <c r="E154" s="30">
        <f t="shared" si="115"/>
        <v>0</v>
      </c>
      <c r="F154" s="30">
        <f t="shared" si="124"/>
        <v>0</v>
      </c>
      <c r="G154" s="30">
        <f t="shared" si="124"/>
        <v>0</v>
      </c>
      <c r="H154" s="30">
        <f t="shared" si="124"/>
        <v>0</v>
      </c>
      <c r="I154" s="30">
        <f t="shared" si="124"/>
        <v>0</v>
      </c>
      <c r="J154" s="30">
        <f t="shared" si="124"/>
        <v>0</v>
      </c>
      <c r="K154" s="30">
        <f t="shared" si="124"/>
        <v>0</v>
      </c>
      <c r="L154" s="30">
        <f t="shared" si="124"/>
        <v>0</v>
      </c>
      <c r="M154" s="30">
        <f t="shared" si="124"/>
        <v>0</v>
      </c>
      <c r="N154" s="30">
        <f t="shared" si="124"/>
        <v>0</v>
      </c>
      <c r="O154" s="30">
        <f t="shared" si="117"/>
        <v>0</v>
      </c>
      <c r="P154" s="30">
        <f t="shared" si="117"/>
        <v>0</v>
      </c>
      <c r="Q154" s="30">
        <f t="shared" si="117"/>
        <v>0</v>
      </c>
      <c r="R154" s="30">
        <f t="shared" si="124"/>
        <v>0</v>
      </c>
      <c r="S154" s="30">
        <f t="shared" si="124"/>
        <v>0</v>
      </c>
      <c r="T154" s="30">
        <f t="shared" si="124"/>
        <v>0</v>
      </c>
      <c r="U154" s="30">
        <f t="shared" si="124"/>
        <v>0</v>
      </c>
      <c r="V154" s="30">
        <f t="shared" si="124"/>
        <v>0</v>
      </c>
      <c r="W154" s="30">
        <f t="shared" si="124"/>
        <v>0</v>
      </c>
      <c r="X154" s="30">
        <f t="shared" si="124"/>
        <v>0</v>
      </c>
      <c r="Y154" s="30">
        <f t="shared" si="124"/>
        <v>0</v>
      </c>
      <c r="Z154" s="30">
        <f t="shared" si="124"/>
        <v>0</v>
      </c>
      <c r="AA154" s="30">
        <f t="shared" si="124"/>
        <v>0</v>
      </c>
      <c r="AB154" s="30">
        <f t="shared" si="124"/>
        <v>0</v>
      </c>
      <c r="AC154" s="30">
        <f t="shared" si="124"/>
        <v>0</v>
      </c>
      <c r="AD154" s="30">
        <f t="shared" si="124"/>
        <v>0</v>
      </c>
      <c r="AE154" s="30">
        <f t="shared" si="124"/>
        <v>0</v>
      </c>
      <c r="AF154" s="30">
        <f t="shared" si="124"/>
        <v>0</v>
      </c>
      <c r="AG154" s="30">
        <f t="shared" si="124"/>
        <v>0</v>
      </c>
      <c r="AH154" s="30">
        <f t="shared" si="124"/>
        <v>0</v>
      </c>
      <c r="AI154" s="30">
        <f t="shared" si="124"/>
        <v>0</v>
      </c>
      <c r="AJ154" s="30">
        <f t="shared" si="124"/>
        <v>0</v>
      </c>
      <c r="AK154" s="30">
        <f t="shared" si="124"/>
        <v>0</v>
      </c>
      <c r="AL154" s="30">
        <f t="shared" si="124"/>
        <v>0</v>
      </c>
      <c r="AM154" s="30">
        <f t="shared" si="124"/>
        <v>0</v>
      </c>
      <c r="AN154" s="30">
        <f t="shared" si="124"/>
        <v>0</v>
      </c>
      <c r="AO154" s="30">
        <f t="shared" si="124"/>
        <v>0</v>
      </c>
      <c r="AP154" s="30">
        <f t="shared" si="124"/>
        <v>0</v>
      </c>
      <c r="AQ154" s="30">
        <f t="shared" si="124"/>
        <v>0</v>
      </c>
      <c r="AR154" s="30">
        <f t="shared" si="124"/>
        <v>0</v>
      </c>
      <c r="AS154" s="30">
        <f t="shared" si="124"/>
        <v>0</v>
      </c>
      <c r="AT154" s="30">
        <f t="shared" si="124"/>
        <v>0</v>
      </c>
      <c r="AU154" s="30">
        <f t="shared" si="124"/>
        <v>0</v>
      </c>
      <c r="AV154" s="30">
        <f t="shared" si="124"/>
        <v>0</v>
      </c>
      <c r="AW154" s="30">
        <f t="shared" si="124"/>
        <v>0</v>
      </c>
      <c r="AX154" s="30">
        <f t="shared" si="124"/>
        <v>0</v>
      </c>
      <c r="AY154" s="30">
        <f t="shared" si="124"/>
        <v>0</v>
      </c>
      <c r="AZ154" s="30">
        <f t="shared" si="124"/>
        <v>0</v>
      </c>
      <c r="BA154" s="30">
        <f t="shared" si="124"/>
        <v>0</v>
      </c>
      <c r="BB154" s="30">
        <f t="shared" si="124"/>
        <v>0</v>
      </c>
      <c r="BC154" s="30">
        <f t="shared" si="124"/>
        <v>0</v>
      </c>
      <c r="BD154" s="30">
        <f t="shared" si="124"/>
        <v>0</v>
      </c>
      <c r="BE154" s="30">
        <f t="shared" si="124"/>
        <v>0</v>
      </c>
      <c r="BF154" s="30">
        <f t="shared" si="124"/>
        <v>0</v>
      </c>
      <c r="BG154" s="30">
        <f t="shared" si="124"/>
        <v>0</v>
      </c>
      <c r="BH154" s="30">
        <f t="shared" si="124"/>
        <v>0</v>
      </c>
      <c r="BI154" s="30">
        <f t="shared" si="124"/>
        <v>0</v>
      </c>
      <c r="BJ154" s="30">
        <f t="shared" si="124"/>
        <v>0</v>
      </c>
      <c r="BK154" s="30">
        <f t="shared" si="124"/>
        <v>0</v>
      </c>
      <c r="BL154" s="30">
        <f t="shared" si="124"/>
        <v>0</v>
      </c>
      <c r="BM154" s="30">
        <f t="shared" si="124"/>
        <v>0</v>
      </c>
      <c r="BN154" s="30">
        <f t="shared" si="124"/>
        <v>0</v>
      </c>
      <c r="BO154" s="30">
        <f t="shared" si="124"/>
        <v>0</v>
      </c>
      <c r="BP154" s="30">
        <f t="shared" si="124"/>
        <v>0</v>
      </c>
      <c r="BQ154" s="30">
        <f t="shared" si="123"/>
        <v>0</v>
      </c>
      <c r="BR154" s="30">
        <f t="shared" si="123"/>
        <v>0</v>
      </c>
      <c r="BS154" s="30">
        <f t="shared" si="123"/>
        <v>0</v>
      </c>
      <c r="BT154" s="30">
        <f t="shared" si="123"/>
        <v>0</v>
      </c>
      <c r="BU154" s="30">
        <f t="shared" si="123"/>
        <v>0</v>
      </c>
      <c r="BV154" s="30">
        <f t="shared" si="123"/>
        <v>0</v>
      </c>
      <c r="BW154" s="30">
        <f t="shared" si="123"/>
        <v>0</v>
      </c>
      <c r="BX154" s="30">
        <f t="shared" si="123"/>
        <v>0</v>
      </c>
      <c r="BY154" s="30">
        <f t="shared" si="123"/>
        <v>0</v>
      </c>
      <c r="BZ154" s="30">
        <f t="shared" si="123"/>
        <v>0</v>
      </c>
      <c r="CA154" s="30">
        <f t="shared" si="123"/>
        <v>0</v>
      </c>
      <c r="CB154" s="30">
        <f t="shared" si="123"/>
        <v>0</v>
      </c>
      <c r="CC154" s="30">
        <f t="shared" si="123"/>
        <v>0</v>
      </c>
      <c r="CD154" s="30">
        <f t="shared" si="123"/>
        <v>0</v>
      </c>
      <c r="CE154" s="30">
        <f t="shared" si="123"/>
        <v>0</v>
      </c>
      <c r="CF154" s="30">
        <f t="shared" si="123"/>
        <v>0</v>
      </c>
      <c r="CG154" s="30">
        <f t="shared" si="123"/>
        <v>0</v>
      </c>
      <c r="CH154" s="33">
        <f t="shared" si="123"/>
        <v>0</v>
      </c>
    </row>
    <row r="155" spans="1:86" ht="15.75" hidden="1" customHeight="1" x14ac:dyDescent="0.3">
      <c r="A155" s="571"/>
      <c r="B155" s="94" t="s">
        <v>8</v>
      </c>
      <c r="C155" s="30">
        <f t="shared" si="114"/>
        <v>0</v>
      </c>
      <c r="D155" s="30">
        <f t="shared" si="115"/>
        <v>0</v>
      </c>
      <c r="E155" s="30">
        <f t="shared" si="115"/>
        <v>0</v>
      </c>
      <c r="F155" s="30">
        <f t="shared" si="124"/>
        <v>0</v>
      </c>
      <c r="G155" s="30">
        <f t="shared" si="124"/>
        <v>0</v>
      </c>
      <c r="H155" s="30">
        <f t="shared" si="124"/>
        <v>0</v>
      </c>
      <c r="I155" s="30">
        <f t="shared" si="124"/>
        <v>0</v>
      </c>
      <c r="J155" s="30">
        <f t="shared" si="124"/>
        <v>0</v>
      </c>
      <c r="K155" s="30">
        <f t="shared" si="124"/>
        <v>0</v>
      </c>
      <c r="L155" s="30">
        <f t="shared" si="124"/>
        <v>0</v>
      </c>
      <c r="M155" s="30">
        <f t="shared" si="124"/>
        <v>0</v>
      </c>
      <c r="N155" s="30">
        <f t="shared" si="124"/>
        <v>0</v>
      </c>
      <c r="O155" s="30">
        <f t="shared" si="117"/>
        <v>0</v>
      </c>
      <c r="P155" s="30">
        <f t="shared" si="117"/>
        <v>0</v>
      </c>
      <c r="Q155" s="30">
        <f t="shared" si="117"/>
        <v>0</v>
      </c>
      <c r="R155" s="30">
        <f t="shared" si="124"/>
        <v>0</v>
      </c>
      <c r="S155" s="30">
        <f t="shared" si="124"/>
        <v>0</v>
      </c>
      <c r="T155" s="30">
        <f t="shared" si="124"/>
        <v>0</v>
      </c>
      <c r="U155" s="30">
        <f t="shared" si="124"/>
        <v>0</v>
      </c>
      <c r="V155" s="30">
        <f t="shared" si="124"/>
        <v>0</v>
      </c>
      <c r="W155" s="30">
        <f t="shared" si="124"/>
        <v>0</v>
      </c>
      <c r="X155" s="30">
        <f t="shared" si="124"/>
        <v>0</v>
      </c>
      <c r="Y155" s="30">
        <f t="shared" si="124"/>
        <v>0</v>
      </c>
      <c r="Z155" s="30">
        <f t="shared" si="124"/>
        <v>0</v>
      </c>
      <c r="AA155" s="30">
        <f t="shared" si="124"/>
        <v>0</v>
      </c>
      <c r="AB155" s="30">
        <f t="shared" si="124"/>
        <v>0</v>
      </c>
      <c r="AC155" s="30">
        <f t="shared" si="124"/>
        <v>0</v>
      </c>
      <c r="AD155" s="30">
        <f t="shared" si="124"/>
        <v>0</v>
      </c>
      <c r="AE155" s="30">
        <f t="shared" si="124"/>
        <v>0</v>
      </c>
      <c r="AF155" s="30">
        <f t="shared" si="124"/>
        <v>0</v>
      </c>
      <c r="AG155" s="30">
        <f t="shared" si="124"/>
        <v>0</v>
      </c>
      <c r="AH155" s="30">
        <f t="shared" si="124"/>
        <v>0</v>
      </c>
      <c r="AI155" s="30">
        <f t="shared" si="124"/>
        <v>0</v>
      </c>
      <c r="AJ155" s="30">
        <f t="shared" si="124"/>
        <v>0</v>
      </c>
      <c r="AK155" s="30">
        <f t="shared" si="124"/>
        <v>0</v>
      </c>
      <c r="AL155" s="30">
        <f t="shared" si="124"/>
        <v>0</v>
      </c>
      <c r="AM155" s="30">
        <f t="shared" si="124"/>
        <v>0</v>
      </c>
      <c r="AN155" s="30">
        <f t="shared" si="124"/>
        <v>0</v>
      </c>
      <c r="AO155" s="30">
        <f t="shared" si="124"/>
        <v>0</v>
      </c>
      <c r="AP155" s="30">
        <f t="shared" si="124"/>
        <v>0</v>
      </c>
      <c r="AQ155" s="30">
        <f t="shared" si="124"/>
        <v>0</v>
      </c>
      <c r="AR155" s="30">
        <f t="shared" si="124"/>
        <v>0</v>
      </c>
      <c r="AS155" s="30">
        <f t="shared" si="124"/>
        <v>0</v>
      </c>
      <c r="AT155" s="30">
        <f t="shared" si="124"/>
        <v>0</v>
      </c>
      <c r="AU155" s="30">
        <f t="shared" si="124"/>
        <v>0</v>
      </c>
      <c r="AV155" s="30">
        <f t="shared" si="124"/>
        <v>0</v>
      </c>
      <c r="AW155" s="30">
        <f t="shared" si="124"/>
        <v>0</v>
      </c>
      <c r="AX155" s="30">
        <f t="shared" si="124"/>
        <v>0</v>
      </c>
      <c r="AY155" s="30">
        <f t="shared" si="124"/>
        <v>0</v>
      </c>
      <c r="AZ155" s="30">
        <f t="shared" si="124"/>
        <v>0</v>
      </c>
      <c r="BA155" s="30">
        <f t="shared" si="124"/>
        <v>0</v>
      </c>
      <c r="BB155" s="30">
        <f t="shared" si="124"/>
        <v>0</v>
      </c>
      <c r="BC155" s="30">
        <f t="shared" si="124"/>
        <v>0</v>
      </c>
      <c r="BD155" s="30">
        <f t="shared" si="124"/>
        <v>0</v>
      </c>
      <c r="BE155" s="30">
        <f t="shared" si="124"/>
        <v>0</v>
      </c>
      <c r="BF155" s="30">
        <f t="shared" si="124"/>
        <v>0</v>
      </c>
      <c r="BG155" s="30">
        <f t="shared" si="124"/>
        <v>0</v>
      </c>
      <c r="BH155" s="30">
        <f t="shared" si="124"/>
        <v>0</v>
      </c>
      <c r="BI155" s="30">
        <f t="shared" si="124"/>
        <v>0</v>
      </c>
      <c r="BJ155" s="30">
        <f t="shared" si="124"/>
        <v>0</v>
      </c>
      <c r="BK155" s="30">
        <f t="shared" si="124"/>
        <v>0</v>
      </c>
      <c r="BL155" s="30">
        <f t="shared" si="124"/>
        <v>0</v>
      </c>
      <c r="BM155" s="30">
        <f t="shared" si="124"/>
        <v>0</v>
      </c>
      <c r="BN155" s="30">
        <f t="shared" si="124"/>
        <v>0</v>
      </c>
      <c r="BO155" s="30">
        <f t="shared" si="124"/>
        <v>0</v>
      </c>
      <c r="BP155" s="30">
        <f t="shared" si="124"/>
        <v>0</v>
      </c>
      <c r="BQ155" s="30">
        <f t="shared" si="123"/>
        <v>0</v>
      </c>
      <c r="BR155" s="30">
        <f t="shared" si="123"/>
        <v>0</v>
      </c>
      <c r="BS155" s="30">
        <f t="shared" si="123"/>
        <v>0</v>
      </c>
      <c r="BT155" s="30">
        <f t="shared" si="123"/>
        <v>0</v>
      </c>
      <c r="BU155" s="30">
        <f t="shared" si="123"/>
        <v>0</v>
      </c>
      <c r="BV155" s="30">
        <f t="shared" si="123"/>
        <v>0</v>
      </c>
      <c r="BW155" s="30">
        <f t="shared" si="123"/>
        <v>0</v>
      </c>
      <c r="BX155" s="30">
        <f t="shared" si="123"/>
        <v>0</v>
      </c>
      <c r="BY155" s="30">
        <f t="shared" si="123"/>
        <v>0</v>
      </c>
      <c r="BZ155" s="30">
        <f t="shared" si="123"/>
        <v>0</v>
      </c>
      <c r="CA155" s="30">
        <f t="shared" si="123"/>
        <v>0</v>
      </c>
      <c r="CB155" s="30">
        <f t="shared" si="123"/>
        <v>0</v>
      </c>
      <c r="CC155" s="30">
        <f t="shared" si="123"/>
        <v>0</v>
      </c>
      <c r="CD155" s="30">
        <f t="shared" si="123"/>
        <v>0</v>
      </c>
      <c r="CE155" s="30">
        <f t="shared" si="123"/>
        <v>0</v>
      </c>
      <c r="CF155" s="30">
        <f t="shared" si="123"/>
        <v>0</v>
      </c>
      <c r="CG155" s="30">
        <f t="shared" si="123"/>
        <v>0</v>
      </c>
      <c r="CH155" s="33">
        <f t="shared" si="123"/>
        <v>0</v>
      </c>
    </row>
    <row r="156" spans="1:86" ht="15.75" hidden="1" customHeight="1" x14ac:dyDescent="0.3">
      <c r="A156" s="571"/>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71"/>
      <c r="B157" s="281" t="s">
        <v>26</v>
      </c>
      <c r="C157" s="30">
        <f>SUM(C143:C156)</f>
        <v>0</v>
      </c>
      <c r="D157" s="30">
        <f>SUM(D143:D156)</f>
        <v>0</v>
      </c>
      <c r="E157" s="30">
        <f t="shared" ref="E157:BP157" si="125">SUM(E143:E156)</f>
        <v>0</v>
      </c>
      <c r="F157" s="30">
        <f t="shared" si="125"/>
        <v>0</v>
      </c>
      <c r="G157" s="30">
        <f t="shared" si="125"/>
        <v>0</v>
      </c>
      <c r="H157" s="30">
        <f t="shared" si="125"/>
        <v>0</v>
      </c>
      <c r="I157" s="30">
        <f t="shared" si="125"/>
        <v>0</v>
      </c>
      <c r="J157" s="30">
        <f t="shared" si="125"/>
        <v>0</v>
      </c>
      <c r="K157" s="30">
        <f t="shared" si="125"/>
        <v>0</v>
      </c>
      <c r="L157" s="30">
        <f t="shared" si="125"/>
        <v>0</v>
      </c>
      <c r="M157" s="30">
        <f t="shared" si="125"/>
        <v>0</v>
      </c>
      <c r="N157" s="30">
        <f t="shared" si="125"/>
        <v>0</v>
      </c>
      <c r="O157" s="30">
        <f t="shared" si="125"/>
        <v>0</v>
      </c>
      <c r="P157" s="30">
        <f t="shared" si="125"/>
        <v>0</v>
      </c>
      <c r="Q157" s="30">
        <f t="shared" si="125"/>
        <v>0</v>
      </c>
      <c r="R157" s="30">
        <f t="shared" si="125"/>
        <v>0</v>
      </c>
      <c r="S157" s="30">
        <f t="shared" si="125"/>
        <v>0</v>
      </c>
      <c r="T157" s="30">
        <f t="shared" si="125"/>
        <v>0</v>
      </c>
      <c r="U157" s="30">
        <f t="shared" si="125"/>
        <v>0</v>
      </c>
      <c r="V157" s="30">
        <f t="shared" si="125"/>
        <v>0</v>
      </c>
      <c r="W157" s="30">
        <f t="shared" si="125"/>
        <v>0</v>
      </c>
      <c r="X157" s="30">
        <f t="shared" si="125"/>
        <v>0</v>
      </c>
      <c r="Y157" s="30">
        <f t="shared" si="125"/>
        <v>0</v>
      </c>
      <c r="Z157" s="30">
        <f t="shared" si="125"/>
        <v>0</v>
      </c>
      <c r="AA157" s="30">
        <f t="shared" si="125"/>
        <v>0</v>
      </c>
      <c r="AB157" s="30">
        <f t="shared" si="125"/>
        <v>0</v>
      </c>
      <c r="AC157" s="30">
        <f t="shared" si="125"/>
        <v>0</v>
      </c>
      <c r="AD157" s="30">
        <f t="shared" si="125"/>
        <v>0</v>
      </c>
      <c r="AE157" s="30">
        <f t="shared" si="125"/>
        <v>0</v>
      </c>
      <c r="AF157" s="30">
        <f t="shared" si="125"/>
        <v>0</v>
      </c>
      <c r="AG157" s="30">
        <f t="shared" si="125"/>
        <v>0</v>
      </c>
      <c r="AH157" s="30">
        <f t="shared" si="125"/>
        <v>0</v>
      </c>
      <c r="AI157" s="30">
        <f t="shared" si="125"/>
        <v>0</v>
      </c>
      <c r="AJ157" s="30">
        <f t="shared" si="125"/>
        <v>0</v>
      </c>
      <c r="AK157" s="30">
        <f t="shared" si="125"/>
        <v>0</v>
      </c>
      <c r="AL157" s="30">
        <f t="shared" si="125"/>
        <v>0</v>
      </c>
      <c r="AM157" s="30">
        <f t="shared" si="125"/>
        <v>0</v>
      </c>
      <c r="AN157" s="30">
        <f t="shared" si="125"/>
        <v>0</v>
      </c>
      <c r="AO157" s="30">
        <f t="shared" si="125"/>
        <v>0</v>
      </c>
      <c r="AP157" s="30">
        <f t="shared" si="125"/>
        <v>0</v>
      </c>
      <c r="AQ157" s="30">
        <f t="shared" si="125"/>
        <v>0</v>
      </c>
      <c r="AR157" s="30">
        <f t="shared" si="125"/>
        <v>0</v>
      </c>
      <c r="AS157" s="30">
        <f t="shared" si="125"/>
        <v>0</v>
      </c>
      <c r="AT157" s="30">
        <f t="shared" si="125"/>
        <v>0</v>
      </c>
      <c r="AU157" s="30">
        <f t="shared" si="125"/>
        <v>0</v>
      </c>
      <c r="AV157" s="30">
        <f t="shared" si="125"/>
        <v>0</v>
      </c>
      <c r="AW157" s="30">
        <f t="shared" si="125"/>
        <v>0</v>
      </c>
      <c r="AX157" s="30">
        <f t="shared" si="125"/>
        <v>0</v>
      </c>
      <c r="AY157" s="30">
        <f t="shared" si="125"/>
        <v>0</v>
      </c>
      <c r="AZ157" s="30">
        <f t="shared" si="125"/>
        <v>0</v>
      </c>
      <c r="BA157" s="30">
        <f t="shared" si="125"/>
        <v>0</v>
      </c>
      <c r="BB157" s="30">
        <f t="shared" si="125"/>
        <v>0</v>
      </c>
      <c r="BC157" s="30">
        <f t="shared" si="125"/>
        <v>0</v>
      </c>
      <c r="BD157" s="30">
        <f t="shared" si="125"/>
        <v>0</v>
      </c>
      <c r="BE157" s="30">
        <f t="shared" si="125"/>
        <v>0</v>
      </c>
      <c r="BF157" s="30">
        <f t="shared" si="125"/>
        <v>0</v>
      </c>
      <c r="BG157" s="30">
        <f t="shared" si="125"/>
        <v>0</v>
      </c>
      <c r="BH157" s="30">
        <f t="shared" si="125"/>
        <v>0</v>
      </c>
      <c r="BI157" s="30">
        <f t="shared" si="125"/>
        <v>0</v>
      </c>
      <c r="BJ157" s="30">
        <f t="shared" si="125"/>
        <v>0</v>
      </c>
      <c r="BK157" s="30">
        <f t="shared" si="125"/>
        <v>0</v>
      </c>
      <c r="BL157" s="30">
        <f t="shared" si="125"/>
        <v>0</v>
      </c>
      <c r="BM157" s="30">
        <f t="shared" si="125"/>
        <v>0</v>
      </c>
      <c r="BN157" s="30">
        <f t="shared" si="125"/>
        <v>0</v>
      </c>
      <c r="BO157" s="30">
        <f t="shared" si="125"/>
        <v>0</v>
      </c>
      <c r="BP157" s="30">
        <f t="shared" si="125"/>
        <v>0</v>
      </c>
      <c r="BQ157" s="30">
        <f t="shared" ref="BQ157:CH157" si="126">SUM(BQ143:BQ156)</f>
        <v>0</v>
      </c>
      <c r="BR157" s="30">
        <f t="shared" si="126"/>
        <v>0</v>
      </c>
      <c r="BS157" s="30">
        <f t="shared" si="126"/>
        <v>0</v>
      </c>
      <c r="BT157" s="30">
        <f t="shared" si="126"/>
        <v>0</v>
      </c>
      <c r="BU157" s="30">
        <f t="shared" si="126"/>
        <v>0</v>
      </c>
      <c r="BV157" s="30">
        <f t="shared" si="126"/>
        <v>0</v>
      </c>
      <c r="BW157" s="30">
        <f t="shared" si="126"/>
        <v>0</v>
      </c>
      <c r="BX157" s="30">
        <f t="shared" si="126"/>
        <v>0</v>
      </c>
      <c r="BY157" s="30">
        <f t="shared" si="126"/>
        <v>0</v>
      </c>
      <c r="BZ157" s="30">
        <f t="shared" si="126"/>
        <v>0</v>
      </c>
      <c r="CA157" s="30">
        <f t="shared" si="126"/>
        <v>0</v>
      </c>
      <c r="CB157" s="30">
        <f t="shared" si="126"/>
        <v>0</v>
      </c>
      <c r="CC157" s="30">
        <f t="shared" si="126"/>
        <v>0</v>
      </c>
      <c r="CD157" s="30">
        <f t="shared" si="126"/>
        <v>0</v>
      </c>
      <c r="CE157" s="30">
        <f t="shared" si="126"/>
        <v>0</v>
      </c>
      <c r="CF157" s="30">
        <f t="shared" si="126"/>
        <v>0</v>
      </c>
      <c r="CG157" s="30">
        <f t="shared" si="126"/>
        <v>0</v>
      </c>
      <c r="CH157" s="33">
        <f t="shared" si="126"/>
        <v>0</v>
      </c>
    </row>
    <row r="158" spans="1:86" ht="16.5" hidden="1" customHeight="1" thickBot="1" x14ac:dyDescent="0.35">
      <c r="A158" s="572"/>
      <c r="B158" s="156" t="s">
        <v>27</v>
      </c>
      <c r="C158" s="31">
        <f>C157</f>
        <v>0</v>
      </c>
      <c r="D158" s="31">
        <f>C158+D157</f>
        <v>0</v>
      </c>
      <c r="E158" s="31">
        <f t="shared" ref="E158:BP158" si="127">D158+E157</f>
        <v>0</v>
      </c>
      <c r="F158" s="31">
        <f t="shared" si="127"/>
        <v>0</v>
      </c>
      <c r="G158" s="31">
        <f t="shared" si="127"/>
        <v>0</v>
      </c>
      <c r="H158" s="31">
        <f t="shared" si="127"/>
        <v>0</v>
      </c>
      <c r="I158" s="31">
        <f t="shared" si="127"/>
        <v>0</v>
      </c>
      <c r="J158" s="31">
        <f t="shared" si="127"/>
        <v>0</v>
      </c>
      <c r="K158" s="31">
        <f t="shared" si="127"/>
        <v>0</v>
      </c>
      <c r="L158" s="31">
        <f t="shared" si="127"/>
        <v>0</v>
      </c>
      <c r="M158" s="31">
        <f t="shared" si="127"/>
        <v>0</v>
      </c>
      <c r="N158" s="31">
        <f t="shared" si="127"/>
        <v>0</v>
      </c>
      <c r="O158" s="31">
        <f t="shared" si="127"/>
        <v>0</v>
      </c>
      <c r="P158" s="31">
        <f t="shared" si="127"/>
        <v>0</v>
      </c>
      <c r="Q158" s="31">
        <f t="shared" si="127"/>
        <v>0</v>
      </c>
      <c r="R158" s="31">
        <f t="shared" si="127"/>
        <v>0</v>
      </c>
      <c r="S158" s="31">
        <f t="shared" si="127"/>
        <v>0</v>
      </c>
      <c r="T158" s="31">
        <f t="shared" si="127"/>
        <v>0</v>
      </c>
      <c r="U158" s="31">
        <f t="shared" si="127"/>
        <v>0</v>
      </c>
      <c r="V158" s="31">
        <f t="shared" si="127"/>
        <v>0</v>
      </c>
      <c r="W158" s="31">
        <f t="shared" si="127"/>
        <v>0</v>
      </c>
      <c r="X158" s="31">
        <f t="shared" si="127"/>
        <v>0</v>
      </c>
      <c r="Y158" s="31">
        <f t="shared" si="127"/>
        <v>0</v>
      </c>
      <c r="Z158" s="31">
        <f t="shared" si="127"/>
        <v>0</v>
      </c>
      <c r="AA158" s="31">
        <f t="shared" si="127"/>
        <v>0</v>
      </c>
      <c r="AB158" s="31">
        <f t="shared" si="127"/>
        <v>0</v>
      </c>
      <c r="AC158" s="31">
        <f t="shared" si="127"/>
        <v>0</v>
      </c>
      <c r="AD158" s="31">
        <f t="shared" si="127"/>
        <v>0</v>
      </c>
      <c r="AE158" s="31">
        <f t="shared" si="127"/>
        <v>0</v>
      </c>
      <c r="AF158" s="31">
        <f t="shared" si="127"/>
        <v>0</v>
      </c>
      <c r="AG158" s="31">
        <f t="shared" si="127"/>
        <v>0</v>
      </c>
      <c r="AH158" s="31">
        <f t="shared" si="127"/>
        <v>0</v>
      </c>
      <c r="AI158" s="31">
        <f t="shared" si="127"/>
        <v>0</v>
      </c>
      <c r="AJ158" s="31">
        <f t="shared" si="127"/>
        <v>0</v>
      </c>
      <c r="AK158" s="31">
        <f t="shared" si="127"/>
        <v>0</v>
      </c>
      <c r="AL158" s="31">
        <f t="shared" si="127"/>
        <v>0</v>
      </c>
      <c r="AM158" s="31">
        <f t="shared" si="127"/>
        <v>0</v>
      </c>
      <c r="AN158" s="31">
        <f t="shared" si="127"/>
        <v>0</v>
      </c>
      <c r="AO158" s="31">
        <f t="shared" si="127"/>
        <v>0</v>
      </c>
      <c r="AP158" s="31">
        <f t="shared" si="127"/>
        <v>0</v>
      </c>
      <c r="AQ158" s="31">
        <f t="shared" si="127"/>
        <v>0</v>
      </c>
      <c r="AR158" s="31">
        <f t="shared" si="127"/>
        <v>0</v>
      </c>
      <c r="AS158" s="31">
        <f t="shared" si="127"/>
        <v>0</v>
      </c>
      <c r="AT158" s="31">
        <f t="shared" si="127"/>
        <v>0</v>
      </c>
      <c r="AU158" s="31">
        <f t="shared" si="127"/>
        <v>0</v>
      </c>
      <c r="AV158" s="31">
        <f t="shared" si="127"/>
        <v>0</v>
      </c>
      <c r="AW158" s="31">
        <f t="shared" si="127"/>
        <v>0</v>
      </c>
      <c r="AX158" s="31">
        <f t="shared" si="127"/>
        <v>0</v>
      </c>
      <c r="AY158" s="31">
        <f t="shared" si="127"/>
        <v>0</v>
      </c>
      <c r="AZ158" s="31">
        <f t="shared" si="127"/>
        <v>0</v>
      </c>
      <c r="BA158" s="31">
        <f t="shared" si="127"/>
        <v>0</v>
      </c>
      <c r="BB158" s="31">
        <f t="shared" si="127"/>
        <v>0</v>
      </c>
      <c r="BC158" s="31">
        <f t="shared" si="127"/>
        <v>0</v>
      </c>
      <c r="BD158" s="31">
        <f t="shared" si="127"/>
        <v>0</v>
      </c>
      <c r="BE158" s="31">
        <f t="shared" si="127"/>
        <v>0</v>
      </c>
      <c r="BF158" s="31">
        <f t="shared" si="127"/>
        <v>0</v>
      </c>
      <c r="BG158" s="31">
        <f t="shared" si="127"/>
        <v>0</v>
      </c>
      <c r="BH158" s="31">
        <f t="shared" si="127"/>
        <v>0</v>
      </c>
      <c r="BI158" s="31">
        <f t="shared" si="127"/>
        <v>0</v>
      </c>
      <c r="BJ158" s="31">
        <f t="shared" si="127"/>
        <v>0</v>
      </c>
      <c r="BK158" s="31">
        <f t="shared" si="127"/>
        <v>0</v>
      </c>
      <c r="BL158" s="31">
        <f t="shared" si="127"/>
        <v>0</v>
      </c>
      <c r="BM158" s="31">
        <f t="shared" si="127"/>
        <v>0</v>
      </c>
      <c r="BN158" s="31">
        <f t="shared" si="127"/>
        <v>0</v>
      </c>
      <c r="BO158" s="31">
        <f t="shared" si="127"/>
        <v>0</v>
      </c>
      <c r="BP158" s="31">
        <f t="shared" si="127"/>
        <v>0</v>
      </c>
      <c r="BQ158" s="31">
        <f t="shared" ref="BQ158:CH158" si="128">BP158+BQ157</f>
        <v>0</v>
      </c>
      <c r="BR158" s="31">
        <f t="shared" si="128"/>
        <v>0</v>
      </c>
      <c r="BS158" s="31">
        <f t="shared" si="128"/>
        <v>0</v>
      </c>
      <c r="BT158" s="31">
        <f t="shared" si="128"/>
        <v>0</v>
      </c>
      <c r="BU158" s="31">
        <f t="shared" si="128"/>
        <v>0</v>
      </c>
      <c r="BV158" s="31">
        <f t="shared" si="128"/>
        <v>0</v>
      </c>
      <c r="BW158" s="31">
        <f t="shared" si="128"/>
        <v>0</v>
      </c>
      <c r="BX158" s="31">
        <f t="shared" si="128"/>
        <v>0</v>
      </c>
      <c r="BY158" s="31">
        <f t="shared" si="128"/>
        <v>0</v>
      </c>
      <c r="BZ158" s="31">
        <f t="shared" si="128"/>
        <v>0</v>
      </c>
      <c r="CA158" s="31">
        <f t="shared" si="128"/>
        <v>0</v>
      </c>
      <c r="CB158" s="31">
        <f t="shared" si="128"/>
        <v>0</v>
      </c>
      <c r="CC158" s="31">
        <f t="shared" si="128"/>
        <v>0</v>
      </c>
      <c r="CD158" s="31">
        <f t="shared" si="128"/>
        <v>0</v>
      </c>
      <c r="CE158" s="31">
        <f t="shared" si="128"/>
        <v>0</v>
      </c>
      <c r="CF158" s="31">
        <f t="shared" si="128"/>
        <v>0</v>
      </c>
      <c r="CG158" s="31">
        <f t="shared" si="128"/>
        <v>0</v>
      </c>
      <c r="CH158" s="34">
        <f t="shared" si="128"/>
        <v>0</v>
      </c>
    </row>
    <row r="159" spans="1:86" hidden="1" x14ac:dyDescent="0.3">
      <c r="A159" s="113"/>
      <c r="B159" s="113"/>
      <c r="C159" s="116"/>
      <c r="D159" s="116"/>
      <c r="E159" s="116"/>
      <c r="F159" s="116"/>
      <c r="G159" s="116"/>
      <c r="H159" s="116"/>
      <c r="I159" s="116"/>
      <c r="J159" s="116"/>
      <c r="K159" s="116"/>
      <c r="L159" s="116"/>
      <c r="M159" s="116"/>
      <c r="N159" s="116"/>
    </row>
    <row r="160" spans="1:86" ht="15" hidden="1" thickBot="1" x14ac:dyDescent="0.35">
      <c r="A160" s="113"/>
      <c r="B160" s="113"/>
      <c r="C160" s="116"/>
      <c r="D160" s="116"/>
      <c r="E160" s="116"/>
      <c r="F160" s="116"/>
      <c r="G160" s="116"/>
      <c r="H160" s="116"/>
      <c r="I160" s="116"/>
      <c r="J160" s="116"/>
      <c r="K160" s="116"/>
      <c r="L160" s="116"/>
      <c r="M160" s="116"/>
      <c r="N160" s="116"/>
    </row>
    <row r="161" spans="1:86" ht="16.2" hidden="1" thickBot="1" x14ac:dyDescent="0.35">
      <c r="A161" s="570" t="s">
        <v>128</v>
      </c>
      <c r="B161" s="307" t="s">
        <v>124</v>
      </c>
      <c r="C161" s="174">
        <f>C$4</f>
        <v>44927</v>
      </c>
      <c r="D161" s="174">
        <f t="shared" ref="D161:BO161" si="129">D$4</f>
        <v>44958</v>
      </c>
      <c r="E161" s="174">
        <f t="shared" si="129"/>
        <v>44986</v>
      </c>
      <c r="F161" s="174">
        <f t="shared" si="129"/>
        <v>45017</v>
      </c>
      <c r="G161" s="174">
        <f t="shared" si="129"/>
        <v>45047</v>
      </c>
      <c r="H161" s="174">
        <f t="shared" si="129"/>
        <v>45078</v>
      </c>
      <c r="I161" s="174">
        <f t="shared" si="129"/>
        <v>45108</v>
      </c>
      <c r="J161" s="174">
        <f t="shared" si="129"/>
        <v>45139</v>
      </c>
      <c r="K161" s="174">
        <f t="shared" si="129"/>
        <v>45170</v>
      </c>
      <c r="L161" s="174">
        <f t="shared" si="129"/>
        <v>45200</v>
      </c>
      <c r="M161" s="174">
        <f t="shared" si="129"/>
        <v>45231</v>
      </c>
      <c r="N161" s="174">
        <f t="shared" si="129"/>
        <v>45261</v>
      </c>
      <c r="O161" s="174">
        <f t="shared" si="129"/>
        <v>45292</v>
      </c>
      <c r="P161" s="174">
        <f t="shared" si="129"/>
        <v>45323</v>
      </c>
      <c r="Q161" s="174">
        <f t="shared" si="129"/>
        <v>45352</v>
      </c>
      <c r="R161" s="174">
        <f t="shared" si="129"/>
        <v>45383</v>
      </c>
      <c r="S161" s="174">
        <f t="shared" si="129"/>
        <v>45413</v>
      </c>
      <c r="T161" s="174">
        <f t="shared" si="129"/>
        <v>45444</v>
      </c>
      <c r="U161" s="174">
        <f t="shared" si="129"/>
        <v>45474</v>
      </c>
      <c r="V161" s="174">
        <f t="shared" si="129"/>
        <v>45505</v>
      </c>
      <c r="W161" s="174">
        <f t="shared" si="129"/>
        <v>45536</v>
      </c>
      <c r="X161" s="174">
        <f t="shared" si="129"/>
        <v>45566</v>
      </c>
      <c r="Y161" s="174">
        <f t="shared" si="129"/>
        <v>45597</v>
      </c>
      <c r="Z161" s="174">
        <f t="shared" si="129"/>
        <v>45627</v>
      </c>
      <c r="AA161" s="174">
        <f t="shared" si="129"/>
        <v>45658</v>
      </c>
      <c r="AB161" s="174">
        <f t="shared" si="129"/>
        <v>45689</v>
      </c>
      <c r="AC161" s="174">
        <f t="shared" si="129"/>
        <v>45717</v>
      </c>
      <c r="AD161" s="174">
        <f t="shared" si="129"/>
        <v>45748</v>
      </c>
      <c r="AE161" s="174">
        <f t="shared" si="129"/>
        <v>45778</v>
      </c>
      <c r="AF161" s="174">
        <f t="shared" si="129"/>
        <v>45809</v>
      </c>
      <c r="AG161" s="174">
        <f t="shared" si="129"/>
        <v>45839</v>
      </c>
      <c r="AH161" s="174">
        <f t="shared" si="129"/>
        <v>45870</v>
      </c>
      <c r="AI161" s="174">
        <f t="shared" si="129"/>
        <v>45901</v>
      </c>
      <c r="AJ161" s="174">
        <f t="shared" si="129"/>
        <v>45931</v>
      </c>
      <c r="AK161" s="174">
        <f t="shared" si="129"/>
        <v>45962</v>
      </c>
      <c r="AL161" s="174">
        <f t="shared" si="129"/>
        <v>45992</v>
      </c>
      <c r="AM161" s="174">
        <f t="shared" si="129"/>
        <v>46023</v>
      </c>
      <c r="AN161" s="174">
        <f t="shared" si="129"/>
        <v>46054</v>
      </c>
      <c r="AO161" s="174">
        <f t="shared" si="129"/>
        <v>46082</v>
      </c>
      <c r="AP161" s="174">
        <f t="shared" si="129"/>
        <v>46113</v>
      </c>
      <c r="AQ161" s="174">
        <f t="shared" si="129"/>
        <v>46143</v>
      </c>
      <c r="AR161" s="174">
        <f t="shared" si="129"/>
        <v>46174</v>
      </c>
      <c r="AS161" s="174">
        <f t="shared" si="129"/>
        <v>46204</v>
      </c>
      <c r="AT161" s="174">
        <f t="shared" si="129"/>
        <v>46235</v>
      </c>
      <c r="AU161" s="174">
        <f t="shared" si="129"/>
        <v>46266</v>
      </c>
      <c r="AV161" s="174">
        <f t="shared" si="129"/>
        <v>46296</v>
      </c>
      <c r="AW161" s="174">
        <f t="shared" si="129"/>
        <v>46327</v>
      </c>
      <c r="AX161" s="174">
        <f t="shared" si="129"/>
        <v>46357</v>
      </c>
      <c r="AY161" s="174">
        <f t="shared" si="129"/>
        <v>46388</v>
      </c>
      <c r="AZ161" s="174">
        <f t="shared" si="129"/>
        <v>46419</v>
      </c>
      <c r="BA161" s="174">
        <f t="shared" si="129"/>
        <v>46447</v>
      </c>
      <c r="BB161" s="174">
        <f t="shared" si="129"/>
        <v>46478</v>
      </c>
      <c r="BC161" s="174">
        <f t="shared" si="129"/>
        <v>46508</v>
      </c>
      <c r="BD161" s="174">
        <f t="shared" si="129"/>
        <v>46539</v>
      </c>
      <c r="BE161" s="174">
        <f t="shared" si="129"/>
        <v>46569</v>
      </c>
      <c r="BF161" s="174">
        <f t="shared" si="129"/>
        <v>46600</v>
      </c>
      <c r="BG161" s="174">
        <f t="shared" si="129"/>
        <v>46631</v>
      </c>
      <c r="BH161" s="174">
        <f t="shared" si="129"/>
        <v>46661</v>
      </c>
      <c r="BI161" s="174">
        <f t="shared" si="129"/>
        <v>46692</v>
      </c>
      <c r="BJ161" s="174">
        <f t="shared" si="129"/>
        <v>46722</v>
      </c>
      <c r="BK161" s="174">
        <f t="shared" si="129"/>
        <v>46753</v>
      </c>
      <c r="BL161" s="174">
        <f t="shared" si="129"/>
        <v>46784</v>
      </c>
      <c r="BM161" s="174">
        <f t="shared" si="129"/>
        <v>46813</v>
      </c>
      <c r="BN161" s="174">
        <f t="shared" si="129"/>
        <v>46844</v>
      </c>
      <c r="BO161" s="174">
        <f t="shared" si="129"/>
        <v>46874</v>
      </c>
      <c r="BP161" s="174">
        <f t="shared" ref="BP161:CH161" si="130">BP$4</f>
        <v>46905</v>
      </c>
      <c r="BQ161" s="174">
        <f t="shared" si="130"/>
        <v>46935</v>
      </c>
      <c r="BR161" s="174">
        <f t="shared" si="130"/>
        <v>46966</v>
      </c>
      <c r="BS161" s="174">
        <f t="shared" si="130"/>
        <v>46997</v>
      </c>
      <c r="BT161" s="174">
        <f t="shared" si="130"/>
        <v>47027</v>
      </c>
      <c r="BU161" s="174">
        <f t="shared" si="130"/>
        <v>47058</v>
      </c>
      <c r="BV161" s="174">
        <f t="shared" si="130"/>
        <v>47088</v>
      </c>
      <c r="BW161" s="174">
        <f t="shared" si="130"/>
        <v>47119</v>
      </c>
      <c r="BX161" s="174">
        <f t="shared" si="130"/>
        <v>47150</v>
      </c>
      <c r="BY161" s="174">
        <f t="shared" si="130"/>
        <v>47178</v>
      </c>
      <c r="BZ161" s="174">
        <f t="shared" si="130"/>
        <v>47209</v>
      </c>
      <c r="CA161" s="174">
        <f t="shared" si="130"/>
        <v>47239</v>
      </c>
      <c r="CB161" s="174">
        <f t="shared" si="130"/>
        <v>47270</v>
      </c>
      <c r="CC161" s="174">
        <f t="shared" si="130"/>
        <v>47300</v>
      </c>
      <c r="CD161" s="174">
        <f t="shared" si="130"/>
        <v>47331</v>
      </c>
      <c r="CE161" s="174">
        <f t="shared" si="130"/>
        <v>47362</v>
      </c>
      <c r="CF161" s="174">
        <f t="shared" si="130"/>
        <v>47392</v>
      </c>
      <c r="CG161" s="174">
        <f t="shared" si="130"/>
        <v>47423</v>
      </c>
      <c r="CH161" s="175">
        <f t="shared" si="130"/>
        <v>47453</v>
      </c>
    </row>
    <row r="162" spans="1:86" hidden="1" x14ac:dyDescent="0.3">
      <c r="A162" s="571"/>
      <c r="B162" s="284" t="s">
        <v>20</v>
      </c>
      <c r="C162" s="30">
        <f>IF(C23=0,0,((C5*0.5)-C41)*C78*C127*C$2)</f>
        <v>0</v>
      </c>
      <c r="D162" s="30">
        <f>IF(D23=0,0,((D5*0.5)+C23-D41)*D78*D127*D$2)</f>
        <v>0</v>
      </c>
      <c r="E162" s="30">
        <f t="shared" ref="E162:BP163" si="131">IF(E23=0,0,((E5*0.5)+D23-E41)*E78*E127*E$2)</f>
        <v>0</v>
      </c>
      <c r="F162" s="30">
        <f t="shared" si="131"/>
        <v>0</v>
      </c>
      <c r="G162" s="30">
        <f t="shared" si="131"/>
        <v>0</v>
      </c>
      <c r="H162" s="30">
        <f t="shared" si="131"/>
        <v>0</v>
      </c>
      <c r="I162" s="30">
        <f t="shared" si="131"/>
        <v>0</v>
      </c>
      <c r="J162" s="30">
        <f t="shared" si="131"/>
        <v>0</v>
      </c>
      <c r="K162" s="30">
        <f t="shared" si="131"/>
        <v>0</v>
      </c>
      <c r="L162" s="30">
        <f t="shared" si="131"/>
        <v>0</v>
      </c>
      <c r="M162" s="30">
        <f t="shared" si="131"/>
        <v>0</v>
      </c>
      <c r="N162" s="30">
        <f t="shared" si="131"/>
        <v>0</v>
      </c>
      <c r="O162" s="30">
        <f t="shared" si="131"/>
        <v>0</v>
      </c>
      <c r="P162" s="30">
        <f t="shared" si="131"/>
        <v>0</v>
      </c>
      <c r="Q162" s="30">
        <f t="shared" si="131"/>
        <v>0</v>
      </c>
      <c r="R162" s="30">
        <f t="shared" si="131"/>
        <v>0</v>
      </c>
      <c r="S162" s="30">
        <f t="shared" si="131"/>
        <v>0</v>
      </c>
      <c r="T162" s="30">
        <f t="shared" si="131"/>
        <v>0</v>
      </c>
      <c r="U162" s="30">
        <f t="shared" si="131"/>
        <v>0</v>
      </c>
      <c r="V162" s="30">
        <f t="shared" si="131"/>
        <v>0</v>
      </c>
      <c r="W162" s="30">
        <f t="shared" si="131"/>
        <v>0</v>
      </c>
      <c r="X162" s="30">
        <f t="shared" si="131"/>
        <v>0</v>
      </c>
      <c r="Y162" s="30">
        <f t="shared" si="131"/>
        <v>0</v>
      </c>
      <c r="Z162" s="30">
        <f t="shared" si="131"/>
        <v>0</v>
      </c>
      <c r="AA162" s="30">
        <f t="shared" si="131"/>
        <v>0</v>
      </c>
      <c r="AB162" s="30">
        <f t="shared" si="131"/>
        <v>0</v>
      </c>
      <c r="AC162" s="30">
        <f t="shared" si="131"/>
        <v>0</v>
      </c>
      <c r="AD162" s="30">
        <f t="shared" si="131"/>
        <v>0</v>
      </c>
      <c r="AE162" s="30">
        <f t="shared" si="131"/>
        <v>0</v>
      </c>
      <c r="AF162" s="30">
        <f t="shared" si="131"/>
        <v>0</v>
      </c>
      <c r="AG162" s="30">
        <f t="shared" si="131"/>
        <v>0</v>
      </c>
      <c r="AH162" s="30">
        <f t="shared" si="131"/>
        <v>0</v>
      </c>
      <c r="AI162" s="30">
        <f t="shared" si="131"/>
        <v>0</v>
      </c>
      <c r="AJ162" s="30">
        <f t="shared" si="131"/>
        <v>0</v>
      </c>
      <c r="AK162" s="30">
        <f t="shared" si="131"/>
        <v>0</v>
      </c>
      <c r="AL162" s="30">
        <f t="shared" si="131"/>
        <v>0</v>
      </c>
      <c r="AM162" s="30">
        <f t="shared" si="131"/>
        <v>0</v>
      </c>
      <c r="AN162" s="30">
        <f t="shared" si="131"/>
        <v>0</v>
      </c>
      <c r="AO162" s="30">
        <f t="shared" si="131"/>
        <v>0</v>
      </c>
      <c r="AP162" s="30">
        <f t="shared" si="131"/>
        <v>0</v>
      </c>
      <c r="AQ162" s="30">
        <f t="shared" si="131"/>
        <v>0</v>
      </c>
      <c r="AR162" s="30">
        <f t="shared" si="131"/>
        <v>0</v>
      </c>
      <c r="AS162" s="30">
        <f t="shared" si="131"/>
        <v>0</v>
      </c>
      <c r="AT162" s="30">
        <f t="shared" si="131"/>
        <v>0</v>
      </c>
      <c r="AU162" s="30">
        <f t="shared" si="131"/>
        <v>0</v>
      </c>
      <c r="AV162" s="30">
        <f t="shared" si="131"/>
        <v>0</v>
      </c>
      <c r="AW162" s="30">
        <f t="shared" si="131"/>
        <v>0</v>
      </c>
      <c r="AX162" s="30">
        <f t="shared" si="131"/>
        <v>0</v>
      </c>
      <c r="AY162" s="30">
        <f t="shared" si="131"/>
        <v>0</v>
      </c>
      <c r="AZ162" s="30">
        <f t="shared" si="131"/>
        <v>0</v>
      </c>
      <c r="BA162" s="30">
        <f t="shared" si="131"/>
        <v>0</v>
      </c>
      <c r="BB162" s="30">
        <f t="shared" si="131"/>
        <v>0</v>
      </c>
      <c r="BC162" s="30">
        <f t="shared" si="131"/>
        <v>0</v>
      </c>
      <c r="BD162" s="30">
        <f t="shared" si="131"/>
        <v>0</v>
      </c>
      <c r="BE162" s="30">
        <f t="shared" si="131"/>
        <v>0</v>
      </c>
      <c r="BF162" s="30">
        <f t="shared" si="131"/>
        <v>0</v>
      </c>
      <c r="BG162" s="30">
        <f t="shared" si="131"/>
        <v>0</v>
      </c>
      <c r="BH162" s="30">
        <f t="shared" si="131"/>
        <v>0</v>
      </c>
      <c r="BI162" s="30">
        <f t="shared" si="131"/>
        <v>0</v>
      </c>
      <c r="BJ162" s="30">
        <f t="shared" si="131"/>
        <v>0</v>
      </c>
      <c r="BK162" s="30">
        <f t="shared" si="131"/>
        <v>0</v>
      </c>
      <c r="BL162" s="30">
        <f t="shared" si="131"/>
        <v>0</v>
      </c>
      <c r="BM162" s="30">
        <f t="shared" si="131"/>
        <v>0</v>
      </c>
      <c r="BN162" s="30">
        <f t="shared" si="131"/>
        <v>0</v>
      </c>
      <c r="BO162" s="30">
        <f t="shared" si="131"/>
        <v>0</v>
      </c>
      <c r="BP162" s="30">
        <f t="shared" si="131"/>
        <v>0</v>
      </c>
      <c r="BQ162" s="30">
        <f t="shared" ref="BQ162:CH166" si="132">IF(BQ23=0,0,((BQ5*0.5)+BP23-BQ41)*BQ78*BQ127*BQ$2)</f>
        <v>0</v>
      </c>
      <c r="BR162" s="30">
        <f t="shared" si="132"/>
        <v>0</v>
      </c>
      <c r="BS162" s="30">
        <f t="shared" si="132"/>
        <v>0</v>
      </c>
      <c r="BT162" s="30">
        <f t="shared" si="132"/>
        <v>0</v>
      </c>
      <c r="BU162" s="30">
        <f t="shared" si="132"/>
        <v>0</v>
      </c>
      <c r="BV162" s="30">
        <f t="shared" si="132"/>
        <v>0</v>
      </c>
      <c r="BW162" s="30">
        <f t="shared" si="132"/>
        <v>0</v>
      </c>
      <c r="BX162" s="30">
        <f t="shared" si="132"/>
        <v>0</v>
      </c>
      <c r="BY162" s="30">
        <f t="shared" si="132"/>
        <v>0</v>
      </c>
      <c r="BZ162" s="30">
        <f t="shared" si="132"/>
        <v>0</v>
      </c>
      <c r="CA162" s="30">
        <f t="shared" si="132"/>
        <v>0</v>
      </c>
      <c r="CB162" s="30">
        <f t="shared" si="132"/>
        <v>0</v>
      </c>
      <c r="CC162" s="30">
        <f t="shared" si="132"/>
        <v>0</v>
      </c>
      <c r="CD162" s="30">
        <f t="shared" si="132"/>
        <v>0</v>
      </c>
      <c r="CE162" s="30">
        <f t="shared" si="132"/>
        <v>0</v>
      </c>
      <c r="CF162" s="30">
        <f t="shared" si="132"/>
        <v>0</v>
      </c>
      <c r="CG162" s="30">
        <f t="shared" si="132"/>
        <v>0</v>
      </c>
      <c r="CH162" s="33">
        <f t="shared" si="132"/>
        <v>0</v>
      </c>
    </row>
    <row r="163" spans="1:86" hidden="1" x14ac:dyDescent="0.3">
      <c r="A163" s="571"/>
      <c r="B163" s="284" t="s">
        <v>0</v>
      </c>
      <c r="C163" s="30">
        <f t="shared" ref="C163:C174" si="133">IF(C24=0,0,((C6*0.5)-C42)*C79*C128*C$2)</f>
        <v>0</v>
      </c>
      <c r="D163" s="30">
        <f t="shared" ref="D163:S174" si="134">IF(D24=0,0,((D6*0.5)+C24-D42)*D79*D128*D$2)</f>
        <v>0</v>
      </c>
      <c r="E163" s="30">
        <f t="shared" si="134"/>
        <v>0</v>
      </c>
      <c r="F163" s="30">
        <f t="shared" si="134"/>
        <v>0</v>
      </c>
      <c r="G163" s="30">
        <f t="shared" si="134"/>
        <v>0</v>
      </c>
      <c r="H163" s="30">
        <f t="shared" si="134"/>
        <v>0</v>
      </c>
      <c r="I163" s="30">
        <f t="shared" si="134"/>
        <v>0</v>
      </c>
      <c r="J163" s="30">
        <f t="shared" si="134"/>
        <v>0</v>
      </c>
      <c r="K163" s="30">
        <f t="shared" si="134"/>
        <v>0</v>
      </c>
      <c r="L163" s="30">
        <f t="shared" si="134"/>
        <v>0</v>
      </c>
      <c r="M163" s="30">
        <f t="shared" si="134"/>
        <v>0</v>
      </c>
      <c r="N163" s="30">
        <f t="shared" si="134"/>
        <v>0</v>
      </c>
      <c r="O163" s="30">
        <f t="shared" si="134"/>
        <v>0</v>
      </c>
      <c r="P163" s="30">
        <f t="shared" si="134"/>
        <v>0</v>
      </c>
      <c r="Q163" s="30">
        <f t="shared" si="134"/>
        <v>0</v>
      </c>
      <c r="R163" s="30">
        <f t="shared" si="134"/>
        <v>0</v>
      </c>
      <c r="S163" s="30">
        <f t="shared" si="134"/>
        <v>0</v>
      </c>
      <c r="T163" s="30">
        <f t="shared" si="131"/>
        <v>0</v>
      </c>
      <c r="U163" s="30">
        <f t="shared" si="131"/>
        <v>0</v>
      </c>
      <c r="V163" s="30">
        <f t="shared" si="131"/>
        <v>0</v>
      </c>
      <c r="W163" s="30">
        <f t="shared" si="131"/>
        <v>0</v>
      </c>
      <c r="X163" s="30">
        <f t="shared" si="131"/>
        <v>0</v>
      </c>
      <c r="Y163" s="30">
        <f t="shared" si="131"/>
        <v>0</v>
      </c>
      <c r="Z163" s="30">
        <f t="shared" si="131"/>
        <v>0</v>
      </c>
      <c r="AA163" s="30">
        <f t="shared" si="131"/>
        <v>0</v>
      </c>
      <c r="AB163" s="30">
        <f t="shared" si="131"/>
        <v>0</v>
      </c>
      <c r="AC163" s="30">
        <f t="shared" si="131"/>
        <v>0</v>
      </c>
      <c r="AD163" s="30">
        <f t="shared" si="131"/>
        <v>0</v>
      </c>
      <c r="AE163" s="30">
        <f t="shared" si="131"/>
        <v>0</v>
      </c>
      <c r="AF163" s="30">
        <f t="shared" si="131"/>
        <v>0</v>
      </c>
      <c r="AG163" s="30">
        <f t="shared" si="131"/>
        <v>0</v>
      </c>
      <c r="AH163" s="30">
        <f t="shared" si="131"/>
        <v>0</v>
      </c>
      <c r="AI163" s="30">
        <f t="shared" si="131"/>
        <v>0</v>
      </c>
      <c r="AJ163" s="30">
        <f t="shared" si="131"/>
        <v>0</v>
      </c>
      <c r="AK163" s="30">
        <f t="shared" si="131"/>
        <v>0</v>
      </c>
      <c r="AL163" s="30">
        <f t="shared" si="131"/>
        <v>0</v>
      </c>
      <c r="AM163" s="30">
        <f t="shared" si="131"/>
        <v>0</v>
      </c>
      <c r="AN163" s="30">
        <f t="shared" si="131"/>
        <v>0</v>
      </c>
      <c r="AO163" s="30">
        <f t="shared" si="131"/>
        <v>0</v>
      </c>
      <c r="AP163" s="30">
        <f t="shared" si="131"/>
        <v>0</v>
      </c>
      <c r="AQ163" s="30">
        <f t="shared" si="131"/>
        <v>0</v>
      </c>
      <c r="AR163" s="30">
        <f t="shared" si="131"/>
        <v>0</v>
      </c>
      <c r="AS163" s="30">
        <f t="shared" si="131"/>
        <v>0</v>
      </c>
      <c r="AT163" s="30">
        <f t="shared" si="131"/>
        <v>0</v>
      </c>
      <c r="AU163" s="30">
        <f t="shared" si="131"/>
        <v>0</v>
      </c>
      <c r="AV163" s="30">
        <f t="shared" si="131"/>
        <v>0</v>
      </c>
      <c r="AW163" s="30">
        <f t="shared" si="131"/>
        <v>0</v>
      </c>
      <c r="AX163" s="30">
        <f t="shared" si="131"/>
        <v>0</v>
      </c>
      <c r="AY163" s="30">
        <f t="shared" si="131"/>
        <v>0</v>
      </c>
      <c r="AZ163" s="30">
        <f t="shared" si="131"/>
        <v>0</v>
      </c>
      <c r="BA163" s="30">
        <f t="shared" si="131"/>
        <v>0</v>
      </c>
      <c r="BB163" s="30">
        <f t="shared" si="131"/>
        <v>0</v>
      </c>
      <c r="BC163" s="30">
        <f t="shared" si="131"/>
        <v>0</v>
      </c>
      <c r="BD163" s="30">
        <f t="shared" si="131"/>
        <v>0</v>
      </c>
      <c r="BE163" s="30">
        <f t="shared" si="131"/>
        <v>0</v>
      </c>
      <c r="BF163" s="30">
        <f t="shared" si="131"/>
        <v>0</v>
      </c>
      <c r="BG163" s="30">
        <f t="shared" si="131"/>
        <v>0</v>
      </c>
      <c r="BH163" s="30">
        <f t="shared" si="131"/>
        <v>0</v>
      </c>
      <c r="BI163" s="30">
        <f t="shared" si="131"/>
        <v>0</v>
      </c>
      <c r="BJ163" s="30">
        <f t="shared" si="131"/>
        <v>0</v>
      </c>
      <c r="BK163" s="30">
        <f t="shared" si="131"/>
        <v>0</v>
      </c>
      <c r="BL163" s="30">
        <f t="shared" si="131"/>
        <v>0</v>
      </c>
      <c r="BM163" s="30">
        <f t="shared" si="131"/>
        <v>0</v>
      </c>
      <c r="BN163" s="30">
        <f t="shared" si="131"/>
        <v>0</v>
      </c>
      <c r="BO163" s="30">
        <f t="shared" si="131"/>
        <v>0</v>
      </c>
      <c r="BP163" s="30">
        <f t="shared" si="131"/>
        <v>0</v>
      </c>
      <c r="BQ163" s="30">
        <f t="shared" si="132"/>
        <v>0</v>
      </c>
      <c r="BR163" s="30">
        <f t="shared" si="132"/>
        <v>0</v>
      </c>
      <c r="BS163" s="30">
        <f t="shared" si="132"/>
        <v>0</v>
      </c>
      <c r="BT163" s="30">
        <f t="shared" si="132"/>
        <v>0</v>
      </c>
      <c r="BU163" s="30">
        <f t="shared" si="132"/>
        <v>0</v>
      </c>
      <c r="BV163" s="30">
        <f t="shared" si="132"/>
        <v>0</v>
      </c>
      <c r="BW163" s="30">
        <f t="shared" si="132"/>
        <v>0</v>
      </c>
      <c r="BX163" s="30">
        <f t="shared" si="132"/>
        <v>0</v>
      </c>
      <c r="BY163" s="30">
        <f t="shared" si="132"/>
        <v>0</v>
      </c>
      <c r="BZ163" s="30">
        <f t="shared" si="132"/>
        <v>0</v>
      </c>
      <c r="CA163" s="30">
        <f t="shared" si="132"/>
        <v>0</v>
      </c>
      <c r="CB163" s="30">
        <f t="shared" si="132"/>
        <v>0</v>
      </c>
      <c r="CC163" s="30">
        <f t="shared" si="132"/>
        <v>0</v>
      </c>
      <c r="CD163" s="30">
        <f t="shared" si="132"/>
        <v>0</v>
      </c>
      <c r="CE163" s="30">
        <f t="shared" si="132"/>
        <v>0</v>
      </c>
      <c r="CF163" s="30">
        <f t="shared" si="132"/>
        <v>0</v>
      </c>
      <c r="CG163" s="30">
        <f t="shared" si="132"/>
        <v>0</v>
      </c>
      <c r="CH163" s="33">
        <f t="shared" si="132"/>
        <v>0</v>
      </c>
    </row>
    <row r="164" spans="1:86" hidden="1" x14ac:dyDescent="0.3">
      <c r="A164" s="571"/>
      <c r="B164" s="284" t="s">
        <v>21</v>
      </c>
      <c r="C164" s="30">
        <f t="shared" si="133"/>
        <v>0</v>
      </c>
      <c r="D164" s="30">
        <f t="shared" si="134"/>
        <v>0</v>
      </c>
      <c r="E164" s="30">
        <f t="shared" ref="E164:BP167" si="135">IF(E25=0,0,((E7*0.5)+D25-E43)*E80*E129*E$2)</f>
        <v>0</v>
      </c>
      <c r="F164" s="30">
        <f t="shared" si="135"/>
        <v>0</v>
      </c>
      <c r="G164" s="30">
        <f t="shared" si="135"/>
        <v>0</v>
      </c>
      <c r="H164" s="30">
        <f t="shared" si="135"/>
        <v>0</v>
      </c>
      <c r="I164" s="30">
        <f t="shared" si="135"/>
        <v>0</v>
      </c>
      <c r="J164" s="30">
        <f t="shared" si="135"/>
        <v>0</v>
      </c>
      <c r="K164" s="30">
        <f t="shared" si="135"/>
        <v>0</v>
      </c>
      <c r="L164" s="30">
        <f t="shared" si="135"/>
        <v>0</v>
      </c>
      <c r="M164" s="30">
        <f t="shared" si="135"/>
        <v>0</v>
      </c>
      <c r="N164" s="30">
        <f t="shared" si="135"/>
        <v>0</v>
      </c>
      <c r="O164" s="30">
        <f t="shared" si="135"/>
        <v>0</v>
      </c>
      <c r="P164" s="30">
        <f t="shared" si="135"/>
        <v>0</v>
      </c>
      <c r="Q164" s="30">
        <f t="shared" si="135"/>
        <v>0</v>
      </c>
      <c r="R164" s="30">
        <f t="shared" si="135"/>
        <v>0</v>
      </c>
      <c r="S164" s="30">
        <f t="shared" si="135"/>
        <v>0</v>
      </c>
      <c r="T164" s="30">
        <f t="shared" si="135"/>
        <v>0</v>
      </c>
      <c r="U164" s="30">
        <f t="shared" si="135"/>
        <v>0</v>
      </c>
      <c r="V164" s="30">
        <f t="shared" si="135"/>
        <v>0</v>
      </c>
      <c r="W164" s="30">
        <f t="shared" si="135"/>
        <v>0</v>
      </c>
      <c r="X164" s="30">
        <f t="shared" si="135"/>
        <v>0</v>
      </c>
      <c r="Y164" s="30">
        <f t="shared" si="135"/>
        <v>0</v>
      </c>
      <c r="Z164" s="30">
        <f t="shared" si="135"/>
        <v>0</v>
      </c>
      <c r="AA164" s="30">
        <f t="shared" si="135"/>
        <v>0</v>
      </c>
      <c r="AB164" s="30">
        <f t="shared" si="135"/>
        <v>0</v>
      </c>
      <c r="AC164" s="30">
        <f t="shared" si="135"/>
        <v>0</v>
      </c>
      <c r="AD164" s="30">
        <f t="shared" si="135"/>
        <v>0</v>
      </c>
      <c r="AE164" s="30">
        <f t="shared" si="135"/>
        <v>0</v>
      </c>
      <c r="AF164" s="30">
        <f t="shared" si="135"/>
        <v>0</v>
      </c>
      <c r="AG164" s="30">
        <f t="shared" si="135"/>
        <v>0</v>
      </c>
      <c r="AH164" s="30">
        <f t="shared" si="135"/>
        <v>0</v>
      </c>
      <c r="AI164" s="30">
        <f t="shared" si="135"/>
        <v>0</v>
      </c>
      <c r="AJ164" s="30">
        <f t="shared" si="135"/>
        <v>0</v>
      </c>
      <c r="AK164" s="30">
        <f t="shared" si="135"/>
        <v>0</v>
      </c>
      <c r="AL164" s="30">
        <f t="shared" si="135"/>
        <v>0</v>
      </c>
      <c r="AM164" s="30">
        <f t="shared" si="135"/>
        <v>0</v>
      </c>
      <c r="AN164" s="30">
        <f t="shared" si="135"/>
        <v>0</v>
      </c>
      <c r="AO164" s="30">
        <f t="shared" si="135"/>
        <v>0</v>
      </c>
      <c r="AP164" s="30">
        <f t="shared" si="135"/>
        <v>0</v>
      </c>
      <c r="AQ164" s="30">
        <f t="shared" si="135"/>
        <v>0</v>
      </c>
      <c r="AR164" s="30">
        <f t="shared" si="135"/>
        <v>0</v>
      </c>
      <c r="AS164" s="30">
        <f t="shared" si="135"/>
        <v>0</v>
      </c>
      <c r="AT164" s="30">
        <f t="shared" si="135"/>
        <v>0</v>
      </c>
      <c r="AU164" s="30">
        <f t="shared" si="135"/>
        <v>0</v>
      </c>
      <c r="AV164" s="30">
        <f t="shared" si="135"/>
        <v>0</v>
      </c>
      <c r="AW164" s="30">
        <f t="shared" si="135"/>
        <v>0</v>
      </c>
      <c r="AX164" s="30">
        <f t="shared" si="135"/>
        <v>0</v>
      </c>
      <c r="AY164" s="30">
        <f t="shared" si="135"/>
        <v>0</v>
      </c>
      <c r="AZ164" s="30">
        <f t="shared" si="135"/>
        <v>0</v>
      </c>
      <c r="BA164" s="30">
        <f t="shared" si="135"/>
        <v>0</v>
      </c>
      <c r="BB164" s="30">
        <f t="shared" si="135"/>
        <v>0</v>
      </c>
      <c r="BC164" s="30">
        <f t="shared" si="135"/>
        <v>0</v>
      </c>
      <c r="BD164" s="30">
        <f t="shared" si="135"/>
        <v>0</v>
      </c>
      <c r="BE164" s="30">
        <f t="shared" si="135"/>
        <v>0</v>
      </c>
      <c r="BF164" s="30">
        <f t="shared" si="135"/>
        <v>0</v>
      </c>
      <c r="BG164" s="30">
        <f t="shared" si="135"/>
        <v>0</v>
      </c>
      <c r="BH164" s="30">
        <f t="shared" si="135"/>
        <v>0</v>
      </c>
      <c r="BI164" s="30">
        <f t="shared" si="135"/>
        <v>0</v>
      </c>
      <c r="BJ164" s="30">
        <f t="shared" si="135"/>
        <v>0</v>
      </c>
      <c r="BK164" s="30">
        <f t="shared" si="135"/>
        <v>0</v>
      </c>
      <c r="BL164" s="30">
        <f t="shared" si="135"/>
        <v>0</v>
      </c>
      <c r="BM164" s="30">
        <f t="shared" si="135"/>
        <v>0</v>
      </c>
      <c r="BN164" s="30">
        <f t="shared" si="135"/>
        <v>0</v>
      </c>
      <c r="BO164" s="30">
        <f t="shared" si="135"/>
        <v>0</v>
      </c>
      <c r="BP164" s="30">
        <f t="shared" si="135"/>
        <v>0</v>
      </c>
      <c r="BQ164" s="30">
        <f t="shared" si="132"/>
        <v>0</v>
      </c>
      <c r="BR164" s="30">
        <f t="shared" si="132"/>
        <v>0</v>
      </c>
      <c r="BS164" s="30">
        <f t="shared" si="132"/>
        <v>0</v>
      </c>
      <c r="BT164" s="30">
        <f t="shared" si="132"/>
        <v>0</v>
      </c>
      <c r="BU164" s="30">
        <f t="shared" si="132"/>
        <v>0</v>
      </c>
      <c r="BV164" s="30">
        <f t="shared" si="132"/>
        <v>0</v>
      </c>
      <c r="BW164" s="30">
        <f t="shared" si="132"/>
        <v>0</v>
      </c>
      <c r="BX164" s="30">
        <f t="shared" si="132"/>
        <v>0</v>
      </c>
      <c r="BY164" s="30">
        <f t="shared" si="132"/>
        <v>0</v>
      </c>
      <c r="BZ164" s="30">
        <f t="shared" si="132"/>
        <v>0</v>
      </c>
      <c r="CA164" s="30">
        <f t="shared" si="132"/>
        <v>0</v>
      </c>
      <c r="CB164" s="30">
        <f t="shared" si="132"/>
        <v>0</v>
      </c>
      <c r="CC164" s="30">
        <f t="shared" si="132"/>
        <v>0</v>
      </c>
      <c r="CD164" s="30">
        <f t="shared" si="132"/>
        <v>0</v>
      </c>
      <c r="CE164" s="30">
        <f t="shared" si="132"/>
        <v>0</v>
      </c>
      <c r="CF164" s="30">
        <f t="shared" si="132"/>
        <v>0</v>
      </c>
      <c r="CG164" s="30">
        <f t="shared" si="132"/>
        <v>0</v>
      </c>
      <c r="CH164" s="33">
        <f t="shared" si="132"/>
        <v>0</v>
      </c>
    </row>
    <row r="165" spans="1:86" hidden="1" x14ac:dyDescent="0.3">
      <c r="A165" s="571"/>
      <c r="B165" s="284" t="s">
        <v>1</v>
      </c>
      <c r="C165" s="30">
        <f t="shared" si="133"/>
        <v>0</v>
      </c>
      <c r="D165" s="30">
        <f t="shared" si="134"/>
        <v>0</v>
      </c>
      <c r="E165" s="30">
        <f t="shared" si="135"/>
        <v>0</v>
      </c>
      <c r="F165" s="30">
        <f t="shared" si="135"/>
        <v>0</v>
      </c>
      <c r="G165" s="30">
        <f t="shared" si="135"/>
        <v>0</v>
      </c>
      <c r="H165" s="30">
        <f t="shared" si="135"/>
        <v>0</v>
      </c>
      <c r="I165" s="30">
        <f t="shared" si="135"/>
        <v>0</v>
      </c>
      <c r="J165" s="30">
        <f t="shared" si="135"/>
        <v>0</v>
      </c>
      <c r="K165" s="30">
        <f t="shared" si="135"/>
        <v>0</v>
      </c>
      <c r="L165" s="30">
        <f t="shared" si="135"/>
        <v>0</v>
      </c>
      <c r="M165" s="30">
        <f t="shared" si="135"/>
        <v>0</v>
      </c>
      <c r="N165" s="30">
        <f t="shared" si="135"/>
        <v>0</v>
      </c>
      <c r="O165" s="30">
        <f t="shared" si="135"/>
        <v>0</v>
      </c>
      <c r="P165" s="30">
        <f t="shared" si="135"/>
        <v>0</v>
      </c>
      <c r="Q165" s="30">
        <f t="shared" si="135"/>
        <v>0</v>
      </c>
      <c r="R165" s="30">
        <f t="shared" si="135"/>
        <v>0</v>
      </c>
      <c r="S165" s="30">
        <f t="shared" si="135"/>
        <v>0</v>
      </c>
      <c r="T165" s="30">
        <f t="shared" si="135"/>
        <v>0</v>
      </c>
      <c r="U165" s="30">
        <f t="shared" si="135"/>
        <v>0</v>
      </c>
      <c r="V165" s="30">
        <f t="shared" si="135"/>
        <v>0</v>
      </c>
      <c r="W165" s="30">
        <f t="shared" si="135"/>
        <v>0</v>
      </c>
      <c r="X165" s="30">
        <f t="shared" si="135"/>
        <v>0</v>
      </c>
      <c r="Y165" s="30">
        <f t="shared" si="135"/>
        <v>0</v>
      </c>
      <c r="Z165" s="30">
        <f t="shared" si="135"/>
        <v>0</v>
      </c>
      <c r="AA165" s="30">
        <f t="shared" si="135"/>
        <v>0</v>
      </c>
      <c r="AB165" s="30">
        <f t="shared" si="135"/>
        <v>0</v>
      </c>
      <c r="AC165" s="30">
        <f t="shared" si="135"/>
        <v>0</v>
      </c>
      <c r="AD165" s="30">
        <f t="shared" si="135"/>
        <v>0</v>
      </c>
      <c r="AE165" s="30">
        <f t="shared" si="135"/>
        <v>0</v>
      </c>
      <c r="AF165" s="30">
        <f t="shared" si="135"/>
        <v>0</v>
      </c>
      <c r="AG165" s="30">
        <f t="shared" si="135"/>
        <v>0</v>
      </c>
      <c r="AH165" s="30">
        <f t="shared" si="135"/>
        <v>0</v>
      </c>
      <c r="AI165" s="30">
        <f t="shared" si="135"/>
        <v>0</v>
      </c>
      <c r="AJ165" s="30">
        <f t="shared" si="135"/>
        <v>0</v>
      </c>
      <c r="AK165" s="30">
        <f t="shared" si="135"/>
        <v>0</v>
      </c>
      <c r="AL165" s="30">
        <f t="shared" si="135"/>
        <v>0</v>
      </c>
      <c r="AM165" s="30">
        <f t="shared" si="135"/>
        <v>0</v>
      </c>
      <c r="AN165" s="30">
        <f t="shared" si="135"/>
        <v>0</v>
      </c>
      <c r="AO165" s="30">
        <f t="shared" si="135"/>
        <v>0</v>
      </c>
      <c r="AP165" s="30">
        <f t="shared" si="135"/>
        <v>0</v>
      </c>
      <c r="AQ165" s="30">
        <f t="shared" si="135"/>
        <v>0</v>
      </c>
      <c r="AR165" s="30">
        <f t="shared" si="135"/>
        <v>0</v>
      </c>
      <c r="AS165" s="30">
        <f t="shared" si="135"/>
        <v>0</v>
      </c>
      <c r="AT165" s="30">
        <f t="shared" si="135"/>
        <v>0</v>
      </c>
      <c r="AU165" s="30">
        <f t="shared" si="135"/>
        <v>0</v>
      </c>
      <c r="AV165" s="30">
        <f t="shared" si="135"/>
        <v>0</v>
      </c>
      <c r="AW165" s="30">
        <f t="shared" si="135"/>
        <v>0</v>
      </c>
      <c r="AX165" s="30">
        <f t="shared" si="135"/>
        <v>0</v>
      </c>
      <c r="AY165" s="30">
        <f t="shared" si="135"/>
        <v>0</v>
      </c>
      <c r="AZ165" s="30">
        <f t="shared" si="135"/>
        <v>0</v>
      </c>
      <c r="BA165" s="30">
        <f t="shared" si="135"/>
        <v>0</v>
      </c>
      <c r="BB165" s="30">
        <f t="shared" si="135"/>
        <v>0</v>
      </c>
      <c r="BC165" s="30">
        <f t="shared" si="135"/>
        <v>0</v>
      </c>
      <c r="BD165" s="30">
        <f t="shared" si="135"/>
        <v>0</v>
      </c>
      <c r="BE165" s="30">
        <f t="shared" si="135"/>
        <v>0</v>
      </c>
      <c r="BF165" s="30">
        <f t="shared" si="135"/>
        <v>0</v>
      </c>
      <c r="BG165" s="30">
        <f t="shared" si="135"/>
        <v>0</v>
      </c>
      <c r="BH165" s="30">
        <f t="shared" si="135"/>
        <v>0</v>
      </c>
      <c r="BI165" s="30">
        <f t="shared" si="135"/>
        <v>0</v>
      </c>
      <c r="BJ165" s="30">
        <f t="shared" si="135"/>
        <v>0</v>
      </c>
      <c r="BK165" s="30">
        <f t="shared" si="135"/>
        <v>0</v>
      </c>
      <c r="BL165" s="30">
        <f t="shared" si="135"/>
        <v>0</v>
      </c>
      <c r="BM165" s="30">
        <f t="shared" si="135"/>
        <v>0</v>
      </c>
      <c r="BN165" s="30">
        <f t="shared" si="135"/>
        <v>0</v>
      </c>
      <c r="BO165" s="30">
        <f t="shared" si="135"/>
        <v>0</v>
      </c>
      <c r="BP165" s="30">
        <f t="shared" si="135"/>
        <v>0</v>
      </c>
      <c r="BQ165" s="30">
        <f t="shared" si="132"/>
        <v>0</v>
      </c>
      <c r="BR165" s="30">
        <f t="shared" si="132"/>
        <v>0</v>
      </c>
      <c r="BS165" s="30">
        <f t="shared" si="132"/>
        <v>0</v>
      </c>
      <c r="BT165" s="30">
        <f t="shared" si="132"/>
        <v>0</v>
      </c>
      <c r="BU165" s="30">
        <f t="shared" si="132"/>
        <v>0</v>
      </c>
      <c r="BV165" s="30">
        <f t="shared" si="132"/>
        <v>0</v>
      </c>
      <c r="BW165" s="30">
        <f t="shared" si="132"/>
        <v>0</v>
      </c>
      <c r="BX165" s="30">
        <f t="shared" si="132"/>
        <v>0</v>
      </c>
      <c r="BY165" s="30">
        <f t="shared" si="132"/>
        <v>0</v>
      </c>
      <c r="BZ165" s="30">
        <f t="shared" si="132"/>
        <v>0</v>
      </c>
      <c r="CA165" s="30">
        <f t="shared" si="132"/>
        <v>0</v>
      </c>
      <c r="CB165" s="30">
        <f t="shared" si="132"/>
        <v>0</v>
      </c>
      <c r="CC165" s="30">
        <f t="shared" si="132"/>
        <v>0</v>
      </c>
      <c r="CD165" s="30">
        <f t="shared" si="132"/>
        <v>0</v>
      </c>
      <c r="CE165" s="30">
        <f t="shared" si="132"/>
        <v>0</v>
      </c>
      <c r="CF165" s="30">
        <f t="shared" si="132"/>
        <v>0</v>
      </c>
      <c r="CG165" s="30">
        <f t="shared" si="132"/>
        <v>0</v>
      </c>
      <c r="CH165" s="33">
        <f t="shared" si="132"/>
        <v>0</v>
      </c>
    </row>
    <row r="166" spans="1:86" hidden="1" x14ac:dyDescent="0.3">
      <c r="A166" s="571"/>
      <c r="B166" s="284" t="s">
        <v>22</v>
      </c>
      <c r="C166" s="30">
        <f t="shared" si="133"/>
        <v>0</v>
      </c>
      <c r="D166" s="30">
        <f t="shared" si="134"/>
        <v>0</v>
      </c>
      <c r="E166" s="30">
        <f t="shared" si="135"/>
        <v>0</v>
      </c>
      <c r="F166" s="30">
        <f t="shared" si="135"/>
        <v>0</v>
      </c>
      <c r="G166" s="30">
        <f t="shared" si="135"/>
        <v>0</v>
      </c>
      <c r="H166" s="30">
        <f t="shared" si="135"/>
        <v>0</v>
      </c>
      <c r="I166" s="30">
        <f t="shared" si="135"/>
        <v>0</v>
      </c>
      <c r="J166" s="30">
        <f t="shared" si="135"/>
        <v>0</v>
      </c>
      <c r="K166" s="30">
        <f t="shared" si="135"/>
        <v>0</v>
      </c>
      <c r="L166" s="30">
        <f t="shared" si="135"/>
        <v>0</v>
      </c>
      <c r="M166" s="30">
        <f t="shared" si="135"/>
        <v>0</v>
      </c>
      <c r="N166" s="30">
        <f t="shared" si="135"/>
        <v>0</v>
      </c>
      <c r="O166" s="30">
        <f t="shared" si="135"/>
        <v>0</v>
      </c>
      <c r="P166" s="30">
        <f t="shared" si="135"/>
        <v>0</v>
      </c>
      <c r="Q166" s="30">
        <f t="shared" si="135"/>
        <v>0</v>
      </c>
      <c r="R166" s="30">
        <f t="shared" si="135"/>
        <v>0</v>
      </c>
      <c r="S166" s="30">
        <f t="shared" si="135"/>
        <v>0</v>
      </c>
      <c r="T166" s="30">
        <f t="shared" si="135"/>
        <v>0</v>
      </c>
      <c r="U166" s="30">
        <f t="shared" si="135"/>
        <v>0</v>
      </c>
      <c r="V166" s="30">
        <f t="shared" si="135"/>
        <v>0</v>
      </c>
      <c r="W166" s="30">
        <f t="shared" si="135"/>
        <v>0</v>
      </c>
      <c r="X166" s="30">
        <f t="shared" si="135"/>
        <v>0</v>
      </c>
      <c r="Y166" s="30">
        <f t="shared" si="135"/>
        <v>0</v>
      </c>
      <c r="Z166" s="30">
        <f t="shared" si="135"/>
        <v>0</v>
      </c>
      <c r="AA166" s="30">
        <f t="shared" si="135"/>
        <v>0</v>
      </c>
      <c r="AB166" s="30">
        <f t="shared" si="135"/>
        <v>0</v>
      </c>
      <c r="AC166" s="30">
        <f t="shared" si="135"/>
        <v>0</v>
      </c>
      <c r="AD166" s="30">
        <f t="shared" si="135"/>
        <v>0</v>
      </c>
      <c r="AE166" s="30">
        <f t="shared" si="135"/>
        <v>0</v>
      </c>
      <c r="AF166" s="30">
        <f t="shared" si="135"/>
        <v>0</v>
      </c>
      <c r="AG166" s="30">
        <f t="shared" si="135"/>
        <v>0</v>
      </c>
      <c r="AH166" s="30">
        <f t="shared" si="135"/>
        <v>0</v>
      </c>
      <c r="AI166" s="30">
        <f t="shared" si="135"/>
        <v>0</v>
      </c>
      <c r="AJ166" s="30">
        <f t="shared" si="135"/>
        <v>0</v>
      </c>
      <c r="AK166" s="30">
        <f t="shared" si="135"/>
        <v>0</v>
      </c>
      <c r="AL166" s="30">
        <f t="shared" si="135"/>
        <v>0</v>
      </c>
      <c r="AM166" s="30">
        <f t="shared" si="135"/>
        <v>0</v>
      </c>
      <c r="AN166" s="30">
        <f t="shared" si="135"/>
        <v>0</v>
      </c>
      <c r="AO166" s="30">
        <f t="shared" si="135"/>
        <v>0</v>
      </c>
      <c r="AP166" s="30">
        <f t="shared" si="135"/>
        <v>0</v>
      </c>
      <c r="AQ166" s="30">
        <f t="shared" si="135"/>
        <v>0</v>
      </c>
      <c r="AR166" s="30">
        <f t="shared" si="135"/>
        <v>0</v>
      </c>
      <c r="AS166" s="30">
        <f t="shared" si="135"/>
        <v>0</v>
      </c>
      <c r="AT166" s="30">
        <f t="shared" si="135"/>
        <v>0</v>
      </c>
      <c r="AU166" s="30">
        <f t="shared" si="135"/>
        <v>0</v>
      </c>
      <c r="AV166" s="30">
        <f t="shared" si="135"/>
        <v>0</v>
      </c>
      <c r="AW166" s="30">
        <f t="shared" si="135"/>
        <v>0</v>
      </c>
      <c r="AX166" s="30">
        <f t="shared" si="135"/>
        <v>0</v>
      </c>
      <c r="AY166" s="30">
        <f t="shared" si="135"/>
        <v>0</v>
      </c>
      <c r="AZ166" s="30">
        <f t="shared" si="135"/>
        <v>0</v>
      </c>
      <c r="BA166" s="30">
        <f t="shared" si="135"/>
        <v>0</v>
      </c>
      <c r="BB166" s="30">
        <f t="shared" si="135"/>
        <v>0</v>
      </c>
      <c r="BC166" s="30">
        <f t="shared" si="135"/>
        <v>0</v>
      </c>
      <c r="BD166" s="30">
        <f t="shared" si="135"/>
        <v>0</v>
      </c>
      <c r="BE166" s="30">
        <f t="shared" si="135"/>
        <v>0</v>
      </c>
      <c r="BF166" s="30">
        <f t="shared" si="135"/>
        <v>0</v>
      </c>
      <c r="BG166" s="30">
        <f t="shared" si="135"/>
        <v>0</v>
      </c>
      <c r="BH166" s="30">
        <f t="shared" si="135"/>
        <v>0</v>
      </c>
      <c r="BI166" s="30">
        <f t="shared" si="135"/>
        <v>0</v>
      </c>
      <c r="BJ166" s="30">
        <f t="shared" si="135"/>
        <v>0</v>
      </c>
      <c r="BK166" s="30">
        <f t="shared" si="135"/>
        <v>0</v>
      </c>
      <c r="BL166" s="30">
        <f t="shared" si="135"/>
        <v>0</v>
      </c>
      <c r="BM166" s="30">
        <f t="shared" si="135"/>
        <v>0</v>
      </c>
      <c r="BN166" s="30">
        <f t="shared" si="135"/>
        <v>0</v>
      </c>
      <c r="BO166" s="30">
        <f t="shared" si="135"/>
        <v>0</v>
      </c>
      <c r="BP166" s="30">
        <f t="shared" si="135"/>
        <v>0</v>
      </c>
      <c r="BQ166" s="30">
        <f t="shared" si="132"/>
        <v>0</v>
      </c>
      <c r="BR166" s="30">
        <f t="shared" si="132"/>
        <v>0</v>
      </c>
      <c r="BS166" s="30">
        <f t="shared" si="132"/>
        <v>0</v>
      </c>
      <c r="BT166" s="30">
        <f t="shared" si="132"/>
        <v>0</v>
      </c>
      <c r="BU166" s="30">
        <f t="shared" si="132"/>
        <v>0</v>
      </c>
      <c r="BV166" s="30">
        <f t="shared" si="132"/>
        <v>0</v>
      </c>
      <c r="BW166" s="30">
        <f t="shared" si="132"/>
        <v>0</v>
      </c>
      <c r="BX166" s="30">
        <f t="shared" si="132"/>
        <v>0</v>
      </c>
      <c r="BY166" s="30">
        <f t="shared" si="132"/>
        <v>0</v>
      </c>
      <c r="BZ166" s="30">
        <f t="shared" si="132"/>
        <v>0</v>
      </c>
      <c r="CA166" s="30">
        <f t="shared" si="132"/>
        <v>0</v>
      </c>
      <c r="CB166" s="30">
        <f t="shared" si="132"/>
        <v>0</v>
      </c>
      <c r="CC166" s="30">
        <f t="shared" si="132"/>
        <v>0</v>
      </c>
      <c r="CD166" s="30">
        <f t="shared" si="132"/>
        <v>0</v>
      </c>
      <c r="CE166" s="30">
        <f t="shared" si="132"/>
        <v>0</v>
      </c>
      <c r="CF166" s="30">
        <f t="shared" si="132"/>
        <v>0</v>
      </c>
      <c r="CG166" s="30">
        <f t="shared" si="132"/>
        <v>0</v>
      </c>
      <c r="CH166" s="33">
        <f t="shared" si="132"/>
        <v>0</v>
      </c>
    </row>
    <row r="167" spans="1:86" hidden="1" x14ac:dyDescent="0.3">
      <c r="A167" s="571"/>
      <c r="B167" s="94" t="s">
        <v>9</v>
      </c>
      <c r="C167" s="30">
        <f t="shared" si="133"/>
        <v>0</v>
      </c>
      <c r="D167" s="30">
        <f t="shared" si="134"/>
        <v>0</v>
      </c>
      <c r="E167" s="30">
        <f t="shared" si="135"/>
        <v>0</v>
      </c>
      <c r="F167" s="30">
        <f t="shared" si="135"/>
        <v>0</v>
      </c>
      <c r="G167" s="30">
        <f t="shared" si="135"/>
        <v>0</v>
      </c>
      <c r="H167" s="30">
        <f t="shared" si="135"/>
        <v>0</v>
      </c>
      <c r="I167" s="30">
        <f t="shared" si="135"/>
        <v>0</v>
      </c>
      <c r="J167" s="30">
        <f t="shared" si="135"/>
        <v>0</v>
      </c>
      <c r="K167" s="30">
        <f t="shared" si="135"/>
        <v>0</v>
      </c>
      <c r="L167" s="30">
        <f t="shared" si="135"/>
        <v>0</v>
      </c>
      <c r="M167" s="30">
        <f t="shared" si="135"/>
        <v>0</v>
      </c>
      <c r="N167" s="30">
        <f t="shared" si="135"/>
        <v>0</v>
      </c>
      <c r="O167" s="30">
        <f t="shared" si="135"/>
        <v>0</v>
      </c>
      <c r="P167" s="30">
        <f t="shared" si="135"/>
        <v>0</v>
      </c>
      <c r="Q167" s="30">
        <f t="shared" si="135"/>
        <v>0</v>
      </c>
      <c r="R167" s="30">
        <f t="shared" si="135"/>
        <v>0</v>
      </c>
      <c r="S167" s="30">
        <f t="shared" si="135"/>
        <v>0</v>
      </c>
      <c r="T167" s="30">
        <f t="shared" si="135"/>
        <v>0</v>
      </c>
      <c r="U167" s="30">
        <f t="shared" si="135"/>
        <v>0</v>
      </c>
      <c r="V167" s="30">
        <f t="shared" si="135"/>
        <v>0</v>
      </c>
      <c r="W167" s="30">
        <f t="shared" si="135"/>
        <v>0</v>
      </c>
      <c r="X167" s="30">
        <f t="shared" si="135"/>
        <v>0</v>
      </c>
      <c r="Y167" s="30">
        <f t="shared" si="135"/>
        <v>0</v>
      </c>
      <c r="Z167" s="30">
        <f t="shared" si="135"/>
        <v>0</v>
      </c>
      <c r="AA167" s="30">
        <f t="shared" si="135"/>
        <v>0</v>
      </c>
      <c r="AB167" s="30">
        <f t="shared" si="135"/>
        <v>0</v>
      </c>
      <c r="AC167" s="30">
        <f t="shared" si="135"/>
        <v>0</v>
      </c>
      <c r="AD167" s="30">
        <f t="shared" si="135"/>
        <v>0</v>
      </c>
      <c r="AE167" s="30">
        <f t="shared" si="135"/>
        <v>0</v>
      </c>
      <c r="AF167" s="30">
        <f t="shared" si="135"/>
        <v>0</v>
      </c>
      <c r="AG167" s="30">
        <f t="shared" si="135"/>
        <v>0</v>
      </c>
      <c r="AH167" s="30">
        <f t="shared" si="135"/>
        <v>0</v>
      </c>
      <c r="AI167" s="30">
        <f t="shared" si="135"/>
        <v>0</v>
      </c>
      <c r="AJ167" s="30">
        <f t="shared" si="135"/>
        <v>0</v>
      </c>
      <c r="AK167" s="30">
        <f t="shared" si="135"/>
        <v>0</v>
      </c>
      <c r="AL167" s="30">
        <f t="shared" si="135"/>
        <v>0</v>
      </c>
      <c r="AM167" s="30">
        <f t="shared" si="135"/>
        <v>0</v>
      </c>
      <c r="AN167" s="30">
        <f t="shared" si="135"/>
        <v>0</v>
      </c>
      <c r="AO167" s="30">
        <f t="shared" si="135"/>
        <v>0</v>
      </c>
      <c r="AP167" s="30">
        <f t="shared" si="135"/>
        <v>0</v>
      </c>
      <c r="AQ167" s="30">
        <f t="shared" si="135"/>
        <v>0</v>
      </c>
      <c r="AR167" s="30">
        <f t="shared" si="135"/>
        <v>0</v>
      </c>
      <c r="AS167" s="30">
        <f t="shared" si="135"/>
        <v>0</v>
      </c>
      <c r="AT167" s="30">
        <f t="shared" si="135"/>
        <v>0</v>
      </c>
      <c r="AU167" s="30">
        <f t="shared" si="135"/>
        <v>0</v>
      </c>
      <c r="AV167" s="30">
        <f t="shared" si="135"/>
        <v>0</v>
      </c>
      <c r="AW167" s="30">
        <f t="shared" si="135"/>
        <v>0</v>
      </c>
      <c r="AX167" s="30">
        <f t="shared" si="135"/>
        <v>0</v>
      </c>
      <c r="AY167" s="30">
        <f t="shared" si="135"/>
        <v>0</v>
      </c>
      <c r="AZ167" s="30">
        <f t="shared" si="135"/>
        <v>0</v>
      </c>
      <c r="BA167" s="30">
        <f t="shared" si="135"/>
        <v>0</v>
      </c>
      <c r="BB167" s="30">
        <f t="shared" si="135"/>
        <v>0</v>
      </c>
      <c r="BC167" s="30">
        <f t="shared" si="135"/>
        <v>0</v>
      </c>
      <c r="BD167" s="30">
        <f t="shared" si="135"/>
        <v>0</v>
      </c>
      <c r="BE167" s="30">
        <f t="shared" si="135"/>
        <v>0</v>
      </c>
      <c r="BF167" s="30">
        <f t="shared" si="135"/>
        <v>0</v>
      </c>
      <c r="BG167" s="30">
        <f t="shared" si="135"/>
        <v>0</v>
      </c>
      <c r="BH167" s="30">
        <f t="shared" si="135"/>
        <v>0</v>
      </c>
      <c r="BI167" s="30">
        <f t="shared" si="135"/>
        <v>0</v>
      </c>
      <c r="BJ167" s="30">
        <f t="shared" si="135"/>
        <v>0</v>
      </c>
      <c r="BK167" s="30">
        <f t="shared" si="135"/>
        <v>0</v>
      </c>
      <c r="BL167" s="30">
        <f t="shared" si="135"/>
        <v>0</v>
      </c>
      <c r="BM167" s="30">
        <f t="shared" si="135"/>
        <v>0</v>
      </c>
      <c r="BN167" s="30">
        <f t="shared" si="135"/>
        <v>0</v>
      </c>
      <c r="BO167" s="30">
        <f t="shared" si="135"/>
        <v>0</v>
      </c>
      <c r="BP167" s="30">
        <f t="shared" ref="BP167:CH170" si="136">IF(BP28=0,0,((BP10*0.5)+BO28-BP46)*BP83*BP132*BP$2)</f>
        <v>0</v>
      </c>
      <c r="BQ167" s="30">
        <f t="shared" si="136"/>
        <v>0</v>
      </c>
      <c r="BR167" s="30">
        <f t="shared" si="136"/>
        <v>0</v>
      </c>
      <c r="BS167" s="30">
        <f t="shared" si="136"/>
        <v>0</v>
      </c>
      <c r="BT167" s="30">
        <f t="shared" si="136"/>
        <v>0</v>
      </c>
      <c r="BU167" s="30">
        <f t="shared" si="136"/>
        <v>0</v>
      </c>
      <c r="BV167" s="30">
        <f t="shared" si="136"/>
        <v>0</v>
      </c>
      <c r="BW167" s="30">
        <f t="shared" si="136"/>
        <v>0</v>
      </c>
      <c r="BX167" s="30">
        <f t="shared" si="136"/>
        <v>0</v>
      </c>
      <c r="BY167" s="30">
        <f t="shared" si="136"/>
        <v>0</v>
      </c>
      <c r="BZ167" s="30">
        <f t="shared" si="136"/>
        <v>0</v>
      </c>
      <c r="CA167" s="30">
        <f t="shared" si="136"/>
        <v>0</v>
      </c>
      <c r="CB167" s="30">
        <f t="shared" si="136"/>
        <v>0</v>
      </c>
      <c r="CC167" s="30">
        <f t="shared" si="136"/>
        <v>0</v>
      </c>
      <c r="CD167" s="30">
        <f t="shared" si="136"/>
        <v>0</v>
      </c>
      <c r="CE167" s="30">
        <f t="shared" si="136"/>
        <v>0</v>
      </c>
      <c r="CF167" s="30">
        <f t="shared" si="136"/>
        <v>0</v>
      </c>
      <c r="CG167" s="30">
        <f t="shared" si="136"/>
        <v>0</v>
      </c>
      <c r="CH167" s="33">
        <f t="shared" si="136"/>
        <v>0</v>
      </c>
    </row>
    <row r="168" spans="1:86" hidden="1" x14ac:dyDescent="0.3">
      <c r="A168" s="571"/>
      <c r="B168" s="94" t="s">
        <v>3</v>
      </c>
      <c r="C168" s="30">
        <f t="shared" si="133"/>
        <v>0</v>
      </c>
      <c r="D168" s="30">
        <f t="shared" si="134"/>
        <v>0</v>
      </c>
      <c r="E168" s="30">
        <f t="shared" ref="E168:BP171" si="137">IF(E29=0,0,((E11*0.5)+D29-E47)*E84*E133*E$2)</f>
        <v>0</v>
      </c>
      <c r="F168" s="30">
        <f t="shared" si="137"/>
        <v>0</v>
      </c>
      <c r="G168" s="30">
        <f t="shared" si="137"/>
        <v>0</v>
      </c>
      <c r="H168" s="30">
        <f t="shared" si="137"/>
        <v>0</v>
      </c>
      <c r="I168" s="30">
        <f t="shared" si="137"/>
        <v>0</v>
      </c>
      <c r="J168" s="30">
        <f t="shared" si="137"/>
        <v>0</v>
      </c>
      <c r="K168" s="30">
        <f t="shared" si="137"/>
        <v>0</v>
      </c>
      <c r="L168" s="30">
        <f t="shared" si="137"/>
        <v>0</v>
      </c>
      <c r="M168" s="30">
        <f t="shared" si="137"/>
        <v>0</v>
      </c>
      <c r="N168" s="30">
        <f t="shared" si="137"/>
        <v>0</v>
      </c>
      <c r="O168" s="30">
        <f t="shared" si="137"/>
        <v>0</v>
      </c>
      <c r="P168" s="30">
        <f t="shared" si="137"/>
        <v>0</v>
      </c>
      <c r="Q168" s="30">
        <f t="shared" si="137"/>
        <v>0</v>
      </c>
      <c r="R168" s="30">
        <f t="shared" si="137"/>
        <v>0</v>
      </c>
      <c r="S168" s="30">
        <f t="shared" si="137"/>
        <v>0</v>
      </c>
      <c r="T168" s="30">
        <f t="shared" si="137"/>
        <v>0</v>
      </c>
      <c r="U168" s="30">
        <f t="shared" si="137"/>
        <v>0</v>
      </c>
      <c r="V168" s="30">
        <f t="shared" si="137"/>
        <v>0</v>
      </c>
      <c r="W168" s="30">
        <f t="shared" si="137"/>
        <v>0</v>
      </c>
      <c r="X168" s="30">
        <f t="shared" si="137"/>
        <v>0</v>
      </c>
      <c r="Y168" s="30">
        <f t="shared" si="137"/>
        <v>0</v>
      </c>
      <c r="Z168" s="30">
        <f t="shared" si="137"/>
        <v>0</v>
      </c>
      <c r="AA168" s="30">
        <f t="shared" si="137"/>
        <v>0</v>
      </c>
      <c r="AB168" s="30">
        <f t="shared" si="137"/>
        <v>0</v>
      </c>
      <c r="AC168" s="30">
        <f t="shared" si="137"/>
        <v>0</v>
      </c>
      <c r="AD168" s="30">
        <f t="shared" si="137"/>
        <v>0</v>
      </c>
      <c r="AE168" s="30">
        <f t="shared" si="137"/>
        <v>0</v>
      </c>
      <c r="AF168" s="30">
        <f t="shared" si="137"/>
        <v>0</v>
      </c>
      <c r="AG168" s="30">
        <f t="shared" si="137"/>
        <v>0</v>
      </c>
      <c r="AH168" s="30">
        <f t="shared" si="137"/>
        <v>0</v>
      </c>
      <c r="AI168" s="30">
        <f t="shared" si="137"/>
        <v>0</v>
      </c>
      <c r="AJ168" s="30">
        <f t="shared" si="137"/>
        <v>0</v>
      </c>
      <c r="AK168" s="30">
        <f t="shared" si="137"/>
        <v>0</v>
      </c>
      <c r="AL168" s="30">
        <f t="shared" si="137"/>
        <v>0</v>
      </c>
      <c r="AM168" s="30">
        <f t="shared" si="137"/>
        <v>0</v>
      </c>
      <c r="AN168" s="30">
        <f t="shared" si="137"/>
        <v>0</v>
      </c>
      <c r="AO168" s="30">
        <f t="shared" si="137"/>
        <v>0</v>
      </c>
      <c r="AP168" s="30">
        <f t="shared" si="137"/>
        <v>0</v>
      </c>
      <c r="AQ168" s="30">
        <f t="shared" si="137"/>
        <v>0</v>
      </c>
      <c r="AR168" s="30">
        <f t="shared" si="137"/>
        <v>0</v>
      </c>
      <c r="AS168" s="30">
        <f t="shared" si="137"/>
        <v>0</v>
      </c>
      <c r="AT168" s="30">
        <f t="shared" si="137"/>
        <v>0</v>
      </c>
      <c r="AU168" s="30">
        <f t="shared" si="137"/>
        <v>0</v>
      </c>
      <c r="AV168" s="30">
        <f t="shared" si="137"/>
        <v>0</v>
      </c>
      <c r="AW168" s="30">
        <f t="shared" si="137"/>
        <v>0</v>
      </c>
      <c r="AX168" s="30">
        <f t="shared" si="137"/>
        <v>0</v>
      </c>
      <c r="AY168" s="30">
        <f t="shared" si="137"/>
        <v>0</v>
      </c>
      <c r="AZ168" s="30">
        <f t="shared" si="137"/>
        <v>0</v>
      </c>
      <c r="BA168" s="30">
        <f t="shared" si="137"/>
        <v>0</v>
      </c>
      <c r="BB168" s="30">
        <f t="shared" si="137"/>
        <v>0</v>
      </c>
      <c r="BC168" s="30">
        <f t="shared" si="137"/>
        <v>0</v>
      </c>
      <c r="BD168" s="30">
        <f t="shared" si="137"/>
        <v>0</v>
      </c>
      <c r="BE168" s="30">
        <f t="shared" si="137"/>
        <v>0</v>
      </c>
      <c r="BF168" s="30">
        <f t="shared" si="137"/>
        <v>0</v>
      </c>
      <c r="BG168" s="30">
        <f t="shared" si="137"/>
        <v>0</v>
      </c>
      <c r="BH168" s="30">
        <f t="shared" si="137"/>
        <v>0</v>
      </c>
      <c r="BI168" s="30">
        <f t="shared" si="137"/>
        <v>0</v>
      </c>
      <c r="BJ168" s="30">
        <f t="shared" si="137"/>
        <v>0</v>
      </c>
      <c r="BK168" s="30">
        <f t="shared" si="137"/>
        <v>0</v>
      </c>
      <c r="BL168" s="30">
        <f t="shared" si="137"/>
        <v>0</v>
      </c>
      <c r="BM168" s="30">
        <f t="shared" si="137"/>
        <v>0</v>
      </c>
      <c r="BN168" s="30">
        <f t="shared" si="137"/>
        <v>0</v>
      </c>
      <c r="BO168" s="30">
        <f t="shared" si="137"/>
        <v>0</v>
      </c>
      <c r="BP168" s="30">
        <f t="shared" si="137"/>
        <v>0</v>
      </c>
      <c r="BQ168" s="30">
        <f t="shared" si="136"/>
        <v>0</v>
      </c>
      <c r="BR168" s="30">
        <f t="shared" si="136"/>
        <v>0</v>
      </c>
      <c r="BS168" s="30">
        <f t="shared" si="136"/>
        <v>0</v>
      </c>
      <c r="BT168" s="30">
        <f t="shared" si="136"/>
        <v>0</v>
      </c>
      <c r="BU168" s="30">
        <f t="shared" si="136"/>
        <v>0</v>
      </c>
      <c r="BV168" s="30">
        <f t="shared" si="136"/>
        <v>0</v>
      </c>
      <c r="BW168" s="30">
        <f t="shared" si="136"/>
        <v>0</v>
      </c>
      <c r="BX168" s="30">
        <f t="shared" si="136"/>
        <v>0</v>
      </c>
      <c r="BY168" s="30">
        <f t="shared" si="136"/>
        <v>0</v>
      </c>
      <c r="BZ168" s="30">
        <f t="shared" si="136"/>
        <v>0</v>
      </c>
      <c r="CA168" s="30">
        <f t="shared" si="136"/>
        <v>0</v>
      </c>
      <c r="CB168" s="30">
        <f t="shared" si="136"/>
        <v>0</v>
      </c>
      <c r="CC168" s="30">
        <f t="shared" si="136"/>
        <v>0</v>
      </c>
      <c r="CD168" s="30">
        <f t="shared" si="136"/>
        <v>0</v>
      </c>
      <c r="CE168" s="30">
        <f t="shared" si="136"/>
        <v>0</v>
      </c>
      <c r="CF168" s="30">
        <f t="shared" si="136"/>
        <v>0</v>
      </c>
      <c r="CG168" s="30">
        <f t="shared" si="136"/>
        <v>0</v>
      </c>
      <c r="CH168" s="33">
        <f t="shared" si="136"/>
        <v>0</v>
      </c>
    </row>
    <row r="169" spans="1:86" ht="15.75" hidden="1" customHeight="1" x14ac:dyDescent="0.3">
      <c r="A169" s="571"/>
      <c r="B169" s="94" t="s">
        <v>4</v>
      </c>
      <c r="C169" s="30">
        <f t="shared" si="133"/>
        <v>0</v>
      </c>
      <c r="D169" s="30">
        <f t="shared" si="134"/>
        <v>0</v>
      </c>
      <c r="E169" s="30">
        <f t="shared" si="137"/>
        <v>0</v>
      </c>
      <c r="F169" s="30">
        <f t="shared" si="137"/>
        <v>0</v>
      </c>
      <c r="G169" s="30">
        <f t="shared" si="137"/>
        <v>0</v>
      </c>
      <c r="H169" s="30">
        <f t="shared" si="137"/>
        <v>0</v>
      </c>
      <c r="I169" s="30">
        <f t="shared" si="137"/>
        <v>0</v>
      </c>
      <c r="J169" s="30">
        <f t="shared" si="137"/>
        <v>0</v>
      </c>
      <c r="K169" s="30">
        <f t="shared" si="137"/>
        <v>0</v>
      </c>
      <c r="L169" s="30">
        <f t="shared" si="137"/>
        <v>0</v>
      </c>
      <c r="M169" s="30">
        <f t="shared" si="137"/>
        <v>0</v>
      </c>
      <c r="N169" s="30">
        <f t="shared" si="137"/>
        <v>0</v>
      </c>
      <c r="O169" s="30">
        <f t="shared" si="137"/>
        <v>0</v>
      </c>
      <c r="P169" s="30">
        <f t="shared" si="137"/>
        <v>0</v>
      </c>
      <c r="Q169" s="30">
        <f t="shared" si="137"/>
        <v>0</v>
      </c>
      <c r="R169" s="30">
        <f t="shared" si="137"/>
        <v>0</v>
      </c>
      <c r="S169" s="30">
        <f t="shared" si="137"/>
        <v>0</v>
      </c>
      <c r="T169" s="30">
        <f t="shared" si="137"/>
        <v>0</v>
      </c>
      <c r="U169" s="30">
        <f t="shared" si="137"/>
        <v>0</v>
      </c>
      <c r="V169" s="30">
        <f t="shared" si="137"/>
        <v>0</v>
      </c>
      <c r="W169" s="30">
        <f t="shared" si="137"/>
        <v>0</v>
      </c>
      <c r="X169" s="30">
        <f t="shared" si="137"/>
        <v>0</v>
      </c>
      <c r="Y169" s="30">
        <f t="shared" si="137"/>
        <v>0</v>
      </c>
      <c r="Z169" s="30">
        <f t="shared" si="137"/>
        <v>0</v>
      </c>
      <c r="AA169" s="30">
        <f t="shared" si="137"/>
        <v>0</v>
      </c>
      <c r="AB169" s="30">
        <f t="shared" si="137"/>
        <v>0</v>
      </c>
      <c r="AC169" s="30">
        <f t="shared" si="137"/>
        <v>0</v>
      </c>
      <c r="AD169" s="30">
        <f t="shared" si="137"/>
        <v>0</v>
      </c>
      <c r="AE169" s="30">
        <f t="shared" si="137"/>
        <v>0</v>
      </c>
      <c r="AF169" s="30">
        <f t="shared" si="137"/>
        <v>0</v>
      </c>
      <c r="AG169" s="30">
        <f t="shared" si="137"/>
        <v>0</v>
      </c>
      <c r="AH169" s="30">
        <f t="shared" si="137"/>
        <v>0</v>
      </c>
      <c r="AI169" s="30">
        <f t="shared" si="137"/>
        <v>0</v>
      </c>
      <c r="AJ169" s="30">
        <f t="shared" si="137"/>
        <v>0</v>
      </c>
      <c r="AK169" s="30">
        <f t="shared" si="137"/>
        <v>0</v>
      </c>
      <c r="AL169" s="30">
        <f t="shared" si="137"/>
        <v>0</v>
      </c>
      <c r="AM169" s="30">
        <f t="shared" si="137"/>
        <v>0</v>
      </c>
      <c r="AN169" s="30">
        <f t="shared" si="137"/>
        <v>0</v>
      </c>
      <c r="AO169" s="30">
        <f t="shared" si="137"/>
        <v>0</v>
      </c>
      <c r="AP169" s="30">
        <f t="shared" si="137"/>
        <v>0</v>
      </c>
      <c r="AQ169" s="30">
        <f t="shared" si="137"/>
        <v>0</v>
      </c>
      <c r="AR169" s="30">
        <f t="shared" si="137"/>
        <v>0</v>
      </c>
      <c r="AS169" s="30">
        <f t="shared" si="137"/>
        <v>0</v>
      </c>
      <c r="AT169" s="30">
        <f t="shared" si="137"/>
        <v>0</v>
      </c>
      <c r="AU169" s="30">
        <f t="shared" si="137"/>
        <v>0</v>
      </c>
      <c r="AV169" s="30">
        <f t="shared" si="137"/>
        <v>0</v>
      </c>
      <c r="AW169" s="30">
        <f t="shared" si="137"/>
        <v>0</v>
      </c>
      <c r="AX169" s="30">
        <f t="shared" si="137"/>
        <v>0</v>
      </c>
      <c r="AY169" s="30">
        <f t="shared" si="137"/>
        <v>0</v>
      </c>
      <c r="AZ169" s="30">
        <f t="shared" si="137"/>
        <v>0</v>
      </c>
      <c r="BA169" s="30">
        <f t="shared" si="137"/>
        <v>0</v>
      </c>
      <c r="BB169" s="30">
        <f t="shared" si="137"/>
        <v>0</v>
      </c>
      <c r="BC169" s="30">
        <f t="shared" si="137"/>
        <v>0</v>
      </c>
      <c r="BD169" s="30">
        <f t="shared" si="137"/>
        <v>0</v>
      </c>
      <c r="BE169" s="30">
        <f t="shared" si="137"/>
        <v>0</v>
      </c>
      <c r="BF169" s="30">
        <f t="shared" si="137"/>
        <v>0</v>
      </c>
      <c r="BG169" s="30">
        <f t="shared" si="137"/>
        <v>0</v>
      </c>
      <c r="BH169" s="30">
        <f t="shared" si="137"/>
        <v>0</v>
      </c>
      <c r="BI169" s="30">
        <f t="shared" si="137"/>
        <v>0</v>
      </c>
      <c r="BJ169" s="30">
        <f t="shared" si="137"/>
        <v>0</v>
      </c>
      <c r="BK169" s="30">
        <f t="shared" si="137"/>
        <v>0</v>
      </c>
      <c r="BL169" s="30">
        <f t="shared" si="137"/>
        <v>0</v>
      </c>
      <c r="BM169" s="30">
        <f t="shared" si="137"/>
        <v>0</v>
      </c>
      <c r="BN169" s="30">
        <f t="shared" si="137"/>
        <v>0</v>
      </c>
      <c r="BO169" s="30">
        <f t="shared" si="137"/>
        <v>0</v>
      </c>
      <c r="BP169" s="30">
        <f t="shared" si="137"/>
        <v>0</v>
      </c>
      <c r="BQ169" s="30">
        <f t="shared" si="136"/>
        <v>0</v>
      </c>
      <c r="BR169" s="30">
        <f t="shared" si="136"/>
        <v>0</v>
      </c>
      <c r="BS169" s="30">
        <f t="shared" si="136"/>
        <v>0</v>
      </c>
      <c r="BT169" s="30">
        <f t="shared" si="136"/>
        <v>0</v>
      </c>
      <c r="BU169" s="30">
        <f t="shared" si="136"/>
        <v>0</v>
      </c>
      <c r="BV169" s="30">
        <f t="shared" si="136"/>
        <v>0</v>
      </c>
      <c r="BW169" s="30">
        <f t="shared" si="136"/>
        <v>0</v>
      </c>
      <c r="BX169" s="30">
        <f t="shared" si="136"/>
        <v>0</v>
      </c>
      <c r="BY169" s="30">
        <f t="shared" si="136"/>
        <v>0</v>
      </c>
      <c r="BZ169" s="30">
        <f t="shared" si="136"/>
        <v>0</v>
      </c>
      <c r="CA169" s="30">
        <f t="shared" si="136"/>
        <v>0</v>
      </c>
      <c r="CB169" s="30">
        <f t="shared" si="136"/>
        <v>0</v>
      </c>
      <c r="CC169" s="30">
        <f t="shared" si="136"/>
        <v>0</v>
      </c>
      <c r="CD169" s="30">
        <f t="shared" si="136"/>
        <v>0</v>
      </c>
      <c r="CE169" s="30">
        <f t="shared" si="136"/>
        <v>0</v>
      </c>
      <c r="CF169" s="30">
        <f t="shared" si="136"/>
        <v>0</v>
      </c>
      <c r="CG169" s="30">
        <f t="shared" si="136"/>
        <v>0</v>
      </c>
      <c r="CH169" s="33">
        <f t="shared" si="136"/>
        <v>0</v>
      </c>
    </row>
    <row r="170" spans="1:86" hidden="1" x14ac:dyDescent="0.3">
      <c r="A170" s="571"/>
      <c r="B170" s="94" t="s">
        <v>5</v>
      </c>
      <c r="C170" s="30">
        <f t="shared" si="133"/>
        <v>0</v>
      </c>
      <c r="D170" s="30">
        <f t="shared" si="134"/>
        <v>0</v>
      </c>
      <c r="E170" s="30">
        <f t="shared" si="137"/>
        <v>0</v>
      </c>
      <c r="F170" s="30">
        <f t="shared" si="137"/>
        <v>0</v>
      </c>
      <c r="G170" s="30">
        <f t="shared" si="137"/>
        <v>0</v>
      </c>
      <c r="H170" s="30">
        <f t="shared" si="137"/>
        <v>0</v>
      </c>
      <c r="I170" s="30">
        <f t="shared" si="137"/>
        <v>0</v>
      </c>
      <c r="J170" s="30">
        <f t="shared" si="137"/>
        <v>0</v>
      </c>
      <c r="K170" s="30">
        <f t="shared" si="137"/>
        <v>0</v>
      </c>
      <c r="L170" s="30">
        <f t="shared" si="137"/>
        <v>0</v>
      </c>
      <c r="M170" s="30">
        <f t="shared" si="137"/>
        <v>0</v>
      </c>
      <c r="N170" s="30">
        <f t="shared" si="137"/>
        <v>0</v>
      </c>
      <c r="O170" s="30">
        <f t="shared" si="137"/>
        <v>0</v>
      </c>
      <c r="P170" s="30">
        <f t="shared" si="137"/>
        <v>0</v>
      </c>
      <c r="Q170" s="30">
        <f t="shared" si="137"/>
        <v>0</v>
      </c>
      <c r="R170" s="30">
        <f t="shared" si="137"/>
        <v>0</v>
      </c>
      <c r="S170" s="30">
        <f t="shared" si="137"/>
        <v>0</v>
      </c>
      <c r="T170" s="30">
        <f t="shared" si="137"/>
        <v>0</v>
      </c>
      <c r="U170" s="30">
        <f t="shared" si="137"/>
        <v>0</v>
      </c>
      <c r="V170" s="30">
        <f t="shared" si="137"/>
        <v>0</v>
      </c>
      <c r="W170" s="30">
        <f t="shared" si="137"/>
        <v>0</v>
      </c>
      <c r="X170" s="30">
        <f t="shared" si="137"/>
        <v>0</v>
      </c>
      <c r="Y170" s="30">
        <f t="shared" si="137"/>
        <v>0</v>
      </c>
      <c r="Z170" s="30">
        <f t="shared" si="137"/>
        <v>0</v>
      </c>
      <c r="AA170" s="30">
        <f t="shared" si="137"/>
        <v>0</v>
      </c>
      <c r="AB170" s="30">
        <f t="shared" si="137"/>
        <v>0</v>
      </c>
      <c r="AC170" s="30">
        <f t="shared" si="137"/>
        <v>0</v>
      </c>
      <c r="AD170" s="30">
        <f t="shared" si="137"/>
        <v>0</v>
      </c>
      <c r="AE170" s="30">
        <f t="shared" si="137"/>
        <v>0</v>
      </c>
      <c r="AF170" s="30">
        <f t="shared" si="137"/>
        <v>0</v>
      </c>
      <c r="AG170" s="30">
        <f t="shared" si="137"/>
        <v>0</v>
      </c>
      <c r="AH170" s="30">
        <f t="shared" si="137"/>
        <v>0</v>
      </c>
      <c r="AI170" s="30">
        <f t="shared" si="137"/>
        <v>0</v>
      </c>
      <c r="AJ170" s="30">
        <f t="shared" si="137"/>
        <v>0</v>
      </c>
      <c r="AK170" s="30">
        <f t="shared" si="137"/>
        <v>0</v>
      </c>
      <c r="AL170" s="30">
        <f t="shared" si="137"/>
        <v>0</v>
      </c>
      <c r="AM170" s="30">
        <f t="shared" si="137"/>
        <v>0</v>
      </c>
      <c r="AN170" s="30">
        <f t="shared" si="137"/>
        <v>0</v>
      </c>
      <c r="AO170" s="30">
        <f t="shared" si="137"/>
        <v>0</v>
      </c>
      <c r="AP170" s="30">
        <f t="shared" si="137"/>
        <v>0</v>
      </c>
      <c r="AQ170" s="30">
        <f t="shared" si="137"/>
        <v>0</v>
      </c>
      <c r="AR170" s="30">
        <f t="shared" si="137"/>
        <v>0</v>
      </c>
      <c r="AS170" s="30">
        <f t="shared" si="137"/>
        <v>0</v>
      </c>
      <c r="AT170" s="30">
        <f t="shared" si="137"/>
        <v>0</v>
      </c>
      <c r="AU170" s="30">
        <f t="shared" si="137"/>
        <v>0</v>
      </c>
      <c r="AV170" s="30">
        <f t="shared" si="137"/>
        <v>0</v>
      </c>
      <c r="AW170" s="30">
        <f t="shared" si="137"/>
        <v>0</v>
      </c>
      <c r="AX170" s="30">
        <f t="shared" si="137"/>
        <v>0</v>
      </c>
      <c r="AY170" s="30">
        <f t="shared" si="137"/>
        <v>0</v>
      </c>
      <c r="AZ170" s="30">
        <f t="shared" si="137"/>
        <v>0</v>
      </c>
      <c r="BA170" s="30">
        <f t="shared" si="137"/>
        <v>0</v>
      </c>
      <c r="BB170" s="30">
        <f t="shared" si="137"/>
        <v>0</v>
      </c>
      <c r="BC170" s="30">
        <f t="shared" si="137"/>
        <v>0</v>
      </c>
      <c r="BD170" s="30">
        <f t="shared" si="137"/>
        <v>0</v>
      </c>
      <c r="BE170" s="30">
        <f t="shared" si="137"/>
        <v>0</v>
      </c>
      <c r="BF170" s="30">
        <f t="shared" si="137"/>
        <v>0</v>
      </c>
      <c r="BG170" s="30">
        <f t="shared" si="137"/>
        <v>0</v>
      </c>
      <c r="BH170" s="30">
        <f t="shared" si="137"/>
        <v>0</v>
      </c>
      <c r="BI170" s="30">
        <f t="shared" si="137"/>
        <v>0</v>
      </c>
      <c r="BJ170" s="30">
        <f t="shared" si="137"/>
        <v>0</v>
      </c>
      <c r="BK170" s="30">
        <f t="shared" si="137"/>
        <v>0</v>
      </c>
      <c r="BL170" s="30">
        <f t="shared" si="137"/>
        <v>0</v>
      </c>
      <c r="BM170" s="30">
        <f t="shared" si="137"/>
        <v>0</v>
      </c>
      <c r="BN170" s="30">
        <f t="shared" si="137"/>
        <v>0</v>
      </c>
      <c r="BO170" s="30">
        <f t="shared" si="137"/>
        <v>0</v>
      </c>
      <c r="BP170" s="30">
        <f t="shared" si="137"/>
        <v>0</v>
      </c>
      <c r="BQ170" s="30">
        <f t="shared" si="136"/>
        <v>0</v>
      </c>
      <c r="BR170" s="30">
        <f t="shared" si="136"/>
        <v>0</v>
      </c>
      <c r="BS170" s="30">
        <f t="shared" si="136"/>
        <v>0</v>
      </c>
      <c r="BT170" s="30">
        <f t="shared" si="136"/>
        <v>0</v>
      </c>
      <c r="BU170" s="30">
        <f t="shared" si="136"/>
        <v>0</v>
      </c>
      <c r="BV170" s="30">
        <f t="shared" si="136"/>
        <v>0</v>
      </c>
      <c r="BW170" s="30">
        <f t="shared" si="136"/>
        <v>0</v>
      </c>
      <c r="BX170" s="30">
        <f t="shared" si="136"/>
        <v>0</v>
      </c>
      <c r="BY170" s="30">
        <f t="shared" si="136"/>
        <v>0</v>
      </c>
      <c r="BZ170" s="30">
        <f t="shared" si="136"/>
        <v>0</v>
      </c>
      <c r="CA170" s="30">
        <f t="shared" si="136"/>
        <v>0</v>
      </c>
      <c r="CB170" s="30">
        <f t="shared" si="136"/>
        <v>0</v>
      </c>
      <c r="CC170" s="30">
        <f t="shared" si="136"/>
        <v>0</v>
      </c>
      <c r="CD170" s="30">
        <f t="shared" si="136"/>
        <v>0</v>
      </c>
      <c r="CE170" s="30">
        <f t="shared" si="136"/>
        <v>0</v>
      </c>
      <c r="CF170" s="30">
        <f t="shared" si="136"/>
        <v>0</v>
      </c>
      <c r="CG170" s="30">
        <f t="shared" si="136"/>
        <v>0</v>
      </c>
      <c r="CH170" s="33">
        <f t="shared" si="136"/>
        <v>0</v>
      </c>
    </row>
    <row r="171" spans="1:86" hidden="1" x14ac:dyDescent="0.3">
      <c r="A171" s="571"/>
      <c r="B171" s="94" t="s">
        <v>23</v>
      </c>
      <c r="C171" s="30">
        <f t="shared" si="133"/>
        <v>0</v>
      </c>
      <c r="D171" s="30">
        <f t="shared" si="134"/>
        <v>0</v>
      </c>
      <c r="E171" s="30">
        <f t="shared" si="137"/>
        <v>0</v>
      </c>
      <c r="F171" s="30">
        <f t="shared" si="137"/>
        <v>0</v>
      </c>
      <c r="G171" s="30">
        <f t="shared" si="137"/>
        <v>0</v>
      </c>
      <c r="H171" s="30">
        <f t="shared" si="137"/>
        <v>0</v>
      </c>
      <c r="I171" s="30">
        <f t="shared" si="137"/>
        <v>0</v>
      </c>
      <c r="J171" s="30">
        <f t="shared" si="137"/>
        <v>0</v>
      </c>
      <c r="K171" s="30">
        <f t="shared" si="137"/>
        <v>0</v>
      </c>
      <c r="L171" s="30">
        <f t="shared" si="137"/>
        <v>0</v>
      </c>
      <c r="M171" s="30">
        <f t="shared" si="137"/>
        <v>0</v>
      </c>
      <c r="N171" s="30">
        <f t="shared" si="137"/>
        <v>0</v>
      </c>
      <c r="O171" s="30">
        <f t="shared" si="137"/>
        <v>0</v>
      </c>
      <c r="P171" s="30">
        <f t="shared" si="137"/>
        <v>0</v>
      </c>
      <c r="Q171" s="30">
        <f t="shared" si="137"/>
        <v>0</v>
      </c>
      <c r="R171" s="30">
        <f t="shared" si="137"/>
        <v>0</v>
      </c>
      <c r="S171" s="30">
        <f t="shared" si="137"/>
        <v>0</v>
      </c>
      <c r="T171" s="30">
        <f t="shared" si="137"/>
        <v>0</v>
      </c>
      <c r="U171" s="30">
        <f t="shared" si="137"/>
        <v>0</v>
      </c>
      <c r="V171" s="30">
        <f t="shared" si="137"/>
        <v>0</v>
      </c>
      <c r="W171" s="30">
        <f t="shared" si="137"/>
        <v>0</v>
      </c>
      <c r="X171" s="30">
        <f t="shared" si="137"/>
        <v>0</v>
      </c>
      <c r="Y171" s="30">
        <f t="shared" si="137"/>
        <v>0</v>
      </c>
      <c r="Z171" s="30">
        <f t="shared" si="137"/>
        <v>0</v>
      </c>
      <c r="AA171" s="30">
        <f t="shared" si="137"/>
        <v>0</v>
      </c>
      <c r="AB171" s="30">
        <f t="shared" si="137"/>
        <v>0</v>
      </c>
      <c r="AC171" s="30">
        <f t="shared" si="137"/>
        <v>0</v>
      </c>
      <c r="AD171" s="30">
        <f t="shared" si="137"/>
        <v>0</v>
      </c>
      <c r="AE171" s="30">
        <f t="shared" si="137"/>
        <v>0</v>
      </c>
      <c r="AF171" s="30">
        <f t="shared" si="137"/>
        <v>0</v>
      </c>
      <c r="AG171" s="30">
        <f t="shared" si="137"/>
        <v>0</v>
      </c>
      <c r="AH171" s="30">
        <f t="shared" si="137"/>
        <v>0</v>
      </c>
      <c r="AI171" s="30">
        <f t="shared" si="137"/>
        <v>0</v>
      </c>
      <c r="AJ171" s="30">
        <f t="shared" si="137"/>
        <v>0</v>
      </c>
      <c r="AK171" s="30">
        <f t="shared" si="137"/>
        <v>0</v>
      </c>
      <c r="AL171" s="30">
        <f t="shared" si="137"/>
        <v>0</v>
      </c>
      <c r="AM171" s="30">
        <f t="shared" si="137"/>
        <v>0</v>
      </c>
      <c r="AN171" s="30">
        <f t="shared" si="137"/>
        <v>0</v>
      </c>
      <c r="AO171" s="30">
        <f t="shared" si="137"/>
        <v>0</v>
      </c>
      <c r="AP171" s="30">
        <f t="shared" si="137"/>
        <v>0</v>
      </c>
      <c r="AQ171" s="30">
        <f t="shared" si="137"/>
        <v>0</v>
      </c>
      <c r="AR171" s="30">
        <f t="shared" si="137"/>
        <v>0</v>
      </c>
      <c r="AS171" s="30">
        <f t="shared" si="137"/>
        <v>0</v>
      </c>
      <c r="AT171" s="30">
        <f t="shared" si="137"/>
        <v>0</v>
      </c>
      <c r="AU171" s="30">
        <f t="shared" si="137"/>
        <v>0</v>
      </c>
      <c r="AV171" s="30">
        <f t="shared" si="137"/>
        <v>0</v>
      </c>
      <c r="AW171" s="30">
        <f t="shared" si="137"/>
        <v>0</v>
      </c>
      <c r="AX171" s="30">
        <f t="shared" si="137"/>
        <v>0</v>
      </c>
      <c r="AY171" s="30">
        <f t="shared" si="137"/>
        <v>0</v>
      </c>
      <c r="AZ171" s="30">
        <f t="shared" si="137"/>
        <v>0</v>
      </c>
      <c r="BA171" s="30">
        <f t="shared" si="137"/>
        <v>0</v>
      </c>
      <c r="BB171" s="30">
        <f t="shared" si="137"/>
        <v>0</v>
      </c>
      <c r="BC171" s="30">
        <f t="shared" si="137"/>
        <v>0</v>
      </c>
      <c r="BD171" s="30">
        <f t="shared" si="137"/>
        <v>0</v>
      </c>
      <c r="BE171" s="30">
        <f t="shared" si="137"/>
        <v>0</v>
      </c>
      <c r="BF171" s="30">
        <f t="shared" si="137"/>
        <v>0</v>
      </c>
      <c r="BG171" s="30">
        <f t="shared" si="137"/>
        <v>0</v>
      </c>
      <c r="BH171" s="30">
        <f t="shared" si="137"/>
        <v>0</v>
      </c>
      <c r="BI171" s="30">
        <f t="shared" si="137"/>
        <v>0</v>
      </c>
      <c r="BJ171" s="30">
        <f t="shared" si="137"/>
        <v>0</v>
      </c>
      <c r="BK171" s="30">
        <f t="shared" si="137"/>
        <v>0</v>
      </c>
      <c r="BL171" s="30">
        <f t="shared" si="137"/>
        <v>0</v>
      </c>
      <c r="BM171" s="30">
        <f t="shared" si="137"/>
        <v>0</v>
      </c>
      <c r="BN171" s="30">
        <f t="shared" si="137"/>
        <v>0</v>
      </c>
      <c r="BO171" s="30">
        <f t="shared" si="137"/>
        <v>0</v>
      </c>
      <c r="BP171" s="30">
        <f t="shared" ref="BP171:CH174" si="138">IF(BP32=0,0,((BP14*0.5)+BO32-BP50)*BP87*BP136*BP$2)</f>
        <v>0</v>
      </c>
      <c r="BQ171" s="30">
        <f t="shared" si="138"/>
        <v>0</v>
      </c>
      <c r="BR171" s="30">
        <f t="shared" si="138"/>
        <v>0</v>
      </c>
      <c r="BS171" s="30">
        <f t="shared" si="138"/>
        <v>0</v>
      </c>
      <c r="BT171" s="30">
        <f t="shared" si="138"/>
        <v>0</v>
      </c>
      <c r="BU171" s="30">
        <f t="shared" si="138"/>
        <v>0</v>
      </c>
      <c r="BV171" s="30">
        <f t="shared" si="138"/>
        <v>0</v>
      </c>
      <c r="BW171" s="30">
        <f t="shared" si="138"/>
        <v>0</v>
      </c>
      <c r="BX171" s="30">
        <f t="shared" si="138"/>
        <v>0</v>
      </c>
      <c r="BY171" s="30">
        <f t="shared" si="138"/>
        <v>0</v>
      </c>
      <c r="BZ171" s="30">
        <f t="shared" si="138"/>
        <v>0</v>
      </c>
      <c r="CA171" s="30">
        <f t="shared" si="138"/>
        <v>0</v>
      </c>
      <c r="CB171" s="30">
        <f t="shared" si="138"/>
        <v>0</v>
      </c>
      <c r="CC171" s="30">
        <f t="shared" si="138"/>
        <v>0</v>
      </c>
      <c r="CD171" s="30">
        <f t="shared" si="138"/>
        <v>0</v>
      </c>
      <c r="CE171" s="30">
        <f t="shared" si="138"/>
        <v>0</v>
      </c>
      <c r="CF171" s="30">
        <f t="shared" si="138"/>
        <v>0</v>
      </c>
      <c r="CG171" s="30">
        <f t="shared" si="138"/>
        <v>0</v>
      </c>
      <c r="CH171" s="33">
        <f t="shared" si="138"/>
        <v>0</v>
      </c>
    </row>
    <row r="172" spans="1:86" hidden="1" x14ac:dyDescent="0.3">
      <c r="A172" s="571"/>
      <c r="B172" s="94" t="s">
        <v>24</v>
      </c>
      <c r="C172" s="30">
        <f t="shared" si="133"/>
        <v>0</v>
      </c>
      <c r="D172" s="30">
        <f t="shared" si="134"/>
        <v>0</v>
      </c>
      <c r="E172" s="30">
        <f t="shared" ref="E172:BP174" si="139">IF(E33=0,0,((E15*0.5)+D33-E51)*E88*E137*E$2)</f>
        <v>0</v>
      </c>
      <c r="F172" s="30">
        <f t="shared" si="139"/>
        <v>0</v>
      </c>
      <c r="G172" s="30">
        <f t="shared" si="139"/>
        <v>0</v>
      </c>
      <c r="H172" s="30">
        <f t="shared" si="139"/>
        <v>0</v>
      </c>
      <c r="I172" s="30">
        <f t="shared" si="139"/>
        <v>0</v>
      </c>
      <c r="J172" s="30">
        <f t="shared" si="139"/>
        <v>0</v>
      </c>
      <c r="K172" s="30">
        <f t="shared" si="139"/>
        <v>0</v>
      </c>
      <c r="L172" s="30">
        <f t="shared" si="139"/>
        <v>0</v>
      </c>
      <c r="M172" s="30">
        <f t="shared" si="139"/>
        <v>0</v>
      </c>
      <c r="N172" s="30">
        <f t="shared" si="139"/>
        <v>0</v>
      </c>
      <c r="O172" s="30">
        <f t="shared" si="139"/>
        <v>0</v>
      </c>
      <c r="P172" s="30">
        <f t="shared" si="139"/>
        <v>0</v>
      </c>
      <c r="Q172" s="30">
        <f t="shared" si="139"/>
        <v>0</v>
      </c>
      <c r="R172" s="30">
        <f t="shared" si="139"/>
        <v>0</v>
      </c>
      <c r="S172" s="30">
        <f t="shared" si="139"/>
        <v>0</v>
      </c>
      <c r="T172" s="30">
        <f t="shared" si="139"/>
        <v>0</v>
      </c>
      <c r="U172" s="30">
        <f t="shared" si="139"/>
        <v>0</v>
      </c>
      <c r="V172" s="30">
        <f t="shared" si="139"/>
        <v>0</v>
      </c>
      <c r="W172" s="30">
        <f t="shared" si="139"/>
        <v>0</v>
      </c>
      <c r="X172" s="30">
        <f t="shared" si="139"/>
        <v>0</v>
      </c>
      <c r="Y172" s="30">
        <f t="shared" si="139"/>
        <v>0</v>
      </c>
      <c r="Z172" s="30">
        <f t="shared" si="139"/>
        <v>0</v>
      </c>
      <c r="AA172" s="30">
        <f t="shared" si="139"/>
        <v>0</v>
      </c>
      <c r="AB172" s="30">
        <f t="shared" si="139"/>
        <v>0</v>
      </c>
      <c r="AC172" s="30">
        <f t="shared" si="139"/>
        <v>0</v>
      </c>
      <c r="AD172" s="30">
        <f t="shared" si="139"/>
        <v>0</v>
      </c>
      <c r="AE172" s="30">
        <f t="shared" si="139"/>
        <v>0</v>
      </c>
      <c r="AF172" s="30">
        <f t="shared" si="139"/>
        <v>0</v>
      </c>
      <c r="AG172" s="30">
        <f t="shared" si="139"/>
        <v>0</v>
      </c>
      <c r="AH172" s="30">
        <f t="shared" si="139"/>
        <v>0</v>
      </c>
      <c r="AI172" s="30">
        <f t="shared" si="139"/>
        <v>0</v>
      </c>
      <c r="AJ172" s="30">
        <f t="shared" si="139"/>
        <v>0</v>
      </c>
      <c r="AK172" s="30">
        <f t="shared" si="139"/>
        <v>0</v>
      </c>
      <c r="AL172" s="30">
        <f t="shared" si="139"/>
        <v>0</v>
      </c>
      <c r="AM172" s="30">
        <f t="shared" si="139"/>
        <v>0</v>
      </c>
      <c r="AN172" s="30">
        <f t="shared" si="139"/>
        <v>0</v>
      </c>
      <c r="AO172" s="30">
        <f t="shared" si="139"/>
        <v>0</v>
      </c>
      <c r="AP172" s="30">
        <f t="shared" si="139"/>
        <v>0</v>
      </c>
      <c r="AQ172" s="30">
        <f t="shared" si="139"/>
        <v>0</v>
      </c>
      <c r="AR172" s="30">
        <f t="shared" si="139"/>
        <v>0</v>
      </c>
      <c r="AS172" s="30">
        <f t="shared" si="139"/>
        <v>0</v>
      </c>
      <c r="AT172" s="30">
        <f t="shared" si="139"/>
        <v>0</v>
      </c>
      <c r="AU172" s="30">
        <f t="shared" si="139"/>
        <v>0</v>
      </c>
      <c r="AV172" s="30">
        <f t="shared" si="139"/>
        <v>0</v>
      </c>
      <c r="AW172" s="30">
        <f t="shared" si="139"/>
        <v>0</v>
      </c>
      <c r="AX172" s="30">
        <f t="shared" si="139"/>
        <v>0</v>
      </c>
      <c r="AY172" s="30">
        <f t="shared" si="139"/>
        <v>0</v>
      </c>
      <c r="AZ172" s="30">
        <f t="shared" si="139"/>
        <v>0</v>
      </c>
      <c r="BA172" s="30">
        <f t="shared" si="139"/>
        <v>0</v>
      </c>
      <c r="BB172" s="30">
        <f t="shared" si="139"/>
        <v>0</v>
      </c>
      <c r="BC172" s="30">
        <f t="shared" si="139"/>
        <v>0</v>
      </c>
      <c r="BD172" s="30">
        <f t="shared" si="139"/>
        <v>0</v>
      </c>
      <c r="BE172" s="30">
        <f t="shared" si="139"/>
        <v>0</v>
      </c>
      <c r="BF172" s="30">
        <f t="shared" si="139"/>
        <v>0</v>
      </c>
      <c r="BG172" s="30">
        <f t="shared" si="139"/>
        <v>0</v>
      </c>
      <c r="BH172" s="30">
        <f t="shared" si="139"/>
        <v>0</v>
      </c>
      <c r="BI172" s="30">
        <f t="shared" si="139"/>
        <v>0</v>
      </c>
      <c r="BJ172" s="30">
        <f t="shared" si="139"/>
        <v>0</v>
      </c>
      <c r="BK172" s="30">
        <f t="shared" si="139"/>
        <v>0</v>
      </c>
      <c r="BL172" s="30">
        <f t="shared" si="139"/>
        <v>0</v>
      </c>
      <c r="BM172" s="30">
        <f t="shared" si="139"/>
        <v>0</v>
      </c>
      <c r="BN172" s="30">
        <f t="shared" si="139"/>
        <v>0</v>
      </c>
      <c r="BO172" s="30">
        <f t="shared" si="139"/>
        <v>0</v>
      </c>
      <c r="BP172" s="30">
        <f t="shared" si="139"/>
        <v>0</v>
      </c>
      <c r="BQ172" s="30">
        <f t="shared" si="138"/>
        <v>0</v>
      </c>
      <c r="BR172" s="30">
        <f t="shared" si="138"/>
        <v>0</v>
      </c>
      <c r="BS172" s="30">
        <f t="shared" si="138"/>
        <v>0</v>
      </c>
      <c r="BT172" s="30">
        <f t="shared" si="138"/>
        <v>0</v>
      </c>
      <c r="BU172" s="30">
        <f t="shared" si="138"/>
        <v>0</v>
      </c>
      <c r="BV172" s="30">
        <f t="shared" si="138"/>
        <v>0</v>
      </c>
      <c r="BW172" s="30">
        <f t="shared" si="138"/>
        <v>0</v>
      </c>
      <c r="BX172" s="30">
        <f t="shared" si="138"/>
        <v>0</v>
      </c>
      <c r="BY172" s="30">
        <f t="shared" si="138"/>
        <v>0</v>
      </c>
      <c r="BZ172" s="30">
        <f t="shared" si="138"/>
        <v>0</v>
      </c>
      <c r="CA172" s="30">
        <f t="shared" si="138"/>
        <v>0</v>
      </c>
      <c r="CB172" s="30">
        <f t="shared" si="138"/>
        <v>0</v>
      </c>
      <c r="CC172" s="30">
        <f t="shared" si="138"/>
        <v>0</v>
      </c>
      <c r="CD172" s="30">
        <f t="shared" si="138"/>
        <v>0</v>
      </c>
      <c r="CE172" s="30">
        <f t="shared" si="138"/>
        <v>0</v>
      </c>
      <c r="CF172" s="30">
        <f t="shared" si="138"/>
        <v>0</v>
      </c>
      <c r="CG172" s="30">
        <f t="shared" si="138"/>
        <v>0</v>
      </c>
      <c r="CH172" s="33">
        <f t="shared" si="138"/>
        <v>0</v>
      </c>
    </row>
    <row r="173" spans="1:86" ht="15.75" hidden="1" customHeight="1" x14ac:dyDescent="0.3">
      <c r="A173" s="571"/>
      <c r="B173" s="94" t="s">
        <v>7</v>
      </c>
      <c r="C173" s="30">
        <f t="shared" si="133"/>
        <v>0</v>
      </c>
      <c r="D173" s="30">
        <f t="shared" si="134"/>
        <v>0</v>
      </c>
      <c r="E173" s="30">
        <f t="shared" si="139"/>
        <v>0</v>
      </c>
      <c r="F173" s="30">
        <f t="shared" si="139"/>
        <v>0</v>
      </c>
      <c r="G173" s="30">
        <f t="shared" si="139"/>
        <v>0</v>
      </c>
      <c r="H173" s="30">
        <f t="shared" si="139"/>
        <v>0</v>
      </c>
      <c r="I173" s="30">
        <f t="shared" si="139"/>
        <v>0</v>
      </c>
      <c r="J173" s="30">
        <f t="shared" si="139"/>
        <v>0</v>
      </c>
      <c r="K173" s="30">
        <f t="shared" si="139"/>
        <v>0</v>
      </c>
      <c r="L173" s="30">
        <f t="shared" si="139"/>
        <v>0</v>
      </c>
      <c r="M173" s="30">
        <f t="shared" si="139"/>
        <v>0</v>
      </c>
      <c r="N173" s="30">
        <f t="shared" si="139"/>
        <v>0</v>
      </c>
      <c r="O173" s="30">
        <f t="shared" si="139"/>
        <v>0</v>
      </c>
      <c r="P173" s="30">
        <f t="shared" si="139"/>
        <v>0</v>
      </c>
      <c r="Q173" s="30">
        <f t="shared" si="139"/>
        <v>0</v>
      </c>
      <c r="R173" s="30">
        <f t="shared" si="139"/>
        <v>0</v>
      </c>
      <c r="S173" s="30">
        <f t="shared" si="139"/>
        <v>0</v>
      </c>
      <c r="T173" s="30">
        <f t="shared" si="139"/>
        <v>0</v>
      </c>
      <c r="U173" s="30">
        <f t="shared" si="139"/>
        <v>0</v>
      </c>
      <c r="V173" s="30">
        <f t="shared" si="139"/>
        <v>0</v>
      </c>
      <c r="W173" s="30">
        <f t="shared" si="139"/>
        <v>0</v>
      </c>
      <c r="X173" s="30">
        <f t="shared" si="139"/>
        <v>0</v>
      </c>
      <c r="Y173" s="30">
        <f t="shared" si="139"/>
        <v>0</v>
      </c>
      <c r="Z173" s="30">
        <f t="shared" si="139"/>
        <v>0</v>
      </c>
      <c r="AA173" s="30">
        <f t="shared" si="139"/>
        <v>0</v>
      </c>
      <c r="AB173" s="30">
        <f t="shared" si="139"/>
        <v>0</v>
      </c>
      <c r="AC173" s="30">
        <f t="shared" si="139"/>
        <v>0</v>
      </c>
      <c r="AD173" s="30">
        <f t="shared" si="139"/>
        <v>0</v>
      </c>
      <c r="AE173" s="30">
        <f t="shared" si="139"/>
        <v>0</v>
      </c>
      <c r="AF173" s="30">
        <f t="shared" si="139"/>
        <v>0</v>
      </c>
      <c r="AG173" s="30">
        <f t="shared" si="139"/>
        <v>0</v>
      </c>
      <c r="AH173" s="30">
        <f t="shared" si="139"/>
        <v>0</v>
      </c>
      <c r="AI173" s="30">
        <f t="shared" si="139"/>
        <v>0</v>
      </c>
      <c r="AJ173" s="30">
        <f t="shared" si="139"/>
        <v>0</v>
      </c>
      <c r="AK173" s="30">
        <f t="shared" si="139"/>
        <v>0</v>
      </c>
      <c r="AL173" s="30">
        <f t="shared" si="139"/>
        <v>0</v>
      </c>
      <c r="AM173" s="30">
        <f t="shared" si="139"/>
        <v>0</v>
      </c>
      <c r="AN173" s="30">
        <f t="shared" si="139"/>
        <v>0</v>
      </c>
      <c r="AO173" s="30">
        <f t="shared" si="139"/>
        <v>0</v>
      </c>
      <c r="AP173" s="30">
        <f t="shared" si="139"/>
        <v>0</v>
      </c>
      <c r="AQ173" s="30">
        <f t="shared" si="139"/>
        <v>0</v>
      </c>
      <c r="AR173" s="30">
        <f t="shared" si="139"/>
        <v>0</v>
      </c>
      <c r="AS173" s="30">
        <f t="shared" si="139"/>
        <v>0</v>
      </c>
      <c r="AT173" s="30">
        <f t="shared" si="139"/>
        <v>0</v>
      </c>
      <c r="AU173" s="30">
        <f t="shared" si="139"/>
        <v>0</v>
      </c>
      <c r="AV173" s="30">
        <f t="shared" si="139"/>
        <v>0</v>
      </c>
      <c r="AW173" s="30">
        <f t="shared" si="139"/>
        <v>0</v>
      </c>
      <c r="AX173" s="30">
        <f t="shared" si="139"/>
        <v>0</v>
      </c>
      <c r="AY173" s="30">
        <f t="shared" si="139"/>
        <v>0</v>
      </c>
      <c r="AZ173" s="30">
        <f t="shared" si="139"/>
        <v>0</v>
      </c>
      <c r="BA173" s="30">
        <f t="shared" si="139"/>
        <v>0</v>
      </c>
      <c r="BB173" s="30">
        <f t="shared" si="139"/>
        <v>0</v>
      </c>
      <c r="BC173" s="30">
        <f t="shared" si="139"/>
        <v>0</v>
      </c>
      <c r="BD173" s="30">
        <f t="shared" si="139"/>
        <v>0</v>
      </c>
      <c r="BE173" s="30">
        <f t="shared" si="139"/>
        <v>0</v>
      </c>
      <c r="BF173" s="30">
        <f t="shared" si="139"/>
        <v>0</v>
      </c>
      <c r="BG173" s="30">
        <f t="shared" si="139"/>
        <v>0</v>
      </c>
      <c r="BH173" s="30">
        <f t="shared" si="139"/>
        <v>0</v>
      </c>
      <c r="BI173" s="30">
        <f t="shared" si="139"/>
        <v>0</v>
      </c>
      <c r="BJ173" s="30">
        <f t="shared" si="139"/>
        <v>0</v>
      </c>
      <c r="BK173" s="30">
        <f t="shared" si="139"/>
        <v>0</v>
      </c>
      <c r="BL173" s="30">
        <f t="shared" si="139"/>
        <v>0</v>
      </c>
      <c r="BM173" s="30">
        <f t="shared" si="139"/>
        <v>0</v>
      </c>
      <c r="BN173" s="30">
        <f t="shared" si="139"/>
        <v>0</v>
      </c>
      <c r="BO173" s="30">
        <f t="shared" si="139"/>
        <v>0</v>
      </c>
      <c r="BP173" s="30">
        <f t="shared" si="139"/>
        <v>0</v>
      </c>
      <c r="BQ173" s="30">
        <f t="shared" si="138"/>
        <v>0</v>
      </c>
      <c r="BR173" s="30">
        <f t="shared" si="138"/>
        <v>0</v>
      </c>
      <c r="BS173" s="30">
        <f t="shared" si="138"/>
        <v>0</v>
      </c>
      <c r="BT173" s="30">
        <f t="shared" si="138"/>
        <v>0</v>
      </c>
      <c r="BU173" s="30">
        <f t="shared" si="138"/>
        <v>0</v>
      </c>
      <c r="BV173" s="30">
        <f t="shared" si="138"/>
        <v>0</v>
      </c>
      <c r="BW173" s="30">
        <f t="shared" si="138"/>
        <v>0</v>
      </c>
      <c r="BX173" s="30">
        <f t="shared" si="138"/>
        <v>0</v>
      </c>
      <c r="BY173" s="30">
        <f t="shared" si="138"/>
        <v>0</v>
      </c>
      <c r="BZ173" s="30">
        <f t="shared" si="138"/>
        <v>0</v>
      </c>
      <c r="CA173" s="30">
        <f t="shared" si="138"/>
        <v>0</v>
      </c>
      <c r="CB173" s="30">
        <f t="shared" si="138"/>
        <v>0</v>
      </c>
      <c r="CC173" s="30">
        <f t="shared" si="138"/>
        <v>0</v>
      </c>
      <c r="CD173" s="30">
        <f t="shared" si="138"/>
        <v>0</v>
      </c>
      <c r="CE173" s="30">
        <f t="shared" si="138"/>
        <v>0</v>
      </c>
      <c r="CF173" s="30">
        <f t="shared" si="138"/>
        <v>0</v>
      </c>
      <c r="CG173" s="30">
        <f t="shared" si="138"/>
        <v>0</v>
      </c>
      <c r="CH173" s="33">
        <f t="shared" si="138"/>
        <v>0</v>
      </c>
    </row>
    <row r="174" spans="1:86" ht="15.75" hidden="1" customHeight="1" x14ac:dyDescent="0.3">
      <c r="A174" s="571"/>
      <c r="B174" s="94" t="s">
        <v>8</v>
      </c>
      <c r="C174" s="30">
        <f t="shared" si="133"/>
        <v>0</v>
      </c>
      <c r="D174" s="30">
        <f t="shared" si="134"/>
        <v>0</v>
      </c>
      <c r="E174" s="30">
        <f t="shared" si="139"/>
        <v>0</v>
      </c>
      <c r="F174" s="30">
        <f t="shared" si="139"/>
        <v>0</v>
      </c>
      <c r="G174" s="30">
        <f t="shared" si="139"/>
        <v>0</v>
      </c>
      <c r="H174" s="30">
        <f t="shared" si="139"/>
        <v>0</v>
      </c>
      <c r="I174" s="30">
        <f t="shared" si="139"/>
        <v>0</v>
      </c>
      <c r="J174" s="30">
        <f t="shared" si="139"/>
        <v>0</v>
      </c>
      <c r="K174" s="30">
        <f t="shared" si="139"/>
        <v>0</v>
      </c>
      <c r="L174" s="30">
        <f t="shared" si="139"/>
        <v>0</v>
      </c>
      <c r="M174" s="30">
        <f t="shared" si="139"/>
        <v>0</v>
      </c>
      <c r="N174" s="30">
        <f t="shared" si="139"/>
        <v>0</v>
      </c>
      <c r="O174" s="30">
        <f t="shared" si="139"/>
        <v>0</v>
      </c>
      <c r="P174" s="30">
        <f t="shared" si="139"/>
        <v>0</v>
      </c>
      <c r="Q174" s="30">
        <f t="shared" si="139"/>
        <v>0</v>
      </c>
      <c r="R174" s="30">
        <f t="shared" si="139"/>
        <v>0</v>
      </c>
      <c r="S174" s="30">
        <f t="shared" si="139"/>
        <v>0</v>
      </c>
      <c r="T174" s="30">
        <f t="shared" si="139"/>
        <v>0</v>
      </c>
      <c r="U174" s="30">
        <f t="shared" si="139"/>
        <v>0</v>
      </c>
      <c r="V174" s="30">
        <f t="shared" si="139"/>
        <v>0</v>
      </c>
      <c r="W174" s="30">
        <f t="shared" si="139"/>
        <v>0</v>
      </c>
      <c r="X174" s="30">
        <f t="shared" si="139"/>
        <v>0</v>
      </c>
      <c r="Y174" s="30">
        <f t="shared" si="139"/>
        <v>0</v>
      </c>
      <c r="Z174" s="30">
        <f t="shared" si="139"/>
        <v>0</v>
      </c>
      <c r="AA174" s="30">
        <f t="shared" si="139"/>
        <v>0</v>
      </c>
      <c r="AB174" s="30">
        <f t="shared" si="139"/>
        <v>0</v>
      </c>
      <c r="AC174" s="30">
        <f t="shared" si="139"/>
        <v>0</v>
      </c>
      <c r="AD174" s="30">
        <f t="shared" si="139"/>
        <v>0</v>
      </c>
      <c r="AE174" s="30">
        <f t="shared" si="139"/>
        <v>0</v>
      </c>
      <c r="AF174" s="30">
        <f t="shared" si="139"/>
        <v>0</v>
      </c>
      <c r="AG174" s="30">
        <f t="shared" si="139"/>
        <v>0</v>
      </c>
      <c r="AH174" s="30">
        <f t="shared" si="139"/>
        <v>0</v>
      </c>
      <c r="AI174" s="30">
        <f t="shared" si="139"/>
        <v>0</v>
      </c>
      <c r="AJ174" s="30">
        <f t="shared" si="139"/>
        <v>0</v>
      </c>
      <c r="AK174" s="30">
        <f t="shared" si="139"/>
        <v>0</v>
      </c>
      <c r="AL174" s="30">
        <f t="shared" si="139"/>
        <v>0</v>
      </c>
      <c r="AM174" s="30">
        <f t="shared" si="139"/>
        <v>0</v>
      </c>
      <c r="AN174" s="30">
        <f t="shared" si="139"/>
        <v>0</v>
      </c>
      <c r="AO174" s="30">
        <f t="shared" si="139"/>
        <v>0</v>
      </c>
      <c r="AP174" s="30">
        <f t="shared" si="139"/>
        <v>0</v>
      </c>
      <c r="AQ174" s="30">
        <f t="shared" si="139"/>
        <v>0</v>
      </c>
      <c r="AR174" s="30">
        <f t="shared" si="139"/>
        <v>0</v>
      </c>
      <c r="AS174" s="30">
        <f t="shared" si="139"/>
        <v>0</v>
      </c>
      <c r="AT174" s="30">
        <f t="shared" si="139"/>
        <v>0</v>
      </c>
      <c r="AU174" s="30">
        <f t="shared" si="139"/>
        <v>0</v>
      </c>
      <c r="AV174" s="30">
        <f t="shared" si="139"/>
        <v>0</v>
      </c>
      <c r="AW174" s="30">
        <f t="shared" si="139"/>
        <v>0</v>
      </c>
      <c r="AX174" s="30">
        <f t="shared" si="139"/>
        <v>0</v>
      </c>
      <c r="AY174" s="30">
        <f t="shared" si="139"/>
        <v>0</v>
      </c>
      <c r="AZ174" s="30">
        <f t="shared" si="139"/>
        <v>0</v>
      </c>
      <c r="BA174" s="30">
        <f t="shared" si="139"/>
        <v>0</v>
      </c>
      <c r="BB174" s="30">
        <f t="shared" si="139"/>
        <v>0</v>
      </c>
      <c r="BC174" s="30">
        <f t="shared" si="139"/>
        <v>0</v>
      </c>
      <c r="BD174" s="30">
        <f t="shared" si="139"/>
        <v>0</v>
      </c>
      <c r="BE174" s="30">
        <f t="shared" si="139"/>
        <v>0</v>
      </c>
      <c r="BF174" s="30">
        <f t="shared" si="139"/>
        <v>0</v>
      </c>
      <c r="BG174" s="30">
        <f t="shared" si="139"/>
        <v>0</v>
      </c>
      <c r="BH174" s="30">
        <f t="shared" si="139"/>
        <v>0</v>
      </c>
      <c r="BI174" s="30">
        <f t="shared" si="139"/>
        <v>0</v>
      </c>
      <c r="BJ174" s="30">
        <f t="shared" si="139"/>
        <v>0</v>
      </c>
      <c r="BK174" s="30">
        <f t="shared" si="139"/>
        <v>0</v>
      </c>
      <c r="BL174" s="30">
        <f t="shared" si="139"/>
        <v>0</v>
      </c>
      <c r="BM174" s="30">
        <f t="shared" si="139"/>
        <v>0</v>
      </c>
      <c r="BN174" s="30">
        <f t="shared" si="139"/>
        <v>0</v>
      </c>
      <c r="BO174" s="30">
        <f t="shared" si="139"/>
        <v>0</v>
      </c>
      <c r="BP174" s="30">
        <f t="shared" si="139"/>
        <v>0</v>
      </c>
      <c r="BQ174" s="30">
        <f t="shared" si="138"/>
        <v>0</v>
      </c>
      <c r="BR174" s="30">
        <f t="shared" si="138"/>
        <v>0</v>
      </c>
      <c r="BS174" s="30">
        <f t="shared" si="138"/>
        <v>0</v>
      </c>
      <c r="BT174" s="30">
        <f t="shared" si="138"/>
        <v>0</v>
      </c>
      <c r="BU174" s="30">
        <f t="shared" si="138"/>
        <v>0</v>
      </c>
      <c r="BV174" s="30">
        <f t="shared" si="138"/>
        <v>0</v>
      </c>
      <c r="BW174" s="30">
        <f t="shared" si="138"/>
        <v>0</v>
      </c>
      <c r="BX174" s="30">
        <f t="shared" si="138"/>
        <v>0</v>
      </c>
      <c r="BY174" s="30">
        <f t="shared" si="138"/>
        <v>0</v>
      </c>
      <c r="BZ174" s="30">
        <f t="shared" si="138"/>
        <v>0</v>
      </c>
      <c r="CA174" s="30">
        <f t="shared" si="138"/>
        <v>0</v>
      </c>
      <c r="CB174" s="30">
        <f t="shared" si="138"/>
        <v>0</v>
      </c>
      <c r="CC174" s="30">
        <f t="shared" si="138"/>
        <v>0</v>
      </c>
      <c r="CD174" s="30">
        <f t="shared" si="138"/>
        <v>0</v>
      </c>
      <c r="CE174" s="30">
        <f t="shared" si="138"/>
        <v>0</v>
      </c>
      <c r="CF174" s="30">
        <f t="shared" si="138"/>
        <v>0</v>
      </c>
      <c r="CG174" s="30">
        <f t="shared" si="138"/>
        <v>0</v>
      </c>
      <c r="CH174" s="33">
        <f t="shared" si="138"/>
        <v>0</v>
      </c>
    </row>
    <row r="175" spans="1:86" ht="15.75" hidden="1" customHeight="1" x14ac:dyDescent="0.3">
      <c r="A175" s="571"/>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71"/>
      <c r="B176" s="281" t="s">
        <v>26</v>
      </c>
      <c r="C176" s="30">
        <f>SUM(C162:C175)</f>
        <v>0</v>
      </c>
      <c r="D176" s="30">
        <f>SUM(D162:D175)</f>
        <v>0</v>
      </c>
      <c r="E176" s="30">
        <f t="shared" ref="E176:BP176" si="140">SUM(E162:E175)</f>
        <v>0</v>
      </c>
      <c r="F176" s="30">
        <f t="shared" si="140"/>
        <v>0</v>
      </c>
      <c r="G176" s="30">
        <f t="shared" si="140"/>
        <v>0</v>
      </c>
      <c r="H176" s="30">
        <f t="shared" si="140"/>
        <v>0</v>
      </c>
      <c r="I176" s="30">
        <f t="shared" si="140"/>
        <v>0</v>
      </c>
      <c r="J176" s="30">
        <f t="shared" si="140"/>
        <v>0</v>
      </c>
      <c r="K176" s="30">
        <f t="shared" si="140"/>
        <v>0</v>
      </c>
      <c r="L176" s="30">
        <f t="shared" si="140"/>
        <v>0</v>
      </c>
      <c r="M176" s="30">
        <f t="shared" si="140"/>
        <v>0</v>
      </c>
      <c r="N176" s="30">
        <f t="shared" si="140"/>
        <v>0</v>
      </c>
      <c r="O176" s="30">
        <f t="shared" si="140"/>
        <v>0</v>
      </c>
      <c r="P176" s="30">
        <f t="shared" si="140"/>
        <v>0</v>
      </c>
      <c r="Q176" s="30">
        <f t="shared" si="140"/>
        <v>0</v>
      </c>
      <c r="R176" s="30">
        <f t="shared" si="140"/>
        <v>0</v>
      </c>
      <c r="S176" s="30">
        <f t="shared" si="140"/>
        <v>0</v>
      </c>
      <c r="T176" s="30">
        <f t="shared" si="140"/>
        <v>0</v>
      </c>
      <c r="U176" s="30">
        <f t="shared" si="140"/>
        <v>0</v>
      </c>
      <c r="V176" s="30">
        <f t="shared" si="140"/>
        <v>0</v>
      </c>
      <c r="W176" s="30">
        <f t="shared" si="140"/>
        <v>0</v>
      </c>
      <c r="X176" s="30">
        <f t="shared" si="140"/>
        <v>0</v>
      </c>
      <c r="Y176" s="30">
        <f t="shared" si="140"/>
        <v>0</v>
      </c>
      <c r="Z176" s="30">
        <f t="shared" si="140"/>
        <v>0</v>
      </c>
      <c r="AA176" s="30">
        <f t="shared" si="140"/>
        <v>0</v>
      </c>
      <c r="AB176" s="30">
        <f t="shared" si="140"/>
        <v>0</v>
      </c>
      <c r="AC176" s="30">
        <f t="shared" si="140"/>
        <v>0</v>
      </c>
      <c r="AD176" s="30">
        <f t="shared" si="140"/>
        <v>0</v>
      </c>
      <c r="AE176" s="30">
        <f t="shared" si="140"/>
        <v>0</v>
      </c>
      <c r="AF176" s="30">
        <f t="shared" si="140"/>
        <v>0</v>
      </c>
      <c r="AG176" s="30">
        <f t="shared" si="140"/>
        <v>0</v>
      </c>
      <c r="AH176" s="30">
        <f t="shared" si="140"/>
        <v>0</v>
      </c>
      <c r="AI176" s="30">
        <f t="shared" si="140"/>
        <v>0</v>
      </c>
      <c r="AJ176" s="30">
        <f t="shared" si="140"/>
        <v>0</v>
      </c>
      <c r="AK176" s="30">
        <f t="shared" si="140"/>
        <v>0</v>
      </c>
      <c r="AL176" s="30">
        <f t="shared" si="140"/>
        <v>0</v>
      </c>
      <c r="AM176" s="30">
        <f t="shared" si="140"/>
        <v>0</v>
      </c>
      <c r="AN176" s="30">
        <f t="shared" si="140"/>
        <v>0</v>
      </c>
      <c r="AO176" s="30">
        <f t="shared" si="140"/>
        <v>0</v>
      </c>
      <c r="AP176" s="30">
        <f t="shared" si="140"/>
        <v>0</v>
      </c>
      <c r="AQ176" s="30">
        <f t="shared" si="140"/>
        <v>0</v>
      </c>
      <c r="AR176" s="30">
        <f t="shared" si="140"/>
        <v>0</v>
      </c>
      <c r="AS176" s="30">
        <f t="shared" si="140"/>
        <v>0</v>
      </c>
      <c r="AT176" s="30">
        <f t="shared" si="140"/>
        <v>0</v>
      </c>
      <c r="AU176" s="30">
        <f t="shared" si="140"/>
        <v>0</v>
      </c>
      <c r="AV176" s="30">
        <f t="shared" si="140"/>
        <v>0</v>
      </c>
      <c r="AW176" s="30">
        <f t="shared" si="140"/>
        <v>0</v>
      </c>
      <c r="AX176" s="30">
        <f t="shared" si="140"/>
        <v>0</v>
      </c>
      <c r="AY176" s="30">
        <f t="shared" si="140"/>
        <v>0</v>
      </c>
      <c r="AZ176" s="30">
        <f t="shared" si="140"/>
        <v>0</v>
      </c>
      <c r="BA176" s="30">
        <f t="shared" si="140"/>
        <v>0</v>
      </c>
      <c r="BB176" s="30">
        <f t="shared" si="140"/>
        <v>0</v>
      </c>
      <c r="BC176" s="30">
        <f t="shared" si="140"/>
        <v>0</v>
      </c>
      <c r="BD176" s="30">
        <f t="shared" si="140"/>
        <v>0</v>
      </c>
      <c r="BE176" s="30">
        <f t="shared" si="140"/>
        <v>0</v>
      </c>
      <c r="BF176" s="30">
        <f t="shared" si="140"/>
        <v>0</v>
      </c>
      <c r="BG176" s="30">
        <f t="shared" si="140"/>
        <v>0</v>
      </c>
      <c r="BH176" s="30">
        <f t="shared" si="140"/>
        <v>0</v>
      </c>
      <c r="BI176" s="30">
        <f t="shared" si="140"/>
        <v>0</v>
      </c>
      <c r="BJ176" s="30">
        <f t="shared" si="140"/>
        <v>0</v>
      </c>
      <c r="BK176" s="30">
        <f t="shared" si="140"/>
        <v>0</v>
      </c>
      <c r="BL176" s="30">
        <f t="shared" si="140"/>
        <v>0</v>
      </c>
      <c r="BM176" s="30">
        <f t="shared" si="140"/>
        <v>0</v>
      </c>
      <c r="BN176" s="30">
        <f t="shared" si="140"/>
        <v>0</v>
      </c>
      <c r="BO176" s="30">
        <f t="shared" si="140"/>
        <v>0</v>
      </c>
      <c r="BP176" s="30">
        <f t="shared" si="140"/>
        <v>0</v>
      </c>
      <c r="BQ176" s="30">
        <f t="shared" ref="BQ176:CH176" si="141">SUM(BQ162:BQ175)</f>
        <v>0</v>
      </c>
      <c r="BR176" s="30">
        <f t="shared" si="141"/>
        <v>0</v>
      </c>
      <c r="BS176" s="30">
        <f t="shared" si="141"/>
        <v>0</v>
      </c>
      <c r="BT176" s="30">
        <f t="shared" si="141"/>
        <v>0</v>
      </c>
      <c r="BU176" s="30">
        <f t="shared" si="141"/>
        <v>0</v>
      </c>
      <c r="BV176" s="30">
        <f t="shared" si="141"/>
        <v>0</v>
      </c>
      <c r="BW176" s="30">
        <f t="shared" si="141"/>
        <v>0</v>
      </c>
      <c r="BX176" s="30">
        <f t="shared" si="141"/>
        <v>0</v>
      </c>
      <c r="BY176" s="30">
        <f t="shared" si="141"/>
        <v>0</v>
      </c>
      <c r="BZ176" s="30">
        <f t="shared" si="141"/>
        <v>0</v>
      </c>
      <c r="CA176" s="30">
        <f t="shared" si="141"/>
        <v>0</v>
      </c>
      <c r="CB176" s="30">
        <f t="shared" si="141"/>
        <v>0</v>
      </c>
      <c r="CC176" s="30">
        <f t="shared" si="141"/>
        <v>0</v>
      </c>
      <c r="CD176" s="30">
        <f t="shared" si="141"/>
        <v>0</v>
      </c>
      <c r="CE176" s="30">
        <f t="shared" si="141"/>
        <v>0</v>
      </c>
      <c r="CF176" s="30">
        <f t="shared" si="141"/>
        <v>0</v>
      </c>
      <c r="CG176" s="30">
        <f t="shared" si="141"/>
        <v>0</v>
      </c>
      <c r="CH176" s="33">
        <f t="shared" si="141"/>
        <v>0</v>
      </c>
    </row>
    <row r="177" spans="1:86" ht="16.5" hidden="1" customHeight="1" thickBot="1" x14ac:dyDescent="0.35">
      <c r="A177" s="572"/>
      <c r="B177" s="156" t="s">
        <v>27</v>
      </c>
      <c r="C177" s="31">
        <f>C176</f>
        <v>0</v>
      </c>
      <c r="D177" s="31">
        <f>C177+D176</f>
        <v>0</v>
      </c>
      <c r="E177" s="31">
        <f t="shared" ref="E177:BP177" si="142">D177+E176</f>
        <v>0</v>
      </c>
      <c r="F177" s="31">
        <f t="shared" si="142"/>
        <v>0</v>
      </c>
      <c r="G177" s="31">
        <f t="shared" si="142"/>
        <v>0</v>
      </c>
      <c r="H177" s="31">
        <f t="shared" si="142"/>
        <v>0</v>
      </c>
      <c r="I177" s="31">
        <f t="shared" si="142"/>
        <v>0</v>
      </c>
      <c r="J177" s="31">
        <f t="shared" si="142"/>
        <v>0</v>
      </c>
      <c r="K177" s="31">
        <f t="shared" si="142"/>
        <v>0</v>
      </c>
      <c r="L177" s="31">
        <f t="shared" si="142"/>
        <v>0</v>
      </c>
      <c r="M177" s="31">
        <f t="shared" si="142"/>
        <v>0</v>
      </c>
      <c r="N177" s="31">
        <f t="shared" si="142"/>
        <v>0</v>
      </c>
      <c r="O177" s="31">
        <f t="shared" si="142"/>
        <v>0</v>
      </c>
      <c r="P177" s="31">
        <f t="shared" si="142"/>
        <v>0</v>
      </c>
      <c r="Q177" s="31">
        <f t="shared" si="142"/>
        <v>0</v>
      </c>
      <c r="R177" s="31">
        <f t="shared" si="142"/>
        <v>0</v>
      </c>
      <c r="S177" s="31">
        <f t="shared" si="142"/>
        <v>0</v>
      </c>
      <c r="T177" s="31">
        <f t="shared" si="142"/>
        <v>0</v>
      </c>
      <c r="U177" s="31">
        <f t="shared" si="142"/>
        <v>0</v>
      </c>
      <c r="V177" s="31">
        <f t="shared" si="142"/>
        <v>0</v>
      </c>
      <c r="W177" s="31">
        <f t="shared" si="142"/>
        <v>0</v>
      </c>
      <c r="X177" s="31">
        <f t="shared" si="142"/>
        <v>0</v>
      </c>
      <c r="Y177" s="31">
        <f t="shared" si="142"/>
        <v>0</v>
      </c>
      <c r="Z177" s="31">
        <f t="shared" si="142"/>
        <v>0</v>
      </c>
      <c r="AA177" s="31">
        <f t="shared" si="142"/>
        <v>0</v>
      </c>
      <c r="AB177" s="31">
        <f t="shared" si="142"/>
        <v>0</v>
      </c>
      <c r="AC177" s="31">
        <f t="shared" si="142"/>
        <v>0</v>
      </c>
      <c r="AD177" s="31">
        <f t="shared" si="142"/>
        <v>0</v>
      </c>
      <c r="AE177" s="31">
        <f t="shared" si="142"/>
        <v>0</v>
      </c>
      <c r="AF177" s="31">
        <f t="shared" si="142"/>
        <v>0</v>
      </c>
      <c r="AG177" s="31">
        <f t="shared" si="142"/>
        <v>0</v>
      </c>
      <c r="AH177" s="31">
        <f t="shared" si="142"/>
        <v>0</v>
      </c>
      <c r="AI177" s="31">
        <f t="shared" si="142"/>
        <v>0</v>
      </c>
      <c r="AJ177" s="31">
        <f t="shared" si="142"/>
        <v>0</v>
      </c>
      <c r="AK177" s="31">
        <f t="shared" si="142"/>
        <v>0</v>
      </c>
      <c r="AL177" s="31">
        <f t="shared" si="142"/>
        <v>0</v>
      </c>
      <c r="AM177" s="31">
        <f t="shared" si="142"/>
        <v>0</v>
      </c>
      <c r="AN177" s="31">
        <f t="shared" si="142"/>
        <v>0</v>
      </c>
      <c r="AO177" s="31">
        <f t="shared" si="142"/>
        <v>0</v>
      </c>
      <c r="AP177" s="31">
        <f t="shared" si="142"/>
        <v>0</v>
      </c>
      <c r="AQ177" s="31">
        <f t="shared" si="142"/>
        <v>0</v>
      </c>
      <c r="AR177" s="31">
        <f t="shared" si="142"/>
        <v>0</v>
      </c>
      <c r="AS177" s="31">
        <f t="shared" si="142"/>
        <v>0</v>
      </c>
      <c r="AT177" s="31">
        <f t="shared" si="142"/>
        <v>0</v>
      </c>
      <c r="AU177" s="31">
        <f t="shared" si="142"/>
        <v>0</v>
      </c>
      <c r="AV177" s="31">
        <f t="shared" si="142"/>
        <v>0</v>
      </c>
      <c r="AW177" s="31">
        <f t="shared" si="142"/>
        <v>0</v>
      </c>
      <c r="AX177" s="31">
        <f t="shared" si="142"/>
        <v>0</v>
      </c>
      <c r="AY177" s="31">
        <f t="shared" si="142"/>
        <v>0</v>
      </c>
      <c r="AZ177" s="31">
        <f t="shared" si="142"/>
        <v>0</v>
      </c>
      <c r="BA177" s="31">
        <f t="shared" si="142"/>
        <v>0</v>
      </c>
      <c r="BB177" s="31">
        <f t="shared" si="142"/>
        <v>0</v>
      </c>
      <c r="BC177" s="31">
        <f t="shared" si="142"/>
        <v>0</v>
      </c>
      <c r="BD177" s="31">
        <f t="shared" si="142"/>
        <v>0</v>
      </c>
      <c r="BE177" s="31">
        <f t="shared" si="142"/>
        <v>0</v>
      </c>
      <c r="BF177" s="31">
        <f t="shared" si="142"/>
        <v>0</v>
      </c>
      <c r="BG177" s="31">
        <f t="shared" si="142"/>
        <v>0</v>
      </c>
      <c r="BH177" s="31">
        <f t="shared" si="142"/>
        <v>0</v>
      </c>
      <c r="BI177" s="31">
        <f t="shared" si="142"/>
        <v>0</v>
      </c>
      <c r="BJ177" s="31">
        <f t="shared" si="142"/>
        <v>0</v>
      </c>
      <c r="BK177" s="31">
        <f t="shared" si="142"/>
        <v>0</v>
      </c>
      <c r="BL177" s="31">
        <f t="shared" si="142"/>
        <v>0</v>
      </c>
      <c r="BM177" s="31">
        <f t="shared" si="142"/>
        <v>0</v>
      </c>
      <c r="BN177" s="31">
        <f t="shared" si="142"/>
        <v>0</v>
      </c>
      <c r="BO177" s="31">
        <f t="shared" si="142"/>
        <v>0</v>
      </c>
      <c r="BP177" s="31">
        <f t="shared" si="142"/>
        <v>0</v>
      </c>
      <c r="BQ177" s="31">
        <f t="shared" ref="BQ177:CH177" si="143">BP177+BQ176</f>
        <v>0</v>
      </c>
      <c r="BR177" s="31">
        <f t="shared" si="143"/>
        <v>0</v>
      </c>
      <c r="BS177" s="31">
        <f t="shared" si="143"/>
        <v>0</v>
      </c>
      <c r="BT177" s="31">
        <f t="shared" si="143"/>
        <v>0</v>
      </c>
      <c r="BU177" s="31">
        <f t="shared" si="143"/>
        <v>0</v>
      </c>
      <c r="BV177" s="31">
        <f t="shared" si="143"/>
        <v>0</v>
      </c>
      <c r="BW177" s="31">
        <f t="shared" si="143"/>
        <v>0</v>
      </c>
      <c r="BX177" s="31">
        <f t="shared" si="143"/>
        <v>0</v>
      </c>
      <c r="BY177" s="31">
        <f t="shared" si="143"/>
        <v>0</v>
      </c>
      <c r="BZ177" s="31">
        <f t="shared" si="143"/>
        <v>0</v>
      </c>
      <c r="CA177" s="31">
        <f t="shared" si="143"/>
        <v>0</v>
      </c>
      <c r="CB177" s="31">
        <f t="shared" si="143"/>
        <v>0</v>
      </c>
      <c r="CC177" s="31">
        <f t="shared" si="143"/>
        <v>0</v>
      </c>
      <c r="CD177" s="31">
        <f t="shared" si="143"/>
        <v>0</v>
      </c>
      <c r="CE177" s="31">
        <f t="shared" si="143"/>
        <v>0</v>
      </c>
      <c r="CF177" s="31">
        <f t="shared" si="143"/>
        <v>0</v>
      </c>
      <c r="CG177" s="31">
        <f t="shared" si="143"/>
        <v>0</v>
      </c>
      <c r="CH177" s="34">
        <f t="shared" si="143"/>
        <v>0</v>
      </c>
    </row>
    <row r="178" spans="1:86" hidden="1" x14ac:dyDescent="0.3">
      <c r="A178" s="113"/>
      <c r="B178" s="113" t="s">
        <v>129</v>
      </c>
      <c r="C178" s="118">
        <f>C157+C176</f>
        <v>0</v>
      </c>
      <c r="D178" s="118">
        <f t="shared" ref="D178:BO178" si="144">D157+D176</f>
        <v>0</v>
      </c>
      <c r="E178" s="118">
        <f t="shared" si="144"/>
        <v>0</v>
      </c>
      <c r="F178" s="118">
        <f t="shared" si="144"/>
        <v>0</v>
      </c>
      <c r="G178" s="118">
        <f t="shared" si="144"/>
        <v>0</v>
      </c>
      <c r="H178" s="118">
        <f t="shared" si="144"/>
        <v>0</v>
      </c>
      <c r="I178" s="118">
        <f t="shared" si="144"/>
        <v>0</v>
      </c>
      <c r="J178" s="118">
        <f t="shared" si="144"/>
        <v>0</v>
      </c>
      <c r="K178" s="118">
        <f t="shared" si="144"/>
        <v>0</v>
      </c>
      <c r="L178" s="118">
        <f t="shared" si="144"/>
        <v>0</v>
      </c>
      <c r="M178" s="118">
        <f t="shared" si="144"/>
        <v>0</v>
      </c>
      <c r="N178" s="118">
        <f t="shared" si="144"/>
        <v>0</v>
      </c>
      <c r="O178" s="118">
        <f t="shared" si="144"/>
        <v>0</v>
      </c>
      <c r="P178" s="118">
        <f t="shared" si="144"/>
        <v>0</v>
      </c>
      <c r="Q178" s="118">
        <f t="shared" si="144"/>
        <v>0</v>
      </c>
      <c r="R178" s="118">
        <f t="shared" si="144"/>
        <v>0</v>
      </c>
      <c r="S178" s="118">
        <f t="shared" si="144"/>
        <v>0</v>
      </c>
      <c r="T178" s="118">
        <f t="shared" si="144"/>
        <v>0</v>
      </c>
      <c r="U178" s="118">
        <f t="shared" si="144"/>
        <v>0</v>
      </c>
      <c r="V178" s="118">
        <f t="shared" si="144"/>
        <v>0</v>
      </c>
      <c r="W178" s="118">
        <f t="shared" si="144"/>
        <v>0</v>
      </c>
      <c r="X178" s="118">
        <f t="shared" si="144"/>
        <v>0</v>
      </c>
      <c r="Y178" s="118">
        <f t="shared" si="144"/>
        <v>0</v>
      </c>
      <c r="Z178" s="118">
        <f t="shared" si="144"/>
        <v>0</v>
      </c>
      <c r="AA178" s="118">
        <f t="shared" si="144"/>
        <v>0</v>
      </c>
      <c r="AB178" s="118">
        <f t="shared" si="144"/>
        <v>0</v>
      </c>
      <c r="AC178" s="118">
        <f t="shared" si="144"/>
        <v>0</v>
      </c>
      <c r="AD178" s="118">
        <f t="shared" si="144"/>
        <v>0</v>
      </c>
      <c r="AE178" s="118">
        <f t="shared" si="144"/>
        <v>0</v>
      </c>
      <c r="AF178" s="118">
        <f t="shared" si="144"/>
        <v>0</v>
      </c>
      <c r="AG178" s="118">
        <f t="shared" si="144"/>
        <v>0</v>
      </c>
      <c r="AH178" s="118">
        <f t="shared" si="144"/>
        <v>0</v>
      </c>
      <c r="AI178" s="118">
        <f t="shared" si="144"/>
        <v>0</v>
      </c>
      <c r="AJ178" s="118">
        <f t="shared" si="144"/>
        <v>0</v>
      </c>
      <c r="AK178" s="118">
        <f t="shared" si="144"/>
        <v>0</v>
      </c>
      <c r="AL178" s="118">
        <f t="shared" si="144"/>
        <v>0</v>
      </c>
      <c r="AM178" s="118">
        <f t="shared" si="144"/>
        <v>0</v>
      </c>
      <c r="AN178" s="118">
        <f t="shared" si="144"/>
        <v>0</v>
      </c>
      <c r="AO178" s="118">
        <f t="shared" si="144"/>
        <v>0</v>
      </c>
      <c r="AP178" s="118">
        <f t="shared" si="144"/>
        <v>0</v>
      </c>
      <c r="AQ178" s="118">
        <f t="shared" si="144"/>
        <v>0</v>
      </c>
      <c r="AR178" s="118">
        <f t="shared" si="144"/>
        <v>0</v>
      </c>
      <c r="AS178" s="118">
        <f t="shared" si="144"/>
        <v>0</v>
      </c>
      <c r="AT178" s="118">
        <f t="shared" si="144"/>
        <v>0</v>
      </c>
      <c r="AU178" s="118">
        <f t="shared" si="144"/>
        <v>0</v>
      </c>
      <c r="AV178" s="118">
        <f t="shared" si="144"/>
        <v>0</v>
      </c>
      <c r="AW178" s="118">
        <f t="shared" si="144"/>
        <v>0</v>
      </c>
      <c r="AX178" s="118">
        <f t="shared" si="144"/>
        <v>0</v>
      </c>
      <c r="AY178" s="118">
        <f t="shared" si="144"/>
        <v>0</v>
      </c>
      <c r="AZ178" s="118">
        <f t="shared" si="144"/>
        <v>0</v>
      </c>
      <c r="BA178" s="118">
        <f t="shared" si="144"/>
        <v>0</v>
      </c>
      <c r="BB178" s="118">
        <f t="shared" si="144"/>
        <v>0</v>
      </c>
      <c r="BC178" s="118">
        <f t="shared" si="144"/>
        <v>0</v>
      </c>
      <c r="BD178" s="118">
        <f t="shared" si="144"/>
        <v>0</v>
      </c>
      <c r="BE178" s="118">
        <f t="shared" si="144"/>
        <v>0</v>
      </c>
      <c r="BF178" s="118">
        <f t="shared" si="144"/>
        <v>0</v>
      </c>
      <c r="BG178" s="118">
        <f t="shared" si="144"/>
        <v>0</v>
      </c>
      <c r="BH178" s="118">
        <f t="shared" si="144"/>
        <v>0</v>
      </c>
      <c r="BI178" s="118">
        <f t="shared" si="144"/>
        <v>0</v>
      </c>
      <c r="BJ178" s="118">
        <f t="shared" si="144"/>
        <v>0</v>
      </c>
      <c r="BK178" s="118">
        <f t="shared" si="144"/>
        <v>0</v>
      </c>
      <c r="BL178" s="118">
        <f t="shared" si="144"/>
        <v>0</v>
      </c>
      <c r="BM178" s="118">
        <f t="shared" si="144"/>
        <v>0</v>
      </c>
      <c r="BN178" s="118">
        <f t="shared" si="144"/>
        <v>0</v>
      </c>
      <c r="BO178" s="118">
        <f t="shared" si="144"/>
        <v>0</v>
      </c>
      <c r="BP178" s="118">
        <f t="shared" ref="BP178:CH178" si="145">BP157+BP176</f>
        <v>0</v>
      </c>
      <c r="BQ178" s="118">
        <f t="shared" si="145"/>
        <v>0</v>
      </c>
      <c r="BR178" s="118">
        <f t="shared" si="145"/>
        <v>0</v>
      </c>
      <c r="BS178" s="118">
        <f t="shared" si="145"/>
        <v>0</v>
      </c>
      <c r="BT178" s="118">
        <f t="shared" si="145"/>
        <v>0</v>
      </c>
      <c r="BU178" s="118">
        <f t="shared" si="145"/>
        <v>0</v>
      </c>
      <c r="BV178" s="118">
        <f t="shared" si="145"/>
        <v>0</v>
      </c>
      <c r="BW178" s="118">
        <f t="shared" si="145"/>
        <v>0</v>
      </c>
      <c r="BX178" s="118">
        <f t="shared" si="145"/>
        <v>0</v>
      </c>
      <c r="BY178" s="118">
        <f t="shared" si="145"/>
        <v>0</v>
      </c>
      <c r="BZ178" s="118">
        <f t="shared" si="145"/>
        <v>0</v>
      </c>
      <c r="CA178" s="118">
        <f t="shared" si="145"/>
        <v>0</v>
      </c>
      <c r="CB178" s="118">
        <f t="shared" si="145"/>
        <v>0</v>
      </c>
      <c r="CC178" s="118">
        <f t="shared" si="145"/>
        <v>0</v>
      </c>
      <c r="CD178" s="118">
        <f t="shared" si="145"/>
        <v>0</v>
      </c>
      <c r="CE178" s="118">
        <f t="shared" si="145"/>
        <v>0</v>
      </c>
      <c r="CF178" s="118">
        <f t="shared" si="145"/>
        <v>0</v>
      </c>
      <c r="CG178" s="118">
        <f t="shared" si="145"/>
        <v>0</v>
      </c>
      <c r="CH178" s="118">
        <f t="shared" si="145"/>
        <v>0</v>
      </c>
    </row>
    <row r="179" spans="1:86" hidden="1" x14ac:dyDescent="0.3">
      <c r="A179" s="113"/>
      <c r="B179" s="113" t="s">
        <v>188</v>
      </c>
      <c r="C179" s="116">
        <f>C178-C73</f>
        <v>0</v>
      </c>
      <c r="D179" s="116">
        <f t="shared" ref="D179:BO179" si="146">D178-D73</f>
        <v>0</v>
      </c>
      <c r="E179" s="116">
        <f t="shared" si="146"/>
        <v>0</v>
      </c>
      <c r="F179" s="116">
        <f t="shared" si="146"/>
        <v>0</v>
      </c>
      <c r="G179" s="116">
        <f t="shared" si="146"/>
        <v>0</v>
      </c>
      <c r="H179" s="116">
        <f t="shared" si="146"/>
        <v>0</v>
      </c>
      <c r="I179" s="116">
        <f t="shared" si="146"/>
        <v>0</v>
      </c>
      <c r="J179" s="116">
        <f t="shared" si="146"/>
        <v>0</v>
      </c>
      <c r="K179" s="116">
        <f t="shared" si="146"/>
        <v>0</v>
      </c>
      <c r="L179" s="116">
        <f t="shared" si="146"/>
        <v>0</v>
      </c>
      <c r="M179" s="116">
        <f t="shared" si="146"/>
        <v>0</v>
      </c>
      <c r="N179" s="116">
        <f t="shared" si="146"/>
        <v>0</v>
      </c>
      <c r="O179" s="116">
        <f t="shared" si="146"/>
        <v>0</v>
      </c>
      <c r="P179" s="116">
        <f t="shared" si="146"/>
        <v>0</v>
      </c>
      <c r="Q179" s="116">
        <f t="shared" si="146"/>
        <v>0</v>
      </c>
      <c r="R179" s="116">
        <f t="shared" si="146"/>
        <v>0</v>
      </c>
      <c r="S179" s="116">
        <f t="shared" si="146"/>
        <v>0</v>
      </c>
      <c r="T179" s="116">
        <f t="shared" si="146"/>
        <v>0</v>
      </c>
      <c r="U179" s="116">
        <f t="shared" si="146"/>
        <v>0</v>
      </c>
      <c r="V179" s="116">
        <f t="shared" si="146"/>
        <v>0</v>
      </c>
      <c r="W179" s="116">
        <f t="shared" si="146"/>
        <v>0</v>
      </c>
      <c r="X179" s="116">
        <f t="shared" si="146"/>
        <v>0</v>
      </c>
      <c r="Y179" s="116">
        <f t="shared" si="146"/>
        <v>0</v>
      </c>
      <c r="Z179" s="116">
        <f t="shared" si="146"/>
        <v>0</v>
      </c>
      <c r="AA179" s="116">
        <f t="shared" si="146"/>
        <v>0</v>
      </c>
      <c r="AB179" s="116">
        <f t="shared" si="146"/>
        <v>0</v>
      </c>
      <c r="AC179" s="116">
        <f t="shared" si="146"/>
        <v>0</v>
      </c>
      <c r="AD179" s="116">
        <f t="shared" si="146"/>
        <v>0</v>
      </c>
      <c r="AE179" s="116">
        <f t="shared" si="146"/>
        <v>0</v>
      </c>
      <c r="AF179" s="116">
        <f t="shared" si="146"/>
        <v>0</v>
      </c>
      <c r="AG179" s="116">
        <f t="shared" si="146"/>
        <v>0</v>
      </c>
      <c r="AH179" s="116">
        <f t="shared" si="146"/>
        <v>0</v>
      </c>
      <c r="AI179" s="116">
        <f t="shared" si="146"/>
        <v>0</v>
      </c>
      <c r="AJ179" s="116">
        <f t="shared" si="146"/>
        <v>0</v>
      </c>
      <c r="AK179" s="116">
        <f t="shared" si="146"/>
        <v>0</v>
      </c>
      <c r="AL179" s="116">
        <f t="shared" si="146"/>
        <v>0</v>
      </c>
      <c r="AM179" s="116">
        <f t="shared" si="146"/>
        <v>0</v>
      </c>
      <c r="AN179" s="116">
        <f t="shared" si="146"/>
        <v>0</v>
      </c>
      <c r="AO179" s="116">
        <f t="shared" si="146"/>
        <v>0</v>
      </c>
      <c r="AP179" s="116">
        <f t="shared" si="146"/>
        <v>0</v>
      </c>
      <c r="AQ179" s="116">
        <f t="shared" si="146"/>
        <v>0</v>
      </c>
      <c r="AR179" s="116">
        <f t="shared" si="146"/>
        <v>0</v>
      </c>
      <c r="AS179" s="116">
        <f t="shared" si="146"/>
        <v>0</v>
      </c>
      <c r="AT179" s="116">
        <f t="shared" si="146"/>
        <v>0</v>
      </c>
      <c r="AU179" s="116">
        <f t="shared" si="146"/>
        <v>0</v>
      </c>
      <c r="AV179" s="116">
        <f t="shared" si="146"/>
        <v>0</v>
      </c>
      <c r="AW179" s="116">
        <f t="shared" si="146"/>
        <v>0</v>
      </c>
      <c r="AX179" s="116">
        <f t="shared" si="146"/>
        <v>0</v>
      </c>
      <c r="AY179" s="116">
        <f t="shared" si="146"/>
        <v>0</v>
      </c>
      <c r="AZ179" s="116">
        <f t="shared" si="146"/>
        <v>0</v>
      </c>
      <c r="BA179" s="116">
        <f t="shared" si="146"/>
        <v>0</v>
      </c>
      <c r="BB179" s="116">
        <f t="shared" si="146"/>
        <v>0</v>
      </c>
      <c r="BC179" s="116">
        <f t="shared" si="146"/>
        <v>0</v>
      </c>
      <c r="BD179" s="116">
        <f t="shared" si="146"/>
        <v>0</v>
      </c>
      <c r="BE179" s="116">
        <f t="shared" si="146"/>
        <v>0</v>
      </c>
      <c r="BF179" s="116">
        <f t="shared" si="146"/>
        <v>0</v>
      </c>
      <c r="BG179" s="116">
        <f t="shared" si="146"/>
        <v>0</v>
      </c>
      <c r="BH179" s="116">
        <f t="shared" si="146"/>
        <v>0</v>
      </c>
      <c r="BI179" s="116">
        <f t="shared" si="146"/>
        <v>0</v>
      </c>
      <c r="BJ179" s="116">
        <f t="shared" si="146"/>
        <v>0</v>
      </c>
      <c r="BK179" s="116">
        <f t="shared" si="146"/>
        <v>0</v>
      </c>
      <c r="BL179" s="116">
        <f t="shared" si="146"/>
        <v>0</v>
      </c>
      <c r="BM179" s="116">
        <f t="shared" si="146"/>
        <v>0</v>
      </c>
      <c r="BN179" s="116">
        <f t="shared" si="146"/>
        <v>0</v>
      </c>
      <c r="BO179" s="116">
        <f t="shared" si="146"/>
        <v>0</v>
      </c>
      <c r="BP179" s="116">
        <f t="shared" ref="BP179:CH179" si="147">BP178-BP73</f>
        <v>0</v>
      </c>
      <c r="BQ179" s="116">
        <f t="shared" si="147"/>
        <v>0</v>
      </c>
      <c r="BR179" s="116">
        <f t="shared" si="147"/>
        <v>0</v>
      </c>
      <c r="BS179" s="116">
        <f t="shared" si="147"/>
        <v>0</v>
      </c>
      <c r="BT179" s="116">
        <f t="shared" si="147"/>
        <v>0</v>
      </c>
      <c r="BU179" s="116">
        <f t="shared" si="147"/>
        <v>0</v>
      </c>
      <c r="BV179" s="116">
        <f t="shared" si="147"/>
        <v>0</v>
      </c>
      <c r="BW179" s="116">
        <f t="shared" si="147"/>
        <v>0</v>
      </c>
      <c r="BX179" s="116">
        <f t="shared" si="147"/>
        <v>0</v>
      </c>
      <c r="BY179" s="116">
        <f t="shared" si="147"/>
        <v>0</v>
      </c>
      <c r="BZ179" s="116">
        <f t="shared" si="147"/>
        <v>0</v>
      </c>
      <c r="CA179" s="116">
        <f t="shared" si="147"/>
        <v>0</v>
      </c>
      <c r="CB179" s="116">
        <f t="shared" si="147"/>
        <v>0</v>
      </c>
      <c r="CC179" s="116">
        <f t="shared" si="147"/>
        <v>0</v>
      </c>
      <c r="CD179" s="116">
        <f t="shared" si="147"/>
        <v>0</v>
      </c>
      <c r="CE179" s="116">
        <f t="shared" si="147"/>
        <v>0</v>
      </c>
      <c r="CF179" s="116">
        <f t="shared" si="147"/>
        <v>0</v>
      </c>
      <c r="CG179" s="116">
        <f t="shared" si="147"/>
        <v>0</v>
      </c>
      <c r="CH179" s="116">
        <f t="shared" si="147"/>
        <v>0</v>
      </c>
    </row>
    <row r="180" spans="1:86" ht="15" hidden="1" thickBot="1" x14ac:dyDescent="0.35">
      <c r="A180" s="113"/>
      <c r="B180" s="113"/>
      <c r="C180" s="116"/>
      <c r="D180" s="116"/>
      <c r="E180" s="116"/>
      <c r="F180" s="116"/>
      <c r="G180" s="116"/>
      <c r="H180" s="116"/>
      <c r="I180" s="116"/>
      <c r="J180" s="116"/>
      <c r="K180" s="116"/>
      <c r="L180" s="116"/>
      <c r="M180" s="116"/>
      <c r="N180" s="116"/>
    </row>
    <row r="181" spans="1:86" ht="15" hidden="1" thickBot="1" x14ac:dyDescent="0.35">
      <c r="A181" s="113"/>
      <c r="B181" s="301" t="s">
        <v>39</v>
      </c>
      <c r="C181" s="174">
        <f>C$4</f>
        <v>44927</v>
      </c>
      <c r="D181" s="174">
        <f t="shared" ref="D181:BO181" si="148">D$4</f>
        <v>44958</v>
      </c>
      <c r="E181" s="174">
        <f t="shared" si="148"/>
        <v>44986</v>
      </c>
      <c r="F181" s="174">
        <f t="shared" si="148"/>
        <v>45017</v>
      </c>
      <c r="G181" s="174">
        <f t="shared" si="148"/>
        <v>45047</v>
      </c>
      <c r="H181" s="174">
        <f t="shared" si="148"/>
        <v>45078</v>
      </c>
      <c r="I181" s="174">
        <f t="shared" si="148"/>
        <v>45108</v>
      </c>
      <c r="J181" s="174">
        <f t="shared" si="148"/>
        <v>45139</v>
      </c>
      <c r="K181" s="174">
        <f t="shared" si="148"/>
        <v>45170</v>
      </c>
      <c r="L181" s="174">
        <f t="shared" si="148"/>
        <v>45200</v>
      </c>
      <c r="M181" s="174">
        <f t="shared" si="148"/>
        <v>45231</v>
      </c>
      <c r="N181" s="174">
        <f t="shared" si="148"/>
        <v>45261</v>
      </c>
      <c r="O181" s="174">
        <f t="shared" si="148"/>
        <v>45292</v>
      </c>
      <c r="P181" s="174">
        <f t="shared" si="148"/>
        <v>45323</v>
      </c>
      <c r="Q181" s="174">
        <f t="shared" si="148"/>
        <v>45352</v>
      </c>
      <c r="R181" s="174">
        <f t="shared" si="148"/>
        <v>45383</v>
      </c>
      <c r="S181" s="174">
        <f t="shared" si="148"/>
        <v>45413</v>
      </c>
      <c r="T181" s="174">
        <f t="shared" si="148"/>
        <v>45444</v>
      </c>
      <c r="U181" s="174">
        <f t="shared" si="148"/>
        <v>45474</v>
      </c>
      <c r="V181" s="174">
        <f t="shared" si="148"/>
        <v>45505</v>
      </c>
      <c r="W181" s="174">
        <f t="shared" si="148"/>
        <v>45536</v>
      </c>
      <c r="X181" s="174">
        <f t="shared" si="148"/>
        <v>45566</v>
      </c>
      <c r="Y181" s="174">
        <f t="shared" si="148"/>
        <v>45597</v>
      </c>
      <c r="Z181" s="174">
        <f t="shared" si="148"/>
        <v>45627</v>
      </c>
      <c r="AA181" s="174">
        <f t="shared" si="148"/>
        <v>45658</v>
      </c>
      <c r="AB181" s="174">
        <f t="shared" si="148"/>
        <v>45689</v>
      </c>
      <c r="AC181" s="174">
        <f t="shared" si="148"/>
        <v>45717</v>
      </c>
      <c r="AD181" s="174">
        <f t="shared" si="148"/>
        <v>45748</v>
      </c>
      <c r="AE181" s="174">
        <f t="shared" si="148"/>
        <v>45778</v>
      </c>
      <c r="AF181" s="174">
        <f t="shared" si="148"/>
        <v>45809</v>
      </c>
      <c r="AG181" s="174">
        <f t="shared" si="148"/>
        <v>45839</v>
      </c>
      <c r="AH181" s="174">
        <f t="shared" si="148"/>
        <v>45870</v>
      </c>
      <c r="AI181" s="174">
        <f t="shared" si="148"/>
        <v>45901</v>
      </c>
      <c r="AJ181" s="174">
        <f t="shared" si="148"/>
        <v>45931</v>
      </c>
      <c r="AK181" s="174">
        <f t="shared" si="148"/>
        <v>45962</v>
      </c>
      <c r="AL181" s="174">
        <f t="shared" si="148"/>
        <v>45992</v>
      </c>
      <c r="AM181" s="174">
        <f t="shared" si="148"/>
        <v>46023</v>
      </c>
      <c r="AN181" s="174">
        <f t="shared" si="148"/>
        <v>46054</v>
      </c>
      <c r="AO181" s="174">
        <f t="shared" si="148"/>
        <v>46082</v>
      </c>
      <c r="AP181" s="174">
        <f t="shared" si="148"/>
        <v>46113</v>
      </c>
      <c r="AQ181" s="174">
        <f t="shared" si="148"/>
        <v>46143</v>
      </c>
      <c r="AR181" s="174">
        <f t="shared" si="148"/>
        <v>46174</v>
      </c>
      <c r="AS181" s="174">
        <f t="shared" si="148"/>
        <v>46204</v>
      </c>
      <c r="AT181" s="174">
        <f t="shared" si="148"/>
        <v>46235</v>
      </c>
      <c r="AU181" s="174">
        <f t="shared" si="148"/>
        <v>46266</v>
      </c>
      <c r="AV181" s="174">
        <f t="shared" si="148"/>
        <v>46296</v>
      </c>
      <c r="AW181" s="174">
        <f t="shared" si="148"/>
        <v>46327</v>
      </c>
      <c r="AX181" s="174">
        <f t="shared" si="148"/>
        <v>46357</v>
      </c>
      <c r="AY181" s="174">
        <f t="shared" si="148"/>
        <v>46388</v>
      </c>
      <c r="AZ181" s="174">
        <f t="shared" si="148"/>
        <v>46419</v>
      </c>
      <c r="BA181" s="174">
        <f t="shared" si="148"/>
        <v>46447</v>
      </c>
      <c r="BB181" s="174">
        <f t="shared" si="148"/>
        <v>46478</v>
      </c>
      <c r="BC181" s="174">
        <f t="shared" si="148"/>
        <v>46508</v>
      </c>
      <c r="BD181" s="174">
        <f t="shared" si="148"/>
        <v>46539</v>
      </c>
      <c r="BE181" s="174">
        <f t="shared" si="148"/>
        <v>46569</v>
      </c>
      <c r="BF181" s="174">
        <f t="shared" si="148"/>
        <v>46600</v>
      </c>
      <c r="BG181" s="174">
        <f t="shared" si="148"/>
        <v>46631</v>
      </c>
      <c r="BH181" s="174">
        <f t="shared" si="148"/>
        <v>46661</v>
      </c>
      <c r="BI181" s="174">
        <f t="shared" si="148"/>
        <v>46692</v>
      </c>
      <c r="BJ181" s="174">
        <f t="shared" si="148"/>
        <v>46722</v>
      </c>
      <c r="BK181" s="174">
        <f t="shared" si="148"/>
        <v>46753</v>
      </c>
      <c r="BL181" s="174">
        <f t="shared" si="148"/>
        <v>46784</v>
      </c>
      <c r="BM181" s="174">
        <f t="shared" si="148"/>
        <v>46813</v>
      </c>
      <c r="BN181" s="174">
        <f t="shared" si="148"/>
        <v>46844</v>
      </c>
      <c r="BO181" s="174">
        <f t="shared" si="148"/>
        <v>46874</v>
      </c>
      <c r="BP181" s="174">
        <f t="shared" ref="BP181:CH181" si="149">BP$4</f>
        <v>46905</v>
      </c>
      <c r="BQ181" s="174">
        <f t="shared" si="149"/>
        <v>46935</v>
      </c>
      <c r="BR181" s="174">
        <f t="shared" si="149"/>
        <v>46966</v>
      </c>
      <c r="BS181" s="174">
        <f t="shared" si="149"/>
        <v>46997</v>
      </c>
      <c r="BT181" s="174">
        <f t="shared" si="149"/>
        <v>47027</v>
      </c>
      <c r="BU181" s="174">
        <f t="shared" si="149"/>
        <v>47058</v>
      </c>
      <c r="BV181" s="174">
        <f t="shared" si="149"/>
        <v>47088</v>
      </c>
      <c r="BW181" s="174">
        <f t="shared" si="149"/>
        <v>47119</v>
      </c>
      <c r="BX181" s="174">
        <f t="shared" si="149"/>
        <v>47150</v>
      </c>
      <c r="BY181" s="174">
        <f t="shared" si="149"/>
        <v>47178</v>
      </c>
      <c r="BZ181" s="174">
        <f t="shared" si="149"/>
        <v>47209</v>
      </c>
      <c r="CA181" s="174">
        <f t="shared" si="149"/>
        <v>47239</v>
      </c>
      <c r="CB181" s="174">
        <f t="shared" si="149"/>
        <v>47270</v>
      </c>
      <c r="CC181" s="174">
        <f t="shared" si="149"/>
        <v>47300</v>
      </c>
      <c r="CD181" s="174">
        <f t="shared" si="149"/>
        <v>47331</v>
      </c>
      <c r="CE181" s="174">
        <f t="shared" si="149"/>
        <v>47362</v>
      </c>
      <c r="CF181" s="174">
        <f t="shared" si="149"/>
        <v>47392</v>
      </c>
      <c r="CG181" s="174">
        <f t="shared" si="149"/>
        <v>47423</v>
      </c>
      <c r="CH181" s="175">
        <f t="shared" si="149"/>
        <v>47453</v>
      </c>
    </row>
    <row r="182" spans="1:86" hidden="1" x14ac:dyDescent="0.3">
      <c r="A182" s="113"/>
      <c r="B182" s="295" t="s">
        <v>130</v>
      </c>
      <c r="C182" s="126">
        <f>C157*'YTD PROGRAM SUMMARY'!C43</f>
        <v>0</v>
      </c>
      <c r="D182" s="126">
        <f>D157*'YTD PROGRAM SUMMARY'!D43</f>
        <v>0</v>
      </c>
      <c r="E182" s="126">
        <f>E157*'YTD PROGRAM SUMMARY'!E43</f>
        <v>0</v>
      </c>
      <c r="F182" s="126">
        <f>F157*'YTD PROGRAM SUMMARY'!F43</f>
        <v>0</v>
      </c>
      <c r="G182" s="126">
        <f>G157*'YTD PROGRAM SUMMARY'!G43</f>
        <v>0</v>
      </c>
      <c r="H182" s="126">
        <f>H157*'YTD PROGRAM SUMMARY'!H43</f>
        <v>0</v>
      </c>
      <c r="I182" s="126">
        <f>I157*'YTD PROGRAM SUMMARY'!I43</f>
        <v>0</v>
      </c>
      <c r="J182" s="126">
        <f>J157*'YTD PROGRAM SUMMARY'!J43</f>
        <v>0</v>
      </c>
      <c r="K182" s="126">
        <f>K157*'YTD PROGRAM SUMMARY'!K43</f>
        <v>0</v>
      </c>
      <c r="L182" s="126">
        <f>L157*'YTD PROGRAM SUMMARY'!L43</f>
        <v>0</v>
      </c>
      <c r="M182" s="126">
        <f>M157*'YTD PROGRAM SUMMARY'!M43</f>
        <v>0</v>
      </c>
      <c r="N182" s="126">
        <f>N157*'YTD PROGRAM SUMMARY'!N43</f>
        <v>0</v>
      </c>
      <c r="O182" s="258">
        <f>O157*'YTD PROGRAM SUMMARY'!O43</f>
        <v>0</v>
      </c>
      <c r="P182" s="258">
        <f>P157*'YTD PROGRAM SUMMARY'!P43</f>
        <v>0</v>
      </c>
      <c r="Q182" s="258">
        <f>Q157*'YTD PROGRAM SUMMARY'!Q43</f>
        <v>0</v>
      </c>
      <c r="R182" s="258">
        <f>R157*'YTD PROGRAM SUMMARY'!R43</f>
        <v>0</v>
      </c>
      <c r="S182" s="258">
        <f>S157*'YTD PROGRAM SUMMARY'!S43</f>
        <v>0</v>
      </c>
      <c r="T182" s="258">
        <f>T157*'YTD PROGRAM SUMMARY'!T43</f>
        <v>0</v>
      </c>
      <c r="U182" s="258">
        <f>U157*'YTD PROGRAM SUMMARY'!U43</f>
        <v>0</v>
      </c>
      <c r="V182" s="258">
        <f>V157*'YTD PROGRAM SUMMARY'!V43</f>
        <v>0</v>
      </c>
      <c r="W182" s="258">
        <f>W157*'YTD PROGRAM SUMMARY'!W43</f>
        <v>0</v>
      </c>
      <c r="X182" s="258">
        <f>X157*'YTD PROGRAM SUMMARY'!X43</f>
        <v>0</v>
      </c>
      <c r="Y182" s="258">
        <f>Y157*'YTD PROGRAM SUMMARY'!Y43</f>
        <v>0</v>
      </c>
      <c r="Z182" s="258">
        <f>Z157*'YTD PROGRAM SUMMARY'!Z43</f>
        <v>0</v>
      </c>
      <c r="AA182" s="258">
        <f>AA157*'YTD PROGRAM SUMMARY'!AA43</f>
        <v>0</v>
      </c>
      <c r="AB182" s="258">
        <f>AB157*'YTD PROGRAM SUMMARY'!AB43</f>
        <v>0</v>
      </c>
      <c r="AC182" s="258">
        <f>AC157*'YTD PROGRAM SUMMARY'!AC43</f>
        <v>0</v>
      </c>
      <c r="AD182" s="258">
        <f>AD157*'YTD PROGRAM SUMMARY'!AD43</f>
        <v>0</v>
      </c>
      <c r="AE182" s="258">
        <f>AE157*'YTD PROGRAM SUMMARY'!AE43</f>
        <v>0</v>
      </c>
      <c r="AF182" s="258">
        <f>AF157*'YTD PROGRAM SUMMARY'!AF43</f>
        <v>0</v>
      </c>
      <c r="AG182" s="258">
        <f>AG157*'YTD PROGRAM SUMMARY'!AG43</f>
        <v>0</v>
      </c>
      <c r="AH182" s="258">
        <f>AH157*'YTD PROGRAM SUMMARY'!AH43</f>
        <v>0</v>
      </c>
      <c r="AI182" s="258">
        <f>AI157*'YTD PROGRAM SUMMARY'!AI43</f>
        <v>0</v>
      </c>
      <c r="AJ182" s="258">
        <f>AJ157*'YTD PROGRAM SUMMARY'!AJ43</f>
        <v>0</v>
      </c>
      <c r="AK182" s="258">
        <f>AK157*'YTD PROGRAM SUMMARY'!AK43</f>
        <v>0</v>
      </c>
      <c r="AL182" s="258">
        <f>AL157*'YTD PROGRAM SUMMARY'!AL43</f>
        <v>0</v>
      </c>
      <c r="AM182" s="258">
        <f>AM157*'YTD PROGRAM SUMMARY'!AM43</f>
        <v>0</v>
      </c>
      <c r="AN182" s="258">
        <f>AN157*'YTD PROGRAM SUMMARY'!AN43</f>
        <v>0</v>
      </c>
      <c r="AO182" s="258">
        <f>AO157*'YTD PROGRAM SUMMARY'!AO43</f>
        <v>0</v>
      </c>
      <c r="AP182" s="258">
        <f>AP157*'YTD PROGRAM SUMMARY'!AP43</f>
        <v>0</v>
      </c>
      <c r="AQ182" s="258">
        <f>AQ157*'YTD PROGRAM SUMMARY'!AQ43</f>
        <v>0</v>
      </c>
      <c r="AR182" s="258">
        <f>AR157*'YTD PROGRAM SUMMARY'!AR43</f>
        <v>0</v>
      </c>
      <c r="AS182" s="258">
        <f>AS157*'YTD PROGRAM SUMMARY'!AS43</f>
        <v>0</v>
      </c>
      <c r="AT182" s="258">
        <f>AT157*'YTD PROGRAM SUMMARY'!AT43</f>
        <v>0</v>
      </c>
      <c r="AU182" s="258">
        <f>AU157*'YTD PROGRAM SUMMARY'!AU43</f>
        <v>0</v>
      </c>
      <c r="AV182" s="258">
        <f>AV157*'YTD PROGRAM SUMMARY'!AV43</f>
        <v>0</v>
      </c>
      <c r="AW182" s="258">
        <f>AW157*'YTD PROGRAM SUMMARY'!AW43</f>
        <v>0</v>
      </c>
      <c r="AX182" s="258">
        <f>AX157*'YTD PROGRAM SUMMARY'!AX43</f>
        <v>0</v>
      </c>
      <c r="AY182" s="258">
        <f>AY157*'YTD PROGRAM SUMMARY'!AY43</f>
        <v>0</v>
      </c>
      <c r="AZ182" s="258">
        <f>AZ157*'YTD PROGRAM SUMMARY'!AZ43</f>
        <v>0</v>
      </c>
      <c r="BA182" s="258">
        <f>BA157*'YTD PROGRAM SUMMARY'!BA43</f>
        <v>0</v>
      </c>
      <c r="BB182" s="258">
        <f>BB157*'YTD PROGRAM SUMMARY'!BB43</f>
        <v>0</v>
      </c>
      <c r="BC182" s="258">
        <f>BC157*'YTD PROGRAM SUMMARY'!BC43</f>
        <v>0</v>
      </c>
      <c r="BD182" s="258">
        <f>BD157*'YTD PROGRAM SUMMARY'!BD43</f>
        <v>0</v>
      </c>
      <c r="BE182" s="258">
        <f>BE157*'YTD PROGRAM SUMMARY'!BE43</f>
        <v>0</v>
      </c>
      <c r="BF182" s="258">
        <f>BF157*'YTD PROGRAM SUMMARY'!BF43</f>
        <v>0</v>
      </c>
      <c r="BG182" s="258">
        <f>BG157*'YTD PROGRAM SUMMARY'!BG43</f>
        <v>0</v>
      </c>
      <c r="BH182" s="258">
        <f>BH157*'YTD PROGRAM SUMMARY'!BH43</f>
        <v>0</v>
      </c>
      <c r="BI182" s="258">
        <f>BI157*'YTD PROGRAM SUMMARY'!BI43</f>
        <v>0</v>
      </c>
      <c r="BJ182" s="258">
        <f>BJ157*'YTD PROGRAM SUMMARY'!BJ43</f>
        <v>0</v>
      </c>
      <c r="BK182" s="258">
        <f>BK157*'YTD PROGRAM SUMMARY'!BK43</f>
        <v>0</v>
      </c>
      <c r="BL182" s="258">
        <f>BL157*'YTD PROGRAM SUMMARY'!BL43</f>
        <v>0</v>
      </c>
      <c r="BM182" s="258">
        <f>BM157*'YTD PROGRAM SUMMARY'!BM43</f>
        <v>0</v>
      </c>
      <c r="BN182" s="258">
        <f>BN157*'YTD PROGRAM SUMMARY'!BN43</f>
        <v>0</v>
      </c>
      <c r="BO182" s="258">
        <f>BO157*'YTD PROGRAM SUMMARY'!BO43</f>
        <v>0</v>
      </c>
      <c r="BP182" s="258">
        <f>BP157*'YTD PROGRAM SUMMARY'!BP43</f>
        <v>0</v>
      </c>
      <c r="BQ182" s="258">
        <f>BQ157*'YTD PROGRAM SUMMARY'!BQ43</f>
        <v>0</v>
      </c>
      <c r="BR182" s="258">
        <f>BR157*'YTD PROGRAM SUMMARY'!BR43</f>
        <v>0</v>
      </c>
      <c r="BS182" s="258">
        <f>BS157*'YTD PROGRAM SUMMARY'!BS43</f>
        <v>0</v>
      </c>
      <c r="BT182" s="258">
        <f>BT157*'YTD PROGRAM SUMMARY'!BT43</f>
        <v>0</v>
      </c>
      <c r="BU182" s="258">
        <f>BU157*'YTD PROGRAM SUMMARY'!BU43</f>
        <v>0</v>
      </c>
      <c r="BV182" s="258">
        <f>BV157*'YTD PROGRAM SUMMARY'!BV43</f>
        <v>0</v>
      </c>
      <c r="BW182" s="258">
        <f>BW157*'YTD PROGRAM SUMMARY'!BW43</f>
        <v>0</v>
      </c>
      <c r="BX182" s="258">
        <f>BX157*'YTD PROGRAM SUMMARY'!BX43</f>
        <v>0</v>
      </c>
      <c r="BY182" s="258">
        <f>BY157*'YTD PROGRAM SUMMARY'!BY43</f>
        <v>0</v>
      </c>
      <c r="BZ182" s="258">
        <f>BZ157*'YTD PROGRAM SUMMARY'!BZ43</f>
        <v>0</v>
      </c>
      <c r="CA182" s="258">
        <f>CA157*'YTD PROGRAM SUMMARY'!CA43</f>
        <v>0</v>
      </c>
      <c r="CB182" s="258">
        <f>CB157*'YTD PROGRAM SUMMARY'!CB43</f>
        <v>0</v>
      </c>
      <c r="CC182" s="258">
        <f>CC157*'YTD PROGRAM SUMMARY'!CC43</f>
        <v>0</v>
      </c>
      <c r="CD182" s="258">
        <f>CD157*'YTD PROGRAM SUMMARY'!CD43</f>
        <v>0</v>
      </c>
      <c r="CE182" s="258">
        <f>CE157*'YTD PROGRAM SUMMARY'!CE43</f>
        <v>0</v>
      </c>
      <c r="CF182" s="258">
        <f>CF157*'YTD PROGRAM SUMMARY'!CF43</f>
        <v>0</v>
      </c>
      <c r="CG182" s="258">
        <f>CG157*'YTD PROGRAM SUMMARY'!CG43</f>
        <v>0</v>
      </c>
      <c r="CH182" s="259">
        <f>CH157*'YTD PROGRAM SUMMARY'!CH43</f>
        <v>0</v>
      </c>
    </row>
    <row r="183" spans="1:86" ht="15" hidden="1" thickBot="1" x14ac:dyDescent="0.35">
      <c r="A183" s="113"/>
      <c r="B183" s="96" t="s">
        <v>131</v>
      </c>
      <c r="C183" s="119">
        <f>C176*'YTD PROGRAM SUMMARY'!C43</f>
        <v>0</v>
      </c>
      <c r="D183" s="119">
        <f>D176*'YTD PROGRAM SUMMARY'!D43</f>
        <v>0</v>
      </c>
      <c r="E183" s="119">
        <f>E176*'YTD PROGRAM SUMMARY'!E43</f>
        <v>0</v>
      </c>
      <c r="F183" s="119">
        <f>F176*'YTD PROGRAM SUMMARY'!F43</f>
        <v>0</v>
      </c>
      <c r="G183" s="119">
        <f>G176*'YTD PROGRAM SUMMARY'!G43</f>
        <v>0</v>
      </c>
      <c r="H183" s="119">
        <f>H176*'YTD PROGRAM SUMMARY'!H43</f>
        <v>0</v>
      </c>
      <c r="I183" s="119">
        <f>I176*'YTD PROGRAM SUMMARY'!I43</f>
        <v>0</v>
      </c>
      <c r="J183" s="119">
        <f>J176*'YTD PROGRAM SUMMARY'!J43</f>
        <v>0</v>
      </c>
      <c r="K183" s="119">
        <f>K176*'YTD PROGRAM SUMMARY'!K43</f>
        <v>0</v>
      </c>
      <c r="L183" s="119">
        <f>L176*'YTD PROGRAM SUMMARY'!L43</f>
        <v>0</v>
      </c>
      <c r="M183" s="119">
        <f>M176*'YTD PROGRAM SUMMARY'!M43</f>
        <v>0</v>
      </c>
      <c r="N183" s="119">
        <f>N176*'YTD PROGRAM SUMMARY'!N43</f>
        <v>0</v>
      </c>
      <c r="O183" s="250">
        <f>O176*'YTD PROGRAM SUMMARY'!O43</f>
        <v>0</v>
      </c>
      <c r="P183" s="250">
        <f>P176*'YTD PROGRAM SUMMARY'!P43</f>
        <v>0</v>
      </c>
      <c r="Q183" s="250">
        <f>Q176*'YTD PROGRAM SUMMARY'!Q43</f>
        <v>0</v>
      </c>
      <c r="R183" s="250">
        <f>R176*'YTD PROGRAM SUMMARY'!R43</f>
        <v>0</v>
      </c>
      <c r="S183" s="250">
        <f>S176*'YTD PROGRAM SUMMARY'!S43</f>
        <v>0</v>
      </c>
      <c r="T183" s="250">
        <f>T176*'YTD PROGRAM SUMMARY'!T43</f>
        <v>0</v>
      </c>
      <c r="U183" s="250">
        <f>U176*'YTD PROGRAM SUMMARY'!U43</f>
        <v>0</v>
      </c>
      <c r="V183" s="250">
        <f>V176*'YTD PROGRAM SUMMARY'!V43</f>
        <v>0</v>
      </c>
      <c r="W183" s="250">
        <f>W176*'YTD PROGRAM SUMMARY'!W43</f>
        <v>0</v>
      </c>
      <c r="X183" s="250">
        <f>X176*'YTD PROGRAM SUMMARY'!X43</f>
        <v>0</v>
      </c>
      <c r="Y183" s="250">
        <f>Y176*'YTD PROGRAM SUMMARY'!Y43</f>
        <v>0</v>
      </c>
      <c r="Z183" s="250">
        <f>Z176*'YTD PROGRAM SUMMARY'!Z43</f>
        <v>0</v>
      </c>
      <c r="AA183" s="250">
        <f>AA176*'YTD PROGRAM SUMMARY'!AA43</f>
        <v>0</v>
      </c>
      <c r="AB183" s="250">
        <f>AB176*'YTD PROGRAM SUMMARY'!AB43</f>
        <v>0</v>
      </c>
      <c r="AC183" s="250">
        <f>AC176*'YTD PROGRAM SUMMARY'!AC43</f>
        <v>0</v>
      </c>
      <c r="AD183" s="250">
        <f>AD176*'YTD PROGRAM SUMMARY'!AD43</f>
        <v>0</v>
      </c>
      <c r="AE183" s="250">
        <f>AE176*'YTD PROGRAM SUMMARY'!AE43</f>
        <v>0</v>
      </c>
      <c r="AF183" s="250">
        <f>AF176*'YTD PROGRAM SUMMARY'!AF43</f>
        <v>0</v>
      </c>
      <c r="AG183" s="250">
        <f>AG176*'YTD PROGRAM SUMMARY'!AG43</f>
        <v>0</v>
      </c>
      <c r="AH183" s="250">
        <f>AH176*'YTD PROGRAM SUMMARY'!AH43</f>
        <v>0</v>
      </c>
      <c r="AI183" s="250">
        <f>AI176*'YTD PROGRAM SUMMARY'!AI43</f>
        <v>0</v>
      </c>
      <c r="AJ183" s="250">
        <f>AJ176*'YTD PROGRAM SUMMARY'!AJ43</f>
        <v>0</v>
      </c>
      <c r="AK183" s="250">
        <f>AK176*'YTD PROGRAM SUMMARY'!AK43</f>
        <v>0</v>
      </c>
      <c r="AL183" s="250">
        <f>AL176*'YTD PROGRAM SUMMARY'!AL43</f>
        <v>0</v>
      </c>
      <c r="AM183" s="250">
        <f>AM176*'YTD PROGRAM SUMMARY'!AM43</f>
        <v>0</v>
      </c>
      <c r="AN183" s="250">
        <f>AN176*'YTD PROGRAM SUMMARY'!AN43</f>
        <v>0</v>
      </c>
      <c r="AO183" s="250">
        <f>AO176*'YTD PROGRAM SUMMARY'!AO43</f>
        <v>0</v>
      </c>
      <c r="AP183" s="250">
        <f>AP176*'YTD PROGRAM SUMMARY'!AP43</f>
        <v>0</v>
      </c>
      <c r="AQ183" s="250">
        <f>AQ176*'YTD PROGRAM SUMMARY'!AQ43</f>
        <v>0</v>
      </c>
      <c r="AR183" s="250">
        <f>AR176*'YTD PROGRAM SUMMARY'!AR43</f>
        <v>0</v>
      </c>
      <c r="AS183" s="250">
        <f>AS176*'YTD PROGRAM SUMMARY'!AS43</f>
        <v>0</v>
      </c>
      <c r="AT183" s="250">
        <f>AT176*'YTD PROGRAM SUMMARY'!AT43</f>
        <v>0</v>
      </c>
      <c r="AU183" s="250">
        <f>AU176*'YTD PROGRAM SUMMARY'!AU43</f>
        <v>0</v>
      </c>
      <c r="AV183" s="250">
        <f>AV176*'YTD PROGRAM SUMMARY'!AV43</f>
        <v>0</v>
      </c>
      <c r="AW183" s="250">
        <f>AW176*'YTD PROGRAM SUMMARY'!AW43</f>
        <v>0</v>
      </c>
      <c r="AX183" s="250">
        <f>AX176*'YTD PROGRAM SUMMARY'!AX43</f>
        <v>0</v>
      </c>
      <c r="AY183" s="250">
        <f>AY176*'YTD PROGRAM SUMMARY'!AY43</f>
        <v>0</v>
      </c>
      <c r="AZ183" s="250">
        <f>AZ176*'YTD PROGRAM SUMMARY'!AZ43</f>
        <v>0</v>
      </c>
      <c r="BA183" s="250">
        <f>BA176*'YTD PROGRAM SUMMARY'!BA43</f>
        <v>0</v>
      </c>
      <c r="BB183" s="250">
        <f>BB176*'YTD PROGRAM SUMMARY'!BB43</f>
        <v>0</v>
      </c>
      <c r="BC183" s="250">
        <f>BC176*'YTD PROGRAM SUMMARY'!BC43</f>
        <v>0</v>
      </c>
      <c r="BD183" s="250">
        <f>BD176*'YTD PROGRAM SUMMARY'!BD43</f>
        <v>0</v>
      </c>
      <c r="BE183" s="250">
        <f>BE176*'YTD PROGRAM SUMMARY'!BE43</f>
        <v>0</v>
      </c>
      <c r="BF183" s="250">
        <f>BF176*'YTD PROGRAM SUMMARY'!BF43</f>
        <v>0</v>
      </c>
      <c r="BG183" s="250">
        <f>BG176*'YTD PROGRAM SUMMARY'!BG43</f>
        <v>0</v>
      </c>
      <c r="BH183" s="250">
        <f>BH176*'YTD PROGRAM SUMMARY'!BH43</f>
        <v>0</v>
      </c>
      <c r="BI183" s="250">
        <f>BI176*'YTD PROGRAM SUMMARY'!BI43</f>
        <v>0</v>
      </c>
      <c r="BJ183" s="250">
        <f>BJ176*'YTD PROGRAM SUMMARY'!BJ43</f>
        <v>0</v>
      </c>
      <c r="BK183" s="250">
        <f>BK176*'YTD PROGRAM SUMMARY'!BK43</f>
        <v>0</v>
      </c>
      <c r="BL183" s="250">
        <f>BL176*'YTD PROGRAM SUMMARY'!BL43</f>
        <v>0</v>
      </c>
      <c r="BM183" s="250">
        <f>BM176*'YTD PROGRAM SUMMARY'!BM43</f>
        <v>0</v>
      </c>
      <c r="BN183" s="250">
        <f>BN176*'YTD PROGRAM SUMMARY'!BN43</f>
        <v>0</v>
      </c>
      <c r="BO183" s="250">
        <f>BO176*'YTD PROGRAM SUMMARY'!BO43</f>
        <v>0</v>
      </c>
      <c r="BP183" s="250">
        <f>BP176*'YTD PROGRAM SUMMARY'!BP43</f>
        <v>0</v>
      </c>
      <c r="BQ183" s="250">
        <f>BQ176*'YTD PROGRAM SUMMARY'!BQ43</f>
        <v>0</v>
      </c>
      <c r="BR183" s="250">
        <f>BR176*'YTD PROGRAM SUMMARY'!BR43</f>
        <v>0</v>
      </c>
      <c r="BS183" s="250">
        <f>BS176*'YTD PROGRAM SUMMARY'!BS43</f>
        <v>0</v>
      </c>
      <c r="BT183" s="250">
        <f>BT176*'YTD PROGRAM SUMMARY'!BT43</f>
        <v>0</v>
      </c>
      <c r="BU183" s="250">
        <f>BU176*'YTD PROGRAM SUMMARY'!BU43</f>
        <v>0</v>
      </c>
      <c r="BV183" s="250">
        <f>BV176*'YTD PROGRAM SUMMARY'!BV43</f>
        <v>0</v>
      </c>
      <c r="BW183" s="250">
        <f>BW176*'YTD PROGRAM SUMMARY'!BW43</f>
        <v>0</v>
      </c>
      <c r="BX183" s="250">
        <f>BX176*'YTD PROGRAM SUMMARY'!BX43</f>
        <v>0</v>
      </c>
      <c r="BY183" s="250">
        <f>BY176*'YTD PROGRAM SUMMARY'!BY43</f>
        <v>0</v>
      </c>
      <c r="BZ183" s="250">
        <f>BZ176*'YTD PROGRAM SUMMARY'!BZ43</f>
        <v>0</v>
      </c>
      <c r="CA183" s="250">
        <f>CA176*'YTD PROGRAM SUMMARY'!CA43</f>
        <v>0</v>
      </c>
      <c r="CB183" s="250">
        <f>CB176*'YTD PROGRAM SUMMARY'!CB43</f>
        <v>0</v>
      </c>
      <c r="CC183" s="250">
        <f>CC176*'YTD PROGRAM SUMMARY'!CC43</f>
        <v>0</v>
      </c>
      <c r="CD183" s="250">
        <f>CD176*'YTD PROGRAM SUMMARY'!CD43</f>
        <v>0</v>
      </c>
      <c r="CE183" s="250">
        <f>CE176*'YTD PROGRAM SUMMARY'!CE43</f>
        <v>0</v>
      </c>
      <c r="CF183" s="250">
        <f>CF176*'YTD PROGRAM SUMMARY'!CF43</f>
        <v>0</v>
      </c>
      <c r="CG183" s="250">
        <f>CG176*'YTD PROGRAM SUMMARY'!CG43</f>
        <v>0</v>
      </c>
      <c r="CH183" s="251">
        <f>CH176*'YTD PROGRAM SUMMARY'!CH43</f>
        <v>0</v>
      </c>
    </row>
    <row r="184" spans="1:86" hidden="1" x14ac:dyDescent="0.3">
      <c r="A184" s="113"/>
      <c r="B184" s="295" t="s">
        <v>132</v>
      </c>
      <c r="C184" s="120">
        <f>IFERROR(C182/C73,0)</f>
        <v>0</v>
      </c>
      <c r="D184" s="120">
        <f t="shared" ref="D184:BO184" si="150">IFERROR(D182/D73,0)</f>
        <v>0</v>
      </c>
      <c r="E184" s="120">
        <f t="shared" si="150"/>
        <v>0</v>
      </c>
      <c r="F184" s="120">
        <f t="shared" si="150"/>
        <v>0</v>
      </c>
      <c r="G184" s="120">
        <f t="shared" si="150"/>
        <v>0</v>
      </c>
      <c r="H184" s="120">
        <f t="shared" si="150"/>
        <v>0</v>
      </c>
      <c r="I184" s="120">
        <f t="shared" si="150"/>
        <v>0</v>
      </c>
      <c r="J184" s="120">
        <f t="shared" si="150"/>
        <v>0</v>
      </c>
      <c r="K184" s="120">
        <f t="shared" si="150"/>
        <v>0</v>
      </c>
      <c r="L184" s="120">
        <f t="shared" si="150"/>
        <v>0</v>
      </c>
      <c r="M184" s="120">
        <f t="shared" si="150"/>
        <v>0</v>
      </c>
      <c r="N184" s="120">
        <f t="shared" si="150"/>
        <v>0</v>
      </c>
      <c r="O184" s="252">
        <f t="shared" si="150"/>
        <v>0</v>
      </c>
      <c r="P184" s="252">
        <f t="shared" si="150"/>
        <v>0</v>
      </c>
      <c r="Q184" s="252">
        <f t="shared" si="150"/>
        <v>0</v>
      </c>
      <c r="R184" s="252">
        <f t="shared" si="150"/>
        <v>0</v>
      </c>
      <c r="S184" s="252">
        <f t="shared" si="150"/>
        <v>0</v>
      </c>
      <c r="T184" s="252">
        <f t="shared" si="150"/>
        <v>0</v>
      </c>
      <c r="U184" s="252">
        <f t="shared" si="150"/>
        <v>0</v>
      </c>
      <c r="V184" s="252">
        <f t="shared" si="150"/>
        <v>0</v>
      </c>
      <c r="W184" s="252">
        <f t="shared" si="150"/>
        <v>0</v>
      </c>
      <c r="X184" s="252">
        <f t="shared" si="150"/>
        <v>0</v>
      </c>
      <c r="Y184" s="252">
        <f t="shared" si="150"/>
        <v>0</v>
      </c>
      <c r="Z184" s="252">
        <f t="shared" si="150"/>
        <v>0</v>
      </c>
      <c r="AA184" s="252">
        <f t="shared" si="150"/>
        <v>0</v>
      </c>
      <c r="AB184" s="252">
        <f t="shared" si="150"/>
        <v>0</v>
      </c>
      <c r="AC184" s="252">
        <f t="shared" si="150"/>
        <v>0</v>
      </c>
      <c r="AD184" s="252">
        <f t="shared" si="150"/>
        <v>0</v>
      </c>
      <c r="AE184" s="252">
        <f t="shared" si="150"/>
        <v>0</v>
      </c>
      <c r="AF184" s="252">
        <f t="shared" si="150"/>
        <v>0</v>
      </c>
      <c r="AG184" s="252">
        <f t="shared" si="150"/>
        <v>0</v>
      </c>
      <c r="AH184" s="252">
        <f t="shared" si="150"/>
        <v>0</v>
      </c>
      <c r="AI184" s="252">
        <f t="shared" si="150"/>
        <v>0</v>
      </c>
      <c r="AJ184" s="252">
        <f t="shared" si="150"/>
        <v>0</v>
      </c>
      <c r="AK184" s="252">
        <f t="shared" si="150"/>
        <v>0</v>
      </c>
      <c r="AL184" s="252">
        <f t="shared" si="150"/>
        <v>0</v>
      </c>
      <c r="AM184" s="252">
        <f t="shared" si="150"/>
        <v>0</v>
      </c>
      <c r="AN184" s="252">
        <f t="shared" si="150"/>
        <v>0</v>
      </c>
      <c r="AO184" s="252">
        <f t="shared" si="150"/>
        <v>0</v>
      </c>
      <c r="AP184" s="252">
        <f t="shared" si="150"/>
        <v>0</v>
      </c>
      <c r="AQ184" s="252">
        <f t="shared" si="150"/>
        <v>0</v>
      </c>
      <c r="AR184" s="252">
        <f t="shared" si="150"/>
        <v>0</v>
      </c>
      <c r="AS184" s="252">
        <f t="shared" si="150"/>
        <v>0</v>
      </c>
      <c r="AT184" s="252">
        <f t="shared" si="150"/>
        <v>0</v>
      </c>
      <c r="AU184" s="252">
        <f t="shared" si="150"/>
        <v>0</v>
      </c>
      <c r="AV184" s="252">
        <f t="shared" si="150"/>
        <v>0</v>
      </c>
      <c r="AW184" s="252">
        <f t="shared" si="150"/>
        <v>0</v>
      </c>
      <c r="AX184" s="252">
        <f t="shared" si="150"/>
        <v>0</v>
      </c>
      <c r="AY184" s="252">
        <f t="shared" si="150"/>
        <v>0</v>
      </c>
      <c r="AZ184" s="252">
        <f t="shared" si="150"/>
        <v>0</v>
      </c>
      <c r="BA184" s="252">
        <f t="shared" si="150"/>
        <v>0</v>
      </c>
      <c r="BB184" s="252">
        <f t="shared" si="150"/>
        <v>0</v>
      </c>
      <c r="BC184" s="252">
        <f t="shared" si="150"/>
        <v>0</v>
      </c>
      <c r="BD184" s="252">
        <f t="shared" si="150"/>
        <v>0</v>
      </c>
      <c r="BE184" s="252">
        <f t="shared" si="150"/>
        <v>0</v>
      </c>
      <c r="BF184" s="252">
        <f t="shared" si="150"/>
        <v>0</v>
      </c>
      <c r="BG184" s="252">
        <f t="shared" si="150"/>
        <v>0</v>
      </c>
      <c r="BH184" s="252">
        <f t="shared" si="150"/>
        <v>0</v>
      </c>
      <c r="BI184" s="252">
        <f t="shared" si="150"/>
        <v>0</v>
      </c>
      <c r="BJ184" s="252">
        <f t="shared" si="150"/>
        <v>0</v>
      </c>
      <c r="BK184" s="252">
        <f t="shared" si="150"/>
        <v>0</v>
      </c>
      <c r="BL184" s="252">
        <f t="shared" si="150"/>
        <v>0</v>
      </c>
      <c r="BM184" s="252">
        <f t="shared" si="150"/>
        <v>0</v>
      </c>
      <c r="BN184" s="252">
        <f t="shared" si="150"/>
        <v>0</v>
      </c>
      <c r="BO184" s="252">
        <f t="shared" si="150"/>
        <v>0</v>
      </c>
      <c r="BP184" s="252">
        <f t="shared" ref="BP184:CH184" si="151">IFERROR(BP182/BP73,0)</f>
        <v>0</v>
      </c>
      <c r="BQ184" s="252">
        <f t="shared" si="151"/>
        <v>0</v>
      </c>
      <c r="BR184" s="252">
        <f t="shared" si="151"/>
        <v>0</v>
      </c>
      <c r="BS184" s="252">
        <f t="shared" si="151"/>
        <v>0</v>
      </c>
      <c r="BT184" s="252">
        <f t="shared" si="151"/>
        <v>0</v>
      </c>
      <c r="BU184" s="252">
        <f t="shared" si="151"/>
        <v>0</v>
      </c>
      <c r="BV184" s="252">
        <f t="shared" si="151"/>
        <v>0</v>
      </c>
      <c r="BW184" s="252">
        <f t="shared" si="151"/>
        <v>0</v>
      </c>
      <c r="BX184" s="252">
        <f t="shared" si="151"/>
        <v>0</v>
      </c>
      <c r="BY184" s="252">
        <f t="shared" si="151"/>
        <v>0</v>
      </c>
      <c r="BZ184" s="252">
        <f t="shared" si="151"/>
        <v>0</v>
      </c>
      <c r="CA184" s="252">
        <f t="shared" si="151"/>
        <v>0</v>
      </c>
      <c r="CB184" s="252">
        <f t="shared" si="151"/>
        <v>0</v>
      </c>
      <c r="CC184" s="252">
        <f t="shared" si="151"/>
        <v>0</v>
      </c>
      <c r="CD184" s="252">
        <f t="shared" si="151"/>
        <v>0</v>
      </c>
      <c r="CE184" s="252">
        <f t="shared" si="151"/>
        <v>0</v>
      </c>
      <c r="CF184" s="252">
        <f t="shared" si="151"/>
        <v>0</v>
      </c>
      <c r="CG184" s="252">
        <f t="shared" si="151"/>
        <v>0</v>
      </c>
      <c r="CH184" s="260">
        <f t="shared" si="151"/>
        <v>0</v>
      </c>
    </row>
    <row r="185" spans="1:86" ht="15" hidden="1" thickBot="1" x14ac:dyDescent="0.35">
      <c r="A185" s="113"/>
      <c r="B185" s="96" t="s">
        <v>133</v>
      </c>
      <c r="C185" s="121">
        <f>IFERROR(C183/C73,0)</f>
        <v>0</v>
      </c>
      <c r="D185" s="121">
        <f t="shared" ref="D185:BO185" si="152">IFERROR(D183/D73,0)</f>
        <v>0</v>
      </c>
      <c r="E185" s="121">
        <f t="shared" si="152"/>
        <v>0</v>
      </c>
      <c r="F185" s="121">
        <f t="shared" si="152"/>
        <v>0</v>
      </c>
      <c r="G185" s="121">
        <f t="shared" si="152"/>
        <v>0</v>
      </c>
      <c r="H185" s="121">
        <f t="shared" si="152"/>
        <v>0</v>
      </c>
      <c r="I185" s="121">
        <f t="shared" si="152"/>
        <v>0</v>
      </c>
      <c r="J185" s="121">
        <f t="shared" si="152"/>
        <v>0</v>
      </c>
      <c r="K185" s="121">
        <f t="shared" si="152"/>
        <v>0</v>
      </c>
      <c r="L185" s="121">
        <f t="shared" si="152"/>
        <v>0</v>
      </c>
      <c r="M185" s="121">
        <f t="shared" si="152"/>
        <v>0</v>
      </c>
      <c r="N185" s="121">
        <f t="shared" si="152"/>
        <v>0</v>
      </c>
      <c r="O185" s="253">
        <f t="shared" si="152"/>
        <v>0</v>
      </c>
      <c r="P185" s="253">
        <f t="shared" si="152"/>
        <v>0</v>
      </c>
      <c r="Q185" s="253">
        <f t="shared" si="152"/>
        <v>0</v>
      </c>
      <c r="R185" s="253">
        <f t="shared" si="152"/>
        <v>0</v>
      </c>
      <c r="S185" s="253">
        <f t="shared" si="152"/>
        <v>0</v>
      </c>
      <c r="T185" s="253">
        <f t="shared" si="152"/>
        <v>0</v>
      </c>
      <c r="U185" s="253">
        <f t="shared" si="152"/>
        <v>0</v>
      </c>
      <c r="V185" s="253">
        <f t="shared" si="152"/>
        <v>0</v>
      </c>
      <c r="W185" s="253">
        <f t="shared" si="152"/>
        <v>0</v>
      </c>
      <c r="X185" s="253">
        <f t="shared" si="152"/>
        <v>0</v>
      </c>
      <c r="Y185" s="253">
        <f t="shared" si="152"/>
        <v>0</v>
      </c>
      <c r="Z185" s="253">
        <f t="shared" si="152"/>
        <v>0</v>
      </c>
      <c r="AA185" s="253">
        <f t="shared" si="152"/>
        <v>0</v>
      </c>
      <c r="AB185" s="253">
        <f t="shared" si="152"/>
        <v>0</v>
      </c>
      <c r="AC185" s="253">
        <f t="shared" si="152"/>
        <v>0</v>
      </c>
      <c r="AD185" s="253">
        <f t="shared" si="152"/>
        <v>0</v>
      </c>
      <c r="AE185" s="253">
        <f t="shared" si="152"/>
        <v>0</v>
      </c>
      <c r="AF185" s="253">
        <f t="shared" si="152"/>
        <v>0</v>
      </c>
      <c r="AG185" s="253">
        <f t="shared" si="152"/>
        <v>0</v>
      </c>
      <c r="AH185" s="253">
        <f t="shared" si="152"/>
        <v>0</v>
      </c>
      <c r="AI185" s="253">
        <f t="shared" si="152"/>
        <v>0</v>
      </c>
      <c r="AJ185" s="253">
        <f t="shared" si="152"/>
        <v>0</v>
      </c>
      <c r="AK185" s="253">
        <f t="shared" si="152"/>
        <v>0</v>
      </c>
      <c r="AL185" s="253">
        <f t="shared" si="152"/>
        <v>0</v>
      </c>
      <c r="AM185" s="253">
        <f t="shared" si="152"/>
        <v>0</v>
      </c>
      <c r="AN185" s="253">
        <f t="shared" si="152"/>
        <v>0</v>
      </c>
      <c r="AO185" s="253">
        <f t="shared" si="152"/>
        <v>0</v>
      </c>
      <c r="AP185" s="253">
        <f t="shared" si="152"/>
        <v>0</v>
      </c>
      <c r="AQ185" s="253">
        <f t="shared" si="152"/>
        <v>0</v>
      </c>
      <c r="AR185" s="253">
        <f t="shared" si="152"/>
        <v>0</v>
      </c>
      <c r="AS185" s="253">
        <f t="shared" si="152"/>
        <v>0</v>
      </c>
      <c r="AT185" s="253">
        <f t="shared" si="152"/>
        <v>0</v>
      </c>
      <c r="AU185" s="253">
        <f t="shared" si="152"/>
        <v>0</v>
      </c>
      <c r="AV185" s="253">
        <f t="shared" si="152"/>
        <v>0</v>
      </c>
      <c r="AW185" s="253">
        <f t="shared" si="152"/>
        <v>0</v>
      </c>
      <c r="AX185" s="253">
        <f t="shared" si="152"/>
        <v>0</v>
      </c>
      <c r="AY185" s="253">
        <f t="shared" si="152"/>
        <v>0</v>
      </c>
      <c r="AZ185" s="253">
        <f t="shared" si="152"/>
        <v>0</v>
      </c>
      <c r="BA185" s="253">
        <f t="shared" si="152"/>
        <v>0</v>
      </c>
      <c r="BB185" s="253">
        <f t="shared" si="152"/>
        <v>0</v>
      </c>
      <c r="BC185" s="253">
        <f t="shared" si="152"/>
        <v>0</v>
      </c>
      <c r="BD185" s="253">
        <f t="shared" si="152"/>
        <v>0</v>
      </c>
      <c r="BE185" s="253">
        <f t="shared" si="152"/>
        <v>0</v>
      </c>
      <c r="BF185" s="253">
        <f t="shared" si="152"/>
        <v>0</v>
      </c>
      <c r="BG185" s="253">
        <f t="shared" si="152"/>
        <v>0</v>
      </c>
      <c r="BH185" s="253">
        <f t="shared" si="152"/>
        <v>0</v>
      </c>
      <c r="BI185" s="253">
        <f t="shared" si="152"/>
        <v>0</v>
      </c>
      <c r="BJ185" s="253">
        <f t="shared" si="152"/>
        <v>0</v>
      </c>
      <c r="BK185" s="253">
        <f t="shared" si="152"/>
        <v>0</v>
      </c>
      <c r="BL185" s="253">
        <f t="shared" si="152"/>
        <v>0</v>
      </c>
      <c r="BM185" s="253">
        <f t="shared" si="152"/>
        <v>0</v>
      </c>
      <c r="BN185" s="253">
        <f t="shared" si="152"/>
        <v>0</v>
      </c>
      <c r="BO185" s="253">
        <f t="shared" si="152"/>
        <v>0</v>
      </c>
      <c r="BP185" s="253">
        <f t="shared" ref="BP185:CH185" si="153">IFERROR(BP183/BP73,0)</f>
        <v>0</v>
      </c>
      <c r="BQ185" s="253">
        <f t="shared" si="153"/>
        <v>0</v>
      </c>
      <c r="BR185" s="253">
        <f t="shared" si="153"/>
        <v>0</v>
      </c>
      <c r="BS185" s="253">
        <f t="shared" si="153"/>
        <v>0</v>
      </c>
      <c r="BT185" s="253">
        <f t="shared" si="153"/>
        <v>0</v>
      </c>
      <c r="BU185" s="253">
        <f t="shared" si="153"/>
        <v>0</v>
      </c>
      <c r="BV185" s="253">
        <f t="shared" si="153"/>
        <v>0</v>
      </c>
      <c r="BW185" s="253">
        <f t="shared" si="153"/>
        <v>0</v>
      </c>
      <c r="BX185" s="253">
        <f t="shared" si="153"/>
        <v>0</v>
      </c>
      <c r="BY185" s="253">
        <f t="shared" si="153"/>
        <v>0</v>
      </c>
      <c r="BZ185" s="253">
        <f t="shared" si="153"/>
        <v>0</v>
      </c>
      <c r="CA185" s="253">
        <f t="shared" si="153"/>
        <v>0</v>
      </c>
      <c r="CB185" s="253">
        <f t="shared" si="153"/>
        <v>0</v>
      </c>
      <c r="CC185" s="253">
        <f t="shared" si="153"/>
        <v>0</v>
      </c>
      <c r="CD185" s="253">
        <f t="shared" si="153"/>
        <v>0</v>
      </c>
      <c r="CE185" s="253">
        <f t="shared" si="153"/>
        <v>0</v>
      </c>
      <c r="CF185" s="253">
        <f t="shared" si="153"/>
        <v>0</v>
      </c>
      <c r="CG185" s="253">
        <f t="shared" si="153"/>
        <v>0</v>
      </c>
      <c r="CH185" s="254">
        <f t="shared" si="153"/>
        <v>0</v>
      </c>
    </row>
    <row r="186" spans="1:86" ht="15" hidden="1" thickBot="1" x14ac:dyDescent="0.35">
      <c r="A186" s="113"/>
      <c r="B186" s="302" t="s">
        <v>134</v>
      </c>
      <c r="C186" s="123">
        <f>C184+C185</f>
        <v>0</v>
      </c>
      <c r="D186" s="123">
        <f t="shared" ref="D186:BO186" si="154">D184+D185</f>
        <v>0</v>
      </c>
      <c r="E186" s="124">
        <f t="shared" si="154"/>
        <v>0</v>
      </c>
      <c r="F186" s="124">
        <f t="shared" si="154"/>
        <v>0</v>
      </c>
      <c r="G186" s="124">
        <f t="shared" si="154"/>
        <v>0</v>
      </c>
      <c r="H186" s="124">
        <f t="shared" si="154"/>
        <v>0</v>
      </c>
      <c r="I186" s="124">
        <f t="shared" si="154"/>
        <v>0</v>
      </c>
      <c r="J186" s="124">
        <f t="shared" si="154"/>
        <v>0</v>
      </c>
      <c r="K186" s="124">
        <f t="shared" si="154"/>
        <v>0</v>
      </c>
      <c r="L186" s="124">
        <f t="shared" si="154"/>
        <v>0</v>
      </c>
      <c r="M186" s="125">
        <f t="shared" si="154"/>
        <v>0</v>
      </c>
      <c r="N186" s="134">
        <f t="shared" si="154"/>
        <v>0</v>
      </c>
      <c r="O186" s="255">
        <f t="shared" si="154"/>
        <v>0</v>
      </c>
      <c r="P186" s="255">
        <f t="shared" si="154"/>
        <v>0</v>
      </c>
      <c r="Q186" s="256">
        <f t="shared" si="154"/>
        <v>0</v>
      </c>
      <c r="R186" s="256">
        <f t="shared" si="154"/>
        <v>0</v>
      </c>
      <c r="S186" s="256">
        <f t="shared" si="154"/>
        <v>0</v>
      </c>
      <c r="T186" s="256">
        <f t="shared" si="154"/>
        <v>0</v>
      </c>
      <c r="U186" s="256">
        <f t="shared" si="154"/>
        <v>0</v>
      </c>
      <c r="V186" s="256">
        <f t="shared" si="154"/>
        <v>0</v>
      </c>
      <c r="W186" s="256">
        <f t="shared" si="154"/>
        <v>0</v>
      </c>
      <c r="X186" s="256">
        <f t="shared" si="154"/>
        <v>0</v>
      </c>
      <c r="Y186" s="273">
        <f t="shared" si="154"/>
        <v>0</v>
      </c>
      <c r="Z186" s="273">
        <f t="shared" si="154"/>
        <v>0</v>
      </c>
      <c r="AA186" s="255">
        <f t="shared" si="154"/>
        <v>0</v>
      </c>
      <c r="AB186" s="255">
        <f t="shared" si="154"/>
        <v>0</v>
      </c>
      <c r="AC186" s="256">
        <f t="shared" si="154"/>
        <v>0</v>
      </c>
      <c r="AD186" s="256">
        <f t="shared" si="154"/>
        <v>0</v>
      </c>
      <c r="AE186" s="256">
        <f t="shared" si="154"/>
        <v>0</v>
      </c>
      <c r="AF186" s="256">
        <f t="shared" si="154"/>
        <v>0</v>
      </c>
      <c r="AG186" s="256">
        <f t="shared" si="154"/>
        <v>0</v>
      </c>
      <c r="AH186" s="256">
        <f t="shared" si="154"/>
        <v>0</v>
      </c>
      <c r="AI186" s="256">
        <f t="shared" si="154"/>
        <v>0</v>
      </c>
      <c r="AJ186" s="256">
        <f t="shared" si="154"/>
        <v>0</v>
      </c>
      <c r="AK186" s="273">
        <f t="shared" si="154"/>
        <v>0</v>
      </c>
      <c r="AL186" s="273">
        <f t="shared" si="154"/>
        <v>0</v>
      </c>
      <c r="AM186" s="255">
        <f t="shared" si="154"/>
        <v>0</v>
      </c>
      <c r="AN186" s="255">
        <f t="shared" si="154"/>
        <v>0</v>
      </c>
      <c r="AO186" s="256">
        <f t="shared" si="154"/>
        <v>0</v>
      </c>
      <c r="AP186" s="256">
        <f t="shared" si="154"/>
        <v>0</v>
      </c>
      <c r="AQ186" s="256">
        <f t="shared" si="154"/>
        <v>0</v>
      </c>
      <c r="AR186" s="256">
        <f t="shared" si="154"/>
        <v>0</v>
      </c>
      <c r="AS186" s="256">
        <f t="shared" si="154"/>
        <v>0</v>
      </c>
      <c r="AT186" s="256">
        <f t="shared" si="154"/>
        <v>0</v>
      </c>
      <c r="AU186" s="256">
        <f t="shared" si="154"/>
        <v>0</v>
      </c>
      <c r="AV186" s="256">
        <f t="shared" si="154"/>
        <v>0</v>
      </c>
      <c r="AW186" s="273">
        <f t="shared" si="154"/>
        <v>0</v>
      </c>
      <c r="AX186" s="273">
        <f t="shared" si="154"/>
        <v>0</v>
      </c>
      <c r="AY186" s="255">
        <f t="shared" si="154"/>
        <v>0</v>
      </c>
      <c r="AZ186" s="255">
        <f t="shared" si="154"/>
        <v>0</v>
      </c>
      <c r="BA186" s="256">
        <f t="shared" si="154"/>
        <v>0</v>
      </c>
      <c r="BB186" s="256">
        <f t="shared" si="154"/>
        <v>0</v>
      </c>
      <c r="BC186" s="256">
        <f t="shared" si="154"/>
        <v>0</v>
      </c>
      <c r="BD186" s="256">
        <f t="shared" si="154"/>
        <v>0</v>
      </c>
      <c r="BE186" s="256">
        <f t="shared" si="154"/>
        <v>0</v>
      </c>
      <c r="BF186" s="256">
        <f t="shared" si="154"/>
        <v>0</v>
      </c>
      <c r="BG186" s="256">
        <f t="shared" si="154"/>
        <v>0</v>
      </c>
      <c r="BH186" s="256">
        <f t="shared" si="154"/>
        <v>0</v>
      </c>
      <c r="BI186" s="273">
        <f t="shared" si="154"/>
        <v>0</v>
      </c>
      <c r="BJ186" s="273">
        <f t="shared" si="154"/>
        <v>0</v>
      </c>
      <c r="BK186" s="255">
        <f t="shared" si="154"/>
        <v>0</v>
      </c>
      <c r="BL186" s="255">
        <f t="shared" si="154"/>
        <v>0</v>
      </c>
      <c r="BM186" s="256">
        <f t="shared" si="154"/>
        <v>0</v>
      </c>
      <c r="BN186" s="256">
        <f t="shared" si="154"/>
        <v>0</v>
      </c>
      <c r="BO186" s="256">
        <f t="shared" si="154"/>
        <v>0</v>
      </c>
      <c r="BP186" s="256">
        <f t="shared" ref="BP186:CH186" si="155">BP184+BP185</f>
        <v>0</v>
      </c>
      <c r="BQ186" s="256">
        <f t="shared" si="155"/>
        <v>0</v>
      </c>
      <c r="BR186" s="256">
        <f t="shared" si="155"/>
        <v>0</v>
      </c>
      <c r="BS186" s="256">
        <f t="shared" si="155"/>
        <v>0</v>
      </c>
      <c r="BT186" s="256">
        <f t="shared" si="155"/>
        <v>0</v>
      </c>
      <c r="BU186" s="273">
        <f t="shared" si="155"/>
        <v>0</v>
      </c>
      <c r="BV186" s="273">
        <f t="shared" si="155"/>
        <v>0</v>
      </c>
      <c r="BW186" s="255">
        <f t="shared" si="155"/>
        <v>0</v>
      </c>
      <c r="BX186" s="255">
        <f t="shared" si="155"/>
        <v>0</v>
      </c>
      <c r="BY186" s="256">
        <f t="shared" si="155"/>
        <v>0</v>
      </c>
      <c r="BZ186" s="256">
        <f t="shared" si="155"/>
        <v>0</v>
      </c>
      <c r="CA186" s="256">
        <f t="shared" si="155"/>
        <v>0</v>
      </c>
      <c r="CB186" s="256">
        <f t="shared" si="155"/>
        <v>0</v>
      </c>
      <c r="CC186" s="256">
        <f t="shared" si="155"/>
        <v>0</v>
      </c>
      <c r="CD186" s="256">
        <f t="shared" si="155"/>
        <v>0</v>
      </c>
      <c r="CE186" s="256">
        <f t="shared" si="155"/>
        <v>0</v>
      </c>
      <c r="CF186" s="256">
        <f t="shared" si="155"/>
        <v>0</v>
      </c>
      <c r="CG186" s="273">
        <f t="shared" si="155"/>
        <v>0</v>
      </c>
      <c r="CH186" s="308">
        <f t="shared" si="155"/>
        <v>0</v>
      </c>
    </row>
    <row r="187" spans="1:86" ht="15" hidden="1" thickBot="1" x14ac:dyDescent="0.35">
      <c r="A187" s="113"/>
      <c r="B187" s="113"/>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row>
    <row r="188" spans="1:86" ht="15" hidden="1" thickBot="1" x14ac:dyDescent="0.35">
      <c r="A188" s="113"/>
      <c r="B188" s="301" t="s">
        <v>37</v>
      </c>
      <c r="C188" s="174">
        <f>C$4</f>
        <v>44927</v>
      </c>
      <c r="D188" s="174">
        <f t="shared" ref="D188:BO188" si="156">D$4</f>
        <v>44958</v>
      </c>
      <c r="E188" s="174">
        <f t="shared" si="156"/>
        <v>44986</v>
      </c>
      <c r="F188" s="174">
        <f t="shared" si="156"/>
        <v>45017</v>
      </c>
      <c r="G188" s="174">
        <f t="shared" si="156"/>
        <v>45047</v>
      </c>
      <c r="H188" s="174">
        <f t="shared" si="156"/>
        <v>45078</v>
      </c>
      <c r="I188" s="174">
        <f t="shared" si="156"/>
        <v>45108</v>
      </c>
      <c r="J188" s="174">
        <f t="shared" si="156"/>
        <v>45139</v>
      </c>
      <c r="K188" s="174">
        <f t="shared" si="156"/>
        <v>45170</v>
      </c>
      <c r="L188" s="174">
        <f t="shared" si="156"/>
        <v>45200</v>
      </c>
      <c r="M188" s="174">
        <f t="shared" si="156"/>
        <v>45231</v>
      </c>
      <c r="N188" s="174">
        <f t="shared" si="156"/>
        <v>45261</v>
      </c>
      <c r="O188" s="174">
        <f t="shared" si="156"/>
        <v>45292</v>
      </c>
      <c r="P188" s="174">
        <f t="shared" si="156"/>
        <v>45323</v>
      </c>
      <c r="Q188" s="174">
        <f t="shared" si="156"/>
        <v>45352</v>
      </c>
      <c r="R188" s="174">
        <f t="shared" si="156"/>
        <v>45383</v>
      </c>
      <c r="S188" s="174">
        <f t="shared" si="156"/>
        <v>45413</v>
      </c>
      <c r="T188" s="174">
        <f t="shared" si="156"/>
        <v>45444</v>
      </c>
      <c r="U188" s="174">
        <f t="shared" si="156"/>
        <v>45474</v>
      </c>
      <c r="V188" s="174">
        <f t="shared" si="156"/>
        <v>45505</v>
      </c>
      <c r="W188" s="174">
        <f t="shared" si="156"/>
        <v>45536</v>
      </c>
      <c r="X188" s="174">
        <f t="shared" si="156"/>
        <v>45566</v>
      </c>
      <c r="Y188" s="174">
        <f t="shared" si="156"/>
        <v>45597</v>
      </c>
      <c r="Z188" s="174">
        <f t="shared" si="156"/>
        <v>45627</v>
      </c>
      <c r="AA188" s="174">
        <f t="shared" si="156"/>
        <v>45658</v>
      </c>
      <c r="AB188" s="174">
        <f t="shared" si="156"/>
        <v>45689</v>
      </c>
      <c r="AC188" s="174">
        <f t="shared" si="156"/>
        <v>45717</v>
      </c>
      <c r="AD188" s="174">
        <f t="shared" si="156"/>
        <v>45748</v>
      </c>
      <c r="AE188" s="174">
        <f t="shared" si="156"/>
        <v>45778</v>
      </c>
      <c r="AF188" s="174">
        <f t="shared" si="156"/>
        <v>45809</v>
      </c>
      <c r="AG188" s="174">
        <f t="shared" si="156"/>
        <v>45839</v>
      </c>
      <c r="AH188" s="174">
        <f t="shared" si="156"/>
        <v>45870</v>
      </c>
      <c r="AI188" s="174">
        <f t="shared" si="156"/>
        <v>45901</v>
      </c>
      <c r="AJ188" s="174">
        <f t="shared" si="156"/>
        <v>45931</v>
      </c>
      <c r="AK188" s="174">
        <f t="shared" si="156"/>
        <v>45962</v>
      </c>
      <c r="AL188" s="174">
        <f t="shared" si="156"/>
        <v>45992</v>
      </c>
      <c r="AM188" s="174">
        <f t="shared" si="156"/>
        <v>46023</v>
      </c>
      <c r="AN188" s="174">
        <f t="shared" si="156"/>
        <v>46054</v>
      </c>
      <c r="AO188" s="174">
        <f t="shared" si="156"/>
        <v>46082</v>
      </c>
      <c r="AP188" s="174">
        <f t="shared" si="156"/>
        <v>46113</v>
      </c>
      <c r="AQ188" s="174">
        <f t="shared" si="156"/>
        <v>46143</v>
      </c>
      <c r="AR188" s="174">
        <f t="shared" si="156"/>
        <v>46174</v>
      </c>
      <c r="AS188" s="174">
        <f t="shared" si="156"/>
        <v>46204</v>
      </c>
      <c r="AT188" s="174">
        <f t="shared" si="156"/>
        <v>46235</v>
      </c>
      <c r="AU188" s="174">
        <f t="shared" si="156"/>
        <v>46266</v>
      </c>
      <c r="AV188" s="174">
        <f t="shared" si="156"/>
        <v>46296</v>
      </c>
      <c r="AW188" s="174">
        <f t="shared" si="156"/>
        <v>46327</v>
      </c>
      <c r="AX188" s="174">
        <f t="shared" si="156"/>
        <v>46357</v>
      </c>
      <c r="AY188" s="174">
        <f t="shared" si="156"/>
        <v>46388</v>
      </c>
      <c r="AZ188" s="174">
        <f t="shared" si="156"/>
        <v>46419</v>
      </c>
      <c r="BA188" s="174">
        <f t="shared" si="156"/>
        <v>46447</v>
      </c>
      <c r="BB188" s="174">
        <f t="shared" si="156"/>
        <v>46478</v>
      </c>
      <c r="BC188" s="174">
        <f t="shared" si="156"/>
        <v>46508</v>
      </c>
      <c r="BD188" s="174">
        <f t="shared" si="156"/>
        <v>46539</v>
      </c>
      <c r="BE188" s="174">
        <f t="shared" si="156"/>
        <v>46569</v>
      </c>
      <c r="BF188" s="174">
        <f t="shared" si="156"/>
        <v>46600</v>
      </c>
      <c r="BG188" s="174">
        <f t="shared" si="156"/>
        <v>46631</v>
      </c>
      <c r="BH188" s="174">
        <f t="shared" si="156"/>
        <v>46661</v>
      </c>
      <c r="BI188" s="174">
        <f t="shared" si="156"/>
        <v>46692</v>
      </c>
      <c r="BJ188" s="174">
        <f t="shared" si="156"/>
        <v>46722</v>
      </c>
      <c r="BK188" s="174">
        <f t="shared" si="156"/>
        <v>46753</v>
      </c>
      <c r="BL188" s="174">
        <f t="shared" si="156"/>
        <v>46784</v>
      </c>
      <c r="BM188" s="174">
        <f t="shared" si="156"/>
        <v>46813</v>
      </c>
      <c r="BN188" s="174">
        <f t="shared" si="156"/>
        <v>46844</v>
      </c>
      <c r="BO188" s="174">
        <f t="shared" si="156"/>
        <v>46874</v>
      </c>
      <c r="BP188" s="174">
        <f t="shared" ref="BP188:CH188" si="157">BP$4</f>
        <v>46905</v>
      </c>
      <c r="BQ188" s="174">
        <f t="shared" si="157"/>
        <v>46935</v>
      </c>
      <c r="BR188" s="174">
        <f t="shared" si="157"/>
        <v>46966</v>
      </c>
      <c r="BS188" s="174">
        <f t="shared" si="157"/>
        <v>46997</v>
      </c>
      <c r="BT188" s="174">
        <f t="shared" si="157"/>
        <v>47027</v>
      </c>
      <c r="BU188" s="174">
        <f t="shared" si="157"/>
        <v>47058</v>
      </c>
      <c r="BV188" s="174">
        <f t="shared" si="157"/>
        <v>47088</v>
      </c>
      <c r="BW188" s="174">
        <f t="shared" si="157"/>
        <v>47119</v>
      </c>
      <c r="BX188" s="174">
        <f t="shared" si="157"/>
        <v>47150</v>
      </c>
      <c r="BY188" s="174">
        <f t="shared" si="157"/>
        <v>47178</v>
      </c>
      <c r="BZ188" s="174">
        <f t="shared" si="157"/>
        <v>47209</v>
      </c>
      <c r="CA188" s="174">
        <f t="shared" si="157"/>
        <v>47239</v>
      </c>
      <c r="CB188" s="174">
        <f t="shared" si="157"/>
        <v>47270</v>
      </c>
      <c r="CC188" s="174">
        <f t="shared" si="157"/>
        <v>47300</v>
      </c>
      <c r="CD188" s="174">
        <f t="shared" si="157"/>
        <v>47331</v>
      </c>
      <c r="CE188" s="174">
        <f t="shared" si="157"/>
        <v>47362</v>
      </c>
      <c r="CF188" s="174">
        <f t="shared" si="157"/>
        <v>47392</v>
      </c>
      <c r="CG188" s="174">
        <f t="shared" si="157"/>
        <v>47423</v>
      </c>
      <c r="CH188" s="175">
        <f t="shared" si="157"/>
        <v>47453</v>
      </c>
    </row>
    <row r="189" spans="1:86" hidden="1" x14ac:dyDescent="0.3">
      <c r="A189" s="113"/>
      <c r="B189" s="295" t="s">
        <v>135</v>
      </c>
      <c r="C189" s="126">
        <f>C157*'YTD PROGRAM SUMMARY'!C44</f>
        <v>0</v>
      </c>
      <c r="D189" s="126">
        <f>D157*'YTD PROGRAM SUMMARY'!D44</f>
        <v>0</v>
      </c>
      <c r="E189" s="126">
        <f>E157*'YTD PROGRAM SUMMARY'!E44</f>
        <v>0</v>
      </c>
      <c r="F189" s="126">
        <f>F157*'YTD PROGRAM SUMMARY'!F44</f>
        <v>0</v>
      </c>
      <c r="G189" s="126">
        <f>G157*'YTD PROGRAM SUMMARY'!G44</f>
        <v>0</v>
      </c>
      <c r="H189" s="126">
        <f>H157*'YTD PROGRAM SUMMARY'!H44</f>
        <v>0</v>
      </c>
      <c r="I189" s="126">
        <f>I157*'YTD PROGRAM SUMMARY'!I44</f>
        <v>0</v>
      </c>
      <c r="J189" s="126">
        <f>J157*'YTD PROGRAM SUMMARY'!J44</f>
        <v>0</v>
      </c>
      <c r="K189" s="126">
        <f>K157*'YTD PROGRAM SUMMARY'!K44</f>
        <v>0</v>
      </c>
      <c r="L189" s="126">
        <f>L157*'YTD PROGRAM SUMMARY'!L44</f>
        <v>0</v>
      </c>
      <c r="M189" s="126">
        <f>M157*'YTD PROGRAM SUMMARY'!M44</f>
        <v>0</v>
      </c>
      <c r="N189" s="126">
        <f>N157*'YTD PROGRAM SUMMARY'!N44</f>
        <v>0</v>
      </c>
      <c r="O189" s="258">
        <f>O157*'YTD PROGRAM SUMMARY'!O44</f>
        <v>0</v>
      </c>
      <c r="P189" s="258">
        <f>P157*'YTD PROGRAM SUMMARY'!P44</f>
        <v>0</v>
      </c>
      <c r="Q189" s="258">
        <f>Q157*'YTD PROGRAM SUMMARY'!Q44</f>
        <v>0</v>
      </c>
      <c r="R189" s="258">
        <f>R157*'YTD PROGRAM SUMMARY'!R44</f>
        <v>0</v>
      </c>
      <c r="S189" s="258">
        <f>S157*'YTD PROGRAM SUMMARY'!S44</f>
        <v>0</v>
      </c>
      <c r="T189" s="258">
        <f>T157*'YTD PROGRAM SUMMARY'!T44</f>
        <v>0</v>
      </c>
      <c r="U189" s="258">
        <f>U157*'YTD PROGRAM SUMMARY'!U44</f>
        <v>0</v>
      </c>
      <c r="V189" s="258">
        <f>V157*'YTD PROGRAM SUMMARY'!V44</f>
        <v>0</v>
      </c>
      <c r="W189" s="258">
        <f>W157*'YTD PROGRAM SUMMARY'!W44</f>
        <v>0</v>
      </c>
      <c r="X189" s="258">
        <f>X157*'YTD PROGRAM SUMMARY'!X44</f>
        <v>0</v>
      </c>
      <c r="Y189" s="258">
        <f>Y157*'YTD PROGRAM SUMMARY'!Y44</f>
        <v>0</v>
      </c>
      <c r="Z189" s="258">
        <f>Z157*'YTD PROGRAM SUMMARY'!Z44</f>
        <v>0</v>
      </c>
      <c r="AA189" s="258">
        <f>AA157*'YTD PROGRAM SUMMARY'!AA44</f>
        <v>0</v>
      </c>
      <c r="AB189" s="258">
        <f>AB157*'YTD PROGRAM SUMMARY'!AB44</f>
        <v>0</v>
      </c>
      <c r="AC189" s="258">
        <f>AC157*'YTD PROGRAM SUMMARY'!AC44</f>
        <v>0</v>
      </c>
      <c r="AD189" s="258">
        <f>AD157*'YTD PROGRAM SUMMARY'!AD44</f>
        <v>0</v>
      </c>
      <c r="AE189" s="258">
        <f>AE157*'YTD PROGRAM SUMMARY'!AE44</f>
        <v>0</v>
      </c>
      <c r="AF189" s="258">
        <f>AF157*'YTD PROGRAM SUMMARY'!AF44</f>
        <v>0</v>
      </c>
      <c r="AG189" s="258">
        <f>AG157*'YTD PROGRAM SUMMARY'!AG44</f>
        <v>0</v>
      </c>
      <c r="AH189" s="258">
        <f>AH157*'YTD PROGRAM SUMMARY'!AH44</f>
        <v>0</v>
      </c>
      <c r="AI189" s="258">
        <f>AI157*'YTD PROGRAM SUMMARY'!AI44</f>
        <v>0</v>
      </c>
      <c r="AJ189" s="258">
        <f>AJ157*'YTD PROGRAM SUMMARY'!AJ44</f>
        <v>0</v>
      </c>
      <c r="AK189" s="258">
        <f>AK157*'YTD PROGRAM SUMMARY'!AK44</f>
        <v>0</v>
      </c>
      <c r="AL189" s="258">
        <f>AL157*'YTD PROGRAM SUMMARY'!AL44</f>
        <v>0</v>
      </c>
      <c r="AM189" s="258">
        <f>AM157*'YTD PROGRAM SUMMARY'!AM44</f>
        <v>0</v>
      </c>
      <c r="AN189" s="258">
        <f>AN157*'YTD PROGRAM SUMMARY'!AN44</f>
        <v>0</v>
      </c>
      <c r="AO189" s="258">
        <f>AO157*'YTD PROGRAM SUMMARY'!AO44</f>
        <v>0</v>
      </c>
      <c r="AP189" s="258">
        <f>AP157*'YTD PROGRAM SUMMARY'!AP44</f>
        <v>0</v>
      </c>
      <c r="AQ189" s="258">
        <f>AQ157*'YTD PROGRAM SUMMARY'!AQ44</f>
        <v>0</v>
      </c>
      <c r="AR189" s="258">
        <f>AR157*'YTD PROGRAM SUMMARY'!AR44</f>
        <v>0</v>
      </c>
      <c r="AS189" s="258">
        <f>AS157*'YTD PROGRAM SUMMARY'!AS44</f>
        <v>0</v>
      </c>
      <c r="AT189" s="258">
        <f>AT157*'YTD PROGRAM SUMMARY'!AT44</f>
        <v>0</v>
      </c>
      <c r="AU189" s="258">
        <f>AU157*'YTD PROGRAM SUMMARY'!AU44</f>
        <v>0</v>
      </c>
      <c r="AV189" s="258">
        <f>AV157*'YTD PROGRAM SUMMARY'!AV44</f>
        <v>0</v>
      </c>
      <c r="AW189" s="258">
        <f>AW157*'YTD PROGRAM SUMMARY'!AW44</f>
        <v>0</v>
      </c>
      <c r="AX189" s="258">
        <f>AX157*'YTD PROGRAM SUMMARY'!AX44</f>
        <v>0</v>
      </c>
      <c r="AY189" s="258">
        <f>AY157*'YTD PROGRAM SUMMARY'!AY44</f>
        <v>0</v>
      </c>
      <c r="AZ189" s="258">
        <f>AZ157*'YTD PROGRAM SUMMARY'!AZ44</f>
        <v>0</v>
      </c>
      <c r="BA189" s="258">
        <f>BA157*'YTD PROGRAM SUMMARY'!BA44</f>
        <v>0</v>
      </c>
      <c r="BB189" s="258">
        <f>BB157*'YTD PROGRAM SUMMARY'!BB44</f>
        <v>0</v>
      </c>
      <c r="BC189" s="258">
        <f>BC157*'YTD PROGRAM SUMMARY'!BC44</f>
        <v>0</v>
      </c>
      <c r="BD189" s="258">
        <f>BD157*'YTD PROGRAM SUMMARY'!BD44</f>
        <v>0</v>
      </c>
      <c r="BE189" s="258">
        <f>BE157*'YTD PROGRAM SUMMARY'!BE44</f>
        <v>0</v>
      </c>
      <c r="BF189" s="258">
        <f>BF157*'YTD PROGRAM SUMMARY'!BF44</f>
        <v>0</v>
      </c>
      <c r="BG189" s="258">
        <f>BG157*'YTD PROGRAM SUMMARY'!BG44</f>
        <v>0</v>
      </c>
      <c r="BH189" s="258">
        <f>BH157*'YTD PROGRAM SUMMARY'!BH44</f>
        <v>0</v>
      </c>
      <c r="BI189" s="258">
        <f>BI157*'YTD PROGRAM SUMMARY'!BI44</f>
        <v>0</v>
      </c>
      <c r="BJ189" s="258">
        <f>BJ157*'YTD PROGRAM SUMMARY'!BJ44</f>
        <v>0</v>
      </c>
      <c r="BK189" s="258">
        <f>BK157*'YTD PROGRAM SUMMARY'!BK44</f>
        <v>0</v>
      </c>
      <c r="BL189" s="258">
        <f>BL157*'YTD PROGRAM SUMMARY'!BL44</f>
        <v>0</v>
      </c>
      <c r="BM189" s="258">
        <f>BM157*'YTD PROGRAM SUMMARY'!BM44</f>
        <v>0</v>
      </c>
      <c r="BN189" s="258">
        <f>BN157*'YTD PROGRAM SUMMARY'!BN44</f>
        <v>0</v>
      </c>
      <c r="BO189" s="258">
        <f>BO157*'YTD PROGRAM SUMMARY'!BO44</f>
        <v>0</v>
      </c>
      <c r="BP189" s="258">
        <f>BP157*'YTD PROGRAM SUMMARY'!BP44</f>
        <v>0</v>
      </c>
      <c r="BQ189" s="258">
        <f>BQ157*'YTD PROGRAM SUMMARY'!BQ44</f>
        <v>0</v>
      </c>
      <c r="BR189" s="258">
        <f>BR157*'YTD PROGRAM SUMMARY'!BR44</f>
        <v>0</v>
      </c>
      <c r="BS189" s="258">
        <f>BS157*'YTD PROGRAM SUMMARY'!BS44</f>
        <v>0</v>
      </c>
      <c r="BT189" s="258">
        <f>BT157*'YTD PROGRAM SUMMARY'!BT44</f>
        <v>0</v>
      </c>
      <c r="BU189" s="258">
        <f>BU157*'YTD PROGRAM SUMMARY'!BU44</f>
        <v>0</v>
      </c>
      <c r="BV189" s="258">
        <f>BV157*'YTD PROGRAM SUMMARY'!BV44</f>
        <v>0</v>
      </c>
      <c r="BW189" s="258">
        <f>BW157*'YTD PROGRAM SUMMARY'!BW44</f>
        <v>0</v>
      </c>
      <c r="BX189" s="258">
        <f>BX157*'YTD PROGRAM SUMMARY'!BX44</f>
        <v>0</v>
      </c>
      <c r="BY189" s="258">
        <f>BY157*'YTD PROGRAM SUMMARY'!BY44</f>
        <v>0</v>
      </c>
      <c r="BZ189" s="258">
        <f>BZ157*'YTD PROGRAM SUMMARY'!BZ44</f>
        <v>0</v>
      </c>
      <c r="CA189" s="258">
        <f>CA157*'YTD PROGRAM SUMMARY'!CA44</f>
        <v>0</v>
      </c>
      <c r="CB189" s="258">
        <f>CB157*'YTD PROGRAM SUMMARY'!CB44</f>
        <v>0</v>
      </c>
      <c r="CC189" s="258">
        <f>CC157*'YTD PROGRAM SUMMARY'!CC44</f>
        <v>0</v>
      </c>
      <c r="CD189" s="258">
        <f>CD157*'YTD PROGRAM SUMMARY'!CD44</f>
        <v>0</v>
      </c>
      <c r="CE189" s="258">
        <f>CE157*'YTD PROGRAM SUMMARY'!CE44</f>
        <v>0</v>
      </c>
      <c r="CF189" s="258">
        <f>CF157*'YTD PROGRAM SUMMARY'!CF44</f>
        <v>0</v>
      </c>
      <c r="CG189" s="258">
        <f>CG157*'YTD PROGRAM SUMMARY'!CG44</f>
        <v>0</v>
      </c>
      <c r="CH189" s="259">
        <f>CH157*'YTD PROGRAM SUMMARY'!CH44</f>
        <v>0</v>
      </c>
    </row>
    <row r="190" spans="1:86" ht="15" hidden="1" thickBot="1" x14ac:dyDescent="0.35">
      <c r="A190" s="113"/>
      <c r="B190" s="96" t="s">
        <v>136</v>
      </c>
      <c r="C190" s="119">
        <f>C176*'YTD PROGRAM SUMMARY'!C44</f>
        <v>0</v>
      </c>
      <c r="D190" s="119">
        <f>D176*'YTD PROGRAM SUMMARY'!D44</f>
        <v>0</v>
      </c>
      <c r="E190" s="119">
        <f>E176*'YTD PROGRAM SUMMARY'!E44</f>
        <v>0</v>
      </c>
      <c r="F190" s="119">
        <f>F176*'YTD PROGRAM SUMMARY'!F44</f>
        <v>0</v>
      </c>
      <c r="G190" s="119">
        <f>G176*'YTD PROGRAM SUMMARY'!G44</f>
        <v>0</v>
      </c>
      <c r="H190" s="119">
        <f>H176*'YTD PROGRAM SUMMARY'!H44</f>
        <v>0</v>
      </c>
      <c r="I190" s="119">
        <f>I176*'YTD PROGRAM SUMMARY'!I44</f>
        <v>0</v>
      </c>
      <c r="J190" s="119">
        <f>J176*'YTD PROGRAM SUMMARY'!J44</f>
        <v>0</v>
      </c>
      <c r="K190" s="119">
        <f>K176*'YTD PROGRAM SUMMARY'!K44</f>
        <v>0</v>
      </c>
      <c r="L190" s="119">
        <f>L176*'YTD PROGRAM SUMMARY'!L44</f>
        <v>0</v>
      </c>
      <c r="M190" s="119">
        <f>M176*'YTD PROGRAM SUMMARY'!M44</f>
        <v>0</v>
      </c>
      <c r="N190" s="119">
        <f>N176*'YTD PROGRAM SUMMARY'!N44</f>
        <v>0</v>
      </c>
      <c r="O190" s="250">
        <f>O176*'YTD PROGRAM SUMMARY'!O44</f>
        <v>0</v>
      </c>
      <c r="P190" s="250">
        <f>P176*'YTD PROGRAM SUMMARY'!P44</f>
        <v>0</v>
      </c>
      <c r="Q190" s="250">
        <f>Q176*'YTD PROGRAM SUMMARY'!Q44</f>
        <v>0</v>
      </c>
      <c r="R190" s="250">
        <f>R176*'YTD PROGRAM SUMMARY'!R44</f>
        <v>0</v>
      </c>
      <c r="S190" s="250">
        <f>S176*'YTD PROGRAM SUMMARY'!S44</f>
        <v>0</v>
      </c>
      <c r="T190" s="250">
        <f>T176*'YTD PROGRAM SUMMARY'!T44</f>
        <v>0</v>
      </c>
      <c r="U190" s="250">
        <f>U176*'YTD PROGRAM SUMMARY'!U44</f>
        <v>0</v>
      </c>
      <c r="V190" s="250">
        <f>V176*'YTD PROGRAM SUMMARY'!V44</f>
        <v>0</v>
      </c>
      <c r="W190" s="250">
        <f>W176*'YTD PROGRAM SUMMARY'!W44</f>
        <v>0</v>
      </c>
      <c r="X190" s="250">
        <f>X176*'YTD PROGRAM SUMMARY'!X44</f>
        <v>0</v>
      </c>
      <c r="Y190" s="250">
        <f>Y176*'YTD PROGRAM SUMMARY'!Y44</f>
        <v>0</v>
      </c>
      <c r="Z190" s="250">
        <f>Z176*'YTD PROGRAM SUMMARY'!Z44</f>
        <v>0</v>
      </c>
      <c r="AA190" s="250">
        <f>AA176*'YTD PROGRAM SUMMARY'!AA44</f>
        <v>0</v>
      </c>
      <c r="AB190" s="250">
        <f>AB176*'YTD PROGRAM SUMMARY'!AB44</f>
        <v>0</v>
      </c>
      <c r="AC190" s="250">
        <f>AC176*'YTD PROGRAM SUMMARY'!AC44</f>
        <v>0</v>
      </c>
      <c r="AD190" s="250">
        <f>AD176*'YTD PROGRAM SUMMARY'!AD44</f>
        <v>0</v>
      </c>
      <c r="AE190" s="250">
        <f>AE176*'YTD PROGRAM SUMMARY'!AE44</f>
        <v>0</v>
      </c>
      <c r="AF190" s="250">
        <f>AF176*'YTD PROGRAM SUMMARY'!AF44</f>
        <v>0</v>
      </c>
      <c r="AG190" s="250">
        <f>AG176*'YTD PROGRAM SUMMARY'!AG44</f>
        <v>0</v>
      </c>
      <c r="AH190" s="250">
        <f>AH176*'YTD PROGRAM SUMMARY'!AH44</f>
        <v>0</v>
      </c>
      <c r="AI190" s="250">
        <f>AI176*'YTD PROGRAM SUMMARY'!AI44</f>
        <v>0</v>
      </c>
      <c r="AJ190" s="250">
        <f>AJ176*'YTD PROGRAM SUMMARY'!AJ44</f>
        <v>0</v>
      </c>
      <c r="AK190" s="250">
        <f>AK176*'YTD PROGRAM SUMMARY'!AK44</f>
        <v>0</v>
      </c>
      <c r="AL190" s="250">
        <f>AL176*'YTD PROGRAM SUMMARY'!AL44</f>
        <v>0</v>
      </c>
      <c r="AM190" s="250">
        <f>AM176*'YTD PROGRAM SUMMARY'!AM44</f>
        <v>0</v>
      </c>
      <c r="AN190" s="250">
        <f>AN176*'YTD PROGRAM SUMMARY'!AN44</f>
        <v>0</v>
      </c>
      <c r="AO190" s="250">
        <f>AO176*'YTD PROGRAM SUMMARY'!AO44</f>
        <v>0</v>
      </c>
      <c r="AP190" s="250">
        <f>AP176*'YTD PROGRAM SUMMARY'!AP44</f>
        <v>0</v>
      </c>
      <c r="AQ190" s="250">
        <f>AQ176*'YTD PROGRAM SUMMARY'!AQ44</f>
        <v>0</v>
      </c>
      <c r="AR190" s="250">
        <f>AR176*'YTD PROGRAM SUMMARY'!AR44</f>
        <v>0</v>
      </c>
      <c r="AS190" s="250">
        <f>AS176*'YTD PROGRAM SUMMARY'!AS44</f>
        <v>0</v>
      </c>
      <c r="AT190" s="250">
        <f>AT176*'YTD PROGRAM SUMMARY'!AT44</f>
        <v>0</v>
      </c>
      <c r="AU190" s="250">
        <f>AU176*'YTD PROGRAM SUMMARY'!AU44</f>
        <v>0</v>
      </c>
      <c r="AV190" s="250">
        <f>AV176*'YTD PROGRAM SUMMARY'!AV44</f>
        <v>0</v>
      </c>
      <c r="AW190" s="250">
        <f>AW176*'YTD PROGRAM SUMMARY'!AW44</f>
        <v>0</v>
      </c>
      <c r="AX190" s="250">
        <f>AX176*'YTD PROGRAM SUMMARY'!AX44</f>
        <v>0</v>
      </c>
      <c r="AY190" s="250">
        <f>AY176*'YTD PROGRAM SUMMARY'!AY44</f>
        <v>0</v>
      </c>
      <c r="AZ190" s="250">
        <f>AZ176*'YTD PROGRAM SUMMARY'!AZ44</f>
        <v>0</v>
      </c>
      <c r="BA190" s="250">
        <f>BA176*'YTD PROGRAM SUMMARY'!BA44</f>
        <v>0</v>
      </c>
      <c r="BB190" s="250">
        <f>BB176*'YTD PROGRAM SUMMARY'!BB44</f>
        <v>0</v>
      </c>
      <c r="BC190" s="250">
        <f>BC176*'YTD PROGRAM SUMMARY'!BC44</f>
        <v>0</v>
      </c>
      <c r="BD190" s="250">
        <f>BD176*'YTD PROGRAM SUMMARY'!BD44</f>
        <v>0</v>
      </c>
      <c r="BE190" s="250">
        <f>BE176*'YTD PROGRAM SUMMARY'!BE44</f>
        <v>0</v>
      </c>
      <c r="BF190" s="250">
        <f>BF176*'YTD PROGRAM SUMMARY'!BF44</f>
        <v>0</v>
      </c>
      <c r="BG190" s="250">
        <f>BG176*'YTD PROGRAM SUMMARY'!BG44</f>
        <v>0</v>
      </c>
      <c r="BH190" s="250">
        <f>BH176*'YTD PROGRAM SUMMARY'!BH44</f>
        <v>0</v>
      </c>
      <c r="BI190" s="250">
        <f>BI176*'YTD PROGRAM SUMMARY'!BI44</f>
        <v>0</v>
      </c>
      <c r="BJ190" s="250">
        <f>BJ176*'YTD PROGRAM SUMMARY'!BJ44</f>
        <v>0</v>
      </c>
      <c r="BK190" s="250">
        <f>BK176*'YTD PROGRAM SUMMARY'!BK44</f>
        <v>0</v>
      </c>
      <c r="BL190" s="250">
        <f>BL176*'YTD PROGRAM SUMMARY'!BL44</f>
        <v>0</v>
      </c>
      <c r="BM190" s="250">
        <f>BM176*'YTD PROGRAM SUMMARY'!BM44</f>
        <v>0</v>
      </c>
      <c r="BN190" s="250">
        <f>BN176*'YTD PROGRAM SUMMARY'!BN44</f>
        <v>0</v>
      </c>
      <c r="BO190" s="250">
        <f>BO176*'YTD PROGRAM SUMMARY'!BO44</f>
        <v>0</v>
      </c>
      <c r="BP190" s="250">
        <f>BP176*'YTD PROGRAM SUMMARY'!BP44</f>
        <v>0</v>
      </c>
      <c r="BQ190" s="250">
        <f>BQ176*'YTD PROGRAM SUMMARY'!BQ44</f>
        <v>0</v>
      </c>
      <c r="BR190" s="250">
        <f>BR176*'YTD PROGRAM SUMMARY'!BR44</f>
        <v>0</v>
      </c>
      <c r="BS190" s="250">
        <f>BS176*'YTD PROGRAM SUMMARY'!BS44</f>
        <v>0</v>
      </c>
      <c r="BT190" s="250">
        <f>BT176*'YTD PROGRAM SUMMARY'!BT44</f>
        <v>0</v>
      </c>
      <c r="BU190" s="250">
        <f>BU176*'YTD PROGRAM SUMMARY'!BU44</f>
        <v>0</v>
      </c>
      <c r="BV190" s="250">
        <f>BV176*'YTD PROGRAM SUMMARY'!BV44</f>
        <v>0</v>
      </c>
      <c r="BW190" s="250">
        <f>BW176*'YTD PROGRAM SUMMARY'!BW44</f>
        <v>0</v>
      </c>
      <c r="BX190" s="250">
        <f>BX176*'YTD PROGRAM SUMMARY'!BX44</f>
        <v>0</v>
      </c>
      <c r="BY190" s="250">
        <f>BY176*'YTD PROGRAM SUMMARY'!BY44</f>
        <v>0</v>
      </c>
      <c r="BZ190" s="250">
        <f>BZ176*'YTD PROGRAM SUMMARY'!BZ44</f>
        <v>0</v>
      </c>
      <c r="CA190" s="250">
        <f>CA176*'YTD PROGRAM SUMMARY'!CA44</f>
        <v>0</v>
      </c>
      <c r="CB190" s="250">
        <f>CB176*'YTD PROGRAM SUMMARY'!CB44</f>
        <v>0</v>
      </c>
      <c r="CC190" s="250">
        <f>CC176*'YTD PROGRAM SUMMARY'!CC44</f>
        <v>0</v>
      </c>
      <c r="CD190" s="250">
        <f>CD176*'YTD PROGRAM SUMMARY'!CD44</f>
        <v>0</v>
      </c>
      <c r="CE190" s="250">
        <f>CE176*'YTD PROGRAM SUMMARY'!CE44</f>
        <v>0</v>
      </c>
      <c r="CF190" s="250">
        <f>CF176*'YTD PROGRAM SUMMARY'!CF44</f>
        <v>0</v>
      </c>
      <c r="CG190" s="250">
        <f>CG176*'YTD PROGRAM SUMMARY'!CG44</f>
        <v>0</v>
      </c>
      <c r="CH190" s="251">
        <f>CH176*'YTD PROGRAM SUMMARY'!CH44</f>
        <v>0</v>
      </c>
    </row>
    <row r="191" spans="1:86" hidden="1" x14ac:dyDescent="0.3">
      <c r="A191" s="113"/>
      <c r="B191" s="295" t="s">
        <v>137</v>
      </c>
      <c r="C191" s="120">
        <f t="shared" ref="C191" si="158">IFERROR(C189/C73,0)</f>
        <v>0</v>
      </c>
      <c r="D191" s="120">
        <f t="shared" ref="D191:BO191" si="159">IFERROR(D189/D73,0)</f>
        <v>0</v>
      </c>
      <c r="E191" s="120">
        <f t="shared" si="159"/>
        <v>0</v>
      </c>
      <c r="F191" s="120">
        <f t="shared" si="159"/>
        <v>0</v>
      </c>
      <c r="G191" s="120">
        <f t="shared" si="159"/>
        <v>0</v>
      </c>
      <c r="H191" s="120">
        <f t="shared" si="159"/>
        <v>0</v>
      </c>
      <c r="I191" s="120">
        <f t="shared" si="159"/>
        <v>0</v>
      </c>
      <c r="J191" s="120">
        <f t="shared" si="159"/>
        <v>0</v>
      </c>
      <c r="K191" s="120">
        <f t="shared" si="159"/>
        <v>0</v>
      </c>
      <c r="L191" s="120">
        <f t="shared" si="159"/>
        <v>0</v>
      </c>
      <c r="M191" s="120">
        <f t="shared" si="159"/>
        <v>0</v>
      </c>
      <c r="N191" s="120">
        <f t="shared" si="159"/>
        <v>0</v>
      </c>
      <c r="O191" s="252">
        <f t="shared" si="159"/>
        <v>0</v>
      </c>
      <c r="P191" s="252">
        <f t="shared" si="159"/>
        <v>0</v>
      </c>
      <c r="Q191" s="252">
        <f t="shared" si="159"/>
        <v>0</v>
      </c>
      <c r="R191" s="252">
        <f t="shared" si="159"/>
        <v>0</v>
      </c>
      <c r="S191" s="252">
        <f t="shared" si="159"/>
        <v>0</v>
      </c>
      <c r="T191" s="252">
        <f t="shared" si="159"/>
        <v>0</v>
      </c>
      <c r="U191" s="252">
        <f t="shared" si="159"/>
        <v>0</v>
      </c>
      <c r="V191" s="252">
        <f t="shared" si="159"/>
        <v>0</v>
      </c>
      <c r="W191" s="252">
        <f t="shared" si="159"/>
        <v>0</v>
      </c>
      <c r="X191" s="252">
        <f t="shared" si="159"/>
        <v>0</v>
      </c>
      <c r="Y191" s="252">
        <f t="shared" si="159"/>
        <v>0</v>
      </c>
      <c r="Z191" s="252">
        <f t="shared" si="159"/>
        <v>0</v>
      </c>
      <c r="AA191" s="252">
        <f t="shared" si="159"/>
        <v>0</v>
      </c>
      <c r="AB191" s="252">
        <f t="shared" si="159"/>
        <v>0</v>
      </c>
      <c r="AC191" s="252">
        <f t="shared" si="159"/>
        <v>0</v>
      </c>
      <c r="AD191" s="252">
        <f t="shared" si="159"/>
        <v>0</v>
      </c>
      <c r="AE191" s="252">
        <f t="shared" si="159"/>
        <v>0</v>
      </c>
      <c r="AF191" s="252">
        <f t="shared" si="159"/>
        <v>0</v>
      </c>
      <c r="AG191" s="252">
        <f t="shared" si="159"/>
        <v>0</v>
      </c>
      <c r="AH191" s="252">
        <f t="shared" si="159"/>
        <v>0</v>
      </c>
      <c r="AI191" s="252">
        <f t="shared" si="159"/>
        <v>0</v>
      </c>
      <c r="AJ191" s="252">
        <f t="shared" si="159"/>
        <v>0</v>
      </c>
      <c r="AK191" s="252">
        <f t="shared" si="159"/>
        <v>0</v>
      </c>
      <c r="AL191" s="252">
        <f t="shared" si="159"/>
        <v>0</v>
      </c>
      <c r="AM191" s="252">
        <f t="shared" si="159"/>
        <v>0</v>
      </c>
      <c r="AN191" s="252">
        <f t="shared" si="159"/>
        <v>0</v>
      </c>
      <c r="AO191" s="252">
        <f t="shared" si="159"/>
        <v>0</v>
      </c>
      <c r="AP191" s="252">
        <f t="shared" si="159"/>
        <v>0</v>
      </c>
      <c r="AQ191" s="252">
        <f t="shared" si="159"/>
        <v>0</v>
      </c>
      <c r="AR191" s="252">
        <f t="shared" si="159"/>
        <v>0</v>
      </c>
      <c r="AS191" s="252">
        <f t="shared" si="159"/>
        <v>0</v>
      </c>
      <c r="AT191" s="252">
        <f t="shared" si="159"/>
        <v>0</v>
      </c>
      <c r="AU191" s="252">
        <f t="shared" si="159"/>
        <v>0</v>
      </c>
      <c r="AV191" s="252">
        <f t="shared" si="159"/>
        <v>0</v>
      </c>
      <c r="AW191" s="252">
        <f t="shared" si="159"/>
        <v>0</v>
      </c>
      <c r="AX191" s="252">
        <f t="shared" si="159"/>
        <v>0</v>
      </c>
      <c r="AY191" s="252">
        <f t="shared" si="159"/>
        <v>0</v>
      </c>
      <c r="AZ191" s="252">
        <f t="shared" si="159"/>
        <v>0</v>
      </c>
      <c r="BA191" s="252">
        <f t="shared" si="159"/>
        <v>0</v>
      </c>
      <c r="BB191" s="252">
        <f t="shared" si="159"/>
        <v>0</v>
      </c>
      <c r="BC191" s="252">
        <f t="shared" si="159"/>
        <v>0</v>
      </c>
      <c r="BD191" s="252">
        <f t="shared" si="159"/>
        <v>0</v>
      </c>
      <c r="BE191" s="252">
        <f t="shared" si="159"/>
        <v>0</v>
      </c>
      <c r="BF191" s="252">
        <f t="shared" si="159"/>
        <v>0</v>
      </c>
      <c r="BG191" s="252">
        <f t="shared" si="159"/>
        <v>0</v>
      </c>
      <c r="BH191" s="252">
        <f t="shared" si="159"/>
        <v>0</v>
      </c>
      <c r="BI191" s="252">
        <f t="shared" si="159"/>
        <v>0</v>
      </c>
      <c r="BJ191" s="252">
        <f t="shared" si="159"/>
        <v>0</v>
      </c>
      <c r="BK191" s="252">
        <f t="shared" si="159"/>
        <v>0</v>
      </c>
      <c r="BL191" s="252">
        <f t="shared" si="159"/>
        <v>0</v>
      </c>
      <c r="BM191" s="252">
        <f t="shared" si="159"/>
        <v>0</v>
      </c>
      <c r="BN191" s="252">
        <f t="shared" si="159"/>
        <v>0</v>
      </c>
      <c r="BO191" s="252">
        <f t="shared" si="159"/>
        <v>0</v>
      </c>
      <c r="BP191" s="252">
        <f t="shared" ref="BP191:CH191" si="160">IFERROR(BP189/BP73,0)</f>
        <v>0</v>
      </c>
      <c r="BQ191" s="252">
        <f t="shared" si="160"/>
        <v>0</v>
      </c>
      <c r="BR191" s="252">
        <f t="shared" si="160"/>
        <v>0</v>
      </c>
      <c r="BS191" s="252">
        <f t="shared" si="160"/>
        <v>0</v>
      </c>
      <c r="BT191" s="252">
        <f t="shared" si="160"/>
        <v>0</v>
      </c>
      <c r="BU191" s="252">
        <f t="shared" si="160"/>
        <v>0</v>
      </c>
      <c r="BV191" s="252">
        <f t="shared" si="160"/>
        <v>0</v>
      </c>
      <c r="BW191" s="252">
        <f t="shared" si="160"/>
        <v>0</v>
      </c>
      <c r="BX191" s="252">
        <f t="shared" si="160"/>
        <v>0</v>
      </c>
      <c r="BY191" s="252">
        <f t="shared" si="160"/>
        <v>0</v>
      </c>
      <c r="BZ191" s="252">
        <f t="shared" si="160"/>
        <v>0</v>
      </c>
      <c r="CA191" s="252">
        <f t="shared" si="160"/>
        <v>0</v>
      </c>
      <c r="CB191" s="252">
        <f t="shared" si="160"/>
        <v>0</v>
      </c>
      <c r="CC191" s="252">
        <f t="shared" si="160"/>
        <v>0</v>
      </c>
      <c r="CD191" s="252">
        <f t="shared" si="160"/>
        <v>0</v>
      </c>
      <c r="CE191" s="252">
        <f t="shared" si="160"/>
        <v>0</v>
      </c>
      <c r="CF191" s="252">
        <f t="shared" si="160"/>
        <v>0</v>
      </c>
      <c r="CG191" s="252">
        <f t="shared" si="160"/>
        <v>0</v>
      </c>
      <c r="CH191" s="260">
        <f t="shared" si="160"/>
        <v>0</v>
      </c>
    </row>
    <row r="192" spans="1:86" ht="15" hidden="1" thickBot="1" x14ac:dyDescent="0.35">
      <c r="A192" s="113"/>
      <c r="B192" s="96" t="s">
        <v>138</v>
      </c>
      <c r="C192" s="121">
        <f>IFERROR(C190/C73,0)</f>
        <v>0</v>
      </c>
      <c r="D192" s="121">
        <f t="shared" ref="D192:BO192" si="161">IFERROR(D190/D73,0)</f>
        <v>0</v>
      </c>
      <c r="E192" s="121">
        <f t="shared" si="161"/>
        <v>0</v>
      </c>
      <c r="F192" s="121">
        <f t="shared" si="161"/>
        <v>0</v>
      </c>
      <c r="G192" s="121">
        <f t="shared" si="161"/>
        <v>0</v>
      </c>
      <c r="H192" s="121">
        <f t="shared" si="161"/>
        <v>0</v>
      </c>
      <c r="I192" s="121">
        <f t="shared" si="161"/>
        <v>0</v>
      </c>
      <c r="J192" s="121">
        <f t="shared" si="161"/>
        <v>0</v>
      </c>
      <c r="K192" s="121">
        <f t="shared" si="161"/>
        <v>0</v>
      </c>
      <c r="L192" s="121">
        <f t="shared" si="161"/>
        <v>0</v>
      </c>
      <c r="M192" s="121">
        <f t="shared" si="161"/>
        <v>0</v>
      </c>
      <c r="N192" s="121">
        <f t="shared" si="161"/>
        <v>0</v>
      </c>
      <c r="O192" s="253">
        <f t="shared" si="161"/>
        <v>0</v>
      </c>
      <c r="P192" s="253">
        <f t="shared" si="161"/>
        <v>0</v>
      </c>
      <c r="Q192" s="253">
        <f t="shared" si="161"/>
        <v>0</v>
      </c>
      <c r="R192" s="253">
        <f t="shared" si="161"/>
        <v>0</v>
      </c>
      <c r="S192" s="253">
        <f t="shared" si="161"/>
        <v>0</v>
      </c>
      <c r="T192" s="253">
        <f t="shared" si="161"/>
        <v>0</v>
      </c>
      <c r="U192" s="253">
        <f t="shared" si="161"/>
        <v>0</v>
      </c>
      <c r="V192" s="253">
        <f t="shared" si="161"/>
        <v>0</v>
      </c>
      <c r="W192" s="253">
        <f t="shared" si="161"/>
        <v>0</v>
      </c>
      <c r="X192" s="253">
        <f t="shared" si="161"/>
        <v>0</v>
      </c>
      <c r="Y192" s="253">
        <f t="shared" si="161"/>
        <v>0</v>
      </c>
      <c r="Z192" s="253">
        <f t="shared" si="161"/>
        <v>0</v>
      </c>
      <c r="AA192" s="253">
        <f t="shared" si="161"/>
        <v>0</v>
      </c>
      <c r="AB192" s="253">
        <f t="shared" si="161"/>
        <v>0</v>
      </c>
      <c r="AC192" s="253">
        <f t="shared" si="161"/>
        <v>0</v>
      </c>
      <c r="AD192" s="253">
        <f t="shared" si="161"/>
        <v>0</v>
      </c>
      <c r="AE192" s="253">
        <f t="shared" si="161"/>
        <v>0</v>
      </c>
      <c r="AF192" s="253">
        <f t="shared" si="161"/>
        <v>0</v>
      </c>
      <c r="AG192" s="253">
        <f t="shared" si="161"/>
        <v>0</v>
      </c>
      <c r="AH192" s="253">
        <f t="shared" si="161"/>
        <v>0</v>
      </c>
      <c r="AI192" s="253">
        <f t="shared" si="161"/>
        <v>0</v>
      </c>
      <c r="AJ192" s="253">
        <f t="shared" si="161"/>
        <v>0</v>
      </c>
      <c r="AK192" s="253">
        <f t="shared" si="161"/>
        <v>0</v>
      </c>
      <c r="AL192" s="253">
        <f t="shared" si="161"/>
        <v>0</v>
      </c>
      <c r="AM192" s="253">
        <f t="shared" si="161"/>
        <v>0</v>
      </c>
      <c r="AN192" s="253">
        <f t="shared" si="161"/>
        <v>0</v>
      </c>
      <c r="AO192" s="253">
        <f t="shared" si="161"/>
        <v>0</v>
      </c>
      <c r="AP192" s="253">
        <f t="shared" si="161"/>
        <v>0</v>
      </c>
      <c r="AQ192" s="253">
        <f t="shared" si="161"/>
        <v>0</v>
      </c>
      <c r="AR192" s="253">
        <f t="shared" si="161"/>
        <v>0</v>
      </c>
      <c r="AS192" s="253">
        <f t="shared" si="161"/>
        <v>0</v>
      </c>
      <c r="AT192" s="253">
        <f t="shared" si="161"/>
        <v>0</v>
      </c>
      <c r="AU192" s="253">
        <f t="shared" si="161"/>
        <v>0</v>
      </c>
      <c r="AV192" s="253">
        <f t="shared" si="161"/>
        <v>0</v>
      </c>
      <c r="AW192" s="253">
        <f t="shared" si="161"/>
        <v>0</v>
      </c>
      <c r="AX192" s="253">
        <f t="shared" si="161"/>
        <v>0</v>
      </c>
      <c r="AY192" s="253">
        <f t="shared" si="161"/>
        <v>0</v>
      </c>
      <c r="AZ192" s="253">
        <f t="shared" si="161"/>
        <v>0</v>
      </c>
      <c r="BA192" s="253">
        <f t="shared" si="161"/>
        <v>0</v>
      </c>
      <c r="BB192" s="253">
        <f t="shared" si="161"/>
        <v>0</v>
      </c>
      <c r="BC192" s="253">
        <f t="shared" si="161"/>
        <v>0</v>
      </c>
      <c r="BD192" s="253">
        <f t="shared" si="161"/>
        <v>0</v>
      </c>
      <c r="BE192" s="253">
        <f t="shared" si="161"/>
        <v>0</v>
      </c>
      <c r="BF192" s="253">
        <f t="shared" si="161"/>
        <v>0</v>
      </c>
      <c r="BG192" s="253">
        <f t="shared" si="161"/>
        <v>0</v>
      </c>
      <c r="BH192" s="253">
        <f t="shared" si="161"/>
        <v>0</v>
      </c>
      <c r="BI192" s="253">
        <f t="shared" si="161"/>
        <v>0</v>
      </c>
      <c r="BJ192" s="253">
        <f t="shared" si="161"/>
        <v>0</v>
      </c>
      <c r="BK192" s="253">
        <f t="shared" si="161"/>
        <v>0</v>
      </c>
      <c r="BL192" s="253">
        <f t="shared" si="161"/>
        <v>0</v>
      </c>
      <c r="BM192" s="253">
        <f t="shared" si="161"/>
        <v>0</v>
      </c>
      <c r="BN192" s="253">
        <f t="shared" si="161"/>
        <v>0</v>
      </c>
      <c r="BO192" s="253">
        <f t="shared" si="161"/>
        <v>0</v>
      </c>
      <c r="BP192" s="253">
        <f t="shared" ref="BP192:CH192" si="162">IFERROR(BP190/BP73,0)</f>
        <v>0</v>
      </c>
      <c r="BQ192" s="253">
        <f t="shared" si="162"/>
        <v>0</v>
      </c>
      <c r="BR192" s="253">
        <f t="shared" si="162"/>
        <v>0</v>
      </c>
      <c r="BS192" s="253">
        <f t="shared" si="162"/>
        <v>0</v>
      </c>
      <c r="BT192" s="253">
        <f t="shared" si="162"/>
        <v>0</v>
      </c>
      <c r="BU192" s="253">
        <f t="shared" si="162"/>
        <v>0</v>
      </c>
      <c r="BV192" s="253">
        <f t="shared" si="162"/>
        <v>0</v>
      </c>
      <c r="BW192" s="253">
        <f t="shared" si="162"/>
        <v>0</v>
      </c>
      <c r="BX192" s="253">
        <f t="shared" si="162"/>
        <v>0</v>
      </c>
      <c r="BY192" s="253">
        <f t="shared" si="162"/>
        <v>0</v>
      </c>
      <c r="BZ192" s="253">
        <f t="shared" si="162"/>
        <v>0</v>
      </c>
      <c r="CA192" s="253">
        <f t="shared" si="162"/>
        <v>0</v>
      </c>
      <c r="CB192" s="253">
        <f t="shared" si="162"/>
        <v>0</v>
      </c>
      <c r="CC192" s="253">
        <f t="shared" si="162"/>
        <v>0</v>
      </c>
      <c r="CD192" s="253">
        <f t="shared" si="162"/>
        <v>0</v>
      </c>
      <c r="CE192" s="253">
        <f t="shared" si="162"/>
        <v>0</v>
      </c>
      <c r="CF192" s="253">
        <f t="shared" si="162"/>
        <v>0</v>
      </c>
      <c r="CG192" s="253">
        <f t="shared" si="162"/>
        <v>0</v>
      </c>
      <c r="CH192" s="254">
        <f t="shared" si="162"/>
        <v>0</v>
      </c>
    </row>
    <row r="193" spans="1:86" ht="15" hidden="1" thickBot="1" x14ac:dyDescent="0.35">
      <c r="A193" s="113"/>
      <c r="B193" s="302" t="s">
        <v>139</v>
      </c>
      <c r="C193" s="123">
        <f>C191+C192</f>
        <v>0</v>
      </c>
      <c r="D193" s="123">
        <f t="shared" ref="D193:BO193" si="163">D191+D192</f>
        <v>0</v>
      </c>
      <c r="E193" s="124">
        <f t="shared" si="163"/>
        <v>0</v>
      </c>
      <c r="F193" s="124">
        <f t="shared" si="163"/>
        <v>0</v>
      </c>
      <c r="G193" s="124">
        <f t="shared" si="163"/>
        <v>0</v>
      </c>
      <c r="H193" s="124">
        <f t="shared" si="163"/>
        <v>0</v>
      </c>
      <c r="I193" s="124">
        <f t="shared" si="163"/>
        <v>0</v>
      </c>
      <c r="J193" s="124">
        <f t="shared" si="163"/>
        <v>0</v>
      </c>
      <c r="K193" s="124">
        <f t="shared" si="163"/>
        <v>0</v>
      </c>
      <c r="L193" s="124">
        <f t="shared" si="163"/>
        <v>0</v>
      </c>
      <c r="M193" s="125">
        <f t="shared" si="163"/>
        <v>0</v>
      </c>
      <c r="N193" s="134">
        <f t="shared" si="163"/>
        <v>0</v>
      </c>
      <c r="O193" s="255">
        <f t="shared" si="163"/>
        <v>0</v>
      </c>
      <c r="P193" s="255">
        <f t="shared" si="163"/>
        <v>0</v>
      </c>
      <c r="Q193" s="256">
        <f t="shared" si="163"/>
        <v>0</v>
      </c>
      <c r="R193" s="256">
        <f t="shared" si="163"/>
        <v>0</v>
      </c>
      <c r="S193" s="256">
        <f t="shared" si="163"/>
        <v>0</v>
      </c>
      <c r="T193" s="256">
        <f t="shared" si="163"/>
        <v>0</v>
      </c>
      <c r="U193" s="256">
        <f t="shared" si="163"/>
        <v>0</v>
      </c>
      <c r="V193" s="256">
        <f t="shared" si="163"/>
        <v>0</v>
      </c>
      <c r="W193" s="256">
        <f t="shared" si="163"/>
        <v>0</v>
      </c>
      <c r="X193" s="256">
        <f t="shared" si="163"/>
        <v>0</v>
      </c>
      <c r="Y193" s="273">
        <f t="shared" si="163"/>
        <v>0</v>
      </c>
      <c r="Z193" s="273">
        <f t="shared" si="163"/>
        <v>0</v>
      </c>
      <c r="AA193" s="255">
        <f t="shared" si="163"/>
        <v>0</v>
      </c>
      <c r="AB193" s="255">
        <f t="shared" si="163"/>
        <v>0</v>
      </c>
      <c r="AC193" s="256">
        <f t="shared" si="163"/>
        <v>0</v>
      </c>
      <c r="AD193" s="256">
        <f t="shared" si="163"/>
        <v>0</v>
      </c>
      <c r="AE193" s="256">
        <f t="shared" si="163"/>
        <v>0</v>
      </c>
      <c r="AF193" s="256">
        <f t="shared" si="163"/>
        <v>0</v>
      </c>
      <c r="AG193" s="256">
        <f t="shared" si="163"/>
        <v>0</v>
      </c>
      <c r="AH193" s="256">
        <f t="shared" si="163"/>
        <v>0</v>
      </c>
      <c r="AI193" s="256">
        <f t="shared" si="163"/>
        <v>0</v>
      </c>
      <c r="AJ193" s="256">
        <f t="shared" si="163"/>
        <v>0</v>
      </c>
      <c r="AK193" s="273">
        <f t="shared" si="163"/>
        <v>0</v>
      </c>
      <c r="AL193" s="273">
        <f t="shared" si="163"/>
        <v>0</v>
      </c>
      <c r="AM193" s="255">
        <f t="shared" si="163"/>
        <v>0</v>
      </c>
      <c r="AN193" s="255">
        <f t="shared" si="163"/>
        <v>0</v>
      </c>
      <c r="AO193" s="256">
        <f t="shared" si="163"/>
        <v>0</v>
      </c>
      <c r="AP193" s="256">
        <f t="shared" si="163"/>
        <v>0</v>
      </c>
      <c r="AQ193" s="256">
        <f t="shared" si="163"/>
        <v>0</v>
      </c>
      <c r="AR193" s="256">
        <f t="shared" si="163"/>
        <v>0</v>
      </c>
      <c r="AS193" s="256">
        <f t="shared" si="163"/>
        <v>0</v>
      </c>
      <c r="AT193" s="256">
        <f t="shared" si="163"/>
        <v>0</v>
      </c>
      <c r="AU193" s="256">
        <f t="shared" si="163"/>
        <v>0</v>
      </c>
      <c r="AV193" s="256">
        <f t="shared" si="163"/>
        <v>0</v>
      </c>
      <c r="AW193" s="273">
        <f t="shared" si="163"/>
        <v>0</v>
      </c>
      <c r="AX193" s="273">
        <f t="shared" si="163"/>
        <v>0</v>
      </c>
      <c r="AY193" s="255">
        <f t="shared" si="163"/>
        <v>0</v>
      </c>
      <c r="AZ193" s="255">
        <f t="shared" si="163"/>
        <v>0</v>
      </c>
      <c r="BA193" s="256">
        <f t="shared" si="163"/>
        <v>0</v>
      </c>
      <c r="BB193" s="256">
        <f t="shared" si="163"/>
        <v>0</v>
      </c>
      <c r="BC193" s="256">
        <f t="shared" si="163"/>
        <v>0</v>
      </c>
      <c r="BD193" s="256">
        <f t="shared" si="163"/>
        <v>0</v>
      </c>
      <c r="BE193" s="256">
        <f t="shared" si="163"/>
        <v>0</v>
      </c>
      <c r="BF193" s="256">
        <f t="shared" si="163"/>
        <v>0</v>
      </c>
      <c r="BG193" s="256">
        <f t="shared" si="163"/>
        <v>0</v>
      </c>
      <c r="BH193" s="256">
        <f t="shared" si="163"/>
        <v>0</v>
      </c>
      <c r="BI193" s="273">
        <f t="shared" si="163"/>
        <v>0</v>
      </c>
      <c r="BJ193" s="273">
        <f t="shared" si="163"/>
        <v>0</v>
      </c>
      <c r="BK193" s="255">
        <f t="shared" si="163"/>
        <v>0</v>
      </c>
      <c r="BL193" s="255">
        <f t="shared" si="163"/>
        <v>0</v>
      </c>
      <c r="BM193" s="256">
        <f t="shared" si="163"/>
        <v>0</v>
      </c>
      <c r="BN193" s="256">
        <f t="shared" si="163"/>
        <v>0</v>
      </c>
      <c r="BO193" s="256">
        <f t="shared" si="163"/>
        <v>0</v>
      </c>
      <c r="BP193" s="256">
        <f t="shared" ref="BP193:CH193" si="164">BP191+BP192</f>
        <v>0</v>
      </c>
      <c r="BQ193" s="256">
        <f t="shared" si="164"/>
        <v>0</v>
      </c>
      <c r="BR193" s="256">
        <f t="shared" si="164"/>
        <v>0</v>
      </c>
      <c r="BS193" s="256">
        <f t="shared" si="164"/>
        <v>0</v>
      </c>
      <c r="BT193" s="256">
        <f t="shared" si="164"/>
        <v>0</v>
      </c>
      <c r="BU193" s="273">
        <f t="shared" si="164"/>
        <v>0</v>
      </c>
      <c r="BV193" s="273">
        <f t="shared" si="164"/>
        <v>0</v>
      </c>
      <c r="BW193" s="255">
        <f t="shared" si="164"/>
        <v>0</v>
      </c>
      <c r="BX193" s="255">
        <f t="shared" si="164"/>
        <v>0</v>
      </c>
      <c r="BY193" s="256">
        <f t="shared" si="164"/>
        <v>0</v>
      </c>
      <c r="BZ193" s="256">
        <f t="shared" si="164"/>
        <v>0</v>
      </c>
      <c r="CA193" s="256">
        <f t="shared" si="164"/>
        <v>0</v>
      </c>
      <c r="CB193" s="256">
        <f t="shared" si="164"/>
        <v>0</v>
      </c>
      <c r="CC193" s="256">
        <f t="shared" si="164"/>
        <v>0</v>
      </c>
      <c r="CD193" s="256">
        <f t="shared" si="164"/>
        <v>0</v>
      </c>
      <c r="CE193" s="256">
        <f t="shared" si="164"/>
        <v>0</v>
      </c>
      <c r="CF193" s="256">
        <f t="shared" si="164"/>
        <v>0</v>
      </c>
      <c r="CG193" s="273">
        <f t="shared" si="164"/>
        <v>0</v>
      </c>
      <c r="CH193" s="308">
        <f t="shared" si="164"/>
        <v>0</v>
      </c>
    </row>
    <row r="194" spans="1:86" hidden="1" x14ac:dyDescent="0.3">
      <c r="A194" s="113"/>
      <c r="B194" s="113" t="s">
        <v>140</v>
      </c>
      <c r="C194" s="127">
        <f>C186+C193</f>
        <v>0</v>
      </c>
      <c r="D194" s="127">
        <f t="shared" ref="D194:BO194" si="165">D186+D193</f>
        <v>0</v>
      </c>
      <c r="E194" s="127">
        <f t="shared" si="165"/>
        <v>0</v>
      </c>
      <c r="F194" s="127">
        <f t="shared" si="165"/>
        <v>0</v>
      </c>
      <c r="G194" s="127">
        <f t="shared" si="165"/>
        <v>0</v>
      </c>
      <c r="H194" s="127">
        <f t="shared" si="165"/>
        <v>0</v>
      </c>
      <c r="I194" s="127">
        <f t="shared" si="165"/>
        <v>0</v>
      </c>
      <c r="J194" s="127">
        <f t="shared" si="165"/>
        <v>0</v>
      </c>
      <c r="K194" s="127">
        <f t="shared" si="165"/>
        <v>0</v>
      </c>
      <c r="L194" s="127">
        <f t="shared" si="165"/>
        <v>0</v>
      </c>
      <c r="M194" s="127">
        <f t="shared" si="165"/>
        <v>0</v>
      </c>
      <c r="N194" s="127">
        <f t="shared" si="165"/>
        <v>0</v>
      </c>
      <c r="O194" s="262">
        <f t="shared" si="165"/>
        <v>0</v>
      </c>
      <c r="P194" s="262">
        <f t="shared" si="165"/>
        <v>0</v>
      </c>
      <c r="Q194" s="262">
        <f t="shared" si="165"/>
        <v>0</v>
      </c>
      <c r="R194" s="262">
        <f t="shared" si="165"/>
        <v>0</v>
      </c>
      <c r="S194" s="262">
        <f t="shared" si="165"/>
        <v>0</v>
      </c>
      <c r="T194" s="262">
        <f t="shared" si="165"/>
        <v>0</v>
      </c>
      <c r="U194" s="262">
        <f t="shared" si="165"/>
        <v>0</v>
      </c>
      <c r="V194" s="262">
        <f t="shared" si="165"/>
        <v>0</v>
      </c>
      <c r="W194" s="262">
        <f t="shared" si="165"/>
        <v>0</v>
      </c>
      <c r="X194" s="262">
        <f t="shared" si="165"/>
        <v>0</v>
      </c>
      <c r="Y194" s="262">
        <f t="shared" si="165"/>
        <v>0</v>
      </c>
      <c r="Z194" s="262">
        <f t="shared" si="165"/>
        <v>0</v>
      </c>
      <c r="AA194" s="262">
        <f t="shared" si="165"/>
        <v>0</v>
      </c>
      <c r="AB194" s="262">
        <f t="shared" si="165"/>
        <v>0</v>
      </c>
      <c r="AC194" s="262">
        <f t="shared" si="165"/>
        <v>0</v>
      </c>
      <c r="AD194" s="262">
        <f t="shared" si="165"/>
        <v>0</v>
      </c>
      <c r="AE194" s="262">
        <f t="shared" si="165"/>
        <v>0</v>
      </c>
      <c r="AF194" s="262">
        <f t="shared" si="165"/>
        <v>0</v>
      </c>
      <c r="AG194" s="262">
        <f t="shared" si="165"/>
        <v>0</v>
      </c>
      <c r="AH194" s="262">
        <f t="shared" si="165"/>
        <v>0</v>
      </c>
      <c r="AI194" s="262">
        <f t="shared" si="165"/>
        <v>0</v>
      </c>
      <c r="AJ194" s="262">
        <f t="shared" si="165"/>
        <v>0</v>
      </c>
      <c r="AK194" s="262">
        <f t="shared" si="165"/>
        <v>0</v>
      </c>
      <c r="AL194" s="262">
        <f t="shared" si="165"/>
        <v>0</v>
      </c>
      <c r="AM194" s="262">
        <f t="shared" si="165"/>
        <v>0</v>
      </c>
      <c r="AN194" s="262">
        <f t="shared" si="165"/>
        <v>0</v>
      </c>
      <c r="AO194" s="262">
        <f t="shared" si="165"/>
        <v>0</v>
      </c>
      <c r="AP194" s="262">
        <f t="shared" si="165"/>
        <v>0</v>
      </c>
      <c r="AQ194" s="262">
        <f t="shared" si="165"/>
        <v>0</v>
      </c>
      <c r="AR194" s="262">
        <f t="shared" si="165"/>
        <v>0</v>
      </c>
      <c r="AS194" s="262">
        <f t="shared" si="165"/>
        <v>0</v>
      </c>
      <c r="AT194" s="262">
        <f t="shared" si="165"/>
        <v>0</v>
      </c>
      <c r="AU194" s="262">
        <f t="shared" si="165"/>
        <v>0</v>
      </c>
      <c r="AV194" s="262">
        <f t="shared" si="165"/>
        <v>0</v>
      </c>
      <c r="AW194" s="262">
        <f t="shared" si="165"/>
        <v>0</v>
      </c>
      <c r="AX194" s="262">
        <f t="shared" si="165"/>
        <v>0</v>
      </c>
      <c r="AY194" s="262">
        <f t="shared" si="165"/>
        <v>0</v>
      </c>
      <c r="AZ194" s="262">
        <f t="shared" si="165"/>
        <v>0</v>
      </c>
      <c r="BA194" s="262">
        <f t="shared" si="165"/>
        <v>0</v>
      </c>
      <c r="BB194" s="262">
        <f t="shared" si="165"/>
        <v>0</v>
      </c>
      <c r="BC194" s="262">
        <f t="shared" si="165"/>
        <v>0</v>
      </c>
      <c r="BD194" s="262">
        <f t="shared" si="165"/>
        <v>0</v>
      </c>
      <c r="BE194" s="262">
        <f t="shared" si="165"/>
        <v>0</v>
      </c>
      <c r="BF194" s="262">
        <f t="shared" si="165"/>
        <v>0</v>
      </c>
      <c r="BG194" s="262">
        <f t="shared" si="165"/>
        <v>0</v>
      </c>
      <c r="BH194" s="262">
        <f t="shared" si="165"/>
        <v>0</v>
      </c>
      <c r="BI194" s="262">
        <f t="shared" si="165"/>
        <v>0</v>
      </c>
      <c r="BJ194" s="262">
        <f t="shared" si="165"/>
        <v>0</v>
      </c>
      <c r="BK194" s="262">
        <f t="shared" si="165"/>
        <v>0</v>
      </c>
      <c r="BL194" s="262">
        <f t="shared" si="165"/>
        <v>0</v>
      </c>
      <c r="BM194" s="262">
        <f t="shared" si="165"/>
        <v>0</v>
      </c>
      <c r="BN194" s="262">
        <f t="shared" si="165"/>
        <v>0</v>
      </c>
      <c r="BO194" s="262">
        <f t="shared" si="165"/>
        <v>0</v>
      </c>
      <c r="BP194" s="262">
        <f t="shared" ref="BP194:CH194" si="166">BP186+BP193</f>
        <v>0</v>
      </c>
      <c r="BQ194" s="262">
        <f t="shared" si="166"/>
        <v>0</v>
      </c>
      <c r="BR194" s="262">
        <f t="shared" si="166"/>
        <v>0</v>
      </c>
      <c r="BS194" s="262">
        <f t="shared" si="166"/>
        <v>0</v>
      </c>
      <c r="BT194" s="262">
        <f t="shared" si="166"/>
        <v>0</v>
      </c>
      <c r="BU194" s="262">
        <f t="shared" si="166"/>
        <v>0</v>
      </c>
      <c r="BV194" s="262">
        <f t="shared" si="166"/>
        <v>0</v>
      </c>
      <c r="BW194" s="262">
        <f t="shared" si="166"/>
        <v>0</v>
      </c>
      <c r="BX194" s="262">
        <f t="shared" si="166"/>
        <v>0</v>
      </c>
      <c r="BY194" s="262">
        <f t="shared" si="166"/>
        <v>0</v>
      </c>
      <c r="BZ194" s="262">
        <f t="shared" si="166"/>
        <v>0</v>
      </c>
      <c r="CA194" s="262">
        <f t="shared" si="166"/>
        <v>0</v>
      </c>
      <c r="CB194" s="262">
        <f t="shared" si="166"/>
        <v>0</v>
      </c>
      <c r="CC194" s="262">
        <f t="shared" si="166"/>
        <v>0</v>
      </c>
      <c r="CD194" s="262">
        <f t="shared" si="166"/>
        <v>0</v>
      </c>
      <c r="CE194" s="262">
        <f t="shared" si="166"/>
        <v>0</v>
      </c>
      <c r="CF194" s="262">
        <f t="shared" si="166"/>
        <v>0</v>
      </c>
      <c r="CG194" s="262">
        <f t="shared" si="166"/>
        <v>0</v>
      </c>
      <c r="CH194" s="262">
        <f t="shared" si="166"/>
        <v>0</v>
      </c>
    </row>
    <row r="195" spans="1:86" hidden="1" x14ac:dyDescent="0.3">
      <c r="A195" s="113"/>
      <c r="B195" s="113"/>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row>
    <row r="196" spans="1:86" hidden="1" x14ac:dyDescent="0.3">
      <c r="A196" s="113"/>
      <c r="B196" s="113" t="s">
        <v>141</v>
      </c>
      <c r="C196" s="129">
        <f t="shared" ref="C196" si="167">SUM(C182:C183)</f>
        <v>0</v>
      </c>
      <c r="D196" s="129">
        <f t="shared" ref="D196:BO196" si="168">SUM(D182:D183)</f>
        <v>0</v>
      </c>
      <c r="E196" s="129">
        <f t="shared" si="168"/>
        <v>0</v>
      </c>
      <c r="F196" s="129">
        <f t="shared" si="168"/>
        <v>0</v>
      </c>
      <c r="G196" s="129">
        <f t="shared" si="168"/>
        <v>0</v>
      </c>
      <c r="H196" s="129">
        <f t="shared" si="168"/>
        <v>0</v>
      </c>
      <c r="I196" s="129">
        <f t="shared" si="168"/>
        <v>0</v>
      </c>
      <c r="J196" s="129">
        <f t="shared" si="168"/>
        <v>0</v>
      </c>
      <c r="K196" s="129">
        <f t="shared" si="168"/>
        <v>0</v>
      </c>
      <c r="L196" s="129">
        <f t="shared" si="168"/>
        <v>0</v>
      </c>
      <c r="M196" s="130">
        <f t="shared" si="168"/>
        <v>0</v>
      </c>
      <c r="N196" s="130">
        <f t="shared" si="168"/>
        <v>0</v>
      </c>
      <c r="O196" s="268">
        <f t="shared" si="168"/>
        <v>0</v>
      </c>
      <c r="P196" s="268">
        <f t="shared" si="168"/>
        <v>0</v>
      </c>
      <c r="Q196" s="269">
        <f t="shared" si="168"/>
        <v>0</v>
      </c>
      <c r="R196" s="269">
        <f t="shared" si="168"/>
        <v>0</v>
      </c>
      <c r="S196" s="269">
        <f t="shared" si="168"/>
        <v>0</v>
      </c>
      <c r="T196" s="269">
        <f t="shared" si="168"/>
        <v>0</v>
      </c>
      <c r="U196" s="269">
        <f t="shared" si="168"/>
        <v>0</v>
      </c>
      <c r="V196" s="269">
        <f t="shared" si="168"/>
        <v>0</v>
      </c>
      <c r="W196" s="269">
        <f t="shared" si="168"/>
        <v>0</v>
      </c>
      <c r="X196" s="269">
        <f t="shared" si="168"/>
        <v>0</v>
      </c>
      <c r="Y196" s="270">
        <f t="shared" si="168"/>
        <v>0</v>
      </c>
      <c r="Z196" s="270">
        <f t="shared" si="168"/>
        <v>0</v>
      </c>
      <c r="AA196" s="268">
        <f t="shared" si="168"/>
        <v>0</v>
      </c>
      <c r="AB196" s="268">
        <f t="shared" si="168"/>
        <v>0</v>
      </c>
      <c r="AC196" s="269">
        <f t="shared" si="168"/>
        <v>0</v>
      </c>
      <c r="AD196" s="269">
        <f t="shared" si="168"/>
        <v>0</v>
      </c>
      <c r="AE196" s="269">
        <f t="shared" si="168"/>
        <v>0</v>
      </c>
      <c r="AF196" s="269">
        <f t="shared" si="168"/>
        <v>0</v>
      </c>
      <c r="AG196" s="269">
        <f t="shared" si="168"/>
        <v>0</v>
      </c>
      <c r="AH196" s="269">
        <f t="shared" si="168"/>
        <v>0</v>
      </c>
      <c r="AI196" s="269">
        <f t="shared" si="168"/>
        <v>0</v>
      </c>
      <c r="AJ196" s="269">
        <f t="shared" si="168"/>
        <v>0</v>
      </c>
      <c r="AK196" s="270">
        <f t="shared" si="168"/>
        <v>0</v>
      </c>
      <c r="AL196" s="270">
        <f t="shared" si="168"/>
        <v>0</v>
      </c>
      <c r="AM196" s="268">
        <f t="shared" si="168"/>
        <v>0</v>
      </c>
      <c r="AN196" s="268">
        <f t="shared" si="168"/>
        <v>0</v>
      </c>
      <c r="AO196" s="269">
        <f t="shared" si="168"/>
        <v>0</v>
      </c>
      <c r="AP196" s="269">
        <f t="shared" si="168"/>
        <v>0</v>
      </c>
      <c r="AQ196" s="269">
        <f t="shared" si="168"/>
        <v>0</v>
      </c>
      <c r="AR196" s="269">
        <f t="shared" si="168"/>
        <v>0</v>
      </c>
      <c r="AS196" s="269">
        <f t="shared" si="168"/>
        <v>0</v>
      </c>
      <c r="AT196" s="269">
        <f t="shared" si="168"/>
        <v>0</v>
      </c>
      <c r="AU196" s="269">
        <f t="shared" si="168"/>
        <v>0</v>
      </c>
      <c r="AV196" s="269">
        <f t="shared" si="168"/>
        <v>0</v>
      </c>
      <c r="AW196" s="270">
        <f t="shared" si="168"/>
        <v>0</v>
      </c>
      <c r="AX196" s="270">
        <f t="shared" si="168"/>
        <v>0</v>
      </c>
      <c r="AY196" s="268">
        <f t="shared" si="168"/>
        <v>0</v>
      </c>
      <c r="AZ196" s="268">
        <f t="shared" si="168"/>
        <v>0</v>
      </c>
      <c r="BA196" s="269">
        <f t="shared" si="168"/>
        <v>0</v>
      </c>
      <c r="BB196" s="269">
        <f t="shared" si="168"/>
        <v>0</v>
      </c>
      <c r="BC196" s="269">
        <f t="shared" si="168"/>
        <v>0</v>
      </c>
      <c r="BD196" s="269">
        <f t="shared" si="168"/>
        <v>0</v>
      </c>
      <c r="BE196" s="269">
        <f t="shared" si="168"/>
        <v>0</v>
      </c>
      <c r="BF196" s="269">
        <f t="shared" si="168"/>
        <v>0</v>
      </c>
      <c r="BG196" s="269">
        <f t="shared" si="168"/>
        <v>0</v>
      </c>
      <c r="BH196" s="269">
        <f t="shared" si="168"/>
        <v>0</v>
      </c>
      <c r="BI196" s="270">
        <f t="shared" si="168"/>
        <v>0</v>
      </c>
      <c r="BJ196" s="270">
        <f t="shared" si="168"/>
        <v>0</v>
      </c>
      <c r="BK196" s="268">
        <f t="shared" si="168"/>
        <v>0</v>
      </c>
      <c r="BL196" s="268">
        <f t="shared" si="168"/>
        <v>0</v>
      </c>
      <c r="BM196" s="269">
        <f t="shared" si="168"/>
        <v>0</v>
      </c>
      <c r="BN196" s="269">
        <f t="shared" si="168"/>
        <v>0</v>
      </c>
      <c r="BO196" s="269">
        <f t="shared" si="168"/>
        <v>0</v>
      </c>
      <c r="BP196" s="269">
        <f t="shared" ref="BP196:CH196" si="169">SUM(BP182:BP183)</f>
        <v>0</v>
      </c>
      <c r="BQ196" s="269">
        <f t="shared" si="169"/>
        <v>0</v>
      </c>
      <c r="BR196" s="269">
        <f t="shared" si="169"/>
        <v>0</v>
      </c>
      <c r="BS196" s="269">
        <f t="shared" si="169"/>
        <v>0</v>
      </c>
      <c r="BT196" s="269">
        <f t="shared" si="169"/>
        <v>0</v>
      </c>
      <c r="BU196" s="270">
        <f t="shared" si="169"/>
        <v>0</v>
      </c>
      <c r="BV196" s="270">
        <f t="shared" si="169"/>
        <v>0</v>
      </c>
      <c r="BW196" s="268">
        <f t="shared" si="169"/>
        <v>0</v>
      </c>
      <c r="BX196" s="268">
        <f t="shared" si="169"/>
        <v>0</v>
      </c>
      <c r="BY196" s="269">
        <f t="shared" si="169"/>
        <v>0</v>
      </c>
      <c r="BZ196" s="269">
        <f t="shared" si="169"/>
        <v>0</v>
      </c>
      <c r="CA196" s="269">
        <f t="shared" si="169"/>
        <v>0</v>
      </c>
      <c r="CB196" s="269">
        <f t="shared" si="169"/>
        <v>0</v>
      </c>
      <c r="CC196" s="269">
        <f t="shared" si="169"/>
        <v>0</v>
      </c>
      <c r="CD196" s="269">
        <f t="shared" si="169"/>
        <v>0</v>
      </c>
      <c r="CE196" s="269">
        <f t="shared" si="169"/>
        <v>0</v>
      </c>
      <c r="CF196" s="269">
        <f t="shared" si="169"/>
        <v>0</v>
      </c>
      <c r="CG196" s="270">
        <f t="shared" si="169"/>
        <v>0</v>
      </c>
      <c r="CH196" s="270">
        <f t="shared" si="169"/>
        <v>0</v>
      </c>
    </row>
    <row r="197" spans="1:86" hidden="1" x14ac:dyDescent="0.3">
      <c r="A197" s="113"/>
      <c r="B197" s="113" t="s">
        <v>142</v>
      </c>
      <c r="C197" s="129">
        <f t="shared" ref="C197" si="170">SUM(C189:C190)</f>
        <v>0</v>
      </c>
      <c r="D197" s="129">
        <f t="shared" ref="D197:BO197" si="171">SUM(D189:D190)</f>
        <v>0</v>
      </c>
      <c r="E197" s="129">
        <f t="shared" si="171"/>
        <v>0</v>
      </c>
      <c r="F197" s="129">
        <f t="shared" si="171"/>
        <v>0</v>
      </c>
      <c r="G197" s="129">
        <f t="shared" si="171"/>
        <v>0</v>
      </c>
      <c r="H197" s="129">
        <f t="shared" si="171"/>
        <v>0</v>
      </c>
      <c r="I197" s="129">
        <f t="shared" si="171"/>
        <v>0</v>
      </c>
      <c r="J197" s="129">
        <f t="shared" si="171"/>
        <v>0</v>
      </c>
      <c r="K197" s="129">
        <f t="shared" si="171"/>
        <v>0</v>
      </c>
      <c r="L197" s="129">
        <f t="shared" si="171"/>
        <v>0</v>
      </c>
      <c r="M197" s="130">
        <f t="shared" si="171"/>
        <v>0</v>
      </c>
      <c r="N197" s="130">
        <f t="shared" si="171"/>
        <v>0</v>
      </c>
      <c r="O197" s="268">
        <f t="shared" si="171"/>
        <v>0</v>
      </c>
      <c r="P197" s="268">
        <f t="shared" si="171"/>
        <v>0</v>
      </c>
      <c r="Q197" s="269">
        <f t="shared" si="171"/>
        <v>0</v>
      </c>
      <c r="R197" s="269">
        <f t="shared" si="171"/>
        <v>0</v>
      </c>
      <c r="S197" s="269">
        <f t="shared" si="171"/>
        <v>0</v>
      </c>
      <c r="T197" s="269">
        <f t="shared" si="171"/>
        <v>0</v>
      </c>
      <c r="U197" s="269">
        <f t="shared" si="171"/>
        <v>0</v>
      </c>
      <c r="V197" s="269">
        <f t="shared" si="171"/>
        <v>0</v>
      </c>
      <c r="W197" s="269">
        <f t="shared" si="171"/>
        <v>0</v>
      </c>
      <c r="X197" s="269">
        <f t="shared" si="171"/>
        <v>0</v>
      </c>
      <c r="Y197" s="270">
        <f t="shared" si="171"/>
        <v>0</v>
      </c>
      <c r="Z197" s="270">
        <f t="shared" si="171"/>
        <v>0</v>
      </c>
      <c r="AA197" s="268">
        <f t="shared" si="171"/>
        <v>0</v>
      </c>
      <c r="AB197" s="268">
        <f t="shared" si="171"/>
        <v>0</v>
      </c>
      <c r="AC197" s="269">
        <f t="shared" si="171"/>
        <v>0</v>
      </c>
      <c r="AD197" s="269">
        <f t="shared" si="171"/>
        <v>0</v>
      </c>
      <c r="AE197" s="269">
        <f t="shared" si="171"/>
        <v>0</v>
      </c>
      <c r="AF197" s="269">
        <f t="shared" si="171"/>
        <v>0</v>
      </c>
      <c r="AG197" s="269">
        <f t="shared" si="171"/>
        <v>0</v>
      </c>
      <c r="AH197" s="269">
        <f t="shared" si="171"/>
        <v>0</v>
      </c>
      <c r="AI197" s="269">
        <f t="shared" si="171"/>
        <v>0</v>
      </c>
      <c r="AJ197" s="269">
        <f t="shared" si="171"/>
        <v>0</v>
      </c>
      <c r="AK197" s="270">
        <f t="shared" si="171"/>
        <v>0</v>
      </c>
      <c r="AL197" s="270">
        <f t="shared" si="171"/>
        <v>0</v>
      </c>
      <c r="AM197" s="268">
        <f t="shared" si="171"/>
        <v>0</v>
      </c>
      <c r="AN197" s="268">
        <f t="shared" si="171"/>
        <v>0</v>
      </c>
      <c r="AO197" s="269">
        <f t="shared" si="171"/>
        <v>0</v>
      </c>
      <c r="AP197" s="269">
        <f t="shared" si="171"/>
        <v>0</v>
      </c>
      <c r="AQ197" s="269">
        <f t="shared" si="171"/>
        <v>0</v>
      </c>
      <c r="AR197" s="269">
        <f t="shared" si="171"/>
        <v>0</v>
      </c>
      <c r="AS197" s="269">
        <f t="shared" si="171"/>
        <v>0</v>
      </c>
      <c r="AT197" s="269">
        <f t="shared" si="171"/>
        <v>0</v>
      </c>
      <c r="AU197" s="269">
        <f t="shared" si="171"/>
        <v>0</v>
      </c>
      <c r="AV197" s="269">
        <f t="shared" si="171"/>
        <v>0</v>
      </c>
      <c r="AW197" s="270">
        <f t="shared" si="171"/>
        <v>0</v>
      </c>
      <c r="AX197" s="270">
        <f t="shared" si="171"/>
        <v>0</v>
      </c>
      <c r="AY197" s="268">
        <f t="shared" si="171"/>
        <v>0</v>
      </c>
      <c r="AZ197" s="268">
        <f t="shared" si="171"/>
        <v>0</v>
      </c>
      <c r="BA197" s="269">
        <f t="shared" si="171"/>
        <v>0</v>
      </c>
      <c r="BB197" s="269">
        <f t="shared" si="171"/>
        <v>0</v>
      </c>
      <c r="BC197" s="269">
        <f t="shared" si="171"/>
        <v>0</v>
      </c>
      <c r="BD197" s="269">
        <f t="shared" si="171"/>
        <v>0</v>
      </c>
      <c r="BE197" s="269">
        <f t="shared" si="171"/>
        <v>0</v>
      </c>
      <c r="BF197" s="269">
        <f t="shared" si="171"/>
        <v>0</v>
      </c>
      <c r="BG197" s="269">
        <f t="shared" si="171"/>
        <v>0</v>
      </c>
      <c r="BH197" s="269">
        <f t="shared" si="171"/>
        <v>0</v>
      </c>
      <c r="BI197" s="270">
        <f t="shared" si="171"/>
        <v>0</v>
      </c>
      <c r="BJ197" s="270">
        <f t="shared" si="171"/>
        <v>0</v>
      </c>
      <c r="BK197" s="268">
        <f t="shared" si="171"/>
        <v>0</v>
      </c>
      <c r="BL197" s="268">
        <f t="shared" si="171"/>
        <v>0</v>
      </c>
      <c r="BM197" s="269">
        <f t="shared" si="171"/>
        <v>0</v>
      </c>
      <c r="BN197" s="269">
        <f t="shared" si="171"/>
        <v>0</v>
      </c>
      <c r="BO197" s="269">
        <f t="shared" si="171"/>
        <v>0</v>
      </c>
      <c r="BP197" s="269">
        <f t="shared" ref="BP197:CH197" si="172">SUM(BP189:BP190)</f>
        <v>0</v>
      </c>
      <c r="BQ197" s="269">
        <f t="shared" si="172"/>
        <v>0</v>
      </c>
      <c r="BR197" s="269">
        <f t="shared" si="172"/>
        <v>0</v>
      </c>
      <c r="BS197" s="269">
        <f t="shared" si="172"/>
        <v>0</v>
      </c>
      <c r="BT197" s="269">
        <f t="shared" si="172"/>
        <v>0</v>
      </c>
      <c r="BU197" s="270">
        <f t="shared" si="172"/>
        <v>0</v>
      </c>
      <c r="BV197" s="270">
        <f t="shared" si="172"/>
        <v>0</v>
      </c>
      <c r="BW197" s="268">
        <f t="shared" si="172"/>
        <v>0</v>
      </c>
      <c r="BX197" s="268">
        <f t="shared" si="172"/>
        <v>0</v>
      </c>
      <c r="BY197" s="269">
        <f t="shared" si="172"/>
        <v>0</v>
      </c>
      <c r="BZ197" s="269">
        <f t="shared" si="172"/>
        <v>0</v>
      </c>
      <c r="CA197" s="269">
        <f t="shared" si="172"/>
        <v>0</v>
      </c>
      <c r="CB197" s="269">
        <f t="shared" si="172"/>
        <v>0</v>
      </c>
      <c r="CC197" s="269">
        <f t="shared" si="172"/>
        <v>0</v>
      </c>
      <c r="CD197" s="269">
        <f t="shared" si="172"/>
        <v>0</v>
      </c>
      <c r="CE197" s="269">
        <f t="shared" si="172"/>
        <v>0</v>
      </c>
      <c r="CF197" s="269">
        <f t="shared" si="172"/>
        <v>0</v>
      </c>
      <c r="CG197" s="270">
        <f t="shared" si="172"/>
        <v>0</v>
      </c>
      <c r="CH197" s="270">
        <f t="shared" si="172"/>
        <v>0</v>
      </c>
    </row>
    <row r="198" spans="1:86" hidden="1" x14ac:dyDescent="0.3">
      <c r="A198" s="113"/>
      <c r="B198" s="113" t="s">
        <v>129</v>
      </c>
      <c r="C198" s="131">
        <f t="shared" ref="C198" si="173">SUM(C196:C197)</f>
        <v>0</v>
      </c>
      <c r="D198" s="131">
        <f t="shared" ref="D198:BO198" si="174">SUM(D196:D197)</f>
        <v>0</v>
      </c>
      <c r="E198" s="131">
        <f t="shared" si="174"/>
        <v>0</v>
      </c>
      <c r="F198" s="131">
        <f t="shared" si="174"/>
        <v>0</v>
      </c>
      <c r="G198" s="131">
        <f t="shared" si="174"/>
        <v>0</v>
      </c>
      <c r="H198" s="131">
        <f t="shared" si="174"/>
        <v>0</v>
      </c>
      <c r="I198" s="131">
        <f t="shared" si="174"/>
        <v>0</v>
      </c>
      <c r="J198" s="131">
        <f t="shared" si="174"/>
        <v>0</v>
      </c>
      <c r="K198" s="131">
        <f t="shared" si="174"/>
        <v>0</v>
      </c>
      <c r="L198" s="131">
        <f t="shared" si="174"/>
        <v>0</v>
      </c>
      <c r="M198" s="132">
        <f t="shared" si="174"/>
        <v>0</v>
      </c>
      <c r="N198" s="132">
        <f t="shared" si="174"/>
        <v>0</v>
      </c>
      <c r="O198" s="271">
        <f t="shared" si="174"/>
        <v>0</v>
      </c>
      <c r="P198" s="271">
        <f t="shared" si="174"/>
        <v>0</v>
      </c>
      <c r="Q198" s="271">
        <f t="shared" si="174"/>
        <v>0</v>
      </c>
      <c r="R198" s="271">
        <f t="shared" si="174"/>
        <v>0</v>
      </c>
      <c r="S198" s="271">
        <f t="shared" si="174"/>
        <v>0</v>
      </c>
      <c r="T198" s="271">
        <f t="shared" si="174"/>
        <v>0</v>
      </c>
      <c r="U198" s="271">
        <f t="shared" si="174"/>
        <v>0</v>
      </c>
      <c r="V198" s="271">
        <f t="shared" si="174"/>
        <v>0</v>
      </c>
      <c r="W198" s="271">
        <f t="shared" si="174"/>
        <v>0</v>
      </c>
      <c r="X198" s="271">
        <f t="shared" si="174"/>
        <v>0</v>
      </c>
      <c r="Y198" s="272">
        <f t="shared" si="174"/>
        <v>0</v>
      </c>
      <c r="Z198" s="272">
        <f t="shared" si="174"/>
        <v>0</v>
      </c>
      <c r="AA198" s="271">
        <f t="shared" si="174"/>
        <v>0</v>
      </c>
      <c r="AB198" s="271">
        <f t="shared" si="174"/>
        <v>0</v>
      </c>
      <c r="AC198" s="271">
        <f t="shared" si="174"/>
        <v>0</v>
      </c>
      <c r="AD198" s="271">
        <f t="shared" si="174"/>
        <v>0</v>
      </c>
      <c r="AE198" s="271">
        <f t="shared" si="174"/>
        <v>0</v>
      </c>
      <c r="AF198" s="271">
        <f t="shared" si="174"/>
        <v>0</v>
      </c>
      <c r="AG198" s="271">
        <f t="shared" si="174"/>
        <v>0</v>
      </c>
      <c r="AH198" s="271">
        <f t="shared" si="174"/>
        <v>0</v>
      </c>
      <c r="AI198" s="271">
        <f t="shared" si="174"/>
        <v>0</v>
      </c>
      <c r="AJ198" s="271">
        <f t="shared" si="174"/>
        <v>0</v>
      </c>
      <c r="AK198" s="272">
        <f t="shared" si="174"/>
        <v>0</v>
      </c>
      <c r="AL198" s="272">
        <f t="shared" si="174"/>
        <v>0</v>
      </c>
      <c r="AM198" s="271">
        <f t="shared" si="174"/>
        <v>0</v>
      </c>
      <c r="AN198" s="271">
        <f t="shared" si="174"/>
        <v>0</v>
      </c>
      <c r="AO198" s="271">
        <f t="shared" si="174"/>
        <v>0</v>
      </c>
      <c r="AP198" s="271">
        <f t="shared" si="174"/>
        <v>0</v>
      </c>
      <c r="AQ198" s="271">
        <f t="shared" si="174"/>
        <v>0</v>
      </c>
      <c r="AR198" s="271">
        <f t="shared" si="174"/>
        <v>0</v>
      </c>
      <c r="AS198" s="271">
        <f t="shared" si="174"/>
        <v>0</v>
      </c>
      <c r="AT198" s="271">
        <f t="shared" si="174"/>
        <v>0</v>
      </c>
      <c r="AU198" s="271">
        <f t="shared" si="174"/>
        <v>0</v>
      </c>
      <c r="AV198" s="271">
        <f t="shared" si="174"/>
        <v>0</v>
      </c>
      <c r="AW198" s="272">
        <f t="shared" si="174"/>
        <v>0</v>
      </c>
      <c r="AX198" s="272">
        <f t="shared" si="174"/>
        <v>0</v>
      </c>
      <c r="AY198" s="271">
        <f t="shared" si="174"/>
        <v>0</v>
      </c>
      <c r="AZ198" s="271">
        <f t="shared" si="174"/>
        <v>0</v>
      </c>
      <c r="BA198" s="271">
        <f t="shared" si="174"/>
        <v>0</v>
      </c>
      <c r="BB198" s="271">
        <f t="shared" si="174"/>
        <v>0</v>
      </c>
      <c r="BC198" s="271">
        <f t="shared" si="174"/>
        <v>0</v>
      </c>
      <c r="BD198" s="271">
        <f t="shared" si="174"/>
        <v>0</v>
      </c>
      <c r="BE198" s="271">
        <f t="shared" si="174"/>
        <v>0</v>
      </c>
      <c r="BF198" s="271">
        <f t="shared" si="174"/>
        <v>0</v>
      </c>
      <c r="BG198" s="271">
        <f t="shared" si="174"/>
        <v>0</v>
      </c>
      <c r="BH198" s="271">
        <f t="shared" si="174"/>
        <v>0</v>
      </c>
      <c r="BI198" s="272">
        <f t="shared" si="174"/>
        <v>0</v>
      </c>
      <c r="BJ198" s="272">
        <f t="shared" si="174"/>
        <v>0</v>
      </c>
      <c r="BK198" s="271">
        <f t="shared" si="174"/>
        <v>0</v>
      </c>
      <c r="BL198" s="271">
        <f t="shared" si="174"/>
        <v>0</v>
      </c>
      <c r="BM198" s="271">
        <f t="shared" si="174"/>
        <v>0</v>
      </c>
      <c r="BN198" s="271">
        <f t="shared" si="174"/>
        <v>0</v>
      </c>
      <c r="BO198" s="271">
        <f t="shared" si="174"/>
        <v>0</v>
      </c>
      <c r="BP198" s="271">
        <f t="shared" ref="BP198:CH198" si="175">SUM(BP196:BP197)</f>
        <v>0</v>
      </c>
      <c r="BQ198" s="271">
        <f t="shared" si="175"/>
        <v>0</v>
      </c>
      <c r="BR198" s="271">
        <f t="shared" si="175"/>
        <v>0</v>
      </c>
      <c r="BS198" s="271">
        <f t="shared" si="175"/>
        <v>0</v>
      </c>
      <c r="BT198" s="271">
        <f t="shared" si="175"/>
        <v>0</v>
      </c>
      <c r="BU198" s="272">
        <f t="shared" si="175"/>
        <v>0</v>
      </c>
      <c r="BV198" s="272">
        <f t="shared" si="175"/>
        <v>0</v>
      </c>
      <c r="BW198" s="271">
        <f t="shared" si="175"/>
        <v>0</v>
      </c>
      <c r="BX198" s="271">
        <f t="shared" si="175"/>
        <v>0</v>
      </c>
      <c r="BY198" s="271">
        <f t="shared" si="175"/>
        <v>0</v>
      </c>
      <c r="BZ198" s="271">
        <f t="shared" si="175"/>
        <v>0</v>
      </c>
      <c r="CA198" s="271">
        <f t="shared" si="175"/>
        <v>0</v>
      </c>
      <c r="CB198" s="271">
        <f t="shared" si="175"/>
        <v>0</v>
      </c>
      <c r="CC198" s="271">
        <f t="shared" si="175"/>
        <v>0</v>
      </c>
      <c r="CD198" s="271">
        <f t="shared" si="175"/>
        <v>0</v>
      </c>
      <c r="CE198" s="271">
        <f t="shared" si="175"/>
        <v>0</v>
      </c>
      <c r="CF198" s="271">
        <f t="shared" si="175"/>
        <v>0</v>
      </c>
      <c r="CG198" s="272">
        <f t="shared" si="175"/>
        <v>0</v>
      </c>
      <c r="CH198" s="272">
        <f t="shared" si="175"/>
        <v>0</v>
      </c>
    </row>
    <row r="199" spans="1:86" hidden="1" x14ac:dyDescent="0.3"/>
    <row r="200" spans="1:86" hidden="1" x14ac:dyDescent="0.3">
      <c r="B200" s="203" t="s">
        <v>235</v>
      </c>
      <c r="C200" s="416">
        <f>IF('YTD PROGRAM SUMMARY'!C4=0,0,C198-C73)</f>
        <v>0</v>
      </c>
      <c r="D200" s="416">
        <f>IF('YTD PROGRAM SUMMARY'!D4=0,0,D198-D73)</f>
        <v>0</v>
      </c>
      <c r="E200" s="416">
        <f>IF('YTD PROGRAM SUMMARY'!E4=0,0,E198-E73)</f>
        <v>0</v>
      </c>
      <c r="F200" s="416">
        <f>IF('YTD PROGRAM SUMMARY'!F4=0,0,F198-F73)</f>
        <v>0</v>
      </c>
      <c r="G200" s="416">
        <f>IF('YTD PROGRAM SUMMARY'!G4=0,0,G198-G73)</f>
        <v>0</v>
      </c>
      <c r="H200" s="416">
        <f>IF('YTD PROGRAM SUMMARY'!H4=0,0,H198-H73)</f>
        <v>0</v>
      </c>
      <c r="I200" s="416">
        <f>IF('YTD PROGRAM SUMMARY'!I4=0,0,I198-I73)</f>
        <v>0</v>
      </c>
      <c r="J200" s="416">
        <f>IF('YTD PROGRAM SUMMARY'!J4=0,0,J198-J73)</f>
        <v>0</v>
      </c>
      <c r="K200" s="416">
        <f>IF('YTD PROGRAM SUMMARY'!K4=0,0,K198-K73)</f>
        <v>0</v>
      </c>
      <c r="L200" s="416">
        <f>IF('YTD PROGRAM SUMMARY'!L4=0,0,L198-L73)</f>
        <v>0</v>
      </c>
      <c r="M200" s="416">
        <f>IF('YTD PROGRAM SUMMARY'!M4=0,0,M198-M73)</f>
        <v>0</v>
      </c>
      <c r="N200" s="416">
        <f>IF('YTD PROGRAM SUMMARY'!N4=0,0,N198-N73)</f>
        <v>0</v>
      </c>
    </row>
    <row r="201" spans="1:86" hidden="1" x14ac:dyDescent="0.3">
      <c r="B201" s="203"/>
      <c r="C201" s="203"/>
      <c r="D201" s="203"/>
      <c r="E201" s="203"/>
      <c r="F201" s="203"/>
      <c r="G201" s="203"/>
      <c r="H201" s="203"/>
      <c r="I201" s="203"/>
      <c r="J201" s="203"/>
      <c r="K201" s="203"/>
      <c r="L201" s="203"/>
      <c r="M201" s="203"/>
      <c r="N201" s="203"/>
    </row>
    <row r="219" spans="3:86" s="336" customFormat="1" x14ac:dyDescent="0.3">
      <c r="C219" s="349"/>
      <c r="D219" s="349"/>
      <c r="E219" s="349"/>
      <c r="F219" s="349"/>
      <c r="G219" s="349"/>
      <c r="H219" s="349"/>
      <c r="I219" s="349"/>
      <c r="J219" s="349"/>
      <c r="K219" s="349"/>
      <c r="L219" s="349"/>
      <c r="M219" s="349"/>
      <c r="N219" s="349"/>
      <c r="O219" s="349"/>
      <c r="P219" s="349"/>
      <c r="Q219" s="349"/>
      <c r="R219" s="349"/>
      <c r="S219" s="349"/>
      <c r="T219" s="349"/>
      <c r="U219" s="349"/>
      <c r="V219" s="349"/>
      <c r="W219" s="349"/>
      <c r="X219" s="349"/>
      <c r="Y219" s="349"/>
      <c r="Z219" s="349"/>
      <c r="AA219" s="349"/>
      <c r="AB219" s="349"/>
      <c r="AC219" s="349"/>
      <c r="AD219" s="349"/>
      <c r="AE219" s="349"/>
      <c r="AF219" s="349"/>
      <c r="AG219" s="349"/>
      <c r="AH219" s="349"/>
      <c r="AI219" s="349"/>
      <c r="AJ219" s="349"/>
      <c r="AK219" s="349"/>
      <c r="AL219" s="349"/>
      <c r="AM219" s="349"/>
      <c r="AN219" s="349"/>
      <c r="AO219" s="349"/>
      <c r="AP219" s="349"/>
      <c r="AQ219" s="349"/>
      <c r="AR219" s="349"/>
      <c r="AS219" s="349"/>
      <c r="AT219" s="349"/>
      <c r="AU219" s="349"/>
      <c r="AV219" s="349"/>
      <c r="AW219" s="349"/>
      <c r="AX219" s="349"/>
      <c r="AY219" s="349"/>
      <c r="AZ219" s="349"/>
      <c r="BA219" s="349"/>
      <c r="BB219" s="349"/>
      <c r="BC219" s="349"/>
      <c r="BD219" s="349"/>
      <c r="BE219" s="349"/>
      <c r="BF219" s="349"/>
      <c r="BG219" s="349"/>
      <c r="BH219" s="349"/>
      <c r="BI219" s="349"/>
      <c r="BJ219" s="349"/>
      <c r="BK219" s="349"/>
      <c r="BL219" s="349"/>
      <c r="BM219" s="349"/>
      <c r="BN219" s="349"/>
      <c r="BO219" s="349"/>
      <c r="BP219" s="349"/>
      <c r="BQ219" s="349"/>
      <c r="BR219" s="349"/>
      <c r="BS219" s="349"/>
      <c r="BT219" s="349"/>
      <c r="BU219" s="349"/>
      <c r="BV219" s="349"/>
      <c r="BW219" s="349"/>
      <c r="BX219" s="349"/>
      <c r="BY219" s="349"/>
      <c r="BZ219" s="349"/>
      <c r="CA219" s="349"/>
      <c r="CB219" s="349"/>
      <c r="CC219" s="349"/>
      <c r="CD219" s="349"/>
      <c r="CE219" s="349"/>
      <c r="CF219" s="349"/>
      <c r="CG219" s="349"/>
      <c r="CH219" s="349"/>
    </row>
    <row r="220" spans="3:86" s="336" customFormat="1" x14ac:dyDescent="0.3">
      <c r="C220" s="349"/>
      <c r="D220" s="349"/>
      <c r="E220" s="349"/>
      <c r="F220" s="349"/>
      <c r="G220" s="349"/>
      <c r="H220" s="349"/>
      <c r="I220" s="349"/>
      <c r="J220" s="349"/>
      <c r="K220" s="349"/>
      <c r="L220" s="349"/>
      <c r="M220" s="349"/>
      <c r="N220" s="349"/>
      <c r="O220" s="349"/>
      <c r="P220" s="349"/>
      <c r="Q220" s="349"/>
      <c r="R220" s="349"/>
      <c r="S220" s="349"/>
      <c r="T220" s="349"/>
      <c r="U220" s="349"/>
      <c r="V220" s="349"/>
      <c r="W220" s="349"/>
      <c r="X220" s="349"/>
      <c r="Y220" s="349"/>
      <c r="Z220" s="349"/>
      <c r="AA220" s="349"/>
      <c r="AB220" s="349"/>
      <c r="AC220" s="349"/>
      <c r="AD220" s="349"/>
      <c r="AE220" s="349"/>
      <c r="AF220" s="349"/>
      <c r="AG220" s="349"/>
      <c r="AH220" s="349"/>
      <c r="AI220" s="349"/>
      <c r="AJ220" s="349"/>
      <c r="AK220" s="349"/>
      <c r="AL220" s="349"/>
      <c r="AM220" s="349"/>
      <c r="AN220" s="349"/>
      <c r="AO220" s="349"/>
      <c r="AP220" s="349"/>
      <c r="AQ220" s="349"/>
      <c r="AR220" s="349"/>
      <c r="AS220" s="349"/>
      <c r="AT220" s="349"/>
      <c r="AU220" s="349"/>
      <c r="AV220" s="349"/>
      <c r="AW220" s="349"/>
      <c r="AX220" s="349"/>
      <c r="AY220" s="349"/>
      <c r="AZ220" s="349"/>
      <c r="BA220" s="349"/>
      <c r="BB220" s="349"/>
      <c r="BC220" s="349"/>
      <c r="BD220" s="349"/>
      <c r="BE220" s="349"/>
      <c r="BF220" s="349"/>
      <c r="BG220" s="349"/>
      <c r="BH220" s="349"/>
      <c r="BI220" s="349"/>
      <c r="BJ220" s="349"/>
      <c r="BK220" s="349"/>
      <c r="BL220" s="349"/>
      <c r="BM220" s="349"/>
      <c r="BN220" s="349"/>
      <c r="BO220" s="349"/>
      <c r="BP220" s="349"/>
      <c r="BQ220" s="349"/>
      <c r="BR220" s="349"/>
      <c r="BS220" s="349"/>
      <c r="BT220" s="349"/>
      <c r="BU220" s="349"/>
      <c r="BV220" s="349"/>
      <c r="BW220" s="349"/>
      <c r="BX220" s="349"/>
      <c r="BY220" s="349"/>
      <c r="BZ220" s="349"/>
      <c r="CA220" s="349"/>
      <c r="CB220" s="349"/>
      <c r="CC220" s="349"/>
      <c r="CD220" s="349"/>
      <c r="CE220" s="349"/>
      <c r="CF220" s="349"/>
      <c r="CG220" s="349"/>
      <c r="CH220" s="349"/>
    </row>
    <row r="221" spans="3:86" s="336" customFormat="1" x14ac:dyDescent="0.3">
      <c r="C221" s="349"/>
      <c r="D221" s="349"/>
      <c r="E221" s="349"/>
      <c r="F221" s="349"/>
      <c r="G221" s="349"/>
      <c r="H221" s="349"/>
      <c r="I221" s="349"/>
      <c r="J221" s="349"/>
      <c r="K221" s="349"/>
      <c r="L221" s="349"/>
      <c r="M221" s="349"/>
      <c r="N221" s="349"/>
      <c r="O221" s="349"/>
      <c r="P221" s="349"/>
      <c r="Q221" s="349"/>
      <c r="R221" s="349"/>
      <c r="S221" s="349"/>
      <c r="T221" s="349"/>
      <c r="U221" s="349"/>
      <c r="V221" s="349"/>
      <c r="W221" s="349"/>
      <c r="X221" s="349"/>
      <c r="Y221" s="349"/>
      <c r="Z221" s="349"/>
      <c r="AA221" s="349"/>
      <c r="AB221" s="349"/>
      <c r="AC221" s="349"/>
      <c r="AD221" s="349"/>
      <c r="AE221" s="349"/>
      <c r="AF221" s="349"/>
      <c r="AG221" s="349"/>
      <c r="AH221" s="349"/>
      <c r="AI221" s="349"/>
      <c r="AJ221" s="349"/>
      <c r="AK221" s="349"/>
      <c r="AL221" s="349"/>
      <c r="AM221" s="349"/>
      <c r="AN221" s="349"/>
      <c r="AO221" s="349"/>
      <c r="AP221" s="349"/>
      <c r="AQ221" s="349"/>
      <c r="AR221" s="349"/>
      <c r="AS221" s="349"/>
      <c r="AT221" s="349"/>
      <c r="AU221" s="349"/>
      <c r="AV221" s="349"/>
      <c r="AW221" s="349"/>
      <c r="AX221" s="349"/>
      <c r="AY221" s="349"/>
      <c r="AZ221" s="349"/>
      <c r="BA221" s="349"/>
      <c r="BB221" s="349"/>
      <c r="BC221" s="349"/>
      <c r="BD221" s="349"/>
      <c r="BE221" s="349"/>
      <c r="BF221" s="349"/>
      <c r="BG221" s="349"/>
      <c r="BH221" s="349"/>
      <c r="BI221" s="349"/>
      <c r="BJ221" s="349"/>
      <c r="BK221" s="349"/>
      <c r="BL221" s="349"/>
      <c r="BM221" s="349"/>
      <c r="BN221" s="349"/>
      <c r="BO221" s="349"/>
      <c r="BP221" s="349"/>
      <c r="BQ221" s="349"/>
      <c r="BR221" s="349"/>
      <c r="BS221" s="349"/>
      <c r="BT221" s="349"/>
      <c r="BU221" s="349"/>
      <c r="BV221" s="349"/>
      <c r="BW221" s="349"/>
      <c r="BX221" s="349"/>
      <c r="BY221" s="349"/>
      <c r="BZ221" s="349"/>
      <c r="CA221" s="349"/>
      <c r="CB221" s="349"/>
      <c r="CC221" s="349"/>
      <c r="CD221" s="349"/>
      <c r="CE221" s="349"/>
      <c r="CF221" s="349"/>
      <c r="CG221" s="349"/>
      <c r="CH221" s="349"/>
    </row>
    <row r="222" spans="3:86" s="336" customFormat="1" x14ac:dyDescent="0.3">
      <c r="C222" s="349"/>
      <c r="D222" s="349"/>
      <c r="E222" s="349"/>
      <c r="F222" s="349"/>
      <c r="G222" s="349"/>
      <c r="H222" s="349"/>
      <c r="I222" s="349"/>
      <c r="J222" s="349"/>
      <c r="K222" s="349"/>
      <c r="L222" s="349"/>
      <c r="M222" s="349"/>
      <c r="N222" s="349"/>
      <c r="O222" s="349"/>
      <c r="P222" s="349"/>
      <c r="Q222" s="349"/>
      <c r="R222" s="349"/>
      <c r="S222" s="349"/>
      <c r="T222" s="349"/>
      <c r="U222" s="349"/>
      <c r="V222" s="349"/>
      <c r="W222" s="349"/>
      <c r="X222" s="349"/>
      <c r="Y222" s="349"/>
      <c r="Z222" s="349"/>
      <c r="AA222" s="349"/>
      <c r="AB222" s="349"/>
      <c r="AC222" s="349"/>
      <c r="AD222" s="349"/>
      <c r="AE222" s="349"/>
      <c r="AF222" s="349"/>
      <c r="AG222" s="349"/>
      <c r="AH222" s="349"/>
      <c r="AI222" s="349"/>
      <c r="AJ222" s="349"/>
      <c r="AK222" s="349"/>
      <c r="AL222" s="349"/>
      <c r="AM222" s="349"/>
      <c r="AN222" s="349"/>
      <c r="AO222" s="349"/>
      <c r="AP222" s="349"/>
      <c r="AQ222" s="349"/>
      <c r="AR222" s="349"/>
      <c r="AS222" s="349"/>
      <c r="AT222" s="349"/>
      <c r="AU222" s="349"/>
      <c r="AV222" s="349"/>
      <c r="AW222" s="349"/>
      <c r="AX222" s="349"/>
      <c r="AY222" s="349"/>
      <c r="AZ222" s="349"/>
      <c r="BA222" s="349"/>
      <c r="BB222" s="349"/>
      <c r="BC222" s="349"/>
      <c r="BD222" s="349"/>
      <c r="BE222" s="349"/>
      <c r="BF222" s="349"/>
      <c r="BG222" s="349"/>
      <c r="BH222" s="349"/>
      <c r="BI222" s="349"/>
      <c r="BJ222" s="349"/>
      <c r="BK222" s="349"/>
      <c r="BL222" s="349"/>
      <c r="BM222" s="349"/>
      <c r="BN222" s="349"/>
      <c r="BO222" s="349"/>
      <c r="BP222" s="349"/>
      <c r="BQ222" s="349"/>
      <c r="BR222" s="349"/>
      <c r="BS222" s="349"/>
      <c r="BT222" s="349"/>
      <c r="BU222" s="349"/>
      <c r="BV222" s="349"/>
      <c r="BW222" s="349"/>
      <c r="BX222" s="349"/>
      <c r="BY222" s="349"/>
      <c r="BZ222" s="349"/>
      <c r="CA222" s="349"/>
      <c r="CB222" s="349"/>
      <c r="CC222" s="349"/>
      <c r="CD222" s="349"/>
      <c r="CE222" s="349"/>
      <c r="CF222" s="349"/>
      <c r="CG222" s="349"/>
      <c r="CH222" s="349"/>
    </row>
    <row r="223" spans="3:86" s="336" customFormat="1" x14ac:dyDescent="0.3">
      <c r="C223" s="349"/>
      <c r="D223" s="349"/>
      <c r="E223" s="349"/>
      <c r="F223" s="349"/>
      <c r="G223" s="349"/>
      <c r="H223" s="349"/>
      <c r="I223" s="349"/>
      <c r="J223" s="349"/>
      <c r="K223" s="349"/>
      <c r="L223" s="349"/>
      <c r="M223" s="349"/>
      <c r="N223" s="349"/>
      <c r="O223" s="349"/>
      <c r="P223" s="349"/>
      <c r="Q223" s="349"/>
      <c r="R223" s="349"/>
      <c r="S223" s="349"/>
      <c r="T223" s="349"/>
      <c r="U223" s="349"/>
      <c r="V223" s="349"/>
      <c r="W223" s="349"/>
      <c r="X223" s="349"/>
      <c r="Y223" s="349"/>
      <c r="Z223" s="349"/>
      <c r="AA223" s="349"/>
      <c r="AB223" s="349"/>
      <c r="AC223" s="349"/>
      <c r="AD223" s="349"/>
      <c r="AE223" s="349"/>
      <c r="AF223" s="349"/>
      <c r="AG223" s="349"/>
      <c r="AH223" s="349"/>
      <c r="AI223" s="349"/>
      <c r="AJ223" s="349"/>
      <c r="AK223" s="349"/>
      <c r="AL223" s="349"/>
      <c r="AM223" s="349"/>
      <c r="AN223" s="349"/>
      <c r="AO223" s="349"/>
      <c r="AP223" s="349"/>
      <c r="AQ223" s="349"/>
      <c r="AR223" s="349"/>
      <c r="AS223" s="349"/>
      <c r="AT223" s="349"/>
      <c r="AU223" s="349"/>
      <c r="AV223" s="349"/>
      <c r="AW223" s="349"/>
      <c r="AX223" s="349"/>
      <c r="AY223" s="349"/>
      <c r="AZ223" s="349"/>
      <c r="BA223" s="349"/>
      <c r="BB223" s="349"/>
      <c r="BC223" s="349"/>
      <c r="BD223" s="349"/>
      <c r="BE223" s="349"/>
      <c r="BF223" s="349"/>
      <c r="BG223" s="349"/>
      <c r="BH223" s="349"/>
      <c r="BI223" s="349"/>
      <c r="BJ223" s="349"/>
      <c r="BK223" s="349"/>
      <c r="BL223" s="349"/>
      <c r="BM223" s="349"/>
      <c r="BN223" s="349"/>
      <c r="BO223" s="349"/>
      <c r="BP223" s="349"/>
      <c r="BQ223" s="349"/>
      <c r="BR223" s="349"/>
      <c r="BS223" s="349"/>
      <c r="BT223" s="349"/>
      <c r="BU223" s="349"/>
      <c r="BV223" s="349"/>
      <c r="BW223" s="349"/>
      <c r="BX223" s="349"/>
      <c r="BY223" s="349"/>
      <c r="BZ223" s="349"/>
      <c r="CA223" s="349"/>
      <c r="CB223" s="349"/>
      <c r="CC223" s="349"/>
      <c r="CD223" s="349"/>
      <c r="CE223" s="349"/>
      <c r="CF223" s="349"/>
      <c r="CG223" s="349"/>
      <c r="CH223" s="349"/>
    </row>
    <row r="224" spans="3:86" s="336" customFormat="1" x14ac:dyDescent="0.3">
      <c r="C224" s="349"/>
      <c r="D224" s="349"/>
      <c r="E224" s="349"/>
      <c r="F224" s="349"/>
      <c r="G224" s="349"/>
      <c r="H224" s="349"/>
      <c r="I224" s="349"/>
      <c r="J224" s="349"/>
      <c r="K224" s="349"/>
      <c r="L224" s="349"/>
      <c r="M224" s="349"/>
      <c r="N224" s="349"/>
      <c r="O224" s="349"/>
      <c r="P224" s="349"/>
      <c r="Q224" s="349"/>
      <c r="R224" s="349"/>
      <c r="S224" s="349"/>
      <c r="T224" s="349"/>
      <c r="U224" s="349"/>
      <c r="V224" s="349"/>
      <c r="W224" s="349"/>
      <c r="X224" s="349"/>
      <c r="Y224" s="349"/>
      <c r="Z224" s="349"/>
      <c r="AA224" s="349"/>
      <c r="AB224" s="349"/>
      <c r="AC224" s="349"/>
      <c r="AD224" s="349"/>
      <c r="AE224" s="349"/>
      <c r="AF224" s="349"/>
      <c r="AG224" s="349"/>
      <c r="AH224" s="349"/>
      <c r="AI224" s="349"/>
      <c r="AJ224" s="349"/>
      <c r="AK224" s="349"/>
      <c r="AL224" s="349"/>
      <c r="AM224" s="349"/>
      <c r="AN224" s="349"/>
      <c r="AO224" s="349"/>
      <c r="AP224" s="349"/>
      <c r="AQ224" s="349"/>
      <c r="AR224" s="349"/>
      <c r="AS224" s="349"/>
      <c r="AT224" s="349"/>
      <c r="AU224" s="349"/>
      <c r="AV224" s="349"/>
      <c r="AW224" s="349"/>
      <c r="AX224" s="349"/>
      <c r="AY224" s="349"/>
      <c r="AZ224" s="349"/>
      <c r="BA224" s="349"/>
      <c r="BB224" s="349"/>
      <c r="BC224" s="349"/>
      <c r="BD224" s="349"/>
      <c r="BE224" s="349"/>
      <c r="BF224" s="349"/>
      <c r="BG224" s="349"/>
      <c r="BH224" s="349"/>
      <c r="BI224" s="349"/>
      <c r="BJ224" s="349"/>
      <c r="BK224" s="349"/>
      <c r="BL224" s="349"/>
      <c r="BM224" s="349"/>
      <c r="BN224" s="349"/>
      <c r="BO224" s="349"/>
      <c r="BP224" s="349"/>
      <c r="BQ224" s="349"/>
      <c r="BR224" s="349"/>
      <c r="BS224" s="349"/>
      <c r="BT224" s="349"/>
      <c r="BU224" s="349"/>
      <c r="BV224" s="349"/>
      <c r="BW224" s="349"/>
      <c r="BX224" s="349"/>
      <c r="BY224" s="349"/>
      <c r="BZ224" s="349"/>
      <c r="CA224" s="349"/>
      <c r="CB224" s="349"/>
      <c r="CC224" s="349"/>
      <c r="CD224" s="349"/>
      <c r="CE224" s="349"/>
      <c r="CF224" s="349"/>
      <c r="CG224" s="349"/>
      <c r="CH224" s="349"/>
    </row>
    <row r="225" spans="3:86" s="336" customFormat="1" x14ac:dyDescent="0.3">
      <c r="C225" s="349"/>
      <c r="D225" s="349"/>
      <c r="E225" s="349"/>
      <c r="F225" s="349"/>
      <c r="G225" s="349"/>
      <c r="H225" s="349"/>
      <c r="I225" s="349"/>
      <c r="J225" s="349"/>
      <c r="K225" s="349"/>
      <c r="L225" s="349"/>
      <c r="M225" s="349"/>
      <c r="N225" s="349"/>
      <c r="O225" s="349"/>
      <c r="P225" s="349"/>
      <c r="Q225" s="349"/>
      <c r="R225" s="349"/>
      <c r="S225" s="349"/>
      <c r="T225" s="349"/>
      <c r="U225" s="349"/>
      <c r="V225" s="349"/>
      <c r="W225" s="349"/>
      <c r="X225" s="349"/>
      <c r="Y225" s="349"/>
      <c r="Z225" s="349"/>
      <c r="AA225" s="349"/>
      <c r="AB225" s="349"/>
      <c r="AC225" s="349"/>
      <c r="AD225" s="349"/>
      <c r="AE225" s="349"/>
      <c r="AF225" s="349"/>
      <c r="AG225" s="349"/>
      <c r="AH225" s="349"/>
      <c r="AI225" s="349"/>
      <c r="AJ225" s="349"/>
      <c r="AK225" s="349"/>
      <c r="AL225" s="349"/>
      <c r="AM225" s="349"/>
      <c r="AN225" s="349"/>
      <c r="AO225" s="349"/>
      <c r="AP225" s="349"/>
      <c r="AQ225" s="349"/>
      <c r="AR225" s="349"/>
      <c r="AS225" s="349"/>
      <c r="AT225" s="349"/>
      <c r="AU225" s="349"/>
      <c r="AV225" s="349"/>
      <c r="AW225" s="349"/>
      <c r="AX225" s="349"/>
      <c r="AY225" s="349"/>
      <c r="AZ225" s="349"/>
      <c r="BA225" s="349"/>
      <c r="BB225" s="349"/>
      <c r="BC225" s="349"/>
      <c r="BD225" s="349"/>
      <c r="BE225" s="349"/>
      <c r="BF225" s="349"/>
      <c r="BG225" s="349"/>
      <c r="BH225" s="349"/>
      <c r="BI225" s="349"/>
      <c r="BJ225" s="349"/>
      <c r="BK225" s="349"/>
      <c r="BL225" s="349"/>
      <c r="BM225" s="349"/>
      <c r="BN225" s="349"/>
      <c r="BO225" s="349"/>
      <c r="BP225" s="349"/>
      <c r="BQ225" s="349"/>
      <c r="BR225" s="349"/>
      <c r="BS225" s="349"/>
      <c r="BT225" s="349"/>
      <c r="BU225" s="349"/>
      <c r="BV225" s="349"/>
      <c r="BW225" s="349"/>
      <c r="BX225" s="349"/>
      <c r="BY225" s="349"/>
      <c r="BZ225" s="349"/>
      <c r="CA225" s="349"/>
      <c r="CB225" s="349"/>
      <c r="CC225" s="349"/>
      <c r="CD225" s="349"/>
      <c r="CE225" s="349"/>
      <c r="CF225" s="349"/>
      <c r="CG225" s="349"/>
      <c r="CH225" s="349"/>
    </row>
    <row r="226" spans="3:86" s="336" customFormat="1" x14ac:dyDescent="0.3">
      <c r="C226" s="349"/>
      <c r="D226" s="349"/>
      <c r="E226" s="349"/>
      <c r="F226" s="349"/>
      <c r="G226" s="349"/>
      <c r="H226" s="349"/>
      <c r="I226" s="349"/>
      <c r="J226" s="349"/>
      <c r="K226" s="349"/>
      <c r="L226" s="349"/>
      <c r="M226" s="349"/>
      <c r="N226" s="349"/>
      <c r="O226" s="349"/>
      <c r="P226" s="349"/>
      <c r="Q226" s="349"/>
      <c r="R226" s="349"/>
      <c r="S226" s="349"/>
      <c r="T226" s="349"/>
      <c r="U226" s="349"/>
      <c r="V226" s="349"/>
      <c r="W226" s="349"/>
      <c r="X226" s="349"/>
      <c r="Y226" s="349"/>
      <c r="Z226" s="349"/>
      <c r="AA226" s="349"/>
      <c r="AB226" s="349"/>
      <c r="AC226" s="349"/>
      <c r="AD226" s="349"/>
      <c r="AE226" s="349"/>
      <c r="AF226" s="349"/>
      <c r="AG226" s="349"/>
      <c r="AH226" s="349"/>
      <c r="AI226" s="349"/>
      <c r="AJ226" s="349"/>
      <c r="AK226" s="349"/>
      <c r="AL226" s="349"/>
      <c r="AM226" s="349"/>
      <c r="AN226" s="349"/>
      <c r="AO226" s="349"/>
      <c r="AP226" s="349"/>
      <c r="AQ226" s="349"/>
      <c r="AR226" s="349"/>
      <c r="AS226" s="349"/>
      <c r="AT226" s="349"/>
      <c r="AU226" s="349"/>
      <c r="AV226" s="349"/>
      <c r="AW226" s="349"/>
      <c r="AX226" s="349"/>
      <c r="AY226" s="349"/>
      <c r="AZ226" s="349"/>
      <c r="BA226" s="349"/>
      <c r="BB226" s="349"/>
      <c r="BC226" s="349"/>
      <c r="BD226" s="349"/>
      <c r="BE226" s="349"/>
      <c r="BF226" s="349"/>
      <c r="BG226" s="349"/>
      <c r="BH226" s="349"/>
      <c r="BI226" s="349"/>
      <c r="BJ226" s="349"/>
      <c r="BK226" s="349"/>
      <c r="BL226" s="349"/>
      <c r="BM226" s="349"/>
      <c r="BN226" s="349"/>
      <c r="BO226" s="349"/>
      <c r="BP226" s="349"/>
      <c r="BQ226" s="349"/>
      <c r="BR226" s="349"/>
      <c r="BS226" s="349"/>
      <c r="BT226" s="349"/>
      <c r="BU226" s="349"/>
      <c r="BV226" s="349"/>
      <c r="BW226" s="349"/>
      <c r="BX226" s="349"/>
      <c r="BY226" s="349"/>
      <c r="BZ226" s="349"/>
      <c r="CA226" s="349"/>
      <c r="CB226" s="349"/>
      <c r="CC226" s="349"/>
      <c r="CD226" s="349"/>
      <c r="CE226" s="349"/>
      <c r="CF226" s="349"/>
      <c r="CG226" s="349"/>
      <c r="CH226" s="349"/>
    </row>
    <row r="227" spans="3:86" s="336" customFormat="1" x14ac:dyDescent="0.3">
      <c r="C227" s="349"/>
      <c r="D227" s="349"/>
      <c r="E227" s="349"/>
      <c r="F227" s="349"/>
      <c r="G227" s="349"/>
      <c r="H227" s="349"/>
      <c r="I227" s="349"/>
      <c r="J227" s="349"/>
      <c r="K227" s="349"/>
      <c r="L227" s="349"/>
      <c r="M227" s="349"/>
      <c r="N227" s="349"/>
      <c r="O227" s="349"/>
      <c r="P227" s="349"/>
      <c r="Q227" s="349"/>
      <c r="R227" s="349"/>
      <c r="S227" s="349"/>
      <c r="T227" s="349"/>
      <c r="U227" s="349"/>
      <c r="V227" s="349"/>
      <c r="W227" s="349"/>
      <c r="X227" s="349"/>
      <c r="Y227" s="349"/>
      <c r="Z227" s="349"/>
      <c r="AA227" s="349"/>
      <c r="AB227" s="349"/>
      <c r="AC227" s="349"/>
      <c r="AD227" s="349"/>
      <c r="AE227" s="349"/>
      <c r="AF227" s="349"/>
      <c r="AG227" s="349"/>
      <c r="AH227" s="349"/>
      <c r="AI227" s="349"/>
      <c r="AJ227" s="349"/>
      <c r="AK227" s="349"/>
      <c r="AL227" s="349"/>
      <c r="AM227" s="349"/>
      <c r="AN227" s="349"/>
      <c r="AO227" s="349"/>
      <c r="AP227" s="349"/>
      <c r="AQ227" s="349"/>
      <c r="AR227" s="349"/>
      <c r="AS227" s="349"/>
      <c r="AT227" s="349"/>
      <c r="AU227" s="349"/>
      <c r="AV227" s="349"/>
      <c r="AW227" s="349"/>
      <c r="AX227" s="349"/>
      <c r="AY227" s="349"/>
      <c r="AZ227" s="349"/>
      <c r="BA227" s="349"/>
      <c r="BB227" s="349"/>
      <c r="BC227" s="349"/>
      <c r="BD227" s="349"/>
      <c r="BE227" s="349"/>
      <c r="BF227" s="349"/>
      <c r="BG227" s="349"/>
      <c r="BH227" s="349"/>
      <c r="BI227" s="349"/>
      <c r="BJ227" s="349"/>
      <c r="BK227" s="349"/>
      <c r="BL227" s="349"/>
      <c r="BM227" s="349"/>
      <c r="BN227" s="349"/>
      <c r="BO227" s="349"/>
      <c r="BP227" s="349"/>
      <c r="BQ227" s="349"/>
      <c r="BR227" s="349"/>
      <c r="BS227" s="349"/>
      <c r="BT227" s="349"/>
      <c r="BU227" s="349"/>
      <c r="BV227" s="349"/>
      <c r="BW227" s="349"/>
      <c r="BX227" s="349"/>
      <c r="BY227" s="349"/>
      <c r="BZ227" s="349"/>
      <c r="CA227" s="349"/>
      <c r="CB227" s="349"/>
      <c r="CC227" s="349"/>
      <c r="CD227" s="349"/>
      <c r="CE227" s="349"/>
      <c r="CF227" s="349"/>
      <c r="CG227" s="349"/>
      <c r="CH227" s="349"/>
    </row>
    <row r="228" spans="3:86" s="336" customFormat="1" x14ac:dyDescent="0.3">
      <c r="C228" s="349"/>
      <c r="D228" s="349"/>
      <c r="E228" s="349"/>
      <c r="F228" s="349"/>
      <c r="G228" s="349"/>
      <c r="H228" s="349"/>
      <c r="I228" s="349"/>
      <c r="J228" s="349"/>
      <c r="K228" s="349"/>
      <c r="L228" s="349"/>
      <c r="M228" s="349"/>
      <c r="N228" s="349"/>
      <c r="O228" s="349"/>
      <c r="P228" s="349"/>
      <c r="Q228" s="349"/>
      <c r="R228" s="349"/>
      <c r="S228" s="349"/>
      <c r="T228" s="349"/>
      <c r="U228" s="349"/>
      <c r="V228" s="349"/>
      <c r="W228" s="349"/>
      <c r="X228" s="349"/>
      <c r="Y228" s="349"/>
      <c r="Z228" s="349"/>
      <c r="AA228" s="349"/>
      <c r="AB228" s="349"/>
      <c r="AC228" s="349"/>
      <c r="AD228" s="349"/>
      <c r="AE228" s="349"/>
      <c r="AF228" s="349"/>
      <c r="AG228" s="349"/>
      <c r="AH228" s="349"/>
      <c r="AI228" s="349"/>
      <c r="AJ228" s="349"/>
      <c r="AK228" s="349"/>
      <c r="AL228" s="349"/>
      <c r="AM228" s="349"/>
      <c r="AN228" s="349"/>
      <c r="AO228" s="349"/>
      <c r="AP228" s="349"/>
      <c r="AQ228" s="349"/>
      <c r="AR228" s="349"/>
      <c r="AS228" s="349"/>
      <c r="AT228" s="349"/>
      <c r="AU228" s="349"/>
      <c r="AV228" s="349"/>
      <c r="AW228" s="349"/>
      <c r="AX228" s="349"/>
      <c r="AY228" s="349"/>
      <c r="AZ228" s="349"/>
      <c r="BA228" s="349"/>
      <c r="BB228" s="349"/>
      <c r="BC228" s="349"/>
      <c r="BD228" s="349"/>
      <c r="BE228" s="349"/>
      <c r="BF228" s="349"/>
      <c r="BG228" s="349"/>
      <c r="BH228" s="349"/>
      <c r="BI228" s="349"/>
      <c r="BJ228" s="349"/>
      <c r="BK228" s="349"/>
      <c r="BL228" s="349"/>
      <c r="BM228" s="349"/>
      <c r="BN228" s="349"/>
      <c r="BO228" s="349"/>
      <c r="BP228" s="349"/>
      <c r="BQ228" s="349"/>
      <c r="BR228" s="349"/>
      <c r="BS228" s="349"/>
      <c r="BT228" s="349"/>
      <c r="BU228" s="349"/>
      <c r="BV228" s="349"/>
      <c r="BW228" s="349"/>
      <c r="BX228" s="349"/>
      <c r="BY228" s="349"/>
      <c r="BZ228" s="349"/>
      <c r="CA228" s="349"/>
      <c r="CB228" s="349"/>
      <c r="CC228" s="349"/>
      <c r="CD228" s="349"/>
      <c r="CE228" s="349"/>
      <c r="CF228" s="349"/>
      <c r="CG228" s="349"/>
      <c r="CH228" s="349"/>
    </row>
    <row r="229" spans="3:86" s="336" customFormat="1" x14ac:dyDescent="0.3">
      <c r="C229" s="349"/>
      <c r="D229" s="349"/>
      <c r="E229" s="349"/>
      <c r="F229" s="349"/>
      <c r="G229" s="349"/>
      <c r="H229" s="349"/>
      <c r="I229" s="349"/>
      <c r="J229" s="349"/>
      <c r="K229" s="349"/>
      <c r="L229" s="349"/>
      <c r="M229" s="349"/>
      <c r="N229" s="349"/>
      <c r="O229" s="349"/>
      <c r="P229" s="349"/>
      <c r="Q229" s="349"/>
      <c r="R229" s="349"/>
      <c r="S229" s="349"/>
      <c r="T229" s="349"/>
      <c r="U229" s="349"/>
      <c r="V229" s="349"/>
      <c r="W229" s="349"/>
      <c r="X229" s="349"/>
      <c r="Y229" s="349"/>
      <c r="Z229" s="349"/>
      <c r="AA229" s="349"/>
      <c r="AB229" s="349"/>
      <c r="AC229" s="349"/>
      <c r="AD229" s="349"/>
      <c r="AE229" s="349"/>
      <c r="AF229" s="349"/>
      <c r="AG229" s="349"/>
      <c r="AH229" s="349"/>
      <c r="AI229" s="349"/>
      <c r="AJ229" s="349"/>
      <c r="AK229" s="349"/>
      <c r="AL229" s="349"/>
      <c r="AM229" s="349"/>
      <c r="AN229" s="349"/>
      <c r="AO229" s="349"/>
      <c r="AP229" s="349"/>
      <c r="AQ229" s="349"/>
      <c r="AR229" s="349"/>
      <c r="AS229" s="349"/>
      <c r="AT229" s="349"/>
      <c r="AU229" s="349"/>
      <c r="AV229" s="349"/>
      <c r="AW229" s="349"/>
      <c r="AX229" s="349"/>
      <c r="AY229" s="349"/>
      <c r="AZ229" s="349"/>
      <c r="BA229" s="349"/>
      <c r="BB229" s="349"/>
      <c r="BC229" s="349"/>
      <c r="BD229" s="349"/>
      <c r="BE229" s="349"/>
      <c r="BF229" s="349"/>
      <c r="BG229" s="349"/>
      <c r="BH229" s="349"/>
      <c r="BI229" s="349"/>
      <c r="BJ229" s="349"/>
      <c r="BK229" s="349"/>
      <c r="BL229" s="349"/>
      <c r="BM229" s="349"/>
      <c r="BN229" s="349"/>
      <c r="BO229" s="349"/>
      <c r="BP229" s="349"/>
      <c r="BQ229" s="349"/>
      <c r="BR229" s="349"/>
      <c r="BS229" s="349"/>
      <c r="BT229" s="349"/>
      <c r="BU229" s="349"/>
      <c r="BV229" s="349"/>
      <c r="BW229" s="349"/>
      <c r="BX229" s="349"/>
      <c r="BY229" s="349"/>
      <c r="BZ229" s="349"/>
      <c r="CA229" s="349"/>
      <c r="CB229" s="349"/>
      <c r="CC229" s="349"/>
      <c r="CD229" s="349"/>
      <c r="CE229" s="349"/>
      <c r="CF229" s="349"/>
      <c r="CG229" s="349"/>
      <c r="CH229" s="349"/>
    </row>
    <row r="230" spans="3:86" s="336" customFormat="1" x14ac:dyDescent="0.3">
      <c r="C230" s="349"/>
      <c r="D230" s="349"/>
      <c r="E230" s="349"/>
      <c r="F230" s="349"/>
      <c r="G230" s="349"/>
      <c r="H230" s="349"/>
      <c r="I230" s="349"/>
      <c r="J230" s="349"/>
      <c r="K230" s="349"/>
      <c r="L230" s="349"/>
      <c r="M230" s="349"/>
      <c r="N230" s="349"/>
      <c r="O230" s="349"/>
      <c r="P230" s="349"/>
      <c r="Q230" s="349"/>
      <c r="R230" s="349"/>
      <c r="S230" s="349"/>
      <c r="T230" s="349"/>
      <c r="U230" s="349"/>
      <c r="V230" s="349"/>
      <c r="W230" s="349"/>
      <c r="X230" s="349"/>
      <c r="Y230" s="349"/>
      <c r="Z230" s="349"/>
      <c r="AA230" s="349"/>
      <c r="AB230" s="349"/>
      <c r="AC230" s="349"/>
      <c r="AD230" s="349"/>
      <c r="AE230" s="349"/>
      <c r="AF230" s="349"/>
      <c r="AG230" s="349"/>
      <c r="AH230" s="349"/>
      <c r="AI230" s="349"/>
      <c r="AJ230" s="349"/>
      <c r="AK230" s="349"/>
      <c r="AL230" s="349"/>
      <c r="AM230" s="349"/>
      <c r="AN230" s="349"/>
      <c r="AO230" s="349"/>
      <c r="AP230" s="349"/>
      <c r="AQ230" s="349"/>
      <c r="AR230" s="349"/>
      <c r="AS230" s="349"/>
      <c r="AT230" s="349"/>
      <c r="AU230" s="349"/>
      <c r="AV230" s="349"/>
      <c r="AW230" s="349"/>
      <c r="AX230" s="349"/>
      <c r="AY230" s="349"/>
      <c r="AZ230" s="349"/>
      <c r="BA230" s="349"/>
      <c r="BB230" s="349"/>
      <c r="BC230" s="349"/>
      <c r="BD230" s="349"/>
      <c r="BE230" s="349"/>
      <c r="BF230" s="349"/>
      <c r="BG230" s="349"/>
      <c r="BH230" s="349"/>
      <c r="BI230" s="349"/>
      <c r="BJ230" s="349"/>
      <c r="BK230" s="349"/>
      <c r="BL230" s="349"/>
      <c r="BM230" s="349"/>
      <c r="BN230" s="349"/>
      <c r="BO230" s="349"/>
      <c r="BP230" s="349"/>
      <c r="BQ230" s="349"/>
      <c r="BR230" s="349"/>
      <c r="BS230" s="349"/>
      <c r="BT230" s="349"/>
      <c r="BU230" s="349"/>
      <c r="BV230" s="349"/>
      <c r="BW230" s="349"/>
      <c r="BX230" s="349"/>
      <c r="BY230" s="349"/>
      <c r="BZ230" s="349"/>
      <c r="CA230" s="349"/>
      <c r="CB230" s="349"/>
      <c r="CC230" s="349"/>
      <c r="CD230" s="349"/>
      <c r="CE230" s="349"/>
      <c r="CF230" s="349"/>
      <c r="CG230" s="349"/>
      <c r="CH230" s="349"/>
    </row>
    <row r="231" spans="3:86" s="336" customFormat="1" x14ac:dyDescent="0.3">
      <c r="C231" s="349"/>
      <c r="D231" s="349"/>
      <c r="E231" s="349"/>
      <c r="F231" s="349"/>
      <c r="G231" s="349"/>
      <c r="H231" s="349"/>
      <c r="I231" s="349"/>
      <c r="J231" s="349"/>
      <c r="K231" s="349"/>
      <c r="L231" s="349"/>
      <c r="M231" s="349"/>
      <c r="N231" s="349"/>
      <c r="O231" s="349"/>
      <c r="P231" s="349"/>
      <c r="Q231" s="349"/>
      <c r="R231" s="349"/>
      <c r="S231" s="349"/>
      <c r="T231" s="349"/>
      <c r="U231" s="349"/>
      <c r="V231" s="349"/>
      <c r="W231" s="349"/>
      <c r="X231" s="349"/>
      <c r="Y231" s="349"/>
      <c r="Z231" s="349"/>
      <c r="AA231" s="349"/>
      <c r="AB231" s="349"/>
      <c r="AC231" s="349"/>
      <c r="AD231" s="349"/>
      <c r="AE231" s="349"/>
      <c r="AF231" s="349"/>
      <c r="AG231" s="349"/>
      <c r="AH231" s="349"/>
      <c r="AI231" s="349"/>
      <c r="AJ231" s="349"/>
      <c r="AK231" s="349"/>
      <c r="AL231" s="349"/>
      <c r="AM231" s="349"/>
      <c r="AN231" s="349"/>
      <c r="AO231" s="349"/>
      <c r="AP231" s="349"/>
      <c r="AQ231" s="349"/>
      <c r="AR231" s="349"/>
      <c r="AS231" s="349"/>
      <c r="AT231" s="349"/>
      <c r="AU231" s="349"/>
      <c r="AV231" s="349"/>
      <c r="AW231" s="349"/>
      <c r="AX231" s="349"/>
      <c r="AY231" s="349"/>
      <c r="AZ231" s="349"/>
      <c r="BA231" s="349"/>
      <c r="BB231" s="349"/>
      <c r="BC231" s="349"/>
      <c r="BD231" s="349"/>
      <c r="BE231" s="349"/>
      <c r="BF231" s="349"/>
      <c r="BG231" s="349"/>
      <c r="BH231" s="349"/>
      <c r="BI231" s="349"/>
      <c r="BJ231" s="349"/>
      <c r="BK231" s="349"/>
      <c r="BL231" s="349"/>
      <c r="BM231" s="349"/>
      <c r="BN231" s="349"/>
      <c r="BO231" s="349"/>
      <c r="BP231" s="349"/>
      <c r="BQ231" s="349"/>
      <c r="BR231" s="349"/>
      <c r="BS231" s="349"/>
      <c r="BT231" s="349"/>
      <c r="BU231" s="349"/>
      <c r="BV231" s="349"/>
      <c r="BW231" s="349"/>
      <c r="BX231" s="349"/>
      <c r="BY231" s="349"/>
      <c r="BZ231" s="349"/>
      <c r="CA231" s="349"/>
      <c r="CB231" s="349"/>
      <c r="CC231" s="349"/>
      <c r="CD231" s="349"/>
      <c r="CE231" s="349"/>
      <c r="CF231" s="349"/>
      <c r="CG231" s="349"/>
      <c r="CH231" s="349"/>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7030A0"/>
  </sheetPr>
  <dimension ref="A1:CJ201"/>
  <sheetViews>
    <sheetView zoomScale="80" zoomScaleNormal="80" workbookViewId="0">
      <pane xSplit="2" topLeftCell="C1" activePane="topRight" state="frozen"/>
      <selection activeCell="B2" sqref="B2:B3"/>
      <selection pane="topRight" activeCell="I20" sqref="I20"/>
    </sheetView>
  </sheetViews>
  <sheetFormatPr defaultRowHeight="14.4" x14ac:dyDescent="0.3"/>
  <cols>
    <col min="1" max="1" width="7.6640625" customWidth="1"/>
    <col min="2" max="2" width="24.6640625" customWidth="1"/>
    <col min="3" max="15" width="14.5546875" customWidth="1"/>
    <col min="16" max="16" width="14.33203125" bestFit="1" customWidth="1"/>
    <col min="17" max="84" width="14.33203125" customWidth="1"/>
    <col min="85" max="86" width="14.33203125" bestFit="1"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222" t="str">
        <f>' LI 1M - RES'!B16</f>
        <v>Monthly kWh</v>
      </c>
      <c r="C19" s="276">
        <f>SUM(C5:C18)</f>
        <v>0</v>
      </c>
      <c r="D19" s="276">
        <f t="shared" ref="D19:BO19" si="2">SUM(D5:D18)</f>
        <v>0</v>
      </c>
      <c r="E19" s="276">
        <f t="shared" si="2"/>
        <v>0</v>
      </c>
      <c r="F19" s="276">
        <f t="shared" si="2"/>
        <v>0</v>
      </c>
      <c r="G19" s="276">
        <f t="shared" si="2"/>
        <v>0</v>
      </c>
      <c r="H19" s="276">
        <f t="shared" si="2"/>
        <v>0</v>
      </c>
      <c r="I19" s="276">
        <f t="shared" si="2"/>
        <v>0</v>
      </c>
      <c r="J19" s="276">
        <f t="shared" si="2"/>
        <v>0</v>
      </c>
      <c r="K19" s="276">
        <f t="shared" si="2"/>
        <v>0</v>
      </c>
      <c r="L19" s="276">
        <f t="shared" si="2"/>
        <v>0</v>
      </c>
      <c r="M19" s="276">
        <f t="shared" si="2"/>
        <v>0</v>
      </c>
      <c r="N19" s="276">
        <f t="shared" si="2"/>
        <v>0</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298"/>
      <c r="B20" s="299"/>
      <c r="C20" s="9"/>
      <c r="D20" s="299"/>
      <c r="E20" s="9"/>
      <c r="F20" s="299"/>
      <c r="G20" s="299"/>
      <c r="H20" s="9"/>
      <c r="I20" s="299"/>
      <c r="J20" s="299"/>
      <c r="K20" s="9"/>
      <c r="L20" s="299"/>
      <c r="M20" s="299"/>
      <c r="N20" s="9"/>
      <c r="O20" s="299"/>
      <c r="P20" s="299"/>
      <c r="Q20" s="9"/>
      <c r="R20" s="299"/>
      <c r="S20" s="299"/>
      <c r="T20" s="9"/>
      <c r="U20" s="299"/>
      <c r="V20" s="299"/>
      <c r="W20" s="9"/>
      <c r="X20" s="299"/>
      <c r="Y20" s="299"/>
      <c r="Z20" s="9"/>
      <c r="AA20" s="299"/>
      <c r="AB20" s="299"/>
      <c r="AC20" s="9"/>
      <c r="AD20" s="299"/>
      <c r="AE20" s="299"/>
      <c r="AF20" s="9"/>
      <c r="AG20" s="299"/>
      <c r="AH20" s="299"/>
      <c r="AI20" s="9"/>
      <c r="AJ20" s="299"/>
      <c r="AK20" s="299"/>
      <c r="AL20" s="9"/>
      <c r="AM20" s="299"/>
      <c r="AN20" s="299"/>
      <c r="AO20" s="9"/>
      <c r="AP20" s="299"/>
      <c r="AQ20" s="299"/>
      <c r="AR20" s="9"/>
      <c r="AS20" s="299"/>
      <c r="AT20" s="299"/>
      <c r="AU20" s="9"/>
      <c r="AV20" s="299"/>
      <c r="AW20" s="299"/>
      <c r="AX20" s="9"/>
      <c r="AY20" s="299"/>
      <c r="AZ20" s="299"/>
      <c r="BA20" s="9"/>
      <c r="BB20" s="299"/>
      <c r="BC20" s="299"/>
      <c r="BD20" s="9"/>
      <c r="BE20" s="299"/>
      <c r="BF20" s="299"/>
      <c r="BG20" s="9"/>
      <c r="BH20" s="299"/>
      <c r="BI20" s="299"/>
      <c r="BJ20" s="9"/>
      <c r="BK20" s="299"/>
      <c r="BL20" s="299"/>
      <c r="BM20" s="9"/>
      <c r="BN20" s="299"/>
      <c r="BO20" s="299"/>
      <c r="BP20" s="9"/>
      <c r="BQ20" s="299"/>
      <c r="BR20" s="299"/>
      <c r="BS20" s="9"/>
      <c r="BT20" s="299"/>
      <c r="BU20" s="299"/>
      <c r="BV20" s="9"/>
      <c r="BW20" s="299"/>
      <c r="BX20" s="299"/>
      <c r="BY20" s="9"/>
      <c r="BZ20" s="299"/>
      <c r="CA20" s="299"/>
      <c r="CB20" s="9"/>
      <c r="CC20" s="299"/>
      <c r="CD20" s="299"/>
      <c r="CE20" s="9"/>
      <c r="CF20" s="299"/>
      <c r="CG20" s="299"/>
      <c r="CH20" s="9"/>
    </row>
    <row r="21" spans="1:86" ht="15" thickBot="1" x14ac:dyDescent="0.35">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row>
    <row r="22" spans="1:86" ht="16.2" thickBot="1" x14ac:dyDescent="0.35">
      <c r="A22" s="564" t="s">
        <v>15</v>
      </c>
      <c r="B22" s="18" t="str">
        <f t="shared" ref="B22" si="4">B4</f>
        <v>End Use</v>
      </c>
      <c r="C22" s="174">
        <f>C$4</f>
        <v>44927</v>
      </c>
      <c r="D22" s="174">
        <f t="shared" ref="D22:BO22" si="5">D$4</f>
        <v>44958</v>
      </c>
      <c r="E22" s="174">
        <f t="shared" si="5"/>
        <v>44986</v>
      </c>
      <c r="F22" s="174">
        <f t="shared" si="5"/>
        <v>45017</v>
      </c>
      <c r="G22" s="174">
        <f t="shared" si="5"/>
        <v>45047</v>
      </c>
      <c r="H22" s="174">
        <f t="shared" si="5"/>
        <v>45078</v>
      </c>
      <c r="I22" s="174">
        <f t="shared" si="5"/>
        <v>45108</v>
      </c>
      <c r="J22" s="174">
        <f t="shared" si="5"/>
        <v>45139</v>
      </c>
      <c r="K22" s="174">
        <f t="shared" si="5"/>
        <v>45170</v>
      </c>
      <c r="L22" s="174">
        <f t="shared" si="5"/>
        <v>45200</v>
      </c>
      <c r="M22" s="174">
        <f t="shared" si="5"/>
        <v>45231</v>
      </c>
      <c r="N22" s="174">
        <f t="shared" si="5"/>
        <v>45261</v>
      </c>
      <c r="O22" s="174">
        <f t="shared" si="5"/>
        <v>45292</v>
      </c>
      <c r="P22" s="174">
        <f t="shared" si="5"/>
        <v>45323</v>
      </c>
      <c r="Q22" s="174">
        <f t="shared" si="5"/>
        <v>45352</v>
      </c>
      <c r="R22" s="174">
        <f t="shared" si="5"/>
        <v>45383</v>
      </c>
      <c r="S22" s="174">
        <f t="shared" si="5"/>
        <v>45413</v>
      </c>
      <c r="T22" s="174">
        <f t="shared" si="5"/>
        <v>45444</v>
      </c>
      <c r="U22" s="174">
        <f t="shared" si="5"/>
        <v>45474</v>
      </c>
      <c r="V22" s="174">
        <f t="shared" si="5"/>
        <v>45505</v>
      </c>
      <c r="W22" s="174">
        <f t="shared" si="5"/>
        <v>45536</v>
      </c>
      <c r="X22" s="174">
        <f t="shared" si="5"/>
        <v>45566</v>
      </c>
      <c r="Y22" s="174">
        <f t="shared" si="5"/>
        <v>45597</v>
      </c>
      <c r="Z22" s="174">
        <f t="shared" si="5"/>
        <v>45627</v>
      </c>
      <c r="AA22" s="174">
        <f t="shared" si="5"/>
        <v>45658</v>
      </c>
      <c r="AB22" s="174">
        <f t="shared" si="5"/>
        <v>45689</v>
      </c>
      <c r="AC22" s="174">
        <f t="shared" si="5"/>
        <v>45717</v>
      </c>
      <c r="AD22" s="174">
        <f t="shared" si="5"/>
        <v>45748</v>
      </c>
      <c r="AE22" s="174">
        <f t="shared" si="5"/>
        <v>45778</v>
      </c>
      <c r="AF22" s="174">
        <f t="shared" si="5"/>
        <v>45809</v>
      </c>
      <c r="AG22" s="174">
        <f t="shared" si="5"/>
        <v>45839</v>
      </c>
      <c r="AH22" s="174">
        <f t="shared" si="5"/>
        <v>45870</v>
      </c>
      <c r="AI22" s="174">
        <f t="shared" si="5"/>
        <v>45901</v>
      </c>
      <c r="AJ22" s="174">
        <f t="shared" si="5"/>
        <v>45931</v>
      </c>
      <c r="AK22" s="174">
        <f t="shared" si="5"/>
        <v>45962</v>
      </c>
      <c r="AL22" s="174">
        <f t="shared" si="5"/>
        <v>45992</v>
      </c>
      <c r="AM22" s="174">
        <f t="shared" si="5"/>
        <v>46023</v>
      </c>
      <c r="AN22" s="174">
        <f t="shared" si="5"/>
        <v>46054</v>
      </c>
      <c r="AO22" s="174">
        <f t="shared" si="5"/>
        <v>46082</v>
      </c>
      <c r="AP22" s="174">
        <f t="shared" si="5"/>
        <v>46113</v>
      </c>
      <c r="AQ22" s="174">
        <f t="shared" si="5"/>
        <v>46143</v>
      </c>
      <c r="AR22" s="174">
        <f t="shared" si="5"/>
        <v>46174</v>
      </c>
      <c r="AS22" s="174">
        <f t="shared" si="5"/>
        <v>46204</v>
      </c>
      <c r="AT22" s="174">
        <f t="shared" si="5"/>
        <v>46235</v>
      </c>
      <c r="AU22" s="174">
        <f t="shared" si="5"/>
        <v>46266</v>
      </c>
      <c r="AV22" s="174">
        <f t="shared" si="5"/>
        <v>46296</v>
      </c>
      <c r="AW22" s="174">
        <f t="shared" si="5"/>
        <v>46327</v>
      </c>
      <c r="AX22" s="174">
        <f t="shared" si="5"/>
        <v>46357</v>
      </c>
      <c r="AY22" s="174">
        <f t="shared" si="5"/>
        <v>46388</v>
      </c>
      <c r="AZ22" s="174">
        <f t="shared" si="5"/>
        <v>46419</v>
      </c>
      <c r="BA22" s="174">
        <f t="shared" si="5"/>
        <v>46447</v>
      </c>
      <c r="BB22" s="174">
        <f t="shared" si="5"/>
        <v>46478</v>
      </c>
      <c r="BC22" s="174">
        <f t="shared" si="5"/>
        <v>46508</v>
      </c>
      <c r="BD22" s="174">
        <f t="shared" si="5"/>
        <v>46539</v>
      </c>
      <c r="BE22" s="174">
        <f t="shared" si="5"/>
        <v>46569</v>
      </c>
      <c r="BF22" s="174">
        <f t="shared" si="5"/>
        <v>46600</v>
      </c>
      <c r="BG22" s="174">
        <f t="shared" si="5"/>
        <v>46631</v>
      </c>
      <c r="BH22" s="174">
        <f t="shared" si="5"/>
        <v>46661</v>
      </c>
      <c r="BI22" s="174">
        <f t="shared" si="5"/>
        <v>46692</v>
      </c>
      <c r="BJ22" s="174">
        <f t="shared" si="5"/>
        <v>46722</v>
      </c>
      <c r="BK22" s="174">
        <f t="shared" si="5"/>
        <v>46753</v>
      </c>
      <c r="BL22" s="174">
        <f t="shared" si="5"/>
        <v>46784</v>
      </c>
      <c r="BM22" s="174">
        <f t="shared" si="5"/>
        <v>46813</v>
      </c>
      <c r="BN22" s="174">
        <f t="shared" si="5"/>
        <v>46844</v>
      </c>
      <c r="BO22" s="174">
        <f t="shared" si="5"/>
        <v>46874</v>
      </c>
      <c r="BP22" s="174">
        <f t="shared" ref="BP22:CH22" si="6">BP$4</f>
        <v>46905</v>
      </c>
      <c r="BQ22" s="174">
        <f t="shared" si="6"/>
        <v>46935</v>
      </c>
      <c r="BR22" s="174">
        <f t="shared" si="6"/>
        <v>46966</v>
      </c>
      <c r="BS22" s="174">
        <f t="shared" si="6"/>
        <v>46997</v>
      </c>
      <c r="BT22" s="174">
        <f t="shared" si="6"/>
        <v>47027</v>
      </c>
      <c r="BU22" s="174">
        <f t="shared" si="6"/>
        <v>47058</v>
      </c>
      <c r="BV22" s="174">
        <f t="shared" si="6"/>
        <v>47088</v>
      </c>
      <c r="BW22" s="174">
        <f t="shared" si="6"/>
        <v>47119</v>
      </c>
      <c r="BX22" s="174">
        <f t="shared" si="6"/>
        <v>47150</v>
      </c>
      <c r="BY22" s="174">
        <f t="shared" si="6"/>
        <v>47178</v>
      </c>
      <c r="BZ22" s="174">
        <f t="shared" si="6"/>
        <v>47209</v>
      </c>
      <c r="CA22" s="174">
        <f t="shared" si="6"/>
        <v>47239</v>
      </c>
      <c r="CB22" s="174">
        <f t="shared" si="6"/>
        <v>47270</v>
      </c>
      <c r="CC22" s="174">
        <f t="shared" si="6"/>
        <v>47300</v>
      </c>
      <c r="CD22" s="174">
        <f t="shared" si="6"/>
        <v>47331</v>
      </c>
      <c r="CE22" s="174">
        <f t="shared" si="6"/>
        <v>47362</v>
      </c>
      <c r="CF22" s="174">
        <f t="shared" si="6"/>
        <v>47392</v>
      </c>
      <c r="CG22" s="174">
        <f t="shared" si="6"/>
        <v>47423</v>
      </c>
      <c r="CH22" s="175">
        <f t="shared" si="6"/>
        <v>47453</v>
      </c>
    </row>
    <row r="23" spans="1:86" ht="15" customHeight="1" x14ac:dyDescent="0.3">
      <c r="A23" s="565"/>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
      <c r="A24" s="565"/>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
      <c r="A25" s="565"/>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
      <c r="A26" s="565"/>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
      <c r="A27" s="565"/>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
      <c r="A28" s="565"/>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
      <c r="A29" s="565"/>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
      <c r="A30" s="565"/>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
      <c r="A31" s="565"/>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
      <c r="A32" s="565"/>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
      <c r="A33" s="565"/>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
      <c r="A34" s="565"/>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
      <c r="A35" s="565"/>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
      <c r="A36" s="565"/>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222" t="str">
        <f t="shared" si="7"/>
        <v>Monthly kWh</v>
      </c>
      <c r="C37" s="276">
        <f>SUM(C23:C36)</f>
        <v>0</v>
      </c>
      <c r="D37" s="276">
        <f t="shared" ref="D37:BO37" si="34">SUM(D23:D36)</f>
        <v>0</v>
      </c>
      <c r="E37" s="276">
        <f t="shared" si="34"/>
        <v>0</v>
      </c>
      <c r="F37" s="276">
        <f t="shared" si="34"/>
        <v>0</v>
      </c>
      <c r="G37" s="276">
        <f t="shared" si="34"/>
        <v>0</v>
      </c>
      <c r="H37" s="276">
        <f t="shared" si="34"/>
        <v>0</v>
      </c>
      <c r="I37" s="276">
        <f t="shared" si="34"/>
        <v>0</v>
      </c>
      <c r="J37" s="276">
        <f t="shared" si="34"/>
        <v>0</v>
      </c>
      <c r="K37" s="276">
        <f t="shared" si="34"/>
        <v>0</v>
      </c>
      <c r="L37" s="276">
        <f t="shared" si="34"/>
        <v>0</v>
      </c>
      <c r="M37" s="276">
        <f t="shared" si="34"/>
        <v>0</v>
      </c>
      <c r="N37" s="276">
        <f t="shared" si="34"/>
        <v>0</v>
      </c>
      <c r="O37" s="276">
        <f t="shared" si="34"/>
        <v>0</v>
      </c>
      <c r="P37" s="276">
        <f t="shared" si="34"/>
        <v>0</v>
      </c>
      <c r="Q37" s="276">
        <f t="shared" si="34"/>
        <v>0</v>
      </c>
      <c r="R37" s="276">
        <f t="shared" si="34"/>
        <v>0</v>
      </c>
      <c r="S37" s="276">
        <f t="shared" si="34"/>
        <v>0</v>
      </c>
      <c r="T37" s="276">
        <f t="shared" si="34"/>
        <v>0</v>
      </c>
      <c r="U37" s="276">
        <f t="shared" si="34"/>
        <v>0</v>
      </c>
      <c r="V37" s="276">
        <f t="shared" si="34"/>
        <v>0</v>
      </c>
      <c r="W37" s="276">
        <f t="shared" si="34"/>
        <v>0</v>
      </c>
      <c r="X37" s="276">
        <f t="shared" si="34"/>
        <v>0</v>
      </c>
      <c r="Y37" s="276">
        <f t="shared" si="34"/>
        <v>0</v>
      </c>
      <c r="Z37" s="276">
        <f t="shared" si="34"/>
        <v>0</v>
      </c>
      <c r="AA37" s="276">
        <f t="shared" si="34"/>
        <v>0</v>
      </c>
      <c r="AB37" s="276">
        <f t="shared" si="34"/>
        <v>0</v>
      </c>
      <c r="AC37" s="276">
        <f t="shared" si="34"/>
        <v>0</v>
      </c>
      <c r="AD37" s="276">
        <f t="shared" si="34"/>
        <v>0</v>
      </c>
      <c r="AE37" s="276">
        <f t="shared" si="34"/>
        <v>0</v>
      </c>
      <c r="AF37" s="276">
        <f t="shared" si="34"/>
        <v>0</v>
      </c>
      <c r="AG37" s="276">
        <f t="shared" si="34"/>
        <v>0</v>
      </c>
      <c r="AH37" s="276">
        <f t="shared" si="34"/>
        <v>0</v>
      </c>
      <c r="AI37" s="276">
        <f t="shared" si="34"/>
        <v>0</v>
      </c>
      <c r="AJ37" s="276">
        <f t="shared" si="34"/>
        <v>0</v>
      </c>
      <c r="AK37" s="276">
        <f t="shared" si="34"/>
        <v>0</v>
      </c>
      <c r="AL37" s="276">
        <f t="shared" si="34"/>
        <v>0</v>
      </c>
      <c r="AM37" s="276">
        <f t="shared" si="34"/>
        <v>0</v>
      </c>
      <c r="AN37" s="276">
        <f t="shared" si="34"/>
        <v>0</v>
      </c>
      <c r="AO37" s="276">
        <f t="shared" si="34"/>
        <v>0</v>
      </c>
      <c r="AP37" s="276">
        <f t="shared" si="34"/>
        <v>0</v>
      </c>
      <c r="AQ37" s="276">
        <f t="shared" si="34"/>
        <v>0</v>
      </c>
      <c r="AR37" s="276">
        <f t="shared" si="34"/>
        <v>0</v>
      </c>
      <c r="AS37" s="276">
        <f t="shared" si="34"/>
        <v>0</v>
      </c>
      <c r="AT37" s="276">
        <f t="shared" si="34"/>
        <v>0</v>
      </c>
      <c r="AU37" s="276">
        <f t="shared" si="34"/>
        <v>0</v>
      </c>
      <c r="AV37" s="276">
        <f t="shared" si="34"/>
        <v>0</v>
      </c>
      <c r="AW37" s="276">
        <f t="shared" si="34"/>
        <v>0</v>
      </c>
      <c r="AX37" s="276">
        <f t="shared" si="34"/>
        <v>0</v>
      </c>
      <c r="AY37" s="276">
        <f t="shared" si="34"/>
        <v>0</v>
      </c>
      <c r="AZ37" s="276">
        <f t="shared" si="34"/>
        <v>0</v>
      </c>
      <c r="BA37" s="276">
        <f t="shared" si="34"/>
        <v>0</v>
      </c>
      <c r="BB37" s="276">
        <f t="shared" si="34"/>
        <v>0</v>
      </c>
      <c r="BC37" s="276">
        <f t="shared" si="34"/>
        <v>0</v>
      </c>
      <c r="BD37" s="276">
        <f t="shared" si="34"/>
        <v>0</v>
      </c>
      <c r="BE37" s="276">
        <f t="shared" si="34"/>
        <v>0</v>
      </c>
      <c r="BF37" s="276">
        <f t="shared" si="34"/>
        <v>0</v>
      </c>
      <c r="BG37" s="276">
        <f t="shared" si="34"/>
        <v>0</v>
      </c>
      <c r="BH37" s="276">
        <f t="shared" si="34"/>
        <v>0</v>
      </c>
      <c r="BI37" s="276">
        <f t="shared" si="34"/>
        <v>0</v>
      </c>
      <c r="BJ37" s="276">
        <f t="shared" si="34"/>
        <v>0</v>
      </c>
      <c r="BK37" s="276">
        <f t="shared" si="34"/>
        <v>0</v>
      </c>
      <c r="BL37" s="276">
        <f t="shared" si="34"/>
        <v>0</v>
      </c>
      <c r="BM37" s="276">
        <f t="shared" si="34"/>
        <v>0</v>
      </c>
      <c r="BN37" s="276">
        <f t="shared" si="34"/>
        <v>0</v>
      </c>
      <c r="BO37" s="276">
        <f t="shared" si="34"/>
        <v>0</v>
      </c>
      <c r="BP37" s="276">
        <f t="shared" ref="BP37:CH37" si="35">SUM(BP23:BP36)</f>
        <v>0</v>
      </c>
      <c r="BQ37" s="276">
        <f t="shared" si="35"/>
        <v>0</v>
      </c>
      <c r="BR37" s="276">
        <f t="shared" si="35"/>
        <v>0</v>
      </c>
      <c r="BS37" s="276">
        <f t="shared" si="35"/>
        <v>0</v>
      </c>
      <c r="BT37" s="276">
        <f t="shared" si="35"/>
        <v>0</v>
      </c>
      <c r="BU37" s="276">
        <f t="shared" si="35"/>
        <v>0</v>
      </c>
      <c r="BV37" s="276">
        <f t="shared" si="35"/>
        <v>0</v>
      </c>
      <c r="BW37" s="276">
        <f t="shared" si="35"/>
        <v>0</v>
      </c>
      <c r="BX37" s="276">
        <f t="shared" si="35"/>
        <v>0</v>
      </c>
      <c r="BY37" s="276">
        <f t="shared" si="35"/>
        <v>0</v>
      </c>
      <c r="BZ37" s="276">
        <f t="shared" si="35"/>
        <v>0</v>
      </c>
      <c r="CA37" s="276">
        <f t="shared" si="35"/>
        <v>0</v>
      </c>
      <c r="CB37" s="276">
        <f t="shared" si="35"/>
        <v>0</v>
      </c>
      <c r="CC37" s="276">
        <f t="shared" si="35"/>
        <v>0</v>
      </c>
      <c r="CD37" s="276">
        <f t="shared" si="35"/>
        <v>0</v>
      </c>
      <c r="CE37" s="276">
        <f t="shared" si="35"/>
        <v>0</v>
      </c>
      <c r="CF37" s="276">
        <f t="shared" si="35"/>
        <v>0</v>
      </c>
      <c r="CG37" s="276">
        <f t="shared" si="35"/>
        <v>0</v>
      </c>
      <c r="CH37" s="279">
        <f t="shared" si="35"/>
        <v>0</v>
      </c>
    </row>
    <row r="38" spans="1:86" x14ac:dyDescent="0.3">
      <c r="A38" s="8"/>
      <c r="B38" s="299"/>
      <c r="C38" s="9"/>
      <c r="D38" s="299"/>
      <c r="E38" s="9"/>
      <c r="F38" s="299"/>
      <c r="G38" s="299"/>
      <c r="H38" s="9"/>
      <c r="I38" s="299"/>
      <c r="J38" s="299"/>
      <c r="K38" s="9"/>
      <c r="L38" s="299"/>
      <c r="M38" s="299"/>
      <c r="N38" s="351" t="s">
        <v>195</v>
      </c>
      <c r="O38" s="350">
        <f>SUM(C5:N18)</f>
        <v>0</v>
      </c>
      <c r="P38" s="299"/>
      <c r="Q38" s="9"/>
      <c r="R38" s="299"/>
      <c r="S38" s="299"/>
      <c r="T38" s="9"/>
      <c r="U38" s="299"/>
      <c r="V38" s="299"/>
      <c r="W38" s="9"/>
      <c r="X38" s="299"/>
      <c r="Y38" s="299"/>
      <c r="Z38" s="9"/>
      <c r="AA38" s="299"/>
      <c r="AB38" s="299"/>
      <c r="AC38" s="9"/>
      <c r="AD38" s="299"/>
      <c r="AE38" s="299"/>
      <c r="AF38" s="9"/>
      <c r="AG38" s="299"/>
      <c r="AH38" s="299"/>
      <c r="AI38" s="9"/>
      <c r="AJ38" s="299"/>
      <c r="AK38" s="299"/>
      <c r="AL38" s="9"/>
      <c r="AM38" s="299"/>
      <c r="AN38" s="299"/>
      <c r="AO38" s="9"/>
      <c r="AP38" s="299"/>
      <c r="AQ38" s="299"/>
      <c r="AR38" s="9"/>
      <c r="AS38" s="299"/>
      <c r="AT38" s="299"/>
      <c r="AU38" s="9"/>
      <c r="AV38" s="299"/>
      <c r="AW38" s="299"/>
      <c r="AX38" s="9"/>
      <c r="AY38" s="299"/>
      <c r="AZ38" s="299"/>
      <c r="BA38" s="9"/>
      <c r="BB38" s="299"/>
      <c r="BC38" s="299"/>
      <c r="BD38" s="9"/>
      <c r="BE38" s="299"/>
      <c r="BF38" s="299"/>
      <c r="BG38" s="9"/>
      <c r="BH38" s="299"/>
      <c r="BI38" s="299"/>
      <c r="BJ38" s="9"/>
      <c r="BK38" s="299"/>
      <c r="BL38" s="299"/>
      <c r="BM38" s="9"/>
      <c r="BN38" s="299"/>
      <c r="BO38" s="299"/>
      <c r="BP38" s="9"/>
      <c r="BQ38" s="299"/>
      <c r="BR38" s="299"/>
      <c r="BS38" s="9"/>
      <c r="BT38" s="299"/>
      <c r="BU38" s="299"/>
      <c r="BV38" s="9"/>
      <c r="BW38" s="299"/>
      <c r="BX38" s="299"/>
      <c r="BY38" s="9"/>
      <c r="BZ38" s="299"/>
      <c r="CA38" s="299"/>
      <c r="CB38" s="9"/>
      <c r="CC38" s="299"/>
      <c r="CD38" s="299"/>
      <c r="CE38" s="9"/>
      <c r="CF38" s="299"/>
      <c r="CG38" s="299"/>
      <c r="CH38" s="9"/>
    </row>
    <row r="39" spans="1:86" ht="15" thickBot="1" x14ac:dyDescent="0.35">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row>
    <row r="40" spans="1:86" ht="16.2" thickBot="1" x14ac:dyDescent="0.35">
      <c r="A40" s="567" t="s">
        <v>16</v>
      </c>
      <c r="B40" s="18" t="str">
        <f t="shared" ref="B40:B55" si="36">B22</f>
        <v>End Use</v>
      </c>
      <c r="C40" s="174">
        <f>C$4</f>
        <v>44927</v>
      </c>
      <c r="D40" s="174">
        <f t="shared" ref="D40:BO40" si="37">D$4</f>
        <v>44958</v>
      </c>
      <c r="E40" s="174">
        <f t="shared" si="37"/>
        <v>44986</v>
      </c>
      <c r="F40" s="174">
        <f t="shared" si="37"/>
        <v>45017</v>
      </c>
      <c r="G40" s="174">
        <f t="shared" si="37"/>
        <v>45047</v>
      </c>
      <c r="H40" s="174">
        <f t="shared" si="37"/>
        <v>45078</v>
      </c>
      <c r="I40" s="174">
        <f t="shared" si="37"/>
        <v>45108</v>
      </c>
      <c r="J40" s="174">
        <f t="shared" si="37"/>
        <v>45139</v>
      </c>
      <c r="K40" s="174">
        <f t="shared" si="37"/>
        <v>45170</v>
      </c>
      <c r="L40" s="174">
        <f t="shared" si="37"/>
        <v>45200</v>
      </c>
      <c r="M40" s="174">
        <f t="shared" si="37"/>
        <v>45231</v>
      </c>
      <c r="N40" s="174">
        <f t="shared" si="37"/>
        <v>45261</v>
      </c>
      <c r="O40" s="174">
        <f t="shared" si="37"/>
        <v>45292</v>
      </c>
      <c r="P40" s="174">
        <f t="shared" si="37"/>
        <v>45323</v>
      </c>
      <c r="Q40" s="174">
        <f t="shared" si="37"/>
        <v>45352</v>
      </c>
      <c r="R40" s="174">
        <f t="shared" si="37"/>
        <v>45383</v>
      </c>
      <c r="S40" s="174">
        <f t="shared" si="37"/>
        <v>45413</v>
      </c>
      <c r="T40" s="174">
        <f t="shared" si="37"/>
        <v>45444</v>
      </c>
      <c r="U40" s="174">
        <f t="shared" si="37"/>
        <v>45474</v>
      </c>
      <c r="V40" s="174">
        <f t="shared" si="37"/>
        <v>45505</v>
      </c>
      <c r="W40" s="174">
        <f t="shared" si="37"/>
        <v>45536</v>
      </c>
      <c r="X40" s="174">
        <f t="shared" si="37"/>
        <v>45566</v>
      </c>
      <c r="Y40" s="174">
        <f t="shared" si="37"/>
        <v>45597</v>
      </c>
      <c r="Z40" s="174">
        <f t="shared" si="37"/>
        <v>45627</v>
      </c>
      <c r="AA40" s="174">
        <f t="shared" si="37"/>
        <v>45658</v>
      </c>
      <c r="AB40" s="174">
        <f t="shared" si="37"/>
        <v>45689</v>
      </c>
      <c r="AC40" s="174">
        <f t="shared" si="37"/>
        <v>45717</v>
      </c>
      <c r="AD40" s="174">
        <f t="shared" si="37"/>
        <v>45748</v>
      </c>
      <c r="AE40" s="174">
        <f t="shared" si="37"/>
        <v>45778</v>
      </c>
      <c r="AF40" s="174">
        <f t="shared" si="37"/>
        <v>45809</v>
      </c>
      <c r="AG40" s="174">
        <f t="shared" si="37"/>
        <v>45839</v>
      </c>
      <c r="AH40" s="174">
        <f t="shared" si="37"/>
        <v>45870</v>
      </c>
      <c r="AI40" s="174">
        <f t="shared" si="37"/>
        <v>45901</v>
      </c>
      <c r="AJ40" s="174">
        <f t="shared" si="37"/>
        <v>45931</v>
      </c>
      <c r="AK40" s="174">
        <f t="shared" si="37"/>
        <v>45962</v>
      </c>
      <c r="AL40" s="174">
        <f t="shared" si="37"/>
        <v>45992</v>
      </c>
      <c r="AM40" s="174">
        <f t="shared" si="37"/>
        <v>46023</v>
      </c>
      <c r="AN40" s="174">
        <f t="shared" si="37"/>
        <v>46054</v>
      </c>
      <c r="AO40" s="174">
        <f t="shared" si="37"/>
        <v>46082</v>
      </c>
      <c r="AP40" s="174">
        <f t="shared" si="37"/>
        <v>46113</v>
      </c>
      <c r="AQ40" s="174">
        <f t="shared" si="37"/>
        <v>46143</v>
      </c>
      <c r="AR40" s="174">
        <f t="shared" si="37"/>
        <v>46174</v>
      </c>
      <c r="AS40" s="174">
        <f t="shared" si="37"/>
        <v>46204</v>
      </c>
      <c r="AT40" s="174">
        <f t="shared" si="37"/>
        <v>46235</v>
      </c>
      <c r="AU40" s="174">
        <f t="shared" si="37"/>
        <v>46266</v>
      </c>
      <c r="AV40" s="174">
        <f t="shared" si="37"/>
        <v>46296</v>
      </c>
      <c r="AW40" s="174">
        <f t="shared" si="37"/>
        <v>46327</v>
      </c>
      <c r="AX40" s="174">
        <f t="shared" si="37"/>
        <v>46357</v>
      </c>
      <c r="AY40" s="174">
        <f t="shared" si="37"/>
        <v>46388</v>
      </c>
      <c r="AZ40" s="174">
        <f t="shared" si="37"/>
        <v>46419</v>
      </c>
      <c r="BA40" s="174">
        <f t="shared" si="37"/>
        <v>46447</v>
      </c>
      <c r="BB40" s="174">
        <f t="shared" si="37"/>
        <v>46478</v>
      </c>
      <c r="BC40" s="174">
        <f t="shared" si="37"/>
        <v>46508</v>
      </c>
      <c r="BD40" s="174">
        <f t="shared" si="37"/>
        <v>46539</v>
      </c>
      <c r="BE40" s="174">
        <f t="shared" si="37"/>
        <v>46569</v>
      </c>
      <c r="BF40" s="174">
        <f t="shared" si="37"/>
        <v>46600</v>
      </c>
      <c r="BG40" s="174">
        <f t="shared" si="37"/>
        <v>46631</v>
      </c>
      <c r="BH40" s="174">
        <f t="shared" si="37"/>
        <v>46661</v>
      </c>
      <c r="BI40" s="174">
        <f t="shared" si="37"/>
        <v>46692</v>
      </c>
      <c r="BJ40" s="174">
        <f t="shared" si="37"/>
        <v>46722</v>
      </c>
      <c r="BK40" s="174">
        <f t="shared" si="37"/>
        <v>46753</v>
      </c>
      <c r="BL40" s="174">
        <f t="shared" si="37"/>
        <v>46784</v>
      </c>
      <c r="BM40" s="174">
        <f t="shared" si="37"/>
        <v>46813</v>
      </c>
      <c r="BN40" s="174">
        <f t="shared" si="37"/>
        <v>46844</v>
      </c>
      <c r="BO40" s="174">
        <f t="shared" si="37"/>
        <v>46874</v>
      </c>
      <c r="BP40" s="174">
        <f t="shared" ref="BP40:CH40" si="38">BP$4</f>
        <v>46905</v>
      </c>
      <c r="BQ40" s="174">
        <f t="shared" si="38"/>
        <v>46935</v>
      </c>
      <c r="BR40" s="174">
        <f t="shared" si="38"/>
        <v>46966</v>
      </c>
      <c r="BS40" s="174">
        <f t="shared" si="38"/>
        <v>46997</v>
      </c>
      <c r="BT40" s="174">
        <f t="shared" si="38"/>
        <v>47027</v>
      </c>
      <c r="BU40" s="174">
        <f t="shared" si="38"/>
        <v>47058</v>
      </c>
      <c r="BV40" s="174">
        <f t="shared" si="38"/>
        <v>47088</v>
      </c>
      <c r="BW40" s="174">
        <f t="shared" si="38"/>
        <v>47119</v>
      </c>
      <c r="BX40" s="174">
        <f t="shared" si="38"/>
        <v>47150</v>
      </c>
      <c r="BY40" s="174">
        <f t="shared" si="38"/>
        <v>47178</v>
      </c>
      <c r="BZ40" s="174">
        <f t="shared" si="38"/>
        <v>47209</v>
      </c>
      <c r="CA40" s="174">
        <f t="shared" si="38"/>
        <v>47239</v>
      </c>
      <c r="CB40" s="174">
        <f t="shared" si="38"/>
        <v>47270</v>
      </c>
      <c r="CC40" s="174">
        <f t="shared" si="38"/>
        <v>47300</v>
      </c>
      <c r="CD40" s="174">
        <f t="shared" si="38"/>
        <v>47331</v>
      </c>
      <c r="CE40" s="174">
        <f t="shared" si="38"/>
        <v>47362</v>
      </c>
      <c r="CF40" s="174">
        <f t="shared" si="38"/>
        <v>47392</v>
      </c>
      <c r="CG40" s="174">
        <f t="shared" si="38"/>
        <v>47423</v>
      </c>
      <c r="CH40" s="175">
        <f t="shared" si="38"/>
        <v>47453</v>
      </c>
    </row>
    <row r="41" spans="1:86" ht="15" customHeight="1" x14ac:dyDescent="0.3">
      <c r="A41" s="568"/>
      <c r="B41" s="11" t="str">
        <f t="shared" si="36"/>
        <v>Air Comp</v>
      </c>
      <c r="C41" s="3">
        <v>0</v>
      </c>
      <c r="D41" s="3">
        <v>0</v>
      </c>
      <c r="E41" s="3">
        <v>0</v>
      </c>
      <c r="F41" s="3">
        <v>0</v>
      </c>
      <c r="G41" s="3">
        <f>G42</f>
        <v>0</v>
      </c>
      <c r="H41" s="3">
        <f t="shared" ref="H41:H53" si="39">H42</f>
        <v>0</v>
      </c>
      <c r="I41" s="3">
        <f t="shared" ref="I41:I53" si="40">I42</f>
        <v>0</v>
      </c>
      <c r="J41" s="3">
        <f t="shared" ref="J41:J53" si="41">J42</f>
        <v>0</v>
      </c>
      <c r="K41" s="3">
        <f t="shared" ref="K41:K53" si="42">K42</f>
        <v>0</v>
      </c>
      <c r="L41" s="3">
        <f t="shared" ref="L41:L53" si="43">L42</f>
        <v>0</v>
      </c>
      <c r="M41" s="3">
        <f t="shared" ref="M41:M53" si="44">M42</f>
        <v>0</v>
      </c>
      <c r="N41" s="3">
        <f t="shared" ref="N41:N53" si="45">N42</f>
        <v>0</v>
      </c>
      <c r="O41" s="3">
        <f t="shared" ref="O41:O53" si="46">O42</f>
        <v>0</v>
      </c>
      <c r="P41" s="3">
        <f t="shared" ref="P41:P53" si="47">P42</f>
        <v>0</v>
      </c>
      <c r="Q41" s="3">
        <f t="shared" ref="Q41:Q53" si="48">Q42</f>
        <v>0</v>
      </c>
      <c r="R41" s="3">
        <f t="shared" ref="R41:R53" si="49">R42</f>
        <v>0</v>
      </c>
      <c r="S41" s="3">
        <f t="shared" ref="S41:S53" si="50">S42</f>
        <v>0</v>
      </c>
      <c r="T41" s="3">
        <f t="shared" ref="T41:T53" si="51">T42</f>
        <v>0</v>
      </c>
      <c r="U41" s="3">
        <f t="shared" ref="U41:U53" si="52">U42</f>
        <v>0</v>
      </c>
      <c r="V41" s="3">
        <f t="shared" ref="V41:V53" si="53">V42</f>
        <v>0</v>
      </c>
      <c r="W41" s="3">
        <f t="shared" ref="W41:W53" si="54">W42</f>
        <v>0</v>
      </c>
      <c r="X41" s="3">
        <f t="shared" ref="X41:X53" si="55">X42</f>
        <v>0</v>
      </c>
      <c r="Y41" s="3">
        <f t="shared" ref="Y41:Y53" si="56">Y42</f>
        <v>0</v>
      </c>
      <c r="Z41" s="3">
        <f t="shared" ref="Z41:Z53" si="57">Z42</f>
        <v>0</v>
      </c>
      <c r="AA41" s="3">
        <f t="shared" ref="AA41:AA53" si="58">AA42</f>
        <v>0</v>
      </c>
      <c r="AB41" s="3">
        <f t="shared" ref="AB41:AB53" si="59">AB42</f>
        <v>0</v>
      </c>
      <c r="AC41" s="3">
        <f t="shared" ref="AC41:AC53" si="60">AC42</f>
        <v>0</v>
      </c>
      <c r="AD41" s="3">
        <f t="shared" ref="AD41:AD53" si="61">AD42</f>
        <v>0</v>
      </c>
      <c r="AE41" s="3">
        <f t="shared" ref="AE41:AE53" si="62">AE42</f>
        <v>0</v>
      </c>
      <c r="AF41" s="3">
        <f t="shared" ref="AF41:AF53" si="63">AF42</f>
        <v>0</v>
      </c>
      <c r="AG41" s="3">
        <f t="shared" ref="AG41:AG53" si="64">AG42</f>
        <v>0</v>
      </c>
      <c r="AH41" s="3">
        <f t="shared" ref="AH41:AH53" si="65">AH42</f>
        <v>0</v>
      </c>
      <c r="AI41" s="3">
        <f t="shared" ref="AI41:AI53" si="66">AI42</f>
        <v>0</v>
      </c>
      <c r="AJ41" s="3">
        <f t="shared" ref="AJ41:AJ53" si="67">AJ42</f>
        <v>0</v>
      </c>
      <c r="AK41" s="3">
        <f t="shared" ref="AK41:AK53" si="68">AK42</f>
        <v>0</v>
      </c>
      <c r="AL41" s="3">
        <f t="shared" ref="AL41:AL53" si="69">AL42</f>
        <v>0</v>
      </c>
      <c r="AM41" s="3">
        <f t="shared" ref="AM41:AM53" si="70">AM42</f>
        <v>0</v>
      </c>
      <c r="AN41" s="3">
        <f t="shared" ref="AN41:AN53" si="71">AN42</f>
        <v>0</v>
      </c>
      <c r="AO41" s="3">
        <f t="shared" ref="AO41:AO53" si="72">AO42</f>
        <v>0</v>
      </c>
      <c r="AP41" s="3">
        <f t="shared" ref="AP41:AP53" si="73">AP42</f>
        <v>0</v>
      </c>
      <c r="AQ41" s="3">
        <f t="shared" ref="AQ41:AQ53" si="74">AQ42</f>
        <v>0</v>
      </c>
      <c r="AR41" s="3">
        <f t="shared" ref="AR41:AR53" si="75">AR42</f>
        <v>0</v>
      </c>
      <c r="AS41" s="3">
        <f t="shared" ref="AS41:AS53" si="76">AS42</f>
        <v>0</v>
      </c>
      <c r="AT41" s="3">
        <f t="shared" ref="AT41:AT53" si="77">AT42</f>
        <v>0</v>
      </c>
      <c r="AU41" s="3">
        <f t="shared" ref="AU41:AU53" si="78">AU42</f>
        <v>0</v>
      </c>
      <c r="AV41" s="3">
        <f t="shared" ref="AV41:AV53" si="79">AV42</f>
        <v>0</v>
      </c>
      <c r="AW41" s="3">
        <f t="shared" ref="AW41:AW53" si="80">AW42</f>
        <v>0</v>
      </c>
      <c r="AX41" s="3">
        <f t="shared" ref="AX41:AX53" si="81">AX42</f>
        <v>0</v>
      </c>
      <c r="AY41" s="3">
        <f t="shared" ref="AY41:AY53" si="82">AY42</f>
        <v>0</v>
      </c>
      <c r="AZ41" s="3">
        <f t="shared" ref="AZ41:AZ53" si="83">AZ42</f>
        <v>0</v>
      </c>
      <c r="BA41" s="3">
        <f t="shared" ref="BA41:BA53" si="84">BA42</f>
        <v>0</v>
      </c>
      <c r="BB41" s="3">
        <f t="shared" ref="BB41:BB53" si="85">BB42</f>
        <v>0</v>
      </c>
      <c r="BC41" s="3">
        <f t="shared" ref="BC41:BC53" si="86">BC42</f>
        <v>0</v>
      </c>
      <c r="BD41" s="3">
        <f t="shared" ref="BD41:BD53" si="87">BD42</f>
        <v>0</v>
      </c>
      <c r="BE41" s="3">
        <f t="shared" ref="BE41:BE53" si="88">BE42</f>
        <v>0</v>
      </c>
      <c r="BF41" s="3">
        <f t="shared" ref="BF41:BF53" si="89">BF42</f>
        <v>0</v>
      </c>
      <c r="BG41" s="3">
        <f t="shared" ref="BG41:BG53" si="90">BG42</f>
        <v>0</v>
      </c>
      <c r="BH41" s="3">
        <f t="shared" ref="BH41:BH53" si="91">BH42</f>
        <v>0</v>
      </c>
      <c r="BI41" s="3">
        <f t="shared" ref="BI41:BI53" si="92">BI42</f>
        <v>0</v>
      </c>
      <c r="BJ41" s="3">
        <f t="shared" ref="BJ41:BJ53" si="93">BJ42</f>
        <v>0</v>
      </c>
      <c r="BK41" s="3">
        <f t="shared" ref="BK41:BK53" si="94">BK42</f>
        <v>0</v>
      </c>
      <c r="BL41" s="3">
        <f t="shared" ref="BL41:BL53" si="95">BL42</f>
        <v>0</v>
      </c>
      <c r="BM41" s="3">
        <f t="shared" ref="BM41:BM53" si="96">BM42</f>
        <v>0</v>
      </c>
      <c r="BN41" s="3">
        <f t="shared" ref="BN41:BN53" si="97">BN42</f>
        <v>0</v>
      </c>
      <c r="BO41" s="3">
        <f t="shared" ref="BO41:BO53" si="98">BO42</f>
        <v>0</v>
      </c>
      <c r="BP41" s="3">
        <f t="shared" ref="BP41:BP53" si="99">BP42</f>
        <v>0</v>
      </c>
      <c r="BQ41" s="3">
        <f t="shared" ref="BQ41:BQ53" si="100">BQ42</f>
        <v>0</v>
      </c>
      <c r="BR41" s="3">
        <f t="shared" ref="BR41:BR53" si="101">BR42</f>
        <v>0</v>
      </c>
      <c r="BS41" s="3">
        <f t="shared" ref="BS41:BS53" si="102">BS42</f>
        <v>0</v>
      </c>
      <c r="BT41" s="3">
        <f t="shared" ref="BT41:BT53" si="103">BT42</f>
        <v>0</v>
      </c>
      <c r="BU41" s="3">
        <f t="shared" ref="BU41:BU53" si="104">BU42</f>
        <v>0</v>
      </c>
      <c r="BV41" s="3">
        <f t="shared" ref="BV41:BV53" si="105">BV42</f>
        <v>0</v>
      </c>
      <c r="BW41" s="3">
        <f t="shared" ref="BW41:BW53" si="106">BW42</f>
        <v>0</v>
      </c>
      <c r="BX41" s="3">
        <f t="shared" ref="BX41:BX53" si="107">BX42</f>
        <v>0</v>
      </c>
      <c r="BY41" s="3">
        <f t="shared" ref="BY41:BY53" si="108">BY42</f>
        <v>0</v>
      </c>
      <c r="BZ41" s="3">
        <f t="shared" ref="BZ41:BZ53" si="109">BZ42</f>
        <v>0</v>
      </c>
      <c r="CA41" s="3">
        <f t="shared" ref="CA41:CA53" si="110">CA42</f>
        <v>0</v>
      </c>
      <c r="CB41" s="3">
        <f t="shared" ref="CB41:CB53" si="111">CB42</f>
        <v>0</v>
      </c>
      <c r="CC41" s="3">
        <f t="shared" ref="CC41:CC53" si="112">CC42</f>
        <v>0</v>
      </c>
      <c r="CD41" s="3">
        <f t="shared" ref="CD41:CD53" si="113">CD42</f>
        <v>0</v>
      </c>
      <c r="CE41" s="3">
        <f t="shared" ref="CE41:CE53" si="114">CE42</f>
        <v>0</v>
      </c>
      <c r="CF41" s="3">
        <f t="shared" ref="CF41:CF53" si="115">CF42</f>
        <v>0</v>
      </c>
      <c r="CG41" s="3">
        <f t="shared" ref="CG41:CG53" si="116">CG42</f>
        <v>0</v>
      </c>
      <c r="CH41" s="12">
        <f t="shared" ref="CH41:CH53" si="117">CH42</f>
        <v>0</v>
      </c>
    </row>
    <row r="42" spans="1:86" x14ac:dyDescent="0.3">
      <c r="A42" s="568"/>
      <c r="B42" s="13" t="str">
        <f t="shared" si="36"/>
        <v>Building Shell</v>
      </c>
      <c r="C42" s="3">
        <v>0</v>
      </c>
      <c r="D42" s="3">
        <v>0</v>
      </c>
      <c r="E42" s="3">
        <v>0</v>
      </c>
      <c r="F42" s="3">
        <v>0</v>
      </c>
      <c r="G42" s="3">
        <f t="shared" ref="G42:G53" si="118">G43</f>
        <v>0</v>
      </c>
      <c r="H42" s="3">
        <f t="shared" si="39"/>
        <v>0</v>
      </c>
      <c r="I42" s="3">
        <f t="shared" si="40"/>
        <v>0</v>
      </c>
      <c r="J42" s="3">
        <f t="shared" si="41"/>
        <v>0</v>
      </c>
      <c r="K42" s="3">
        <f t="shared" si="42"/>
        <v>0</v>
      </c>
      <c r="L42" s="3">
        <f t="shared" si="43"/>
        <v>0</v>
      </c>
      <c r="M42" s="3">
        <f t="shared" si="44"/>
        <v>0</v>
      </c>
      <c r="N42" s="3">
        <f t="shared" si="45"/>
        <v>0</v>
      </c>
      <c r="O42" s="3">
        <f t="shared" si="46"/>
        <v>0</v>
      </c>
      <c r="P42" s="3">
        <f t="shared" si="47"/>
        <v>0</v>
      </c>
      <c r="Q42" s="3">
        <f t="shared" si="48"/>
        <v>0</v>
      </c>
      <c r="R42" s="3">
        <f t="shared" si="49"/>
        <v>0</v>
      </c>
      <c r="S42" s="3">
        <f t="shared" si="50"/>
        <v>0</v>
      </c>
      <c r="T42" s="3">
        <f t="shared" si="51"/>
        <v>0</v>
      </c>
      <c r="U42" s="3">
        <f t="shared" si="52"/>
        <v>0</v>
      </c>
      <c r="V42" s="3">
        <f t="shared" si="53"/>
        <v>0</v>
      </c>
      <c r="W42" s="3">
        <f t="shared" si="54"/>
        <v>0</v>
      </c>
      <c r="X42" s="3">
        <f t="shared" si="55"/>
        <v>0</v>
      </c>
      <c r="Y42" s="3">
        <f t="shared" si="56"/>
        <v>0</v>
      </c>
      <c r="Z42" s="3">
        <f t="shared" si="57"/>
        <v>0</v>
      </c>
      <c r="AA42" s="3">
        <f t="shared" si="58"/>
        <v>0</v>
      </c>
      <c r="AB42" s="3">
        <f t="shared" si="59"/>
        <v>0</v>
      </c>
      <c r="AC42" s="3">
        <f t="shared" si="60"/>
        <v>0</v>
      </c>
      <c r="AD42" s="3">
        <f t="shared" si="61"/>
        <v>0</v>
      </c>
      <c r="AE42" s="3">
        <f t="shared" si="62"/>
        <v>0</v>
      </c>
      <c r="AF42" s="3">
        <f t="shared" si="63"/>
        <v>0</v>
      </c>
      <c r="AG42" s="3">
        <f t="shared" si="64"/>
        <v>0</v>
      </c>
      <c r="AH42" s="3">
        <f t="shared" si="65"/>
        <v>0</v>
      </c>
      <c r="AI42" s="3">
        <f t="shared" si="66"/>
        <v>0</v>
      </c>
      <c r="AJ42" s="3">
        <f t="shared" si="67"/>
        <v>0</v>
      </c>
      <c r="AK42" s="3">
        <f t="shared" si="68"/>
        <v>0</v>
      </c>
      <c r="AL42" s="3">
        <f t="shared" si="69"/>
        <v>0</v>
      </c>
      <c r="AM42" s="3">
        <f t="shared" si="70"/>
        <v>0</v>
      </c>
      <c r="AN42" s="3">
        <f t="shared" si="71"/>
        <v>0</v>
      </c>
      <c r="AO42" s="3">
        <f t="shared" si="72"/>
        <v>0</v>
      </c>
      <c r="AP42" s="3">
        <f t="shared" si="73"/>
        <v>0</v>
      </c>
      <c r="AQ42" s="3">
        <f t="shared" si="74"/>
        <v>0</v>
      </c>
      <c r="AR42" s="3">
        <f t="shared" si="75"/>
        <v>0</v>
      </c>
      <c r="AS42" s="3">
        <f t="shared" si="76"/>
        <v>0</v>
      </c>
      <c r="AT42" s="3">
        <f t="shared" si="77"/>
        <v>0</v>
      </c>
      <c r="AU42" s="3">
        <f t="shared" si="78"/>
        <v>0</v>
      </c>
      <c r="AV42" s="3">
        <f t="shared" si="79"/>
        <v>0</v>
      </c>
      <c r="AW42" s="3">
        <f t="shared" si="80"/>
        <v>0</v>
      </c>
      <c r="AX42" s="3">
        <f t="shared" si="81"/>
        <v>0</v>
      </c>
      <c r="AY42" s="3">
        <f t="shared" si="82"/>
        <v>0</v>
      </c>
      <c r="AZ42" s="3">
        <f t="shared" si="83"/>
        <v>0</v>
      </c>
      <c r="BA42" s="3">
        <f t="shared" si="84"/>
        <v>0</v>
      </c>
      <c r="BB42" s="3">
        <f t="shared" si="85"/>
        <v>0</v>
      </c>
      <c r="BC42" s="3">
        <f t="shared" si="86"/>
        <v>0</v>
      </c>
      <c r="BD42" s="3">
        <f t="shared" si="87"/>
        <v>0</v>
      </c>
      <c r="BE42" s="3">
        <f t="shared" si="88"/>
        <v>0</v>
      </c>
      <c r="BF42" s="3">
        <f t="shared" si="89"/>
        <v>0</v>
      </c>
      <c r="BG42" s="3">
        <f t="shared" si="90"/>
        <v>0</v>
      </c>
      <c r="BH42" s="3">
        <f t="shared" si="91"/>
        <v>0</v>
      </c>
      <c r="BI42" s="3">
        <f t="shared" si="92"/>
        <v>0</v>
      </c>
      <c r="BJ42" s="3">
        <f t="shared" si="93"/>
        <v>0</v>
      </c>
      <c r="BK42" s="3">
        <f t="shared" si="94"/>
        <v>0</v>
      </c>
      <c r="BL42" s="3">
        <f t="shared" si="95"/>
        <v>0</v>
      </c>
      <c r="BM42" s="3">
        <f t="shared" si="96"/>
        <v>0</v>
      </c>
      <c r="BN42" s="3">
        <f t="shared" si="97"/>
        <v>0</v>
      </c>
      <c r="BO42" s="3">
        <f t="shared" si="98"/>
        <v>0</v>
      </c>
      <c r="BP42" s="3">
        <f t="shared" si="99"/>
        <v>0</v>
      </c>
      <c r="BQ42" s="3">
        <f t="shared" si="100"/>
        <v>0</v>
      </c>
      <c r="BR42" s="3">
        <f t="shared" si="101"/>
        <v>0</v>
      </c>
      <c r="BS42" s="3">
        <f t="shared" si="102"/>
        <v>0</v>
      </c>
      <c r="BT42" s="3">
        <f t="shared" si="103"/>
        <v>0</v>
      </c>
      <c r="BU42" s="3">
        <f t="shared" si="104"/>
        <v>0</v>
      </c>
      <c r="BV42" s="3">
        <f t="shared" si="105"/>
        <v>0</v>
      </c>
      <c r="BW42" s="3">
        <f t="shared" si="106"/>
        <v>0</v>
      </c>
      <c r="BX42" s="3">
        <f t="shared" si="107"/>
        <v>0</v>
      </c>
      <c r="BY42" s="3">
        <f t="shared" si="108"/>
        <v>0</v>
      </c>
      <c r="BZ42" s="3">
        <f t="shared" si="109"/>
        <v>0</v>
      </c>
      <c r="CA42" s="3">
        <f t="shared" si="110"/>
        <v>0</v>
      </c>
      <c r="CB42" s="3">
        <f t="shared" si="111"/>
        <v>0</v>
      </c>
      <c r="CC42" s="3">
        <f t="shared" si="112"/>
        <v>0</v>
      </c>
      <c r="CD42" s="3">
        <f t="shared" si="113"/>
        <v>0</v>
      </c>
      <c r="CE42" s="3">
        <f t="shared" si="114"/>
        <v>0</v>
      </c>
      <c r="CF42" s="3">
        <f t="shared" si="115"/>
        <v>0</v>
      </c>
      <c r="CG42" s="3">
        <f t="shared" si="116"/>
        <v>0</v>
      </c>
      <c r="CH42" s="12">
        <f t="shared" si="117"/>
        <v>0</v>
      </c>
    </row>
    <row r="43" spans="1:86" x14ac:dyDescent="0.3">
      <c r="A43" s="568"/>
      <c r="B43" s="11" t="str">
        <f t="shared" si="36"/>
        <v>Cooking</v>
      </c>
      <c r="C43" s="3">
        <v>0</v>
      </c>
      <c r="D43" s="3">
        <v>0</v>
      </c>
      <c r="E43" s="3">
        <v>0</v>
      </c>
      <c r="F43" s="3">
        <v>0</v>
      </c>
      <c r="G43" s="3">
        <f t="shared" si="118"/>
        <v>0</v>
      </c>
      <c r="H43" s="3">
        <f t="shared" si="39"/>
        <v>0</v>
      </c>
      <c r="I43" s="3">
        <f t="shared" si="40"/>
        <v>0</v>
      </c>
      <c r="J43" s="3">
        <f t="shared" si="41"/>
        <v>0</v>
      </c>
      <c r="K43" s="3">
        <f t="shared" si="42"/>
        <v>0</v>
      </c>
      <c r="L43" s="3">
        <f t="shared" si="43"/>
        <v>0</v>
      </c>
      <c r="M43" s="3">
        <f t="shared" si="44"/>
        <v>0</v>
      </c>
      <c r="N43" s="3">
        <f t="shared" si="45"/>
        <v>0</v>
      </c>
      <c r="O43" s="3">
        <f t="shared" si="46"/>
        <v>0</v>
      </c>
      <c r="P43" s="3">
        <f t="shared" si="47"/>
        <v>0</v>
      </c>
      <c r="Q43" s="3">
        <f t="shared" si="48"/>
        <v>0</v>
      </c>
      <c r="R43" s="3">
        <f t="shared" si="49"/>
        <v>0</v>
      </c>
      <c r="S43" s="3">
        <f t="shared" si="50"/>
        <v>0</v>
      </c>
      <c r="T43" s="3">
        <f t="shared" si="51"/>
        <v>0</v>
      </c>
      <c r="U43" s="3">
        <f t="shared" si="52"/>
        <v>0</v>
      </c>
      <c r="V43" s="3">
        <f t="shared" si="53"/>
        <v>0</v>
      </c>
      <c r="W43" s="3">
        <f t="shared" si="54"/>
        <v>0</v>
      </c>
      <c r="X43" s="3">
        <f t="shared" si="55"/>
        <v>0</v>
      </c>
      <c r="Y43" s="3">
        <f t="shared" si="56"/>
        <v>0</v>
      </c>
      <c r="Z43" s="3">
        <f t="shared" si="57"/>
        <v>0</v>
      </c>
      <c r="AA43" s="3">
        <f t="shared" si="58"/>
        <v>0</v>
      </c>
      <c r="AB43" s="3">
        <f t="shared" si="59"/>
        <v>0</v>
      </c>
      <c r="AC43" s="3">
        <f t="shared" si="60"/>
        <v>0</v>
      </c>
      <c r="AD43" s="3">
        <f t="shared" si="61"/>
        <v>0</v>
      </c>
      <c r="AE43" s="3">
        <f t="shared" si="62"/>
        <v>0</v>
      </c>
      <c r="AF43" s="3">
        <f t="shared" si="63"/>
        <v>0</v>
      </c>
      <c r="AG43" s="3">
        <f t="shared" si="64"/>
        <v>0</v>
      </c>
      <c r="AH43" s="3">
        <f t="shared" si="65"/>
        <v>0</v>
      </c>
      <c r="AI43" s="3">
        <f t="shared" si="66"/>
        <v>0</v>
      </c>
      <c r="AJ43" s="3">
        <f t="shared" si="67"/>
        <v>0</v>
      </c>
      <c r="AK43" s="3">
        <f t="shared" si="68"/>
        <v>0</v>
      </c>
      <c r="AL43" s="3">
        <f t="shared" si="69"/>
        <v>0</v>
      </c>
      <c r="AM43" s="3">
        <f t="shared" si="70"/>
        <v>0</v>
      </c>
      <c r="AN43" s="3">
        <f t="shared" si="71"/>
        <v>0</v>
      </c>
      <c r="AO43" s="3">
        <f t="shared" si="72"/>
        <v>0</v>
      </c>
      <c r="AP43" s="3">
        <f t="shared" si="73"/>
        <v>0</v>
      </c>
      <c r="AQ43" s="3">
        <f t="shared" si="74"/>
        <v>0</v>
      </c>
      <c r="AR43" s="3">
        <f t="shared" si="75"/>
        <v>0</v>
      </c>
      <c r="AS43" s="3">
        <f t="shared" si="76"/>
        <v>0</v>
      </c>
      <c r="AT43" s="3">
        <f t="shared" si="77"/>
        <v>0</v>
      </c>
      <c r="AU43" s="3">
        <f t="shared" si="78"/>
        <v>0</v>
      </c>
      <c r="AV43" s="3">
        <f t="shared" si="79"/>
        <v>0</v>
      </c>
      <c r="AW43" s="3">
        <f t="shared" si="80"/>
        <v>0</v>
      </c>
      <c r="AX43" s="3">
        <f t="shared" si="81"/>
        <v>0</v>
      </c>
      <c r="AY43" s="3">
        <f t="shared" si="82"/>
        <v>0</v>
      </c>
      <c r="AZ43" s="3">
        <f t="shared" si="83"/>
        <v>0</v>
      </c>
      <c r="BA43" s="3">
        <f t="shared" si="84"/>
        <v>0</v>
      </c>
      <c r="BB43" s="3">
        <f t="shared" si="85"/>
        <v>0</v>
      </c>
      <c r="BC43" s="3">
        <f t="shared" si="86"/>
        <v>0</v>
      </c>
      <c r="BD43" s="3">
        <f t="shared" si="87"/>
        <v>0</v>
      </c>
      <c r="BE43" s="3">
        <f t="shared" si="88"/>
        <v>0</v>
      </c>
      <c r="BF43" s="3">
        <f t="shared" si="89"/>
        <v>0</v>
      </c>
      <c r="BG43" s="3">
        <f t="shared" si="90"/>
        <v>0</v>
      </c>
      <c r="BH43" s="3">
        <f t="shared" si="91"/>
        <v>0</v>
      </c>
      <c r="BI43" s="3">
        <f t="shared" si="92"/>
        <v>0</v>
      </c>
      <c r="BJ43" s="3">
        <f t="shared" si="93"/>
        <v>0</v>
      </c>
      <c r="BK43" s="3">
        <f t="shared" si="94"/>
        <v>0</v>
      </c>
      <c r="BL43" s="3">
        <f t="shared" si="95"/>
        <v>0</v>
      </c>
      <c r="BM43" s="3">
        <f t="shared" si="96"/>
        <v>0</v>
      </c>
      <c r="BN43" s="3">
        <f t="shared" si="97"/>
        <v>0</v>
      </c>
      <c r="BO43" s="3">
        <f t="shared" si="98"/>
        <v>0</v>
      </c>
      <c r="BP43" s="3">
        <f t="shared" si="99"/>
        <v>0</v>
      </c>
      <c r="BQ43" s="3">
        <f t="shared" si="100"/>
        <v>0</v>
      </c>
      <c r="BR43" s="3">
        <f t="shared" si="101"/>
        <v>0</v>
      </c>
      <c r="BS43" s="3">
        <f t="shared" si="102"/>
        <v>0</v>
      </c>
      <c r="BT43" s="3">
        <f t="shared" si="103"/>
        <v>0</v>
      </c>
      <c r="BU43" s="3">
        <f t="shared" si="104"/>
        <v>0</v>
      </c>
      <c r="BV43" s="3">
        <f t="shared" si="105"/>
        <v>0</v>
      </c>
      <c r="BW43" s="3">
        <f t="shared" si="106"/>
        <v>0</v>
      </c>
      <c r="BX43" s="3">
        <f t="shared" si="107"/>
        <v>0</v>
      </c>
      <c r="BY43" s="3">
        <f t="shared" si="108"/>
        <v>0</v>
      </c>
      <c r="BZ43" s="3">
        <f t="shared" si="109"/>
        <v>0</v>
      </c>
      <c r="CA43" s="3">
        <f t="shared" si="110"/>
        <v>0</v>
      </c>
      <c r="CB43" s="3">
        <f t="shared" si="111"/>
        <v>0</v>
      </c>
      <c r="CC43" s="3">
        <f t="shared" si="112"/>
        <v>0</v>
      </c>
      <c r="CD43" s="3">
        <f t="shared" si="113"/>
        <v>0</v>
      </c>
      <c r="CE43" s="3">
        <f t="shared" si="114"/>
        <v>0</v>
      </c>
      <c r="CF43" s="3">
        <f t="shared" si="115"/>
        <v>0</v>
      </c>
      <c r="CG43" s="3">
        <f t="shared" si="116"/>
        <v>0</v>
      </c>
      <c r="CH43" s="12">
        <f t="shared" si="117"/>
        <v>0</v>
      </c>
    </row>
    <row r="44" spans="1:86" x14ac:dyDescent="0.3">
      <c r="A44" s="568"/>
      <c r="B44" s="11" t="str">
        <f t="shared" si="36"/>
        <v>Cooling</v>
      </c>
      <c r="C44" s="3">
        <v>0</v>
      </c>
      <c r="D44" s="3">
        <v>0</v>
      </c>
      <c r="E44" s="3">
        <v>0</v>
      </c>
      <c r="F44" s="3">
        <v>0</v>
      </c>
      <c r="G44" s="3">
        <f t="shared" si="118"/>
        <v>0</v>
      </c>
      <c r="H44" s="3">
        <f t="shared" si="39"/>
        <v>0</v>
      </c>
      <c r="I44" s="3">
        <f t="shared" si="40"/>
        <v>0</v>
      </c>
      <c r="J44" s="3">
        <f t="shared" si="41"/>
        <v>0</v>
      </c>
      <c r="K44" s="3">
        <f t="shared" si="42"/>
        <v>0</v>
      </c>
      <c r="L44" s="3">
        <f t="shared" si="43"/>
        <v>0</v>
      </c>
      <c r="M44" s="3">
        <f t="shared" si="44"/>
        <v>0</v>
      </c>
      <c r="N44" s="3">
        <f t="shared" si="45"/>
        <v>0</v>
      </c>
      <c r="O44" s="3">
        <f t="shared" si="46"/>
        <v>0</v>
      </c>
      <c r="P44" s="3">
        <f t="shared" si="47"/>
        <v>0</v>
      </c>
      <c r="Q44" s="3">
        <f t="shared" si="48"/>
        <v>0</v>
      </c>
      <c r="R44" s="3">
        <f t="shared" si="49"/>
        <v>0</v>
      </c>
      <c r="S44" s="3">
        <f t="shared" si="50"/>
        <v>0</v>
      </c>
      <c r="T44" s="3">
        <f t="shared" si="51"/>
        <v>0</v>
      </c>
      <c r="U44" s="3">
        <f t="shared" si="52"/>
        <v>0</v>
      </c>
      <c r="V44" s="3">
        <f t="shared" si="53"/>
        <v>0</v>
      </c>
      <c r="W44" s="3">
        <f t="shared" si="54"/>
        <v>0</v>
      </c>
      <c r="X44" s="3">
        <f t="shared" si="55"/>
        <v>0</v>
      </c>
      <c r="Y44" s="3">
        <f t="shared" si="56"/>
        <v>0</v>
      </c>
      <c r="Z44" s="3">
        <f t="shared" si="57"/>
        <v>0</v>
      </c>
      <c r="AA44" s="3">
        <f t="shared" si="58"/>
        <v>0</v>
      </c>
      <c r="AB44" s="3">
        <f t="shared" si="59"/>
        <v>0</v>
      </c>
      <c r="AC44" s="3">
        <f t="shared" si="60"/>
        <v>0</v>
      </c>
      <c r="AD44" s="3">
        <f t="shared" si="61"/>
        <v>0</v>
      </c>
      <c r="AE44" s="3">
        <f t="shared" si="62"/>
        <v>0</v>
      </c>
      <c r="AF44" s="3">
        <f t="shared" si="63"/>
        <v>0</v>
      </c>
      <c r="AG44" s="3">
        <f t="shared" si="64"/>
        <v>0</v>
      </c>
      <c r="AH44" s="3">
        <f t="shared" si="65"/>
        <v>0</v>
      </c>
      <c r="AI44" s="3">
        <f t="shared" si="66"/>
        <v>0</v>
      </c>
      <c r="AJ44" s="3">
        <f t="shared" si="67"/>
        <v>0</v>
      </c>
      <c r="AK44" s="3">
        <f t="shared" si="68"/>
        <v>0</v>
      </c>
      <c r="AL44" s="3">
        <f t="shared" si="69"/>
        <v>0</v>
      </c>
      <c r="AM44" s="3">
        <f t="shared" si="70"/>
        <v>0</v>
      </c>
      <c r="AN44" s="3">
        <f t="shared" si="71"/>
        <v>0</v>
      </c>
      <c r="AO44" s="3">
        <f t="shared" si="72"/>
        <v>0</v>
      </c>
      <c r="AP44" s="3">
        <f t="shared" si="73"/>
        <v>0</v>
      </c>
      <c r="AQ44" s="3">
        <f t="shared" si="74"/>
        <v>0</v>
      </c>
      <c r="AR44" s="3">
        <f t="shared" si="75"/>
        <v>0</v>
      </c>
      <c r="AS44" s="3">
        <f t="shared" si="76"/>
        <v>0</v>
      </c>
      <c r="AT44" s="3">
        <f t="shared" si="77"/>
        <v>0</v>
      </c>
      <c r="AU44" s="3">
        <f t="shared" si="78"/>
        <v>0</v>
      </c>
      <c r="AV44" s="3">
        <f t="shared" si="79"/>
        <v>0</v>
      </c>
      <c r="AW44" s="3">
        <f t="shared" si="80"/>
        <v>0</v>
      </c>
      <c r="AX44" s="3">
        <f t="shared" si="81"/>
        <v>0</v>
      </c>
      <c r="AY44" s="3">
        <f t="shared" si="82"/>
        <v>0</v>
      </c>
      <c r="AZ44" s="3">
        <f t="shared" si="83"/>
        <v>0</v>
      </c>
      <c r="BA44" s="3">
        <f t="shared" si="84"/>
        <v>0</v>
      </c>
      <c r="BB44" s="3">
        <f t="shared" si="85"/>
        <v>0</v>
      </c>
      <c r="BC44" s="3">
        <f t="shared" si="86"/>
        <v>0</v>
      </c>
      <c r="BD44" s="3">
        <f t="shared" si="87"/>
        <v>0</v>
      </c>
      <c r="BE44" s="3">
        <f t="shared" si="88"/>
        <v>0</v>
      </c>
      <c r="BF44" s="3">
        <f t="shared" si="89"/>
        <v>0</v>
      </c>
      <c r="BG44" s="3">
        <f t="shared" si="90"/>
        <v>0</v>
      </c>
      <c r="BH44" s="3">
        <f t="shared" si="91"/>
        <v>0</v>
      </c>
      <c r="BI44" s="3">
        <f t="shared" si="92"/>
        <v>0</v>
      </c>
      <c r="BJ44" s="3">
        <f t="shared" si="93"/>
        <v>0</v>
      </c>
      <c r="BK44" s="3">
        <f t="shared" si="94"/>
        <v>0</v>
      </c>
      <c r="BL44" s="3">
        <f t="shared" si="95"/>
        <v>0</v>
      </c>
      <c r="BM44" s="3">
        <f t="shared" si="96"/>
        <v>0</v>
      </c>
      <c r="BN44" s="3">
        <f t="shared" si="97"/>
        <v>0</v>
      </c>
      <c r="BO44" s="3">
        <f t="shared" si="98"/>
        <v>0</v>
      </c>
      <c r="BP44" s="3">
        <f t="shared" si="99"/>
        <v>0</v>
      </c>
      <c r="BQ44" s="3">
        <f t="shared" si="100"/>
        <v>0</v>
      </c>
      <c r="BR44" s="3">
        <f t="shared" si="101"/>
        <v>0</v>
      </c>
      <c r="BS44" s="3">
        <f t="shared" si="102"/>
        <v>0</v>
      </c>
      <c r="BT44" s="3">
        <f t="shared" si="103"/>
        <v>0</v>
      </c>
      <c r="BU44" s="3">
        <f t="shared" si="104"/>
        <v>0</v>
      </c>
      <c r="BV44" s="3">
        <f t="shared" si="105"/>
        <v>0</v>
      </c>
      <c r="BW44" s="3">
        <f t="shared" si="106"/>
        <v>0</v>
      </c>
      <c r="BX44" s="3">
        <f t="shared" si="107"/>
        <v>0</v>
      </c>
      <c r="BY44" s="3">
        <f t="shared" si="108"/>
        <v>0</v>
      </c>
      <c r="BZ44" s="3">
        <f t="shared" si="109"/>
        <v>0</v>
      </c>
      <c r="CA44" s="3">
        <f t="shared" si="110"/>
        <v>0</v>
      </c>
      <c r="CB44" s="3">
        <f t="shared" si="111"/>
        <v>0</v>
      </c>
      <c r="CC44" s="3">
        <f t="shared" si="112"/>
        <v>0</v>
      </c>
      <c r="CD44" s="3">
        <f t="shared" si="113"/>
        <v>0</v>
      </c>
      <c r="CE44" s="3">
        <f t="shared" si="114"/>
        <v>0</v>
      </c>
      <c r="CF44" s="3">
        <f t="shared" si="115"/>
        <v>0</v>
      </c>
      <c r="CG44" s="3">
        <f t="shared" si="116"/>
        <v>0</v>
      </c>
      <c r="CH44" s="12">
        <f t="shared" si="117"/>
        <v>0</v>
      </c>
    </row>
    <row r="45" spans="1:86" x14ac:dyDescent="0.3">
      <c r="A45" s="568"/>
      <c r="B45" s="13" t="str">
        <f t="shared" si="36"/>
        <v>Ext Lighting</v>
      </c>
      <c r="C45" s="3">
        <v>0</v>
      </c>
      <c r="D45" s="3">
        <v>0</v>
      </c>
      <c r="E45" s="3">
        <v>0</v>
      </c>
      <c r="F45" s="3">
        <v>0</v>
      </c>
      <c r="G45" s="3">
        <f t="shared" si="118"/>
        <v>0</v>
      </c>
      <c r="H45" s="3">
        <f t="shared" si="39"/>
        <v>0</v>
      </c>
      <c r="I45" s="3">
        <f t="shared" si="40"/>
        <v>0</v>
      </c>
      <c r="J45" s="3">
        <f t="shared" si="41"/>
        <v>0</v>
      </c>
      <c r="K45" s="3">
        <f t="shared" si="42"/>
        <v>0</v>
      </c>
      <c r="L45" s="3">
        <f t="shared" si="43"/>
        <v>0</v>
      </c>
      <c r="M45" s="3">
        <f t="shared" si="44"/>
        <v>0</v>
      </c>
      <c r="N45" s="3">
        <f t="shared" si="45"/>
        <v>0</v>
      </c>
      <c r="O45" s="3">
        <f t="shared" si="46"/>
        <v>0</v>
      </c>
      <c r="P45" s="3">
        <f t="shared" si="47"/>
        <v>0</v>
      </c>
      <c r="Q45" s="3">
        <f t="shared" si="48"/>
        <v>0</v>
      </c>
      <c r="R45" s="3">
        <f t="shared" si="49"/>
        <v>0</v>
      </c>
      <c r="S45" s="3">
        <f t="shared" si="50"/>
        <v>0</v>
      </c>
      <c r="T45" s="3">
        <f t="shared" si="51"/>
        <v>0</v>
      </c>
      <c r="U45" s="3">
        <f t="shared" si="52"/>
        <v>0</v>
      </c>
      <c r="V45" s="3">
        <f t="shared" si="53"/>
        <v>0</v>
      </c>
      <c r="W45" s="3">
        <f t="shared" si="54"/>
        <v>0</v>
      </c>
      <c r="X45" s="3">
        <f t="shared" si="55"/>
        <v>0</v>
      </c>
      <c r="Y45" s="3">
        <f t="shared" si="56"/>
        <v>0</v>
      </c>
      <c r="Z45" s="3">
        <f t="shared" si="57"/>
        <v>0</v>
      </c>
      <c r="AA45" s="3">
        <f t="shared" si="58"/>
        <v>0</v>
      </c>
      <c r="AB45" s="3">
        <f t="shared" si="59"/>
        <v>0</v>
      </c>
      <c r="AC45" s="3">
        <f t="shared" si="60"/>
        <v>0</v>
      </c>
      <c r="AD45" s="3">
        <f t="shared" si="61"/>
        <v>0</v>
      </c>
      <c r="AE45" s="3">
        <f t="shared" si="62"/>
        <v>0</v>
      </c>
      <c r="AF45" s="3">
        <f t="shared" si="63"/>
        <v>0</v>
      </c>
      <c r="AG45" s="3">
        <f t="shared" si="64"/>
        <v>0</v>
      </c>
      <c r="AH45" s="3">
        <f t="shared" si="65"/>
        <v>0</v>
      </c>
      <c r="AI45" s="3">
        <f t="shared" si="66"/>
        <v>0</v>
      </c>
      <c r="AJ45" s="3">
        <f t="shared" si="67"/>
        <v>0</v>
      </c>
      <c r="AK45" s="3">
        <f t="shared" si="68"/>
        <v>0</v>
      </c>
      <c r="AL45" s="3">
        <f t="shared" si="69"/>
        <v>0</v>
      </c>
      <c r="AM45" s="3">
        <f t="shared" si="70"/>
        <v>0</v>
      </c>
      <c r="AN45" s="3">
        <f t="shared" si="71"/>
        <v>0</v>
      </c>
      <c r="AO45" s="3">
        <f t="shared" si="72"/>
        <v>0</v>
      </c>
      <c r="AP45" s="3">
        <f t="shared" si="73"/>
        <v>0</v>
      </c>
      <c r="AQ45" s="3">
        <f t="shared" si="74"/>
        <v>0</v>
      </c>
      <c r="AR45" s="3">
        <f t="shared" si="75"/>
        <v>0</v>
      </c>
      <c r="AS45" s="3">
        <f t="shared" si="76"/>
        <v>0</v>
      </c>
      <c r="AT45" s="3">
        <f t="shared" si="77"/>
        <v>0</v>
      </c>
      <c r="AU45" s="3">
        <f t="shared" si="78"/>
        <v>0</v>
      </c>
      <c r="AV45" s="3">
        <f t="shared" si="79"/>
        <v>0</v>
      </c>
      <c r="AW45" s="3">
        <f t="shared" si="80"/>
        <v>0</v>
      </c>
      <c r="AX45" s="3">
        <f t="shared" si="81"/>
        <v>0</v>
      </c>
      <c r="AY45" s="3">
        <f t="shared" si="82"/>
        <v>0</v>
      </c>
      <c r="AZ45" s="3">
        <f t="shared" si="83"/>
        <v>0</v>
      </c>
      <c r="BA45" s="3">
        <f t="shared" si="84"/>
        <v>0</v>
      </c>
      <c r="BB45" s="3">
        <f t="shared" si="85"/>
        <v>0</v>
      </c>
      <c r="BC45" s="3">
        <f t="shared" si="86"/>
        <v>0</v>
      </c>
      <c r="BD45" s="3">
        <f t="shared" si="87"/>
        <v>0</v>
      </c>
      <c r="BE45" s="3">
        <f t="shared" si="88"/>
        <v>0</v>
      </c>
      <c r="BF45" s="3">
        <f t="shared" si="89"/>
        <v>0</v>
      </c>
      <c r="BG45" s="3">
        <f t="shared" si="90"/>
        <v>0</v>
      </c>
      <c r="BH45" s="3">
        <f t="shared" si="91"/>
        <v>0</v>
      </c>
      <c r="BI45" s="3">
        <f t="shared" si="92"/>
        <v>0</v>
      </c>
      <c r="BJ45" s="3">
        <f t="shared" si="93"/>
        <v>0</v>
      </c>
      <c r="BK45" s="3">
        <f t="shared" si="94"/>
        <v>0</v>
      </c>
      <c r="BL45" s="3">
        <f t="shared" si="95"/>
        <v>0</v>
      </c>
      <c r="BM45" s="3">
        <f t="shared" si="96"/>
        <v>0</v>
      </c>
      <c r="BN45" s="3">
        <f t="shared" si="97"/>
        <v>0</v>
      </c>
      <c r="BO45" s="3">
        <f t="shared" si="98"/>
        <v>0</v>
      </c>
      <c r="BP45" s="3">
        <f t="shared" si="99"/>
        <v>0</v>
      </c>
      <c r="BQ45" s="3">
        <f t="shared" si="100"/>
        <v>0</v>
      </c>
      <c r="BR45" s="3">
        <f t="shared" si="101"/>
        <v>0</v>
      </c>
      <c r="BS45" s="3">
        <f t="shared" si="102"/>
        <v>0</v>
      </c>
      <c r="BT45" s="3">
        <f t="shared" si="103"/>
        <v>0</v>
      </c>
      <c r="BU45" s="3">
        <f t="shared" si="104"/>
        <v>0</v>
      </c>
      <c r="BV45" s="3">
        <f t="shared" si="105"/>
        <v>0</v>
      </c>
      <c r="BW45" s="3">
        <f t="shared" si="106"/>
        <v>0</v>
      </c>
      <c r="BX45" s="3">
        <f t="shared" si="107"/>
        <v>0</v>
      </c>
      <c r="BY45" s="3">
        <f t="shared" si="108"/>
        <v>0</v>
      </c>
      <c r="BZ45" s="3">
        <f t="shared" si="109"/>
        <v>0</v>
      </c>
      <c r="CA45" s="3">
        <f t="shared" si="110"/>
        <v>0</v>
      </c>
      <c r="CB45" s="3">
        <f t="shared" si="111"/>
        <v>0</v>
      </c>
      <c r="CC45" s="3">
        <f t="shared" si="112"/>
        <v>0</v>
      </c>
      <c r="CD45" s="3">
        <f t="shared" si="113"/>
        <v>0</v>
      </c>
      <c r="CE45" s="3">
        <f t="shared" si="114"/>
        <v>0</v>
      </c>
      <c r="CF45" s="3">
        <f t="shared" si="115"/>
        <v>0</v>
      </c>
      <c r="CG45" s="3">
        <f t="shared" si="116"/>
        <v>0</v>
      </c>
      <c r="CH45" s="12">
        <f t="shared" si="117"/>
        <v>0</v>
      </c>
    </row>
    <row r="46" spans="1:86" x14ac:dyDescent="0.3">
      <c r="A46" s="568"/>
      <c r="B46" s="11" t="str">
        <f t="shared" si="36"/>
        <v>Heating</v>
      </c>
      <c r="C46" s="3">
        <v>0</v>
      </c>
      <c r="D46" s="3">
        <v>0</v>
      </c>
      <c r="E46" s="3">
        <v>0</v>
      </c>
      <c r="F46" s="3">
        <v>0</v>
      </c>
      <c r="G46" s="3">
        <f t="shared" si="118"/>
        <v>0</v>
      </c>
      <c r="H46" s="3">
        <f t="shared" si="39"/>
        <v>0</v>
      </c>
      <c r="I46" s="3">
        <f t="shared" si="40"/>
        <v>0</v>
      </c>
      <c r="J46" s="3">
        <f t="shared" si="41"/>
        <v>0</v>
      </c>
      <c r="K46" s="3">
        <f t="shared" si="42"/>
        <v>0</v>
      </c>
      <c r="L46" s="3">
        <f t="shared" si="43"/>
        <v>0</v>
      </c>
      <c r="M46" s="3">
        <f t="shared" si="44"/>
        <v>0</v>
      </c>
      <c r="N46" s="3">
        <f t="shared" si="45"/>
        <v>0</v>
      </c>
      <c r="O46" s="3">
        <f t="shared" si="46"/>
        <v>0</v>
      </c>
      <c r="P46" s="3">
        <f t="shared" si="47"/>
        <v>0</v>
      </c>
      <c r="Q46" s="3">
        <f t="shared" si="48"/>
        <v>0</v>
      </c>
      <c r="R46" s="3">
        <f t="shared" si="49"/>
        <v>0</v>
      </c>
      <c r="S46" s="3">
        <f t="shared" si="50"/>
        <v>0</v>
      </c>
      <c r="T46" s="3">
        <f t="shared" si="51"/>
        <v>0</v>
      </c>
      <c r="U46" s="3">
        <f t="shared" si="52"/>
        <v>0</v>
      </c>
      <c r="V46" s="3">
        <f t="shared" si="53"/>
        <v>0</v>
      </c>
      <c r="W46" s="3">
        <f t="shared" si="54"/>
        <v>0</v>
      </c>
      <c r="X46" s="3">
        <f t="shared" si="55"/>
        <v>0</v>
      </c>
      <c r="Y46" s="3">
        <f t="shared" si="56"/>
        <v>0</v>
      </c>
      <c r="Z46" s="3">
        <f t="shared" si="57"/>
        <v>0</v>
      </c>
      <c r="AA46" s="3">
        <f t="shared" si="58"/>
        <v>0</v>
      </c>
      <c r="AB46" s="3">
        <f t="shared" si="59"/>
        <v>0</v>
      </c>
      <c r="AC46" s="3">
        <f t="shared" si="60"/>
        <v>0</v>
      </c>
      <c r="AD46" s="3">
        <f t="shared" si="61"/>
        <v>0</v>
      </c>
      <c r="AE46" s="3">
        <f t="shared" si="62"/>
        <v>0</v>
      </c>
      <c r="AF46" s="3">
        <f t="shared" si="63"/>
        <v>0</v>
      </c>
      <c r="AG46" s="3">
        <f t="shared" si="64"/>
        <v>0</v>
      </c>
      <c r="AH46" s="3">
        <f t="shared" si="65"/>
        <v>0</v>
      </c>
      <c r="AI46" s="3">
        <f t="shared" si="66"/>
        <v>0</v>
      </c>
      <c r="AJ46" s="3">
        <f t="shared" si="67"/>
        <v>0</v>
      </c>
      <c r="AK46" s="3">
        <f t="shared" si="68"/>
        <v>0</v>
      </c>
      <c r="AL46" s="3">
        <f t="shared" si="69"/>
        <v>0</v>
      </c>
      <c r="AM46" s="3">
        <f t="shared" si="70"/>
        <v>0</v>
      </c>
      <c r="AN46" s="3">
        <f t="shared" si="71"/>
        <v>0</v>
      </c>
      <c r="AO46" s="3">
        <f t="shared" si="72"/>
        <v>0</v>
      </c>
      <c r="AP46" s="3">
        <f t="shared" si="73"/>
        <v>0</v>
      </c>
      <c r="AQ46" s="3">
        <f t="shared" si="74"/>
        <v>0</v>
      </c>
      <c r="AR46" s="3">
        <f t="shared" si="75"/>
        <v>0</v>
      </c>
      <c r="AS46" s="3">
        <f t="shared" si="76"/>
        <v>0</v>
      </c>
      <c r="AT46" s="3">
        <f t="shared" si="77"/>
        <v>0</v>
      </c>
      <c r="AU46" s="3">
        <f t="shared" si="78"/>
        <v>0</v>
      </c>
      <c r="AV46" s="3">
        <f t="shared" si="79"/>
        <v>0</v>
      </c>
      <c r="AW46" s="3">
        <f t="shared" si="80"/>
        <v>0</v>
      </c>
      <c r="AX46" s="3">
        <f t="shared" si="81"/>
        <v>0</v>
      </c>
      <c r="AY46" s="3">
        <f t="shared" si="82"/>
        <v>0</v>
      </c>
      <c r="AZ46" s="3">
        <f t="shared" si="83"/>
        <v>0</v>
      </c>
      <c r="BA46" s="3">
        <f t="shared" si="84"/>
        <v>0</v>
      </c>
      <c r="BB46" s="3">
        <f t="shared" si="85"/>
        <v>0</v>
      </c>
      <c r="BC46" s="3">
        <f t="shared" si="86"/>
        <v>0</v>
      </c>
      <c r="BD46" s="3">
        <f t="shared" si="87"/>
        <v>0</v>
      </c>
      <c r="BE46" s="3">
        <f t="shared" si="88"/>
        <v>0</v>
      </c>
      <c r="BF46" s="3">
        <f t="shared" si="89"/>
        <v>0</v>
      </c>
      <c r="BG46" s="3">
        <f t="shared" si="90"/>
        <v>0</v>
      </c>
      <c r="BH46" s="3">
        <f t="shared" si="91"/>
        <v>0</v>
      </c>
      <c r="BI46" s="3">
        <f t="shared" si="92"/>
        <v>0</v>
      </c>
      <c r="BJ46" s="3">
        <f t="shared" si="93"/>
        <v>0</v>
      </c>
      <c r="BK46" s="3">
        <f t="shared" si="94"/>
        <v>0</v>
      </c>
      <c r="BL46" s="3">
        <f t="shared" si="95"/>
        <v>0</v>
      </c>
      <c r="BM46" s="3">
        <f t="shared" si="96"/>
        <v>0</v>
      </c>
      <c r="BN46" s="3">
        <f t="shared" si="97"/>
        <v>0</v>
      </c>
      <c r="BO46" s="3">
        <f t="shared" si="98"/>
        <v>0</v>
      </c>
      <c r="BP46" s="3">
        <f t="shared" si="99"/>
        <v>0</v>
      </c>
      <c r="BQ46" s="3">
        <f t="shared" si="100"/>
        <v>0</v>
      </c>
      <c r="BR46" s="3">
        <f t="shared" si="101"/>
        <v>0</v>
      </c>
      <c r="BS46" s="3">
        <f t="shared" si="102"/>
        <v>0</v>
      </c>
      <c r="BT46" s="3">
        <f t="shared" si="103"/>
        <v>0</v>
      </c>
      <c r="BU46" s="3">
        <f t="shared" si="104"/>
        <v>0</v>
      </c>
      <c r="BV46" s="3">
        <f t="shared" si="105"/>
        <v>0</v>
      </c>
      <c r="BW46" s="3">
        <f t="shared" si="106"/>
        <v>0</v>
      </c>
      <c r="BX46" s="3">
        <f t="shared" si="107"/>
        <v>0</v>
      </c>
      <c r="BY46" s="3">
        <f t="shared" si="108"/>
        <v>0</v>
      </c>
      <c r="BZ46" s="3">
        <f t="shared" si="109"/>
        <v>0</v>
      </c>
      <c r="CA46" s="3">
        <f t="shared" si="110"/>
        <v>0</v>
      </c>
      <c r="CB46" s="3">
        <f t="shared" si="111"/>
        <v>0</v>
      </c>
      <c r="CC46" s="3">
        <f t="shared" si="112"/>
        <v>0</v>
      </c>
      <c r="CD46" s="3">
        <f t="shared" si="113"/>
        <v>0</v>
      </c>
      <c r="CE46" s="3">
        <f t="shared" si="114"/>
        <v>0</v>
      </c>
      <c r="CF46" s="3">
        <f t="shared" si="115"/>
        <v>0</v>
      </c>
      <c r="CG46" s="3">
        <f t="shared" si="116"/>
        <v>0</v>
      </c>
      <c r="CH46" s="12">
        <f t="shared" si="117"/>
        <v>0</v>
      </c>
    </row>
    <row r="47" spans="1:86" x14ac:dyDescent="0.3">
      <c r="A47" s="568"/>
      <c r="B47" s="11" t="str">
        <f t="shared" si="36"/>
        <v>HVAC</v>
      </c>
      <c r="C47" s="3">
        <v>0</v>
      </c>
      <c r="D47" s="3">
        <v>0</v>
      </c>
      <c r="E47" s="3">
        <v>0</v>
      </c>
      <c r="F47" s="3">
        <v>0</v>
      </c>
      <c r="G47" s="3">
        <f t="shared" si="118"/>
        <v>0</v>
      </c>
      <c r="H47" s="3">
        <f t="shared" si="39"/>
        <v>0</v>
      </c>
      <c r="I47" s="3">
        <f t="shared" si="40"/>
        <v>0</v>
      </c>
      <c r="J47" s="3">
        <f t="shared" si="41"/>
        <v>0</v>
      </c>
      <c r="K47" s="3">
        <f t="shared" si="42"/>
        <v>0</v>
      </c>
      <c r="L47" s="3">
        <f t="shared" si="43"/>
        <v>0</v>
      </c>
      <c r="M47" s="3">
        <f t="shared" si="44"/>
        <v>0</v>
      </c>
      <c r="N47" s="3">
        <f t="shared" si="45"/>
        <v>0</v>
      </c>
      <c r="O47" s="3">
        <f t="shared" si="46"/>
        <v>0</v>
      </c>
      <c r="P47" s="3">
        <f t="shared" si="47"/>
        <v>0</v>
      </c>
      <c r="Q47" s="3">
        <f t="shared" si="48"/>
        <v>0</v>
      </c>
      <c r="R47" s="3">
        <f t="shared" si="49"/>
        <v>0</v>
      </c>
      <c r="S47" s="3">
        <f t="shared" si="50"/>
        <v>0</v>
      </c>
      <c r="T47" s="3">
        <f t="shared" si="51"/>
        <v>0</v>
      </c>
      <c r="U47" s="3">
        <f t="shared" si="52"/>
        <v>0</v>
      </c>
      <c r="V47" s="3">
        <f t="shared" si="53"/>
        <v>0</v>
      </c>
      <c r="W47" s="3">
        <f t="shared" si="54"/>
        <v>0</v>
      </c>
      <c r="X47" s="3">
        <f t="shared" si="55"/>
        <v>0</v>
      </c>
      <c r="Y47" s="3">
        <f t="shared" si="56"/>
        <v>0</v>
      </c>
      <c r="Z47" s="3">
        <f t="shared" si="57"/>
        <v>0</v>
      </c>
      <c r="AA47" s="3">
        <f t="shared" si="58"/>
        <v>0</v>
      </c>
      <c r="AB47" s="3">
        <f t="shared" si="59"/>
        <v>0</v>
      </c>
      <c r="AC47" s="3">
        <f t="shared" si="60"/>
        <v>0</v>
      </c>
      <c r="AD47" s="3">
        <f t="shared" si="61"/>
        <v>0</v>
      </c>
      <c r="AE47" s="3">
        <f t="shared" si="62"/>
        <v>0</v>
      </c>
      <c r="AF47" s="3">
        <f t="shared" si="63"/>
        <v>0</v>
      </c>
      <c r="AG47" s="3">
        <f t="shared" si="64"/>
        <v>0</v>
      </c>
      <c r="AH47" s="3">
        <f t="shared" si="65"/>
        <v>0</v>
      </c>
      <c r="AI47" s="3">
        <f t="shared" si="66"/>
        <v>0</v>
      </c>
      <c r="AJ47" s="3">
        <f t="shared" si="67"/>
        <v>0</v>
      </c>
      <c r="AK47" s="3">
        <f t="shared" si="68"/>
        <v>0</v>
      </c>
      <c r="AL47" s="3">
        <f t="shared" si="69"/>
        <v>0</v>
      </c>
      <c r="AM47" s="3">
        <f t="shared" si="70"/>
        <v>0</v>
      </c>
      <c r="AN47" s="3">
        <f t="shared" si="71"/>
        <v>0</v>
      </c>
      <c r="AO47" s="3">
        <f t="shared" si="72"/>
        <v>0</v>
      </c>
      <c r="AP47" s="3">
        <f t="shared" si="73"/>
        <v>0</v>
      </c>
      <c r="AQ47" s="3">
        <f t="shared" si="74"/>
        <v>0</v>
      </c>
      <c r="AR47" s="3">
        <f t="shared" si="75"/>
        <v>0</v>
      </c>
      <c r="AS47" s="3">
        <f t="shared" si="76"/>
        <v>0</v>
      </c>
      <c r="AT47" s="3">
        <f t="shared" si="77"/>
        <v>0</v>
      </c>
      <c r="AU47" s="3">
        <f t="shared" si="78"/>
        <v>0</v>
      </c>
      <c r="AV47" s="3">
        <f t="shared" si="79"/>
        <v>0</v>
      </c>
      <c r="AW47" s="3">
        <f t="shared" si="80"/>
        <v>0</v>
      </c>
      <c r="AX47" s="3">
        <f t="shared" si="81"/>
        <v>0</v>
      </c>
      <c r="AY47" s="3">
        <f t="shared" si="82"/>
        <v>0</v>
      </c>
      <c r="AZ47" s="3">
        <f t="shared" si="83"/>
        <v>0</v>
      </c>
      <c r="BA47" s="3">
        <f t="shared" si="84"/>
        <v>0</v>
      </c>
      <c r="BB47" s="3">
        <f t="shared" si="85"/>
        <v>0</v>
      </c>
      <c r="BC47" s="3">
        <f t="shared" si="86"/>
        <v>0</v>
      </c>
      <c r="BD47" s="3">
        <f t="shared" si="87"/>
        <v>0</v>
      </c>
      <c r="BE47" s="3">
        <f t="shared" si="88"/>
        <v>0</v>
      </c>
      <c r="BF47" s="3">
        <f t="shared" si="89"/>
        <v>0</v>
      </c>
      <c r="BG47" s="3">
        <f t="shared" si="90"/>
        <v>0</v>
      </c>
      <c r="BH47" s="3">
        <f t="shared" si="91"/>
        <v>0</v>
      </c>
      <c r="BI47" s="3">
        <f t="shared" si="92"/>
        <v>0</v>
      </c>
      <c r="BJ47" s="3">
        <f t="shared" si="93"/>
        <v>0</v>
      </c>
      <c r="BK47" s="3">
        <f t="shared" si="94"/>
        <v>0</v>
      </c>
      <c r="BL47" s="3">
        <f t="shared" si="95"/>
        <v>0</v>
      </c>
      <c r="BM47" s="3">
        <f t="shared" si="96"/>
        <v>0</v>
      </c>
      <c r="BN47" s="3">
        <f t="shared" si="97"/>
        <v>0</v>
      </c>
      <c r="BO47" s="3">
        <f t="shared" si="98"/>
        <v>0</v>
      </c>
      <c r="BP47" s="3">
        <f t="shared" si="99"/>
        <v>0</v>
      </c>
      <c r="BQ47" s="3">
        <f t="shared" si="100"/>
        <v>0</v>
      </c>
      <c r="BR47" s="3">
        <f t="shared" si="101"/>
        <v>0</v>
      </c>
      <c r="BS47" s="3">
        <f t="shared" si="102"/>
        <v>0</v>
      </c>
      <c r="BT47" s="3">
        <f t="shared" si="103"/>
        <v>0</v>
      </c>
      <c r="BU47" s="3">
        <f t="shared" si="104"/>
        <v>0</v>
      </c>
      <c r="BV47" s="3">
        <f t="shared" si="105"/>
        <v>0</v>
      </c>
      <c r="BW47" s="3">
        <f t="shared" si="106"/>
        <v>0</v>
      </c>
      <c r="BX47" s="3">
        <f t="shared" si="107"/>
        <v>0</v>
      </c>
      <c r="BY47" s="3">
        <f t="shared" si="108"/>
        <v>0</v>
      </c>
      <c r="BZ47" s="3">
        <f t="shared" si="109"/>
        <v>0</v>
      </c>
      <c r="CA47" s="3">
        <f t="shared" si="110"/>
        <v>0</v>
      </c>
      <c r="CB47" s="3">
        <f t="shared" si="111"/>
        <v>0</v>
      </c>
      <c r="CC47" s="3">
        <f t="shared" si="112"/>
        <v>0</v>
      </c>
      <c r="CD47" s="3">
        <f t="shared" si="113"/>
        <v>0</v>
      </c>
      <c r="CE47" s="3">
        <f t="shared" si="114"/>
        <v>0</v>
      </c>
      <c r="CF47" s="3">
        <f t="shared" si="115"/>
        <v>0</v>
      </c>
      <c r="CG47" s="3">
        <f t="shared" si="116"/>
        <v>0</v>
      </c>
      <c r="CH47" s="12">
        <f t="shared" si="117"/>
        <v>0</v>
      </c>
    </row>
    <row r="48" spans="1:86" x14ac:dyDescent="0.3">
      <c r="A48" s="568"/>
      <c r="B48" s="11" t="str">
        <f t="shared" si="36"/>
        <v>Lighting</v>
      </c>
      <c r="C48" s="3">
        <v>0</v>
      </c>
      <c r="D48" s="3">
        <v>0</v>
      </c>
      <c r="E48" s="3">
        <v>0</v>
      </c>
      <c r="F48" s="3">
        <v>0</v>
      </c>
      <c r="G48" s="3">
        <f t="shared" si="118"/>
        <v>0</v>
      </c>
      <c r="H48" s="3">
        <f t="shared" si="39"/>
        <v>0</v>
      </c>
      <c r="I48" s="3">
        <f t="shared" si="40"/>
        <v>0</v>
      </c>
      <c r="J48" s="3">
        <f t="shared" si="41"/>
        <v>0</v>
      </c>
      <c r="K48" s="3">
        <f t="shared" si="42"/>
        <v>0</v>
      </c>
      <c r="L48" s="3">
        <f t="shared" si="43"/>
        <v>0</v>
      </c>
      <c r="M48" s="3">
        <f t="shared" si="44"/>
        <v>0</v>
      </c>
      <c r="N48" s="3">
        <f t="shared" si="45"/>
        <v>0</v>
      </c>
      <c r="O48" s="3">
        <f t="shared" si="46"/>
        <v>0</v>
      </c>
      <c r="P48" s="3">
        <f t="shared" si="47"/>
        <v>0</v>
      </c>
      <c r="Q48" s="3">
        <f t="shared" si="48"/>
        <v>0</v>
      </c>
      <c r="R48" s="3">
        <f t="shared" si="49"/>
        <v>0</v>
      </c>
      <c r="S48" s="3">
        <f t="shared" si="50"/>
        <v>0</v>
      </c>
      <c r="T48" s="3">
        <f t="shared" si="51"/>
        <v>0</v>
      </c>
      <c r="U48" s="3">
        <f t="shared" si="52"/>
        <v>0</v>
      </c>
      <c r="V48" s="3">
        <f t="shared" si="53"/>
        <v>0</v>
      </c>
      <c r="W48" s="3">
        <f t="shared" si="54"/>
        <v>0</v>
      </c>
      <c r="X48" s="3">
        <f t="shared" si="55"/>
        <v>0</v>
      </c>
      <c r="Y48" s="3">
        <f t="shared" si="56"/>
        <v>0</v>
      </c>
      <c r="Z48" s="3">
        <f t="shared" si="57"/>
        <v>0</v>
      </c>
      <c r="AA48" s="3">
        <f t="shared" si="58"/>
        <v>0</v>
      </c>
      <c r="AB48" s="3">
        <f t="shared" si="59"/>
        <v>0</v>
      </c>
      <c r="AC48" s="3">
        <f t="shared" si="60"/>
        <v>0</v>
      </c>
      <c r="AD48" s="3">
        <f t="shared" si="61"/>
        <v>0</v>
      </c>
      <c r="AE48" s="3">
        <f t="shared" si="62"/>
        <v>0</v>
      </c>
      <c r="AF48" s="3">
        <f t="shared" si="63"/>
        <v>0</v>
      </c>
      <c r="AG48" s="3">
        <f t="shared" si="64"/>
        <v>0</v>
      </c>
      <c r="AH48" s="3">
        <f t="shared" si="65"/>
        <v>0</v>
      </c>
      <c r="AI48" s="3">
        <f t="shared" si="66"/>
        <v>0</v>
      </c>
      <c r="AJ48" s="3">
        <f t="shared" si="67"/>
        <v>0</v>
      </c>
      <c r="AK48" s="3">
        <f t="shared" si="68"/>
        <v>0</v>
      </c>
      <c r="AL48" s="3">
        <f t="shared" si="69"/>
        <v>0</v>
      </c>
      <c r="AM48" s="3">
        <f t="shared" si="70"/>
        <v>0</v>
      </c>
      <c r="AN48" s="3">
        <f t="shared" si="71"/>
        <v>0</v>
      </c>
      <c r="AO48" s="3">
        <f t="shared" si="72"/>
        <v>0</v>
      </c>
      <c r="AP48" s="3">
        <f t="shared" si="73"/>
        <v>0</v>
      </c>
      <c r="AQ48" s="3">
        <f t="shared" si="74"/>
        <v>0</v>
      </c>
      <c r="AR48" s="3">
        <f t="shared" si="75"/>
        <v>0</v>
      </c>
      <c r="AS48" s="3">
        <f t="shared" si="76"/>
        <v>0</v>
      </c>
      <c r="AT48" s="3">
        <f t="shared" si="77"/>
        <v>0</v>
      </c>
      <c r="AU48" s="3">
        <f t="shared" si="78"/>
        <v>0</v>
      </c>
      <c r="AV48" s="3">
        <f t="shared" si="79"/>
        <v>0</v>
      </c>
      <c r="AW48" s="3">
        <f t="shared" si="80"/>
        <v>0</v>
      </c>
      <c r="AX48" s="3">
        <f t="shared" si="81"/>
        <v>0</v>
      </c>
      <c r="AY48" s="3">
        <f t="shared" si="82"/>
        <v>0</v>
      </c>
      <c r="AZ48" s="3">
        <f t="shared" si="83"/>
        <v>0</v>
      </c>
      <c r="BA48" s="3">
        <f t="shared" si="84"/>
        <v>0</v>
      </c>
      <c r="BB48" s="3">
        <f t="shared" si="85"/>
        <v>0</v>
      </c>
      <c r="BC48" s="3">
        <f t="shared" si="86"/>
        <v>0</v>
      </c>
      <c r="BD48" s="3">
        <f t="shared" si="87"/>
        <v>0</v>
      </c>
      <c r="BE48" s="3">
        <f t="shared" si="88"/>
        <v>0</v>
      </c>
      <c r="BF48" s="3">
        <f t="shared" si="89"/>
        <v>0</v>
      </c>
      <c r="BG48" s="3">
        <f t="shared" si="90"/>
        <v>0</v>
      </c>
      <c r="BH48" s="3">
        <f t="shared" si="91"/>
        <v>0</v>
      </c>
      <c r="BI48" s="3">
        <f t="shared" si="92"/>
        <v>0</v>
      </c>
      <c r="BJ48" s="3">
        <f t="shared" si="93"/>
        <v>0</v>
      </c>
      <c r="BK48" s="3">
        <f t="shared" si="94"/>
        <v>0</v>
      </c>
      <c r="BL48" s="3">
        <f t="shared" si="95"/>
        <v>0</v>
      </c>
      <c r="BM48" s="3">
        <f t="shared" si="96"/>
        <v>0</v>
      </c>
      <c r="BN48" s="3">
        <f t="shared" si="97"/>
        <v>0</v>
      </c>
      <c r="BO48" s="3">
        <f t="shared" si="98"/>
        <v>0</v>
      </c>
      <c r="BP48" s="3">
        <f t="shared" si="99"/>
        <v>0</v>
      </c>
      <c r="BQ48" s="3">
        <f t="shared" si="100"/>
        <v>0</v>
      </c>
      <c r="BR48" s="3">
        <f t="shared" si="101"/>
        <v>0</v>
      </c>
      <c r="BS48" s="3">
        <f t="shared" si="102"/>
        <v>0</v>
      </c>
      <c r="BT48" s="3">
        <f t="shared" si="103"/>
        <v>0</v>
      </c>
      <c r="BU48" s="3">
        <f t="shared" si="104"/>
        <v>0</v>
      </c>
      <c r="BV48" s="3">
        <f t="shared" si="105"/>
        <v>0</v>
      </c>
      <c r="BW48" s="3">
        <f t="shared" si="106"/>
        <v>0</v>
      </c>
      <c r="BX48" s="3">
        <f t="shared" si="107"/>
        <v>0</v>
      </c>
      <c r="BY48" s="3">
        <f t="shared" si="108"/>
        <v>0</v>
      </c>
      <c r="BZ48" s="3">
        <f t="shared" si="109"/>
        <v>0</v>
      </c>
      <c r="CA48" s="3">
        <f t="shared" si="110"/>
        <v>0</v>
      </c>
      <c r="CB48" s="3">
        <f t="shared" si="111"/>
        <v>0</v>
      </c>
      <c r="CC48" s="3">
        <f t="shared" si="112"/>
        <v>0</v>
      </c>
      <c r="CD48" s="3">
        <f t="shared" si="113"/>
        <v>0</v>
      </c>
      <c r="CE48" s="3">
        <f t="shared" si="114"/>
        <v>0</v>
      </c>
      <c r="CF48" s="3">
        <f t="shared" si="115"/>
        <v>0</v>
      </c>
      <c r="CG48" s="3">
        <f t="shared" si="116"/>
        <v>0</v>
      </c>
      <c r="CH48" s="12">
        <f t="shared" si="117"/>
        <v>0</v>
      </c>
    </row>
    <row r="49" spans="1:86" x14ac:dyDescent="0.3">
      <c r="A49" s="568"/>
      <c r="B49" s="11" t="str">
        <f t="shared" si="36"/>
        <v>Miscellaneous</v>
      </c>
      <c r="C49" s="3">
        <v>0</v>
      </c>
      <c r="D49" s="3">
        <v>0</v>
      </c>
      <c r="E49" s="3">
        <v>0</v>
      </c>
      <c r="F49" s="3">
        <v>0</v>
      </c>
      <c r="G49" s="3">
        <f t="shared" si="118"/>
        <v>0</v>
      </c>
      <c r="H49" s="3">
        <f t="shared" si="39"/>
        <v>0</v>
      </c>
      <c r="I49" s="3">
        <f t="shared" si="40"/>
        <v>0</v>
      </c>
      <c r="J49" s="3">
        <f t="shared" si="41"/>
        <v>0</v>
      </c>
      <c r="K49" s="3">
        <f t="shared" si="42"/>
        <v>0</v>
      </c>
      <c r="L49" s="3">
        <f t="shared" si="43"/>
        <v>0</v>
      </c>
      <c r="M49" s="3">
        <f t="shared" si="44"/>
        <v>0</v>
      </c>
      <c r="N49" s="3">
        <f t="shared" si="45"/>
        <v>0</v>
      </c>
      <c r="O49" s="3">
        <f t="shared" si="46"/>
        <v>0</v>
      </c>
      <c r="P49" s="3">
        <f t="shared" si="47"/>
        <v>0</v>
      </c>
      <c r="Q49" s="3">
        <f t="shared" si="48"/>
        <v>0</v>
      </c>
      <c r="R49" s="3">
        <f t="shared" si="49"/>
        <v>0</v>
      </c>
      <c r="S49" s="3">
        <f t="shared" si="50"/>
        <v>0</v>
      </c>
      <c r="T49" s="3">
        <f t="shared" si="51"/>
        <v>0</v>
      </c>
      <c r="U49" s="3">
        <f t="shared" si="52"/>
        <v>0</v>
      </c>
      <c r="V49" s="3">
        <f t="shared" si="53"/>
        <v>0</v>
      </c>
      <c r="W49" s="3">
        <f t="shared" si="54"/>
        <v>0</v>
      </c>
      <c r="X49" s="3">
        <f t="shared" si="55"/>
        <v>0</v>
      </c>
      <c r="Y49" s="3">
        <f t="shared" si="56"/>
        <v>0</v>
      </c>
      <c r="Z49" s="3">
        <f t="shared" si="57"/>
        <v>0</v>
      </c>
      <c r="AA49" s="3">
        <f t="shared" si="58"/>
        <v>0</v>
      </c>
      <c r="AB49" s="3">
        <f t="shared" si="59"/>
        <v>0</v>
      </c>
      <c r="AC49" s="3">
        <f t="shared" si="60"/>
        <v>0</v>
      </c>
      <c r="AD49" s="3">
        <f t="shared" si="61"/>
        <v>0</v>
      </c>
      <c r="AE49" s="3">
        <f t="shared" si="62"/>
        <v>0</v>
      </c>
      <c r="AF49" s="3">
        <f t="shared" si="63"/>
        <v>0</v>
      </c>
      <c r="AG49" s="3">
        <f t="shared" si="64"/>
        <v>0</v>
      </c>
      <c r="AH49" s="3">
        <f t="shared" si="65"/>
        <v>0</v>
      </c>
      <c r="AI49" s="3">
        <f t="shared" si="66"/>
        <v>0</v>
      </c>
      <c r="AJ49" s="3">
        <f t="shared" si="67"/>
        <v>0</v>
      </c>
      <c r="AK49" s="3">
        <f t="shared" si="68"/>
        <v>0</v>
      </c>
      <c r="AL49" s="3">
        <f t="shared" si="69"/>
        <v>0</v>
      </c>
      <c r="AM49" s="3">
        <f t="shared" si="70"/>
        <v>0</v>
      </c>
      <c r="AN49" s="3">
        <f t="shared" si="71"/>
        <v>0</v>
      </c>
      <c r="AO49" s="3">
        <f t="shared" si="72"/>
        <v>0</v>
      </c>
      <c r="AP49" s="3">
        <f t="shared" si="73"/>
        <v>0</v>
      </c>
      <c r="AQ49" s="3">
        <f t="shared" si="74"/>
        <v>0</v>
      </c>
      <c r="AR49" s="3">
        <f t="shared" si="75"/>
        <v>0</v>
      </c>
      <c r="AS49" s="3">
        <f t="shared" si="76"/>
        <v>0</v>
      </c>
      <c r="AT49" s="3">
        <f t="shared" si="77"/>
        <v>0</v>
      </c>
      <c r="AU49" s="3">
        <f t="shared" si="78"/>
        <v>0</v>
      </c>
      <c r="AV49" s="3">
        <f t="shared" si="79"/>
        <v>0</v>
      </c>
      <c r="AW49" s="3">
        <f t="shared" si="80"/>
        <v>0</v>
      </c>
      <c r="AX49" s="3">
        <f t="shared" si="81"/>
        <v>0</v>
      </c>
      <c r="AY49" s="3">
        <f t="shared" si="82"/>
        <v>0</v>
      </c>
      <c r="AZ49" s="3">
        <f t="shared" si="83"/>
        <v>0</v>
      </c>
      <c r="BA49" s="3">
        <f t="shared" si="84"/>
        <v>0</v>
      </c>
      <c r="BB49" s="3">
        <f t="shared" si="85"/>
        <v>0</v>
      </c>
      <c r="BC49" s="3">
        <f t="shared" si="86"/>
        <v>0</v>
      </c>
      <c r="BD49" s="3">
        <f t="shared" si="87"/>
        <v>0</v>
      </c>
      <c r="BE49" s="3">
        <f t="shared" si="88"/>
        <v>0</v>
      </c>
      <c r="BF49" s="3">
        <f t="shared" si="89"/>
        <v>0</v>
      </c>
      <c r="BG49" s="3">
        <f t="shared" si="90"/>
        <v>0</v>
      </c>
      <c r="BH49" s="3">
        <f t="shared" si="91"/>
        <v>0</v>
      </c>
      <c r="BI49" s="3">
        <f t="shared" si="92"/>
        <v>0</v>
      </c>
      <c r="BJ49" s="3">
        <f t="shared" si="93"/>
        <v>0</v>
      </c>
      <c r="BK49" s="3">
        <f t="shared" si="94"/>
        <v>0</v>
      </c>
      <c r="BL49" s="3">
        <f t="shared" si="95"/>
        <v>0</v>
      </c>
      <c r="BM49" s="3">
        <f t="shared" si="96"/>
        <v>0</v>
      </c>
      <c r="BN49" s="3">
        <f t="shared" si="97"/>
        <v>0</v>
      </c>
      <c r="BO49" s="3">
        <f t="shared" si="98"/>
        <v>0</v>
      </c>
      <c r="BP49" s="3">
        <f t="shared" si="99"/>
        <v>0</v>
      </c>
      <c r="BQ49" s="3">
        <f t="shared" si="100"/>
        <v>0</v>
      </c>
      <c r="BR49" s="3">
        <f t="shared" si="101"/>
        <v>0</v>
      </c>
      <c r="BS49" s="3">
        <f t="shared" si="102"/>
        <v>0</v>
      </c>
      <c r="BT49" s="3">
        <f t="shared" si="103"/>
        <v>0</v>
      </c>
      <c r="BU49" s="3">
        <f t="shared" si="104"/>
        <v>0</v>
      </c>
      <c r="BV49" s="3">
        <f t="shared" si="105"/>
        <v>0</v>
      </c>
      <c r="BW49" s="3">
        <f t="shared" si="106"/>
        <v>0</v>
      </c>
      <c r="BX49" s="3">
        <f t="shared" si="107"/>
        <v>0</v>
      </c>
      <c r="BY49" s="3">
        <f t="shared" si="108"/>
        <v>0</v>
      </c>
      <c r="BZ49" s="3">
        <f t="shared" si="109"/>
        <v>0</v>
      </c>
      <c r="CA49" s="3">
        <f t="shared" si="110"/>
        <v>0</v>
      </c>
      <c r="CB49" s="3">
        <f t="shared" si="111"/>
        <v>0</v>
      </c>
      <c r="CC49" s="3">
        <f t="shared" si="112"/>
        <v>0</v>
      </c>
      <c r="CD49" s="3">
        <f t="shared" si="113"/>
        <v>0</v>
      </c>
      <c r="CE49" s="3">
        <f t="shared" si="114"/>
        <v>0</v>
      </c>
      <c r="CF49" s="3">
        <f t="shared" si="115"/>
        <v>0</v>
      </c>
      <c r="CG49" s="3">
        <f t="shared" si="116"/>
        <v>0</v>
      </c>
      <c r="CH49" s="12">
        <f t="shared" si="117"/>
        <v>0</v>
      </c>
    </row>
    <row r="50" spans="1:86" ht="15" customHeight="1" x14ac:dyDescent="0.3">
      <c r="A50" s="568"/>
      <c r="B50" s="11" t="str">
        <f t="shared" si="36"/>
        <v>Motors</v>
      </c>
      <c r="C50" s="3">
        <v>0</v>
      </c>
      <c r="D50" s="3">
        <v>0</v>
      </c>
      <c r="E50" s="3">
        <v>0</v>
      </c>
      <c r="F50" s="3">
        <v>0</v>
      </c>
      <c r="G50" s="3">
        <f t="shared" si="118"/>
        <v>0</v>
      </c>
      <c r="H50" s="3">
        <f t="shared" si="39"/>
        <v>0</v>
      </c>
      <c r="I50" s="3">
        <f t="shared" si="40"/>
        <v>0</v>
      </c>
      <c r="J50" s="3">
        <f t="shared" si="41"/>
        <v>0</v>
      </c>
      <c r="K50" s="3">
        <f t="shared" si="42"/>
        <v>0</v>
      </c>
      <c r="L50" s="3">
        <f t="shared" si="43"/>
        <v>0</v>
      </c>
      <c r="M50" s="3">
        <f t="shared" si="44"/>
        <v>0</v>
      </c>
      <c r="N50" s="3">
        <f t="shared" si="45"/>
        <v>0</v>
      </c>
      <c r="O50" s="3">
        <f t="shared" si="46"/>
        <v>0</v>
      </c>
      <c r="P50" s="3">
        <f t="shared" si="47"/>
        <v>0</v>
      </c>
      <c r="Q50" s="3">
        <f t="shared" si="48"/>
        <v>0</v>
      </c>
      <c r="R50" s="3">
        <f t="shared" si="49"/>
        <v>0</v>
      </c>
      <c r="S50" s="3">
        <f t="shared" si="50"/>
        <v>0</v>
      </c>
      <c r="T50" s="3">
        <f t="shared" si="51"/>
        <v>0</v>
      </c>
      <c r="U50" s="3">
        <f t="shared" si="52"/>
        <v>0</v>
      </c>
      <c r="V50" s="3">
        <f t="shared" si="53"/>
        <v>0</v>
      </c>
      <c r="W50" s="3">
        <f t="shared" si="54"/>
        <v>0</v>
      </c>
      <c r="X50" s="3">
        <f t="shared" si="55"/>
        <v>0</v>
      </c>
      <c r="Y50" s="3">
        <f t="shared" si="56"/>
        <v>0</v>
      </c>
      <c r="Z50" s="3">
        <f t="shared" si="57"/>
        <v>0</v>
      </c>
      <c r="AA50" s="3">
        <f t="shared" si="58"/>
        <v>0</v>
      </c>
      <c r="AB50" s="3">
        <f t="shared" si="59"/>
        <v>0</v>
      </c>
      <c r="AC50" s="3">
        <f t="shared" si="60"/>
        <v>0</v>
      </c>
      <c r="AD50" s="3">
        <f t="shared" si="61"/>
        <v>0</v>
      </c>
      <c r="AE50" s="3">
        <f t="shared" si="62"/>
        <v>0</v>
      </c>
      <c r="AF50" s="3">
        <f t="shared" si="63"/>
        <v>0</v>
      </c>
      <c r="AG50" s="3">
        <f t="shared" si="64"/>
        <v>0</v>
      </c>
      <c r="AH50" s="3">
        <f t="shared" si="65"/>
        <v>0</v>
      </c>
      <c r="AI50" s="3">
        <f t="shared" si="66"/>
        <v>0</v>
      </c>
      <c r="AJ50" s="3">
        <f t="shared" si="67"/>
        <v>0</v>
      </c>
      <c r="AK50" s="3">
        <f t="shared" si="68"/>
        <v>0</v>
      </c>
      <c r="AL50" s="3">
        <f t="shared" si="69"/>
        <v>0</v>
      </c>
      <c r="AM50" s="3">
        <f t="shared" si="70"/>
        <v>0</v>
      </c>
      <c r="AN50" s="3">
        <f t="shared" si="71"/>
        <v>0</v>
      </c>
      <c r="AO50" s="3">
        <f t="shared" si="72"/>
        <v>0</v>
      </c>
      <c r="AP50" s="3">
        <f t="shared" si="73"/>
        <v>0</v>
      </c>
      <c r="AQ50" s="3">
        <f t="shared" si="74"/>
        <v>0</v>
      </c>
      <c r="AR50" s="3">
        <f t="shared" si="75"/>
        <v>0</v>
      </c>
      <c r="AS50" s="3">
        <f t="shared" si="76"/>
        <v>0</v>
      </c>
      <c r="AT50" s="3">
        <f t="shared" si="77"/>
        <v>0</v>
      </c>
      <c r="AU50" s="3">
        <f t="shared" si="78"/>
        <v>0</v>
      </c>
      <c r="AV50" s="3">
        <f t="shared" si="79"/>
        <v>0</v>
      </c>
      <c r="AW50" s="3">
        <f t="shared" si="80"/>
        <v>0</v>
      </c>
      <c r="AX50" s="3">
        <f t="shared" si="81"/>
        <v>0</v>
      </c>
      <c r="AY50" s="3">
        <f t="shared" si="82"/>
        <v>0</v>
      </c>
      <c r="AZ50" s="3">
        <f t="shared" si="83"/>
        <v>0</v>
      </c>
      <c r="BA50" s="3">
        <f t="shared" si="84"/>
        <v>0</v>
      </c>
      <c r="BB50" s="3">
        <f t="shared" si="85"/>
        <v>0</v>
      </c>
      <c r="BC50" s="3">
        <f t="shared" si="86"/>
        <v>0</v>
      </c>
      <c r="BD50" s="3">
        <f t="shared" si="87"/>
        <v>0</v>
      </c>
      <c r="BE50" s="3">
        <f t="shared" si="88"/>
        <v>0</v>
      </c>
      <c r="BF50" s="3">
        <f t="shared" si="89"/>
        <v>0</v>
      </c>
      <c r="BG50" s="3">
        <f t="shared" si="90"/>
        <v>0</v>
      </c>
      <c r="BH50" s="3">
        <f t="shared" si="91"/>
        <v>0</v>
      </c>
      <c r="BI50" s="3">
        <f t="shared" si="92"/>
        <v>0</v>
      </c>
      <c r="BJ50" s="3">
        <f t="shared" si="93"/>
        <v>0</v>
      </c>
      <c r="BK50" s="3">
        <f t="shared" si="94"/>
        <v>0</v>
      </c>
      <c r="BL50" s="3">
        <f t="shared" si="95"/>
        <v>0</v>
      </c>
      <c r="BM50" s="3">
        <f t="shared" si="96"/>
        <v>0</v>
      </c>
      <c r="BN50" s="3">
        <f t="shared" si="97"/>
        <v>0</v>
      </c>
      <c r="BO50" s="3">
        <f t="shared" si="98"/>
        <v>0</v>
      </c>
      <c r="BP50" s="3">
        <f t="shared" si="99"/>
        <v>0</v>
      </c>
      <c r="BQ50" s="3">
        <f t="shared" si="100"/>
        <v>0</v>
      </c>
      <c r="BR50" s="3">
        <f t="shared" si="101"/>
        <v>0</v>
      </c>
      <c r="BS50" s="3">
        <f t="shared" si="102"/>
        <v>0</v>
      </c>
      <c r="BT50" s="3">
        <f t="shared" si="103"/>
        <v>0</v>
      </c>
      <c r="BU50" s="3">
        <f t="shared" si="104"/>
        <v>0</v>
      </c>
      <c r="BV50" s="3">
        <f t="shared" si="105"/>
        <v>0</v>
      </c>
      <c r="BW50" s="3">
        <f t="shared" si="106"/>
        <v>0</v>
      </c>
      <c r="BX50" s="3">
        <f t="shared" si="107"/>
        <v>0</v>
      </c>
      <c r="BY50" s="3">
        <f t="shared" si="108"/>
        <v>0</v>
      </c>
      <c r="BZ50" s="3">
        <f t="shared" si="109"/>
        <v>0</v>
      </c>
      <c r="CA50" s="3">
        <f t="shared" si="110"/>
        <v>0</v>
      </c>
      <c r="CB50" s="3">
        <f t="shared" si="111"/>
        <v>0</v>
      </c>
      <c r="CC50" s="3">
        <f t="shared" si="112"/>
        <v>0</v>
      </c>
      <c r="CD50" s="3">
        <f t="shared" si="113"/>
        <v>0</v>
      </c>
      <c r="CE50" s="3">
        <f t="shared" si="114"/>
        <v>0</v>
      </c>
      <c r="CF50" s="3">
        <f t="shared" si="115"/>
        <v>0</v>
      </c>
      <c r="CG50" s="3">
        <f t="shared" si="116"/>
        <v>0</v>
      </c>
      <c r="CH50" s="12">
        <f t="shared" si="117"/>
        <v>0</v>
      </c>
    </row>
    <row r="51" spans="1:86" x14ac:dyDescent="0.3">
      <c r="A51" s="568"/>
      <c r="B51" s="11" t="str">
        <f t="shared" si="36"/>
        <v>Process</v>
      </c>
      <c r="C51" s="3">
        <v>0</v>
      </c>
      <c r="D51" s="3">
        <v>0</v>
      </c>
      <c r="E51" s="3">
        <v>0</v>
      </c>
      <c r="F51" s="3">
        <v>0</v>
      </c>
      <c r="G51" s="3">
        <f t="shared" si="118"/>
        <v>0</v>
      </c>
      <c r="H51" s="3">
        <f t="shared" si="39"/>
        <v>0</v>
      </c>
      <c r="I51" s="3">
        <f t="shared" si="40"/>
        <v>0</v>
      </c>
      <c r="J51" s="3">
        <f t="shared" si="41"/>
        <v>0</v>
      </c>
      <c r="K51" s="3">
        <f t="shared" si="42"/>
        <v>0</v>
      </c>
      <c r="L51" s="3">
        <f t="shared" si="43"/>
        <v>0</v>
      </c>
      <c r="M51" s="3">
        <f t="shared" si="44"/>
        <v>0</v>
      </c>
      <c r="N51" s="3">
        <f t="shared" si="45"/>
        <v>0</v>
      </c>
      <c r="O51" s="3">
        <f t="shared" si="46"/>
        <v>0</v>
      </c>
      <c r="P51" s="3">
        <f t="shared" si="47"/>
        <v>0</v>
      </c>
      <c r="Q51" s="3">
        <f t="shared" si="48"/>
        <v>0</v>
      </c>
      <c r="R51" s="3">
        <f t="shared" si="49"/>
        <v>0</v>
      </c>
      <c r="S51" s="3">
        <f t="shared" si="50"/>
        <v>0</v>
      </c>
      <c r="T51" s="3">
        <f t="shared" si="51"/>
        <v>0</v>
      </c>
      <c r="U51" s="3">
        <f t="shared" si="52"/>
        <v>0</v>
      </c>
      <c r="V51" s="3">
        <f t="shared" si="53"/>
        <v>0</v>
      </c>
      <c r="W51" s="3">
        <f t="shared" si="54"/>
        <v>0</v>
      </c>
      <c r="X51" s="3">
        <f t="shared" si="55"/>
        <v>0</v>
      </c>
      <c r="Y51" s="3">
        <f t="shared" si="56"/>
        <v>0</v>
      </c>
      <c r="Z51" s="3">
        <f t="shared" si="57"/>
        <v>0</v>
      </c>
      <c r="AA51" s="3">
        <f t="shared" si="58"/>
        <v>0</v>
      </c>
      <c r="AB51" s="3">
        <f t="shared" si="59"/>
        <v>0</v>
      </c>
      <c r="AC51" s="3">
        <f t="shared" si="60"/>
        <v>0</v>
      </c>
      <c r="AD51" s="3">
        <f t="shared" si="61"/>
        <v>0</v>
      </c>
      <c r="AE51" s="3">
        <f t="shared" si="62"/>
        <v>0</v>
      </c>
      <c r="AF51" s="3">
        <f t="shared" si="63"/>
        <v>0</v>
      </c>
      <c r="AG51" s="3">
        <f t="shared" si="64"/>
        <v>0</v>
      </c>
      <c r="AH51" s="3">
        <f t="shared" si="65"/>
        <v>0</v>
      </c>
      <c r="AI51" s="3">
        <f t="shared" si="66"/>
        <v>0</v>
      </c>
      <c r="AJ51" s="3">
        <f t="shared" si="67"/>
        <v>0</v>
      </c>
      <c r="AK51" s="3">
        <f t="shared" si="68"/>
        <v>0</v>
      </c>
      <c r="AL51" s="3">
        <f t="shared" si="69"/>
        <v>0</v>
      </c>
      <c r="AM51" s="3">
        <f t="shared" si="70"/>
        <v>0</v>
      </c>
      <c r="AN51" s="3">
        <f t="shared" si="71"/>
        <v>0</v>
      </c>
      <c r="AO51" s="3">
        <f t="shared" si="72"/>
        <v>0</v>
      </c>
      <c r="AP51" s="3">
        <f t="shared" si="73"/>
        <v>0</v>
      </c>
      <c r="AQ51" s="3">
        <f t="shared" si="74"/>
        <v>0</v>
      </c>
      <c r="AR51" s="3">
        <f t="shared" si="75"/>
        <v>0</v>
      </c>
      <c r="AS51" s="3">
        <f t="shared" si="76"/>
        <v>0</v>
      </c>
      <c r="AT51" s="3">
        <f t="shared" si="77"/>
        <v>0</v>
      </c>
      <c r="AU51" s="3">
        <f t="shared" si="78"/>
        <v>0</v>
      </c>
      <c r="AV51" s="3">
        <f t="shared" si="79"/>
        <v>0</v>
      </c>
      <c r="AW51" s="3">
        <f t="shared" si="80"/>
        <v>0</v>
      </c>
      <c r="AX51" s="3">
        <f t="shared" si="81"/>
        <v>0</v>
      </c>
      <c r="AY51" s="3">
        <f t="shared" si="82"/>
        <v>0</v>
      </c>
      <c r="AZ51" s="3">
        <f t="shared" si="83"/>
        <v>0</v>
      </c>
      <c r="BA51" s="3">
        <f t="shared" si="84"/>
        <v>0</v>
      </c>
      <c r="BB51" s="3">
        <f t="shared" si="85"/>
        <v>0</v>
      </c>
      <c r="BC51" s="3">
        <f t="shared" si="86"/>
        <v>0</v>
      </c>
      <c r="BD51" s="3">
        <f t="shared" si="87"/>
        <v>0</v>
      </c>
      <c r="BE51" s="3">
        <f t="shared" si="88"/>
        <v>0</v>
      </c>
      <c r="BF51" s="3">
        <f t="shared" si="89"/>
        <v>0</v>
      </c>
      <c r="BG51" s="3">
        <f t="shared" si="90"/>
        <v>0</v>
      </c>
      <c r="BH51" s="3">
        <f t="shared" si="91"/>
        <v>0</v>
      </c>
      <c r="BI51" s="3">
        <f t="shared" si="92"/>
        <v>0</v>
      </c>
      <c r="BJ51" s="3">
        <f t="shared" si="93"/>
        <v>0</v>
      </c>
      <c r="BK51" s="3">
        <f t="shared" si="94"/>
        <v>0</v>
      </c>
      <c r="BL51" s="3">
        <f t="shared" si="95"/>
        <v>0</v>
      </c>
      <c r="BM51" s="3">
        <f t="shared" si="96"/>
        <v>0</v>
      </c>
      <c r="BN51" s="3">
        <f t="shared" si="97"/>
        <v>0</v>
      </c>
      <c r="BO51" s="3">
        <f t="shared" si="98"/>
        <v>0</v>
      </c>
      <c r="BP51" s="3">
        <f t="shared" si="99"/>
        <v>0</v>
      </c>
      <c r="BQ51" s="3">
        <f t="shared" si="100"/>
        <v>0</v>
      </c>
      <c r="BR51" s="3">
        <f t="shared" si="101"/>
        <v>0</v>
      </c>
      <c r="BS51" s="3">
        <f t="shared" si="102"/>
        <v>0</v>
      </c>
      <c r="BT51" s="3">
        <f t="shared" si="103"/>
        <v>0</v>
      </c>
      <c r="BU51" s="3">
        <f t="shared" si="104"/>
        <v>0</v>
      </c>
      <c r="BV51" s="3">
        <f t="shared" si="105"/>
        <v>0</v>
      </c>
      <c r="BW51" s="3">
        <f t="shared" si="106"/>
        <v>0</v>
      </c>
      <c r="BX51" s="3">
        <f t="shared" si="107"/>
        <v>0</v>
      </c>
      <c r="BY51" s="3">
        <f t="shared" si="108"/>
        <v>0</v>
      </c>
      <c r="BZ51" s="3">
        <f t="shared" si="109"/>
        <v>0</v>
      </c>
      <c r="CA51" s="3">
        <f t="shared" si="110"/>
        <v>0</v>
      </c>
      <c r="CB51" s="3">
        <f t="shared" si="111"/>
        <v>0</v>
      </c>
      <c r="CC51" s="3">
        <f t="shared" si="112"/>
        <v>0</v>
      </c>
      <c r="CD51" s="3">
        <f t="shared" si="113"/>
        <v>0</v>
      </c>
      <c r="CE51" s="3">
        <f t="shared" si="114"/>
        <v>0</v>
      </c>
      <c r="CF51" s="3">
        <f t="shared" si="115"/>
        <v>0</v>
      </c>
      <c r="CG51" s="3">
        <f t="shared" si="116"/>
        <v>0</v>
      </c>
      <c r="CH51" s="12">
        <f t="shared" si="117"/>
        <v>0</v>
      </c>
    </row>
    <row r="52" spans="1:86" x14ac:dyDescent="0.3">
      <c r="A52" s="568"/>
      <c r="B52" s="11" t="str">
        <f t="shared" si="36"/>
        <v>Refrigeration</v>
      </c>
      <c r="C52" s="3">
        <v>0</v>
      </c>
      <c r="D52" s="3">
        <v>0</v>
      </c>
      <c r="E52" s="3">
        <v>0</v>
      </c>
      <c r="F52" s="3">
        <v>0</v>
      </c>
      <c r="G52" s="3">
        <f t="shared" si="118"/>
        <v>0</v>
      </c>
      <c r="H52" s="3">
        <f t="shared" si="39"/>
        <v>0</v>
      </c>
      <c r="I52" s="3">
        <f t="shared" si="40"/>
        <v>0</v>
      </c>
      <c r="J52" s="3">
        <f t="shared" si="41"/>
        <v>0</v>
      </c>
      <c r="K52" s="3">
        <f t="shared" si="42"/>
        <v>0</v>
      </c>
      <c r="L52" s="3">
        <f t="shared" si="43"/>
        <v>0</v>
      </c>
      <c r="M52" s="3">
        <f t="shared" si="44"/>
        <v>0</v>
      </c>
      <c r="N52" s="3">
        <f t="shared" si="45"/>
        <v>0</v>
      </c>
      <c r="O52" s="3">
        <f t="shared" si="46"/>
        <v>0</v>
      </c>
      <c r="P52" s="3">
        <f t="shared" si="47"/>
        <v>0</v>
      </c>
      <c r="Q52" s="3">
        <f t="shared" si="48"/>
        <v>0</v>
      </c>
      <c r="R52" s="3">
        <f t="shared" si="49"/>
        <v>0</v>
      </c>
      <c r="S52" s="3">
        <f t="shared" si="50"/>
        <v>0</v>
      </c>
      <c r="T52" s="3">
        <f t="shared" si="51"/>
        <v>0</v>
      </c>
      <c r="U52" s="3">
        <f t="shared" si="52"/>
        <v>0</v>
      </c>
      <c r="V52" s="3">
        <f t="shared" si="53"/>
        <v>0</v>
      </c>
      <c r="W52" s="3">
        <f t="shared" si="54"/>
        <v>0</v>
      </c>
      <c r="X52" s="3">
        <f t="shared" si="55"/>
        <v>0</v>
      </c>
      <c r="Y52" s="3">
        <f t="shared" si="56"/>
        <v>0</v>
      </c>
      <c r="Z52" s="3">
        <f t="shared" si="57"/>
        <v>0</v>
      </c>
      <c r="AA52" s="3">
        <f t="shared" si="58"/>
        <v>0</v>
      </c>
      <c r="AB52" s="3">
        <f t="shared" si="59"/>
        <v>0</v>
      </c>
      <c r="AC52" s="3">
        <f t="shared" si="60"/>
        <v>0</v>
      </c>
      <c r="AD52" s="3">
        <f t="shared" si="61"/>
        <v>0</v>
      </c>
      <c r="AE52" s="3">
        <f t="shared" si="62"/>
        <v>0</v>
      </c>
      <c r="AF52" s="3">
        <f t="shared" si="63"/>
        <v>0</v>
      </c>
      <c r="AG52" s="3">
        <f t="shared" si="64"/>
        <v>0</v>
      </c>
      <c r="AH52" s="3">
        <f t="shared" si="65"/>
        <v>0</v>
      </c>
      <c r="AI52" s="3">
        <f t="shared" si="66"/>
        <v>0</v>
      </c>
      <c r="AJ52" s="3">
        <f t="shared" si="67"/>
        <v>0</v>
      </c>
      <c r="AK52" s="3">
        <f t="shared" si="68"/>
        <v>0</v>
      </c>
      <c r="AL52" s="3">
        <f t="shared" si="69"/>
        <v>0</v>
      </c>
      <c r="AM52" s="3">
        <f t="shared" si="70"/>
        <v>0</v>
      </c>
      <c r="AN52" s="3">
        <f t="shared" si="71"/>
        <v>0</v>
      </c>
      <c r="AO52" s="3">
        <f t="shared" si="72"/>
        <v>0</v>
      </c>
      <c r="AP52" s="3">
        <f t="shared" si="73"/>
        <v>0</v>
      </c>
      <c r="AQ52" s="3">
        <f t="shared" si="74"/>
        <v>0</v>
      </c>
      <c r="AR52" s="3">
        <f t="shared" si="75"/>
        <v>0</v>
      </c>
      <c r="AS52" s="3">
        <f t="shared" si="76"/>
        <v>0</v>
      </c>
      <c r="AT52" s="3">
        <f t="shared" si="77"/>
        <v>0</v>
      </c>
      <c r="AU52" s="3">
        <f t="shared" si="78"/>
        <v>0</v>
      </c>
      <c r="AV52" s="3">
        <f t="shared" si="79"/>
        <v>0</v>
      </c>
      <c r="AW52" s="3">
        <f t="shared" si="80"/>
        <v>0</v>
      </c>
      <c r="AX52" s="3">
        <f t="shared" si="81"/>
        <v>0</v>
      </c>
      <c r="AY52" s="3">
        <f t="shared" si="82"/>
        <v>0</v>
      </c>
      <c r="AZ52" s="3">
        <f t="shared" si="83"/>
        <v>0</v>
      </c>
      <c r="BA52" s="3">
        <f t="shared" si="84"/>
        <v>0</v>
      </c>
      <c r="BB52" s="3">
        <f t="shared" si="85"/>
        <v>0</v>
      </c>
      <c r="BC52" s="3">
        <f t="shared" si="86"/>
        <v>0</v>
      </c>
      <c r="BD52" s="3">
        <f t="shared" si="87"/>
        <v>0</v>
      </c>
      <c r="BE52" s="3">
        <f t="shared" si="88"/>
        <v>0</v>
      </c>
      <c r="BF52" s="3">
        <f t="shared" si="89"/>
        <v>0</v>
      </c>
      <c r="BG52" s="3">
        <f t="shared" si="90"/>
        <v>0</v>
      </c>
      <c r="BH52" s="3">
        <f t="shared" si="91"/>
        <v>0</v>
      </c>
      <c r="BI52" s="3">
        <f t="shared" si="92"/>
        <v>0</v>
      </c>
      <c r="BJ52" s="3">
        <f t="shared" si="93"/>
        <v>0</v>
      </c>
      <c r="BK52" s="3">
        <f t="shared" si="94"/>
        <v>0</v>
      </c>
      <c r="BL52" s="3">
        <f t="shared" si="95"/>
        <v>0</v>
      </c>
      <c r="BM52" s="3">
        <f t="shared" si="96"/>
        <v>0</v>
      </c>
      <c r="BN52" s="3">
        <f t="shared" si="97"/>
        <v>0</v>
      </c>
      <c r="BO52" s="3">
        <f t="shared" si="98"/>
        <v>0</v>
      </c>
      <c r="BP52" s="3">
        <f t="shared" si="99"/>
        <v>0</v>
      </c>
      <c r="BQ52" s="3">
        <f t="shared" si="100"/>
        <v>0</v>
      </c>
      <c r="BR52" s="3">
        <f t="shared" si="101"/>
        <v>0</v>
      </c>
      <c r="BS52" s="3">
        <f t="shared" si="102"/>
        <v>0</v>
      </c>
      <c r="BT52" s="3">
        <f t="shared" si="103"/>
        <v>0</v>
      </c>
      <c r="BU52" s="3">
        <f t="shared" si="104"/>
        <v>0</v>
      </c>
      <c r="BV52" s="3">
        <f t="shared" si="105"/>
        <v>0</v>
      </c>
      <c r="BW52" s="3">
        <f t="shared" si="106"/>
        <v>0</v>
      </c>
      <c r="BX52" s="3">
        <f t="shared" si="107"/>
        <v>0</v>
      </c>
      <c r="BY52" s="3">
        <f t="shared" si="108"/>
        <v>0</v>
      </c>
      <c r="BZ52" s="3">
        <f t="shared" si="109"/>
        <v>0</v>
      </c>
      <c r="CA52" s="3">
        <f t="shared" si="110"/>
        <v>0</v>
      </c>
      <c r="CB52" s="3">
        <f t="shared" si="111"/>
        <v>0</v>
      </c>
      <c r="CC52" s="3">
        <f t="shared" si="112"/>
        <v>0</v>
      </c>
      <c r="CD52" s="3">
        <f t="shared" si="113"/>
        <v>0</v>
      </c>
      <c r="CE52" s="3">
        <f t="shared" si="114"/>
        <v>0</v>
      </c>
      <c r="CF52" s="3">
        <f t="shared" si="115"/>
        <v>0</v>
      </c>
      <c r="CG52" s="3">
        <f t="shared" si="116"/>
        <v>0</v>
      </c>
      <c r="CH52" s="12">
        <f t="shared" si="117"/>
        <v>0</v>
      </c>
    </row>
    <row r="53" spans="1:86" x14ac:dyDescent="0.3">
      <c r="A53" s="568"/>
      <c r="B53" s="11" t="str">
        <f t="shared" si="36"/>
        <v>Water Heating</v>
      </c>
      <c r="C53" s="3">
        <v>0</v>
      </c>
      <c r="D53" s="3">
        <v>0</v>
      </c>
      <c r="E53" s="3">
        <v>0</v>
      </c>
      <c r="F53" s="3">
        <v>0</v>
      </c>
      <c r="G53" s="3">
        <f t="shared" si="118"/>
        <v>0</v>
      </c>
      <c r="H53" s="3">
        <f t="shared" si="39"/>
        <v>0</v>
      </c>
      <c r="I53" s="3">
        <f t="shared" si="40"/>
        <v>0</v>
      </c>
      <c r="J53" s="3">
        <f t="shared" si="41"/>
        <v>0</v>
      </c>
      <c r="K53" s="3">
        <f t="shared" si="42"/>
        <v>0</v>
      </c>
      <c r="L53" s="3">
        <f t="shared" si="43"/>
        <v>0</v>
      </c>
      <c r="M53" s="3">
        <f t="shared" si="44"/>
        <v>0</v>
      </c>
      <c r="N53" s="3">
        <f t="shared" si="45"/>
        <v>0</v>
      </c>
      <c r="O53" s="3">
        <f t="shared" si="46"/>
        <v>0</v>
      </c>
      <c r="P53" s="3">
        <f t="shared" si="47"/>
        <v>0</v>
      </c>
      <c r="Q53" s="3">
        <f t="shared" si="48"/>
        <v>0</v>
      </c>
      <c r="R53" s="3">
        <f t="shared" si="49"/>
        <v>0</v>
      </c>
      <c r="S53" s="3">
        <f t="shared" si="50"/>
        <v>0</v>
      </c>
      <c r="T53" s="3">
        <f t="shared" si="51"/>
        <v>0</v>
      </c>
      <c r="U53" s="3">
        <f t="shared" si="52"/>
        <v>0</v>
      </c>
      <c r="V53" s="3">
        <f t="shared" si="53"/>
        <v>0</v>
      </c>
      <c r="W53" s="3">
        <f t="shared" si="54"/>
        <v>0</v>
      </c>
      <c r="X53" s="3">
        <f t="shared" si="55"/>
        <v>0</v>
      </c>
      <c r="Y53" s="3">
        <f t="shared" si="56"/>
        <v>0</v>
      </c>
      <c r="Z53" s="3">
        <f t="shared" si="57"/>
        <v>0</v>
      </c>
      <c r="AA53" s="3">
        <f t="shared" si="58"/>
        <v>0</v>
      </c>
      <c r="AB53" s="3">
        <f t="shared" si="59"/>
        <v>0</v>
      </c>
      <c r="AC53" s="3">
        <f t="shared" si="60"/>
        <v>0</v>
      </c>
      <c r="AD53" s="3">
        <f t="shared" si="61"/>
        <v>0</v>
      </c>
      <c r="AE53" s="3">
        <f t="shared" si="62"/>
        <v>0</v>
      </c>
      <c r="AF53" s="3">
        <f t="shared" si="63"/>
        <v>0</v>
      </c>
      <c r="AG53" s="3">
        <f t="shared" si="64"/>
        <v>0</v>
      </c>
      <c r="AH53" s="3">
        <f t="shared" si="65"/>
        <v>0</v>
      </c>
      <c r="AI53" s="3">
        <f t="shared" si="66"/>
        <v>0</v>
      </c>
      <c r="AJ53" s="3">
        <f t="shared" si="67"/>
        <v>0</v>
      </c>
      <c r="AK53" s="3">
        <f t="shared" si="68"/>
        <v>0</v>
      </c>
      <c r="AL53" s="3">
        <f t="shared" si="69"/>
        <v>0</v>
      </c>
      <c r="AM53" s="3">
        <f t="shared" si="70"/>
        <v>0</v>
      </c>
      <c r="AN53" s="3">
        <f t="shared" si="71"/>
        <v>0</v>
      </c>
      <c r="AO53" s="3">
        <f t="shared" si="72"/>
        <v>0</v>
      </c>
      <c r="AP53" s="3">
        <f t="shared" si="73"/>
        <v>0</v>
      </c>
      <c r="AQ53" s="3">
        <f t="shared" si="74"/>
        <v>0</v>
      </c>
      <c r="AR53" s="3">
        <f t="shared" si="75"/>
        <v>0</v>
      </c>
      <c r="AS53" s="3">
        <f t="shared" si="76"/>
        <v>0</v>
      </c>
      <c r="AT53" s="3">
        <f t="shared" si="77"/>
        <v>0</v>
      </c>
      <c r="AU53" s="3">
        <f t="shared" si="78"/>
        <v>0</v>
      </c>
      <c r="AV53" s="3">
        <f t="shared" si="79"/>
        <v>0</v>
      </c>
      <c r="AW53" s="3">
        <f t="shared" si="80"/>
        <v>0</v>
      </c>
      <c r="AX53" s="3">
        <f t="shared" si="81"/>
        <v>0</v>
      </c>
      <c r="AY53" s="3">
        <f t="shared" si="82"/>
        <v>0</v>
      </c>
      <c r="AZ53" s="3">
        <f t="shared" si="83"/>
        <v>0</v>
      </c>
      <c r="BA53" s="3">
        <f t="shared" si="84"/>
        <v>0</v>
      </c>
      <c r="BB53" s="3">
        <f t="shared" si="85"/>
        <v>0</v>
      </c>
      <c r="BC53" s="3">
        <f t="shared" si="86"/>
        <v>0</v>
      </c>
      <c r="BD53" s="3">
        <f t="shared" si="87"/>
        <v>0</v>
      </c>
      <c r="BE53" s="3">
        <f t="shared" si="88"/>
        <v>0</v>
      </c>
      <c r="BF53" s="3">
        <f t="shared" si="89"/>
        <v>0</v>
      </c>
      <c r="BG53" s="3">
        <f t="shared" si="90"/>
        <v>0</v>
      </c>
      <c r="BH53" s="3">
        <f t="shared" si="91"/>
        <v>0</v>
      </c>
      <c r="BI53" s="3">
        <f t="shared" si="92"/>
        <v>0</v>
      </c>
      <c r="BJ53" s="3">
        <f t="shared" si="93"/>
        <v>0</v>
      </c>
      <c r="BK53" s="3">
        <f t="shared" si="94"/>
        <v>0</v>
      </c>
      <c r="BL53" s="3">
        <f t="shared" si="95"/>
        <v>0</v>
      </c>
      <c r="BM53" s="3">
        <f t="shared" si="96"/>
        <v>0</v>
      </c>
      <c r="BN53" s="3">
        <f t="shared" si="97"/>
        <v>0</v>
      </c>
      <c r="BO53" s="3">
        <f t="shared" si="98"/>
        <v>0</v>
      </c>
      <c r="BP53" s="3">
        <f t="shared" si="99"/>
        <v>0</v>
      </c>
      <c r="BQ53" s="3">
        <f t="shared" si="100"/>
        <v>0</v>
      </c>
      <c r="BR53" s="3">
        <f t="shared" si="101"/>
        <v>0</v>
      </c>
      <c r="BS53" s="3">
        <f t="shared" si="102"/>
        <v>0</v>
      </c>
      <c r="BT53" s="3">
        <f t="shared" si="103"/>
        <v>0</v>
      </c>
      <c r="BU53" s="3">
        <f t="shared" si="104"/>
        <v>0</v>
      </c>
      <c r="BV53" s="3">
        <f t="shared" si="105"/>
        <v>0</v>
      </c>
      <c r="BW53" s="3">
        <f t="shared" si="106"/>
        <v>0</v>
      </c>
      <c r="BX53" s="3">
        <f t="shared" si="107"/>
        <v>0</v>
      </c>
      <c r="BY53" s="3">
        <f t="shared" si="108"/>
        <v>0</v>
      </c>
      <c r="BZ53" s="3">
        <f t="shared" si="109"/>
        <v>0</v>
      </c>
      <c r="CA53" s="3">
        <f t="shared" si="110"/>
        <v>0</v>
      </c>
      <c r="CB53" s="3">
        <f t="shared" si="111"/>
        <v>0</v>
      </c>
      <c r="CC53" s="3">
        <f t="shared" si="112"/>
        <v>0</v>
      </c>
      <c r="CD53" s="3">
        <f t="shared" si="113"/>
        <v>0</v>
      </c>
      <c r="CE53" s="3">
        <f t="shared" si="114"/>
        <v>0</v>
      </c>
      <c r="CF53" s="3">
        <f t="shared" si="115"/>
        <v>0</v>
      </c>
      <c r="CG53" s="3">
        <f t="shared" si="116"/>
        <v>0</v>
      </c>
      <c r="CH53" s="12">
        <f t="shared" si="117"/>
        <v>0</v>
      </c>
    </row>
    <row r="54" spans="1:86" ht="15" customHeight="1" x14ac:dyDescent="0.3">
      <c r="A54" s="568"/>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222" t="str">
        <f t="shared" si="36"/>
        <v>Monthly kWh</v>
      </c>
      <c r="C55" s="276">
        <f>SUM(C41:C54)</f>
        <v>0</v>
      </c>
      <c r="D55" s="276">
        <f t="shared" ref="D55:BO55" si="119">SUM(D41:D54)</f>
        <v>0</v>
      </c>
      <c r="E55" s="276">
        <f t="shared" si="119"/>
        <v>0</v>
      </c>
      <c r="F55" s="276">
        <f t="shared" si="119"/>
        <v>0</v>
      </c>
      <c r="G55" s="276">
        <f t="shared" si="119"/>
        <v>0</v>
      </c>
      <c r="H55" s="276">
        <f t="shared" si="119"/>
        <v>0</v>
      </c>
      <c r="I55" s="276">
        <f t="shared" si="119"/>
        <v>0</v>
      </c>
      <c r="J55" s="276">
        <f t="shared" si="119"/>
        <v>0</v>
      </c>
      <c r="K55" s="276">
        <f t="shared" si="119"/>
        <v>0</v>
      </c>
      <c r="L55" s="276">
        <f t="shared" si="119"/>
        <v>0</v>
      </c>
      <c r="M55" s="276">
        <f t="shared" si="119"/>
        <v>0</v>
      </c>
      <c r="N55" s="276">
        <f t="shared" si="119"/>
        <v>0</v>
      </c>
      <c r="O55" s="276">
        <f t="shared" si="119"/>
        <v>0</v>
      </c>
      <c r="P55" s="276">
        <f t="shared" si="119"/>
        <v>0</v>
      </c>
      <c r="Q55" s="276">
        <f t="shared" si="119"/>
        <v>0</v>
      </c>
      <c r="R55" s="276">
        <f t="shared" si="119"/>
        <v>0</v>
      </c>
      <c r="S55" s="276">
        <f t="shared" si="119"/>
        <v>0</v>
      </c>
      <c r="T55" s="276">
        <f t="shared" si="119"/>
        <v>0</v>
      </c>
      <c r="U55" s="276">
        <f t="shared" si="119"/>
        <v>0</v>
      </c>
      <c r="V55" s="276">
        <f t="shared" si="119"/>
        <v>0</v>
      </c>
      <c r="W55" s="276">
        <f t="shared" si="119"/>
        <v>0</v>
      </c>
      <c r="X55" s="276">
        <f t="shared" si="119"/>
        <v>0</v>
      </c>
      <c r="Y55" s="276">
        <f t="shared" si="119"/>
        <v>0</v>
      </c>
      <c r="Z55" s="276">
        <f t="shared" si="119"/>
        <v>0</v>
      </c>
      <c r="AA55" s="276">
        <f t="shared" si="119"/>
        <v>0</v>
      </c>
      <c r="AB55" s="276">
        <f t="shared" si="119"/>
        <v>0</v>
      </c>
      <c r="AC55" s="276">
        <f t="shared" si="119"/>
        <v>0</v>
      </c>
      <c r="AD55" s="276">
        <f t="shared" si="119"/>
        <v>0</v>
      </c>
      <c r="AE55" s="276">
        <f t="shared" si="119"/>
        <v>0</v>
      </c>
      <c r="AF55" s="276">
        <f t="shared" si="119"/>
        <v>0</v>
      </c>
      <c r="AG55" s="276">
        <f t="shared" si="119"/>
        <v>0</v>
      </c>
      <c r="AH55" s="276">
        <f t="shared" si="119"/>
        <v>0</v>
      </c>
      <c r="AI55" s="276">
        <f t="shared" si="119"/>
        <v>0</v>
      </c>
      <c r="AJ55" s="276">
        <f t="shared" si="119"/>
        <v>0</v>
      </c>
      <c r="AK55" s="276">
        <f t="shared" si="119"/>
        <v>0</v>
      </c>
      <c r="AL55" s="276">
        <f t="shared" si="119"/>
        <v>0</v>
      </c>
      <c r="AM55" s="276">
        <f t="shared" si="119"/>
        <v>0</v>
      </c>
      <c r="AN55" s="276">
        <f t="shared" si="119"/>
        <v>0</v>
      </c>
      <c r="AO55" s="276">
        <f t="shared" si="119"/>
        <v>0</v>
      </c>
      <c r="AP55" s="276">
        <f t="shared" si="119"/>
        <v>0</v>
      </c>
      <c r="AQ55" s="276">
        <f t="shared" si="119"/>
        <v>0</v>
      </c>
      <c r="AR55" s="276">
        <f t="shared" si="119"/>
        <v>0</v>
      </c>
      <c r="AS55" s="276">
        <f t="shared" si="119"/>
        <v>0</v>
      </c>
      <c r="AT55" s="276">
        <f t="shared" si="119"/>
        <v>0</v>
      </c>
      <c r="AU55" s="276">
        <f t="shared" si="119"/>
        <v>0</v>
      </c>
      <c r="AV55" s="276">
        <f t="shared" si="119"/>
        <v>0</v>
      </c>
      <c r="AW55" s="276">
        <f t="shared" si="119"/>
        <v>0</v>
      </c>
      <c r="AX55" s="276">
        <f t="shared" si="119"/>
        <v>0</v>
      </c>
      <c r="AY55" s="276">
        <f t="shared" si="119"/>
        <v>0</v>
      </c>
      <c r="AZ55" s="276">
        <f t="shared" si="119"/>
        <v>0</v>
      </c>
      <c r="BA55" s="276">
        <f t="shared" si="119"/>
        <v>0</v>
      </c>
      <c r="BB55" s="276">
        <f t="shared" si="119"/>
        <v>0</v>
      </c>
      <c r="BC55" s="276">
        <f t="shared" si="119"/>
        <v>0</v>
      </c>
      <c r="BD55" s="276">
        <f t="shared" si="119"/>
        <v>0</v>
      </c>
      <c r="BE55" s="276">
        <f t="shared" si="119"/>
        <v>0</v>
      </c>
      <c r="BF55" s="276">
        <f t="shared" si="119"/>
        <v>0</v>
      </c>
      <c r="BG55" s="276">
        <f t="shared" si="119"/>
        <v>0</v>
      </c>
      <c r="BH55" s="276">
        <f t="shared" si="119"/>
        <v>0</v>
      </c>
      <c r="BI55" s="276">
        <f t="shared" si="119"/>
        <v>0</v>
      </c>
      <c r="BJ55" s="276">
        <f t="shared" si="119"/>
        <v>0</v>
      </c>
      <c r="BK55" s="276">
        <f t="shared" si="119"/>
        <v>0</v>
      </c>
      <c r="BL55" s="276">
        <f t="shared" si="119"/>
        <v>0</v>
      </c>
      <c r="BM55" s="276">
        <f t="shared" si="119"/>
        <v>0</v>
      </c>
      <c r="BN55" s="276">
        <f t="shared" si="119"/>
        <v>0</v>
      </c>
      <c r="BO55" s="276">
        <f t="shared" si="119"/>
        <v>0</v>
      </c>
      <c r="BP55" s="276">
        <f t="shared" ref="BP55:CH55" si="120">SUM(BP41:BP54)</f>
        <v>0</v>
      </c>
      <c r="BQ55" s="276">
        <f t="shared" si="120"/>
        <v>0</v>
      </c>
      <c r="BR55" s="276">
        <f t="shared" si="120"/>
        <v>0</v>
      </c>
      <c r="BS55" s="276">
        <f t="shared" si="120"/>
        <v>0</v>
      </c>
      <c r="BT55" s="276">
        <f t="shared" si="120"/>
        <v>0</v>
      </c>
      <c r="BU55" s="276">
        <f t="shared" si="120"/>
        <v>0</v>
      </c>
      <c r="BV55" s="276">
        <f t="shared" si="120"/>
        <v>0</v>
      </c>
      <c r="BW55" s="276">
        <f t="shared" si="120"/>
        <v>0</v>
      </c>
      <c r="BX55" s="276">
        <f t="shared" si="120"/>
        <v>0</v>
      </c>
      <c r="BY55" s="276">
        <f t="shared" si="120"/>
        <v>0</v>
      </c>
      <c r="BZ55" s="276">
        <f t="shared" si="120"/>
        <v>0</v>
      </c>
      <c r="CA55" s="276">
        <f t="shared" si="120"/>
        <v>0</v>
      </c>
      <c r="CB55" s="276">
        <f t="shared" si="120"/>
        <v>0</v>
      </c>
      <c r="CC55" s="276">
        <f t="shared" si="120"/>
        <v>0</v>
      </c>
      <c r="CD55" s="276">
        <f t="shared" si="120"/>
        <v>0</v>
      </c>
      <c r="CE55" s="276">
        <f t="shared" si="120"/>
        <v>0</v>
      </c>
      <c r="CF55" s="276">
        <f t="shared" si="120"/>
        <v>0</v>
      </c>
      <c r="CG55" s="276">
        <f t="shared" si="120"/>
        <v>0</v>
      </c>
      <c r="CH55" s="279">
        <f t="shared" si="120"/>
        <v>0</v>
      </c>
    </row>
    <row r="56" spans="1:86" x14ac:dyDescent="0.3">
      <c r="A56" s="8"/>
      <c r="B56" s="299"/>
      <c r="C56" s="9"/>
      <c r="D56" s="299"/>
      <c r="E56" s="9"/>
      <c r="F56" s="299"/>
      <c r="G56" s="299"/>
      <c r="H56" s="9"/>
      <c r="I56" s="299"/>
      <c r="J56" s="299"/>
      <c r="K56" s="9"/>
      <c r="L56" s="299"/>
      <c r="M56" s="299"/>
      <c r="N56" s="9"/>
      <c r="O56" s="299"/>
      <c r="P56" s="299"/>
      <c r="Q56" s="9"/>
      <c r="R56" s="299"/>
      <c r="S56" s="299"/>
      <c r="T56" s="9"/>
      <c r="U56" s="299"/>
      <c r="V56" s="299"/>
      <c r="W56" s="9"/>
      <c r="X56" s="299"/>
      <c r="Y56" s="299"/>
      <c r="Z56" s="9"/>
      <c r="AA56" s="299"/>
      <c r="AB56" s="299"/>
      <c r="AC56" s="9"/>
      <c r="AD56" s="299"/>
      <c r="AE56" s="299"/>
      <c r="AF56" s="9"/>
      <c r="AG56" s="299"/>
      <c r="AH56" s="299"/>
      <c r="AI56" s="9"/>
      <c r="AJ56" s="299"/>
      <c r="AK56" s="299"/>
      <c r="AL56" s="9"/>
      <c r="AM56" s="299"/>
      <c r="AN56" s="299"/>
      <c r="AO56" s="9"/>
      <c r="AP56" s="299"/>
      <c r="AQ56" s="299"/>
      <c r="AR56" s="9"/>
      <c r="AS56" s="299"/>
      <c r="AT56" s="299"/>
      <c r="AU56" s="9"/>
      <c r="AV56" s="299"/>
      <c r="AW56" s="299"/>
      <c r="AX56" s="9"/>
      <c r="AY56" s="299"/>
      <c r="AZ56" s="299"/>
      <c r="BA56" s="9"/>
      <c r="BB56" s="299"/>
      <c r="BC56" s="299"/>
      <c r="BD56" s="9"/>
      <c r="BE56" s="299"/>
      <c r="BF56" s="299"/>
      <c r="BG56" s="9"/>
      <c r="BH56" s="299"/>
      <c r="BI56" s="299"/>
      <c r="BJ56" s="9"/>
      <c r="BK56" s="299"/>
      <c r="BL56" s="299"/>
      <c r="BM56" s="9"/>
      <c r="BN56" s="299"/>
      <c r="BO56" s="299"/>
      <c r="BP56" s="9"/>
      <c r="BQ56" s="299"/>
      <c r="BR56" s="299"/>
      <c r="BS56" s="9"/>
      <c r="BT56" s="299"/>
      <c r="BU56" s="299"/>
      <c r="BV56" s="9"/>
      <c r="BW56" s="299"/>
      <c r="BX56" s="299"/>
      <c r="BY56" s="9"/>
      <c r="BZ56" s="299"/>
      <c r="CA56" s="299"/>
      <c r="CB56" s="9"/>
      <c r="CC56" s="299"/>
      <c r="CD56" s="299"/>
      <c r="CE56" s="9"/>
      <c r="CF56" s="299"/>
      <c r="CG56" s="299"/>
      <c r="CH56" s="9"/>
    </row>
    <row r="57" spans="1:86" ht="15" thickBot="1" x14ac:dyDescent="0.35">
      <c r="A57" s="240" t="s">
        <v>183</v>
      </c>
      <c r="B57" s="240"/>
      <c r="C57" s="240"/>
      <c r="D57" s="240"/>
      <c r="E57" s="240"/>
      <c r="F57" s="240"/>
      <c r="G57" s="240"/>
      <c r="H57" s="240"/>
      <c r="I57" s="240"/>
      <c r="J57" s="240"/>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row>
    <row r="58" spans="1:86" ht="16.2" thickBot="1" x14ac:dyDescent="0.35">
      <c r="A58" s="570" t="s">
        <v>17</v>
      </c>
      <c r="B58" s="18" t="s">
        <v>10</v>
      </c>
      <c r="C58" s="174">
        <f>C$4</f>
        <v>44927</v>
      </c>
      <c r="D58" s="174">
        <f t="shared" ref="D58:BO58" si="121">D$4</f>
        <v>44958</v>
      </c>
      <c r="E58" s="174">
        <f t="shared" si="121"/>
        <v>44986</v>
      </c>
      <c r="F58" s="174">
        <f t="shared" si="121"/>
        <v>45017</v>
      </c>
      <c r="G58" s="174">
        <f t="shared" si="121"/>
        <v>45047</v>
      </c>
      <c r="H58" s="174">
        <f t="shared" si="121"/>
        <v>45078</v>
      </c>
      <c r="I58" s="174">
        <f t="shared" si="121"/>
        <v>45108</v>
      </c>
      <c r="J58" s="174">
        <f t="shared" si="121"/>
        <v>45139</v>
      </c>
      <c r="K58" s="174">
        <f t="shared" si="121"/>
        <v>45170</v>
      </c>
      <c r="L58" s="174">
        <f t="shared" si="121"/>
        <v>45200</v>
      </c>
      <c r="M58" s="174">
        <f t="shared" si="121"/>
        <v>45231</v>
      </c>
      <c r="N58" s="174">
        <f t="shared" si="121"/>
        <v>45261</v>
      </c>
      <c r="O58" s="174">
        <f t="shared" si="121"/>
        <v>45292</v>
      </c>
      <c r="P58" s="174">
        <f t="shared" si="121"/>
        <v>45323</v>
      </c>
      <c r="Q58" s="174">
        <f t="shared" si="121"/>
        <v>45352</v>
      </c>
      <c r="R58" s="174">
        <f t="shared" si="121"/>
        <v>45383</v>
      </c>
      <c r="S58" s="174">
        <f t="shared" si="121"/>
        <v>45413</v>
      </c>
      <c r="T58" s="174">
        <f t="shared" si="121"/>
        <v>45444</v>
      </c>
      <c r="U58" s="174">
        <f t="shared" si="121"/>
        <v>45474</v>
      </c>
      <c r="V58" s="174">
        <f t="shared" si="121"/>
        <v>45505</v>
      </c>
      <c r="W58" s="174">
        <f t="shared" si="121"/>
        <v>45536</v>
      </c>
      <c r="X58" s="174">
        <f t="shared" si="121"/>
        <v>45566</v>
      </c>
      <c r="Y58" s="174">
        <f t="shared" si="121"/>
        <v>45597</v>
      </c>
      <c r="Z58" s="174">
        <f t="shared" si="121"/>
        <v>45627</v>
      </c>
      <c r="AA58" s="174">
        <f t="shared" si="121"/>
        <v>45658</v>
      </c>
      <c r="AB58" s="174">
        <f t="shared" si="121"/>
        <v>45689</v>
      </c>
      <c r="AC58" s="174">
        <f t="shared" si="121"/>
        <v>45717</v>
      </c>
      <c r="AD58" s="174">
        <f t="shared" si="121"/>
        <v>45748</v>
      </c>
      <c r="AE58" s="174">
        <f t="shared" si="121"/>
        <v>45778</v>
      </c>
      <c r="AF58" s="174">
        <f t="shared" si="121"/>
        <v>45809</v>
      </c>
      <c r="AG58" s="174">
        <f t="shared" si="121"/>
        <v>45839</v>
      </c>
      <c r="AH58" s="174">
        <f t="shared" si="121"/>
        <v>45870</v>
      </c>
      <c r="AI58" s="174">
        <f t="shared" si="121"/>
        <v>45901</v>
      </c>
      <c r="AJ58" s="174">
        <f t="shared" si="121"/>
        <v>45931</v>
      </c>
      <c r="AK58" s="174">
        <f t="shared" si="121"/>
        <v>45962</v>
      </c>
      <c r="AL58" s="174">
        <f t="shared" si="121"/>
        <v>45992</v>
      </c>
      <c r="AM58" s="174">
        <f t="shared" si="121"/>
        <v>46023</v>
      </c>
      <c r="AN58" s="174">
        <f t="shared" si="121"/>
        <v>46054</v>
      </c>
      <c r="AO58" s="174">
        <f t="shared" si="121"/>
        <v>46082</v>
      </c>
      <c r="AP58" s="174">
        <f t="shared" si="121"/>
        <v>46113</v>
      </c>
      <c r="AQ58" s="174">
        <f t="shared" si="121"/>
        <v>46143</v>
      </c>
      <c r="AR58" s="174">
        <f t="shared" si="121"/>
        <v>46174</v>
      </c>
      <c r="AS58" s="174">
        <f t="shared" si="121"/>
        <v>46204</v>
      </c>
      <c r="AT58" s="174">
        <f t="shared" si="121"/>
        <v>46235</v>
      </c>
      <c r="AU58" s="174">
        <f t="shared" si="121"/>
        <v>46266</v>
      </c>
      <c r="AV58" s="174">
        <f t="shared" si="121"/>
        <v>46296</v>
      </c>
      <c r="AW58" s="174">
        <f t="shared" si="121"/>
        <v>46327</v>
      </c>
      <c r="AX58" s="174">
        <f t="shared" si="121"/>
        <v>46357</v>
      </c>
      <c r="AY58" s="174">
        <f t="shared" si="121"/>
        <v>46388</v>
      </c>
      <c r="AZ58" s="174">
        <f t="shared" si="121"/>
        <v>46419</v>
      </c>
      <c r="BA58" s="174">
        <f t="shared" si="121"/>
        <v>46447</v>
      </c>
      <c r="BB58" s="174">
        <f t="shared" si="121"/>
        <v>46478</v>
      </c>
      <c r="BC58" s="174">
        <f t="shared" si="121"/>
        <v>46508</v>
      </c>
      <c r="BD58" s="174">
        <f t="shared" si="121"/>
        <v>46539</v>
      </c>
      <c r="BE58" s="174">
        <f t="shared" si="121"/>
        <v>46569</v>
      </c>
      <c r="BF58" s="174">
        <f t="shared" si="121"/>
        <v>46600</v>
      </c>
      <c r="BG58" s="174">
        <f t="shared" si="121"/>
        <v>46631</v>
      </c>
      <c r="BH58" s="174">
        <f t="shared" si="121"/>
        <v>46661</v>
      </c>
      <c r="BI58" s="174">
        <f t="shared" si="121"/>
        <v>46692</v>
      </c>
      <c r="BJ58" s="174">
        <f t="shared" si="121"/>
        <v>46722</v>
      </c>
      <c r="BK58" s="174">
        <f t="shared" si="121"/>
        <v>46753</v>
      </c>
      <c r="BL58" s="174">
        <f t="shared" si="121"/>
        <v>46784</v>
      </c>
      <c r="BM58" s="174">
        <f t="shared" si="121"/>
        <v>46813</v>
      </c>
      <c r="BN58" s="174">
        <f t="shared" si="121"/>
        <v>46844</v>
      </c>
      <c r="BO58" s="174">
        <f t="shared" si="121"/>
        <v>46874</v>
      </c>
      <c r="BP58" s="174">
        <f t="shared" ref="BP58:CH58" si="122">BP$4</f>
        <v>46905</v>
      </c>
      <c r="BQ58" s="174">
        <f t="shared" si="122"/>
        <v>46935</v>
      </c>
      <c r="BR58" s="174">
        <f t="shared" si="122"/>
        <v>46966</v>
      </c>
      <c r="BS58" s="174">
        <f t="shared" si="122"/>
        <v>46997</v>
      </c>
      <c r="BT58" s="174">
        <f t="shared" si="122"/>
        <v>47027</v>
      </c>
      <c r="BU58" s="174">
        <f t="shared" si="122"/>
        <v>47058</v>
      </c>
      <c r="BV58" s="174">
        <f t="shared" si="122"/>
        <v>47088</v>
      </c>
      <c r="BW58" s="174">
        <f t="shared" si="122"/>
        <v>47119</v>
      </c>
      <c r="BX58" s="174">
        <f t="shared" si="122"/>
        <v>47150</v>
      </c>
      <c r="BY58" s="174">
        <f t="shared" si="122"/>
        <v>47178</v>
      </c>
      <c r="BZ58" s="174">
        <f t="shared" si="122"/>
        <v>47209</v>
      </c>
      <c r="CA58" s="174">
        <f t="shared" si="122"/>
        <v>47239</v>
      </c>
      <c r="CB58" s="174">
        <f t="shared" si="122"/>
        <v>47270</v>
      </c>
      <c r="CC58" s="174">
        <f t="shared" si="122"/>
        <v>47300</v>
      </c>
      <c r="CD58" s="174">
        <f t="shared" si="122"/>
        <v>47331</v>
      </c>
      <c r="CE58" s="174">
        <f t="shared" si="122"/>
        <v>47362</v>
      </c>
      <c r="CF58" s="174">
        <f t="shared" si="122"/>
        <v>47392</v>
      </c>
      <c r="CG58" s="174">
        <f t="shared" si="122"/>
        <v>47423</v>
      </c>
      <c r="CH58" s="175">
        <f t="shared" si="122"/>
        <v>47453</v>
      </c>
    </row>
    <row r="59" spans="1:86" ht="15" customHeight="1" x14ac:dyDescent="0.3">
      <c r="A59" s="571"/>
      <c r="B59" s="14" t="str">
        <f t="shared" ref="B59:B72" si="123">B41</f>
        <v>Air Comp</v>
      </c>
      <c r="C59" s="30">
        <f>((C5*0.5)-C41)*C78*C93*C$2</f>
        <v>0</v>
      </c>
      <c r="D59" s="30">
        <f>((D5*0.5)+C23-D41)*D78*D93*D$2</f>
        <v>0</v>
      </c>
      <c r="E59" s="30">
        <f t="shared" ref="E59:BP59" si="124">((E5*0.5)+D23-E41)*E78*E93*E$2</f>
        <v>0</v>
      </c>
      <c r="F59" s="30">
        <f t="shared" si="124"/>
        <v>0</v>
      </c>
      <c r="G59" s="30">
        <f t="shared" si="124"/>
        <v>0</v>
      </c>
      <c r="H59" s="30">
        <f t="shared" si="124"/>
        <v>0</v>
      </c>
      <c r="I59" s="30">
        <f t="shared" si="124"/>
        <v>0</v>
      </c>
      <c r="J59" s="30">
        <f t="shared" si="124"/>
        <v>0</v>
      </c>
      <c r="K59" s="30">
        <f t="shared" si="124"/>
        <v>0</v>
      </c>
      <c r="L59" s="30">
        <f t="shared" si="124"/>
        <v>0</v>
      </c>
      <c r="M59" s="30">
        <f t="shared" si="124"/>
        <v>0</v>
      </c>
      <c r="N59" s="30">
        <f t="shared" si="124"/>
        <v>0</v>
      </c>
      <c r="O59" s="30">
        <f t="shared" si="124"/>
        <v>0</v>
      </c>
      <c r="P59" s="30">
        <f t="shared" si="124"/>
        <v>0</v>
      </c>
      <c r="Q59" s="30">
        <f t="shared" si="124"/>
        <v>0</v>
      </c>
      <c r="R59" s="30">
        <f t="shared" si="124"/>
        <v>0</v>
      </c>
      <c r="S59" s="30">
        <f t="shared" si="124"/>
        <v>0</v>
      </c>
      <c r="T59" s="30">
        <f t="shared" si="124"/>
        <v>0</v>
      </c>
      <c r="U59" s="30">
        <f t="shared" si="124"/>
        <v>0</v>
      </c>
      <c r="V59" s="30">
        <f t="shared" si="124"/>
        <v>0</v>
      </c>
      <c r="W59" s="30">
        <f t="shared" si="124"/>
        <v>0</v>
      </c>
      <c r="X59" s="30">
        <f t="shared" si="124"/>
        <v>0</v>
      </c>
      <c r="Y59" s="30">
        <f t="shared" si="124"/>
        <v>0</v>
      </c>
      <c r="Z59" s="30">
        <f t="shared" si="124"/>
        <v>0</v>
      </c>
      <c r="AA59" s="30">
        <f t="shared" si="124"/>
        <v>0</v>
      </c>
      <c r="AB59" s="30">
        <f t="shared" si="124"/>
        <v>0</v>
      </c>
      <c r="AC59" s="30">
        <f t="shared" si="124"/>
        <v>0</v>
      </c>
      <c r="AD59" s="30">
        <f t="shared" si="124"/>
        <v>0</v>
      </c>
      <c r="AE59" s="30">
        <f t="shared" si="124"/>
        <v>0</v>
      </c>
      <c r="AF59" s="30">
        <f t="shared" si="124"/>
        <v>0</v>
      </c>
      <c r="AG59" s="30">
        <f t="shared" si="124"/>
        <v>0</v>
      </c>
      <c r="AH59" s="30">
        <f t="shared" si="124"/>
        <v>0</v>
      </c>
      <c r="AI59" s="30">
        <f t="shared" si="124"/>
        <v>0</v>
      </c>
      <c r="AJ59" s="30">
        <f t="shared" si="124"/>
        <v>0</v>
      </c>
      <c r="AK59" s="30">
        <f t="shared" si="124"/>
        <v>0</v>
      </c>
      <c r="AL59" s="30">
        <f t="shared" si="124"/>
        <v>0</v>
      </c>
      <c r="AM59" s="30">
        <f t="shared" si="124"/>
        <v>0</v>
      </c>
      <c r="AN59" s="30">
        <f t="shared" si="124"/>
        <v>0</v>
      </c>
      <c r="AO59" s="30">
        <f t="shared" si="124"/>
        <v>0</v>
      </c>
      <c r="AP59" s="30">
        <f t="shared" si="124"/>
        <v>0</v>
      </c>
      <c r="AQ59" s="30">
        <f t="shared" si="124"/>
        <v>0</v>
      </c>
      <c r="AR59" s="30">
        <f t="shared" si="124"/>
        <v>0</v>
      </c>
      <c r="AS59" s="30">
        <f t="shared" si="124"/>
        <v>0</v>
      </c>
      <c r="AT59" s="30">
        <f t="shared" si="124"/>
        <v>0</v>
      </c>
      <c r="AU59" s="30">
        <f t="shared" si="124"/>
        <v>0</v>
      </c>
      <c r="AV59" s="30">
        <f t="shared" si="124"/>
        <v>0</v>
      </c>
      <c r="AW59" s="30">
        <f t="shared" si="124"/>
        <v>0</v>
      </c>
      <c r="AX59" s="30">
        <f t="shared" si="124"/>
        <v>0</v>
      </c>
      <c r="AY59" s="30">
        <f t="shared" si="124"/>
        <v>0</v>
      </c>
      <c r="AZ59" s="30">
        <f t="shared" si="124"/>
        <v>0</v>
      </c>
      <c r="BA59" s="30">
        <f t="shared" si="124"/>
        <v>0</v>
      </c>
      <c r="BB59" s="30">
        <f t="shared" si="124"/>
        <v>0</v>
      </c>
      <c r="BC59" s="30">
        <f t="shared" si="124"/>
        <v>0</v>
      </c>
      <c r="BD59" s="30">
        <f t="shared" si="124"/>
        <v>0</v>
      </c>
      <c r="BE59" s="30">
        <f t="shared" si="124"/>
        <v>0</v>
      </c>
      <c r="BF59" s="30">
        <f t="shared" si="124"/>
        <v>0</v>
      </c>
      <c r="BG59" s="30">
        <f t="shared" si="124"/>
        <v>0</v>
      </c>
      <c r="BH59" s="30">
        <f t="shared" si="124"/>
        <v>0</v>
      </c>
      <c r="BI59" s="30">
        <f t="shared" si="124"/>
        <v>0</v>
      </c>
      <c r="BJ59" s="30">
        <f t="shared" si="124"/>
        <v>0</v>
      </c>
      <c r="BK59" s="30">
        <f t="shared" si="124"/>
        <v>0</v>
      </c>
      <c r="BL59" s="30">
        <f t="shared" si="124"/>
        <v>0</v>
      </c>
      <c r="BM59" s="30">
        <f t="shared" si="124"/>
        <v>0</v>
      </c>
      <c r="BN59" s="30">
        <f t="shared" si="124"/>
        <v>0</v>
      </c>
      <c r="BO59" s="30">
        <f t="shared" si="124"/>
        <v>0</v>
      </c>
      <c r="BP59" s="30">
        <f t="shared" si="124"/>
        <v>0</v>
      </c>
      <c r="BQ59" s="30">
        <f t="shared" ref="BQ59:CH59" si="125">((BQ5*0.5)+BP23-BQ41)*BQ78*BQ93*BQ$2</f>
        <v>0</v>
      </c>
      <c r="BR59" s="30">
        <f t="shared" si="125"/>
        <v>0</v>
      </c>
      <c r="BS59" s="30">
        <f t="shared" si="125"/>
        <v>0</v>
      </c>
      <c r="BT59" s="30">
        <f t="shared" si="125"/>
        <v>0</v>
      </c>
      <c r="BU59" s="30">
        <f t="shared" si="125"/>
        <v>0</v>
      </c>
      <c r="BV59" s="30">
        <f t="shared" si="125"/>
        <v>0</v>
      </c>
      <c r="BW59" s="30">
        <f t="shared" si="125"/>
        <v>0</v>
      </c>
      <c r="BX59" s="30">
        <f t="shared" si="125"/>
        <v>0</v>
      </c>
      <c r="BY59" s="30">
        <f t="shared" si="125"/>
        <v>0</v>
      </c>
      <c r="BZ59" s="30">
        <f t="shared" si="125"/>
        <v>0</v>
      </c>
      <c r="CA59" s="30">
        <f t="shared" si="125"/>
        <v>0</v>
      </c>
      <c r="CB59" s="30">
        <f t="shared" si="125"/>
        <v>0</v>
      </c>
      <c r="CC59" s="30">
        <f t="shared" si="125"/>
        <v>0</v>
      </c>
      <c r="CD59" s="30">
        <f t="shared" si="125"/>
        <v>0</v>
      </c>
      <c r="CE59" s="30">
        <f t="shared" si="125"/>
        <v>0</v>
      </c>
      <c r="CF59" s="30">
        <f t="shared" si="125"/>
        <v>0</v>
      </c>
      <c r="CG59" s="30">
        <f t="shared" si="125"/>
        <v>0</v>
      </c>
      <c r="CH59" s="33">
        <f t="shared" si="125"/>
        <v>0</v>
      </c>
    </row>
    <row r="60" spans="1:86" ht="15.6" x14ac:dyDescent="0.3">
      <c r="A60" s="571"/>
      <c r="B60" s="14" t="str">
        <f t="shared" si="123"/>
        <v>Building Shell</v>
      </c>
      <c r="C60" s="30">
        <f t="shared" ref="C60:C71" si="126">((C6*0.5)-C42)*C79*C94*C$2</f>
        <v>0</v>
      </c>
      <c r="D60" s="30">
        <f t="shared" ref="D60:BO60" si="127">((D6*0.5)+C24-D42)*D79*D94*D$2</f>
        <v>0</v>
      </c>
      <c r="E60" s="30">
        <f t="shared" si="127"/>
        <v>0</v>
      </c>
      <c r="F60" s="30">
        <f t="shared" si="127"/>
        <v>0</v>
      </c>
      <c r="G60" s="30">
        <f t="shared" si="127"/>
        <v>0</v>
      </c>
      <c r="H60" s="30">
        <f t="shared" si="127"/>
        <v>0</v>
      </c>
      <c r="I60" s="30">
        <f t="shared" si="127"/>
        <v>0</v>
      </c>
      <c r="J60" s="30">
        <f t="shared" si="127"/>
        <v>0</v>
      </c>
      <c r="K60" s="30">
        <f t="shared" si="127"/>
        <v>0</v>
      </c>
      <c r="L60" s="30">
        <f t="shared" si="127"/>
        <v>0</v>
      </c>
      <c r="M60" s="30">
        <f t="shared" si="127"/>
        <v>0</v>
      </c>
      <c r="N60" s="30">
        <f t="shared" si="127"/>
        <v>0</v>
      </c>
      <c r="O60" s="30">
        <f t="shared" si="127"/>
        <v>0</v>
      </c>
      <c r="P60" s="30">
        <f t="shared" si="127"/>
        <v>0</v>
      </c>
      <c r="Q60" s="30">
        <f t="shared" si="127"/>
        <v>0</v>
      </c>
      <c r="R60" s="30">
        <f t="shared" si="127"/>
        <v>0</v>
      </c>
      <c r="S60" s="30">
        <f t="shared" si="127"/>
        <v>0</v>
      </c>
      <c r="T60" s="30">
        <f t="shared" si="127"/>
        <v>0</v>
      </c>
      <c r="U60" s="30">
        <f t="shared" si="127"/>
        <v>0</v>
      </c>
      <c r="V60" s="30">
        <f t="shared" si="127"/>
        <v>0</v>
      </c>
      <c r="W60" s="30">
        <f t="shared" si="127"/>
        <v>0</v>
      </c>
      <c r="X60" s="30">
        <f t="shared" si="127"/>
        <v>0</v>
      </c>
      <c r="Y60" s="30">
        <f t="shared" si="127"/>
        <v>0</v>
      </c>
      <c r="Z60" s="30">
        <f t="shared" si="127"/>
        <v>0</v>
      </c>
      <c r="AA60" s="30">
        <f t="shared" si="127"/>
        <v>0</v>
      </c>
      <c r="AB60" s="30">
        <f t="shared" si="127"/>
        <v>0</v>
      </c>
      <c r="AC60" s="30">
        <f t="shared" si="127"/>
        <v>0</v>
      </c>
      <c r="AD60" s="30">
        <f t="shared" si="127"/>
        <v>0</v>
      </c>
      <c r="AE60" s="30">
        <f t="shared" si="127"/>
        <v>0</v>
      </c>
      <c r="AF60" s="30">
        <f t="shared" si="127"/>
        <v>0</v>
      </c>
      <c r="AG60" s="30">
        <f t="shared" si="127"/>
        <v>0</v>
      </c>
      <c r="AH60" s="30">
        <f t="shared" si="127"/>
        <v>0</v>
      </c>
      <c r="AI60" s="30">
        <f t="shared" si="127"/>
        <v>0</v>
      </c>
      <c r="AJ60" s="30">
        <f t="shared" si="127"/>
        <v>0</v>
      </c>
      <c r="AK60" s="30">
        <f t="shared" si="127"/>
        <v>0</v>
      </c>
      <c r="AL60" s="30">
        <f t="shared" si="127"/>
        <v>0</v>
      </c>
      <c r="AM60" s="30">
        <f t="shared" si="127"/>
        <v>0</v>
      </c>
      <c r="AN60" s="30">
        <f t="shared" si="127"/>
        <v>0</v>
      </c>
      <c r="AO60" s="30">
        <f t="shared" si="127"/>
        <v>0</v>
      </c>
      <c r="AP60" s="30">
        <f t="shared" si="127"/>
        <v>0</v>
      </c>
      <c r="AQ60" s="30">
        <f t="shared" si="127"/>
        <v>0</v>
      </c>
      <c r="AR60" s="30">
        <f t="shared" si="127"/>
        <v>0</v>
      </c>
      <c r="AS60" s="30">
        <f t="shared" si="127"/>
        <v>0</v>
      </c>
      <c r="AT60" s="30">
        <f t="shared" si="127"/>
        <v>0</v>
      </c>
      <c r="AU60" s="30">
        <f t="shared" si="127"/>
        <v>0</v>
      </c>
      <c r="AV60" s="30">
        <f t="shared" si="127"/>
        <v>0</v>
      </c>
      <c r="AW60" s="30">
        <f t="shared" si="127"/>
        <v>0</v>
      </c>
      <c r="AX60" s="30">
        <f t="shared" si="127"/>
        <v>0</v>
      </c>
      <c r="AY60" s="30">
        <f t="shared" si="127"/>
        <v>0</v>
      </c>
      <c r="AZ60" s="30">
        <f t="shared" si="127"/>
        <v>0</v>
      </c>
      <c r="BA60" s="30">
        <f t="shared" si="127"/>
        <v>0</v>
      </c>
      <c r="BB60" s="30">
        <f t="shared" si="127"/>
        <v>0</v>
      </c>
      <c r="BC60" s="30">
        <f t="shared" si="127"/>
        <v>0</v>
      </c>
      <c r="BD60" s="30">
        <f t="shared" si="127"/>
        <v>0</v>
      </c>
      <c r="BE60" s="30">
        <f t="shared" si="127"/>
        <v>0</v>
      </c>
      <c r="BF60" s="30">
        <f t="shared" si="127"/>
        <v>0</v>
      </c>
      <c r="BG60" s="30">
        <f t="shared" si="127"/>
        <v>0</v>
      </c>
      <c r="BH60" s="30">
        <f t="shared" si="127"/>
        <v>0</v>
      </c>
      <c r="BI60" s="30">
        <f t="shared" si="127"/>
        <v>0</v>
      </c>
      <c r="BJ60" s="30">
        <f t="shared" si="127"/>
        <v>0</v>
      </c>
      <c r="BK60" s="30">
        <f t="shared" si="127"/>
        <v>0</v>
      </c>
      <c r="BL60" s="30">
        <f t="shared" si="127"/>
        <v>0</v>
      </c>
      <c r="BM60" s="30">
        <f t="shared" si="127"/>
        <v>0</v>
      </c>
      <c r="BN60" s="30">
        <f t="shared" si="127"/>
        <v>0</v>
      </c>
      <c r="BO60" s="30">
        <f t="shared" si="127"/>
        <v>0</v>
      </c>
      <c r="BP60" s="30">
        <f t="shared" ref="BP60:CH60" si="128">((BP6*0.5)+BO24-BP42)*BP79*BP94*BP$2</f>
        <v>0</v>
      </c>
      <c r="BQ60" s="30">
        <f t="shared" si="128"/>
        <v>0</v>
      </c>
      <c r="BR60" s="30">
        <f t="shared" si="128"/>
        <v>0</v>
      </c>
      <c r="BS60" s="30">
        <f t="shared" si="128"/>
        <v>0</v>
      </c>
      <c r="BT60" s="30">
        <f t="shared" si="128"/>
        <v>0</v>
      </c>
      <c r="BU60" s="30">
        <f t="shared" si="128"/>
        <v>0</v>
      </c>
      <c r="BV60" s="30">
        <f t="shared" si="128"/>
        <v>0</v>
      </c>
      <c r="BW60" s="30">
        <f t="shared" si="128"/>
        <v>0</v>
      </c>
      <c r="BX60" s="30">
        <f t="shared" si="128"/>
        <v>0</v>
      </c>
      <c r="BY60" s="30">
        <f t="shared" si="128"/>
        <v>0</v>
      </c>
      <c r="BZ60" s="30">
        <f t="shared" si="128"/>
        <v>0</v>
      </c>
      <c r="CA60" s="30">
        <f t="shared" si="128"/>
        <v>0</v>
      </c>
      <c r="CB60" s="30">
        <f t="shared" si="128"/>
        <v>0</v>
      </c>
      <c r="CC60" s="30">
        <f t="shared" si="128"/>
        <v>0</v>
      </c>
      <c r="CD60" s="30">
        <f t="shared" si="128"/>
        <v>0</v>
      </c>
      <c r="CE60" s="30">
        <f t="shared" si="128"/>
        <v>0</v>
      </c>
      <c r="CF60" s="30">
        <f t="shared" si="128"/>
        <v>0</v>
      </c>
      <c r="CG60" s="30">
        <f t="shared" si="128"/>
        <v>0</v>
      </c>
      <c r="CH60" s="33">
        <f t="shared" si="128"/>
        <v>0</v>
      </c>
    </row>
    <row r="61" spans="1:86" ht="15.6" x14ac:dyDescent="0.3">
      <c r="A61" s="571"/>
      <c r="B61" s="14" t="str">
        <f t="shared" si="123"/>
        <v>Cooking</v>
      </c>
      <c r="C61" s="30">
        <f t="shared" si="126"/>
        <v>0</v>
      </c>
      <c r="D61" s="30">
        <f t="shared" ref="D61:BO61" si="129">((D7*0.5)+C25-D43)*D80*D95*D$2</f>
        <v>0</v>
      </c>
      <c r="E61" s="30">
        <f t="shared" si="129"/>
        <v>0</v>
      </c>
      <c r="F61" s="30">
        <f t="shared" si="129"/>
        <v>0</v>
      </c>
      <c r="G61" s="30">
        <f t="shared" si="129"/>
        <v>0</v>
      </c>
      <c r="H61" s="30">
        <f t="shared" si="129"/>
        <v>0</v>
      </c>
      <c r="I61" s="30">
        <f t="shared" si="129"/>
        <v>0</v>
      </c>
      <c r="J61" s="30">
        <f t="shared" si="129"/>
        <v>0</v>
      </c>
      <c r="K61" s="30">
        <f t="shared" si="129"/>
        <v>0</v>
      </c>
      <c r="L61" s="30">
        <f t="shared" si="129"/>
        <v>0</v>
      </c>
      <c r="M61" s="30">
        <f t="shared" si="129"/>
        <v>0</v>
      </c>
      <c r="N61" s="30">
        <f t="shared" si="129"/>
        <v>0</v>
      </c>
      <c r="O61" s="30">
        <f t="shared" si="129"/>
        <v>0</v>
      </c>
      <c r="P61" s="30">
        <f t="shared" si="129"/>
        <v>0</v>
      </c>
      <c r="Q61" s="30">
        <f t="shared" si="129"/>
        <v>0</v>
      </c>
      <c r="R61" s="30">
        <f t="shared" si="129"/>
        <v>0</v>
      </c>
      <c r="S61" s="30">
        <f t="shared" si="129"/>
        <v>0</v>
      </c>
      <c r="T61" s="30">
        <f t="shared" si="129"/>
        <v>0</v>
      </c>
      <c r="U61" s="30">
        <f t="shared" si="129"/>
        <v>0</v>
      </c>
      <c r="V61" s="30">
        <f t="shared" si="129"/>
        <v>0</v>
      </c>
      <c r="W61" s="30">
        <f t="shared" si="129"/>
        <v>0</v>
      </c>
      <c r="X61" s="30">
        <f t="shared" si="129"/>
        <v>0</v>
      </c>
      <c r="Y61" s="30">
        <f t="shared" si="129"/>
        <v>0</v>
      </c>
      <c r="Z61" s="30">
        <f t="shared" si="129"/>
        <v>0</v>
      </c>
      <c r="AA61" s="30">
        <f t="shared" si="129"/>
        <v>0</v>
      </c>
      <c r="AB61" s="30">
        <f t="shared" si="129"/>
        <v>0</v>
      </c>
      <c r="AC61" s="30">
        <f t="shared" si="129"/>
        <v>0</v>
      </c>
      <c r="AD61" s="30">
        <f t="shared" si="129"/>
        <v>0</v>
      </c>
      <c r="AE61" s="30">
        <f t="shared" si="129"/>
        <v>0</v>
      </c>
      <c r="AF61" s="30">
        <f t="shared" si="129"/>
        <v>0</v>
      </c>
      <c r="AG61" s="30">
        <f t="shared" si="129"/>
        <v>0</v>
      </c>
      <c r="AH61" s="30">
        <f t="shared" si="129"/>
        <v>0</v>
      </c>
      <c r="AI61" s="30">
        <f t="shared" si="129"/>
        <v>0</v>
      </c>
      <c r="AJ61" s="30">
        <f t="shared" si="129"/>
        <v>0</v>
      </c>
      <c r="AK61" s="30">
        <f t="shared" si="129"/>
        <v>0</v>
      </c>
      <c r="AL61" s="30">
        <f t="shared" si="129"/>
        <v>0</v>
      </c>
      <c r="AM61" s="30">
        <f t="shared" si="129"/>
        <v>0</v>
      </c>
      <c r="AN61" s="30">
        <f t="shared" si="129"/>
        <v>0</v>
      </c>
      <c r="AO61" s="30">
        <f t="shared" si="129"/>
        <v>0</v>
      </c>
      <c r="AP61" s="30">
        <f t="shared" si="129"/>
        <v>0</v>
      </c>
      <c r="AQ61" s="30">
        <f t="shared" si="129"/>
        <v>0</v>
      </c>
      <c r="AR61" s="30">
        <f t="shared" si="129"/>
        <v>0</v>
      </c>
      <c r="AS61" s="30">
        <f t="shared" si="129"/>
        <v>0</v>
      </c>
      <c r="AT61" s="30">
        <f t="shared" si="129"/>
        <v>0</v>
      </c>
      <c r="AU61" s="30">
        <f t="shared" si="129"/>
        <v>0</v>
      </c>
      <c r="AV61" s="30">
        <f t="shared" si="129"/>
        <v>0</v>
      </c>
      <c r="AW61" s="30">
        <f t="shared" si="129"/>
        <v>0</v>
      </c>
      <c r="AX61" s="30">
        <f t="shared" si="129"/>
        <v>0</v>
      </c>
      <c r="AY61" s="30">
        <f t="shared" si="129"/>
        <v>0</v>
      </c>
      <c r="AZ61" s="30">
        <f t="shared" si="129"/>
        <v>0</v>
      </c>
      <c r="BA61" s="30">
        <f t="shared" si="129"/>
        <v>0</v>
      </c>
      <c r="BB61" s="30">
        <f t="shared" si="129"/>
        <v>0</v>
      </c>
      <c r="BC61" s="30">
        <f t="shared" si="129"/>
        <v>0</v>
      </c>
      <c r="BD61" s="30">
        <f t="shared" si="129"/>
        <v>0</v>
      </c>
      <c r="BE61" s="30">
        <f t="shared" si="129"/>
        <v>0</v>
      </c>
      <c r="BF61" s="30">
        <f t="shared" si="129"/>
        <v>0</v>
      </c>
      <c r="BG61" s="30">
        <f t="shared" si="129"/>
        <v>0</v>
      </c>
      <c r="BH61" s="30">
        <f t="shared" si="129"/>
        <v>0</v>
      </c>
      <c r="BI61" s="30">
        <f t="shared" si="129"/>
        <v>0</v>
      </c>
      <c r="BJ61" s="30">
        <f t="shared" si="129"/>
        <v>0</v>
      </c>
      <c r="BK61" s="30">
        <f t="shared" si="129"/>
        <v>0</v>
      </c>
      <c r="BL61" s="30">
        <f t="shared" si="129"/>
        <v>0</v>
      </c>
      <c r="BM61" s="30">
        <f t="shared" si="129"/>
        <v>0</v>
      </c>
      <c r="BN61" s="30">
        <f t="shared" si="129"/>
        <v>0</v>
      </c>
      <c r="BO61" s="30">
        <f t="shared" si="129"/>
        <v>0</v>
      </c>
      <c r="BP61" s="30">
        <f t="shared" ref="BP61:CH61" si="130">((BP7*0.5)+BO25-BP43)*BP80*BP95*BP$2</f>
        <v>0</v>
      </c>
      <c r="BQ61" s="30">
        <f t="shared" si="130"/>
        <v>0</v>
      </c>
      <c r="BR61" s="30">
        <f t="shared" si="130"/>
        <v>0</v>
      </c>
      <c r="BS61" s="30">
        <f t="shared" si="130"/>
        <v>0</v>
      </c>
      <c r="BT61" s="30">
        <f t="shared" si="130"/>
        <v>0</v>
      </c>
      <c r="BU61" s="30">
        <f t="shared" si="130"/>
        <v>0</v>
      </c>
      <c r="BV61" s="30">
        <f t="shared" si="130"/>
        <v>0</v>
      </c>
      <c r="BW61" s="30">
        <f t="shared" si="130"/>
        <v>0</v>
      </c>
      <c r="BX61" s="30">
        <f t="shared" si="130"/>
        <v>0</v>
      </c>
      <c r="BY61" s="30">
        <f t="shared" si="130"/>
        <v>0</v>
      </c>
      <c r="BZ61" s="30">
        <f t="shared" si="130"/>
        <v>0</v>
      </c>
      <c r="CA61" s="30">
        <f t="shared" si="130"/>
        <v>0</v>
      </c>
      <c r="CB61" s="30">
        <f t="shared" si="130"/>
        <v>0</v>
      </c>
      <c r="CC61" s="30">
        <f t="shared" si="130"/>
        <v>0</v>
      </c>
      <c r="CD61" s="30">
        <f t="shared" si="130"/>
        <v>0</v>
      </c>
      <c r="CE61" s="30">
        <f t="shared" si="130"/>
        <v>0</v>
      </c>
      <c r="CF61" s="30">
        <f t="shared" si="130"/>
        <v>0</v>
      </c>
      <c r="CG61" s="30">
        <f t="shared" si="130"/>
        <v>0</v>
      </c>
      <c r="CH61" s="33">
        <f t="shared" si="130"/>
        <v>0</v>
      </c>
    </row>
    <row r="62" spans="1:86" ht="15.6" x14ac:dyDescent="0.3">
      <c r="A62" s="571"/>
      <c r="B62" s="14" t="str">
        <f t="shared" si="123"/>
        <v>Cooling</v>
      </c>
      <c r="C62" s="30">
        <f t="shared" si="126"/>
        <v>0</v>
      </c>
      <c r="D62" s="30">
        <f t="shared" ref="D62:BO62" si="131">((D8*0.5)+C26-D44)*D81*D96*D$2</f>
        <v>0</v>
      </c>
      <c r="E62" s="30">
        <f t="shared" si="131"/>
        <v>0</v>
      </c>
      <c r="F62" s="30">
        <f t="shared" si="131"/>
        <v>0</v>
      </c>
      <c r="G62" s="30">
        <f t="shared" si="131"/>
        <v>0</v>
      </c>
      <c r="H62" s="30">
        <f t="shared" si="131"/>
        <v>0</v>
      </c>
      <c r="I62" s="30">
        <f t="shared" si="131"/>
        <v>0</v>
      </c>
      <c r="J62" s="30">
        <f t="shared" si="131"/>
        <v>0</v>
      </c>
      <c r="K62" s="30">
        <f t="shared" si="131"/>
        <v>0</v>
      </c>
      <c r="L62" s="30">
        <f t="shared" si="131"/>
        <v>0</v>
      </c>
      <c r="M62" s="30">
        <f t="shared" si="131"/>
        <v>0</v>
      </c>
      <c r="N62" s="30">
        <f t="shared" si="131"/>
        <v>0</v>
      </c>
      <c r="O62" s="30">
        <f t="shared" si="131"/>
        <v>0</v>
      </c>
      <c r="P62" s="30">
        <f t="shared" si="131"/>
        <v>0</v>
      </c>
      <c r="Q62" s="30">
        <f t="shared" si="131"/>
        <v>0</v>
      </c>
      <c r="R62" s="30">
        <f t="shared" si="131"/>
        <v>0</v>
      </c>
      <c r="S62" s="30">
        <f t="shared" si="131"/>
        <v>0</v>
      </c>
      <c r="T62" s="30">
        <f t="shared" si="131"/>
        <v>0</v>
      </c>
      <c r="U62" s="30">
        <f t="shared" si="131"/>
        <v>0</v>
      </c>
      <c r="V62" s="30">
        <f t="shared" si="131"/>
        <v>0</v>
      </c>
      <c r="W62" s="30">
        <f t="shared" si="131"/>
        <v>0</v>
      </c>
      <c r="X62" s="30">
        <f t="shared" si="131"/>
        <v>0</v>
      </c>
      <c r="Y62" s="30">
        <f t="shared" si="131"/>
        <v>0</v>
      </c>
      <c r="Z62" s="30">
        <f t="shared" si="131"/>
        <v>0</v>
      </c>
      <c r="AA62" s="30">
        <f t="shared" si="131"/>
        <v>0</v>
      </c>
      <c r="AB62" s="30">
        <f t="shared" si="131"/>
        <v>0</v>
      </c>
      <c r="AC62" s="30">
        <f t="shared" si="131"/>
        <v>0</v>
      </c>
      <c r="AD62" s="30">
        <f t="shared" si="131"/>
        <v>0</v>
      </c>
      <c r="AE62" s="30">
        <f t="shared" si="131"/>
        <v>0</v>
      </c>
      <c r="AF62" s="30">
        <f t="shared" si="131"/>
        <v>0</v>
      </c>
      <c r="AG62" s="30">
        <f t="shared" si="131"/>
        <v>0</v>
      </c>
      <c r="AH62" s="30">
        <f t="shared" si="131"/>
        <v>0</v>
      </c>
      <c r="AI62" s="30">
        <f t="shared" si="131"/>
        <v>0</v>
      </c>
      <c r="AJ62" s="30">
        <f t="shared" si="131"/>
        <v>0</v>
      </c>
      <c r="AK62" s="30">
        <f t="shared" si="131"/>
        <v>0</v>
      </c>
      <c r="AL62" s="30">
        <f t="shared" si="131"/>
        <v>0</v>
      </c>
      <c r="AM62" s="30">
        <f t="shared" si="131"/>
        <v>0</v>
      </c>
      <c r="AN62" s="30">
        <f t="shared" si="131"/>
        <v>0</v>
      </c>
      <c r="AO62" s="30">
        <f t="shared" si="131"/>
        <v>0</v>
      </c>
      <c r="AP62" s="30">
        <f t="shared" si="131"/>
        <v>0</v>
      </c>
      <c r="AQ62" s="30">
        <f t="shared" si="131"/>
        <v>0</v>
      </c>
      <c r="AR62" s="30">
        <f t="shared" si="131"/>
        <v>0</v>
      </c>
      <c r="AS62" s="30">
        <f t="shared" si="131"/>
        <v>0</v>
      </c>
      <c r="AT62" s="30">
        <f t="shared" si="131"/>
        <v>0</v>
      </c>
      <c r="AU62" s="30">
        <f t="shared" si="131"/>
        <v>0</v>
      </c>
      <c r="AV62" s="30">
        <f t="shared" si="131"/>
        <v>0</v>
      </c>
      <c r="AW62" s="30">
        <f t="shared" si="131"/>
        <v>0</v>
      </c>
      <c r="AX62" s="30">
        <f t="shared" si="131"/>
        <v>0</v>
      </c>
      <c r="AY62" s="30">
        <f t="shared" si="131"/>
        <v>0</v>
      </c>
      <c r="AZ62" s="30">
        <f t="shared" si="131"/>
        <v>0</v>
      </c>
      <c r="BA62" s="30">
        <f t="shared" si="131"/>
        <v>0</v>
      </c>
      <c r="BB62" s="30">
        <f t="shared" si="131"/>
        <v>0</v>
      </c>
      <c r="BC62" s="30">
        <f t="shared" si="131"/>
        <v>0</v>
      </c>
      <c r="BD62" s="30">
        <f t="shared" si="131"/>
        <v>0</v>
      </c>
      <c r="BE62" s="30">
        <f t="shared" si="131"/>
        <v>0</v>
      </c>
      <c r="BF62" s="30">
        <f t="shared" si="131"/>
        <v>0</v>
      </c>
      <c r="BG62" s="30">
        <f t="shared" si="131"/>
        <v>0</v>
      </c>
      <c r="BH62" s="30">
        <f t="shared" si="131"/>
        <v>0</v>
      </c>
      <c r="BI62" s="30">
        <f t="shared" si="131"/>
        <v>0</v>
      </c>
      <c r="BJ62" s="30">
        <f t="shared" si="131"/>
        <v>0</v>
      </c>
      <c r="BK62" s="30">
        <f t="shared" si="131"/>
        <v>0</v>
      </c>
      <c r="BL62" s="30">
        <f t="shared" si="131"/>
        <v>0</v>
      </c>
      <c r="BM62" s="30">
        <f t="shared" si="131"/>
        <v>0</v>
      </c>
      <c r="BN62" s="30">
        <f t="shared" si="131"/>
        <v>0</v>
      </c>
      <c r="BO62" s="30">
        <f t="shared" si="131"/>
        <v>0</v>
      </c>
      <c r="BP62" s="30">
        <f t="shared" ref="BP62:CH62" si="132">((BP8*0.5)+BO26-BP44)*BP81*BP96*BP$2</f>
        <v>0</v>
      </c>
      <c r="BQ62" s="30">
        <f t="shared" si="132"/>
        <v>0</v>
      </c>
      <c r="BR62" s="30">
        <f t="shared" si="132"/>
        <v>0</v>
      </c>
      <c r="BS62" s="30">
        <f t="shared" si="132"/>
        <v>0</v>
      </c>
      <c r="BT62" s="30">
        <f t="shared" si="132"/>
        <v>0</v>
      </c>
      <c r="BU62" s="30">
        <f t="shared" si="132"/>
        <v>0</v>
      </c>
      <c r="BV62" s="30">
        <f t="shared" si="132"/>
        <v>0</v>
      </c>
      <c r="BW62" s="30">
        <f t="shared" si="132"/>
        <v>0</v>
      </c>
      <c r="BX62" s="30">
        <f t="shared" si="132"/>
        <v>0</v>
      </c>
      <c r="BY62" s="30">
        <f t="shared" si="132"/>
        <v>0</v>
      </c>
      <c r="BZ62" s="30">
        <f t="shared" si="132"/>
        <v>0</v>
      </c>
      <c r="CA62" s="30">
        <f t="shared" si="132"/>
        <v>0</v>
      </c>
      <c r="CB62" s="30">
        <f t="shared" si="132"/>
        <v>0</v>
      </c>
      <c r="CC62" s="30">
        <f t="shared" si="132"/>
        <v>0</v>
      </c>
      <c r="CD62" s="30">
        <f t="shared" si="132"/>
        <v>0</v>
      </c>
      <c r="CE62" s="30">
        <f t="shared" si="132"/>
        <v>0</v>
      </c>
      <c r="CF62" s="30">
        <f t="shared" si="132"/>
        <v>0</v>
      </c>
      <c r="CG62" s="30">
        <f t="shared" si="132"/>
        <v>0</v>
      </c>
      <c r="CH62" s="33">
        <f t="shared" si="132"/>
        <v>0</v>
      </c>
    </row>
    <row r="63" spans="1:86" ht="15.6" x14ac:dyDescent="0.3">
      <c r="A63" s="571"/>
      <c r="B63" s="14" t="str">
        <f t="shared" si="123"/>
        <v>Ext Lighting</v>
      </c>
      <c r="C63" s="30">
        <f t="shared" si="126"/>
        <v>0</v>
      </c>
      <c r="D63" s="30">
        <f t="shared" ref="D63:BO63" si="133">((D9*0.5)+C27-D45)*D82*D97*D$2</f>
        <v>0</v>
      </c>
      <c r="E63" s="30">
        <f t="shared" si="133"/>
        <v>0</v>
      </c>
      <c r="F63" s="30">
        <f t="shared" si="133"/>
        <v>0</v>
      </c>
      <c r="G63" s="30">
        <f t="shared" si="133"/>
        <v>0</v>
      </c>
      <c r="H63" s="30">
        <f t="shared" si="133"/>
        <v>0</v>
      </c>
      <c r="I63" s="30">
        <f t="shared" si="133"/>
        <v>0</v>
      </c>
      <c r="J63" s="30">
        <f t="shared" si="133"/>
        <v>0</v>
      </c>
      <c r="K63" s="30">
        <f t="shared" si="133"/>
        <v>0</v>
      </c>
      <c r="L63" s="30">
        <f t="shared" si="133"/>
        <v>0</v>
      </c>
      <c r="M63" s="30">
        <f t="shared" si="133"/>
        <v>0</v>
      </c>
      <c r="N63" s="30">
        <f t="shared" si="133"/>
        <v>0</v>
      </c>
      <c r="O63" s="30">
        <f t="shared" si="133"/>
        <v>0</v>
      </c>
      <c r="P63" s="30">
        <f t="shared" si="133"/>
        <v>0</v>
      </c>
      <c r="Q63" s="30">
        <f t="shared" si="133"/>
        <v>0</v>
      </c>
      <c r="R63" s="30">
        <f t="shared" si="133"/>
        <v>0</v>
      </c>
      <c r="S63" s="30">
        <f t="shared" si="133"/>
        <v>0</v>
      </c>
      <c r="T63" s="30">
        <f t="shared" si="133"/>
        <v>0</v>
      </c>
      <c r="U63" s="30">
        <f t="shared" si="133"/>
        <v>0</v>
      </c>
      <c r="V63" s="30">
        <f t="shared" si="133"/>
        <v>0</v>
      </c>
      <c r="W63" s="30">
        <f t="shared" si="133"/>
        <v>0</v>
      </c>
      <c r="X63" s="30">
        <f t="shared" si="133"/>
        <v>0</v>
      </c>
      <c r="Y63" s="30">
        <f t="shared" si="133"/>
        <v>0</v>
      </c>
      <c r="Z63" s="30">
        <f t="shared" si="133"/>
        <v>0</v>
      </c>
      <c r="AA63" s="30">
        <f t="shared" si="133"/>
        <v>0</v>
      </c>
      <c r="AB63" s="30">
        <f t="shared" si="133"/>
        <v>0</v>
      </c>
      <c r="AC63" s="30">
        <f t="shared" si="133"/>
        <v>0</v>
      </c>
      <c r="AD63" s="30">
        <f t="shared" si="133"/>
        <v>0</v>
      </c>
      <c r="AE63" s="30">
        <f t="shared" si="133"/>
        <v>0</v>
      </c>
      <c r="AF63" s="30">
        <f t="shared" si="133"/>
        <v>0</v>
      </c>
      <c r="AG63" s="30">
        <f t="shared" si="133"/>
        <v>0</v>
      </c>
      <c r="AH63" s="30">
        <f t="shared" si="133"/>
        <v>0</v>
      </c>
      <c r="AI63" s="30">
        <f t="shared" si="133"/>
        <v>0</v>
      </c>
      <c r="AJ63" s="30">
        <f t="shared" si="133"/>
        <v>0</v>
      </c>
      <c r="AK63" s="30">
        <f t="shared" si="133"/>
        <v>0</v>
      </c>
      <c r="AL63" s="30">
        <f t="shared" si="133"/>
        <v>0</v>
      </c>
      <c r="AM63" s="30">
        <f t="shared" si="133"/>
        <v>0</v>
      </c>
      <c r="AN63" s="30">
        <f t="shared" si="133"/>
        <v>0</v>
      </c>
      <c r="AO63" s="30">
        <f t="shared" si="133"/>
        <v>0</v>
      </c>
      <c r="AP63" s="30">
        <f t="shared" si="133"/>
        <v>0</v>
      </c>
      <c r="AQ63" s="30">
        <f t="shared" si="133"/>
        <v>0</v>
      </c>
      <c r="AR63" s="30">
        <f t="shared" si="133"/>
        <v>0</v>
      </c>
      <c r="AS63" s="30">
        <f t="shared" si="133"/>
        <v>0</v>
      </c>
      <c r="AT63" s="30">
        <f t="shared" si="133"/>
        <v>0</v>
      </c>
      <c r="AU63" s="30">
        <f t="shared" si="133"/>
        <v>0</v>
      </c>
      <c r="AV63" s="30">
        <f t="shared" si="133"/>
        <v>0</v>
      </c>
      <c r="AW63" s="30">
        <f t="shared" si="133"/>
        <v>0</v>
      </c>
      <c r="AX63" s="30">
        <f t="shared" si="133"/>
        <v>0</v>
      </c>
      <c r="AY63" s="30">
        <f t="shared" si="133"/>
        <v>0</v>
      </c>
      <c r="AZ63" s="30">
        <f t="shared" si="133"/>
        <v>0</v>
      </c>
      <c r="BA63" s="30">
        <f t="shared" si="133"/>
        <v>0</v>
      </c>
      <c r="BB63" s="30">
        <f t="shared" si="133"/>
        <v>0</v>
      </c>
      <c r="BC63" s="30">
        <f t="shared" si="133"/>
        <v>0</v>
      </c>
      <c r="BD63" s="30">
        <f t="shared" si="133"/>
        <v>0</v>
      </c>
      <c r="BE63" s="30">
        <f t="shared" si="133"/>
        <v>0</v>
      </c>
      <c r="BF63" s="30">
        <f t="shared" si="133"/>
        <v>0</v>
      </c>
      <c r="BG63" s="30">
        <f t="shared" si="133"/>
        <v>0</v>
      </c>
      <c r="BH63" s="30">
        <f t="shared" si="133"/>
        <v>0</v>
      </c>
      <c r="BI63" s="30">
        <f t="shared" si="133"/>
        <v>0</v>
      </c>
      <c r="BJ63" s="30">
        <f t="shared" si="133"/>
        <v>0</v>
      </c>
      <c r="BK63" s="30">
        <f t="shared" si="133"/>
        <v>0</v>
      </c>
      <c r="BL63" s="30">
        <f t="shared" si="133"/>
        <v>0</v>
      </c>
      <c r="BM63" s="30">
        <f t="shared" si="133"/>
        <v>0</v>
      </c>
      <c r="BN63" s="30">
        <f t="shared" si="133"/>
        <v>0</v>
      </c>
      <c r="BO63" s="30">
        <f t="shared" si="133"/>
        <v>0</v>
      </c>
      <c r="BP63" s="30">
        <f t="shared" ref="BP63:CH63" si="134">((BP9*0.5)+BO27-BP45)*BP82*BP97*BP$2</f>
        <v>0</v>
      </c>
      <c r="BQ63" s="30">
        <f t="shared" si="134"/>
        <v>0</v>
      </c>
      <c r="BR63" s="30">
        <f t="shared" si="134"/>
        <v>0</v>
      </c>
      <c r="BS63" s="30">
        <f t="shared" si="134"/>
        <v>0</v>
      </c>
      <c r="BT63" s="30">
        <f t="shared" si="134"/>
        <v>0</v>
      </c>
      <c r="BU63" s="30">
        <f t="shared" si="134"/>
        <v>0</v>
      </c>
      <c r="BV63" s="30">
        <f t="shared" si="134"/>
        <v>0</v>
      </c>
      <c r="BW63" s="30">
        <f t="shared" si="134"/>
        <v>0</v>
      </c>
      <c r="BX63" s="30">
        <f t="shared" si="134"/>
        <v>0</v>
      </c>
      <c r="BY63" s="30">
        <f t="shared" si="134"/>
        <v>0</v>
      </c>
      <c r="BZ63" s="30">
        <f t="shared" si="134"/>
        <v>0</v>
      </c>
      <c r="CA63" s="30">
        <f t="shared" si="134"/>
        <v>0</v>
      </c>
      <c r="CB63" s="30">
        <f t="shared" si="134"/>
        <v>0</v>
      </c>
      <c r="CC63" s="30">
        <f t="shared" si="134"/>
        <v>0</v>
      </c>
      <c r="CD63" s="30">
        <f t="shared" si="134"/>
        <v>0</v>
      </c>
      <c r="CE63" s="30">
        <f t="shared" si="134"/>
        <v>0</v>
      </c>
      <c r="CF63" s="30">
        <f t="shared" si="134"/>
        <v>0</v>
      </c>
      <c r="CG63" s="30">
        <f t="shared" si="134"/>
        <v>0</v>
      </c>
      <c r="CH63" s="33">
        <f t="shared" si="134"/>
        <v>0</v>
      </c>
    </row>
    <row r="64" spans="1:86" ht="15.6" x14ac:dyDescent="0.3">
      <c r="A64" s="571"/>
      <c r="B64" s="14" t="str">
        <f t="shared" si="123"/>
        <v>Heating</v>
      </c>
      <c r="C64" s="30">
        <f t="shared" si="126"/>
        <v>0</v>
      </c>
      <c r="D64" s="30">
        <f t="shared" ref="D64:BO64" si="135">((D10*0.5)+C28-D46)*D83*D98*D$2</f>
        <v>0</v>
      </c>
      <c r="E64" s="30">
        <f t="shared" si="135"/>
        <v>0</v>
      </c>
      <c r="F64" s="30">
        <f t="shared" si="135"/>
        <v>0</v>
      </c>
      <c r="G64" s="30">
        <f t="shared" si="135"/>
        <v>0</v>
      </c>
      <c r="H64" s="30">
        <f t="shared" si="135"/>
        <v>0</v>
      </c>
      <c r="I64" s="30">
        <f t="shared" si="135"/>
        <v>0</v>
      </c>
      <c r="J64" s="30">
        <f t="shared" si="135"/>
        <v>0</v>
      </c>
      <c r="K64" s="30">
        <f t="shared" si="135"/>
        <v>0</v>
      </c>
      <c r="L64" s="30">
        <f t="shared" si="135"/>
        <v>0</v>
      </c>
      <c r="M64" s="30">
        <f t="shared" si="135"/>
        <v>0</v>
      </c>
      <c r="N64" s="30">
        <f t="shared" si="135"/>
        <v>0</v>
      </c>
      <c r="O64" s="30">
        <f t="shared" si="135"/>
        <v>0</v>
      </c>
      <c r="P64" s="30">
        <f t="shared" si="135"/>
        <v>0</v>
      </c>
      <c r="Q64" s="30">
        <f t="shared" si="135"/>
        <v>0</v>
      </c>
      <c r="R64" s="30">
        <f t="shared" si="135"/>
        <v>0</v>
      </c>
      <c r="S64" s="30">
        <f t="shared" si="135"/>
        <v>0</v>
      </c>
      <c r="T64" s="30">
        <f t="shared" si="135"/>
        <v>0</v>
      </c>
      <c r="U64" s="30">
        <f t="shared" si="135"/>
        <v>0</v>
      </c>
      <c r="V64" s="30">
        <f t="shared" si="135"/>
        <v>0</v>
      </c>
      <c r="W64" s="30">
        <f t="shared" si="135"/>
        <v>0</v>
      </c>
      <c r="X64" s="30">
        <f t="shared" si="135"/>
        <v>0</v>
      </c>
      <c r="Y64" s="30">
        <f t="shared" si="135"/>
        <v>0</v>
      </c>
      <c r="Z64" s="30">
        <f t="shared" si="135"/>
        <v>0</v>
      </c>
      <c r="AA64" s="30">
        <f t="shared" si="135"/>
        <v>0</v>
      </c>
      <c r="AB64" s="30">
        <f t="shared" si="135"/>
        <v>0</v>
      </c>
      <c r="AC64" s="30">
        <f t="shared" si="135"/>
        <v>0</v>
      </c>
      <c r="AD64" s="30">
        <f t="shared" si="135"/>
        <v>0</v>
      </c>
      <c r="AE64" s="30">
        <f t="shared" si="135"/>
        <v>0</v>
      </c>
      <c r="AF64" s="30">
        <f t="shared" si="135"/>
        <v>0</v>
      </c>
      <c r="AG64" s="30">
        <f t="shared" si="135"/>
        <v>0</v>
      </c>
      <c r="AH64" s="30">
        <f t="shared" si="135"/>
        <v>0</v>
      </c>
      <c r="AI64" s="30">
        <f t="shared" si="135"/>
        <v>0</v>
      </c>
      <c r="AJ64" s="30">
        <f t="shared" si="135"/>
        <v>0</v>
      </c>
      <c r="AK64" s="30">
        <f t="shared" si="135"/>
        <v>0</v>
      </c>
      <c r="AL64" s="30">
        <f t="shared" si="135"/>
        <v>0</v>
      </c>
      <c r="AM64" s="30">
        <f t="shared" si="135"/>
        <v>0</v>
      </c>
      <c r="AN64" s="30">
        <f t="shared" si="135"/>
        <v>0</v>
      </c>
      <c r="AO64" s="30">
        <f t="shared" si="135"/>
        <v>0</v>
      </c>
      <c r="AP64" s="30">
        <f t="shared" si="135"/>
        <v>0</v>
      </c>
      <c r="AQ64" s="30">
        <f t="shared" si="135"/>
        <v>0</v>
      </c>
      <c r="AR64" s="30">
        <f t="shared" si="135"/>
        <v>0</v>
      </c>
      <c r="AS64" s="30">
        <f t="shared" si="135"/>
        <v>0</v>
      </c>
      <c r="AT64" s="30">
        <f t="shared" si="135"/>
        <v>0</v>
      </c>
      <c r="AU64" s="30">
        <f t="shared" si="135"/>
        <v>0</v>
      </c>
      <c r="AV64" s="30">
        <f t="shared" si="135"/>
        <v>0</v>
      </c>
      <c r="AW64" s="30">
        <f t="shared" si="135"/>
        <v>0</v>
      </c>
      <c r="AX64" s="30">
        <f t="shared" si="135"/>
        <v>0</v>
      </c>
      <c r="AY64" s="30">
        <f t="shared" si="135"/>
        <v>0</v>
      </c>
      <c r="AZ64" s="30">
        <f t="shared" si="135"/>
        <v>0</v>
      </c>
      <c r="BA64" s="30">
        <f t="shared" si="135"/>
        <v>0</v>
      </c>
      <c r="BB64" s="30">
        <f t="shared" si="135"/>
        <v>0</v>
      </c>
      <c r="BC64" s="30">
        <f t="shared" si="135"/>
        <v>0</v>
      </c>
      <c r="BD64" s="30">
        <f t="shared" si="135"/>
        <v>0</v>
      </c>
      <c r="BE64" s="30">
        <f t="shared" si="135"/>
        <v>0</v>
      </c>
      <c r="BF64" s="30">
        <f t="shared" si="135"/>
        <v>0</v>
      </c>
      <c r="BG64" s="30">
        <f t="shared" si="135"/>
        <v>0</v>
      </c>
      <c r="BH64" s="30">
        <f t="shared" si="135"/>
        <v>0</v>
      </c>
      <c r="BI64" s="30">
        <f t="shared" si="135"/>
        <v>0</v>
      </c>
      <c r="BJ64" s="30">
        <f t="shared" si="135"/>
        <v>0</v>
      </c>
      <c r="BK64" s="30">
        <f t="shared" si="135"/>
        <v>0</v>
      </c>
      <c r="BL64" s="30">
        <f t="shared" si="135"/>
        <v>0</v>
      </c>
      <c r="BM64" s="30">
        <f t="shared" si="135"/>
        <v>0</v>
      </c>
      <c r="BN64" s="30">
        <f t="shared" si="135"/>
        <v>0</v>
      </c>
      <c r="BO64" s="30">
        <f t="shared" si="135"/>
        <v>0</v>
      </c>
      <c r="BP64" s="30">
        <f t="shared" ref="BP64:CH64" si="136">((BP10*0.5)+BO28-BP46)*BP83*BP98*BP$2</f>
        <v>0</v>
      </c>
      <c r="BQ64" s="30">
        <f t="shared" si="136"/>
        <v>0</v>
      </c>
      <c r="BR64" s="30">
        <f t="shared" si="136"/>
        <v>0</v>
      </c>
      <c r="BS64" s="30">
        <f t="shared" si="136"/>
        <v>0</v>
      </c>
      <c r="BT64" s="30">
        <f t="shared" si="136"/>
        <v>0</v>
      </c>
      <c r="BU64" s="30">
        <f t="shared" si="136"/>
        <v>0</v>
      </c>
      <c r="BV64" s="30">
        <f t="shared" si="136"/>
        <v>0</v>
      </c>
      <c r="BW64" s="30">
        <f t="shared" si="136"/>
        <v>0</v>
      </c>
      <c r="BX64" s="30">
        <f t="shared" si="136"/>
        <v>0</v>
      </c>
      <c r="BY64" s="30">
        <f t="shared" si="136"/>
        <v>0</v>
      </c>
      <c r="BZ64" s="30">
        <f t="shared" si="136"/>
        <v>0</v>
      </c>
      <c r="CA64" s="30">
        <f t="shared" si="136"/>
        <v>0</v>
      </c>
      <c r="CB64" s="30">
        <f t="shared" si="136"/>
        <v>0</v>
      </c>
      <c r="CC64" s="30">
        <f t="shared" si="136"/>
        <v>0</v>
      </c>
      <c r="CD64" s="30">
        <f t="shared" si="136"/>
        <v>0</v>
      </c>
      <c r="CE64" s="30">
        <f t="shared" si="136"/>
        <v>0</v>
      </c>
      <c r="CF64" s="30">
        <f t="shared" si="136"/>
        <v>0</v>
      </c>
      <c r="CG64" s="30">
        <f t="shared" si="136"/>
        <v>0</v>
      </c>
      <c r="CH64" s="33">
        <f t="shared" si="136"/>
        <v>0</v>
      </c>
    </row>
    <row r="65" spans="1:88" ht="15.6" x14ac:dyDescent="0.3">
      <c r="A65" s="571"/>
      <c r="B65" s="14" t="str">
        <f t="shared" si="123"/>
        <v>HVAC</v>
      </c>
      <c r="C65" s="30">
        <f t="shared" si="126"/>
        <v>0</v>
      </c>
      <c r="D65" s="30">
        <f t="shared" ref="D65:BO65" si="137">((D11*0.5)+C29-D47)*D84*D99*D$2</f>
        <v>0</v>
      </c>
      <c r="E65" s="30">
        <f t="shared" si="137"/>
        <v>0</v>
      </c>
      <c r="F65" s="30">
        <f t="shared" si="137"/>
        <v>0</v>
      </c>
      <c r="G65" s="30">
        <f t="shared" si="137"/>
        <v>0</v>
      </c>
      <c r="H65" s="30">
        <f t="shared" si="137"/>
        <v>0</v>
      </c>
      <c r="I65" s="30">
        <f t="shared" si="137"/>
        <v>0</v>
      </c>
      <c r="J65" s="30">
        <f t="shared" si="137"/>
        <v>0</v>
      </c>
      <c r="K65" s="30">
        <f t="shared" si="137"/>
        <v>0</v>
      </c>
      <c r="L65" s="30">
        <f t="shared" si="137"/>
        <v>0</v>
      </c>
      <c r="M65" s="30">
        <f t="shared" si="137"/>
        <v>0</v>
      </c>
      <c r="N65" s="30">
        <f t="shared" si="137"/>
        <v>0</v>
      </c>
      <c r="O65" s="30">
        <f t="shared" si="137"/>
        <v>0</v>
      </c>
      <c r="P65" s="30">
        <f t="shared" si="137"/>
        <v>0</v>
      </c>
      <c r="Q65" s="30">
        <f t="shared" si="137"/>
        <v>0</v>
      </c>
      <c r="R65" s="30">
        <f t="shared" si="137"/>
        <v>0</v>
      </c>
      <c r="S65" s="30">
        <f t="shared" si="137"/>
        <v>0</v>
      </c>
      <c r="T65" s="30">
        <f t="shared" si="137"/>
        <v>0</v>
      </c>
      <c r="U65" s="30">
        <f t="shared" si="137"/>
        <v>0</v>
      </c>
      <c r="V65" s="30">
        <f t="shared" si="137"/>
        <v>0</v>
      </c>
      <c r="W65" s="30">
        <f t="shared" si="137"/>
        <v>0</v>
      </c>
      <c r="X65" s="30">
        <f t="shared" si="137"/>
        <v>0</v>
      </c>
      <c r="Y65" s="30">
        <f t="shared" si="137"/>
        <v>0</v>
      </c>
      <c r="Z65" s="30">
        <f t="shared" si="137"/>
        <v>0</v>
      </c>
      <c r="AA65" s="30">
        <f t="shared" si="137"/>
        <v>0</v>
      </c>
      <c r="AB65" s="30">
        <f t="shared" si="137"/>
        <v>0</v>
      </c>
      <c r="AC65" s="30">
        <f t="shared" si="137"/>
        <v>0</v>
      </c>
      <c r="AD65" s="30">
        <f t="shared" si="137"/>
        <v>0</v>
      </c>
      <c r="AE65" s="30">
        <f t="shared" si="137"/>
        <v>0</v>
      </c>
      <c r="AF65" s="30">
        <f t="shared" si="137"/>
        <v>0</v>
      </c>
      <c r="AG65" s="30">
        <f t="shared" si="137"/>
        <v>0</v>
      </c>
      <c r="AH65" s="30">
        <f t="shared" si="137"/>
        <v>0</v>
      </c>
      <c r="AI65" s="30">
        <f t="shared" si="137"/>
        <v>0</v>
      </c>
      <c r="AJ65" s="30">
        <f t="shared" si="137"/>
        <v>0</v>
      </c>
      <c r="AK65" s="30">
        <f t="shared" si="137"/>
        <v>0</v>
      </c>
      <c r="AL65" s="30">
        <f t="shared" si="137"/>
        <v>0</v>
      </c>
      <c r="AM65" s="30">
        <f t="shared" si="137"/>
        <v>0</v>
      </c>
      <c r="AN65" s="30">
        <f t="shared" si="137"/>
        <v>0</v>
      </c>
      <c r="AO65" s="30">
        <f t="shared" si="137"/>
        <v>0</v>
      </c>
      <c r="AP65" s="30">
        <f t="shared" si="137"/>
        <v>0</v>
      </c>
      <c r="AQ65" s="30">
        <f t="shared" si="137"/>
        <v>0</v>
      </c>
      <c r="AR65" s="30">
        <f t="shared" si="137"/>
        <v>0</v>
      </c>
      <c r="AS65" s="30">
        <f t="shared" si="137"/>
        <v>0</v>
      </c>
      <c r="AT65" s="30">
        <f t="shared" si="137"/>
        <v>0</v>
      </c>
      <c r="AU65" s="30">
        <f t="shared" si="137"/>
        <v>0</v>
      </c>
      <c r="AV65" s="30">
        <f t="shared" si="137"/>
        <v>0</v>
      </c>
      <c r="AW65" s="30">
        <f t="shared" si="137"/>
        <v>0</v>
      </c>
      <c r="AX65" s="30">
        <f t="shared" si="137"/>
        <v>0</v>
      </c>
      <c r="AY65" s="30">
        <f t="shared" si="137"/>
        <v>0</v>
      </c>
      <c r="AZ65" s="30">
        <f t="shared" si="137"/>
        <v>0</v>
      </c>
      <c r="BA65" s="30">
        <f t="shared" si="137"/>
        <v>0</v>
      </c>
      <c r="BB65" s="30">
        <f t="shared" si="137"/>
        <v>0</v>
      </c>
      <c r="BC65" s="30">
        <f t="shared" si="137"/>
        <v>0</v>
      </c>
      <c r="BD65" s="30">
        <f t="shared" si="137"/>
        <v>0</v>
      </c>
      <c r="BE65" s="30">
        <f t="shared" si="137"/>
        <v>0</v>
      </c>
      <c r="BF65" s="30">
        <f t="shared" si="137"/>
        <v>0</v>
      </c>
      <c r="BG65" s="30">
        <f t="shared" si="137"/>
        <v>0</v>
      </c>
      <c r="BH65" s="30">
        <f t="shared" si="137"/>
        <v>0</v>
      </c>
      <c r="BI65" s="30">
        <f t="shared" si="137"/>
        <v>0</v>
      </c>
      <c r="BJ65" s="30">
        <f t="shared" si="137"/>
        <v>0</v>
      </c>
      <c r="BK65" s="30">
        <f t="shared" si="137"/>
        <v>0</v>
      </c>
      <c r="BL65" s="30">
        <f t="shared" si="137"/>
        <v>0</v>
      </c>
      <c r="BM65" s="30">
        <f t="shared" si="137"/>
        <v>0</v>
      </c>
      <c r="BN65" s="30">
        <f t="shared" si="137"/>
        <v>0</v>
      </c>
      <c r="BO65" s="30">
        <f t="shared" si="137"/>
        <v>0</v>
      </c>
      <c r="BP65" s="30">
        <f t="shared" ref="BP65:CH65" si="138">((BP11*0.5)+BO29-BP47)*BP84*BP99*BP$2</f>
        <v>0</v>
      </c>
      <c r="BQ65" s="30">
        <f t="shared" si="138"/>
        <v>0</v>
      </c>
      <c r="BR65" s="30">
        <f t="shared" si="138"/>
        <v>0</v>
      </c>
      <c r="BS65" s="30">
        <f t="shared" si="138"/>
        <v>0</v>
      </c>
      <c r="BT65" s="30">
        <f t="shared" si="138"/>
        <v>0</v>
      </c>
      <c r="BU65" s="30">
        <f t="shared" si="138"/>
        <v>0</v>
      </c>
      <c r="BV65" s="30">
        <f t="shared" si="138"/>
        <v>0</v>
      </c>
      <c r="BW65" s="30">
        <f t="shared" si="138"/>
        <v>0</v>
      </c>
      <c r="BX65" s="30">
        <f t="shared" si="138"/>
        <v>0</v>
      </c>
      <c r="BY65" s="30">
        <f t="shared" si="138"/>
        <v>0</v>
      </c>
      <c r="BZ65" s="30">
        <f t="shared" si="138"/>
        <v>0</v>
      </c>
      <c r="CA65" s="30">
        <f t="shared" si="138"/>
        <v>0</v>
      </c>
      <c r="CB65" s="30">
        <f t="shared" si="138"/>
        <v>0</v>
      </c>
      <c r="CC65" s="30">
        <f t="shared" si="138"/>
        <v>0</v>
      </c>
      <c r="CD65" s="30">
        <f t="shared" si="138"/>
        <v>0</v>
      </c>
      <c r="CE65" s="30">
        <f t="shared" si="138"/>
        <v>0</v>
      </c>
      <c r="CF65" s="30">
        <f t="shared" si="138"/>
        <v>0</v>
      </c>
      <c r="CG65" s="30">
        <f t="shared" si="138"/>
        <v>0</v>
      </c>
      <c r="CH65" s="33">
        <f t="shared" si="138"/>
        <v>0</v>
      </c>
    </row>
    <row r="66" spans="1:88" ht="15.6" x14ac:dyDescent="0.3">
      <c r="A66" s="571"/>
      <c r="B66" s="14" t="str">
        <f t="shared" si="123"/>
        <v>Lighting</v>
      </c>
      <c r="C66" s="30">
        <f t="shared" si="126"/>
        <v>0</v>
      </c>
      <c r="D66" s="30">
        <f t="shared" ref="D66:BO66" si="139">((D12*0.5)+C30-D48)*D85*D100*D$2</f>
        <v>0</v>
      </c>
      <c r="E66" s="30">
        <f t="shared" si="139"/>
        <v>0</v>
      </c>
      <c r="F66" s="30">
        <f t="shared" si="139"/>
        <v>0</v>
      </c>
      <c r="G66" s="30">
        <f t="shared" si="139"/>
        <v>0</v>
      </c>
      <c r="H66" s="30">
        <f t="shared" si="139"/>
        <v>0</v>
      </c>
      <c r="I66" s="30">
        <f t="shared" si="139"/>
        <v>0</v>
      </c>
      <c r="J66" s="30">
        <f t="shared" si="139"/>
        <v>0</v>
      </c>
      <c r="K66" s="30">
        <f t="shared" si="139"/>
        <v>0</v>
      </c>
      <c r="L66" s="30">
        <f t="shared" si="139"/>
        <v>0</v>
      </c>
      <c r="M66" s="30">
        <f t="shared" si="139"/>
        <v>0</v>
      </c>
      <c r="N66" s="30">
        <f t="shared" si="139"/>
        <v>0</v>
      </c>
      <c r="O66" s="30">
        <f t="shared" si="139"/>
        <v>0</v>
      </c>
      <c r="P66" s="30">
        <f t="shared" si="139"/>
        <v>0</v>
      </c>
      <c r="Q66" s="30">
        <f t="shared" si="139"/>
        <v>0</v>
      </c>
      <c r="R66" s="30">
        <f t="shared" si="139"/>
        <v>0</v>
      </c>
      <c r="S66" s="30">
        <f t="shared" si="139"/>
        <v>0</v>
      </c>
      <c r="T66" s="30">
        <f t="shared" si="139"/>
        <v>0</v>
      </c>
      <c r="U66" s="30">
        <f t="shared" si="139"/>
        <v>0</v>
      </c>
      <c r="V66" s="30">
        <f t="shared" si="139"/>
        <v>0</v>
      </c>
      <c r="W66" s="30">
        <f t="shared" si="139"/>
        <v>0</v>
      </c>
      <c r="X66" s="30">
        <f t="shared" si="139"/>
        <v>0</v>
      </c>
      <c r="Y66" s="30">
        <f t="shared" si="139"/>
        <v>0</v>
      </c>
      <c r="Z66" s="30">
        <f t="shared" si="139"/>
        <v>0</v>
      </c>
      <c r="AA66" s="30">
        <f t="shared" si="139"/>
        <v>0</v>
      </c>
      <c r="AB66" s="30">
        <f t="shared" si="139"/>
        <v>0</v>
      </c>
      <c r="AC66" s="30">
        <f t="shared" si="139"/>
        <v>0</v>
      </c>
      <c r="AD66" s="30">
        <f t="shared" si="139"/>
        <v>0</v>
      </c>
      <c r="AE66" s="30">
        <f t="shared" si="139"/>
        <v>0</v>
      </c>
      <c r="AF66" s="30">
        <f t="shared" si="139"/>
        <v>0</v>
      </c>
      <c r="AG66" s="30">
        <f t="shared" si="139"/>
        <v>0</v>
      </c>
      <c r="AH66" s="30">
        <f t="shared" si="139"/>
        <v>0</v>
      </c>
      <c r="AI66" s="30">
        <f t="shared" si="139"/>
        <v>0</v>
      </c>
      <c r="AJ66" s="30">
        <f t="shared" si="139"/>
        <v>0</v>
      </c>
      <c r="AK66" s="30">
        <f t="shared" si="139"/>
        <v>0</v>
      </c>
      <c r="AL66" s="30">
        <f t="shared" si="139"/>
        <v>0</v>
      </c>
      <c r="AM66" s="30">
        <f t="shared" si="139"/>
        <v>0</v>
      </c>
      <c r="AN66" s="30">
        <f t="shared" si="139"/>
        <v>0</v>
      </c>
      <c r="AO66" s="30">
        <f t="shared" si="139"/>
        <v>0</v>
      </c>
      <c r="AP66" s="30">
        <f t="shared" si="139"/>
        <v>0</v>
      </c>
      <c r="AQ66" s="30">
        <f t="shared" si="139"/>
        <v>0</v>
      </c>
      <c r="AR66" s="30">
        <f t="shared" si="139"/>
        <v>0</v>
      </c>
      <c r="AS66" s="30">
        <f t="shared" si="139"/>
        <v>0</v>
      </c>
      <c r="AT66" s="30">
        <f t="shared" si="139"/>
        <v>0</v>
      </c>
      <c r="AU66" s="30">
        <f t="shared" si="139"/>
        <v>0</v>
      </c>
      <c r="AV66" s="30">
        <f t="shared" si="139"/>
        <v>0</v>
      </c>
      <c r="AW66" s="30">
        <f t="shared" si="139"/>
        <v>0</v>
      </c>
      <c r="AX66" s="30">
        <f t="shared" si="139"/>
        <v>0</v>
      </c>
      <c r="AY66" s="30">
        <f t="shared" si="139"/>
        <v>0</v>
      </c>
      <c r="AZ66" s="30">
        <f t="shared" si="139"/>
        <v>0</v>
      </c>
      <c r="BA66" s="30">
        <f t="shared" si="139"/>
        <v>0</v>
      </c>
      <c r="BB66" s="30">
        <f t="shared" si="139"/>
        <v>0</v>
      </c>
      <c r="BC66" s="30">
        <f t="shared" si="139"/>
        <v>0</v>
      </c>
      <c r="BD66" s="30">
        <f t="shared" si="139"/>
        <v>0</v>
      </c>
      <c r="BE66" s="30">
        <f t="shared" si="139"/>
        <v>0</v>
      </c>
      <c r="BF66" s="30">
        <f t="shared" si="139"/>
        <v>0</v>
      </c>
      <c r="BG66" s="30">
        <f t="shared" si="139"/>
        <v>0</v>
      </c>
      <c r="BH66" s="30">
        <f t="shared" si="139"/>
        <v>0</v>
      </c>
      <c r="BI66" s="30">
        <f t="shared" si="139"/>
        <v>0</v>
      </c>
      <c r="BJ66" s="30">
        <f t="shared" si="139"/>
        <v>0</v>
      </c>
      <c r="BK66" s="30">
        <f t="shared" si="139"/>
        <v>0</v>
      </c>
      <c r="BL66" s="30">
        <f t="shared" si="139"/>
        <v>0</v>
      </c>
      <c r="BM66" s="30">
        <f t="shared" si="139"/>
        <v>0</v>
      </c>
      <c r="BN66" s="30">
        <f t="shared" si="139"/>
        <v>0</v>
      </c>
      <c r="BO66" s="30">
        <f t="shared" si="139"/>
        <v>0</v>
      </c>
      <c r="BP66" s="30">
        <f t="shared" ref="BP66:CH66" si="140">((BP12*0.5)+BO30-BP48)*BP85*BP100*BP$2</f>
        <v>0</v>
      </c>
      <c r="BQ66" s="30">
        <f t="shared" si="140"/>
        <v>0</v>
      </c>
      <c r="BR66" s="30">
        <f t="shared" si="140"/>
        <v>0</v>
      </c>
      <c r="BS66" s="30">
        <f t="shared" si="140"/>
        <v>0</v>
      </c>
      <c r="BT66" s="30">
        <f t="shared" si="140"/>
        <v>0</v>
      </c>
      <c r="BU66" s="30">
        <f t="shared" si="140"/>
        <v>0</v>
      </c>
      <c r="BV66" s="30">
        <f t="shared" si="140"/>
        <v>0</v>
      </c>
      <c r="BW66" s="30">
        <f t="shared" si="140"/>
        <v>0</v>
      </c>
      <c r="BX66" s="30">
        <f t="shared" si="140"/>
        <v>0</v>
      </c>
      <c r="BY66" s="30">
        <f t="shared" si="140"/>
        <v>0</v>
      </c>
      <c r="BZ66" s="30">
        <f t="shared" si="140"/>
        <v>0</v>
      </c>
      <c r="CA66" s="30">
        <f t="shared" si="140"/>
        <v>0</v>
      </c>
      <c r="CB66" s="30">
        <f t="shared" si="140"/>
        <v>0</v>
      </c>
      <c r="CC66" s="30">
        <f t="shared" si="140"/>
        <v>0</v>
      </c>
      <c r="CD66" s="30">
        <f t="shared" si="140"/>
        <v>0</v>
      </c>
      <c r="CE66" s="30">
        <f t="shared" si="140"/>
        <v>0</v>
      </c>
      <c r="CF66" s="30">
        <f t="shared" si="140"/>
        <v>0</v>
      </c>
      <c r="CG66" s="30">
        <f t="shared" si="140"/>
        <v>0</v>
      </c>
      <c r="CH66" s="33">
        <f t="shared" si="140"/>
        <v>0</v>
      </c>
    </row>
    <row r="67" spans="1:88" ht="15.6" x14ac:dyDescent="0.3">
      <c r="A67" s="571"/>
      <c r="B67" s="14" t="str">
        <f t="shared" si="123"/>
        <v>Miscellaneous</v>
      </c>
      <c r="C67" s="30">
        <f t="shared" si="126"/>
        <v>0</v>
      </c>
      <c r="D67" s="30">
        <f t="shared" ref="D67:BO67" si="141">((D13*0.5)+C31-D49)*D86*D101*D$2</f>
        <v>0</v>
      </c>
      <c r="E67" s="30">
        <f t="shared" si="141"/>
        <v>0</v>
      </c>
      <c r="F67" s="30">
        <f t="shared" si="141"/>
        <v>0</v>
      </c>
      <c r="G67" s="30">
        <f t="shared" si="141"/>
        <v>0</v>
      </c>
      <c r="H67" s="30">
        <f t="shared" si="141"/>
        <v>0</v>
      </c>
      <c r="I67" s="30">
        <f t="shared" si="141"/>
        <v>0</v>
      </c>
      <c r="J67" s="30">
        <f t="shared" si="141"/>
        <v>0</v>
      </c>
      <c r="K67" s="30">
        <f t="shared" si="141"/>
        <v>0</v>
      </c>
      <c r="L67" s="30">
        <f t="shared" si="141"/>
        <v>0</v>
      </c>
      <c r="M67" s="30">
        <f t="shared" si="141"/>
        <v>0</v>
      </c>
      <c r="N67" s="30">
        <f t="shared" si="141"/>
        <v>0</v>
      </c>
      <c r="O67" s="30">
        <f t="shared" si="141"/>
        <v>0</v>
      </c>
      <c r="P67" s="30">
        <f t="shared" si="141"/>
        <v>0</v>
      </c>
      <c r="Q67" s="30">
        <f t="shared" si="141"/>
        <v>0</v>
      </c>
      <c r="R67" s="30">
        <f t="shared" si="141"/>
        <v>0</v>
      </c>
      <c r="S67" s="30">
        <f t="shared" si="141"/>
        <v>0</v>
      </c>
      <c r="T67" s="30">
        <f t="shared" si="141"/>
        <v>0</v>
      </c>
      <c r="U67" s="30">
        <f t="shared" si="141"/>
        <v>0</v>
      </c>
      <c r="V67" s="30">
        <f t="shared" si="141"/>
        <v>0</v>
      </c>
      <c r="W67" s="30">
        <f t="shared" si="141"/>
        <v>0</v>
      </c>
      <c r="X67" s="30">
        <f t="shared" si="141"/>
        <v>0</v>
      </c>
      <c r="Y67" s="30">
        <f t="shared" si="141"/>
        <v>0</v>
      </c>
      <c r="Z67" s="30">
        <f t="shared" si="141"/>
        <v>0</v>
      </c>
      <c r="AA67" s="30">
        <f t="shared" si="141"/>
        <v>0</v>
      </c>
      <c r="AB67" s="30">
        <f t="shared" si="141"/>
        <v>0</v>
      </c>
      <c r="AC67" s="30">
        <f t="shared" si="141"/>
        <v>0</v>
      </c>
      <c r="AD67" s="30">
        <f t="shared" si="141"/>
        <v>0</v>
      </c>
      <c r="AE67" s="30">
        <f t="shared" si="141"/>
        <v>0</v>
      </c>
      <c r="AF67" s="30">
        <f t="shared" si="141"/>
        <v>0</v>
      </c>
      <c r="AG67" s="30">
        <f t="shared" si="141"/>
        <v>0</v>
      </c>
      <c r="AH67" s="30">
        <f t="shared" si="141"/>
        <v>0</v>
      </c>
      <c r="AI67" s="30">
        <f t="shared" si="141"/>
        <v>0</v>
      </c>
      <c r="AJ67" s="30">
        <f t="shared" si="141"/>
        <v>0</v>
      </c>
      <c r="AK67" s="30">
        <f t="shared" si="141"/>
        <v>0</v>
      </c>
      <c r="AL67" s="30">
        <f t="shared" si="141"/>
        <v>0</v>
      </c>
      <c r="AM67" s="30">
        <f t="shared" si="141"/>
        <v>0</v>
      </c>
      <c r="AN67" s="30">
        <f t="shared" si="141"/>
        <v>0</v>
      </c>
      <c r="AO67" s="30">
        <f t="shared" si="141"/>
        <v>0</v>
      </c>
      <c r="AP67" s="30">
        <f t="shared" si="141"/>
        <v>0</v>
      </c>
      <c r="AQ67" s="30">
        <f t="shared" si="141"/>
        <v>0</v>
      </c>
      <c r="AR67" s="30">
        <f t="shared" si="141"/>
        <v>0</v>
      </c>
      <c r="AS67" s="30">
        <f t="shared" si="141"/>
        <v>0</v>
      </c>
      <c r="AT67" s="30">
        <f t="shared" si="141"/>
        <v>0</v>
      </c>
      <c r="AU67" s="30">
        <f t="shared" si="141"/>
        <v>0</v>
      </c>
      <c r="AV67" s="30">
        <f t="shared" si="141"/>
        <v>0</v>
      </c>
      <c r="AW67" s="30">
        <f t="shared" si="141"/>
        <v>0</v>
      </c>
      <c r="AX67" s="30">
        <f t="shared" si="141"/>
        <v>0</v>
      </c>
      <c r="AY67" s="30">
        <f t="shared" si="141"/>
        <v>0</v>
      </c>
      <c r="AZ67" s="30">
        <f t="shared" si="141"/>
        <v>0</v>
      </c>
      <c r="BA67" s="30">
        <f t="shared" si="141"/>
        <v>0</v>
      </c>
      <c r="BB67" s="30">
        <f t="shared" si="141"/>
        <v>0</v>
      </c>
      <c r="BC67" s="30">
        <f t="shared" si="141"/>
        <v>0</v>
      </c>
      <c r="BD67" s="30">
        <f t="shared" si="141"/>
        <v>0</v>
      </c>
      <c r="BE67" s="30">
        <f t="shared" si="141"/>
        <v>0</v>
      </c>
      <c r="BF67" s="30">
        <f t="shared" si="141"/>
        <v>0</v>
      </c>
      <c r="BG67" s="30">
        <f t="shared" si="141"/>
        <v>0</v>
      </c>
      <c r="BH67" s="30">
        <f t="shared" si="141"/>
        <v>0</v>
      </c>
      <c r="BI67" s="30">
        <f t="shared" si="141"/>
        <v>0</v>
      </c>
      <c r="BJ67" s="30">
        <f t="shared" si="141"/>
        <v>0</v>
      </c>
      <c r="BK67" s="30">
        <f t="shared" si="141"/>
        <v>0</v>
      </c>
      <c r="BL67" s="30">
        <f t="shared" si="141"/>
        <v>0</v>
      </c>
      <c r="BM67" s="30">
        <f t="shared" si="141"/>
        <v>0</v>
      </c>
      <c r="BN67" s="30">
        <f t="shared" si="141"/>
        <v>0</v>
      </c>
      <c r="BO67" s="30">
        <f t="shared" si="141"/>
        <v>0</v>
      </c>
      <c r="BP67" s="30">
        <f t="shared" ref="BP67:CH67" si="142">((BP13*0.5)+BO31-BP49)*BP86*BP101*BP$2</f>
        <v>0</v>
      </c>
      <c r="BQ67" s="30">
        <f t="shared" si="142"/>
        <v>0</v>
      </c>
      <c r="BR67" s="30">
        <f t="shared" si="142"/>
        <v>0</v>
      </c>
      <c r="BS67" s="30">
        <f t="shared" si="142"/>
        <v>0</v>
      </c>
      <c r="BT67" s="30">
        <f t="shared" si="142"/>
        <v>0</v>
      </c>
      <c r="BU67" s="30">
        <f t="shared" si="142"/>
        <v>0</v>
      </c>
      <c r="BV67" s="30">
        <f t="shared" si="142"/>
        <v>0</v>
      </c>
      <c r="BW67" s="30">
        <f t="shared" si="142"/>
        <v>0</v>
      </c>
      <c r="BX67" s="30">
        <f t="shared" si="142"/>
        <v>0</v>
      </c>
      <c r="BY67" s="30">
        <f t="shared" si="142"/>
        <v>0</v>
      </c>
      <c r="BZ67" s="30">
        <f t="shared" si="142"/>
        <v>0</v>
      </c>
      <c r="CA67" s="30">
        <f t="shared" si="142"/>
        <v>0</v>
      </c>
      <c r="CB67" s="30">
        <f t="shared" si="142"/>
        <v>0</v>
      </c>
      <c r="CC67" s="30">
        <f t="shared" si="142"/>
        <v>0</v>
      </c>
      <c r="CD67" s="30">
        <f t="shared" si="142"/>
        <v>0</v>
      </c>
      <c r="CE67" s="30">
        <f t="shared" si="142"/>
        <v>0</v>
      </c>
      <c r="CF67" s="30">
        <f t="shared" si="142"/>
        <v>0</v>
      </c>
      <c r="CG67" s="30">
        <f t="shared" si="142"/>
        <v>0</v>
      </c>
      <c r="CH67" s="33">
        <f t="shared" si="142"/>
        <v>0</v>
      </c>
    </row>
    <row r="68" spans="1:88" ht="15.75" customHeight="1" x14ac:dyDescent="0.3">
      <c r="A68" s="571"/>
      <c r="B68" s="14" t="str">
        <f t="shared" si="123"/>
        <v>Motors</v>
      </c>
      <c r="C68" s="30">
        <f t="shared" si="126"/>
        <v>0</v>
      </c>
      <c r="D68" s="30">
        <f t="shared" ref="D68:BO68" si="143">((D14*0.5)+C32-D50)*D87*D102*D$2</f>
        <v>0</v>
      </c>
      <c r="E68" s="30">
        <f t="shared" si="143"/>
        <v>0</v>
      </c>
      <c r="F68" s="30">
        <f t="shared" si="143"/>
        <v>0</v>
      </c>
      <c r="G68" s="30">
        <f t="shared" si="143"/>
        <v>0</v>
      </c>
      <c r="H68" s="30">
        <f t="shared" si="143"/>
        <v>0</v>
      </c>
      <c r="I68" s="30">
        <f t="shared" si="143"/>
        <v>0</v>
      </c>
      <c r="J68" s="30">
        <f t="shared" si="143"/>
        <v>0</v>
      </c>
      <c r="K68" s="30">
        <f t="shared" si="143"/>
        <v>0</v>
      </c>
      <c r="L68" s="30">
        <f t="shared" si="143"/>
        <v>0</v>
      </c>
      <c r="M68" s="30">
        <f t="shared" si="143"/>
        <v>0</v>
      </c>
      <c r="N68" s="30">
        <f t="shared" si="143"/>
        <v>0</v>
      </c>
      <c r="O68" s="30">
        <f t="shared" si="143"/>
        <v>0</v>
      </c>
      <c r="P68" s="30">
        <f t="shared" si="143"/>
        <v>0</v>
      </c>
      <c r="Q68" s="30">
        <f t="shared" si="143"/>
        <v>0</v>
      </c>
      <c r="R68" s="30">
        <f t="shared" si="143"/>
        <v>0</v>
      </c>
      <c r="S68" s="30">
        <f t="shared" si="143"/>
        <v>0</v>
      </c>
      <c r="T68" s="30">
        <f t="shared" si="143"/>
        <v>0</v>
      </c>
      <c r="U68" s="30">
        <f t="shared" si="143"/>
        <v>0</v>
      </c>
      <c r="V68" s="30">
        <f t="shared" si="143"/>
        <v>0</v>
      </c>
      <c r="W68" s="30">
        <f t="shared" si="143"/>
        <v>0</v>
      </c>
      <c r="X68" s="30">
        <f t="shared" si="143"/>
        <v>0</v>
      </c>
      <c r="Y68" s="30">
        <f t="shared" si="143"/>
        <v>0</v>
      </c>
      <c r="Z68" s="30">
        <f t="shared" si="143"/>
        <v>0</v>
      </c>
      <c r="AA68" s="30">
        <f t="shared" si="143"/>
        <v>0</v>
      </c>
      <c r="AB68" s="30">
        <f t="shared" si="143"/>
        <v>0</v>
      </c>
      <c r="AC68" s="30">
        <f t="shared" si="143"/>
        <v>0</v>
      </c>
      <c r="AD68" s="30">
        <f t="shared" si="143"/>
        <v>0</v>
      </c>
      <c r="AE68" s="30">
        <f t="shared" si="143"/>
        <v>0</v>
      </c>
      <c r="AF68" s="30">
        <f t="shared" si="143"/>
        <v>0</v>
      </c>
      <c r="AG68" s="30">
        <f t="shared" si="143"/>
        <v>0</v>
      </c>
      <c r="AH68" s="30">
        <f t="shared" si="143"/>
        <v>0</v>
      </c>
      <c r="AI68" s="30">
        <f t="shared" si="143"/>
        <v>0</v>
      </c>
      <c r="AJ68" s="30">
        <f t="shared" si="143"/>
        <v>0</v>
      </c>
      <c r="AK68" s="30">
        <f t="shared" si="143"/>
        <v>0</v>
      </c>
      <c r="AL68" s="30">
        <f t="shared" si="143"/>
        <v>0</v>
      </c>
      <c r="AM68" s="30">
        <f t="shared" si="143"/>
        <v>0</v>
      </c>
      <c r="AN68" s="30">
        <f t="shared" si="143"/>
        <v>0</v>
      </c>
      <c r="AO68" s="30">
        <f t="shared" si="143"/>
        <v>0</v>
      </c>
      <c r="AP68" s="30">
        <f t="shared" si="143"/>
        <v>0</v>
      </c>
      <c r="AQ68" s="30">
        <f t="shared" si="143"/>
        <v>0</v>
      </c>
      <c r="AR68" s="30">
        <f t="shared" si="143"/>
        <v>0</v>
      </c>
      <c r="AS68" s="30">
        <f t="shared" si="143"/>
        <v>0</v>
      </c>
      <c r="AT68" s="30">
        <f t="shared" si="143"/>
        <v>0</v>
      </c>
      <c r="AU68" s="30">
        <f t="shared" si="143"/>
        <v>0</v>
      </c>
      <c r="AV68" s="30">
        <f t="shared" si="143"/>
        <v>0</v>
      </c>
      <c r="AW68" s="30">
        <f t="shared" si="143"/>
        <v>0</v>
      </c>
      <c r="AX68" s="30">
        <f t="shared" si="143"/>
        <v>0</v>
      </c>
      <c r="AY68" s="30">
        <f t="shared" si="143"/>
        <v>0</v>
      </c>
      <c r="AZ68" s="30">
        <f t="shared" si="143"/>
        <v>0</v>
      </c>
      <c r="BA68" s="30">
        <f t="shared" si="143"/>
        <v>0</v>
      </c>
      <c r="BB68" s="30">
        <f t="shared" si="143"/>
        <v>0</v>
      </c>
      <c r="BC68" s="30">
        <f t="shared" si="143"/>
        <v>0</v>
      </c>
      <c r="BD68" s="30">
        <f t="shared" si="143"/>
        <v>0</v>
      </c>
      <c r="BE68" s="30">
        <f t="shared" si="143"/>
        <v>0</v>
      </c>
      <c r="BF68" s="30">
        <f t="shared" si="143"/>
        <v>0</v>
      </c>
      <c r="BG68" s="30">
        <f t="shared" si="143"/>
        <v>0</v>
      </c>
      <c r="BH68" s="30">
        <f t="shared" si="143"/>
        <v>0</v>
      </c>
      <c r="BI68" s="30">
        <f t="shared" si="143"/>
        <v>0</v>
      </c>
      <c r="BJ68" s="30">
        <f t="shared" si="143"/>
        <v>0</v>
      </c>
      <c r="BK68" s="30">
        <f t="shared" si="143"/>
        <v>0</v>
      </c>
      <c r="BL68" s="30">
        <f t="shared" si="143"/>
        <v>0</v>
      </c>
      <c r="BM68" s="30">
        <f t="shared" si="143"/>
        <v>0</v>
      </c>
      <c r="BN68" s="30">
        <f t="shared" si="143"/>
        <v>0</v>
      </c>
      <c r="BO68" s="30">
        <f t="shared" si="143"/>
        <v>0</v>
      </c>
      <c r="BP68" s="30">
        <f t="shared" ref="BP68:CH68" si="144">((BP14*0.5)+BO32-BP50)*BP87*BP102*BP$2</f>
        <v>0</v>
      </c>
      <c r="BQ68" s="30">
        <f t="shared" si="144"/>
        <v>0</v>
      </c>
      <c r="BR68" s="30">
        <f t="shared" si="144"/>
        <v>0</v>
      </c>
      <c r="BS68" s="30">
        <f t="shared" si="144"/>
        <v>0</v>
      </c>
      <c r="BT68" s="30">
        <f t="shared" si="144"/>
        <v>0</v>
      </c>
      <c r="BU68" s="30">
        <f t="shared" si="144"/>
        <v>0</v>
      </c>
      <c r="BV68" s="30">
        <f t="shared" si="144"/>
        <v>0</v>
      </c>
      <c r="BW68" s="30">
        <f t="shared" si="144"/>
        <v>0</v>
      </c>
      <c r="BX68" s="30">
        <f t="shared" si="144"/>
        <v>0</v>
      </c>
      <c r="BY68" s="30">
        <f t="shared" si="144"/>
        <v>0</v>
      </c>
      <c r="BZ68" s="30">
        <f t="shared" si="144"/>
        <v>0</v>
      </c>
      <c r="CA68" s="30">
        <f t="shared" si="144"/>
        <v>0</v>
      </c>
      <c r="CB68" s="30">
        <f t="shared" si="144"/>
        <v>0</v>
      </c>
      <c r="CC68" s="30">
        <f t="shared" si="144"/>
        <v>0</v>
      </c>
      <c r="CD68" s="30">
        <f t="shared" si="144"/>
        <v>0</v>
      </c>
      <c r="CE68" s="30">
        <f t="shared" si="144"/>
        <v>0</v>
      </c>
      <c r="CF68" s="30">
        <f t="shared" si="144"/>
        <v>0</v>
      </c>
      <c r="CG68" s="30">
        <f t="shared" si="144"/>
        <v>0</v>
      </c>
      <c r="CH68" s="33">
        <f t="shared" si="144"/>
        <v>0</v>
      </c>
    </row>
    <row r="69" spans="1:88" ht="15.6" x14ac:dyDescent="0.3">
      <c r="A69" s="571"/>
      <c r="B69" s="14" t="str">
        <f t="shared" si="123"/>
        <v>Process</v>
      </c>
      <c r="C69" s="30">
        <f t="shared" si="126"/>
        <v>0</v>
      </c>
      <c r="D69" s="30">
        <f t="shared" ref="D69:BO69" si="145">((D15*0.5)+C33-D51)*D88*D103*D$2</f>
        <v>0</v>
      </c>
      <c r="E69" s="30">
        <f t="shared" si="145"/>
        <v>0</v>
      </c>
      <c r="F69" s="30">
        <f t="shared" si="145"/>
        <v>0</v>
      </c>
      <c r="G69" s="30">
        <f t="shared" si="145"/>
        <v>0</v>
      </c>
      <c r="H69" s="30">
        <f t="shared" si="145"/>
        <v>0</v>
      </c>
      <c r="I69" s="30">
        <f t="shared" si="145"/>
        <v>0</v>
      </c>
      <c r="J69" s="30">
        <f t="shared" si="145"/>
        <v>0</v>
      </c>
      <c r="K69" s="30">
        <f t="shared" si="145"/>
        <v>0</v>
      </c>
      <c r="L69" s="30">
        <f t="shared" si="145"/>
        <v>0</v>
      </c>
      <c r="M69" s="30">
        <f t="shared" si="145"/>
        <v>0</v>
      </c>
      <c r="N69" s="30">
        <f t="shared" si="145"/>
        <v>0</v>
      </c>
      <c r="O69" s="30">
        <f t="shared" si="145"/>
        <v>0</v>
      </c>
      <c r="P69" s="30">
        <f t="shared" si="145"/>
        <v>0</v>
      </c>
      <c r="Q69" s="30">
        <f t="shared" si="145"/>
        <v>0</v>
      </c>
      <c r="R69" s="30">
        <f t="shared" si="145"/>
        <v>0</v>
      </c>
      <c r="S69" s="30">
        <f t="shared" si="145"/>
        <v>0</v>
      </c>
      <c r="T69" s="30">
        <f t="shared" si="145"/>
        <v>0</v>
      </c>
      <c r="U69" s="30">
        <f t="shared" si="145"/>
        <v>0</v>
      </c>
      <c r="V69" s="30">
        <f t="shared" si="145"/>
        <v>0</v>
      </c>
      <c r="W69" s="30">
        <f t="shared" si="145"/>
        <v>0</v>
      </c>
      <c r="X69" s="30">
        <f t="shared" si="145"/>
        <v>0</v>
      </c>
      <c r="Y69" s="30">
        <f t="shared" si="145"/>
        <v>0</v>
      </c>
      <c r="Z69" s="30">
        <f t="shared" si="145"/>
        <v>0</v>
      </c>
      <c r="AA69" s="30">
        <f t="shared" si="145"/>
        <v>0</v>
      </c>
      <c r="AB69" s="30">
        <f t="shared" si="145"/>
        <v>0</v>
      </c>
      <c r="AC69" s="30">
        <f t="shared" si="145"/>
        <v>0</v>
      </c>
      <c r="AD69" s="30">
        <f t="shared" si="145"/>
        <v>0</v>
      </c>
      <c r="AE69" s="30">
        <f t="shared" si="145"/>
        <v>0</v>
      </c>
      <c r="AF69" s="30">
        <f t="shared" si="145"/>
        <v>0</v>
      </c>
      <c r="AG69" s="30">
        <f t="shared" si="145"/>
        <v>0</v>
      </c>
      <c r="AH69" s="30">
        <f t="shared" si="145"/>
        <v>0</v>
      </c>
      <c r="AI69" s="30">
        <f t="shared" si="145"/>
        <v>0</v>
      </c>
      <c r="AJ69" s="30">
        <f t="shared" si="145"/>
        <v>0</v>
      </c>
      <c r="AK69" s="30">
        <f t="shared" si="145"/>
        <v>0</v>
      </c>
      <c r="AL69" s="30">
        <f t="shared" si="145"/>
        <v>0</v>
      </c>
      <c r="AM69" s="30">
        <f t="shared" si="145"/>
        <v>0</v>
      </c>
      <c r="AN69" s="30">
        <f t="shared" si="145"/>
        <v>0</v>
      </c>
      <c r="AO69" s="30">
        <f t="shared" si="145"/>
        <v>0</v>
      </c>
      <c r="AP69" s="30">
        <f t="shared" si="145"/>
        <v>0</v>
      </c>
      <c r="AQ69" s="30">
        <f t="shared" si="145"/>
        <v>0</v>
      </c>
      <c r="AR69" s="30">
        <f t="shared" si="145"/>
        <v>0</v>
      </c>
      <c r="AS69" s="30">
        <f t="shared" si="145"/>
        <v>0</v>
      </c>
      <c r="AT69" s="30">
        <f t="shared" si="145"/>
        <v>0</v>
      </c>
      <c r="AU69" s="30">
        <f t="shared" si="145"/>
        <v>0</v>
      </c>
      <c r="AV69" s="30">
        <f t="shared" si="145"/>
        <v>0</v>
      </c>
      <c r="AW69" s="30">
        <f t="shared" si="145"/>
        <v>0</v>
      </c>
      <c r="AX69" s="30">
        <f t="shared" si="145"/>
        <v>0</v>
      </c>
      <c r="AY69" s="30">
        <f t="shared" si="145"/>
        <v>0</v>
      </c>
      <c r="AZ69" s="30">
        <f t="shared" si="145"/>
        <v>0</v>
      </c>
      <c r="BA69" s="30">
        <f t="shared" si="145"/>
        <v>0</v>
      </c>
      <c r="BB69" s="30">
        <f t="shared" si="145"/>
        <v>0</v>
      </c>
      <c r="BC69" s="30">
        <f t="shared" si="145"/>
        <v>0</v>
      </c>
      <c r="BD69" s="30">
        <f t="shared" si="145"/>
        <v>0</v>
      </c>
      <c r="BE69" s="30">
        <f t="shared" si="145"/>
        <v>0</v>
      </c>
      <c r="BF69" s="30">
        <f t="shared" si="145"/>
        <v>0</v>
      </c>
      <c r="BG69" s="30">
        <f t="shared" si="145"/>
        <v>0</v>
      </c>
      <c r="BH69" s="30">
        <f t="shared" si="145"/>
        <v>0</v>
      </c>
      <c r="BI69" s="30">
        <f t="shared" si="145"/>
        <v>0</v>
      </c>
      <c r="BJ69" s="30">
        <f t="shared" si="145"/>
        <v>0</v>
      </c>
      <c r="BK69" s="30">
        <f t="shared" si="145"/>
        <v>0</v>
      </c>
      <c r="BL69" s="30">
        <f t="shared" si="145"/>
        <v>0</v>
      </c>
      <c r="BM69" s="30">
        <f t="shared" si="145"/>
        <v>0</v>
      </c>
      <c r="BN69" s="30">
        <f t="shared" si="145"/>
        <v>0</v>
      </c>
      <c r="BO69" s="30">
        <f t="shared" si="145"/>
        <v>0</v>
      </c>
      <c r="BP69" s="30">
        <f t="shared" ref="BP69:CH69" si="146">((BP15*0.5)+BO33-BP51)*BP88*BP103*BP$2</f>
        <v>0</v>
      </c>
      <c r="BQ69" s="30">
        <f t="shared" si="146"/>
        <v>0</v>
      </c>
      <c r="BR69" s="30">
        <f t="shared" si="146"/>
        <v>0</v>
      </c>
      <c r="BS69" s="30">
        <f t="shared" si="146"/>
        <v>0</v>
      </c>
      <c r="BT69" s="30">
        <f t="shared" si="146"/>
        <v>0</v>
      </c>
      <c r="BU69" s="30">
        <f t="shared" si="146"/>
        <v>0</v>
      </c>
      <c r="BV69" s="30">
        <f t="shared" si="146"/>
        <v>0</v>
      </c>
      <c r="BW69" s="30">
        <f t="shared" si="146"/>
        <v>0</v>
      </c>
      <c r="BX69" s="30">
        <f t="shared" si="146"/>
        <v>0</v>
      </c>
      <c r="BY69" s="30">
        <f t="shared" si="146"/>
        <v>0</v>
      </c>
      <c r="BZ69" s="30">
        <f t="shared" si="146"/>
        <v>0</v>
      </c>
      <c r="CA69" s="30">
        <f t="shared" si="146"/>
        <v>0</v>
      </c>
      <c r="CB69" s="30">
        <f t="shared" si="146"/>
        <v>0</v>
      </c>
      <c r="CC69" s="30">
        <f t="shared" si="146"/>
        <v>0</v>
      </c>
      <c r="CD69" s="30">
        <f t="shared" si="146"/>
        <v>0</v>
      </c>
      <c r="CE69" s="30">
        <f t="shared" si="146"/>
        <v>0</v>
      </c>
      <c r="CF69" s="30">
        <f t="shared" si="146"/>
        <v>0</v>
      </c>
      <c r="CG69" s="30">
        <f t="shared" si="146"/>
        <v>0</v>
      </c>
      <c r="CH69" s="33">
        <f t="shared" si="146"/>
        <v>0</v>
      </c>
    </row>
    <row r="70" spans="1:88" ht="15.6" x14ac:dyDescent="0.3">
      <c r="A70" s="571"/>
      <c r="B70" s="14" t="str">
        <f t="shared" si="123"/>
        <v>Refrigeration</v>
      </c>
      <c r="C70" s="30">
        <f t="shared" si="126"/>
        <v>0</v>
      </c>
      <c r="D70" s="30">
        <f t="shared" ref="D70:BO70" si="147">((D16*0.5)+C34-D52)*D89*D104*D$2</f>
        <v>0</v>
      </c>
      <c r="E70" s="30">
        <f t="shared" si="147"/>
        <v>0</v>
      </c>
      <c r="F70" s="30">
        <f t="shared" si="147"/>
        <v>0</v>
      </c>
      <c r="G70" s="30">
        <f t="shared" si="147"/>
        <v>0</v>
      </c>
      <c r="H70" s="30">
        <f t="shared" si="147"/>
        <v>0</v>
      </c>
      <c r="I70" s="30">
        <f t="shared" si="147"/>
        <v>0</v>
      </c>
      <c r="J70" s="30">
        <f t="shared" si="147"/>
        <v>0</v>
      </c>
      <c r="K70" s="30">
        <f t="shared" si="147"/>
        <v>0</v>
      </c>
      <c r="L70" s="30">
        <f t="shared" si="147"/>
        <v>0</v>
      </c>
      <c r="M70" s="30">
        <f t="shared" si="147"/>
        <v>0</v>
      </c>
      <c r="N70" s="30">
        <f t="shared" si="147"/>
        <v>0</v>
      </c>
      <c r="O70" s="30">
        <f t="shared" si="147"/>
        <v>0</v>
      </c>
      <c r="P70" s="30">
        <f t="shared" si="147"/>
        <v>0</v>
      </c>
      <c r="Q70" s="30">
        <f t="shared" si="147"/>
        <v>0</v>
      </c>
      <c r="R70" s="30">
        <f t="shared" si="147"/>
        <v>0</v>
      </c>
      <c r="S70" s="30">
        <f t="shared" si="147"/>
        <v>0</v>
      </c>
      <c r="T70" s="30">
        <f t="shared" si="147"/>
        <v>0</v>
      </c>
      <c r="U70" s="30">
        <f t="shared" si="147"/>
        <v>0</v>
      </c>
      <c r="V70" s="30">
        <f t="shared" si="147"/>
        <v>0</v>
      </c>
      <c r="W70" s="30">
        <f t="shared" si="147"/>
        <v>0</v>
      </c>
      <c r="X70" s="30">
        <f t="shared" si="147"/>
        <v>0</v>
      </c>
      <c r="Y70" s="30">
        <f t="shared" si="147"/>
        <v>0</v>
      </c>
      <c r="Z70" s="30">
        <f t="shared" si="147"/>
        <v>0</v>
      </c>
      <c r="AA70" s="30">
        <f t="shared" si="147"/>
        <v>0</v>
      </c>
      <c r="AB70" s="30">
        <f t="shared" si="147"/>
        <v>0</v>
      </c>
      <c r="AC70" s="30">
        <f t="shared" si="147"/>
        <v>0</v>
      </c>
      <c r="AD70" s="30">
        <f t="shared" si="147"/>
        <v>0</v>
      </c>
      <c r="AE70" s="30">
        <f t="shared" si="147"/>
        <v>0</v>
      </c>
      <c r="AF70" s="30">
        <f t="shared" si="147"/>
        <v>0</v>
      </c>
      <c r="AG70" s="30">
        <f t="shared" si="147"/>
        <v>0</v>
      </c>
      <c r="AH70" s="30">
        <f t="shared" si="147"/>
        <v>0</v>
      </c>
      <c r="AI70" s="30">
        <f t="shared" si="147"/>
        <v>0</v>
      </c>
      <c r="AJ70" s="30">
        <f t="shared" si="147"/>
        <v>0</v>
      </c>
      <c r="AK70" s="30">
        <f t="shared" si="147"/>
        <v>0</v>
      </c>
      <c r="AL70" s="30">
        <f t="shared" si="147"/>
        <v>0</v>
      </c>
      <c r="AM70" s="30">
        <f t="shared" si="147"/>
        <v>0</v>
      </c>
      <c r="AN70" s="30">
        <f t="shared" si="147"/>
        <v>0</v>
      </c>
      <c r="AO70" s="30">
        <f t="shared" si="147"/>
        <v>0</v>
      </c>
      <c r="AP70" s="30">
        <f t="shared" si="147"/>
        <v>0</v>
      </c>
      <c r="AQ70" s="30">
        <f t="shared" si="147"/>
        <v>0</v>
      </c>
      <c r="AR70" s="30">
        <f t="shared" si="147"/>
        <v>0</v>
      </c>
      <c r="AS70" s="30">
        <f t="shared" si="147"/>
        <v>0</v>
      </c>
      <c r="AT70" s="30">
        <f t="shared" si="147"/>
        <v>0</v>
      </c>
      <c r="AU70" s="30">
        <f t="shared" si="147"/>
        <v>0</v>
      </c>
      <c r="AV70" s="30">
        <f t="shared" si="147"/>
        <v>0</v>
      </c>
      <c r="AW70" s="30">
        <f t="shared" si="147"/>
        <v>0</v>
      </c>
      <c r="AX70" s="30">
        <f t="shared" si="147"/>
        <v>0</v>
      </c>
      <c r="AY70" s="30">
        <f t="shared" si="147"/>
        <v>0</v>
      </c>
      <c r="AZ70" s="30">
        <f t="shared" si="147"/>
        <v>0</v>
      </c>
      <c r="BA70" s="30">
        <f t="shared" si="147"/>
        <v>0</v>
      </c>
      <c r="BB70" s="30">
        <f t="shared" si="147"/>
        <v>0</v>
      </c>
      <c r="BC70" s="30">
        <f t="shared" si="147"/>
        <v>0</v>
      </c>
      <c r="BD70" s="30">
        <f t="shared" si="147"/>
        <v>0</v>
      </c>
      <c r="BE70" s="30">
        <f t="shared" si="147"/>
        <v>0</v>
      </c>
      <c r="BF70" s="30">
        <f t="shared" si="147"/>
        <v>0</v>
      </c>
      <c r="BG70" s="30">
        <f t="shared" si="147"/>
        <v>0</v>
      </c>
      <c r="BH70" s="30">
        <f t="shared" si="147"/>
        <v>0</v>
      </c>
      <c r="BI70" s="30">
        <f t="shared" si="147"/>
        <v>0</v>
      </c>
      <c r="BJ70" s="30">
        <f t="shared" si="147"/>
        <v>0</v>
      </c>
      <c r="BK70" s="30">
        <f t="shared" si="147"/>
        <v>0</v>
      </c>
      <c r="BL70" s="30">
        <f t="shared" si="147"/>
        <v>0</v>
      </c>
      <c r="BM70" s="30">
        <f t="shared" si="147"/>
        <v>0</v>
      </c>
      <c r="BN70" s="30">
        <f t="shared" si="147"/>
        <v>0</v>
      </c>
      <c r="BO70" s="30">
        <f t="shared" si="147"/>
        <v>0</v>
      </c>
      <c r="BP70" s="30">
        <f t="shared" ref="BP70:CH70" si="148">((BP16*0.5)+BO34-BP52)*BP89*BP104*BP$2</f>
        <v>0</v>
      </c>
      <c r="BQ70" s="30">
        <f t="shared" si="148"/>
        <v>0</v>
      </c>
      <c r="BR70" s="30">
        <f t="shared" si="148"/>
        <v>0</v>
      </c>
      <c r="BS70" s="30">
        <f t="shared" si="148"/>
        <v>0</v>
      </c>
      <c r="BT70" s="30">
        <f t="shared" si="148"/>
        <v>0</v>
      </c>
      <c r="BU70" s="30">
        <f t="shared" si="148"/>
        <v>0</v>
      </c>
      <c r="BV70" s="30">
        <f t="shared" si="148"/>
        <v>0</v>
      </c>
      <c r="BW70" s="30">
        <f t="shared" si="148"/>
        <v>0</v>
      </c>
      <c r="BX70" s="30">
        <f t="shared" si="148"/>
        <v>0</v>
      </c>
      <c r="BY70" s="30">
        <f t="shared" si="148"/>
        <v>0</v>
      </c>
      <c r="BZ70" s="30">
        <f t="shared" si="148"/>
        <v>0</v>
      </c>
      <c r="CA70" s="30">
        <f t="shared" si="148"/>
        <v>0</v>
      </c>
      <c r="CB70" s="30">
        <f t="shared" si="148"/>
        <v>0</v>
      </c>
      <c r="CC70" s="30">
        <f t="shared" si="148"/>
        <v>0</v>
      </c>
      <c r="CD70" s="30">
        <f t="shared" si="148"/>
        <v>0</v>
      </c>
      <c r="CE70" s="30">
        <f t="shared" si="148"/>
        <v>0</v>
      </c>
      <c r="CF70" s="30">
        <f t="shared" si="148"/>
        <v>0</v>
      </c>
      <c r="CG70" s="30">
        <f t="shared" si="148"/>
        <v>0</v>
      </c>
      <c r="CH70" s="33">
        <f t="shared" si="148"/>
        <v>0</v>
      </c>
    </row>
    <row r="71" spans="1:88" ht="15.6" x14ac:dyDescent="0.3">
      <c r="A71" s="571"/>
      <c r="B71" s="14" t="str">
        <f t="shared" si="123"/>
        <v>Water Heating</v>
      </c>
      <c r="C71" s="30">
        <f t="shared" si="126"/>
        <v>0</v>
      </c>
      <c r="D71" s="30">
        <f t="shared" ref="D71:BO71" si="149">((D17*0.5)+C35-D53)*D90*D105*D$2</f>
        <v>0</v>
      </c>
      <c r="E71" s="30">
        <f t="shared" si="149"/>
        <v>0</v>
      </c>
      <c r="F71" s="30">
        <f t="shared" si="149"/>
        <v>0</v>
      </c>
      <c r="G71" s="30">
        <f t="shared" si="149"/>
        <v>0</v>
      </c>
      <c r="H71" s="30">
        <f t="shared" si="149"/>
        <v>0</v>
      </c>
      <c r="I71" s="30">
        <f t="shared" si="149"/>
        <v>0</v>
      </c>
      <c r="J71" s="30">
        <f t="shared" si="149"/>
        <v>0</v>
      </c>
      <c r="K71" s="30">
        <f t="shared" si="149"/>
        <v>0</v>
      </c>
      <c r="L71" s="30">
        <f t="shared" si="149"/>
        <v>0</v>
      </c>
      <c r="M71" s="30">
        <f t="shared" si="149"/>
        <v>0</v>
      </c>
      <c r="N71" s="30">
        <f t="shared" si="149"/>
        <v>0</v>
      </c>
      <c r="O71" s="30">
        <f t="shared" si="149"/>
        <v>0</v>
      </c>
      <c r="P71" s="30">
        <f t="shared" si="149"/>
        <v>0</v>
      </c>
      <c r="Q71" s="30">
        <f t="shared" si="149"/>
        <v>0</v>
      </c>
      <c r="R71" s="30">
        <f t="shared" si="149"/>
        <v>0</v>
      </c>
      <c r="S71" s="30">
        <f t="shared" si="149"/>
        <v>0</v>
      </c>
      <c r="T71" s="30">
        <f t="shared" si="149"/>
        <v>0</v>
      </c>
      <c r="U71" s="30">
        <f t="shared" si="149"/>
        <v>0</v>
      </c>
      <c r="V71" s="30">
        <f t="shared" si="149"/>
        <v>0</v>
      </c>
      <c r="W71" s="30">
        <f t="shared" si="149"/>
        <v>0</v>
      </c>
      <c r="X71" s="30">
        <f t="shared" si="149"/>
        <v>0</v>
      </c>
      <c r="Y71" s="30">
        <f t="shared" si="149"/>
        <v>0</v>
      </c>
      <c r="Z71" s="30">
        <f t="shared" si="149"/>
        <v>0</v>
      </c>
      <c r="AA71" s="30">
        <f t="shared" si="149"/>
        <v>0</v>
      </c>
      <c r="AB71" s="30">
        <f t="shared" si="149"/>
        <v>0</v>
      </c>
      <c r="AC71" s="30">
        <f t="shared" si="149"/>
        <v>0</v>
      </c>
      <c r="AD71" s="30">
        <f t="shared" si="149"/>
        <v>0</v>
      </c>
      <c r="AE71" s="30">
        <f t="shared" si="149"/>
        <v>0</v>
      </c>
      <c r="AF71" s="30">
        <f t="shared" si="149"/>
        <v>0</v>
      </c>
      <c r="AG71" s="30">
        <f t="shared" si="149"/>
        <v>0</v>
      </c>
      <c r="AH71" s="30">
        <f t="shared" si="149"/>
        <v>0</v>
      </c>
      <c r="AI71" s="30">
        <f t="shared" si="149"/>
        <v>0</v>
      </c>
      <c r="AJ71" s="30">
        <f t="shared" si="149"/>
        <v>0</v>
      </c>
      <c r="AK71" s="30">
        <f t="shared" si="149"/>
        <v>0</v>
      </c>
      <c r="AL71" s="30">
        <f t="shared" si="149"/>
        <v>0</v>
      </c>
      <c r="AM71" s="30">
        <f t="shared" si="149"/>
        <v>0</v>
      </c>
      <c r="AN71" s="30">
        <f t="shared" si="149"/>
        <v>0</v>
      </c>
      <c r="AO71" s="30">
        <f t="shared" si="149"/>
        <v>0</v>
      </c>
      <c r="AP71" s="30">
        <f t="shared" si="149"/>
        <v>0</v>
      </c>
      <c r="AQ71" s="30">
        <f t="shared" si="149"/>
        <v>0</v>
      </c>
      <c r="AR71" s="30">
        <f t="shared" si="149"/>
        <v>0</v>
      </c>
      <c r="AS71" s="30">
        <f t="shared" si="149"/>
        <v>0</v>
      </c>
      <c r="AT71" s="30">
        <f t="shared" si="149"/>
        <v>0</v>
      </c>
      <c r="AU71" s="30">
        <f t="shared" si="149"/>
        <v>0</v>
      </c>
      <c r="AV71" s="30">
        <f t="shared" si="149"/>
        <v>0</v>
      </c>
      <c r="AW71" s="30">
        <f t="shared" si="149"/>
        <v>0</v>
      </c>
      <c r="AX71" s="30">
        <f t="shared" si="149"/>
        <v>0</v>
      </c>
      <c r="AY71" s="30">
        <f t="shared" si="149"/>
        <v>0</v>
      </c>
      <c r="AZ71" s="30">
        <f t="shared" si="149"/>
        <v>0</v>
      </c>
      <c r="BA71" s="30">
        <f t="shared" si="149"/>
        <v>0</v>
      </c>
      <c r="BB71" s="30">
        <f t="shared" si="149"/>
        <v>0</v>
      </c>
      <c r="BC71" s="30">
        <f t="shared" si="149"/>
        <v>0</v>
      </c>
      <c r="BD71" s="30">
        <f t="shared" si="149"/>
        <v>0</v>
      </c>
      <c r="BE71" s="30">
        <f t="shared" si="149"/>
        <v>0</v>
      </c>
      <c r="BF71" s="30">
        <f t="shared" si="149"/>
        <v>0</v>
      </c>
      <c r="BG71" s="30">
        <f t="shared" si="149"/>
        <v>0</v>
      </c>
      <c r="BH71" s="30">
        <f t="shared" si="149"/>
        <v>0</v>
      </c>
      <c r="BI71" s="30">
        <f t="shared" si="149"/>
        <v>0</v>
      </c>
      <c r="BJ71" s="30">
        <f t="shared" si="149"/>
        <v>0</v>
      </c>
      <c r="BK71" s="30">
        <f t="shared" si="149"/>
        <v>0</v>
      </c>
      <c r="BL71" s="30">
        <f t="shared" si="149"/>
        <v>0</v>
      </c>
      <c r="BM71" s="30">
        <f t="shared" si="149"/>
        <v>0</v>
      </c>
      <c r="BN71" s="30">
        <f t="shared" si="149"/>
        <v>0</v>
      </c>
      <c r="BO71" s="30">
        <f t="shared" si="149"/>
        <v>0</v>
      </c>
      <c r="BP71" s="30">
        <f t="shared" ref="BP71:CH71" si="150">((BP17*0.5)+BO35-BP53)*BP90*BP105*BP$2</f>
        <v>0</v>
      </c>
      <c r="BQ71" s="30">
        <f t="shared" si="150"/>
        <v>0</v>
      </c>
      <c r="BR71" s="30">
        <f t="shared" si="150"/>
        <v>0</v>
      </c>
      <c r="BS71" s="30">
        <f t="shared" si="150"/>
        <v>0</v>
      </c>
      <c r="BT71" s="30">
        <f t="shared" si="150"/>
        <v>0</v>
      </c>
      <c r="BU71" s="30">
        <f t="shared" si="150"/>
        <v>0</v>
      </c>
      <c r="BV71" s="30">
        <f t="shared" si="150"/>
        <v>0</v>
      </c>
      <c r="BW71" s="30">
        <f t="shared" si="150"/>
        <v>0</v>
      </c>
      <c r="BX71" s="30">
        <f t="shared" si="150"/>
        <v>0</v>
      </c>
      <c r="BY71" s="30">
        <f t="shared" si="150"/>
        <v>0</v>
      </c>
      <c r="BZ71" s="30">
        <f t="shared" si="150"/>
        <v>0</v>
      </c>
      <c r="CA71" s="30">
        <f t="shared" si="150"/>
        <v>0</v>
      </c>
      <c r="CB71" s="30">
        <f t="shared" si="150"/>
        <v>0</v>
      </c>
      <c r="CC71" s="30">
        <f t="shared" si="150"/>
        <v>0</v>
      </c>
      <c r="CD71" s="30">
        <f t="shared" si="150"/>
        <v>0</v>
      </c>
      <c r="CE71" s="30">
        <f t="shared" si="150"/>
        <v>0</v>
      </c>
      <c r="CF71" s="30">
        <f t="shared" si="150"/>
        <v>0</v>
      </c>
      <c r="CG71" s="30">
        <f t="shared" si="150"/>
        <v>0</v>
      </c>
      <c r="CH71" s="33">
        <f t="shared" si="150"/>
        <v>0</v>
      </c>
    </row>
    <row r="72" spans="1:88" ht="15.75" customHeight="1" x14ac:dyDescent="0.3">
      <c r="A72" s="571"/>
      <c r="B72" s="14" t="str">
        <f t="shared" si="12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0</v>
      </c>
      <c r="E73" s="30">
        <f t="shared" ref="E73:BP73" si="151">SUM(E59:E72)</f>
        <v>0</v>
      </c>
      <c r="F73" s="30">
        <f t="shared" si="151"/>
        <v>0</v>
      </c>
      <c r="G73" s="30">
        <f t="shared" si="151"/>
        <v>0</v>
      </c>
      <c r="H73" s="30">
        <f t="shared" si="151"/>
        <v>0</v>
      </c>
      <c r="I73" s="30">
        <f t="shared" si="151"/>
        <v>0</v>
      </c>
      <c r="J73" s="30">
        <f t="shared" si="151"/>
        <v>0</v>
      </c>
      <c r="K73" s="30">
        <f t="shared" si="151"/>
        <v>0</v>
      </c>
      <c r="L73" s="30">
        <f t="shared" si="151"/>
        <v>0</v>
      </c>
      <c r="M73" s="30">
        <f t="shared" si="151"/>
        <v>0</v>
      </c>
      <c r="N73" s="30">
        <f t="shared" si="151"/>
        <v>0</v>
      </c>
      <c r="O73" s="30">
        <f t="shared" si="151"/>
        <v>0</v>
      </c>
      <c r="P73" s="30">
        <f t="shared" si="151"/>
        <v>0</v>
      </c>
      <c r="Q73" s="30">
        <f t="shared" si="151"/>
        <v>0</v>
      </c>
      <c r="R73" s="30">
        <f t="shared" si="151"/>
        <v>0</v>
      </c>
      <c r="S73" s="30">
        <f t="shared" si="151"/>
        <v>0</v>
      </c>
      <c r="T73" s="30">
        <f t="shared" si="151"/>
        <v>0</v>
      </c>
      <c r="U73" s="30">
        <f t="shared" si="151"/>
        <v>0</v>
      </c>
      <c r="V73" s="30">
        <f t="shared" si="151"/>
        <v>0</v>
      </c>
      <c r="W73" s="30">
        <f t="shared" si="151"/>
        <v>0</v>
      </c>
      <c r="X73" s="30">
        <f t="shared" si="151"/>
        <v>0</v>
      </c>
      <c r="Y73" s="30">
        <f t="shared" si="151"/>
        <v>0</v>
      </c>
      <c r="Z73" s="30">
        <f t="shared" si="151"/>
        <v>0</v>
      </c>
      <c r="AA73" s="30">
        <f t="shared" si="151"/>
        <v>0</v>
      </c>
      <c r="AB73" s="30">
        <f t="shared" si="151"/>
        <v>0</v>
      </c>
      <c r="AC73" s="30">
        <f t="shared" si="151"/>
        <v>0</v>
      </c>
      <c r="AD73" s="30">
        <f t="shared" si="151"/>
        <v>0</v>
      </c>
      <c r="AE73" s="30">
        <f t="shared" si="151"/>
        <v>0</v>
      </c>
      <c r="AF73" s="30">
        <f t="shared" si="151"/>
        <v>0</v>
      </c>
      <c r="AG73" s="30">
        <f t="shared" si="151"/>
        <v>0</v>
      </c>
      <c r="AH73" s="30">
        <f t="shared" si="151"/>
        <v>0</v>
      </c>
      <c r="AI73" s="30">
        <f t="shared" si="151"/>
        <v>0</v>
      </c>
      <c r="AJ73" s="30">
        <f t="shared" si="151"/>
        <v>0</v>
      </c>
      <c r="AK73" s="30">
        <f t="shared" si="151"/>
        <v>0</v>
      </c>
      <c r="AL73" s="30">
        <f t="shared" si="151"/>
        <v>0</v>
      </c>
      <c r="AM73" s="30">
        <f t="shared" si="151"/>
        <v>0</v>
      </c>
      <c r="AN73" s="30">
        <f t="shared" si="151"/>
        <v>0</v>
      </c>
      <c r="AO73" s="30">
        <f t="shared" si="151"/>
        <v>0</v>
      </c>
      <c r="AP73" s="30">
        <f t="shared" si="151"/>
        <v>0</v>
      </c>
      <c r="AQ73" s="30">
        <f t="shared" si="151"/>
        <v>0</v>
      </c>
      <c r="AR73" s="30">
        <f t="shared" si="151"/>
        <v>0</v>
      </c>
      <c r="AS73" s="30">
        <f t="shared" si="151"/>
        <v>0</v>
      </c>
      <c r="AT73" s="30">
        <f t="shared" si="151"/>
        <v>0</v>
      </c>
      <c r="AU73" s="30">
        <f t="shared" si="151"/>
        <v>0</v>
      </c>
      <c r="AV73" s="30">
        <f t="shared" si="151"/>
        <v>0</v>
      </c>
      <c r="AW73" s="30">
        <f t="shared" si="151"/>
        <v>0</v>
      </c>
      <c r="AX73" s="30">
        <f t="shared" si="151"/>
        <v>0</v>
      </c>
      <c r="AY73" s="30">
        <f t="shared" si="151"/>
        <v>0</v>
      </c>
      <c r="AZ73" s="30">
        <f t="shared" si="151"/>
        <v>0</v>
      </c>
      <c r="BA73" s="30">
        <f t="shared" si="151"/>
        <v>0</v>
      </c>
      <c r="BB73" s="30">
        <f t="shared" si="151"/>
        <v>0</v>
      </c>
      <c r="BC73" s="30">
        <f t="shared" si="151"/>
        <v>0</v>
      </c>
      <c r="BD73" s="30">
        <f t="shared" si="151"/>
        <v>0</v>
      </c>
      <c r="BE73" s="30">
        <f t="shared" si="151"/>
        <v>0</v>
      </c>
      <c r="BF73" s="30">
        <f t="shared" si="151"/>
        <v>0</v>
      </c>
      <c r="BG73" s="30">
        <f t="shared" si="151"/>
        <v>0</v>
      </c>
      <c r="BH73" s="30">
        <f t="shared" si="151"/>
        <v>0</v>
      </c>
      <c r="BI73" s="30">
        <f t="shared" si="151"/>
        <v>0</v>
      </c>
      <c r="BJ73" s="30">
        <f t="shared" si="151"/>
        <v>0</v>
      </c>
      <c r="BK73" s="30">
        <f t="shared" si="151"/>
        <v>0</v>
      </c>
      <c r="BL73" s="30">
        <f t="shared" si="151"/>
        <v>0</v>
      </c>
      <c r="BM73" s="30">
        <f t="shared" si="151"/>
        <v>0</v>
      </c>
      <c r="BN73" s="30">
        <f t="shared" si="151"/>
        <v>0</v>
      </c>
      <c r="BO73" s="30">
        <f t="shared" si="151"/>
        <v>0</v>
      </c>
      <c r="BP73" s="30">
        <f t="shared" si="151"/>
        <v>0</v>
      </c>
      <c r="BQ73" s="30">
        <f t="shared" ref="BQ73:CH73" si="152">SUM(BQ59:BQ72)</f>
        <v>0</v>
      </c>
      <c r="BR73" s="30">
        <f t="shared" si="152"/>
        <v>0</v>
      </c>
      <c r="BS73" s="30">
        <f t="shared" si="152"/>
        <v>0</v>
      </c>
      <c r="BT73" s="30">
        <f t="shared" si="152"/>
        <v>0</v>
      </c>
      <c r="BU73" s="30">
        <f t="shared" si="152"/>
        <v>0</v>
      </c>
      <c r="BV73" s="30">
        <f t="shared" si="152"/>
        <v>0</v>
      </c>
      <c r="BW73" s="30">
        <f t="shared" si="152"/>
        <v>0</v>
      </c>
      <c r="BX73" s="30">
        <f t="shared" si="152"/>
        <v>0</v>
      </c>
      <c r="BY73" s="30">
        <f t="shared" si="152"/>
        <v>0</v>
      </c>
      <c r="BZ73" s="30">
        <f t="shared" si="152"/>
        <v>0</v>
      </c>
      <c r="CA73" s="30">
        <f t="shared" si="152"/>
        <v>0</v>
      </c>
      <c r="CB73" s="30">
        <f t="shared" si="152"/>
        <v>0</v>
      </c>
      <c r="CC73" s="30">
        <f t="shared" si="152"/>
        <v>0</v>
      </c>
      <c r="CD73" s="30">
        <f t="shared" si="152"/>
        <v>0</v>
      </c>
      <c r="CE73" s="30">
        <f t="shared" si="152"/>
        <v>0</v>
      </c>
      <c r="CF73" s="30">
        <f t="shared" si="152"/>
        <v>0</v>
      </c>
      <c r="CG73" s="30">
        <f t="shared" si="152"/>
        <v>0</v>
      </c>
      <c r="CH73" s="33">
        <f t="shared" si="152"/>
        <v>0</v>
      </c>
    </row>
    <row r="74" spans="1:88" ht="16.5" customHeight="1" thickBot="1" x14ac:dyDescent="0.35">
      <c r="A74" s="572"/>
      <c r="B74" s="156" t="s">
        <v>27</v>
      </c>
      <c r="C74" s="31">
        <f>C73</f>
        <v>0</v>
      </c>
      <c r="D74" s="31">
        <f>C74+D73</f>
        <v>0</v>
      </c>
      <c r="E74" s="31">
        <f t="shared" ref="E74:BP74" si="153">D74+E73</f>
        <v>0</v>
      </c>
      <c r="F74" s="31">
        <f t="shared" si="153"/>
        <v>0</v>
      </c>
      <c r="G74" s="31">
        <f t="shared" si="153"/>
        <v>0</v>
      </c>
      <c r="H74" s="31">
        <f t="shared" si="153"/>
        <v>0</v>
      </c>
      <c r="I74" s="31">
        <f t="shared" si="153"/>
        <v>0</v>
      </c>
      <c r="J74" s="31">
        <f t="shared" si="153"/>
        <v>0</v>
      </c>
      <c r="K74" s="31">
        <f t="shared" si="153"/>
        <v>0</v>
      </c>
      <c r="L74" s="31">
        <f t="shared" si="153"/>
        <v>0</v>
      </c>
      <c r="M74" s="31">
        <f t="shared" si="153"/>
        <v>0</v>
      </c>
      <c r="N74" s="31">
        <f t="shared" si="153"/>
        <v>0</v>
      </c>
      <c r="O74" s="31">
        <f t="shared" si="153"/>
        <v>0</v>
      </c>
      <c r="P74" s="31">
        <f t="shared" si="153"/>
        <v>0</v>
      </c>
      <c r="Q74" s="31">
        <f t="shared" si="153"/>
        <v>0</v>
      </c>
      <c r="R74" s="31">
        <f t="shared" si="153"/>
        <v>0</v>
      </c>
      <c r="S74" s="31">
        <f t="shared" si="153"/>
        <v>0</v>
      </c>
      <c r="T74" s="31">
        <f t="shared" si="153"/>
        <v>0</v>
      </c>
      <c r="U74" s="31">
        <f t="shared" si="153"/>
        <v>0</v>
      </c>
      <c r="V74" s="31">
        <f t="shared" si="153"/>
        <v>0</v>
      </c>
      <c r="W74" s="31">
        <f t="shared" si="153"/>
        <v>0</v>
      </c>
      <c r="X74" s="31">
        <f t="shared" si="153"/>
        <v>0</v>
      </c>
      <c r="Y74" s="31">
        <f t="shared" si="153"/>
        <v>0</v>
      </c>
      <c r="Z74" s="31">
        <f t="shared" si="153"/>
        <v>0</v>
      </c>
      <c r="AA74" s="31">
        <f t="shared" si="153"/>
        <v>0</v>
      </c>
      <c r="AB74" s="31">
        <f t="shared" si="153"/>
        <v>0</v>
      </c>
      <c r="AC74" s="31">
        <f t="shared" si="153"/>
        <v>0</v>
      </c>
      <c r="AD74" s="31">
        <f t="shared" si="153"/>
        <v>0</v>
      </c>
      <c r="AE74" s="31">
        <f t="shared" si="153"/>
        <v>0</v>
      </c>
      <c r="AF74" s="31">
        <f t="shared" si="153"/>
        <v>0</v>
      </c>
      <c r="AG74" s="31">
        <f t="shared" si="153"/>
        <v>0</v>
      </c>
      <c r="AH74" s="31">
        <f t="shared" si="153"/>
        <v>0</v>
      </c>
      <c r="AI74" s="31">
        <f t="shared" si="153"/>
        <v>0</v>
      </c>
      <c r="AJ74" s="31">
        <f t="shared" si="153"/>
        <v>0</v>
      </c>
      <c r="AK74" s="31">
        <f t="shared" si="153"/>
        <v>0</v>
      </c>
      <c r="AL74" s="31">
        <f t="shared" si="153"/>
        <v>0</v>
      </c>
      <c r="AM74" s="31">
        <f t="shared" si="153"/>
        <v>0</v>
      </c>
      <c r="AN74" s="31">
        <f t="shared" si="153"/>
        <v>0</v>
      </c>
      <c r="AO74" s="31">
        <f t="shared" si="153"/>
        <v>0</v>
      </c>
      <c r="AP74" s="31">
        <f t="shared" si="153"/>
        <v>0</v>
      </c>
      <c r="AQ74" s="31">
        <f t="shared" si="153"/>
        <v>0</v>
      </c>
      <c r="AR74" s="31">
        <f t="shared" si="153"/>
        <v>0</v>
      </c>
      <c r="AS74" s="31">
        <f t="shared" si="153"/>
        <v>0</v>
      </c>
      <c r="AT74" s="31">
        <f t="shared" si="153"/>
        <v>0</v>
      </c>
      <c r="AU74" s="31">
        <f t="shared" si="153"/>
        <v>0</v>
      </c>
      <c r="AV74" s="31">
        <f t="shared" si="153"/>
        <v>0</v>
      </c>
      <c r="AW74" s="31">
        <f t="shared" si="153"/>
        <v>0</v>
      </c>
      <c r="AX74" s="31">
        <f t="shared" si="153"/>
        <v>0</v>
      </c>
      <c r="AY74" s="31">
        <f t="shared" si="153"/>
        <v>0</v>
      </c>
      <c r="AZ74" s="31">
        <f t="shared" si="153"/>
        <v>0</v>
      </c>
      <c r="BA74" s="31">
        <f t="shared" si="153"/>
        <v>0</v>
      </c>
      <c r="BB74" s="31">
        <f t="shared" si="153"/>
        <v>0</v>
      </c>
      <c r="BC74" s="31">
        <f t="shared" si="153"/>
        <v>0</v>
      </c>
      <c r="BD74" s="31">
        <f t="shared" si="153"/>
        <v>0</v>
      </c>
      <c r="BE74" s="31">
        <f t="shared" si="153"/>
        <v>0</v>
      </c>
      <c r="BF74" s="31">
        <f t="shared" si="153"/>
        <v>0</v>
      </c>
      <c r="BG74" s="31">
        <f t="shared" si="153"/>
        <v>0</v>
      </c>
      <c r="BH74" s="31">
        <f t="shared" si="153"/>
        <v>0</v>
      </c>
      <c r="BI74" s="31">
        <f t="shared" si="153"/>
        <v>0</v>
      </c>
      <c r="BJ74" s="31">
        <f t="shared" si="153"/>
        <v>0</v>
      </c>
      <c r="BK74" s="31">
        <f t="shared" si="153"/>
        <v>0</v>
      </c>
      <c r="BL74" s="31">
        <f t="shared" si="153"/>
        <v>0</v>
      </c>
      <c r="BM74" s="31">
        <f t="shared" si="153"/>
        <v>0</v>
      </c>
      <c r="BN74" s="31">
        <f t="shared" si="153"/>
        <v>0</v>
      </c>
      <c r="BO74" s="31">
        <f t="shared" si="153"/>
        <v>0</v>
      </c>
      <c r="BP74" s="31">
        <f t="shared" si="153"/>
        <v>0</v>
      </c>
      <c r="BQ74" s="31">
        <f t="shared" ref="BQ74:CH74" si="154">BP74+BQ73</f>
        <v>0</v>
      </c>
      <c r="BR74" s="31">
        <f t="shared" si="154"/>
        <v>0</v>
      </c>
      <c r="BS74" s="31">
        <f t="shared" si="154"/>
        <v>0</v>
      </c>
      <c r="BT74" s="31">
        <f t="shared" si="154"/>
        <v>0</v>
      </c>
      <c r="BU74" s="31">
        <f t="shared" si="154"/>
        <v>0</v>
      </c>
      <c r="BV74" s="31">
        <f t="shared" si="154"/>
        <v>0</v>
      </c>
      <c r="BW74" s="31">
        <f t="shared" si="154"/>
        <v>0</v>
      </c>
      <c r="BX74" s="31">
        <f t="shared" si="154"/>
        <v>0</v>
      </c>
      <c r="BY74" s="31">
        <f t="shared" si="154"/>
        <v>0</v>
      </c>
      <c r="BZ74" s="31">
        <f t="shared" si="154"/>
        <v>0</v>
      </c>
      <c r="CA74" s="31">
        <f t="shared" si="154"/>
        <v>0</v>
      </c>
      <c r="CB74" s="31">
        <f t="shared" si="154"/>
        <v>0</v>
      </c>
      <c r="CC74" s="31">
        <f t="shared" si="154"/>
        <v>0</v>
      </c>
      <c r="CD74" s="31">
        <f t="shared" si="154"/>
        <v>0</v>
      </c>
      <c r="CE74" s="31">
        <f t="shared" si="154"/>
        <v>0</v>
      </c>
      <c r="CF74" s="31">
        <f t="shared" si="154"/>
        <v>0</v>
      </c>
      <c r="CG74" s="31">
        <f t="shared" si="154"/>
        <v>0</v>
      </c>
      <c r="CH74" s="34">
        <f t="shared" si="154"/>
        <v>0</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607" t="s">
        <v>12</v>
      </c>
      <c r="B77" s="18" t="s">
        <v>12</v>
      </c>
      <c r="C77" s="174">
        <f>C$4</f>
        <v>44927</v>
      </c>
      <c r="D77" s="174">
        <f t="shared" ref="D77:BO77" si="155">D$4</f>
        <v>44958</v>
      </c>
      <c r="E77" s="174">
        <f t="shared" si="155"/>
        <v>44986</v>
      </c>
      <c r="F77" s="174">
        <f t="shared" si="155"/>
        <v>45017</v>
      </c>
      <c r="G77" s="174">
        <f t="shared" si="155"/>
        <v>45047</v>
      </c>
      <c r="H77" s="174">
        <f t="shared" si="155"/>
        <v>45078</v>
      </c>
      <c r="I77" s="174">
        <f t="shared" si="155"/>
        <v>45108</v>
      </c>
      <c r="J77" s="174">
        <f t="shared" si="155"/>
        <v>45139</v>
      </c>
      <c r="K77" s="174">
        <f t="shared" si="155"/>
        <v>45170</v>
      </c>
      <c r="L77" s="174">
        <f t="shared" si="155"/>
        <v>45200</v>
      </c>
      <c r="M77" s="174">
        <f t="shared" si="155"/>
        <v>45231</v>
      </c>
      <c r="N77" s="174">
        <f t="shared" si="155"/>
        <v>45261</v>
      </c>
      <c r="O77" s="174">
        <f t="shared" si="155"/>
        <v>45292</v>
      </c>
      <c r="P77" s="174">
        <f t="shared" si="155"/>
        <v>45323</v>
      </c>
      <c r="Q77" s="174">
        <f t="shared" si="155"/>
        <v>45352</v>
      </c>
      <c r="R77" s="174">
        <f t="shared" si="155"/>
        <v>45383</v>
      </c>
      <c r="S77" s="174">
        <f t="shared" si="155"/>
        <v>45413</v>
      </c>
      <c r="T77" s="174">
        <f t="shared" si="155"/>
        <v>45444</v>
      </c>
      <c r="U77" s="174">
        <f t="shared" si="155"/>
        <v>45474</v>
      </c>
      <c r="V77" s="174">
        <f t="shared" si="155"/>
        <v>45505</v>
      </c>
      <c r="W77" s="174">
        <f t="shared" si="155"/>
        <v>45536</v>
      </c>
      <c r="X77" s="174">
        <f t="shared" si="155"/>
        <v>45566</v>
      </c>
      <c r="Y77" s="174">
        <f t="shared" si="155"/>
        <v>45597</v>
      </c>
      <c r="Z77" s="174">
        <f t="shared" si="155"/>
        <v>45627</v>
      </c>
      <c r="AA77" s="174">
        <f t="shared" si="155"/>
        <v>45658</v>
      </c>
      <c r="AB77" s="174">
        <f t="shared" si="155"/>
        <v>45689</v>
      </c>
      <c r="AC77" s="174">
        <f t="shared" si="155"/>
        <v>45717</v>
      </c>
      <c r="AD77" s="174">
        <f t="shared" si="155"/>
        <v>45748</v>
      </c>
      <c r="AE77" s="174">
        <f t="shared" si="155"/>
        <v>45778</v>
      </c>
      <c r="AF77" s="174">
        <f t="shared" si="155"/>
        <v>45809</v>
      </c>
      <c r="AG77" s="174">
        <f t="shared" si="155"/>
        <v>45839</v>
      </c>
      <c r="AH77" s="174">
        <f t="shared" si="155"/>
        <v>45870</v>
      </c>
      <c r="AI77" s="174">
        <f t="shared" si="155"/>
        <v>45901</v>
      </c>
      <c r="AJ77" s="174">
        <f t="shared" si="155"/>
        <v>45931</v>
      </c>
      <c r="AK77" s="174">
        <f t="shared" si="155"/>
        <v>45962</v>
      </c>
      <c r="AL77" s="174">
        <f t="shared" si="155"/>
        <v>45992</v>
      </c>
      <c r="AM77" s="174">
        <f t="shared" si="155"/>
        <v>46023</v>
      </c>
      <c r="AN77" s="174">
        <f t="shared" si="155"/>
        <v>46054</v>
      </c>
      <c r="AO77" s="174">
        <f t="shared" si="155"/>
        <v>46082</v>
      </c>
      <c r="AP77" s="174">
        <f t="shared" si="155"/>
        <v>46113</v>
      </c>
      <c r="AQ77" s="174">
        <f t="shared" si="155"/>
        <v>46143</v>
      </c>
      <c r="AR77" s="174">
        <f t="shared" si="155"/>
        <v>46174</v>
      </c>
      <c r="AS77" s="174">
        <f t="shared" si="155"/>
        <v>46204</v>
      </c>
      <c r="AT77" s="174">
        <f t="shared" si="155"/>
        <v>46235</v>
      </c>
      <c r="AU77" s="174">
        <f t="shared" si="155"/>
        <v>46266</v>
      </c>
      <c r="AV77" s="174">
        <f t="shared" si="155"/>
        <v>46296</v>
      </c>
      <c r="AW77" s="174">
        <f t="shared" si="155"/>
        <v>46327</v>
      </c>
      <c r="AX77" s="174">
        <f t="shared" si="155"/>
        <v>46357</v>
      </c>
      <c r="AY77" s="174">
        <f t="shared" si="155"/>
        <v>46388</v>
      </c>
      <c r="AZ77" s="174">
        <f t="shared" si="155"/>
        <v>46419</v>
      </c>
      <c r="BA77" s="174">
        <f t="shared" si="155"/>
        <v>46447</v>
      </c>
      <c r="BB77" s="174">
        <f t="shared" si="155"/>
        <v>46478</v>
      </c>
      <c r="BC77" s="174">
        <f t="shared" si="155"/>
        <v>46508</v>
      </c>
      <c r="BD77" s="174">
        <f t="shared" si="155"/>
        <v>46539</v>
      </c>
      <c r="BE77" s="174">
        <f t="shared" si="155"/>
        <v>46569</v>
      </c>
      <c r="BF77" s="174">
        <f t="shared" si="155"/>
        <v>46600</v>
      </c>
      <c r="BG77" s="174">
        <f t="shared" si="155"/>
        <v>46631</v>
      </c>
      <c r="BH77" s="174">
        <f t="shared" si="155"/>
        <v>46661</v>
      </c>
      <c r="BI77" s="174">
        <f t="shared" si="155"/>
        <v>46692</v>
      </c>
      <c r="BJ77" s="174">
        <f t="shared" si="155"/>
        <v>46722</v>
      </c>
      <c r="BK77" s="174">
        <f t="shared" si="155"/>
        <v>46753</v>
      </c>
      <c r="BL77" s="174">
        <f t="shared" si="155"/>
        <v>46784</v>
      </c>
      <c r="BM77" s="174">
        <f t="shared" si="155"/>
        <v>46813</v>
      </c>
      <c r="BN77" s="174">
        <f t="shared" si="155"/>
        <v>46844</v>
      </c>
      <c r="BO77" s="174">
        <f t="shared" si="155"/>
        <v>46874</v>
      </c>
      <c r="BP77" s="174">
        <f t="shared" ref="BP77:CH77" si="156">BP$4</f>
        <v>46905</v>
      </c>
      <c r="BQ77" s="174">
        <f t="shared" si="156"/>
        <v>46935</v>
      </c>
      <c r="BR77" s="174">
        <f t="shared" si="156"/>
        <v>46966</v>
      </c>
      <c r="BS77" s="174">
        <f t="shared" si="156"/>
        <v>46997</v>
      </c>
      <c r="BT77" s="174">
        <f t="shared" si="156"/>
        <v>47027</v>
      </c>
      <c r="BU77" s="174">
        <f t="shared" si="156"/>
        <v>47058</v>
      </c>
      <c r="BV77" s="174">
        <f t="shared" si="156"/>
        <v>47088</v>
      </c>
      <c r="BW77" s="174">
        <f t="shared" si="156"/>
        <v>47119</v>
      </c>
      <c r="BX77" s="174">
        <f t="shared" si="156"/>
        <v>47150</v>
      </c>
      <c r="BY77" s="174">
        <f t="shared" si="156"/>
        <v>47178</v>
      </c>
      <c r="BZ77" s="174">
        <f t="shared" si="156"/>
        <v>47209</v>
      </c>
      <c r="CA77" s="174">
        <f t="shared" si="156"/>
        <v>47239</v>
      </c>
      <c r="CB77" s="174">
        <f t="shared" si="156"/>
        <v>47270</v>
      </c>
      <c r="CC77" s="174">
        <f t="shared" si="156"/>
        <v>47300</v>
      </c>
      <c r="CD77" s="174">
        <f t="shared" si="156"/>
        <v>47331</v>
      </c>
      <c r="CE77" s="174">
        <f t="shared" si="156"/>
        <v>47362</v>
      </c>
      <c r="CF77" s="174">
        <f t="shared" si="156"/>
        <v>47392</v>
      </c>
      <c r="CG77" s="174">
        <f t="shared" si="156"/>
        <v>47423</v>
      </c>
      <c r="CH77" s="175">
        <f t="shared" si="156"/>
        <v>47453</v>
      </c>
      <c r="CJ77" s="229" t="s">
        <v>182</v>
      </c>
    </row>
    <row r="78" spans="1:88" ht="15.75" customHeight="1" x14ac:dyDescent="0.3">
      <c r="A78" s="608"/>
      <c r="B78" s="14" t="str">
        <f>B59</f>
        <v>Air Comp</v>
      </c>
      <c r="C78" s="339">
        <f>'2M - SGS'!C78</f>
        <v>8.5109000000000004E-2</v>
      </c>
      <c r="D78" s="339">
        <f>'2M - SGS'!D78</f>
        <v>7.7715000000000006E-2</v>
      </c>
      <c r="E78" s="339">
        <f>'2M - SGS'!E78</f>
        <v>8.6136000000000004E-2</v>
      </c>
      <c r="F78" s="339">
        <f>'2M - SGS'!F78</f>
        <v>7.9796000000000006E-2</v>
      </c>
      <c r="G78" s="339">
        <f>'2M - SGS'!G78</f>
        <v>8.5334999999999994E-2</v>
      </c>
      <c r="H78" s="339">
        <f>'2M - SGS'!H78</f>
        <v>8.1994999999999998E-2</v>
      </c>
      <c r="I78" s="339">
        <f>'2M - SGS'!I78</f>
        <v>8.4098999999999993E-2</v>
      </c>
      <c r="J78" s="339">
        <f>'2M - SGS'!J78</f>
        <v>8.4198999999999996E-2</v>
      </c>
      <c r="K78" s="339">
        <f>'2M - SGS'!K78</f>
        <v>8.2512000000000002E-2</v>
      </c>
      <c r="L78" s="339">
        <f>'2M - SGS'!L78</f>
        <v>8.5277000000000006E-2</v>
      </c>
      <c r="M78" s="339">
        <f>'2M - SGS'!M78</f>
        <v>8.2588999999999996E-2</v>
      </c>
      <c r="N78" s="339">
        <f>'2M - SGS'!N78</f>
        <v>8.5237999999999994E-2</v>
      </c>
      <c r="O78" s="339">
        <f>'2M - SGS'!O78</f>
        <v>8.5109000000000004E-2</v>
      </c>
      <c r="P78" s="339">
        <f>'2M - SGS'!P78</f>
        <v>7.7715000000000006E-2</v>
      </c>
      <c r="Q78" s="339">
        <f>'2M - SGS'!Q78</f>
        <v>8.6136000000000004E-2</v>
      </c>
      <c r="R78" s="339">
        <f>'2M - SGS'!R78</f>
        <v>7.9796000000000006E-2</v>
      </c>
      <c r="S78" s="339">
        <f>'2M - SGS'!S78</f>
        <v>8.5334999999999994E-2</v>
      </c>
      <c r="T78" s="339">
        <f>'2M - SGS'!T78</f>
        <v>8.1994999999999998E-2</v>
      </c>
      <c r="U78" s="339">
        <f>'2M - SGS'!U78</f>
        <v>8.4098999999999993E-2</v>
      </c>
      <c r="V78" s="339">
        <f>'2M - SGS'!V78</f>
        <v>8.4198999999999996E-2</v>
      </c>
      <c r="W78" s="339">
        <f>'2M - SGS'!W78</f>
        <v>8.2512000000000002E-2</v>
      </c>
      <c r="X78" s="339">
        <f>'2M - SGS'!X78</f>
        <v>8.5277000000000006E-2</v>
      </c>
      <c r="Y78" s="339">
        <f>'2M - SGS'!Y78</f>
        <v>8.2588999999999996E-2</v>
      </c>
      <c r="Z78" s="339">
        <f>'2M - SGS'!Z78</f>
        <v>8.5237999999999994E-2</v>
      </c>
      <c r="AA78" s="339">
        <f>'2M - SGS'!AA78</f>
        <v>8.5109000000000004E-2</v>
      </c>
      <c r="AB78" s="339">
        <f>'2M - SGS'!AB78</f>
        <v>7.7715000000000006E-2</v>
      </c>
      <c r="AC78" s="339">
        <f>'2M - SGS'!AC78</f>
        <v>8.6136000000000004E-2</v>
      </c>
      <c r="AD78" s="339">
        <f>'2M - SGS'!AD78</f>
        <v>7.9796000000000006E-2</v>
      </c>
      <c r="AE78" s="339">
        <f>'2M - SGS'!AE78</f>
        <v>8.5334999999999994E-2</v>
      </c>
      <c r="AF78" s="339">
        <f>'2M - SGS'!AF78</f>
        <v>8.1994999999999998E-2</v>
      </c>
      <c r="AG78" s="339">
        <f>'2M - SGS'!AG78</f>
        <v>8.4098999999999993E-2</v>
      </c>
      <c r="AH78" s="339">
        <f>'2M - SGS'!AH78</f>
        <v>8.4198999999999996E-2</v>
      </c>
      <c r="AI78" s="339">
        <f>'2M - SGS'!AI78</f>
        <v>8.2512000000000002E-2</v>
      </c>
      <c r="AJ78" s="339">
        <f>'2M - SGS'!AJ78</f>
        <v>8.5277000000000006E-2</v>
      </c>
      <c r="AK78" s="339">
        <f>'2M - SGS'!AK78</f>
        <v>8.2588999999999996E-2</v>
      </c>
      <c r="AL78" s="339">
        <f>'2M - SGS'!AL78</f>
        <v>8.5237999999999994E-2</v>
      </c>
      <c r="AM78" s="339">
        <f>'2M - SGS'!AM78</f>
        <v>8.5109000000000004E-2</v>
      </c>
      <c r="AN78" s="339">
        <f>'2M - SGS'!AN78</f>
        <v>7.7715000000000006E-2</v>
      </c>
      <c r="AO78" s="339">
        <f>'2M - SGS'!AO78</f>
        <v>8.6136000000000004E-2</v>
      </c>
      <c r="AP78" s="339">
        <f>'2M - SGS'!AP78</f>
        <v>7.9796000000000006E-2</v>
      </c>
      <c r="AQ78" s="339">
        <f>'2M - SGS'!AQ78</f>
        <v>8.5334999999999994E-2</v>
      </c>
      <c r="AR78" s="339">
        <f>'2M - SGS'!AR78</f>
        <v>8.1994999999999998E-2</v>
      </c>
      <c r="AS78" s="339">
        <f>'2M - SGS'!AS78</f>
        <v>8.4098999999999993E-2</v>
      </c>
      <c r="AT78" s="339">
        <f>'2M - SGS'!AT78</f>
        <v>8.4198999999999996E-2</v>
      </c>
      <c r="AU78" s="339">
        <f>'2M - SGS'!AU78</f>
        <v>8.2512000000000002E-2</v>
      </c>
      <c r="AV78" s="339">
        <f>'2M - SGS'!AV78</f>
        <v>8.5277000000000006E-2</v>
      </c>
      <c r="AW78" s="339">
        <f>'2M - SGS'!AW78</f>
        <v>8.2588999999999996E-2</v>
      </c>
      <c r="AX78" s="339">
        <f>'2M - SGS'!AX78</f>
        <v>8.5237999999999994E-2</v>
      </c>
      <c r="AY78" s="339">
        <f>'2M - SGS'!AY78</f>
        <v>8.5109000000000004E-2</v>
      </c>
      <c r="AZ78" s="339">
        <f>'2M - SGS'!AZ78</f>
        <v>7.7715000000000006E-2</v>
      </c>
      <c r="BA78" s="339">
        <f>'2M - SGS'!BA78</f>
        <v>8.6136000000000004E-2</v>
      </c>
      <c r="BB78" s="339">
        <f>'2M - SGS'!BB78</f>
        <v>7.9796000000000006E-2</v>
      </c>
      <c r="BC78" s="339">
        <f>'2M - SGS'!BC78</f>
        <v>8.5334999999999994E-2</v>
      </c>
      <c r="BD78" s="339">
        <f>'2M - SGS'!BD78</f>
        <v>8.1994999999999998E-2</v>
      </c>
      <c r="BE78" s="339">
        <f>'2M - SGS'!BE78</f>
        <v>8.4098999999999993E-2</v>
      </c>
      <c r="BF78" s="339">
        <f>'2M - SGS'!BF78</f>
        <v>8.4198999999999996E-2</v>
      </c>
      <c r="BG78" s="339">
        <f>'2M - SGS'!BG78</f>
        <v>8.2512000000000002E-2</v>
      </c>
      <c r="BH78" s="339">
        <f>'2M - SGS'!BH78</f>
        <v>8.5277000000000006E-2</v>
      </c>
      <c r="BI78" s="339">
        <f>'2M - SGS'!BI78</f>
        <v>8.2588999999999996E-2</v>
      </c>
      <c r="BJ78" s="339">
        <f>'2M - SGS'!BJ78</f>
        <v>8.5237999999999994E-2</v>
      </c>
      <c r="BK78" s="339">
        <f>'2M - SGS'!BK78</f>
        <v>8.5109000000000004E-2</v>
      </c>
      <c r="BL78" s="339">
        <f>'2M - SGS'!BL78</f>
        <v>7.7715000000000006E-2</v>
      </c>
      <c r="BM78" s="339">
        <f>'2M - SGS'!BM78</f>
        <v>8.6136000000000004E-2</v>
      </c>
      <c r="BN78" s="339">
        <f>'2M - SGS'!BN78</f>
        <v>7.9796000000000006E-2</v>
      </c>
      <c r="BO78" s="339">
        <f>'2M - SGS'!BO78</f>
        <v>8.5334999999999994E-2</v>
      </c>
      <c r="BP78" s="339">
        <f>'2M - SGS'!BP78</f>
        <v>8.1994999999999998E-2</v>
      </c>
      <c r="BQ78" s="339">
        <f>'2M - SGS'!BQ78</f>
        <v>8.4098999999999993E-2</v>
      </c>
      <c r="BR78" s="339">
        <f>'2M - SGS'!BR78</f>
        <v>8.4198999999999996E-2</v>
      </c>
      <c r="BS78" s="339">
        <f>'2M - SGS'!BS78</f>
        <v>8.2512000000000002E-2</v>
      </c>
      <c r="BT78" s="339">
        <f>'2M - SGS'!BT78</f>
        <v>8.5277000000000006E-2</v>
      </c>
      <c r="BU78" s="339">
        <f>'2M - SGS'!BU78</f>
        <v>8.2588999999999996E-2</v>
      </c>
      <c r="BV78" s="339">
        <f>'2M - SGS'!BV78</f>
        <v>8.5237999999999994E-2</v>
      </c>
      <c r="BW78" s="339">
        <f>'2M - SGS'!BW78</f>
        <v>8.5109000000000004E-2</v>
      </c>
      <c r="BX78" s="339">
        <f>'2M - SGS'!BX78</f>
        <v>7.7715000000000006E-2</v>
      </c>
      <c r="BY78" s="339">
        <f>'2M - SGS'!BY78</f>
        <v>8.6136000000000004E-2</v>
      </c>
      <c r="BZ78" s="339">
        <f>'2M - SGS'!BZ78</f>
        <v>7.9796000000000006E-2</v>
      </c>
      <c r="CA78" s="339">
        <f>'2M - SGS'!CA78</f>
        <v>8.5334999999999994E-2</v>
      </c>
      <c r="CB78" s="339">
        <f>'2M - SGS'!CB78</f>
        <v>8.1994999999999998E-2</v>
      </c>
      <c r="CC78" s="339">
        <f>'2M - SGS'!CC78</f>
        <v>8.4098999999999993E-2</v>
      </c>
      <c r="CD78" s="339">
        <f>'2M - SGS'!CD78</f>
        <v>8.4198999999999996E-2</v>
      </c>
      <c r="CE78" s="339">
        <f>'2M - SGS'!CE78</f>
        <v>8.2512000000000002E-2</v>
      </c>
      <c r="CF78" s="339">
        <f>'2M - SGS'!CF78</f>
        <v>8.5277000000000006E-2</v>
      </c>
      <c r="CG78" s="339">
        <f>'2M - SGS'!CG78</f>
        <v>8.2588999999999996E-2</v>
      </c>
      <c r="CH78" s="340">
        <f>'2M - SGS'!CH78</f>
        <v>8.5237999999999994E-2</v>
      </c>
      <c r="CJ78" s="245">
        <f>SUM(C78:N78)</f>
        <v>1.0000000000000002</v>
      </c>
    </row>
    <row r="79" spans="1:88" ht="15.6" x14ac:dyDescent="0.3">
      <c r="A79" s="608"/>
      <c r="B79" s="14" t="str">
        <f t="shared" ref="B79:B90" si="157">B60</f>
        <v>Building Shell</v>
      </c>
      <c r="C79" s="339">
        <f>'2M - SGS'!C79</f>
        <v>0.107824</v>
      </c>
      <c r="D79" s="339">
        <f>'2M - SGS'!D79</f>
        <v>9.1051999999999994E-2</v>
      </c>
      <c r="E79" s="339">
        <f>'2M - SGS'!E79</f>
        <v>7.1135000000000004E-2</v>
      </c>
      <c r="F79" s="339">
        <f>'2M - SGS'!F79</f>
        <v>4.1179E-2</v>
      </c>
      <c r="G79" s="339">
        <f>'2M - SGS'!G79</f>
        <v>4.4423999999999998E-2</v>
      </c>
      <c r="H79" s="339">
        <f>'2M - SGS'!H79</f>
        <v>0.106128</v>
      </c>
      <c r="I79" s="339">
        <f>'2M - SGS'!I79</f>
        <v>0.14288100000000001</v>
      </c>
      <c r="J79" s="339">
        <f>'2M - SGS'!J79</f>
        <v>0.133494</v>
      </c>
      <c r="K79" s="339">
        <f>'2M - SGS'!K79</f>
        <v>5.781E-2</v>
      </c>
      <c r="L79" s="339">
        <f>'2M - SGS'!L79</f>
        <v>3.8018000000000003E-2</v>
      </c>
      <c r="M79" s="339">
        <f>'2M - SGS'!M79</f>
        <v>6.2103999999999999E-2</v>
      </c>
      <c r="N79" s="339">
        <f>'2M - SGS'!N79</f>
        <v>0.10395</v>
      </c>
      <c r="O79" s="339">
        <f>'2M - SGS'!O79</f>
        <v>0.107824</v>
      </c>
      <c r="P79" s="339">
        <f>'2M - SGS'!P79</f>
        <v>9.1051999999999994E-2</v>
      </c>
      <c r="Q79" s="339">
        <f>'2M - SGS'!Q79</f>
        <v>7.1135000000000004E-2</v>
      </c>
      <c r="R79" s="339">
        <f>'2M - SGS'!R79</f>
        <v>4.1179E-2</v>
      </c>
      <c r="S79" s="339">
        <f>'2M - SGS'!S79</f>
        <v>4.4423999999999998E-2</v>
      </c>
      <c r="T79" s="339">
        <f>'2M - SGS'!T79</f>
        <v>0.106128</v>
      </c>
      <c r="U79" s="339">
        <f>'2M - SGS'!U79</f>
        <v>0.14288100000000001</v>
      </c>
      <c r="V79" s="339">
        <f>'2M - SGS'!V79</f>
        <v>0.133494</v>
      </c>
      <c r="W79" s="339">
        <f>'2M - SGS'!W79</f>
        <v>5.781E-2</v>
      </c>
      <c r="X79" s="339">
        <f>'2M - SGS'!X79</f>
        <v>3.8018000000000003E-2</v>
      </c>
      <c r="Y79" s="339">
        <f>'2M - SGS'!Y79</f>
        <v>6.2103999999999999E-2</v>
      </c>
      <c r="Z79" s="339">
        <f>'2M - SGS'!Z79</f>
        <v>0.10395</v>
      </c>
      <c r="AA79" s="339">
        <f>'2M - SGS'!AA79</f>
        <v>0.107824</v>
      </c>
      <c r="AB79" s="339">
        <f>'2M - SGS'!AB79</f>
        <v>9.1051999999999994E-2</v>
      </c>
      <c r="AC79" s="339">
        <f>'2M - SGS'!AC79</f>
        <v>7.1135000000000004E-2</v>
      </c>
      <c r="AD79" s="339">
        <f>'2M - SGS'!AD79</f>
        <v>4.1179E-2</v>
      </c>
      <c r="AE79" s="339">
        <f>'2M - SGS'!AE79</f>
        <v>4.4423999999999998E-2</v>
      </c>
      <c r="AF79" s="339">
        <f>'2M - SGS'!AF79</f>
        <v>0.106128</v>
      </c>
      <c r="AG79" s="339">
        <f>'2M - SGS'!AG79</f>
        <v>0.14288100000000001</v>
      </c>
      <c r="AH79" s="339">
        <f>'2M - SGS'!AH79</f>
        <v>0.133494</v>
      </c>
      <c r="AI79" s="339">
        <f>'2M - SGS'!AI79</f>
        <v>5.781E-2</v>
      </c>
      <c r="AJ79" s="339">
        <f>'2M - SGS'!AJ79</f>
        <v>3.8018000000000003E-2</v>
      </c>
      <c r="AK79" s="339">
        <f>'2M - SGS'!AK79</f>
        <v>6.2103999999999999E-2</v>
      </c>
      <c r="AL79" s="339">
        <f>'2M - SGS'!AL79</f>
        <v>0.10395</v>
      </c>
      <c r="AM79" s="339">
        <f>'2M - SGS'!AM79</f>
        <v>0.107824</v>
      </c>
      <c r="AN79" s="339">
        <f>'2M - SGS'!AN79</f>
        <v>9.1051999999999994E-2</v>
      </c>
      <c r="AO79" s="339">
        <f>'2M - SGS'!AO79</f>
        <v>7.1135000000000004E-2</v>
      </c>
      <c r="AP79" s="339">
        <f>'2M - SGS'!AP79</f>
        <v>4.1179E-2</v>
      </c>
      <c r="AQ79" s="339">
        <f>'2M - SGS'!AQ79</f>
        <v>4.4423999999999998E-2</v>
      </c>
      <c r="AR79" s="339">
        <f>'2M - SGS'!AR79</f>
        <v>0.106128</v>
      </c>
      <c r="AS79" s="339">
        <f>'2M - SGS'!AS79</f>
        <v>0.14288100000000001</v>
      </c>
      <c r="AT79" s="339">
        <f>'2M - SGS'!AT79</f>
        <v>0.133494</v>
      </c>
      <c r="AU79" s="339">
        <f>'2M - SGS'!AU79</f>
        <v>5.781E-2</v>
      </c>
      <c r="AV79" s="339">
        <f>'2M - SGS'!AV79</f>
        <v>3.8018000000000003E-2</v>
      </c>
      <c r="AW79" s="339">
        <f>'2M - SGS'!AW79</f>
        <v>6.2103999999999999E-2</v>
      </c>
      <c r="AX79" s="339">
        <f>'2M - SGS'!AX79</f>
        <v>0.10395</v>
      </c>
      <c r="AY79" s="339">
        <f>'2M - SGS'!AY79</f>
        <v>0.107824</v>
      </c>
      <c r="AZ79" s="339">
        <f>'2M - SGS'!AZ79</f>
        <v>9.1051999999999994E-2</v>
      </c>
      <c r="BA79" s="339">
        <f>'2M - SGS'!BA79</f>
        <v>7.1135000000000004E-2</v>
      </c>
      <c r="BB79" s="339">
        <f>'2M - SGS'!BB79</f>
        <v>4.1179E-2</v>
      </c>
      <c r="BC79" s="339">
        <f>'2M - SGS'!BC79</f>
        <v>4.4423999999999998E-2</v>
      </c>
      <c r="BD79" s="339">
        <f>'2M - SGS'!BD79</f>
        <v>0.106128</v>
      </c>
      <c r="BE79" s="339">
        <f>'2M - SGS'!BE79</f>
        <v>0.14288100000000001</v>
      </c>
      <c r="BF79" s="339">
        <f>'2M - SGS'!BF79</f>
        <v>0.133494</v>
      </c>
      <c r="BG79" s="339">
        <f>'2M - SGS'!BG79</f>
        <v>5.781E-2</v>
      </c>
      <c r="BH79" s="339">
        <f>'2M - SGS'!BH79</f>
        <v>3.8018000000000003E-2</v>
      </c>
      <c r="BI79" s="339">
        <f>'2M - SGS'!BI79</f>
        <v>6.2103999999999999E-2</v>
      </c>
      <c r="BJ79" s="339">
        <f>'2M - SGS'!BJ79</f>
        <v>0.10395</v>
      </c>
      <c r="BK79" s="339">
        <f>'2M - SGS'!BK79</f>
        <v>0.107824</v>
      </c>
      <c r="BL79" s="339">
        <f>'2M - SGS'!BL79</f>
        <v>9.1051999999999994E-2</v>
      </c>
      <c r="BM79" s="339">
        <f>'2M - SGS'!BM79</f>
        <v>7.1135000000000004E-2</v>
      </c>
      <c r="BN79" s="339">
        <f>'2M - SGS'!BN79</f>
        <v>4.1179E-2</v>
      </c>
      <c r="BO79" s="339">
        <f>'2M - SGS'!BO79</f>
        <v>4.4423999999999998E-2</v>
      </c>
      <c r="BP79" s="339">
        <f>'2M - SGS'!BP79</f>
        <v>0.106128</v>
      </c>
      <c r="BQ79" s="339">
        <f>'2M - SGS'!BQ79</f>
        <v>0.14288100000000001</v>
      </c>
      <c r="BR79" s="339">
        <f>'2M - SGS'!BR79</f>
        <v>0.133494</v>
      </c>
      <c r="BS79" s="339">
        <f>'2M - SGS'!BS79</f>
        <v>5.781E-2</v>
      </c>
      <c r="BT79" s="339">
        <f>'2M - SGS'!BT79</f>
        <v>3.8018000000000003E-2</v>
      </c>
      <c r="BU79" s="339">
        <f>'2M - SGS'!BU79</f>
        <v>6.2103999999999999E-2</v>
      </c>
      <c r="BV79" s="339">
        <f>'2M - SGS'!BV79</f>
        <v>0.10395</v>
      </c>
      <c r="BW79" s="339">
        <f>'2M - SGS'!BW79</f>
        <v>0.107824</v>
      </c>
      <c r="BX79" s="339">
        <f>'2M - SGS'!BX79</f>
        <v>9.1051999999999994E-2</v>
      </c>
      <c r="BY79" s="339">
        <f>'2M - SGS'!BY79</f>
        <v>7.1135000000000004E-2</v>
      </c>
      <c r="BZ79" s="339">
        <f>'2M - SGS'!BZ79</f>
        <v>4.1179E-2</v>
      </c>
      <c r="CA79" s="339">
        <f>'2M - SGS'!CA79</f>
        <v>4.4423999999999998E-2</v>
      </c>
      <c r="CB79" s="339">
        <f>'2M - SGS'!CB79</f>
        <v>0.106128</v>
      </c>
      <c r="CC79" s="339">
        <f>'2M - SGS'!CC79</f>
        <v>0.14288100000000001</v>
      </c>
      <c r="CD79" s="339">
        <f>'2M - SGS'!CD79</f>
        <v>0.133494</v>
      </c>
      <c r="CE79" s="339">
        <f>'2M - SGS'!CE79</f>
        <v>5.781E-2</v>
      </c>
      <c r="CF79" s="339">
        <f>'2M - SGS'!CF79</f>
        <v>3.8018000000000003E-2</v>
      </c>
      <c r="CG79" s="339">
        <f>'2M - SGS'!CG79</f>
        <v>6.2103999999999999E-2</v>
      </c>
      <c r="CH79" s="340">
        <f>'2M - SGS'!CH79</f>
        <v>0.10395</v>
      </c>
      <c r="CJ79" s="245">
        <f t="shared" ref="CJ79:CJ90" si="158">SUM(C79:N79)</f>
        <v>0.99999900000000008</v>
      </c>
    </row>
    <row r="80" spans="1:88" ht="15.6" x14ac:dyDescent="0.3">
      <c r="A80" s="608"/>
      <c r="B80" s="14" t="str">
        <f t="shared" si="157"/>
        <v>Cooking</v>
      </c>
      <c r="C80" s="339">
        <f>'2M - SGS'!C80</f>
        <v>8.6096000000000006E-2</v>
      </c>
      <c r="D80" s="339">
        <f>'2M - SGS'!D80</f>
        <v>7.8608999999999998E-2</v>
      </c>
      <c r="E80" s="339">
        <f>'2M - SGS'!E80</f>
        <v>8.1547999999999995E-2</v>
      </c>
      <c r="F80" s="339">
        <f>'2M - SGS'!F80</f>
        <v>7.2947999999999999E-2</v>
      </c>
      <c r="G80" s="339">
        <f>'2M - SGS'!G80</f>
        <v>8.6277000000000006E-2</v>
      </c>
      <c r="H80" s="339">
        <f>'2M - SGS'!H80</f>
        <v>8.3294000000000007E-2</v>
      </c>
      <c r="I80" s="339">
        <f>'2M - SGS'!I80</f>
        <v>8.5859000000000005E-2</v>
      </c>
      <c r="J80" s="339">
        <f>'2M - SGS'!J80</f>
        <v>8.5885000000000003E-2</v>
      </c>
      <c r="K80" s="339">
        <f>'2M - SGS'!K80</f>
        <v>8.3474999999999994E-2</v>
      </c>
      <c r="L80" s="339">
        <f>'2M - SGS'!L80</f>
        <v>8.6262000000000005E-2</v>
      </c>
      <c r="M80" s="339">
        <f>'2M - SGS'!M80</f>
        <v>8.3496000000000001E-2</v>
      </c>
      <c r="N80" s="339">
        <f>'2M - SGS'!N80</f>
        <v>8.6250999999999994E-2</v>
      </c>
      <c r="O80" s="339">
        <f>'2M - SGS'!O80</f>
        <v>8.6096000000000006E-2</v>
      </c>
      <c r="P80" s="339">
        <f>'2M - SGS'!P80</f>
        <v>7.8608999999999998E-2</v>
      </c>
      <c r="Q80" s="339">
        <f>'2M - SGS'!Q80</f>
        <v>8.1547999999999995E-2</v>
      </c>
      <c r="R80" s="339">
        <f>'2M - SGS'!R80</f>
        <v>7.2947999999999999E-2</v>
      </c>
      <c r="S80" s="339">
        <f>'2M - SGS'!S80</f>
        <v>8.6277000000000006E-2</v>
      </c>
      <c r="T80" s="339">
        <f>'2M - SGS'!T80</f>
        <v>8.3294000000000007E-2</v>
      </c>
      <c r="U80" s="339">
        <f>'2M - SGS'!U80</f>
        <v>8.5859000000000005E-2</v>
      </c>
      <c r="V80" s="339">
        <f>'2M - SGS'!V80</f>
        <v>8.5885000000000003E-2</v>
      </c>
      <c r="W80" s="339">
        <f>'2M - SGS'!W80</f>
        <v>8.3474999999999994E-2</v>
      </c>
      <c r="X80" s="339">
        <f>'2M - SGS'!X80</f>
        <v>8.6262000000000005E-2</v>
      </c>
      <c r="Y80" s="339">
        <f>'2M - SGS'!Y80</f>
        <v>8.3496000000000001E-2</v>
      </c>
      <c r="Z80" s="339">
        <f>'2M - SGS'!Z80</f>
        <v>8.6250999999999994E-2</v>
      </c>
      <c r="AA80" s="339">
        <f>'2M - SGS'!AA80</f>
        <v>8.6096000000000006E-2</v>
      </c>
      <c r="AB80" s="339">
        <f>'2M - SGS'!AB80</f>
        <v>7.8608999999999998E-2</v>
      </c>
      <c r="AC80" s="339">
        <f>'2M - SGS'!AC80</f>
        <v>8.1547999999999995E-2</v>
      </c>
      <c r="AD80" s="339">
        <f>'2M - SGS'!AD80</f>
        <v>7.2947999999999999E-2</v>
      </c>
      <c r="AE80" s="339">
        <f>'2M - SGS'!AE80</f>
        <v>8.6277000000000006E-2</v>
      </c>
      <c r="AF80" s="339">
        <f>'2M - SGS'!AF80</f>
        <v>8.3294000000000007E-2</v>
      </c>
      <c r="AG80" s="339">
        <f>'2M - SGS'!AG80</f>
        <v>8.5859000000000005E-2</v>
      </c>
      <c r="AH80" s="339">
        <f>'2M - SGS'!AH80</f>
        <v>8.5885000000000003E-2</v>
      </c>
      <c r="AI80" s="339">
        <f>'2M - SGS'!AI80</f>
        <v>8.3474999999999994E-2</v>
      </c>
      <c r="AJ80" s="339">
        <f>'2M - SGS'!AJ80</f>
        <v>8.6262000000000005E-2</v>
      </c>
      <c r="AK80" s="339">
        <f>'2M - SGS'!AK80</f>
        <v>8.3496000000000001E-2</v>
      </c>
      <c r="AL80" s="339">
        <f>'2M - SGS'!AL80</f>
        <v>8.6250999999999994E-2</v>
      </c>
      <c r="AM80" s="339">
        <f>'2M - SGS'!AM80</f>
        <v>8.6096000000000006E-2</v>
      </c>
      <c r="AN80" s="339">
        <f>'2M - SGS'!AN80</f>
        <v>7.8608999999999998E-2</v>
      </c>
      <c r="AO80" s="339">
        <f>'2M - SGS'!AO80</f>
        <v>8.1547999999999995E-2</v>
      </c>
      <c r="AP80" s="339">
        <f>'2M - SGS'!AP80</f>
        <v>7.2947999999999999E-2</v>
      </c>
      <c r="AQ80" s="339">
        <f>'2M - SGS'!AQ80</f>
        <v>8.6277000000000006E-2</v>
      </c>
      <c r="AR80" s="339">
        <f>'2M - SGS'!AR80</f>
        <v>8.3294000000000007E-2</v>
      </c>
      <c r="AS80" s="339">
        <f>'2M - SGS'!AS80</f>
        <v>8.5859000000000005E-2</v>
      </c>
      <c r="AT80" s="339">
        <f>'2M - SGS'!AT80</f>
        <v>8.5885000000000003E-2</v>
      </c>
      <c r="AU80" s="339">
        <f>'2M - SGS'!AU80</f>
        <v>8.3474999999999994E-2</v>
      </c>
      <c r="AV80" s="339">
        <f>'2M - SGS'!AV80</f>
        <v>8.6262000000000005E-2</v>
      </c>
      <c r="AW80" s="339">
        <f>'2M - SGS'!AW80</f>
        <v>8.3496000000000001E-2</v>
      </c>
      <c r="AX80" s="339">
        <f>'2M - SGS'!AX80</f>
        <v>8.6250999999999994E-2</v>
      </c>
      <c r="AY80" s="339">
        <f>'2M - SGS'!AY80</f>
        <v>8.6096000000000006E-2</v>
      </c>
      <c r="AZ80" s="339">
        <f>'2M - SGS'!AZ80</f>
        <v>7.8608999999999998E-2</v>
      </c>
      <c r="BA80" s="339">
        <f>'2M - SGS'!BA80</f>
        <v>8.1547999999999995E-2</v>
      </c>
      <c r="BB80" s="339">
        <f>'2M - SGS'!BB80</f>
        <v>7.2947999999999999E-2</v>
      </c>
      <c r="BC80" s="339">
        <f>'2M - SGS'!BC80</f>
        <v>8.6277000000000006E-2</v>
      </c>
      <c r="BD80" s="339">
        <f>'2M - SGS'!BD80</f>
        <v>8.3294000000000007E-2</v>
      </c>
      <c r="BE80" s="339">
        <f>'2M - SGS'!BE80</f>
        <v>8.5859000000000005E-2</v>
      </c>
      <c r="BF80" s="339">
        <f>'2M - SGS'!BF80</f>
        <v>8.5885000000000003E-2</v>
      </c>
      <c r="BG80" s="339">
        <f>'2M - SGS'!BG80</f>
        <v>8.3474999999999994E-2</v>
      </c>
      <c r="BH80" s="339">
        <f>'2M - SGS'!BH80</f>
        <v>8.6262000000000005E-2</v>
      </c>
      <c r="BI80" s="339">
        <f>'2M - SGS'!BI80</f>
        <v>8.3496000000000001E-2</v>
      </c>
      <c r="BJ80" s="339">
        <f>'2M - SGS'!BJ80</f>
        <v>8.6250999999999994E-2</v>
      </c>
      <c r="BK80" s="339">
        <f>'2M - SGS'!BK80</f>
        <v>8.6096000000000006E-2</v>
      </c>
      <c r="BL80" s="339">
        <f>'2M - SGS'!BL80</f>
        <v>7.8608999999999998E-2</v>
      </c>
      <c r="BM80" s="339">
        <f>'2M - SGS'!BM80</f>
        <v>8.1547999999999995E-2</v>
      </c>
      <c r="BN80" s="339">
        <f>'2M - SGS'!BN80</f>
        <v>7.2947999999999999E-2</v>
      </c>
      <c r="BO80" s="339">
        <f>'2M - SGS'!BO80</f>
        <v>8.6277000000000006E-2</v>
      </c>
      <c r="BP80" s="339">
        <f>'2M - SGS'!BP80</f>
        <v>8.3294000000000007E-2</v>
      </c>
      <c r="BQ80" s="339">
        <f>'2M - SGS'!BQ80</f>
        <v>8.5859000000000005E-2</v>
      </c>
      <c r="BR80" s="339">
        <f>'2M - SGS'!BR80</f>
        <v>8.5885000000000003E-2</v>
      </c>
      <c r="BS80" s="339">
        <f>'2M - SGS'!BS80</f>
        <v>8.3474999999999994E-2</v>
      </c>
      <c r="BT80" s="339">
        <f>'2M - SGS'!BT80</f>
        <v>8.6262000000000005E-2</v>
      </c>
      <c r="BU80" s="339">
        <f>'2M - SGS'!BU80</f>
        <v>8.3496000000000001E-2</v>
      </c>
      <c r="BV80" s="339">
        <f>'2M - SGS'!BV80</f>
        <v>8.6250999999999994E-2</v>
      </c>
      <c r="BW80" s="339">
        <f>'2M - SGS'!BW80</f>
        <v>8.6096000000000006E-2</v>
      </c>
      <c r="BX80" s="339">
        <f>'2M - SGS'!BX80</f>
        <v>7.8608999999999998E-2</v>
      </c>
      <c r="BY80" s="339">
        <f>'2M - SGS'!BY80</f>
        <v>8.1547999999999995E-2</v>
      </c>
      <c r="BZ80" s="339">
        <f>'2M - SGS'!BZ80</f>
        <v>7.2947999999999999E-2</v>
      </c>
      <c r="CA80" s="339">
        <f>'2M - SGS'!CA80</f>
        <v>8.6277000000000006E-2</v>
      </c>
      <c r="CB80" s="339">
        <f>'2M - SGS'!CB80</f>
        <v>8.3294000000000007E-2</v>
      </c>
      <c r="CC80" s="339">
        <f>'2M - SGS'!CC80</f>
        <v>8.5859000000000005E-2</v>
      </c>
      <c r="CD80" s="339">
        <f>'2M - SGS'!CD80</f>
        <v>8.5885000000000003E-2</v>
      </c>
      <c r="CE80" s="339">
        <f>'2M - SGS'!CE80</f>
        <v>8.3474999999999994E-2</v>
      </c>
      <c r="CF80" s="339">
        <f>'2M - SGS'!CF80</f>
        <v>8.6262000000000005E-2</v>
      </c>
      <c r="CG80" s="339">
        <f>'2M - SGS'!CG80</f>
        <v>8.3496000000000001E-2</v>
      </c>
      <c r="CH80" s="340">
        <f>'2M - SGS'!CH80</f>
        <v>8.6250999999999994E-2</v>
      </c>
      <c r="CJ80" s="245">
        <f t="shared" si="158"/>
        <v>0.99999999999999989</v>
      </c>
    </row>
    <row r="81" spans="1:88" ht="15.6" x14ac:dyDescent="0.3">
      <c r="A81" s="608"/>
      <c r="B81" s="14" t="str">
        <f t="shared" si="157"/>
        <v>Cooling</v>
      </c>
      <c r="C81" s="339">
        <f>'2M - SGS'!C81</f>
        <v>6.0000000000000002E-6</v>
      </c>
      <c r="D81" s="339">
        <f>'2M - SGS'!D81</f>
        <v>2.4699999999999999E-4</v>
      </c>
      <c r="E81" s="339">
        <f>'2M - SGS'!E81</f>
        <v>7.2360000000000002E-3</v>
      </c>
      <c r="F81" s="339">
        <f>'2M - SGS'!F81</f>
        <v>2.1690999999999998E-2</v>
      </c>
      <c r="G81" s="339">
        <f>'2M - SGS'!G81</f>
        <v>6.2979999999999994E-2</v>
      </c>
      <c r="H81" s="339">
        <f>'2M - SGS'!H81</f>
        <v>0.21317</v>
      </c>
      <c r="I81" s="339">
        <f>'2M - SGS'!I81</f>
        <v>0.29002899999999998</v>
      </c>
      <c r="J81" s="339">
        <f>'2M - SGS'!J81</f>
        <v>0.270206</v>
      </c>
      <c r="K81" s="339">
        <f>'2M - SGS'!K81</f>
        <v>0.108695</v>
      </c>
      <c r="L81" s="339">
        <f>'2M - SGS'!L81</f>
        <v>1.9643000000000001E-2</v>
      </c>
      <c r="M81" s="339">
        <f>'2M - SGS'!M81</f>
        <v>6.0299999999999998E-3</v>
      </c>
      <c r="N81" s="339">
        <f>'2M - SGS'!N81</f>
        <v>6.3999999999999997E-5</v>
      </c>
      <c r="O81" s="339">
        <f>'2M - SGS'!O81</f>
        <v>6.0000000000000002E-6</v>
      </c>
      <c r="P81" s="339">
        <f>'2M - SGS'!P81</f>
        <v>2.4699999999999999E-4</v>
      </c>
      <c r="Q81" s="339">
        <f>'2M - SGS'!Q81</f>
        <v>7.2360000000000002E-3</v>
      </c>
      <c r="R81" s="339">
        <f>'2M - SGS'!R81</f>
        <v>2.1690999999999998E-2</v>
      </c>
      <c r="S81" s="339">
        <f>'2M - SGS'!S81</f>
        <v>6.2979999999999994E-2</v>
      </c>
      <c r="T81" s="339">
        <f>'2M - SGS'!T81</f>
        <v>0.21317</v>
      </c>
      <c r="U81" s="339">
        <f>'2M - SGS'!U81</f>
        <v>0.29002899999999998</v>
      </c>
      <c r="V81" s="339">
        <f>'2M - SGS'!V81</f>
        <v>0.270206</v>
      </c>
      <c r="W81" s="339">
        <f>'2M - SGS'!W81</f>
        <v>0.108695</v>
      </c>
      <c r="X81" s="339">
        <f>'2M - SGS'!X81</f>
        <v>1.9643000000000001E-2</v>
      </c>
      <c r="Y81" s="339">
        <f>'2M - SGS'!Y81</f>
        <v>6.0299999999999998E-3</v>
      </c>
      <c r="Z81" s="339">
        <f>'2M - SGS'!Z81</f>
        <v>6.3999999999999997E-5</v>
      </c>
      <c r="AA81" s="339">
        <f>'2M - SGS'!AA81</f>
        <v>6.0000000000000002E-6</v>
      </c>
      <c r="AB81" s="339">
        <f>'2M - SGS'!AB81</f>
        <v>2.4699999999999999E-4</v>
      </c>
      <c r="AC81" s="339">
        <f>'2M - SGS'!AC81</f>
        <v>7.2360000000000002E-3</v>
      </c>
      <c r="AD81" s="339">
        <f>'2M - SGS'!AD81</f>
        <v>2.1690999999999998E-2</v>
      </c>
      <c r="AE81" s="339">
        <f>'2M - SGS'!AE81</f>
        <v>6.2979999999999994E-2</v>
      </c>
      <c r="AF81" s="339">
        <f>'2M - SGS'!AF81</f>
        <v>0.21317</v>
      </c>
      <c r="AG81" s="339">
        <f>'2M - SGS'!AG81</f>
        <v>0.29002899999999998</v>
      </c>
      <c r="AH81" s="339">
        <f>'2M - SGS'!AH81</f>
        <v>0.270206</v>
      </c>
      <c r="AI81" s="339">
        <f>'2M - SGS'!AI81</f>
        <v>0.108695</v>
      </c>
      <c r="AJ81" s="339">
        <f>'2M - SGS'!AJ81</f>
        <v>1.9643000000000001E-2</v>
      </c>
      <c r="AK81" s="339">
        <f>'2M - SGS'!AK81</f>
        <v>6.0299999999999998E-3</v>
      </c>
      <c r="AL81" s="339">
        <f>'2M - SGS'!AL81</f>
        <v>6.3999999999999997E-5</v>
      </c>
      <c r="AM81" s="339">
        <f>'2M - SGS'!AM81</f>
        <v>6.0000000000000002E-6</v>
      </c>
      <c r="AN81" s="339">
        <f>'2M - SGS'!AN81</f>
        <v>2.4699999999999999E-4</v>
      </c>
      <c r="AO81" s="339">
        <f>'2M - SGS'!AO81</f>
        <v>7.2360000000000002E-3</v>
      </c>
      <c r="AP81" s="339">
        <f>'2M - SGS'!AP81</f>
        <v>2.1690999999999998E-2</v>
      </c>
      <c r="AQ81" s="339">
        <f>'2M - SGS'!AQ81</f>
        <v>6.2979999999999994E-2</v>
      </c>
      <c r="AR81" s="339">
        <f>'2M - SGS'!AR81</f>
        <v>0.21317</v>
      </c>
      <c r="AS81" s="339">
        <f>'2M - SGS'!AS81</f>
        <v>0.29002899999999998</v>
      </c>
      <c r="AT81" s="339">
        <f>'2M - SGS'!AT81</f>
        <v>0.270206</v>
      </c>
      <c r="AU81" s="339">
        <f>'2M - SGS'!AU81</f>
        <v>0.108695</v>
      </c>
      <c r="AV81" s="339">
        <f>'2M - SGS'!AV81</f>
        <v>1.9643000000000001E-2</v>
      </c>
      <c r="AW81" s="339">
        <f>'2M - SGS'!AW81</f>
        <v>6.0299999999999998E-3</v>
      </c>
      <c r="AX81" s="339">
        <f>'2M - SGS'!AX81</f>
        <v>6.3999999999999997E-5</v>
      </c>
      <c r="AY81" s="339">
        <f>'2M - SGS'!AY81</f>
        <v>6.0000000000000002E-6</v>
      </c>
      <c r="AZ81" s="339">
        <f>'2M - SGS'!AZ81</f>
        <v>2.4699999999999999E-4</v>
      </c>
      <c r="BA81" s="339">
        <f>'2M - SGS'!BA81</f>
        <v>7.2360000000000002E-3</v>
      </c>
      <c r="BB81" s="339">
        <f>'2M - SGS'!BB81</f>
        <v>2.1690999999999998E-2</v>
      </c>
      <c r="BC81" s="339">
        <f>'2M - SGS'!BC81</f>
        <v>6.2979999999999994E-2</v>
      </c>
      <c r="BD81" s="339">
        <f>'2M - SGS'!BD81</f>
        <v>0.21317</v>
      </c>
      <c r="BE81" s="339">
        <f>'2M - SGS'!BE81</f>
        <v>0.29002899999999998</v>
      </c>
      <c r="BF81" s="339">
        <f>'2M - SGS'!BF81</f>
        <v>0.270206</v>
      </c>
      <c r="BG81" s="339">
        <f>'2M - SGS'!BG81</f>
        <v>0.108695</v>
      </c>
      <c r="BH81" s="339">
        <f>'2M - SGS'!BH81</f>
        <v>1.9643000000000001E-2</v>
      </c>
      <c r="BI81" s="339">
        <f>'2M - SGS'!BI81</f>
        <v>6.0299999999999998E-3</v>
      </c>
      <c r="BJ81" s="339">
        <f>'2M - SGS'!BJ81</f>
        <v>6.3999999999999997E-5</v>
      </c>
      <c r="BK81" s="339">
        <f>'2M - SGS'!BK81</f>
        <v>6.0000000000000002E-6</v>
      </c>
      <c r="BL81" s="339">
        <f>'2M - SGS'!BL81</f>
        <v>2.4699999999999999E-4</v>
      </c>
      <c r="BM81" s="339">
        <f>'2M - SGS'!BM81</f>
        <v>7.2360000000000002E-3</v>
      </c>
      <c r="BN81" s="339">
        <f>'2M - SGS'!BN81</f>
        <v>2.1690999999999998E-2</v>
      </c>
      <c r="BO81" s="339">
        <f>'2M - SGS'!BO81</f>
        <v>6.2979999999999994E-2</v>
      </c>
      <c r="BP81" s="339">
        <f>'2M - SGS'!BP81</f>
        <v>0.21317</v>
      </c>
      <c r="BQ81" s="339">
        <f>'2M - SGS'!BQ81</f>
        <v>0.29002899999999998</v>
      </c>
      <c r="BR81" s="339">
        <f>'2M - SGS'!BR81</f>
        <v>0.270206</v>
      </c>
      <c r="BS81" s="339">
        <f>'2M - SGS'!BS81</f>
        <v>0.108695</v>
      </c>
      <c r="BT81" s="339">
        <f>'2M - SGS'!BT81</f>
        <v>1.9643000000000001E-2</v>
      </c>
      <c r="BU81" s="339">
        <f>'2M - SGS'!BU81</f>
        <v>6.0299999999999998E-3</v>
      </c>
      <c r="BV81" s="339">
        <f>'2M - SGS'!BV81</f>
        <v>6.3999999999999997E-5</v>
      </c>
      <c r="BW81" s="339">
        <f>'2M - SGS'!BW81</f>
        <v>6.0000000000000002E-6</v>
      </c>
      <c r="BX81" s="339">
        <f>'2M - SGS'!BX81</f>
        <v>2.4699999999999999E-4</v>
      </c>
      <c r="BY81" s="339">
        <f>'2M - SGS'!BY81</f>
        <v>7.2360000000000002E-3</v>
      </c>
      <c r="BZ81" s="339">
        <f>'2M - SGS'!BZ81</f>
        <v>2.1690999999999998E-2</v>
      </c>
      <c r="CA81" s="339">
        <f>'2M - SGS'!CA81</f>
        <v>6.2979999999999994E-2</v>
      </c>
      <c r="CB81" s="339">
        <f>'2M - SGS'!CB81</f>
        <v>0.21317</v>
      </c>
      <c r="CC81" s="339">
        <f>'2M - SGS'!CC81</f>
        <v>0.29002899999999998</v>
      </c>
      <c r="CD81" s="339">
        <f>'2M - SGS'!CD81</f>
        <v>0.270206</v>
      </c>
      <c r="CE81" s="339">
        <f>'2M - SGS'!CE81</f>
        <v>0.108695</v>
      </c>
      <c r="CF81" s="339">
        <f>'2M - SGS'!CF81</f>
        <v>1.9643000000000001E-2</v>
      </c>
      <c r="CG81" s="339">
        <f>'2M - SGS'!CG81</f>
        <v>6.0299999999999998E-3</v>
      </c>
      <c r="CH81" s="340">
        <f>'2M - SGS'!CH81</f>
        <v>6.3999999999999997E-5</v>
      </c>
      <c r="CJ81" s="245">
        <f t="shared" si="158"/>
        <v>0.9999969999999998</v>
      </c>
    </row>
    <row r="82" spans="1:88" ht="15.6" x14ac:dyDescent="0.3">
      <c r="A82" s="608"/>
      <c r="B82" s="14" t="str">
        <f t="shared" si="157"/>
        <v>Ext Lighting</v>
      </c>
      <c r="C82" s="339">
        <f>'2M - SGS'!C82</f>
        <v>0.106265</v>
      </c>
      <c r="D82" s="339">
        <f>'2M - SGS'!D82</f>
        <v>8.2161999999999999E-2</v>
      </c>
      <c r="E82" s="339">
        <f>'2M - SGS'!E82</f>
        <v>7.0887000000000006E-2</v>
      </c>
      <c r="F82" s="339">
        <f>'2M - SGS'!F82</f>
        <v>6.8145999999999998E-2</v>
      </c>
      <c r="G82" s="339">
        <f>'2M - SGS'!G82</f>
        <v>8.1852999999999995E-2</v>
      </c>
      <c r="H82" s="339">
        <f>'2M - SGS'!H82</f>
        <v>6.7163E-2</v>
      </c>
      <c r="I82" s="339">
        <f>'2M - SGS'!I82</f>
        <v>8.6751999999999996E-2</v>
      </c>
      <c r="J82" s="339">
        <f>'2M - SGS'!J82</f>
        <v>6.9401000000000004E-2</v>
      </c>
      <c r="K82" s="339">
        <f>'2M - SGS'!K82</f>
        <v>8.2907999999999996E-2</v>
      </c>
      <c r="L82" s="339">
        <f>'2M - SGS'!L82</f>
        <v>0.100507</v>
      </c>
      <c r="M82" s="339">
        <f>'2M - SGS'!M82</f>
        <v>8.7251999999999996E-2</v>
      </c>
      <c r="N82" s="339">
        <f>'2M - SGS'!N82</f>
        <v>9.6703999999999998E-2</v>
      </c>
      <c r="O82" s="339">
        <f>'2M - SGS'!O82</f>
        <v>0.106265</v>
      </c>
      <c r="P82" s="339">
        <f>'2M - SGS'!P82</f>
        <v>8.2161999999999999E-2</v>
      </c>
      <c r="Q82" s="339">
        <f>'2M - SGS'!Q82</f>
        <v>7.0887000000000006E-2</v>
      </c>
      <c r="R82" s="339">
        <f>'2M - SGS'!R82</f>
        <v>6.8145999999999998E-2</v>
      </c>
      <c r="S82" s="339">
        <f>'2M - SGS'!S82</f>
        <v>8.1852999999999995E-2</v>
      </c>
      <c r="T82" s="339">
        <f>'2M - SGS'!T82</f>
        <v>6.7163E-2</v>
      </c>
      <c r="U82" s="339">
        <f>'2M - SGS'!U82</f>
        <v>8.6751999999999996E-2</v>
      </c>
      <c r="V82" s="339">
        <f>'2M - SGS'!V82</f>
        <v>6.9401000000000004E-2</v>
      </c>
      <c r="W82" s="339">
        <f>'2M - SGS'!W82</f>
        <v>8.2907999999999996E-2</v>
      </c>
      <c r="X82" s="339">
        <f>'2M - SGS'!X82</f>
        <v>0.100507</v>
      </c>
      <c r="Y82" s="339">
        <f>'2M - SGS'!Y82</f>
        <v>8.7251999999999996E-2</v>
      </c>
      <c r="Z82" s="339">
        <f>'2M - SGS'!Z82</f>
        <v>9.6703999999999998E-2</v>
      </c>
      <c r="AA82" s="339">
        <f>'2M - SGS'!AA82</f>
        <v>0.106265</v>
      </c>
      <c r="AB82" s="339">
        <f>'2M - SGS'!AB82</f>
        <v>8.2161999999999999E-2</v>
      </c>
      <c r="AC82" s="339">
        <f>'2M - SGS'!AC82</f>
        <v>7.0887000000000006E-2</v>
      </c>
      <c r="AD82" s="339">
        <f>'2M - SGS'!AD82</f>
        <v>6.8145999999999998E-2</v>
      </c>
      <c r="AE82" s="339">
        <f>'2M - SGS'!AE82</f>
        <v>8.1852999999999995E-2</v>
      </c>
      <c r="AF82" s="339">
        <f>'2M - SGS'!AF82</f>
        <v>6.7163E-2</v>
      </c>
      <c r="AG82" s="339">
        <f>'2M - SGS'!AG82</f>
        <v>8.6751999999999996E-2</v>
      </c>
      <c r="AH82" s="339">
        <f>'2M - SGS'!AH82</f>
        <v>6.9401000000000004E-2</v>
      </c>
      <c r="AI82" s="339">
        <f>'2M - SGS'!AI82</f>
        <v>8.2907999999999996E-2</v>
      </c>
      <c r="AJ82" s="339">
        <f>'2M - SGS'!AJ82</f>
        <v>0.100507</v>
      </c>
      <c r="AK82" s="339">
        <f>'2M - SGS'!AK82</f>
        <v>8.7251999999999996E-2</v>
      </c>
      <c r="AL82" s="339">
        <f>'2M - SGS'!AL82</f>
        <v>9.6703999999999998E-2</v>
      </c>
      <c r="AM82" s="339">
        <f>'2M - SGS'!AM82</f>
        <v>0.106265</v>
      </c>
      <c r="AN82" s="339">
        <f>'2M - SGS'!AN82</f>
        <v>8.2161999999999999E-2</v>
      </c>
      <c r="AO82" s="339">
        <f>'2M - SGS'!AO82</f>
        <v>7.0887000000000006E-2</v>
      </c>
      <c r="AP82" s="339">
        <f>'2M - SGS'!AP82</f>
        <v>6.8145999999999998E-2</v>
      </c>
      <c r="AQ82" s="339">
        <f>'2M - SGS'!AQ82</f>
        <v>8.1852999999999995E-2</v>
      </c>
      <c r="AR82" s="339">
        <f>'2M - SGS'!AR82</f>
        <v>6.7163E-2</v>
      </c>
      <c r="AS82" s="339">
        <f>'2M - SGS'!AS82</f>
        <v>8.6751999999999996E-2</v>
      </c>
      <c r="AT82" s="339">
        <f>'2M - SGS'!AT82</f>
        <v>6.9401000000000004E-2</v>
      </c>
      <c r="AU82" s="339">
        <f>'2M - SGS'!AU82</f>
        <v>8.2907999999999996E-2</v>
      </c>
      <c r="AV82" s="339">
        <f>'2M - SGS'!AV82</f>
        <v>0.100507</v>
      </c>
      <c r="AW82" s="339">
        <f>'2M - SGS'!AW82</f>
        <v>8.7251999999999996E-2</v>
      </c>
      <c r="AX82" s="339">
        <f>'2M - SGS'!AX82</f>
        <v>9.6703999999999998E-2</v>
      </c>
      <c r="AY82" s="339">
        <f>'2M - SGS'!AY82</f>
        <v>0.106265</v>
      </c>
      <c r="AZ82" s="339">
        <f>'2M - SGS'!AZ82</f>
        <v>8.2161999999999999E-2</v>
      </c>
      <c r="BA82" s="339">
        <f>'2M - SGS'!BA82</f>
        <v>7.0887000000000006E-2</v>
      </c>
      <c r="BB82" s="339">
        <f>'2M - SGS'!BB82</f>
        <v>6.8145999999999998E-2</v>
      </c>
      <c r="BC82" s="339">
        <f>'2M - SGS'!BC82</f>
        <v>8.1852999999999995E-2</v>
      </c>
      <c r="BD82" s="339">
        <f>'2M - SGS'!BD82</f>
        <v>6.7163E-2</v>
      </c>
      <c r="BE82" s="339">
        <f>'2M - SGS'!BE82</f>
        <v>8.6751999999999996E-2</v>
      </c>
      <c r="BF82" s="339">
        <f>'2M - SGS'!BF82</f>
        <v>6.9401000000000004E-2</v>
      </c>
      <c r="BG82" s="339">
        <f>'2M - SGS'!BG82</f>
        <v>8.2907999999999996E-2</v>
      </c>
      <c r="BH82" s="339">
        <f>'2M - SGS'!BH82</f>
        <v>0.100507</v>
      </c>
      <c r="BI82" s="339">
        <f>'2M - SGS'!BI82</f>
        <v>8.7251999999999996E-2</v>
      </c>
      <c r="BJ82" s="339">
        <f>'2M - SGS'!BJ82</f>
        <v>9.6703999999999998E-2</v>
      </c>
      <c r="BK82" s="339">
        <f>'2M - SGS'!BK82</f>
        <v>0.106265</v>
      </c>
      <c r="BL82" s="339">
        <f>'2M - SGS'!BL82</f>
        <v>8.2161999999999999E-2</v>
      </c>
      <c r="BM82" s="339">
        <f>'2M - SGS'!BM82</f>
        <v>7.0887000000000006E-2</v>
      </c>
      <c r="BN82" s="339">
        <f>'2M - SGS'!BN82</f>
        <v>6.8145999999999998E-2</v>
      </c>
      <c r="BO82" s="339">
        <f>'2M - SGS'!BO82</f>
        <v>8.1852999999999995E-2</v>
      </c>
      <c r="BP82" s="339">
        <f>'2M - SGS'!BP82</f>
        <v>6.7163E-2</v>
      </c>
      <c r="BQ82" s="339">
        <f>'2M - SGS'!BQ82</f>
        <v>8.6751999999999996E-2</v>
      </c>
      <c r="BR82" s="339">
        <f>'2M - SGS'!BR82</f>
        <v>6.9401000000000004E-2</v>
      </c>
      <c r="BS82" s="339">
        <f>'2M - SGS'!BS82</f>
        <v>8.2907999999999996E-2</v>
      </c>
      <c r="BT82" s="339">
        <f>'2M - SGS'!BT82</f>
        <v>0.100507</v>
      </c>
      <c r="BU82" s="339">
        <f>'2M - SGS'!BU82</f>
        <v>8.7251999999999996E-2</v>
      </c>
      <c r="BV82" s="339">
        <f>'2M - SGS'!BV82</f>
        <v>9.6703999999999998E-2</v>
      </c>
      <c r="BW82" s="339">
        <f>'2M - SGS'!BW82</f>
        <v>0.106265</v>
      </c>
      <c r="BX82" s="339">
        <f>'2M - SGS'!BX82</f>
        <v>8.2161999999999999E-2</v>
      </c>
      <c r="BY82" s="339">
        <f>'2M - SGS'!BY82</f>
        <v>7.0887000000000006E-2</v>
      </c>
      <c r="BZ82" s="339">
        <f>'2M - SGS'!BZ82</f>
        <v>6.8145999999999998E-2</v>
      </c>
      <c r="CA82" s="339">
        <f>'2M - SGS'!CA82</f>
        <v>8.1852999999999995E-2</v>
      </c>
      <c r="CB82" s="339">
        <f>'2M - SGS'!CB82</f>
        <v>6.7163E-2</v>
      </c>
      <c r="CC82" s="339">
        <f>'2M - SGS'!CC82</f>
        <v>8.6751999999999996E-2</v>
      </c>
      <c r="CD82" s="339">
        <f>'2M - SGS'!CD82</f>
        <v>6.9401000000000004E-2</v>
      </c>
      <c r="CE82" s="339">
        <f>'2M - SGS'!CE82</f>
        <v>8.2907999999999996E-2</v>
      </c>
      <c r="CF82" s="339">
        <f>'2M - SGS'!CF82</f>
        <v>0.100507</v>
      </c>
      <c r="CG82" s="339">
        <f>'2M - SGS'!CG82</f>
        <v>8.7251999999999996E-2</v>
      </c>
      <c r="CH82" s="340">
        <f>'2M - SGS'!CH82</f>
        <v>9.6703999999999998E-2</v>
      </c>
      <c r="CJ82" s="245">
        <f t="shared" si="158"/>
        <v>1</v>
      </c>
    </row>
    <row r="83" spans="1:88" ht="15.6" x14ac:dyDescent="0.3">
      <c r="A83" s="608"/>
      <c r="B83" s="14" t="str">
        <f t="shared" si="157"/>
        <v>Heating</v>
      </c>
      <c r="C83" s="339">
        <f>'2M - SGS'!C83</f>
        <v>0.210397</v>
      </c>
      <c r="D83" s="339">
        <f>'2M - SGS'!D83</f>
        <v>0.17743600000000001</v>
      </c>
      <c r="E83" s="339">
        <f>'2M - SGS'!E83</f>
        <v>0.13192400000000001</v>
      </c>
      <c r="F83" s="339">
        <f>'2M - SGS'!F83</f>
        <v>5.9718E-2</v>
      </c>
      <c r="G83" s="339">
        <f>'2M - SGS'!G83</f>
        <v>2.6769000000000001E-2</v>
      </c>
      <c r="H83" s="339">
        <f>'2M - SGS'!H83</f>
        <v>4.2950000000000002E-3</v>
      </c>
      <c r="I83" s="339">
        <f>'2M - SGS'!I83</f>
        <v>2.895E-3</v>
      </c>
      <c r="J83" s="339">
        <f>'2M - SGS'!J83</f>
        <v>3.4320000000000002E-3</v>
      </c>
      <c r="K83" s="339">
        <f>'2M - SGS'!K83</f>
        <v>9.4020000000000006E-3</v>
      </c>
      <c r="L83" s="339">
        <f>'2M - SGS'!L83</f>
        <v>5.5496999999999998E-2</v>
      </c>
      <c r="M83" s="339">
        <f>'2M - SGS'!M83</f>
        <v>0.115452</v>
      </c>
      <c r="N83" s="339">
        <f>'2M - SGS'!N83</f>
        <v>0.20278099999999999</v>
      </c>
      <c r="O83" s="339">
        <f>'2M - SGS'!O83</f>
        <v>0.210397</v>
      </c>
      <c r="P83" s="339">
        <f>'2M - SGS'!P83</f>
        <v>0.17743600000000001</v>
      </c>
      <c r="Q83" s="339">
        <f>'2M - SGS'!Q83</f>
        <v>0.13192400000000001</v>
      </c>
      <c r="R83" s="339">
        <f>'2M - SGS'!R83</f>
        <v>5.9718E-2</v>
      </c>
      <c r="S83" s="339">
        <f>'2M - SGS'!S83</f>
        <v>2.6769000000000001E-2</v>
      </c>
      <c r="T83" s="339">
        <f>'2M - SGS'!T83</f>
        <v>4.2950000000000002E-3</v>
      </c>
      <c r="U83" s="339">
        <f>'2M - SGS'!U83</f>
        <v>2.895E-3</v>
      </c>
      <c r="V83" s="339">
        <f>'2M - SGS'!V83</f>
        <v>3.4320000000000002E-3</v>
      </c>
      <c r="W83" s="339">
        <f>'2M - SGS'!W83</f>
        <v>9.4020000000000006E-3</v>
      </c>
      <c r="X83" s="339">
        <f>'2M - SGS'!X83</f>
        <v>5.5496999999999998E-2</v>
      </c>
      <c r="Y83" s="339">
        <f>'2M - SGS'!Y83</f>
        <v>0.115452</v>
      </c>
      <c r="Z83" s="339">
        <f>'2M - SGS'!Z83</f>
        <v>0.20278099999999999</v>
      </c>
      <c r="AA83" s="339">
        <f>'2M - SGS'!AA83</f>
        <v>0.210397</v>
      </c>
      <c r="AB83" s="339">
        <f>'2M - SGS'!AB83</f>
        <v>0.17743600000000001</v>
      </c>
      <c r="AC83" s="339">
        <f>'2M - SGS'!AC83</f>
        <v>0.13192400000000001</v>
      </c>
      <c r="AD83" s="339">
        <f>'2M - SGS'!AD83</f>
        <v>5.9718E-2</v>
      </c>
      <c r="AE83" s="339">
        <f>'2M - SGS'!AE83</f>
        <v>2.6769000000000001E-2</v>
      </c>
      <c r="AF83" s="339">
        <f>'2M - SGS'!AF83</f>
        <v>4.2950000000000002E-3</v>
      </c>
      <c r="AG83" s="339">
        <f>'2M - SGS'!AG83</f>
        <v>2.895E-3</v>
      </c>
      <c r="AH83" s="339">
        <f>'2M - SGS'!AH83</f>
        <v>3.4320000000000002E-3</v>
      </c>
      <c r="AI83" s="339">
        <f>'2M - SGS'!AI83</f>
        <v>9.4020000000000006E-3</v>
      </c>
      <c r="AJ83" s="339">
        <f>'2M - SGS'!AJ83</f>
        <v>5.5496999999999998E-2</v>
      </c>
      <c r="AK83" s="339">
        <f>'2M - SGS'!AK83</f>
        <v>0.115452</v>
      </c>
      <c r="AL83" s="339">
        <f>'2M - SGS'!AL83</f>
        <v>0.20278099999999999</v>
      </c>
      <c r="AM83" s="339">
        <f>'2M - SGS'!AM83</f>
        <v>0.210397</v>
      </c>
      <c r="AN83" s="339">
        <f>'2M - SGS'!AN83</f>
        <v>0.17743600000000001</v>
      </c>
      <c r="AO83" s="339">
        <f>'2M - SGS'!AO83</f>
        <v>0.13192400000000001</v>
      </c>
      <c r="AP83" s="339">
        <f>'2M - SGS'!AP83</f>
        <v>5.9718E-2</v>
      </c>
      <c r="AQ83" s="339">
        <f>'2M - SGS'!AQ83</f>
        <v>2.6769000000000001E-2</v>
      </c>
      <c r="AR83" s="339">
        <f>'2M - SGS'!AR83</f>
        <v>4.2950000000000002E-3</v>
      </c>
      <c r="AS83" s="339">
        <f>'2M - SGS'!AS83</f>
        <v>2.895E-3</v>
      </c>
      <c r="AT83" s="339">
        <f>'2M - SGS'!AT83</f>
        <v>3.4320000000000002E-3</v>
      </c>
      <c r="AU83" s="339">
        <f>'2M - SGS'!AU83</f>
        <v>9.4020000000000006E-3</v>
      </c>
      <c r="AV83" s="339">
        <f>'2M - SGS'!AV83</f>
        <v>5.5496999999999998E-2</v>
      </c>
      <c r="AW83" s="339">
        <f>'2M - SGS'!AW83</f>
        <v>0.115452</v>
      </c>
      <c r="AX83" s="339">
        <f>'2M - SGS'!AX83</f>
        <v>0.20278099999999999</v>
      </c>
      <c r="AY83" s="339">
        <f>'2M - SGS'!AY83</f>
        <v>0.210397</v>
      </c>
      <c r="AZ83" s="339">
        <f>'2M - SGS'!AZ83</f>
        <v>0.17743600000000001</v>
      </c>
      <c r="BA83" s="339">
        <f>'2M - SGS'!BA83</f>
        <v>0.13192400000000001</v>
      </c>
      <c r="BB83" s="339">
        <f>'2M - SGS'!BB83</f>
        <v>5.9718E-2</v>
      </c>
      <c r="BC83" s="339">
        <f>'2M - SGS'!BC83</f>
        <v>2.6769000000000001E-2</v>
      </c>
      <c r="BD83" s="339">
        <f>'2M - SGS'!BD83</f>
        <v>4.2950000000000002E-3</v>
      </c>
      <c r="BE83" s="339">
        <f>'2M - SGS'!BE83</f>
        <v>2.895E-3</v>
      </c>
      <c r="BF83" s="339">
        <f>'2M - SGS'!BF83</f>
        <v>3.4320000000000002E-3</v>
      </c>
      <c r="BG83" s="339">
        <f>'2M - SGS'!BG83</f>
        <v>9.4020000000000006E-3</v>
      </c>
      <c r="BH83" s="339">
        <f>'2M - SGS'!BH83</f>
        <v>5.5496999999999998E-2</v>
      </c>
      <c r="BI83" s="339">
        <f>'2M - SGS'!BI83</f>
        <v>0.115452</v>
      </c>
      <c r="BJ83" s="339">
        <f>'2M - SGS'!BJ83</f>
        <v>0.20278099999999999</v>
      </c>
      <c r="BK83" s="339">
        <f>'2M - SGS'!BK83</f>
        <v>0.210397</v>
      </c>
      <c r="BL83" s="339">
        <f>'2M - SGS'!BL83</f>
        <v>0.17743600000000001</v>
      </c>
      <c r="BM83" s="339">
        <f>'2M - SGS'!BM83</f>
        <v>0.13192400000000001</v>
      </c>
      <c r="BN83" s="339">
        <f>'2M - SGS'!BN83</f>
        <v>5.9718E-2</v>
      </c>
      <c r="BO83" s="339">
        <f>'2M - SGS'!BO83</f>
        <v>2.6769000000000001E-2</v>
      </c>
      <c r="BP83" s="339">
        <f>'2M - SGS'!BP83</f>
        <v>4.2950000000000002E-3</v>
      </c>
      <c r="BQ83" s="339">
        <f>'2M - SGS'!BQ83</f>
        <v>2.895E-3</v>
      </c>
      <c r="BR83" s="339">
        <f>'2M - SGS'!BR83</f>
        <v>3.4320000000000002E-3</v>
      </c>
      <c r="BS83" s="339">
        <f>'2M - SGS'!BS83</f>
        <v>9.4020000000000006E-3</v>
      </c>
      <c r="BT83" s="339">
        <f>'2M - SGS'!BT83</f>
        <v>5.5496999999999998E-2</v>
      </c>
      <c r="BU83" s="339">
        <f>'2M - SGS'!BU83</f>
        <v>0.115452</v>
      </c>
      <c r="BV83" s="339">
        <f>'2M - SGS'!BV83</f>
        <v>0.20278099999999999</v>
      </c>
      <c r="BW83" s="339">
        <f>'2M - SGS'!BW83</f>
        <v>0.210397</v>
      </c>
      <c r="BX83" s="339">
        <f>'2M - SGS'!BX83</f>
        <v>0.17743600000000001</v>
      </c>
      <c r="BY83" s="339">
        <f>'2M - SGS'!BY83</f>
        <v>0.13192400000000001</v>
      </c>
      <c r="BZ83" s="339">
        <f>'2M - SGS'!BZ83</f>
        <v>5.9718E-2</v>
      </c>
      <c r="CA83" s="339">
        <f>'2M - SGS'!CA83</f>
        <v>2.6769000000000001E-2</v>
      </c>
      <c r="CB83" s="339">
        <f>'2M - SGS'!CB83</f>
        <v>4.2950000000000002E-3</v>
      </c>
      <c r="CC83" s="339">
        <f>'2M - SGS'!CC83</f>
        <v>2.895E-3</v>
      </c>
      <c r="CD83" s="339">
        <f>'2M - SGS'!CD83</f>
        <v>3.4320000000000002E-3</v>
      </c>
      <c r="CE83" s="339">
        <f>'2M - SGS'!CE83</f>
        <v>9.4020000000000006E-3</v>
      </c>
      <c r="CF83" s="339">
        <f>'2M - SGS'!CF83</f>
        <v>5.5496999999999998E-2</v>
      </c>
      <c r="CG83" s="339">
        <f>'2M - SGS'!CG83</f>
        <v>0.115452</v>
      </c>
      <c r="CH83" s="340">
        <f>'2M - SGS'!CH83</f>
        <v>0.20278099999999999</v>
      </c>
      <c r="CJ83" s="245">
        <f t="shared" si="158"/>
        <v>0.99999800000000016</v>
      </c>
    </row>
    <row r="84" spans="1:88" ht="15.6" x14ac:dyDescent="0.3">
      <c r="A84" s="608"/>
      <c r="B84" s="14" t="str">
        <f t="shared" si="157"/>
        <v>HVAC</v>
      </c>
      <c r="C84" s="339">
        <f>'2M - SGS'!C84</f>
        <v>0.107824</v>
      </c>
      <c r="D84" s="339">
        <f>'2M - SGS'!D84</f>
        <v>9.1051999999999994E-2</v>
      </c>
      <c r="E84" s="339">
        <f>'2M - SGS'!E84</f>
        <v>7.1135000000000004E-2</v>
      </c>
      <c r="F84" s="339">
        <f>'2M - SGS'!F84</f>
        <v>4.1179E-2</v>
      </c>
      <c r="G84" s="339">
        <f>'2M - SGS'!G84</f>
        <v>4.4423999999999998E-2</v>
      </c>
      <c r="H84" s="339">
        <f>'2M - SGS'!H84</f>
        <v>0.106128</v>
      </c>
      <c r="I84" s="339">
        <f>'2M - SGS'!I84</f>
        <v>0.14288100000000001</v>
      </c>
      <c r="J84" s="339">
        <f>'2M - SGS'!J84</f>
        <v>0.133494</v>
      </c>
      <c r="K84" s="339">
        <f>'2M - SGS'!K84</f>
        <v>5.781E-2</v>
      </c>
      <c r="L84" s="339">
        <f>'2M - SGS'!L84</f>
        <v>3.8018000000000003E-2</v>
      </c>
      <c r="M84" s="339">
        <f>'2M - SGS'!M84</f>
        <v>6.2103999999999999E-2</v>
      </c>
      <c r="N84" s="339">
        <f>'2M - SGS'!N84</f>
        <v>0.10395</v>
      </c>
      <c r="O84" s="339">
        <f>'2M - SGS'!O84</f>
        <v>0.107824</v>
      </c>
      <c r="P84" s="339">
        <f>'2M - SGS'!P84</f>
        <v>9.1051999999999994E-2</v>
      </c>
      <c r="Q84" s="339">
        <f>'2M - SGS'!Q84</f>
        <v>7.1135000000000004E-2</v>
      </c>
      <c r="R84" s="339">
        <f>'2M - SGS'!R84</f>
        <v>4.1179E-2</v>
      </c>
      <c r="S84" s="339">
        <f>'2M - SGS'!S84</f>
        <v>4.4423999999999998E-2</v>
      </c>
      <c r="T84" s="339">
        <f>'2M - SGS'!T84</f>
        <v>0.106128</v>
      </c>
      <c r="U84" s="339">
        <f>'2M - SGS'!U84</f>
        <v>0.14288100000000001</v>
      </c>
      <c r="V84" s="339">
        <f>'2M - SGS'!V84</f>
        <v>0.133494</v>
      </c>
      <c r="W84" s="339">
        <f>'2M - SGS'!W84</f>
        <v>5.781E-2</v>
      </c>
      <c r="X84" s="339">
        <f>'2M - SGS'!X84</f>
        <v>3.8018000000000003E-2</v>
      </c>
      <c r="Y84" s="339">
        <f>'2M - SGS'!Y84</f>
        <v>6.2103999999999999E-2</v>
      </c>
      <c r="Z84" s="339">
        <f>'2M - SGS'!Z84</f>
        <v>0.10395</v>
      </c>
      <c r="AA84" s="339">
        <f>'2M - SGS'!AA84</f>
        <v>0.107824</v>
      </c>
      <c r="AB84" s="339">
        <f>'2M - SGS'!AB84</f>
        <v>9.1051999999999994E-2</v>
      </c>
      <c r="AC84" s="339">
        <f>'2M - SGS'!AC84</f>
        <v>7.1135000000000004E-2</v>
      </c>
      <c r="AD84" s="339">
        <f>'2M - SGS'!AD84</f>
        <v>4.1179E-2</v>
      </c>
      <c r="AE84" s="339">
        <f>'2M - SGS'!AE84</f>
        <v>4.4423999999999998E-2</v>
      </c>
      <c r="AF84" s="339">
        <f>'2M - SGS'!AF84</f>
        <v>0.106128</v>
      </c>
      <c r="AG84" s="339">
        <f>'2M - SGS'!AG84</f>
        <v>0.14288100000000001</v>
      </c>
      <c r="AH84" s="339">
        <f>'2M - SGS'!AH84</f>
        <v>0.133494</v>
      </c>
      <c r="AI84" s="339">
        <f>'2M - SGS'!AI84</f>
        <v>5.781E-2</v>
      </c>
      <c r="AJ84" s="339">
        <f>'2M - SGS'!AJ84</f>
        <v>3.8018000000000003E-2</v>
      </c>
      <c r="AK84" s="339">
        <f>'2M - SGS'!AK84</f>
        <v>6.2103999999999999E-2</v>
      </c>
      <c r="AL84" s="339">
        <f>'2M - SGS'!AL84</f>
        <v>0.10395</v>
      </c>
      <c r="AM84" s="339">
        <f>'2M - SGS'!AM84</f>
        <v>0.107824</v>
      </c>
      <c r="AN84" s="339">
        <f>'2M - SGS'!AN84</f>
        <v>9.1051999999999994E-2</v>
      </c>
      <c r="AO84" s="339">
        <f>'2M - SGS'!AO84</f>
        <v>7.1135000000000004E-2</v>
      </c>
      <c r="AP84" s="339">
        <f>'2M - SGS'!AP84</f>
        <v>4.1179E-2</v>
      </c>
      <c r="AQ84" s="339">
        <f>'2M - SGS'!AQ84</f>
        <v>4.4423999999999998E-2</v>
      </c>
      <c r="AR84" s="339">
        <f>'2M - SGS'!AR84</f>
        <v>0.106128</v>
      </c>
      <c r="AS84" s="339">
        <f>'2M - SGS'!AS84</f>
        <v>0.14288100000000001</v>
      </c>
      <c r="AT84" s="339">
        <f>'2M - SGS'!AT84</f>
        <v>0.133494</v>
      </c>
      <c r="AU84" s="339">
        <f>'2M - SGS'!AU84</f>
        <v>5.781E-2</v>
      </c>
      <c r="AV84" s="339">
        <f>'2M - SGS'!AV84</f>
        <v>3.8018000000000003E-2</v>
      </c>
      <c r="AW84" s="339">
        <f>'2M - SGS'!AW84</f>
        <v>6.2103999999999999E-2</v>
      </c>
      <c r="AX84" s="339">
        <f>'2M - SGS'!AX84</f>
        <v>0.10395</v>
      </c>
      <c r="AY84" s="339">
        <f>'2M - SGS'!AY84</f>
        <v>0.107824</v>
      </c>
      <c r="AZ84" s="339">
        <f>'2M - SGS'!AZ84</f>
        <v>9.1051999999999994E-2</v>
      </c>
      <c r="BA84" s="339">
        <f>'2M - SGS'!BA84</f>
        <v>7.1135000000000004E-2</v>
      </c>
      <c r="BB84" s="339">
        <f>'2M - SGS'!BB84</f>
        <v>4.1179E-2</v>
      </c>
      <c r="BC84" s="339">
        <f>'2M - SGS'!BC84</f>
        <v>4.4423999999999998E-2</v>
      </c>
      <c r="BD84" s="339">
        <f>'2M - SGS'!BD84</f>
        <v>0.106128</v>
      </c>
      <c r="BE84" s="339">
        <f>'2M - SGS'!BE84</f>
        <v>0.14288100000000001</v>
      </c>
      <c r="BF84" s="339">
        <f>'2M - SGS'!BF84</f>
        <v>0.133494</v>
      </c>
      <c r="BG84" s="339">
        <f>'2M - SGS'!BG84</f>
        <v>5.781E-2</v>
      </c>
      <c r="BH84" s="339">
        <f>'2M - SGS'!BH84</f>
        <v>3.8018000000000003E-2</v>
      </c>
      <c r="BI84" s="339">
        <f>'2M - SGS'!BI84</f>
        <v>6.2103999999999999E-2</v>
      </c>
      <c r="BJ84" s="339">
        <f>'2M - SGS'!BJ84</f>
        <v>0.10395</v>
      </c>
      <c r="BK84" s="339">
        <f>'2M - SGS'!BK84</f>
        <v>0.107824</v>
      </c>
      <c r="BL84" s="339">
        <f>'2M - SGS'!BL84</f>
        <v>9.1051999999999994E-2</v>
      </c>
      <c r="BM84" s="339">
        <f>'2M - SGS'!BM84</f>
        <v>7.1135000000000004E-2</v>
      </c>
      <c r="BN84" s="339">
        <f>'2M - SGS'!BN84</f>
        <v>4.1179E-2</v>
      </c>
      <c r="BO84" s="339">
        <f>'2M - SGS'!BO84</f>
        <v>4.4423999999999998E-2</v>
      </c>
      <c r="BP84" s="339">
        <f>'2M - SGS'!BP84</f>
        <v>0.106128</v>
      </c>
      <c r="BQ84" s="339">
        <f>'2M - SGS'!BQ84</f>
        <v>0.14288100000000001</v>
      </c>
      <c r="BR84" s="339">
        <f>'2M - SGS'!BR84</f>
        <v>0.133494</v>
      </c>
      <c r="BS84" s="339">
        <f>'2M - SGS'!BS84</f>
        <v>5.781E-2</v>
      </c>
      <c r="BT84" s="339">
        <f>'2M - SGS'!BT84</f>
        <v>3.8018000000000003E-2</v>
      </c>
      <c r="BU84" s="339">
        <f>'2M - SGS'!BU84</f>
        <v>6.2103999999999999E-2</v>
      </c>
      <c r="BV84" s="339">
        <f>'2M - SGS'!BV84</f>
        <v>0.10395</v>
      </c>
      <c r="BW84" s="339">
        <f>'2M - SGS'!BW84</f>
        <v>0.107824</v>
      </c>
      <c r="BX84" s="339">
        <f>'2M - SGS'!BX84</f>
        <v>9.1051999999999994E-2</v>
      </c>
      <c r="BY84" s="339">
        <f>'2M - SGS'!BY84</f>
        <v>7.1135000000000004E-2</v>
      </c>
      <c r="BZ84" s="339">
        <f>'2M - SGS'!BZ84</f>
        <v>4.1179E-2</v>
      </c>
      <c r="CA84" s="339">
        <f>'2M - SGS'!CA84</f>
        <v>4.4423999999999998E-2</v>
      </c>
      <c r="CB84" s="339">
        <f>'2M - SGS'!CB84</f>
        <v>0.106128</v>
      </c>
      <c r="CC84" s="339">
        <f>'2M - SGS'!CC84</f>
        <v>0.14288100000000001</v>
      </c>
      <c r="CD84" s="339">
        <f>'2M - SGS'!CD84</f>
        <v>0.133494</v>
      </c>
      <c r="CE84" s="339">
        <f>'2M - SGS'!CE84</f>
        <v>5.781E-2</v>
      </c>
      <c r="CF84" s="339">
        <f>'2M - SGS'!CF84</f>
        <v>3.8018000000000003E-2</v>
      </c>
      <c r="CG84" s="339">
        <f>'2M - SGS'!CG84</f>
        <v>6.2103999999999999E-2</v>
      </c>
      <c r="CH84" s="340">
        <f>'2M - SGS'!CH84</f>
        <v>0.10395</v>
      </c>
      <c r="CJ84" s="245">
        <f t="shared" si="158"/>
        <v>0.99999900000000008</v>
      </c>
    </row>
    <row r="85" spans="1:88" ht="15.6" x14ac:dyDescent="0.3">
      <c r="A85" s="608"/>
      <c r="B85" s="14" t="str">
        <f t="shared" si="157"/>
        <v>Lighting</v>
      </c>
      <c r="C85" s="339">
        <f>'2M - SGS'!C85</f>
        <v>9.3563999999999994E-2</v>
      </c>
      <c r="D85" s="339">
        <f>'2M - SGS'!D85</f>
        <v>7.2162000000000004E-2</v>
      </c>
      <c r="E85" s="339">
        <f>'2M - SGS'!E85</f>
        <v>7.8372999999999998E-2</v>
      </c>
      <c r="F85" s="339">
        <f>'2M - SGS'!F85</f>
        <v>7.6534000000000005E-2</v>
      </c>
      <c r="G85" s="339">
        <f>'2M - SGS'!G85</f>
        <v>9.4246999999999997E-2</v>
      </c>
      <c r="H85" s="339">
        <f>'2M - SGS'!H85</f>
        <v>7.5599E-2</v>
      </c>
      <c r="I85" s="339">
        <f>'2M - SGS'!I85</f>
        <v>9.6199999999999994E-2</v>
      </c>
      <c r="J85" s="339">
        <f>'2M - SGS'!J85</f>
        <v>7.7077999999999994E-2</v>
      </c>
      <c r="K85" s="339">
        <f>'2M - SGS'!K85</f>
        <v>8.1374000000000002E-2</v>
      </c>
      <c r="L85" s="339">
        <f>'2M - SGS'!L85</f>
        <v>9.4072000000000003E-2</v>
      </c>
      <c r="M85" s="339">
        <f>'2M - SGS'!M85</f>
        <v>7.6706999999999997E-2</v>
      </c>
      <c r="N85" s="339">
        <f>'2M - SGS'!N85</f>
        <v>8.4089999999999998E-2</v>
      </c>
      <c r="O85" s="339">
        <f>'2M - SGS'!O85</f>
        <v>9.3563999999999994E-2</v>
      </c>
      <c r="P85" s="339">
        <f>'2M - SGS'!P85</f>
        <v>7.2162000000000004E-2</v>
      </c>
      <c r="Q85" s="339">
        <f>'2M - SGS'!Q85</f>
        <v>7.8372999999999998E-2</v>
      </c>
      <c r="R85" s="339">
        <f>'2M - SGS'!R85</f>
        <v>7.6534000000000005E-2</v>
      </c>
      <c r="S85" s="339">
        <f>'2M - SGS'!S85</f>
        <v>9.4246999999999997E-2</v>
      </c>
      <c r="T85" s="339">
        <f>'2M - SGS'!T85</f>
        <v>7.5599E-2</v>
      </c>
      <c r="U85" s="339">
        <f>'2M - SGS'!U85</f>
        <v>9.6199999999999994E-2</v>
      </c>
      <c r="V85" s="339">
        <f>'2M - SGS'!V85</f>
        <v>7.7077999999999994E-2</v>
      </c>
      <c r="W85" s="339">
        <f>'2M - SGS'!W85</f>
        <v>8.1374000000000002E-2</v>
      </c>
      <c r="X85" s="339">
        <f>'2M - SGS'!X85</f>
        <v>9.4072000000000003E-2</v>
      </c>
      <c r="Y85" s="339">
        <f>'2M - SGS'!Y85</f>
        <v>7.6706999999999997E-2</v>
      </c>
      <c r="Z85" s="339">
        <f>'2M - SGS'!Z85</f>
        <v>8.4089999999999998E-2</v>
      </c>
      <c r="AA85" s="339">
        <f>'2M - SGS'!AA85</f>
        <v>9.3563999999999994E-2</v>
      </c>
      <c r="AB85" s="339">
        <f>'2M - SGS'!AB85</f>
        <v>7.2162000000000004E-2</v>
      </c>
      <c r="AC85" s="339">
        <f>'2M - SGS'!AC85</f>
        <v>7.8372999999999998E-2</v>
      </c>
      <c r="AD85" s="339">
        <f>'2M - SGS'!AD85</f>
        <v>7.6534000000000005E-2</v>
      </c>
      <c r="AE85" s="339">
        <f>'2M - SGS'!AE85</f>
        <v>9.4246999999999997E-2</v>
      </c>
      <c r="AF85" s="339">
        <f>'2M - SGS'!AF85</f>
        <v>7.5599E-2</v>
      </c>
      <c r="AG85" s="339">
        <f>'2M - SGS'!AG85</f>
        <v>9.6199999999999994E-2</v>
      </c>
      <c r="AH85" s="339">
        <f>'2M - SGS'!AH85</f>
        <v>7.7077999999999994E-2</v>
      </c>
      <c r="AI85" s="339">
        <f>'2M - SGS'!AI85</f>
        <v>8.1374000000000002E-2</v>
      </c>
      <c r="AJ85" s="339">
        <f>'2M - SGS'!AJ85</f>
        <v>9.4072000000000003E-2</v>
      </c>
      <c r="AK85" s="339">
        <f>'2M - SGS'!AK85</f>
        <v>7.6706999999999997E-2</v>
      </c>
      <c r="AL85" s="339">
        <f>'2M - SGS'!AL85</f>
        <v>8.4089999999999998E-2</v>
      </c>
      <c r="AM85" s="339">
        <f>'2M - SGS'!AM85</f>
        <v>9.3563999999999994E-2</v>
      </c>
      <c r="AN85" s="339">
        <f>'2M - SGS'!AN85</f>
        <v>7.2162000000000004E-2</v>
      </c>
      <c r="AO85" s="339">
        <f>'2M - SGS'!AO85</f>
        <v>7.8372999999999998E-2</v>
      </c>
      <c r="AP85" s="339">
        <f>'2M - SGS'!AP85</f>
        <v>7.6534000000000005E-2</v>
      </c>
      <c r="AQ85" s="339">
        <f>'2M - SGS'!AQ85</f>
        <v>9.4246999999999997E-2</v>
      </c>
      <c r="AR85" s="339">
        <f>'2M - SGS'!AR85</f>
        <v>7.5599E-2</v>
      </c>
      <c r="AS85" s="339">
        <f>'2M - SGS'!AS85</f>
        <v>9.6199999999999994E-2</v>
      </c>
      <c r="AT85" s="339">
        <f>'2M - SGS'!AT85</f>
        <v>7.7077999999999994E-2</v>
      </c>
      <c r="AU85" s="339">
        <f>'2M - SGS'!AU85</f>
        <v>8.1374000000000002E-2</v>
      </c>
      <c r="AV85" s="339">
        <f>'2M - SGS'!AV85</f>
        <v>9.4072000000000003E-2</v>
      </c>
      <c r="AW85" s="339">
        <f>'2M - SGS'!AW85</f>
        <v>7.6706999999999997E-2</v>
      </c>
      <c r="AX85" s="339">
        <f>'2M - SGS'!AX85</f>
        <v>8.4089999999999998E-2</v>
      </c>
      <c r="AY85" s="339">
        <f>'2M - SGS'!AY85</f>
        <v>9.3563999999999994E-2</v>
      </c>
      <c r="AZ85" s="339">
        <f>'2M - SGS'!AZ85</f>
        <v>7.2162000000000004E-2</v>
      </c>
      <c r="BA85" s="339">
        <f>'2M - SGS'!BA85</f>
        <v>7.8372999999999998E-2</v>
      </c>
      <c r="BB85" s="339">
        <f>'2M - SGS'!BB85</f>
        <v>7.6534000000000005E-2</v>
      </c>
      <c r="BC85" s="339">
        <f>'2M - SGS'!BC85</f>
        <v>9.4246999999999997E-2</v>
      </c>
      <c r="BD85" s="339">
        <f>'2M - SGS'!BD85</f>
        <v>7.5599E-2</v>
      </c>
      <c r="BE85" s="339">
        <f>'2M - SGS'!BE85</f>
        <v>9.6199999999999994E-2</v>
      </c>
      <c r="BF85" s="339">
        <f>'2M - SGS'!BF85</f>
        <v>7.7077999999999994E-2</v>
      </c>
      <c r="BG85" s="339">
        <f>'2M - SGS'!BG85</f>
        <v>8.1374000000000002E-2</v>
      </c>
      <c r="BH85" s="339">
        <f>'2M - SGS'!BH85</f>
        <v>9.4072000000000003E-2</v>
      </c>
      <c r="BI85" s="339">
        <f>'2M - SGS'!BI85</f>
        <v>7.6706999999999997E-2</v>
      </c>
      <c r="BJ85" s="339">
        <f>'2M - SGS'!BJ85</f>
        <v>8.4089999999999998E-2</v>
      </c>
      <c r="BK85" s="339">
        <f>'2M - SGS'!BK85</f>
        <v>9.3563999999999994E-2</v>
      </c>
      <c r="BL85" s="339">
        <f>'2M - SGS'!BL85</f>
        <v>7.2162000000000004E-2</v>
      </c>
      <c r="BM85" s="339">
        <f>'2M - SGS'!BM85</f>
        <v>7.8372999999999998E-2</v>
      </c>
      <c r="BN85" s="339">
        <f>'2M - SGS'!BN85</f>
        <v>7.6534000000000005E-2</v>
      </c>
      <c r="BO85" s="339">
        <f>'2M - SGS'!BO85</f>
        <v>9.4246999999999997E-2</v>
      </c>
      <c r="BP85" s="339">
        <f>'2M - SGS'!BP85</f>
        <v>7.5599E-2</v>
      </c>
      <c r="BQ85" s="339">
        <f>'2M - SGS'!BQ85</f>
        <v>9.6199999999999994E-2</v>
      </c>
      <c r="BR85" s="339">
        <f>'2M - SGS'!BR85</f>
        <v>7.7077999999999994E-2</v>
      </c>
      <c r="BS85" s="339">
        <f>'2M - SGS'!BS85</f>
        <v>8.1374000000000002E-2</v>
      </c>
      <c r="BT85" s="339">
        <f>'2M - SGS'!BT85</f>
        <v>9.4072000000000003E-2</v>
      </c>
      <c r="BU85" s="339">
        <f>'2M - SGS'!BU85</f>
        <v>7.6706999999999997E-2</v>
      </c>
      <c r="BV85" s="339">
        <f>'2M - SGS'!BV85</f>
        <v>8.4089999999999998E-2</v>
      </c>
      <c r="BW85" s="339">
        <f>'2M - SGS'!BW85</f>
        <v>9.3563999999999994E-2</v>
      </c>
      <c r="BX85" s="339">
        <f>'2M - SGS'!BX85</f>
        <v>7.2162000000000004E-2</v>
      </c>
      <c r="BY85" s="339">
        <f>'2M - SGS'!BY85</f>
        <v>7.8372999999999998E-2</v>
      </c>
      <c r="BZ85" s="339">
        <f>'2M - SGS'!BZ85</f>
        <v>7.6534000000000005E-2</v>
      </c>
      <c r="CA85" s="339">
        <f>'2M - SGS'!CA85</f>
        <v>9.4246999999999997E-2</v>
      </c>
      <c r="CB85" s="339">
        <f>'2M - SGS'!CB85</f>
        <v>7.5599E-2</v>
      </c>
      <c r="CC85" s="339">
        <f>'2M - SGS'!CC85</f>
        <v>9.6199999999999994E-2</v>
      </c>
      <c r="CD85" s="339">
        <f>'2M - SGS'!CD85</f>
        <v>7.7077999999999994E-2</v>
      </c>
      <c r="CE85" s="339">
        <f>'2M - SGS'!CE85</f>
        <v>8.1374000000000002E-2</v>
      </c>
      <c r="CF85" s="339">
        <f>'2M - SGS'!CF85</f>
        <v>9.4072000000000003E-2</v>
      </c>
      <c r="CG85" s="339">
        <f>'2M - SGS'!CG85</f>
        <v>7.6706999999999997E-2</v>
      </c>
      <c r="CH85" s="340">
        <f>'2M - SGS'!CH85</f>
        <v>8.4089999999999998E-2</v>
      </c>
      <c r="CJ85" s="245">
        <f t="shared" si="158"/>
        <v>1</v>
      </c>
    </row>
    <row r="86" spans="1:88" ht="15.6" x14ac:dyDescent="0.3">
      <c r="A86" s="608"/>
      <c r="B86" s="14" t="str">
        <f t="shared" si="157"/>
        <v>Miscellaneous</v>
      </c>
      <c r="C86" s="339">
        <f>'2M - SGS'!C86</f>
        <v>8.5109000000000004E-2</v>
      </c>
      <c r="D86" s="339">
        <f>'2M - SGS'!D86</f>
        <v>7.7715000000000006E-2</v>
      </c>
      <c r="E86" s="339">
        <f>'2M - SGS'!E86</f>
        <v>8.6136000000000004E-2</v>
      </c>
      <c r="F86" s="339">
        <f>'2M - SGS'!F86</f>
        <v>7.9796000000000006E-2</v>
      </c>
      <c r="G86" s="339">
        <f>'2M - SGS'!G86</f>
        <v>8.5334999999999994E-2</v>
      </c>
      <c r="H86" s="339">
        <f>'2M - SGS'!H86</f>
        <v>8.1994999999999998E-2</v>
      </c>
      <c r="I86" s="339">
        <f>'2M - SGS'!I86</f>
        <v>8.4098999999999993E-2</v>
      </c>
      <c r="J86" s="339">
        <f>'2M - SGS'!J86</f>
        <v>8.4198999999999996E-2</v>
      </c>
      <c r="K86" s="339">
        <f>'2M - SGS'!K86</f>
        <v>8.2512000000000002E-2</v>
      </c>
      <c r="L86" s="339">
        <f>'2M - SGS'!L86</f>
        <v>8.5277000000000006E-2</v>
      </c>
      <c r="M86" s="339">
        <f>'2M - SGS'!M86</f>
        <v>8.2588999999999996E-2</v>
      </c>
      <c r="N86" s="339">
        <f>'2M - SGS'!N86</f>
        <v>8.5237999999999994E-2</v>
      </c>
      <c r="O86" s="339">
        <f>'2M - SGS'!O86</f>
        <v>8.5109000000000004E-2</v>
      </c>
      <c r="P86" s="339">
        <f>'2M - SGS'!P86</f>
        <v>7.7715000000000006E-2</v>
      </c>
      <c r="Q86" s="339">
        <f>'2M - SGS'!Q86</f>
        <v>8.6136000000000004E-2</v>
      </c>
      <c r="R86" s="339">
        <f>'2M - SGS'!R86</f>
        <v>7.9796000000000006E-2</v>
      </c>
      <c r="S86" s="339">
        <f>'2M - SGS'!S86</f>
        <v>8.5334999999999994E-2</v>
      </c>
      <c r="T86" s="339">
        <f>'2M - SGS'!T86</f>
        <v>8.1994999999999998E-2</v>
      </c>
      <c r="U86" s="339">
        <f>'2M - SGS'!U86</f>
        <v>8.4098999999999993E-2</v>
      </c>
      <c r="V86" s="339">
        <f>'2M - SGS'!V86</f>
        <v>8.4198999999999996E-2</v>
      </c>
      <c r="W86" s="339">
        <f>'2M - SGS'!W86</f>
        <v>8.2512000000000002E-2</v>
      </c>
      <c r="X86" s="339">
        <f>'2M - SGS'!X86</f>
        <v>8.5277000000000006E-2</v>
      </c>
      <c r="Y86" s="339">
        <f>'2M - SGS'!Y86</f>
        <v>8.2588999999999996E-2</v>
      </c>
      <c r="Z86" s="339">
        <f>'2M - SGS'!Z86</f>
        <v>8.5237999999999994E-2</v>
      </c>
      <c r="AA86" s="339">
        <f>'2M - SGS'!AA86</f>
        <v>8.5109000000000004E-2</v>
      </c>
      <c r="AB86" s="339">
        <f>'2M - SGS'!AB86</f>
        <v>7.7715000000000006E-2</v>
      </c>
      <c r="AC86" s="339">
        <f>'2M - SGS'!AC86</f>
        <v>8.6136000000000004E-2</v>
      </c>
      <c r="AD86" s="339">
        <f>'2M - SGS'!AD86</f>
        <v>7.9796000000000006E-2</v>
      </c>
      <c r="AE86" s="339">
        <f>'2M - SGS'!AE86</f>
        <v>8.5334999999999994E-2</v>
      </c>
      <c r="AF86" s="339">
        <f>'2M - SGS'!AF86</f>
        <v>8.1994999999999998E-2</v>
      </c>
      <c r="AG86" s="339">
        <f>'2M - SGS'!AG86</f>
        <v>8.4098999999999993E-2</v>
      </c>
      <c r="AH86" s="339">
        <f>'2M - SGS'!AH86</f>
        <v>8.4198999999999996E-2</v>
      </c>
      <c r="AI86" s="339">
        <f>'2M - SGS'!AI86</f>
        <v>8.2512000000000002E-2</v>
      </c>
      <c r="AJ86" s="339">
        <f>'2M - SGS'!AJ86</f>
        <v>8.5277000000000006E-2</v>
      </c>
      <c r="AK86" s="339">
        <f>'2M - SGS'!AK86</f>
        <v>8.2588999999999996E-2</v>
      </c>
      <c r="AL86" s="339">
        <f>'2M - SGS'!AL86</f>
        <v>8.5237999999999994E-2</v>
      </c>
      <c r="AM86" s="339">
        <f>'2M - SGS'!AM86</f>
        <v>8.5109000000000004E-2</v>
      </c>
      <c r="AN86" s="339">
        <f>'2M - SGS'!AN86</f>
        <v>7.7715000000000006E-2</v>
      </c>
      <c r="AO86" s="339">
        <f>'2M - SGS'!AO86</f>
        <v>8.6136000000000004E-2</v>
      </c>
      <c r="AP86" s="339">
        <f>'2M - SGS'!AP86</f>
        <v>7.9796000000000006E-2</v>
      </c>
      <c r="AQ86" s="339">
        <f>'2M - SGS'!AQ86</f>
        <v>8.5334999999999994E-2</v>
      </c>
      <c r="AR86" s="339">
        <f>'2M - SGS'!AR86</f>
        <v>8.1994999999999998E-2</v>
      </c>
      <c r="AS86" s="339">
        <f>'2M - SGS'!AS86</f>
        <v>8.4098999999999993E-2</v>
      </c>
      <c r="AT86" s="339">
        <f>'2M - SGS'!AT86</f>
        <v>8.4198999999999996E-2</v>
      </c>
      <c r="AU86" s="339">
        <f>'2M - SGS'!AU86</f>
        <v>8.2512000000000002E-2</v>
      </c>
      <c r="AV86" s="339">
        <f>'2M - SGS'!AV86</f>
        <v>8.5277000000000006E-2</v>
      </c>
      <c r="AW86" s="339">
        <f>'2M - SGS'!AW86</f>
        <v>8.2588999999999996E-2</v>
      </c>
      <c r="AX86" s="339">
        <f>'2M - SGS'!AX86</f>
        <v>8.5237999999999994E-2</v>
      </c>
      <c r="AY86" s="339">
        <f>'2M - SGS'!AY86</f>
        <v>8.5109000000000004E-2</v>
      </c>
      <c r="AZ86" s="339">
        <f>'2M - SGS'!AZ86</f>
        <v>7.7715000000000006E-2</v>
      </c>
      <c r="BA86" s="339">
        <f>'2M - SGS'!BA86</f>
        <v>8.6136000000000004E-2</v>
      </c>
      <c r="BB86" s="339">
        <f>'2M - SGS'!BB86</f>
        <v>7.9796000000000006E-2</v>
      </c>
      <c r="BC86" s="339">
        <f>'2M - SGS'!BC86</f>
        <v>8.5334999999999994E-2</v>
      </c>
      <c r="BD86" s="339">
        <f>'2M - SGS'!BD86</f>
        <v>8.1994999999999998E-2</v>
      </c>
      <c r="BE86" s="339">
        <f>'2M - SGS'!BE86</f>
        <v>8.4098999999999993E-2</v>
      </c>
      <c r="BF86" s="339">
        <f>'2M - SGS'!BF86</f>
        <v>8.4198999999999996E-2</v>
      </c>
      <c r="BG86" s="339">
        <f>'2M - SGS'!BG86</f>
        <v>8.2512000000000002E-2</v>
      </c>
      <c r="BH86" s="339">
        <f>'2M - SGS'!BH86</f>
        <v>8.5277000000000006E-2</v>
      </c>
      <c r="BI86" s="339">
        <f>'2M - SGS'!BI86</f>
        <v>8.2588999999999996E-2</v>
      </c>
      <c r="BJ86" s="339">
        <f>'2M - SGS'!BJ86</f>
        <v>8.5237999999999994E-2</v>
      </c>
      <c r="BK86" s="339">
        <f>'2M - SGS'!BK86</f>
        <v>8.5109000000000004E-2</v>
      </c>
      <c r="BL86" s="339">
        <f>'2M - SGS'!BL86</f>
        <v>7.7715000000000006E-2</v>
      </c>
      <c r="BM86" s="339">
        <f>'2M - SGS'!BM86</f>
        <v>8.6136000000000004E-2</v>
      </c>
      <c r="BN86" s="339">
        <f>'2M - SGS'!BN86</f>
        <v>7.9796000000000006E-2</v>
      </c>
      <c r="BO86" s="339">
        <f>'2M - SGS'!BO86</f>
        <v>8.5334999999999994E-2</v>
      </c>
      <c r="BP86" s="339">
        <f>'2M - SGS'!BP86</f>
        <v>8.1994999999999998E-2</v>
      </c>
      <c r="BQ86" s="339">
        <f>'2M - SGS'!BQ86</f>
        <v>8.4098999999999993E-2</v>
      </c>
      <c r="BR86" s="339">
        <f>'2M - SGS'!BR86</f>
        <v>8.4198999999999996E-2</v>
      </c>
      <c r="BS86" s="339">
        <f>'2M - SGS'!BS86</f>
        <v>8.2512000000000002E-2</v>
      </c>
      <c r="BT86" s="339">
        <f>'2M - SGS'!BT86</f>
        <v>8.5277000000000006E-2</v>
      </c>
      <c r="BU86" s="339">
        <f>'2M - SGS'!BU86</f>
        <v>8.2588999999999996E-2</v>
      </c>
      <c r="BV86" s="339">
        <f>'2M - SGS'!BV86</f>
        <v>8.5237999999999994E-2</v>
      </c>
      <c r="BW86" s="339">
        <f>'2M - SGS'!BW86</f>
        <v>8.5109000000000004E-2</v>
      </c>
      <c r="BX86" s="339">
        <f>'2M - SGS'!BX86</f>
        <v>7.7715000000000006E-2</v>
      </c>
      <c r="BY86" s="339">
        <f>'2M - SGS'!BY86</f>
        <v>8.6136000000000004E-2</v>
      </c>
      <c r="BZ86" s="339">
        <f>'2M - SGS'!BZ86</f>
        <v>7.9796000000000006E-2</v>
      </c>
      <c r="CA86" s="339">
        <f>'2M - SGS'!CA86</f>
        <v>8.5334999999999994E-2</v>
      </c>
      <c r="CB86" s="339">
        <f>'2M - SGS'!CB86</f>
        <v>8.1994999999999998E-2</v>
      </c>
      <c r="CC86" s="339">
        <f>'2M - SGS'!CC86</f>
        <v>8.4098999999999993E-2</v>
      </c>
      <c r="CD86" s="339">
        <f>'2M - SGS'!CD86</f>
        <v>8.4198999999999996E-2</v>
      </c>
      <c r="CE86" s="339">
        <f>'2M - SGS'!CE86</f>
        <v>8.2512000000000002E-2</v>
      </c>
      <c r="CF86" s="339">
        <f>'2M - SGS'!CF86</f>
        <v>8.5277000000000006E-2</v>
      </c>
      <c r="CG86" s="339">
        <f>'2M - SGS'!CG86</f>
        <v>8.2588999999999996E-2</v>
      </c>
      <c r="CH86" s="340">
        <f>'2M - SGS'!CH86</f>
        <v>8.5237999999999994E-2</v>
      </c>
      <c r="CJ86" s="245">
        <f t="shared" si="158"/>
        <v>1.0000000000000002</v>
      </c>
    </row>
    <row r="87" spans="1:88" ht="15.6" x14ac:dyDescent="0.3">
      <c r="A87" s="608"/>
      <c r="B87" s="14" t="str">
        <f t="shared" si="157"/>
        <v>Motors</v>
      </c>
      <c r="C87" s="339">
        <f>'2M - SGS'!C87</f>
        <v>8.5109000000000004E-2</v>
      </c>
      <c r="D87" s="339">
        <f>'2M - SGS'!D87</f>
        <v>7.7715000000000006E-2</v>
      </c>
      <c r="E87" s="339">
        <f>'2M - SGS'!E87</f>
        <v>8.6136000000000004E-2</v>
      </c>
      <c r="F87" s="339">
        <f>'2M - SGS'!F87</f>
        <v>7.9796000000000006E-2</v>
      </c>
      <c r="G87" s="339">
        <f>'2M - SGS'!G87</f>
        <v>8.5334999999999994E-2</v>
      </c>
      <c r="H87" s="339">
        <f>'2M - SGS'!H87</f>
        <v>8.1994999999999998E-2</v>
      </c>
      <c r="I87" s="339">
        <f>'2M - SGS'!I87</f>
        <v>8.4098999999999993E-2</v>
      </c>
      <c r="J87" s="339">
        <f>'2M - SGS'!J87</f>
        <v>8.4198999999999996E-2</v>
      </c>
      <c r="K87" s="339">
        <f>'2M - SGS'!K87</f>
        <v>8.2512000000000002E-2</v>
      </c>
      <c r="L87" s="339">
        <f>'2M - SGS'!L87</f>
        <v>8.5277000000000006E-2</v>
      </c>
      <c r="M87" s="339">
        <f>'2M - SGS'!M87</f>
        <v>8.2588999999999996E-2</v>
      </c>
      <c r="N87" s="339">
        <f>'2M - SGS'!N87</f>
        <v>8.5237999999999994E-2</v>
      </c>
      <c r="O87" s="339">
        <f>'2M - SGS'!O87</f>
        <v>8.5109000000000004E-2</v>
      </c>
      <c r="P87" s="339">
        <f>'2M - SGS'!P87</f>
        <v>7.7715000000000006E-2</v>
      </c>
      <c r="Q87" s="339">
        <f>'2M - SGS'!Q87</f>
        <v>8.6136000000000004E-2</v>
      </c>
      <c r="R87" s="339">
        <f>'2M - SGS'!R87</f>
        <v>7.9796000000000006E-2</v>
      </c>
      <c r="S87" s="339">
        <f>'2M - SGS'!S87</f>
        <v>8.5334999999999994E-2</v>
      </c>
      <c r="T87" s="339">
        <f>'2M - SGS'!T87</f>
        <v>8.1994999999999998E-2</v>
      </c>
      <c r="U87" s="339">
        <f>'2M - SGS'!U87</f>
        <v>8.4098999999999993E-2</v>
      </c>
      <c r="V87" s="339">
        <f>'2M - SGS'!V87</f>
        <v>8.4198999999999996E-2</v>
      </c>
      <c r="W87" s="339">
        <f>'2M - SGS'!W87</f>
        <v>8.2512000000000002E-2</v>
      </c>
      <c r="X87" s="339">
        <f>'2M - SGS'!X87</f>
        <v>8.5277000000000006E-2</v>
      </c>
      <c r="Y87" s="339">
        <f>'2M - SGS'!Y87</f>
        <v>8.2588999999999996E-2</v>
      </c>
      <c r="Z87" s="339">
        <f>'2M - SGS'!Z87</f>
        <v>8.5237999999999994E-2</v>
      </c>
      <c r="AA87" s="339">
        <f>'2M - SGS'!AA87</f>
        <v>8.5109000000000004E-2</v>
      </c>
      <c r="AB87" s="339">
        <f>'2M - SGS'!AB87</f>
        <v>7.7715000000000006E-2</v>
      </c>
      <c r="AC87" s="339">
        <f>'2M - SGS'!AC87</f>
        <v>8.6136000000000004E-2</v>
      </c>
      <c r="AD87" s="339">
        <f>'2M - SGS'!AD87</f>
        <v>7.9796000000000006E-2</v>
      </c>
      <c r="AE87" s="339">
        <f>'2M - SGS'!AE87</f>
        <v>8.5334999999999994E-2</v>
      </c>
      <c r="AF87" s="339">
        <f>'2M - SGS'!AF87</f>
        <v>8.1994999999999998E-2</v>
      </c>
      <c r="AG87" s="339">
        <f>'2M - SGS'!AG87</f>
        <v>8.4098999999999993E-2</v>
      </c>
      <c r="AH87" s="339">
        <f>'2M - SGS'!AH87</f>
        <v>8.4198999999999996E-2</v>
      </c>
      <c r="AI87" s="339">
        <f>'2M - SGS'!AI87</f>
        <v>8.2512000000000002E-2</v>
      </c>
      <c r="AJ87" s="339">
        <f>'2M - SGS'!AJ87</f>
        <v>8.5277000000000006E-2</v>
      </c>
      <c r="AK87" s="339">
        <f>'2M - SGS'!AK87</f>
        <v>8.2588999999999996E-2</v>
      </c>
      <c r="AL87" s="339">
        <f>'2M - SGS'!AL87</f>
        <v>8.5237999999999994E-2</v>
      </c>
      <c r="AM87" s="339">
        <f>'2M - SGS'!AM87</f>
        <v>8.5109000000000004E-2</v>
      </c>
      <c r="AN87" s="339">
        <f>'2M - SGS'!AN87</f>
        <v>7.7715000000000006E-2</v>
      </c>
      <c r="AO87" s="339">
        <f>'2M - SGS'!AO87</f>
        <v>8.6136000000000004E-2</v>
      </c>
      <c r="AP87" s="339">
        <f>'2M - SGS'!AP87</f>
        <v>7.9796000000000006E-2</v>
      </c>
      <c r="AQ87" s="339">
        <f>'2M - SGS'!AQ87</f>
        <v>8.5334999999999994E-2</v>
      </c>
      <c r="AR87" s="339">
        <f>'2M - SGS'!AR87</f>
        <v>8.1994999999999998E-2</v>
      </c>
      <c r="AS87" s="339">
        <f>'2M - SGS'!AS87</f>
        <v>8.4098999999999993E-2</v>
      </c>
      <c r="AT87" s="339">
        <f>'2M - SGS'!AT87</f>
        <v>8.4198999999999996E-2</v>
      </c>
      <c r="AU87" s="339">
        <f>'2M - SGS'!AU87</f>
        <v>8.2512000000000002E-2</v>
      </c>
      <c r="AV87" s="339">
        <f>'2M - SGS'!AV87</f>
        <v>8.5277000000000006E-2</v>
      </c>
      <c r="AW87" s="339">
        <f>'2M - SGS'!AW87</f>
        <v>8.2588999999999996E-2</v>
      </c>
      <c r="AX87" s="339">
        <f>'2M - SGS'!AX87</f>
        <v>8.5237999999999994E-2</v>
      </c>
      <c r="AY87" s="339">
        <f>'2M - SGS'!AY87</f>
        <v>8.5109000000000004E-2</v>
      </c>
      <c r="AZ87" s="339">
        <f>'2M - SGS'!AZ87</f>
        <v>7.7715000000000006E-2</v>
      </c>
      <c r="BA87" s="339">
        <f>'2M - SGS'!BA87</f>
        <v>8.6136000000000004E-2</v>
      </c>
      <c r="BB87" s="339">
        <f>'2M - SGS'!BB87</f>
        <v>7.9796000000000006E-2</v>
      </c>
      <c r="BC87" s="339">
        <f>'2M - SGS'!BC87</f>
        <v>8.5334999999999994E-2</v>
      </c>
      <c r="BD87" s="339">
        <f>'2M - SGS'!BD87</f>
        <v>8.1994999999999998E-2</v>
      </c>
      <c r="BE87" s="339">
        <f>'2M - SGS'!BE87</f>
        <v>8.4098999999999993E-2</v>
      </c>
      <c r="BF87" s="339">
        <f>'2M - SGS'!BF87</f>
        <v>8.4198999999999996E-2</v>
      </c>
      <c r="BG87" s="339">
        <f>'2M - SGS'!BG87</f>
        <v>8.2512000000000002E-2</v>
      </c>
      <c r="BH87" s="339">
        <f>'2M - SGS'!BH87</f>
        <v>8.5277000000000006E-2</v>
      </c>
      <c r="BI87" s="339">
        <f>'2M - SGS'!BI87</f>
        <v>8.2588999999999996E-2</v>
      </c>
      <c r="BJ87" s="339">
        <f>'2M - SGS'!BJ87</f>
        <v>8.5237999999999994E-2</v>
      </c>
      <c r="BK87" s="339">
        <f>'2M - SGS'!BK87</f>
        <v>8.5109000000000004E-2</v>
      </c>
      <c r="BL87" s="339">
        <f>'2M - SGS'!BL87</f>
        <v>7.7715000000000006E-2</v>
      </c>
      <c r="BM87" s="339">
        <f>'2M - SGS'!BM87</f>
        <v>8.6136000000000004E-2</v>
      </c>
      <c r="BN87" s="339">
        <f>'2M - SGS'!BN87</f>
        <v>7.9796000000000006E-2</v>
      </c>
      <c r="BO87" s="339">
        <f>'2M - SGS'!BO87</f>
        <v>8.5334999999999994E-2</v>
      </c>
      <c r="BP87" s="339">
        <f>'2M - SGS'!BP87</f>
        <v>8.1994999999999998E-2</v>
      </c>
      <c r="BQ87" s="339">
        <f>'2M - SGS'!BQ87</f>
        <v>8.4098999999999993E-2</v>
      </c>
      <c r="BR87" s="339">
        <f>'2M - SGS'!BR87</f>
        <v>8.4198999999999996E-2</v>
      </c>
      <c r="BS87" s="339">
        <f>'2M - SGS'!BS87</f>
        <v>8.2512000000000002E-2</v>
      </c>
      <c r="BT87" s="339">
        <f>'2M - SGS'!BT87</f>
        <v>8.5277000000000006E-2</v>
      </c>
      <c r="BU87" s="339">
        <f>'2M - SGS'!BU87</f>
        <v>8.2588999999999996E-2</v>
      </c>
      <c r="BV87" s="339">
        <f>'2M - SGS'!BV87</f>
        <v>8.5237999999999994E-2</v>
      </c>
      <c r="BW87" s="339">
        <f>'2M - SGS'!BW87</f>
        <v>8.5109000000000004E-2</v>
      </c>
      <c r="BX87" s="339">
        <f>'2M - SGS'!BX87</f>
        <v>7.7715000000000006E-2</v>
      </c>
      <c r="BY87" s="339">
        <f>'2M - SGS'!BY87</f>
        <v>8.6136000000000004E-2</v>
      </c>
      <c r="BZ87" s="339">
        <f>'2M - SGS'!BZ87</f>
        <v>7.9796000000000006E-2</v>
      </c>
      <c r="CA87" s="339">
        <f>'2M - SGS'!CA87</f>
        <v>8.5334999999999994E-2</v>
      </c>
      <c r="CB87" s="339">
        <f>'2M - SGS'!CB87</f>
        <v>8.1994999999999998E-2</v>
      </c>
      <c r="CC87" s="339">
        <f>'2M - SGS'!CC87</f>
        <v>8.4098999999999993E-2</v>
      </c>
      <c r="CD87" s="339">
        <f>'2M - SGS'!CD87</f>
        <v>8.4198999999999996E-2</v>
      </c>
      <c r="CE87" s="339">
        <f>'2M - SGS'!CE87</f>
        <v>8.2512000000000002E-2</v>
      </c>
      <c r="CF87" s="339">
        <f>'2M - SGS'!CF87</f>
        <v>8.5277000000000006E-2</v>
      </c>
      <c r="CG87" s="339">
        <f>'2M - SGS'!CG87</f>
        <v>8.2588999999999996E-2</v>
      </c>
      <c r="CH87" s="340">
        <f>'2M - SGS'!CH87</f>
        <v>8.5237999999999994E-2</v>
      </c>
      <c r="CJ87" s="245">
        <f t="shared" si="158"/>
        <v>1.0000000000000002</v>
      </c>
    </row>
    <row r="88" spans="1:88" ht="15.6" x14ac:dyDescent="0.3">
      <c r="A88" s="608"/>
      <c r="B88" s="14" t="str">
        <f t="shared" si="157"/>
        <v>Process</v>
      </c>
      <c r="C88" s="339">
        <f>'2M - SGS'!C88</f>
        <v>8.5109000000000004E-2</v>
      </c>
      <c r="D88" s="339">
        <f>'2M - SGS'!D88</f>
        <v>7.7715000000000006E-2</v>
      </c>
      <c r="E88" s="339">
        <f>'2M - SGS'!E88</f>
        <v>8.6136000000000004E-2</v>
      </c>
      <c r="F88" s="339">
        <f>'2M - SGS'!F88</f>
        <v>7.9796000000000006E-2</v>
      </c>
      <c r="G88" s="339">
        <f>'2M - SGS'!G88</f>
        <v>8.5334999999999994E-2</v>
      </c>
      <c r="H88" s="339">
        <f>'2M - SGS'!H88</f>
        <v>8.1994999999999998E-2</v>
      </c>
      <c r="I88" s="339">
        <f>'2M - SGS'!I88</f>
        <v>8.4098999999999993E-2</v>
      </c>
      <c r="J88" s="339">
        <f>'2M - SGS'!J88</f>
        <v>8.4198999999999996E-2</v>
      </c>
      <c r="K88" s="339">
        <f>'2M - SGS'!K88</f>
        <v>8.2512000000000002E-2</v>
      </c>
      <c r="L88" s="339">
        <f>'2M - SGS'!L88</f>
        <v>8.5277000000000006E-2</v>
      </c>
      <c r="M88" s="339">
        <f>'2M - SGS'!M88</f>
        <v>8.2588999999999996E-2</v>
      </c>
      <c r="N88" s="339">
        <f>'2M - SGS'!N88</f>
        <v>8.5237999999999994E-2</v>
      </c>
      <c r="O88" s="339">
        <f>'2M - SGS'!O88</f>
        <v>8.5109000000000004E-2</v>
      </c>
      <c r="P88" s="339">
        <f>'2M - SGS'!P88</f>
        <v>7.7715000000000006E-2</v>
      </c>
      <c r="Q88" s="339">
        <f>'2M - SGS'!Q88</f>
        <v>8.6136000000000004E-2</v>
      </c>
      <c r="R88" s="339">
        <f>'2M - SGS'!R88</f>
        <v>7.9796000000000006E-2</v>
      </c>
      <c r="S88" s="339">
        <f>'2M - SGS'!S88</f>
        <v>8.5334999999999994E-2</v>
      </c>
      <c r="T88" s="339">
        <f>'2M - SGS'!T88</f>
        <v>8.1994999999999998E-2</v>
      </c>
      <c r="U88" s="339">
        <f>'2M - SGS'!U88</f>
        <v>8.4098999999999993E-2</v>
      </c>
      <c r="V88" s="339">
        <f>'2M - SGS'!V88</f>
        <v>8.4198999999999996E-2</v>
      </c>
      <c r="W88" s="339">
        <f>'2M - SGS'!W88</f>
        <v>8.2512000000000002E-2</v>
      </c>
      <c r="X88" s="339">
        <f>'2M - SGS'!X88</f>
        <v>8.5277000000000006E-2</v>
      </c>
      <c r="Y88" s="339">
        <f>'2M - SGS'!Y88</f>
        <v>8.2588999999999996E-2</v>
      </c>
      <c r="Z88" s="339">
        <f>'2M - SGS'!Z88</f>
        <v>8.5237999999999994E-2</v>
      </c>
      <c r="AA88" s="339">
        <f>'2M - SGS'!AA88</f>
        <v>8.5109000000000004E-2</v>
      </c>
      <c r="AB88" s="339">
        <f>'2M - SGS'!AB88</f>
        <v>7.7715000000000006E-2</v>
      </c>
      <c r="AC88" s="339">
        <f>'2M - SGS'!AC88</f>
        <v>8.6136000000000004E-2</v>
      </c>
      <c r="AD88" s="339">
        <f>'2M - SGS'!AD88</f>
        <v>7.9796000000000006E-2</v>
      </c>
      <c r="AE88" s="339">
        <f>'2M - SGS'!AE88</f>
        <v>8.5334999999999994E-2</v>
      </c>
      <c r="AF88" s="339">
        <f>'2M - SGS'!AF88</f>
        <v>8.1994999999999998E-2</v>
      </c>
      <c r="AG88" s="339">
        <f>'2M - SGS'!AG88</f>
        <v>8.4098999999999993E-2</v>
      </c>
      <c r="AH88" s="339">
        <f>'2M - SGS'!AH88</f>
        <v>8.4198999999999996E-2</v>
      </c>
      <c r="AI88" s="339">
        <f>'2M - SGS'!AI88</f>
        <v>8.2512000000000002E-2</v>
      </c>
      <c r="AJ88" s="339">
        <f>'2M - SGS'!AJ88</f>
        <v>8.5277000000000006E-2</v>
      </c>
      <c r="AK88" s="339">
        <f>'2M - SGS'!AK88</f>
        <v>8.2588999999999996E-2</v>
      </c>
      <c r="AL88" s="339">
        <f>'2M - SGS'!AL88</f>
        <v>8.5237999999999994E-2</v>
      </c>
      <c r="AM88" s="339">
        <f>'2M - SGS'!AM88</f>
        <v>8.5109000000000004E-2</v>
      </c>
      <c r="AN88" s="339">
        <f>'2M - SGS'!AN88</f>
        <v>7.7715000000000006E-2</v>
      </c>
      <c r="AO88" s="339">
        <f>'2M - SGS'!AO88</f>
        <v>8.6136000000000004E-2</v>
      </c>
      <c r="AP88" s="339">
        <f>'2M - SGS'!AP88</f>
        <v>7.9796000000000006E-2</v>
      </c>
      <c r="AQ88" s="339">
        <f>'2M - SGS'!AQ88</f>
        <v>8.5334999999999994E-2</v>
      </c>
      <c r="AR88" s="339">
        <f>'2M - SGS'!AR88</f>
        <v>8.1994999999999998E-2</v>
      </c>
      <c r="AS88" s="339">
        <f>'2M - SGS'!AS88</f>
        <v>8.4098999999999993E-2</v>
      </c>
      <c r="AT88" s="339">
        <f>'2M - SGS'!AT88</f>
        <v>8.4198999999999996E-2</v>
      </c>
      <c r="AU88" s="339">
        <f>'2M - SGS'!AU88</f>
        <v>8.2512000000000002E-2</v>
      </c>
      <c r="AV88" s="339">
        <f>'2M - SGS'!AV88</f>
        <v>8.5277000000000006E-2</v>
      </c>
      <c r="AW88" s="339">
        <f>'2M - SGS'!AW88</f>
        <v>8.2588999999999996E-2</v>
      </c>
      <c r="AX88" s="339">
        <f>'2M - SGS'!AX88</f>
        <v>8.5237999999999994E-2</v>
      </c>
      <c r="AY88" s="339">
        <f>'2M - SGS'!AY88</f>
        <v>8.5109000000000004E-2</v>
      </c>
      <c r="AZ88" s="339">
        <f>'2M - SGS'!AZ88</f>
        <v>7.7715000000000006E-2</v>
      </c>
      <c r="BA88" s="339">
        <f>'2M - SGS'!BA88</f>
        <v>8.6136000000000004E-2</v>
      </c>
      <c r="BB88" s="339">
        <f>'2M - SGS'!BB88</f>
        <v>7.9796000000000006E-2</v>
      </c>
      <c r="BC88" s="339">
        <f>'2M - SGS'!BC88</f>
        <v>8.5334999999999994E-2</v>
      </c>
      <c r="BD88" s="339">
        <f>'2M - SGS'!BD88</f>
        <v>8.1994999999999998E-2</v>
      </c>
      <c r="BE88" s="339">
        <f>'2M - SGS'!BE88</f>
        <v>8.4098999999999993E-2</v>
      </c>
      <c r="BF88" s="339">
        <f>'2M - SGS'!BF88</f>
        <v>8.4198999999999996E-2</v>
      </c>
      <c r="BG88" s="339">
        <f>'2M - SGS'!BG88</f>
        <v>8.2512000000000002E-2</v>
      </c>
      <c r="BH88" s="339">
        <f>'2M - SGS'!BH88</f>
        <v>8.5277000000000006E-2</v>
      </c>
      <c r="BI88" s="339">
        <f>'2M - SGS'!BI88</f>
        <v>8.2588999999999996E-2</v>
      </c>
      <c r="BJ88" s="339">
        <f>'2M - SGS'!BJ88</f>
        <v>8.5237999999999994E-2</v>
      </c>
      <c r="BK88" s="339">
        <f>'2M - SGS'!BK88</f>
        <v>8.5109000000000004E-2</v>
      </c>
      <c r="BL88" s="339">
        <f>'2M - SGS'!BL88</f>
        <v>7.7715000000000006E-2</v>
      </c>
      <c r="BM88" s="339">
        <f>'2M - SGS'!BM88</f>
        <v>8.6136000000000004E-2</v>
      </c>
      <c r="BN88" s="339">
        <f>'2M - SGS'!BN88</f>
        <v>7.9796000000000006E-2</v>
      </c>
      <c r="BO88" s="339">
        <f>'2M - SGS'!BO88</f>
        <v>8.5334999999999994E-2</v>
      </c>
      <c r="BP88" s="339">
        <f>'2M - SGS'!BP88</f>
        <v>8.1994999999999998E-2</v>
      </c>
      <c r="BQ88" s="339">
        <f>'2M - SGS'!BQ88</f>
        <v>8.4098999999999993E-2</v>
      </c>
      <c r="BR88" s="339">
        <f>'2M - SGS'!BR88</f>
        <v>8.4198999999999996E-2</v>
      </c>
      <c r="BS88" s="339">
        <f>'2M - SGS'!BS88</f>
        <v>8.2512000000000002E-2</v>
      </c>
      <c r="BT88" s="339">
        <f>'2M - SGS'!BT88</f>
        <v>8.5277000000000006E-2</v>
      </c>
      <c r="BU88" s="339">
        <f>'2M - SGS'!BU88</f>
        <v>8.2588999999999996E-2</v>
      </c>
      <c r="BV88" s="339">
        <f>'2M - SGS'!BV88</f>
        <v>8.5237999999999994E-2</v>
      </c>
      <c r="BW88" s="339">
        <f>'2M - SGS'!BW88</f>
        <v>8.5109000000000004E-2</v>
      </c>
      <c r="BX88" s="339">
        <f>'2M - SGS'!BX88</f>
        <v>7.7715000000000006E-2</v>
      </c>
      <c r="BY88" s="339">
        <f>'2M - SGS'!BY88</f>
        <v>8.6136000000000004E-2</v>
      </c>
      <c r="BZ88" s="339">
        <f>'2M - SGS'!BZ88</f>
        <v>7.9796000000000006E-2</v>
      </c>
      <c r="CA88" s="339">
        <f>'2M - SGS'!CA88</f>
        <v>8.5334999999999994E-2</v>
      </c>
      <c r="CB88" s="339">
        <f>'2M - SGS'!CB88</f>
        <v>8.1994999999999998E-2</v>
      </c>
      <c r="CC88" s="339">
        <f>'2M - SGS'!CC88</f>
        <v>8.4098999999999993E-2</v>
      </c>
      <c r="CD88" s="339">
        <f>'2M - SGS'!CD88</f>
        <v>8.4198999999999996E-2</v>
      </c>
      <c r="CE88" s="339">
        <f>'2M - SGS'!CE88</f>
        <v>8.2512000000000002E-2</v>
      </c>
      <c r="CF88" s="339">
        <f>'2M - SGS'!CF88</f>
        <v>8.5277000000000006E-2</v>
      </c>
      <c r="CG88" s="339">
        <f>'2M - SGS'!CG88</f>
        <v>8.2588999999999996E-2</v>
      </c>
      <c r="CH88" s="340">
        <f>'2M - SGS'!CH88</f>
        <v>8.5237999999999994E-2</v>
      </c>
      <c r="CJ88" s="245">
        <f t="shared" si="158"/>
        <v>1.0000000000000002</v>
      </c>
    </row>
    <row r="89" spans="1:88" ht="15.6" x14ac:dyDescent="0.3">
      <c r="A89" s="608"/>
      <c r="B89" s="14" t="str">
        <f t="shared" si="157"/>
        <v>Refrigeration</v>
      </c>
      <c r="C89" s="339">
        <f>'2M - SGS'!C89</f>
        <v>8.3486000000000005E-2</v>
      </c>
      <c r="D89" s="339">
        <f>'2M - SGS'!D89</f>
        <v>7.6158000000000003E-2</v>
      </c>
      <c r="E89" s="339">
        <f>'2M - SGS'!E89</f>
        <v>8.3346000000000003E-2</v>
      </c>
      <c r="F89" s="339">
        <f>'2M - SGS'!F89</f>
        <v>8.0782999999999994E-2</v>
      </c>
      <c r="G89" s="339">
        <f>'2M - SGS'!G89</f>
        <v>8.5133E-2</v>
      </c>
      <c r="H89" s="339">
        <f>'2M - SGS'!H89</f>
        <v>8.4294999999999995E-2</v>
      </c>
      <c r="I89" s="339">
        <f>'2M - SGS'!I89</f>
        <v>8.7456999999999993E-2</v>
      </c>
      <c r="J89" s="339">
        <f>'2M - SGS'!J89</f>
        <v>8.7230000000000002E-2</v>
      </c>
      <c r="K89" s="339">
        <f>'2M - SGS'!K89</f>
        <v>8.3319000000000004E-2</v>
      </c>
      <c r="L89" s="339">
        <f>'2M - SGS'!L89</f>
        <v>8.4562999999999999E-2</v>
      </c>
      <c r="M89" s="339">
        <f>'2M - SGS'!M89</f>
        <v>8.1112000000000004E-2</v>
      </c>
      <c r="N89" s="339">
        <f>'2M - SGS'!N89</f>
        <v>8.3118999999999998E-2</v>
      </c>
      <c r="O89" s="339">
        <f>'2M - SGS'!O89</f>
        <v>8.3486000000000005E-2</v>
      </c>
      <c r="P89" s="339">
        <f>'2M - SGS'!P89</f>
        <v>7.6158000000000003E-2</v>
      </c>
      <c r="Q89" s="339">
        <f>'2M - SGS'!Q89</f>
        <v>8.3346000000000003E-2</v>
      </c>
      <c r="R89" s="339">
        <f>'2M - SGS'!R89</f>
        <v>8.0782999999999994E-2</v>
      </c>
      <c r="S89" s="339">
        <f>'2M - SGS'!S89</f>
        <v>8.5133E-2</v>
      </c>
      <c r="T89" s="339">
        <f>'2M - SGS'!T89</f>
        <v>8.4294999999999995E-2</v>
      </c>
      <c r="U89" s="339">
        <f>'2M - SGS'!U89</f>
        <v>8.7456999999999993E-2</v>
      </c>
      <c r="V89" s="339">
        <f>'2M - SGS'!V89</f>
        <v>8.7230000000000002E-2</v>
      </c>
      <c r="W89" s="339">
        <f>'2M - SGS'!W89</f>
        <v>8.3319000000000004E-2</v>
      </c>
      <c r="X89" s="339">
        <f>'2M - SGS'!X89</f>
        <v>8.4562999999999999E-2</v>
      </c>
      <c r="Y89" s="339">
        <f>'2M - SGS'!Y89</f>
        <v>8.1112000000000004E-2</v>
      </c>
      <c r="Z89" s="339">
        <f>'2M - SGS'!Z89</f>
        <v>8.3118999999999998E-2</v>
      </c>
      <c r="AA89" s="339">
        <f>'2M - SGS'!AA89</f>
        <v>8.3486000000000005E-2</v>
      </c>
      <c r="AB89" s="339">
        <f>'2M - SGS'!AB89</f>
        <v>7.6158000000000003E-2</v>
      </c>
      <c r="AC89" s="339">
        <f>'2M - SGS'!AC89</f>
        <v>8.3346000000000003E-2</v>
      </c>
      <c r="AD89" s="339">
        <f>'2M - SGS'!AD89</f>
        <v>8.0782999999999994E-2</v>
      </c>
      <c r="AE89" s="339">
        <f>'2M - SGS'!AE89</f>
        <v>8.5133E-2</v>
      </c>
      <c r="AF89" s="339">
        <f>'2M - SGS'!AF89</f>
        <v>8.4294999999999995E-2</v>
      </c>
      <c r="AG89" s="339">
        <f>'2M - SGS'!AG89</f>
        <v>8.7456999999999993E-2</v>
      </c>
      <c r="AH89" s="339">
        <f>'2M - SGS'!AH89</f>
        <v>8.7230000000000002E-2</v>
      </c>
      <c r="AI89" s="339">
        <f>'2M - SGS'!AI89</f>
        <v>8.3319000000000004E-2</v>
      </c>
      <c r="AJ89" s="339">
        <f>'2M - SGS'!AJ89</f>
        <v>8.4562999999999999E-2</v>
      </c>
      <c r="AK89" s="339">
        <f>'2M - SGS'!AK89</f>
        <v>8.1112000000000004E-2</v>
      </c>
      <c r="AL89" s="339">
        <f>'2M - SGS'!AL89</f>
        <v>8.3118999999999998E-2</v>
      </c>
      <c r="AM89" s="339">
        <f>'2M - SGS'!AM89</f>
        <v>8.3486000000000005E-2</v>
      </c>
      <c r="AN89" s="339">
        <f>'2M - SGS'!AN89</f>
        <v>7.6158000000000003E-2</v>
      </c>
      <c r="AO89" s="339">
        <f>'2M - SGS'!AO89</f>
        <v>8.3346000000000003E-2</v>
      </c>
      <c r="AP89" s="339">
        <f>'2M - SGS'!AP89</f>
        <v>8.0782999999999994E-2</v>
      </c>
      <c r="AQ89" s="339">
        <f>'2M - SGS'!AQ89</f>
        <v>8.5133E-2</v>
      </c>
      <c r="AR89" s="339">
        <f>'2M - SGS'!AR89</f>
        <v>8.4294999999999995E-2</v>
      </c>
      <c r="AS89" s="339">
        <f>'2M - SGS'!AS89</f>
        <v>8.7456999999999993E-2</v>
      </c>
      <c r="AT89" s="339">
        <f>'2M - SGS'!AT89</f>
        <v>8.7230000000000002E-2</v>
      </c>
      <c r="AU89" s="339">
        <f>'2M - SGS'!AU89</f>
        <v>8.3319000000000004E-2</v>
      </c>
      <c r="AV89" s="339">
        <f>'2M - SGS'!AV89</f>
        <v>8.4562999999999999E-2</v>
      </c>
      <c r="AW89" s="339">
        <f>'2M - SGS'!AW89</f>
        <v>8.1112000000000004E-2</v>
      </c>
      <c r="AX89" s="339">
        <f>'2M - SGS'!AX89</f>
        <v>8.3118999999999998E-2</v>
      </c>
      <c r="AY89" s="339">
        <f>'2M - SGS'!AY89</f>
        <v>8.3486000000000005E-2</v>
      </c>
      <c r="AZ89" s="339">
        <f>'2M - SGS'!AZ89</f>
        <v>7.6158000000000003E-2</v>
      </c>
      <c r="BA89" s="339">
        <f>'2M - SGS'!BA89</f>
        <v>8.3346000000000003E-2</v>
      </c>
      <c r="BB89" s="339">
        <f>'2M - SGS'!BB89</f>
        <v>8.0782999999999994E-2</v>
      </c>
      <c r="BC89" s="339">
        <f>'2M - SGS'!BC89</f>
        <v>8.5133E-2</v>
      </c>
      <c r="BD89" s="339">
        <f>'2M - SGS'!BD89</f>
        <v>8.4294999999999995E-2</v>
      </c>
      <c r="BE89" s="339">
        <f>'2M - SGS'!BE89</f>
        <v>8.7456999999999993E-2</v>
      </c>
      <c r="BF89" s="339">
        <f>'2M - SGS'!BF89</f>
        <v>8.7230000000000002E-2</v>
      </c>
      <c r="BG89" s="339">
        <f>'2M - SGS'!BG89</f>
        <v>8.3319000000000004E-2</v>
      </c>
      <c r="BH89" s="339">
        <f>'2M - SGS'!BH89</f>
        <v>8.4562999999999999E-2</v>
      </c>
      <c r="BI89" s="339">
        <f>'2M - SGS'!BI89</f>
        <v>8.1112000000000004E-2</v>
      </c>
      <c r="BJ89" s="339">
        <f>'2M - SGS'!BJ89</f>
        <v>8.3118999999999998E-2</v>
      </c>
      <c r="BK89" s="339">
        <f>'2M - SGS'!BK89</f>
        <v>8.3486000000000005E-2</v>
      </c>
      <c r="BL89" s="339">
        <f>'2M - SGS'!BL89</f>
        <v>7.6158000000000003E-2</v>
      </c>
      <c r="BM89" s="339">
        <f>'2M - SGS'!BM89</f>
        <v>8.3346000000000003E-2</v>
      </c>
      <c r="BN89" s="339">
        <f>'2M - SGS'!BN89</f>
        <v>8.0782999999999994E-2</v>
      </c>
      <c r="BO89" s="339">
        <f>'2M - SGS'!BO89</f>
        <v>8.5133E-2</v>
      </c>
      <c r="BP89" s="339">
        <f>'2M - SGS'!BP89</f>
        <v>8.4294999999999995E-2</v>
      </c>
      <c r="BQ89" s="339">
        <f>'2M - SGS'!BQ89</f>
        <v>8.7456999999999993E-2</v>
      </c>
      <c r="BR89" s="339">
        <f>'2M - SGS'!BR89</f>
        <v>8.7230000000000002E-2</v>
      </c>
      <c r="BS89" s="339">
        <f>'2M - SGS'!BS89</f>
        <v>8.3319000000000004E-2</v>
      </c>
      <c r="BT89" s="339">
        <f>'2M - SGS'!BT89</f>
        <v>8.4562999999999999E-2</v>
      </c>
      <c r="BU89" s="339">
        <f>'2M - SGS'!BU89</f>
        <v>8.1112000000000004E-2</v>
      </c>
      <c r="BV89" s="339">
        <f>'2M - SGS'!BV89</f>
        <v>8.3118999999999998E-2</v>
      </c>
      <c r="BW89" s="339">
        <f>'2M - SGS'!BW89</f>
        <v>8.3486000000000005E-2</v>
      </c>
      <c r="BX89" s="339">
        <f>'2M - SGS'!BX89</f>
        <v>7.6158000000000003E-2</v>
      </c>
      <c r="BY89" s="339">
        <f>'2M - SGS'!BY89</f>
        <v>8.3346000000000003E-2</v>
      </c>
      <c r="BZ89" s="339">
        <f>'2M - SGS'!BZ89</f>
        <v>8.0782999999999994E-2</v>
      </c>
      <c r="CA89" s="339">
        <f>'2M - SGS'!CA89</f>
        <v>8.5133E-2</v>
      </c>
      <c r="CB89" s="339">
        <f>'2M - SGS'!CB89</f>
        <v>8.4294999999999995E-2</v>
      </c>
      <c r="CC89" s="339">
        <f>'2M - SGS'!CC89</f>
        <v>8.7456999999999993E-2</v>
      </c>
      <c r="CD89" s="339">
        <f>'2M - SGS'!CD89</f>
        <v>8.7230000000000002E-2</v>
      </c>
      <c r="CE89" s="339">
        <f>'2M - SGS'!CE89</f>
        <v>8.3319000000000004E-2</v>
      </c>
      <c r="CF89" s="339">
        <f>'2M - SGS'!CF89</f>
        <v>8.4562999999999999E-2</v>
      </c>
      <c r="CG89" s="339">
        <f>'2M - SGS'!CG89</f>
        <v>8.1112000000000004E-2</v>
      </c>
      <c r="CH89" s="340">
        <f>'2M - SGS'!CH89</f>
        <v>8.3118999999999998E-2</v>
      </c>
      <c r="CJ89" s="245">
        <f t="shared" si="158"/>
        <v>1.0000010000000001</v>
      </c>
    </row>
    <row r="90" spans="1:88" ht="16.2" thickBot="1" x14ac:dyDescent="0.35">
      <c r="A90" s="609"/>
      <c r="B90" s="15" t="str">
        <f t="shared" si="157"/>
        <v>Water Heating</v>
      </c>
      <c r="C90" s="347">
        <f>'2M - SGS'!C90</f>
        <v>0.108255</v>
      </c>
      <c r="D90" s="347">
        <f>'2M - SGS'!D90</f>
        <v>9.1078000000000006E-2</v>
      </c>
      <c r="E90" s="347">
        <f>'2M - SGS'!E90</f>
        <v>8.5239999999999996E-2</v>
      </c>
      <c r="F90" s="347">
        <f>'2M - SGS'!F90</f>
        <v>7.2980000000000003E-2</v>
      </c>
      <c r="G90" s="347">
        <f>'2M - SGS'!G90</f>
        <v>7.9849000000000003E-2</v>
      </c>
      <c r="H90" s="347">
        <f>'2M - SGS'!H90</f>
        <v>7.2720999999999994E-2</v>
      </c>
      <c r="I90" s="347">
        <f>'2M - SGS'!I90</f>
        <v>7.4929999999999997E-2</v>
      </c>
      <c r="J90" s="347">
        <f>'2M - SGS'!J90</f>
        <v>7.5861999999999999E-2</v>
      </c>
      <c r="K90" s="347">
        <f>'2M - SGS'!K90</f>
        <v>7.5733999999999996E-2</v>
      </c>
      <c r="L90" s="347">
        <f>'2M - SGS'!L90</f>
        <v>8.2808000000000007E-2</v>
      </c>
      <c r="M90" s="347">
        <f>'2M - SGS'!M90</f>
        <v>8.6345000000000005E-2</v>
      </c>
      <c r="N90" s="347">
        <f>'2M - SGS'!N90</f>
        <v>9.4200000000000006E-2</v>
      </c>
      <c r="O90" s="347">
        <f>'2M - SGS'!O90</f>
        <v>0.108255</v>
      </c>
      <c r="P90" s="347">
        <f>'2M - SGS'!P90</f>
        <v>9.1078000000000006E-2</v>
      </c>
      <c r="Q90" s="347">
        <f>'2M - SGS'!Q90</f>
        <v>8.5239999999999996E-2</v>
      </c>
      <c r="R90" s="347">
        <f>'2M - SGS'!R90</f>
        <v>7.2980000000000003E-2</v>
      </c>
      <c r="S90" s="347">
        <f>'2M - SGS'!S90</f>
        <v>7.9849000000000003E-2</v>
      </c>
      <c r="T90" s="347">
        <f>'2M - SGS'!T90</f>
        <v>7.2720999999999994E-2</v>
      </c>
      <c r="U90" s="347">
        <f>'2M - SGS'!U90</f>
        <v>7.4929999999999997E-2</v>
      </c>
      <c r="V90" s="347">
        <f>'2M - SGS'!V90</f>
        <v>7.5861999999999999E-2</v>
      </c>
      <c r="W90" s="347">
        <f>'2M - SGS'!W90</f>
        <v>7.5733999999999996E-2</v>
      </c>
      <c r="X90" s="347">
        <f>'2M - SGS'!X90</f>
        <v>8.2808000000000007E-2</v>
      </c>
      <c r="Y90" s="347">
        <f>'2M - SGS'!Y90</f>
        <v>8.6345000000000005E-2</v>
      </c>
      <c r="Z90" s="347">
        <f>'2M - SGS'!Z90</f>
        <v>9.4200000000000006E-2</v>
      </c>
      <c r="AA90" s="347">
        <f>'2M - SGS'!AA90</f>
        <v>0.108255</v>
      </c>
      <c r="AB90" s="347">
        <f>'2M - SGS'!AB90</f>
        <v>9.1078000000000006E-2</v>
      </c>
      <c r="AC90" s="347">
        <f>'2M - SGS'!AC90</f>
        <v>8.5239999999999996E-2</v>
      </c>
      <c r="AD90" s="347">
        <f>'2M - SGS'!AD90</f>
        <v>7.2980000000000003E-2</v>
      </c>
      <c r="AE90" s="347">
        <f>'2M - SGS'!AE90</f>
        <v>7.9849000000000003E-2</v>
      </c>
      <c r="AF90" s="347">
        <f>'2M - SGS'!AF90</f>
        <v>7.2720999999999994E-2</v>
      </c>
      <c r="AG90" s="347">
        <f>'2M - SGS'!AG90</f>
        <v>7.4929999999999997E-2</v>
      </c>
      <c r="AH90" s="347">
        <f>'2M - SGS'!AH90</f>
        <v>7.5861999999999999E-2</v>
      </c>
      <c r="AI90" s="347">
        <f>'2M - SGS'!AI90</f>
        <v>7.5733999999999996E-2</v>
      </c>
      <c r="AJ90" s="347">
        <f>'2M - SGS'!AJ90</f>
        <v>8.2808000000000007E-2</v>
      </c>
      <c r="AK90" s="347">
        <f>'2M - SGS'!AK90</f>
        <v>8.6345000000000005E-2</v>
      </c>
      <c r="AL90" s="347">
        <f>'2M - SGS'!AL90</f>
        <v>9.4200000000000006E-2</v>
      </c>
      <c r="AM90" s="347">
        <f>'2M - SGS'!AM90</f>
        <v>0.108255</v>
      </c>
      <c r="AN90" s="347">
        <f>'2M - SGS'!AN90</f>
        <v>9.1078000000000006E-2</v>
      </c>
      <c r="AO90" s="347">
        <f>'2M - SGS'!AO90</f>
        <v>8.5239999999999996E-2</v>
      </c>
      <c r="AP90" s="347">
        <f>'2M - SGS'!AP90</f>
        <v>7.2980000000000003E-2</v>
      </c>
      <c r="AQ90" s="347">
        <f>'2M - SGS'!AQ90</f>
        <v>7.9849000000000003E-2</v>
      </c>
      <c r="AR90" s="347">
        <f>'2M - SGS'!AR90</f>
        <v>7.2720999999999994E-2</v>
      </c>
      <c r="AS90" s="347">
        <f>'2M - SGS'!AS90</f>
        <v>7.4929999999999997E-2</v>
      </c>
      <c r="AT90" s="347">
        <f>'2M - SGS'!AT90</f>
        <v>7.5861999999999999E-2</v>
      </c>
      <c r="AU90" s="347">
        <f>'2M - SGS'!AU90</f>
        <v>7.5733999999999996E-2</v>
      </c>
      <c r="AV90" s="347">
        <f>'2M - SGS'!AV90</f>
        <v>8.2808000000000007E-2</v>
      </c>
      <c r="AW90" s="347">
        <f>'2M - SGS'!AW90</f>
        <v>8.6345000000000005E-2</v>
      </c>
      <c r="AX90" s="347">
        <f>'2M - SGS'!AX90</f>
        <v>9.4200000000000006E-2</v>
      </c>
      <c r="AY90" s="347">
        <f>'2M - SGS'!AY90</f>
        <v>0.108255</v>
      </c>
      <c r="AZ90" s="347">
        <f>'2M - SGS'!AZ90</f>
        <v>9.1078000000000006E-2</v>
      </c>
      <c r="BA90" s="347">
        <f>'2M - SGS'!BA90</f>
        <v>8.5239999999999996E-2</v>
      </c>
      <c r="BB90" s="347">
        <f>'2M - SGS'!BB90</f>
        <v>7.2980000000000003E-2</v>
      </c>
      <c r="BC90" s="347">
        <f>'2M - SGS'!BC90</f>
        <v>7.9849000000000003E-2</v>
      </c>
      <c r="BD90" s="347">
        <f>'2M - SGS'!BD90</f>
        <v>7.2720999999999994E-2</v>
      </c>
      <c r="BE90" s="347">
        <f>'2M - SGS'!BE90</f>
        <v>7.4929999999999997E-2</v>
      </c>
      <c r="BF90" s="347">
        <f>'2M - SGS'!BF90</f>
        <v>7.5861999999999999E-2</v>
      </c>
      <c r="BG90" s="347">
        <f>'2M - SGS'!BG90</f>
        <v>7.5733999999999996E-2</v>
      </c>
      <c r="BH90" s="347">
        <f>'2M - SGS'!BH90</f>
        <v>8.2808000000000007E-2</v>
      </c>
      <c r="BI90" s="347">
        <f>'2M - SGS'!BI90</f>
        <v>8.6345000000000005E-2</v>
      </c>
      <c r="BJ90" s="347">
        <f>'2M - SGS'!BJ90</f>
        <v>9.4200000000000006E-2</v>
      </c>
      <c r="BK90" s="347">
        <f>'2M - SGS'!BK90</f>
        <v>0.108255</v>
      </c>
      <c r="BL90" s="347">
        <f>'2M - SGS'!BL90</f>
        <v>9.1078000000000006E-2</v>
      </c>
      <c r="BM90" s="347">
        <f>'2M - SGS'!BM90</f>
        <v>8.5239999999999996E-2</v>
      </c>
      <c r="BN90" s="347">
        <f>'2M - SGS'!BN90</f>
        <v>7.2980000000000003E-2</v>
      </c>
      <c r="BO90" s="347">
        <f>'2M - SGS'!BO90</f>
        <v>7.9849000000000003E-2</v>
      </c>
      <c r="BP90" s="347">
        <f>'2M - SGS'!BP90</f>
        <v>7.2720999999999994E-2</v>
      </c>
      <c r="BQ90" s="347">
        <f>'2M - SGS'!BQ90</f>
        <v>7.4929999999999997E-2</v>
      </c>
      <c r="BR90" s="347">
        <f>'2M - SGS'!BR90</f>
        <v>7.5861999999999999E-2</v>
      </c>
      <c r="BS90" s="347">
        <f>'2M - SGS'!BS90</f>
        <v>7.5733999999999996E-2</v>
      </c>
      <c r="BT90" s="347">
        <f>'2M - SGS'!BT90</f>
        <v>8.2808000000000007E-2</v>
      </c>
      <c r="BU90" s="347">
        <f>'2M - SGS'!BU90</f>
        <v>8.6345000000000005E-2</v>
      </c>
      <c r="BV90" s="347">
        <f>'2M - SGS'!BV90</f>
        <v>9.4200000000000006E-2</v>
      </c>
      <c r="BW90" s="347">
        <f>'2M - SGS'!BW90</f>
        <v>0.108255</v>
      </c>
      <c r="BX90" s="347">
        <f>'2M - SGS'!BX90</f>
        <v>9.1078000000000006E-2</v>
      </c>
      <c r="BY90" s="347">
        <f>'2M - SGS'!BY90</f>
        <v>8.5239999999999996E-2</v>
      </c>
      <c r="BZ90" s="347">
        <f>'2M - SGS'!BZ90</f>
        <v>7.2980000000000003E-2</v>
      </c>
      <c r="CA90" s="347">
        <f>'2M - SGS'!CA90</f>
        <v>7.9849000000000003E-2</v>
      </c>
      <c r="CB90" s="347">
        <f>'2M - SGS'!CB90</f>
        <v>7.2720999999999994E-2</v>
      </c>
      <c r="CC90" s="347">
        <f>'2M - SGS'!CC90</f>
        <v>7.4929999999999997E-2</v>
      </c>
      <c r="CD90" s="347">
        <f>'2M - SGS'!CD90</f>
        <v>7.5861999999999999E-2</v>
      </c>
      <c r="CE90" s="347">
        <f>'2M - SGS'!CE90</f>
        <v>7.5733999999999996E-2</v>
      </c>
      <c r="CF90" s="347">
        <f>'2M - SGS'!CF90</f>
        <v>8.2808000000000007E-2</v>
      </c>
      <c r="CG90" s="347">
        <f>'2M - SGS'!CG90</f>
        <v>8.6345000000000005E-2</v>
      </c>
      <c r="CH90" s="348">
        <f>'2M - SGS'!CH90</f>
        <v>9.4200000000000006E-2</v>
      </c>
      <c r="CJ90" s="245">
        <f t="shared" si="158"/>
        <v>1.0000020000000001</v>
      </c>
    </row>
    <row r="91" spans="1:88" ht="15" thickBot="1" x14ac:dyDescent="0.35">
      <c r="CJ91" s="229" t="s">
        <v>186</v>
      </c>
    </row>
    <row r="92" spans="1:88" ht="15" customHeight="1" thickBot="1" x14ac:dyDescent="0.35">
      <c r="A92" s="597" t="s">
        <v>28</v>
      </c>
      <c r="B92" s="305" t="s">
        <v>33</v>
      </c>
      <c r="C92" s="174">
        <f>C$4</f>
        <v>44927</v>
      </c>
      <c r="D92" s="174">
        <f t="shared" ref="D92:BO92" si="159">D$4</f>
        <v>44958</v>
      </c>
      <c r="E92" s="174">
        <f t="shared" si="159"/>
        <v>44986</v>
      </c>
      <c r="F92" s="174">
        <f t="shared" si="159"/>
        <v>45017</v>
      </c>
      <c r="G92" s="174">
        <f t="shared" si="159"/>
        <v>45047</v>
      </c>
      <c r="H92" s="174">
        <f t="shared" si="159"/>
        <v>45078</v>
      </c>
      <c r="I92" s="174">
        <f t="shared" si="159"/>
        <v>45108</v>
      </c>
      <c r="J92" s="174">
        <f t="shared" si="159"/>
        <v>45139</v>
      </c>
      <c r="K92" s="174">
        <f t="shared" si="159"/>
        <v>45170</v>
      </c>
      <c r="L92" s="174">
        <f t="shared" si="159"/>
        <v>45200</v>
      </c>
      <c r="M92" s="174">
        <f t="shared" si="159"/>
        <v>45231</v>
      </c>
      <c r="N92" s="174">
        <f t="shared" si="159"/>
        <v>45261</v>
      </c>
      <c r="O92" s="174">
        <f t="shared" si="159"/>
        <v>45292</v>
      </c>
      <c r="P92" s="174">
        <f t="shared" si="159"/>
        <v>45323</v>
      </c>
      <c r="Q92" s="174">
        <f t="shared" si="159"/>
        <v>45352</v>
      </c>
      <c r="R92" s="174">
        <f t="shared" si="159"/>
        <v>45383</v>
      </c>
      <c r="S92" s="174">
        <f t="shared" si="159"/>
        <v>45413</v>
      </c>
      <c r="T92" s="174">
        <f t="shared" si="159"/>
        <v>45444</v>
      </c>
      <c r="U92" s="174">
        <f t="shared" si="159"/>
        <v>45474</v>
      </c>
      <c r="V92" s="174">
        <f t="shared" si="159"/>
        <v>45505</v>
      </c>
      <c r="W92" s="174">
        <f t="shared" si="159"/>
        <v>45536</v>
      </c>
      <c r="X92" s="174">
        <f t="shared" si="159"/>
        <v>45566</v>
      </c>
      <c r="Y92" s="174">
        <f t="shared" si="159"/>
        <v>45597</v>
      </c>
      <c r="Z92" s="174">
        <f t="shared" si="159"/>
        <v>45627</v>
      </c>
      <c r="AA92" s="174">
        <f t="shared" si="159"/>
        <v>45658</v>
      </c>
      <c r="AB92" s="174">
        <f t="shared" si="159"/>
        <v>45689</v>
      </c>
      <c r="AC92" s="174">
        <f t="shared" si="159"/>
        <v>45717</v>
      </c>
      <c r="AD92" s="174">
        <f t="shared" si="159"/>
        <v>45748</v>
      </c>
      <c r="AE92" s="174">
        <f t="shared" si="159"/>
        <v>45778</v>
      </c>
      <c r="AF92" s="174">
        <f t="shared" si="159"/>
        <v>45809</v>
      </c>
      <c r="AG92" s="174">
        <f t="shared" si="159"/>
        <v>45839</v>
      </c>
      <c r="AH92" s="174">
        <f t="shared" si="159"/>
        <v>45870</v>
      </c>
      <c r="AI92" s="174">
        <f t="shared" si="159"/>
        <v>45901</v>
      </c>
      <c r="AJ92" s="174">
        <f t="shared" si="159"/>
        <v>45931</v>
      </c>
      <c r="AK92" s="174">
        <f t="shared" si="159"/>
        <v>45962</v>
      </c>
      <c r="AL92" s="174">
        <f t="shared" si="159"/>
        <v>45992</v>
      </c>
      <c r="AM92" s="174">
        <f t="shared" si="159"/>
        <v>46023</v>
      </c>
      <c r="AN92" s="174">
        <f t="shared" si="159"/>
        <v>46054</v>
      </c>
      <c r="AO92" s="174">
        <f t="shared" si="159"/>
        <v>46082</v>
      </c>
      <c r="AP92" s="174">
        <f t="shared" si="159"/>
        <v>46113</v>
      </c>
      <c r="AQ92" s="174">
        <f t="shared" si="159"/>
        <v>46143</v>
      </c>
      <c r="AR92" s="174">
        <f t="shared" si="159"/>
        <v>46174</v>
      </c>
      <c r="AS92" s="174">
        <f t="shared" si="159"/>
        <v>46204</v>
      </c>
      <c r="AT92" s="174">
        <f t="shared" si="159"/>
        <v>46235</v>
      </c>
      <c r="AU92" s="174">
        <f t="shared" si="159"/>
        <v>46266</v>
      </c>
      <c r="AV92" s="174">
        <f t="shared" si="159"/>
        <v>46296</v>
      </c>
      <c r="AW92" s="174">
        <f t="shared" si="159"/>
        <v>46327</v>
      </c>
      <c r="AX92" s="174">
        <f t="shared" si="159"/>
        <v>46357</v>
      </c>
      <c r="AY92" s="174">
        <f t="shared" si="159"/>
        <v>46388</v>
      </c>
      <c r="AZ92" s="174">
        <f t="shared" si="159"/>
        <v>46419</v>
      </c>
      <c r="BA92" s="174">
        <f t="shared" si="159"/>
        <v>46447</v>
      </c>
      <c r="BB92" s="174">
        <f t="shared" si="159"/>
        <v>46478</v>
      </c>
      <c r="BC92" s="174">
        <f t="shared" si="159"/>
        <v>46508</v>
      </c>
      <c r="BD92" s="174">
        <f t="shared" si="159"/>
        <v>46539</v>
      </c>
      <c r="BE92" s="174">
        <f t="shared" si="159"/>
        <v>46569</v>
      </c>
      <c r="BF92" s="174">
        <f t="shared" si="159"/>
        <v>46600</v>
      </c>
      <c r="BG92" s="174">
        <f t="shared" si="159"/>
        <v>46631</v>
      </c>
      <c r="BH92" s="174">
        <f t="shared" si="159"/>
        <v>46661</v>
      </c>
      <c r="BI92" s="174">
        <f t="shared" si="159"/>
        <v>46692</v>
      </c>
      <c r="BJ92" s="174">
        <f t="shared" si="159"/>
        <v>46722</v>
      </c>
      <c r="BK92" s="174">
        <f t="shared" si="159"/>
        <v>46753</v>
      </c>
      <c r="BL92" s="174">
        <f t="shared" si="159"/>
        <v>46784</v>
      </c>
      <c r="BM92" s="174">
        <f t="shared" si="159"/>
        <v>46813</v>
      </c>
      <c r="BN92" s="174">
        <f t="shared" si="159"/>
        <v>46844</v>
      </c>
      <c r="BO92" s="174">
        <f t="shared" si="159"/>
        <v>46874</v>
      </c>
      <c r="BP92" s="174">
        <f t="shared" ref="BP92:CH92" si="160">BP$4</f>
        <v>46905</v>
      </c>
      <c r="BQ92" s="174">
        <f t="shared" si="160"/>
        <v>46935</v>
      </c>
      <c r="BR92" s="174">
        <f t="shared" si="160"/>
        <v>46966</v>
      </c>
      <c r="BS92" s="174">
        <f t="shared" si="160"/>
        <v>46997</v>
      </c>
      <c r="BT92" s="174">
        <f t="shared" si="160"/>
        <v>47027</v>
      </c>
      <c r="BU92" s="174">
        <f t="shared" si="160"/>
        <v>47058</v>
      </c>
      <c r="BV92" s="174">
        <f t="shared" si="160"/>
        <v>47088</v>
      </c>
      <c r="BW92" s="174">
        <f t="shared" si="160"/>
        <v>47119</v>
      </c>
      <c r="BX92" s="174">
        <f t="shared" si="160"/>
        <v>47150</v>
      </c>
      <c r="BY92" s="174">
        <f t="shared" si="160"/>
        <v>47178</v>
      </c>
      <c r="BZ92" s="174">
        <f t="shared" si="160"/>
        <v>47209</v>
      </c>
      <c r="CA92" s="174">
        <f t="shared" si="160"/>
        <v>47239</v>
      </c>
      <c r="CB92" s="174">
        <f t="shared" si="160"/>
        <v>47270</v>
      </c>
      <c r="CC92" s="174">
        <f t="shared" si="160"/>
        <v>47300</v>
      </c>
      <c r="CD92" s="174">
        <f t="shared" si="160"/>
        <v>47331</v>
      </c>
      <c r="CE92" s="174">
        <f t="shared" si="160"/>
        <v>47362</v>
      </c>
      <c r="CF92" s="174">
        <f t="shared" si="160"/>
        <v>47392</v>
      </c>
      <c r="CG92" s="174">
        <f t="shared" si="160"/>
        <v>47423</v>
      </c>
      <c r="CH92" s="175">
        <f t="shared" si="160"/>
        <v>47453</v>
      </c>
    </row>
    <row r="93" spans="1:88" ht="15.75" customHeight="1" x14ac:dyDescent="0.3">
      <c r="A93" s="598"/>
      <c r="B93" s="11" t="s">
        <v>20</v>
      </c>
      <c r="C93" s="412">
        <f>'11M - LPS'!C93</f>
        <v>2.9121000000000001E-2</v>
      </c>
      <c r="D93" s="412">
        <f>'11M - LPS'!D93</f>
        <v>2.8996000000000001E-2</v>
      </c>
      <c r="E93" s="412">
        <f>'11M - LPS'!E93</f>
        <v>3.0048999999999999E-2</v>
      </c>
      <c r="F93" s="412">
        <f>'11M - LPS'!F93</f>
        <v>2.9555999999999999E-2</v>
      </c>
      <c r="G93" s="412">
        <f>'11M - LPS'!G93</f>
        <v>3.1981000000000002E-2</v>
      </c>
      <c r="H93" s="412">
        <f>'11M - LPS'!H93</f>
        <v>5.3499999999999999E-2</v>
      </c>
      <c r="I93" s="436">
        <f>'11M - LPS'!I93</f>
        <v>5.6994999999999997E-2</v>
      </c>
      <c r="J93" s="436">
        <f>'11M - LPS'!J93</f>
        <v>5.5843999999999998E-2</v>
      </c>
      <c r="K93" s="436">
        <f>'11M - LPS'!K93</f>
        <v>5.5169000000000003E-2</v>
      </c>
      <c r="L93" s="436">
        <f>'11M - LPS'!L93</f>
        <v>3.5621E-2</v>
      </c>
      <c r="M93" s="436">
        <f>'11M - LPS'!M93</f>
        <v>3.0717999999999999E-2</v>
      </c>
      <c r="N93" s="436">
        <f>'11M - LPS'!N93</f>
        <v>2.8008000000000002E-2</v>
      </c>
      <c r="O93" s="436">
        <f>'11M - LPS'!O93</f>
        <v>2.7657000000000001E-2</v>
      </c>
      <c r="P93" s="436">
        <f>'11M - LPS'!P93</f>
        <v>2.6662000000000002E-2</v>
      </c>
      <c r="Q93" s="436">
        <f>'11M - LPS'!Q93</f>
        <v>2.7882000000000001E-2</v>
      </c>
      <c r="R93" s="436">
        <f>'11M - LPS'!R93</f>
        <v>3.1621999999999997E-2</v>
      </c>
      <c r="S93" s="436">
        <f>'11M - LPS'!S93</f>
        <v>3.5316E-2</v>
      </c>
      <c r="T93" s="436">
        <f>'11M - LPS'!T93</f>
        <v>5.7203999999999998E-2</v>
      </c>
      <c r="U93" s="436">
        <f>'11M - LPS'!U93</f>
        <v>5.6994999999999997E-2</v>
      </c>
      <c r="V93" s="436">
        <f>'11M - LPS'!V93</f>
        <v>5.5843999999999998E-2</v>
      </c>
      <c r="W93" s="436">
        <f>'11M - LPS'!W93</f>
        <v>5.5169000000000003E-2</v>
      </c>
      <c r="X93" s="436">
        <f>'11M - LPS'!X93</f>
        <v>3.5621E-2</v>
      </c>
      <c r="Y93" s="436">
        <f>'11M - LPS'!Y93</f>
        <v>3.0717999999999999E-2</v>
      </c>
      <c r="Z93" s="436">
        <f>'11M - LPS'!Z93</f>
        <v>2.8008000000000002E-2</v>
      </c>
      <c r="AA93" s="436">
        <f>'11M - LPS'!AA93</f>
        <v>2.7657000000000001E-2</v>
      </c>
      <c r="AB93" s="436">
        <f>'11M - LPS'!AB93</f>
        <v>2.6662000000000002E-2</v>
      </c>
      <c r="AC93" s="436">
        <f>'11M - LPS'!AC93</f>
        <v>2.7882000000000001E-2</v>
      </c>
      <c r="AD93" s="436">
        <f>'11M - LPS'!AD93</f>
        <v>3.1621999999999997E-2</v>
      </c>
      <c r="AE93" s="436">
        <f>'11M - LPS'!AE93</f>
        <v>3.5316E-2</v>
      </c>
      <c r="AF93" s="436">
        <f>'11M - LPS'!AF93</f>
        <v>5.7203999999999998E-2</v>
      </c>
      <c r="AG93" s="436">
        <f>'11M - LPS'!AG93</f>
        <v>5.6994999999999997E-2</v>
      </c>
      <c r="AH93" s="436">
        <f>'11M - LPS'!AH93</f>
        <v>5.5843999999999998E-2</v>
      </c>
      <c r="AI93" s="436">
        <f>'11M - LPS'!AI93</f>
        <v>5.5169000000000003E-2</v>
      </c>
      <c r="AJ93" s="436">
        <f>'11M - LPS'!AJ93</f>
        <v>3.5621E-2</v>
      </c>
      <c r="AK93" s="436">
        <f>'11M - LPS'!AK93</f>
        <v>3.0717999999999999E-2</v>
      </c>
      <c r="AL93" s="436">
        <f>'11M - LPS'!AL93</f>
        <v>2.8008000000000002E-2</v>
      </c>
      <c r="AM93" s="436">
        <f>'11M - LPS'!AM93</f>
        <v>2.7657000000000001E-2</v>
      </c>
      <c r="AN93" s="436">
        <f>'11M - LPS'!AN93</f>
        <v>2.6662000000000002E-2</v>
      </c>
      <c r="AO93" s="436">
        <f>'11M - LPS'!AO93</f>
        <v>2.7882000000000001E-2</v>
      </c>
      <c r="AP93" s="436">
        <f>'11M - LPS'!AP93</f>
        <v>3.1621999999999997E-2</v>
      </c>
      <c r="AQ93" s="436">
        <f>'11M - LPS'!AQ93</f>
        <v>3.5316E-2</v>
      </c>
      <c r="AR93" s="436">
        <f>'11M - LPS'!AR93</f>
        <v>5.7203999999999998E-2</v>
      </c>
      <c r="AS93" s="436">
        <f>'11M - LPS'!AS93</f>
        <v>5.6994999999999997E-2</v>
      </c>
      <c r="AT93" s="436">
        <f>'11M - LPS'!AT93</f>
        <v>5.5843999999999998E-2</v>
      </c>
      <c r="AU93" s="436">
        <f>'11M - LPS'!AU93</f>
        <v>5.5169000000000003E-2</v>
      </c>
      <c r="AV93" s="436">
        <f>'11M - LPS'!AV93</f>
        <v>3.5621E-2</v>
      </c>
      <c r="AW93" s="436">
        <f>'11M - LPS'!AW93</f>
        <v>3.0717999999999999E-2</v>
      </c>
      <c r="AX93" s="436">
        <f>'11M - LPS'!AX93</f>
        <v>2.8008000000000002E-2</v>
      </c>
      <c r="AY93" s="436">
        <f>'11M - LPS'!AY93</f>
        <v>2.7657000000000001E-2</v>
      </c>
      <c r="AZ93" s="436">
        <f>'11M - LPS'!AZ93</f>
        <v>2.6662000000000002E-2</v>
      </c>
      <c r="BA93" s="436">
        <f>'11M - LPS'!BA93</f>
        <v>2.7882000000000001E-2</v>
      </c>
      <c r="BB93" s="436">
        <f>'11M - LPS'!BB93</f>
        <v>3.1621999999999997E-2</v>
      </c>
      <c r="BC93" s="436">
        <f>'11M - LPS'!BC93</f>
        <v>3.5316E-2</v>
      </c>
      <c r="BD93" s="436">
        <f>'11M - LPS'!BD93</f>
        <v>5.7203999999999998E-2</v>
      </c>
      <c r="BE93" s="436">
        <f>'11M - LPS'!BE93</f>
        <v>5.6994999999999997E-2</v>
      </c>
      <c r="BF93" s="436">
        <f>'11M - LPS'!BF93</f>
        <v>5.5843999999999998E-2</v>
      </c>
      <c r="BG93" s="436">
        <f>'11M - LPS'!BG93</f>
        <v>5.5169000000000003E-2</v>
      </c>
      <c r="BH93" s="436">
        <f>'11M - LPS'!BH93</f>
        <v>3.5621E-2</v>
      </c>
      <c r="BI93" s="436">
        <f>'11M - LPS'!BI93</f>
        <v>3.0717999999999999E-2</v>
      </c>
      <c r="BJ93" s="436">
        <f>'11M - LPS'!BJ93</f>
        <v>2.8008000000000002E-2</v>
      </c>
      <c r="BK93" s="436">
        <f>'11M - LPS'!BK93</f>
        <v>2.7657000000000001E-2</v>
      </c>
      <c r="BL93" s="436">
        <f>'11M - LPS'!BL93</f>
        <v>2.6662000000000002E-2</v>
      </c>
      <c r="BM93" s="436">
        <f>'11M - LPS'!BM93</f>
        <v>2.7882000000000001E-2</v>
      </c>
      <c r="BN93" s="436">
        <f>'11M - LPS'!BN93</f>
        <v>3.1621999999999997E-2</v>
      </c>
      <c r="BO93" s="436">
        <f>'11M - LPS'!BO93</f>
        <v>3.5316E-2</v>
      </c>
      <c r="BP93" s="436">
        <f>'11M - LPS'!BP93</f>
        <v>5.7203999999999998E-2</v>
      </c>
      <c r="BQ93" s="436">
        <f>'11M - LPS'!BQ93</f>
        <v>5.6994999999999997E-2</v>
      </c>
      <c r="BR93" s="436">
        <f>'11M - LPS'!BR93</f>
        <v>5.5843999999999998E-2</v>
      </c>
      <c r="BS93" s="436">
        <f>'11M - LPS'!BS93</f>
        <v>5.5169000000000003E-2</v>
      </c>
      <c r="BT93" s="436">
        <f>'11M - LPS'!BT93</f>
        <v>3.5621E-2</v>
      </c>
      <c r="BU93" s="436">
        <f>'11M - LPS'!BU93</f>
        <v>3.0717999999999999E-2</v>
      </c>
      <c r="BV93" s="436">
        <f>'11M - LPS'!BV93</f>
        <v>2.8008000000000002E-2</v>
      </c>
      <c r="BW93" s="436">
        <f>'11M - LPS'!BW93</f>
        <v>2.7657000000000001E-2</v>
      </c>
      <c r="BX93" s="436">
        <f>'11M - LPS'!BX93</f>
        <v>2.6662000000000002E-2</v>
      </c>
      <c r="BY93" s="436">
        <f>'11M - LPS'!BY93</f>
        <v>2.7882000000000001E-2</v>
      </c>
      <c r="BZ93" s="436">
        <f>'11M - LPS'!BZ93</f>
        <v>3.1621999999999997E-2</v>
      </c>
      <c r="CA93" s="436">
        <f>'11M - LPS'!CA93</f>
        <v>3.5316E-2</v>
      </c>
      <c r="CB93" s="436">
        <f>'11M - LPS'!CB93</f>
        <v>5.7203999999999998E-2</v>
      </c>
      <c r="CC93" s="436">
        <f>'11M - LPS'!CC93</f>
        <v>5.6994999999999997E-2</v>
      </c>
      <c r="CD93" s="436">
        <f>'11M - LPS'!CD93</f>
        <v>5.5843999999999998E-2</v>
      </c>
      <c r="CE93" s="436">
        <f>'11M - LPS'!CE93</f>
        <v>5.5169000000000003E-2</v>
      </c>
      <c r="CF93" s="436">
        <f>'11M - LPS'!CF93</f>
        <v>3.5621E-2</v>
      </c>
      <c r="CG93" s="436">
        <f>'11M - LPS'!CG93</f>
        <v>3.0717999999999999E-2</v>
      </c>
      <c r="CH93" s="442">
        <f>'11M - LPS'!CH93</f>
        <v>2.8008000000000002E-2</v>
      </c>
      <c r="CJ93" s="229" t="s">
        <v>187</v>
      </c>
    </row>
    <row r="94" spans="1:88" x14ac:dyDescent="0.3">
      <c r="A94" s="598"/>
      <c r="B94" s="11" t="s">
        <v>0</v>
      </c>
      <c r="C94" s="412">
        <f>'11M - LPS'!C94</f>
        <v>3.4140999999999998E-2</v>
      </c>
      <c r="D94" s="412">
        <f>'11M - LPS'!D94</f>
        <v>3.3355000000000003E-2</v>
      </c>
      <c r="E94" s="412">
        <f>'11M - LPS'!E94</f>
        <v>3.2818E-2</v>
      </c>
      <c r="F94" s="412">
        <f>'11M - LPS'!F94</f>
        <v>3.0006000000000001E-2</v>
      </c>
      <c r="G94" s="412">
        <f>'11M - LPS'!G94</f>
        <v>3.9079000000000003E-2</v>
      </c>
      <c r="H94" s="412">
        <f>'11M - LPS'!H94</f>
        <v>7.7214000000000005E-2</v>
      </c>
      <c r="I94" s="436">
        <f>'11M - LPS'!I94</f>
        <v>6.7433000000000007E-2</v>
      </c>
      <c r="J94" s="436">
        <f>'11M - LPS'!J94</f>
        <v>7.4159000000000003E-2</v>
      </c>
      <c r="K94" s="436">
        <f>'11M - LPS'!K94</f>
        <v>8.1517000000000006E-2</v>
      </c>
      <c r="L94" s="436">
        <f>'11M - LPS'!L94</f>
        <v>3.4575000000000002E-2</v>
      </c>
      <c r="M94" s="436">
        <f>'11M - LPS'!M94</f>
        <v>3.7659999999999999E-2</v>
      </c>
      <c r="N94" s="436">
        <f>'11M - LPS'!N94</f>
        <v>2.7265999999999999E-2</v>
      </c>
      <c r="O94" s="436">
        <f>'11M - LPS'!O94</f>
        <v>3.2084000000000001E-2</v>
      </c>
      <c r="P94" s="436">
        <f>'11M - LPS'!P94</f>
        <v>3.0335000000000001E-2</v>
      </c>
      <c r="Q94" s="436">
        <f>'11M - LPS'!Q94</f>
        <v>3.0248000000000001E-2</v>
      </c>
      <c r="R94" s="436">
        <f>'11M - LPS'!R94</f>
        <v>3.2205999999999999E-2</v>
      </c>
      <c r="S94" s="436">
        <f>'11M - LPS'!S94</f>
        <v>4.5136000000000003E-2</v>
      </c>
      <c r="T94" s="436">
        <f>'11M - LPS'!T94</f>
        <v>8.3406999999999995E-2</v>
      </c>
      <c r="U94" s="436">
        <f>'11M - LPS'!U94</f>
        <v>6.7433000000000007E-2</v>
      </c>
      <c r="V94" s="436">
        <f>'11M - LPS'!V94</f>
        <v>7.4159000000000003E-2</v>
      </c>
      <c r="W94" s="436">
        <f>'11M - LPS'!W94</f>
        <v>8.1517000000000006E-2</v>
      </c>
      <c r="X94" s="436">
        <f>'11M - LPS'!X94</f>
        <v>3.4575000000000002E-2</v>
      </c>
      <c r="Y94" s="436">
        <f>'11M - LPS'!Y94</f>
        <v>3.7659999999999999E-2</v>
      </c>
      <c r="Z94" s="436">
        <f>'11M - LPS'!Z94</f>
        <v>2.7265999999999999E-2</v>
      </c>
      <c r="AA94" s="436">
        <f>'11M - LPS'!AA94</f>
        <v>3.2084000000000001E-2</v>
      </c>
      <c r="AB94" s="436">
        <f>'11M - LPS'!AB94</f>
        <v>3.0335000000000001E-2</v>
      </c>
      <c r="AC94" s="436">
        <f>'11M - LPS'!AC94</f>
        <v>3.0248000000000001E-2</v>
      </c>
      <c r="AD94" s="436">
        <f>'11M - LPS'!AD94</f>
        <v>3.2205999999999999E-2</v>
      </c>
      <c r="AE94" s="436">
        <f>'11M - LPS'!AE94</f>
        <v>4.5136000000000003E-2</v>
      </c>
      <c r="AF94" s="436">
        <f>'11M - LPS'!AF94</f>
        <v>8.3406999999999995E-2</v>
      </c>
      <c r="AG94" s="436">
        <f>'11M - LPS'!AG94</f>
        <v>6.7433000000000007E-2</v>
      </c>
      <c r="AH94" s="436">
        <f>'11M - LPS'!AH94</f>
        <v>7.4159000000000003E-2</v>
      </c>
      <c r="AI94" s="436">
        <f>'11M - LPS'!AI94</f>
        <v>8.1517000000000006E-2</v>
      </c>
      <c r="AJ94" s="436">
        <f>'11M - LPS'!AJ94</f>
        <v>3.4575000000000002E-2</v>
      </c>
      <c r="AK94" s="436">
        <f>'11M - LPS'!AK94</f>
        <v>3.7659999999999999E-2</v>
      </c>
      <c r="AL94" s="436">
        <f>'11M - LPS'!AL94</f>
        <v>2.7265999999999999E-2</v>
      </c>
      <c r="AM94" s="436">
        <f>'11M - LPS'!AM94</f>
        <v>3.2084000000000001E-2</v>
      </c>
      <c r="AN94" s="436">
        <f>'11M - LPS'!AN94</f>
        <v>3.0335000000000001E-2</v>
      </c>
      <c r="AO94" s="436">
        <f>'11M - LPS'!AO94</f>
        <v>3.0248000000000001E-2</v>
      </c>
      <c r="AP94" s="436">
        <f>'11M - LPS'!AP94</f>
        <v>3.2205999999999999E-2</v>
      </c>
      <c r="AQ94" s="436">
        <f>'11M - LPS'!AQ94</f>
        <v>4.5136000000000003E-2</v>
      </c>
      <c r="AR94" s="436">
        <f>'11M - LPS'!AR94</f>
        <v>8.3406999999999995E-2</v>
      </c>
      <c r="AS94" s="436">
        <f>'11M - LPS'!AS94</f>
        <v>6.7433000000000007E-2</v>
      </c>
      <c r="AT94" s="436">
        <f>'11M - LPS'!AT94</f>
        <v>7.4159000000000003E-2</v>
      </c>
      <c r="AU94" s="436">
        <f>'11M - LPS'!AU94</f>
        <v>8.1517000000000006E-2</v>
      </c>
      <c r="AV94" s="436">
        <f>'11M - LPS'!AV94</f>
        <v>3.4575000000000002E-2</v>
      </c>
      <c r="AW94" s="436">
        <f>'11M - LPS'!AW94</f>
        <v>3.7659999999999999E-2</v>
      </c>
      <c r="AX94" s="436">
        <f>'11M - LPS'!AX94</f>
        <v>2.7265999999999999E-2</v>
      </c>
      <c r="AY94" s="436">
        <f>'11M - LPS'!AY94</f>
        <v>3.2084000000000001E-2</v>
      </c>
      <c r="AZ94" s="436">
        <f>'11M - LPS'!AZ94</f>
        <v>3.0335000000000001E-2</v>
      </c>
      <c r="BA94" s="436">
        <f>'11M - LPS'!BA94</f>
        <v>3.0248000000000001E-2</v>
      </c>
      <c r="BB94" s="436">
        <f>'11M - LPS'!BB94</f>
        <v>3.2205999999999999E-2</v>
      </c>
      <c r="BC94" s="436">
        <f>'11M - LPS'!BC94</f>
        <v>4.5136000000000003E-2</v>
      </c>
      <c r="BD94" s="436">
        <f>'11M - LPS'!BD94</f>
        <v>8.3406999999999995E-2</v>
      </c>
      <c r="BE94" s="436">
        <f>'11M - LPS'!BE94</f>
        <v>6.7433000000000007E-2</v>
      </c>
      <c r="BF94" s="436">
        <f>'11M - LPS'!BF94</f>
        <v>7.4159000000000003E-2</v>
      </c>
      <c r="BG94" s="436">
        <f>'11M - LPS'!BG94</f>
        <v>8.1517000000000006E-2</v>
      </c>
      <c r="BH94" s="436">
        <f>'11M - LPS'!BH94</f>
        <v>3.4575000000000002E-2</v>
      </c>
      <c r="BI94" s="436">
        <f>'11M - LPS'!BI94</f>
        <v>3.7659999999999999E-2</v>
      </c>
      <c r="BJ94" s="436">
        <f>'11M - LPS'!BJ94</f>
        <v>2.7265999999999999E-2</v>
      </c>
      <c r="BK94" s="436">
        <f>'11M - LPS'!BK94</f>
        <v>3.2084000000000001E-2</v>
      </c>
      <c r="BL94" s="436">
        <f>'11M - LPS'!BL94</f>
        <v>3.0335000000000001E-2</v>
      </c>
      <c r="BM94" s="436">
        <f>'11M - LPS'!BM94</f>
        <v>3.0248000000000001E-2</v>
      </c>
      <c r="BN94" s="436">
        <f>'11M - LPS'!BN94</f>
        <v>3.2205999999999999E-2</v>
      </c>
      <c r="BO94" s="436">
        <f>'11M - LPS'!BO94</f>
        <v>4.5136000000000003E-2</v>
      </c>
      <c r="BP94" s="436">
        <f>'11M - LPS'!BP94</f>
        <v>8.3406999999999995E-2</v>
      </c>
      <c r="BQ94" s="436">
        <f>'11M - LPS'!BQ94</f>
        <v>6.7433000000000007E-2</v>
      </c>
      <c r="BR94" s="436">
        <f>'11M - LPS'!BR94</f>
        <v>7.4159000000000003E-2</v>
      </c>
      <c r="BS94" s="436">
        <f>'11M - LPS'!BS94</f>
        <v>8.1517000000000006E-2</v>
      </c>
      <c r="BT94" s="436">
        <f>'11M - LPS'!BT94</f>
        <v>3.4575000000000002E-2</v>
      </c>
      <c r="BU94" s="436">
        <f>'11M - LPS'!BU94</f>
        <v>3.7659999999999999E-2</v>
      </c>
      <c r="BV94" s="436">
        <f>'11M - LPS'!BV94</f>
        <v>2.7265999999999999E-2</v>
      </c>
      <c r="BW94" s="436">
        <f>'11M - LPS'!BW94</f>
        <v>3.2084000000000001E-2</v>
      </c>
      <c r="BX94" s="436">
        <f>'11M - LPS'!BX94</f>
        <v>3.0335000000000001E-2</v>
      </c>
      <c r="BY94" s="436">
        <f>'11M - LPS'!BY94</f>
        <v>3.0248000000000001E-2</v>
      </c>
      <c r="BZ94" s="436">
        <f>'11M - LPS'!BZ94</f>
        <v>3.2205999999999999E-2</v>
      </c>
      <c r="CA94" s="436">
        <f>'11M - LPS'!CA94</f>
        <v>4.5136000000000003E-2</v>
      </c>
      <c r="CB94" s="436">
        <f>'11M - LPS'!CB94</f>
        <v>8.3406999999999995E-2</v>
      </c>
      <c r="CC94" s="436">
        <f>'11M - LPS'!CC94</f>
        <v>6.7433000000000007E-2</v>
      </c>
      <c r="CD94" s="436">
        <f>'11M - LPS'!CD94</f>
        <v>7.4159000000000003E-2</v>
      </c>
      <c r="CE94" s="436">
        <f>'11M - LPS'!CE94</f>
        <v>8.1517000000000006E-2</v>
      </c>
      <c r="CF94" s="436">
        <f>'11M - LPS'!CF94</f>
        <v>3.4575000000000002E-2</v>
      </c>
      <c r="CG94" s="436">
        <f>'11M - LPS'!CG94</f>
        <v>3.7659999999999999E-2</v>
      </c>
      <c r="CH94" s="442">
        <f>'11M - LPS'!CH94</f>
        <v>2.7265999999999999E-2</v>
      </c>
      <c r="CJ94" s="229" t="s">
        <v>194</v>
      </c>
    </row>
    <row r="95" spans="1:88" x14ac:dyDescent="0.3">
      <c r="A95" s="598"/>
      <c r="B95" s="11" t="s">
        <v>21</v>
      </c>
      <c r="C95" s="412">
        <f>'11M - LPS'!C95</f>
        <v>2.8787E-2</v>
      </c>
      <c r="D95" s="412">
        <f>'11M - LPS'!D95</f>
        <v>2.8711E-2</v>
      </c>
      <c r="E95" s="412">
        <f>'11M - LPS'!E95</f>
        <v>3.2619000000000002E-2</v>
      </c>
      <c r="F95" s="412">
        <f>'11M - LPS'!F95</f>
        <v>3.2872999999999999E-2</v>
      </c>
      <c r="G95" s="412">
        <f>'11M - LPS'!G95</f>
        <v>3.3993000000000002E-2</v>
      </c>
      <c r="H95" s="412">
        <f>'11M - LPS'!H95</f>
        <v>6.0467E-2</v>
      </c>
      <c r="I95" s="436">
        <f>'11M - LPS'!I95</f>
        <v>5.6918000000000003E-2</v>
      </c>
      <c r="J95" s="436">
        <f>'11M - LPS'!J95</f>
        <v>5.9726000000000001E-2</v>
      </c>
      <c r="K95" s="436">
        <f>'11M - LPS'!K95</f>
        <v>6.1537000000000001E-2</v>
      </c>
      <c r="L95" s="436">
        <f>'11M - LPS'!L95</f>
        <v>3.8774999999999997E-2</v>
      </c>
      <c r="M95" s="436">
        <f>'11M - LPS'!M95</f>
        <v>3.0751000000000001E-2</v>
      </c>
      <c r="N95" s="436">
        <f>'11M - LPS'!N95</f>
        <v>2.9420000000000002E-2</v>
      </c>
      <c r="O95" s="436">
        <f>'11M - LPS'!O95</f>
        <v>2.7354E-2</v>
      </c>
      <c r="P95" s="436">
        <f>'11M - LPS'!P95</f>
        <v>2.6422000000000001E-2</v>
      </c>
      <c r="Q95" s="436">
        <f>'11M - LPS'!Q95</f>
        <v>3.0078000000000001E-2</v>
      </c>
      <c r="R95" s="436">
        <f>'11M - LPS'!R95</f>
        <v>3.5929999999999997E-2</v>
      </c>
      <c r="S95" s="436">
        <f>'11M - LPS'!S95</f>
        <v>3.8129000000000003E-2</v>
      </c>
      <c r="T95" s="436">
        <f>'11M - LPS'!T95</f>
        <v>6.5105999999999997E-2</v>
      </c>
      <c r="U95" s="436">
        <f>'11M - LPS'!U95</f>
        <v>5.6918000000000003E-2</v>
      </c>
      <c r="V95" s="436">
        <f>'11M - LPS'!V95</f>
        <v>5.9726000000000001E-2</v>
      </c>
      <c r="W95" s="436">
        <f>'11M - LPS'!W95</f>
        <v>6.1537000000000001E-2</v>
      </c>
      <c r="X95" s="436">
        <f>'11M - LPS'!X95</f>
        <v>3.8774999999999997E-2</v>
      </c>
      <c r="Y95" s="436">
        <f>'11M - LPS'!Y95</f>
        <v>3.0751000000000001E-2</v>
      </c>
      <c r="Z95" s="436">
        <f>'11M - LPS'!Z95</f>
        <v>2.9420000000000002E-2</v>
      </c>
      <c r="AA95" s="436">
        <f>'11M - LPS'!AA95</f>
        <v>2.7354E-2</v>
      </c>
      <c r="AB95" s="436">
        <f>'11M - LPS'!AB95</f>
        <v>2.6422000000000001E-2</v>
      </c>
      <c r="AC95" s="436">
        <f>'11M - LPS'!AC95</f>
        <v>3.0078000000000001E-2</v>
      </c>
      <c r="AD95" s="436">
        <f>'11M - LPS'!AD95</f>
        <v>3.5929999999999997E-2</v>
      </c>
      <c r="AE95" s="436">
        <f>'11M - LPS'!AE95</f>
        <v>3.8129000000000003E-2</v>
      </c>
      <c r="AF95" s="436">
        <f>'11M - LPS'!AF95</f>
        <v>6.5105999999999997E-2</v>
      </c>
      <c r="AG95" s="436">
        <f>'11M - LPS'!AG95</f>
        <v>5.6918000000000003E-2</v>
      </c>
      <c r="AH95" s="436">
        <f>'11M - LPS'!AH95</f>
        <v>5.9726000000000001E-2</v>
      </c>
      <c r="AI95" s="436">
        <f>'11M - LPS'!AI95</f>
        <v>6.1537000000000001E-2</v>
      </c>
      <c r="AJ95" s="436">
        <f>'11M - LPS'!AJ95</f>
        <v>3.8774999999999997E-2</v>
      </c>
      <c r="AK95" s="436">
        <f>'11M - LPS'!AK95</f>
        <v>3.0751000000000001E-2</v>
      </c>
      <c r="AL95" s="436">
        <f>'11M - LPS'!AL95</f>
        <v>2.9420000000000002E-2</v>
      </c>
      <c r="AM95" s="436">
        <f>'11M - LPS'!AM95</f>
        <v>2.7354E-2</v>
      </c>
      <c r="AN95" s="436">
        <f>'11M - LPS'!AN95</f>
        <v>2.6422000000000001E-2</v>
      </c>
      <c r="AO95" s="436">
        <f>'11M - LPS'!AO95</f>
        <v>3.0078000000000001E-2</v>
      </c>
      <c r="AP95" s="436">
        <f>'11M - LPS'!AP95</f>
        <v>3.5929999999999997E-2</v>
      </c>
      <c r="AQ95" s="436">
        <f>'11M - LPS'!AQ95</f>
        <v>3.8129000000000003E-2</v>
      </c>
      <c r="AR95" s="436">
        <f>'11M - LPS'!AR95</f>
        <v>6.5105999999999997E-2</v>
      </c>
      <c r="AS95" s="436">
        <f>'11M - LPS'!AS95</f>
        <v>5.6918000000000003E-2</v>
      </c>
      <c r="AT95" s="436">
        <f>'11M - LPS'!AT95</f>
        <v>5.9726000000000001E-2</v>
      </c>
      <c r="AU95" s="436">
        <f>'11M - LPS'!AU95</f>
        <v>6.1537000000000001E-2</v>
      </c>
      <c r="AV95" s="436">
        <f>'11M - LPS'!AV95</f>
        <v>3.8774999999999997E-2</v>
      </c>
      <c r="AW95" s="436">
        <f>'11M - LPS'!AW95</f>
        <v>3.0751000000000001E-2</v>
      </c>
      <c r="AX95" s="436">
        <f>'11M - LPS'!AX95</f>
        <v>2.9420000000000002E-2</v>
      </c>
      <c r="AY95" s="436">
        <f>'11M - LPS'!AY95</f>
        <v>2.7354E-2</v>
      </c>
      <c r="AZ95" s="436">
        <f>'11M - LPS'!AZ95</f>
        <v>2.6422000000000001E-2</v>
      </c>
      <c r="BA95" s="436">
        <f>'11M - LPS'!BA95</f>
        <v>3.0078000000000001E-2</v>
      </c>
      <c r="BB95" s="436">
        <f>'11M - LPS'!BB95</f>
        <v>3.5929999999999997E-2</v>
      </c>
      <c r="BC95" s="436">
        <f>'11M - LPS'!BC95</f>
        <v>3.8129000000000003E-2</v>
      </c>
      <c r="BD95" s="436">
        <f>'11M - LPS'!BD95</f>
        <v>6.5105999999999997E-2</v>
      </c>
      <c r="BE95" s="436">
        <f>'11M - LPS'!BE95</f>
        <v>5.6918000000000003E-2</v>
      </c>
      <c r="BF95" s="436">
        <f>'11M - LPS'!BF95</f>
        <v>5.9726000000000001E-2</v>
      </c>
      <c r="BG95" s="436">
        <f>'11M - LPS'!BG95</f>
        <v>6.1537000000000001E-2</v>
      </c>
      <c r="BH95" s="436">
        <f>'11M - LPS'!BH95</f>
        <v>3.8774999999999997E-2</v>
      </c>
      <c r="BI95" s="436">
        <f>'11M - LPS'!BI95</f>
        <v>3.0751000000000001E-2</v>
      </c>
      <c r="BJ95" s="436">
        <f>'11M - LPS'!BJ95</f>
        <v>2.9420000000000002E-2</v>
      </c>
      <c r="BK95" s="436">
        <f>'11M - LPS'!BK95</f>
        <v>2.7354E-2</v>
      </c>
      <c r="BL95" s="436">
        <f>'11M - LPS'!BL95</f>
        <v>2.6422000000000001E-2</v>
      </c>
      <c r="BM95" s="436">
        <f>'11M - LPS'!BM95</f>
        <v>3.0078000000000001E-2</v>
      </c>
      <c r="BN95" s="436">
        <f>'11M - LPS'!BN95</f>
        <v>3.5929999999999997E-2</v>
      </c>
      <c r="BO95" s="436">
        <f>'11M - LPS'!BO95</f>
        <v>3.8129000000000003E-2</v>
      </c>
      <c r="BP95" s="436">
        <f>'11M - LPS'!BP95</f>
        <v>6.5105999999999997E-2</v>
      </c>
      <c r="BQ95" s="436">
        <f>'11M - LPS'!BQ95</f>
        <v>5.6918000000000003E-2</v>
      </c>
      <c r="BR95" s="436">
        <f>'11M - LPS'!BR95</f>
        <v>5.9726000000000001E-2</v>
      </c>
      <c r="BS95" s="436">
        <f>'11M - LPS'!BS95</f>
        <v>6.1537000000000001E-2</v>
      </c>
      <c r="BT95" s="436">
        <f>'11M - LPS'!BT95</f>
        <v>3.8774999999999997E-2</v>
      </c>
      <c r="BU95" s="436">
        <f>'11M - LPS'!BU95</f>
        <v>3.0751000000000001E-2</v>
      </c>
      <c r="BV95" s="436">
        <f>'11M - LPS'!BV95</f>
        <v>2.9420000000000002E-2</v>
      </c>
      <c r="BW95" s="436">
        <f>'11M - LPS'!BW95</f>
        <v>2.7354E-2</v>
      </c>
      <c r="BX95" s="436">
        <f>'11M - LPS'!BX95</f>
        <v>2.6422000000000001E-2</v>
      </c>
      <c r="BY95" s="436">
        <f>'11M - LPS'!BY95</f>
        <v>3.0078000000000001E-2</v>
      </c>
      <c r="BZ95" s="436">
        <f>'11M - LPS'!BZ95</f>
        <v>3.5929999999999997E-2</v>
      </c>
      <c r="CA95" s="436">
        <f>'11M - LPS'!CA95</f>
        <v>3.8129000000000003E-2</v>
      </c>
      <c r="CB95" s="436">
        <f>'11M - LPS'!CB95</f>
        <v>6.5105999999999997E-2</v>
      </c>
      <c r="CC95" s="436">
        <f>'11M - LPS'!CC95</f>
        <v>5.6918000000000003E-2</v>
      </c>
      <c r="CD95" s="436">
        <f>'11M - LPS'!CD95</f>
        <v>5.9726000000000001E-2</v>
      </c>
      <c r="CE95" s="436">
        <f>'11M - LPS'!CE95</f>
        <v>6.1537000000000001E-2</v>
      </c>
      <c r="CF95" s="436">
        <f>'11M - LPS'!CF95</f>
        <v>3.8774999999999997E-2</v>
      </c>
      <c r="CG95" s="436">
        <f>'11M - LPS'!CG95</f>
        <v>3.0751000000000001E-2</v>
      </c>
      <c r="CH95" s="442">
        <f>'11M - LPS'!CH95</f>
        <v>2.9420000000000002E-2</v>
      </c>
      <c r="CJ95" s="229" t="s">
        <v>233</v>
      </c>
    </row>
    <row r="96" spans="1:88" x14ac:dyDescent="0.3">
      <c r="A96" s="598"/>
      <c r="B96" s="11" t="s">
        <v>1</v>
      </c>
      <c r="C96" s="412">
        <f>'11M - LPS'!C96</f>
        <v>2.0648E-2</v>
      </c>
      <c r="D96" s="412">
        <f>'11M - LPS'!D96</f>
        <v>2.0648E-2</v>
      </c>
      <c r="E96" s="412">
        <f>'11M - LPS'!E96</f>
        <v>2.0648E-2</v>
      </c>
      <c r="F96" s="412">
        <f>'11M - LPS'!F96</f>
        <v>3.0578999999999999E-2</v>
      </c>
      <c r="G96" s="412">
        <f>'11M - LPS'!G96</f>
        <v>4.6979E-2</v>
      </c>
      <c r="H96" s="412">
        <f>'11M - LPS'!H96</f>
        <v>7.8361E-2</v>
      </c>
      <c r="I96" s="436">
        <f>'11M - LPS'!I96</f>
        <v>6.7922999999999997E-2</v>
      </c>
      <c r="J96" s="436">
        <f>'11M - LPS'!J96</f>
        <v>7.4856000000000006E-2</v>
      </c>
      <c r="K96" s="436">
        <f>'11M - LPS'!K96</f>
        <v>8.6939000000000002E-2</v>
      </c>
      <c r="L96" s="436">
        <f>'11M - LPS'!L96</f>
        <v>3.4375000000000003E-2</v>
      </c>
      <c r="M96" s="436">
        <f>'11M - LPS'!M96</f>
        <v>1.9984999999999999E-2</v>
      </c>
      <c r="N96" s="436">
        <f>'11M - LPS'!N96</f>
        <v>1.9984999999999999E-2</v>
      </c>
      <c r="O96" s="436">
        <f>'11M - LPS'!O96</f>
        <v>1.9984999999999999E-2</v>
      </c>
      <c r="P96" s="436">
        <f>'11M - LPS'!P96</f>
        <v>1.9984999999999999E-2</v>
      </c>
      <c r="Q96" s="436">
        <f>'11M - LPS'!Q96</f>
        <v>1.9984999999999999E-2</v>
      </c>
      <c r="R96" s="436">
        <f>'11M - LPS'!R96</f>
        <v>3.295E-2</v>
      </c>
      <c r="S96" s="436">
        <f>'11M - LPS'!S96</f>
        <v>5.6022000000000002E-2</v>
      </c>
      <c r="T96" s="436">
        <f>'11M - LPS'!T96</f>
        <v>8.4661E-2</v>
      </c>
      <c r="U96" s="436">
        <f>'11M - LPS'!U96</f>
        <v>6.7922999999999997E-2</v>
      </c>
      <c r="V96" s="436">
        <f>'11M - LPS'!V96</f>
        <v>7.4856000000000006E-2</v>
      </c>
      <c r="W96" s="436">
        <f>'11M - LPS'!W96</f>
        <v>8.6939000000000002E-2</v>
      </c>
      <c r="X96" s="436">
        <f>'11M - LPS'!X96</f>
        <v>3.4375000000000003E-2</v>
      </c>
      <c r="Y96" s="436">
        <f>'11M - LPS'!Y96</f>
        <v>1.9984999999999999E-2</v>
      </c>
      <c r="Z96" s="436">
        <f>'11M - LPS'!Z96</f>
        <v>1.9984999999999999E-2</v>
      </c>
      <c r="AA96" s="436">
        <f>'11M - LPS'!AA96</f>
        <v>1.9984999999999999E-2</v>
      </c>
      <c r="AB96" s="436">
        <f>'11M - LPS'!AB96</f>
        <v>1.9984999999999999E-2</v>
      </c>
      <c r="AC96" s="436">
        <f>'11M - LPS'!AC96</f>
        <v>1.9984999999999999E-2</v>
      </c>
      <c r="AD96" s="436">
        <f>'11M - LPS'!AD96</f>
        <v>3.295E-2</v>
      </c>
      <c r="AE96" s="436">
        <f>'11M - LPS'!AE96</f>
        <v>5.6022000000000002E-2</v>
      </c>
      <c r="AF96" s="436">
        <f>'11M - LPS'!AF96</f>
        <v>8.4661E-2</v>
      </c>
      <c r="AG96" s="436">
        <f>'11M - LPS'!AG96</f>
        <v>6.7922999999999997E-2</v>
      </c>
      <c r="AH96" s="436">
        <f>'11M - LPS'!AH96</f>
        <v>7.4856000000000006E-2</v>
      </c>
      <c r="AI96" s="436">
        <f>'11M - LPS'!AI96</f>
        <v>8.6939000000000002E-2</v>
      </c>
      <c r="AJ96" s="436">
        <f>'11M - LPS'!AJ96</f>
        <v>3.4375000000000003E-2</v>
      </c>
      <c r="AK96" s="436">
        <f>'11M - LPS'!AK96</f>
        <v>1.9984999999999999E-2</v>
      </c>
      <c r="AL96" s="436">
        <f>'11M - LPS'!AL96</f>
        <v>1.9984999999999999E-2</v>
      </c>
      <c r="AM96" s="436">
        <f>'11M - LPS'!AM96</f>
        <v>1.9984999999999999E-2</v>
      </c>
      <c r="AN96" s="436">
        <f>'11M - LPS'!AN96</f>
        <v>1.9984999999999999E-2</v>
      </c>
      <c r="AO96" s="436">
        <f>'11M - LPS'!AO96</f>
        <v>1.9984999999999999E-2</v>
      </c>
      <c r="AP96" s="436">
        <f>'11M - LPS'!AP96</f>
        <v>3.295E-2</v>
      </c>
      <c r="AQ96" s="436">
        <f>'11M - LPS'!AQ96</f>
        <v>5.6022000000000002E-2</v>
      </c>
      <c r="AR96" s="436">
        <f>'11M - LPS'!AR96</f>
        <v>8.4661E-2</v>
      </c>
      <c r="AS96" s="436">
        <f>'11M - LPS'!AS96</f>
        <v>6.7922999999999997E-2</v>
      </c>
      <c r="AT96" s="436">
        <f>'11M - LPS'!AT96</f>
        <v>7.4856000000000006E-2</v>
      </c>
      <c r="AU96" s="436">
        <f>'11M - LPS'!AU96</f>
        <v>8.6939000000000002E-2</v>
      </c>
      <c r="AV96" s="436">
        <f>'11M - LPS'!AV96</f>
        <v>3.4375000000000003E-2</v>
      </c>
      <c r="AW96" s="436">
        <f>'11M - LPS'!AW96</f>
        <v>1.9984999999999999E-2</v>
      </c>
      <c r="AX96" s="436">
        <f>'11M - LPS'!AX96</f>
        <v>1.9984999999999999E-2</v>
      </c>
      <c r="AY96" s="436">
        <f>'11M - LPS'!AY96</f>
        <v>1.9984999999999999E-2</v>
      </c>
      <c r="AZ96" s="436">
        <f>'11M - LPS'!AZ96</f>
        <v>1.9984999999999999E-2</v>
      </c>
      <c r="BA96" s="436">
        <f>'11M - LPS'!BA96</f>
        <v>1.9984999999999999E-2</v>
      </c>
      <c r="BB96" s="436">
        <f>'11M - LPS'!BB96</f>
        <v>3.295E-2</v>
      </c>
      <c r="BC96" s="436">
        <f>'11M - LPS'!BC96</f>
        <v>5.6022000000000002E-2</v>
      </c>
      <c r="BD96" s="436">
        <f>'11M - LPS'!BD96</f>
        <v>8.4661E-2</v>
      </c>
      <c r="BE96" s="436">
        <f>'11M - LPS'!BE96</f>
        <v>6.7922999999999997E-2</v>
      </c>
      <c r="BF96" s="436">
        <f>'11M - LPS'!BF96</f>
        <v>7.4856000000000006E-2</v>
      </c>
      <c r="BG96" s="436">
        <f>'11M - LPS'!BG96</f>
        <v>8.6939000000000002E-2</v>
      </c>
      <c r="BH96" s="436">
        <f>'11M - LPS'!BH96</f>
        <v>3.4375000000000003E-2</v>
      </c>
      <c r="BI96" s="436">
        <f>'11M - LPS'!BI96</f>
        <v>1.9984999999999999E-2</v>
      </c>
      <c r="BJ96" s="436">
        <f>'11M - LPS'!BJ96</f>
        <v>1.9984999999999999E-2</v>
      </c>
      <c r="BK96" s="436">
        <f>'11M - LPS'!BK96</f>
        <v>1.9984999999999999E-2</v>
      </c>
      <c r="BL96" s="436">
        <f>'11M - LPS'!BL96</f>
        <v>1.9984999999999999E-2</v>
      </c>
      <c r="BM96" s="436">
        <f>'11M - LPS'!BM96</f>
        <v>1.9984999999999999E-2</v>
      </c>
      <c r="BN96" s="436">
        <f>'11M - LPS'!BN96</f>
        <v>3.295E-2</v>
      </c>
      <c r="BO96" s="436">
        <f>'11M - LPS'!BO96</f>
        <v>5.6022000000000002E-2</v>
      </c>
      <c r="BP96" s="436">
        <f>'11M - LPS'!BP96</f>
        <v>8.4661E-2</v>
      </c>
      <c r="BQ96" s="436">
        <f>'11M - LPS'!BQ96</f>
        <v>6.7922999999999997E-2</v>
      </c>
      <c r="BR96" s="436">
        <f>'11M - LPS'!BR96</f>
        <v>7.4856000000000006E-2</v>
      </c>
      <c r="BS96" s="436">
        <f>'11M - LPS'!BS96</f>
        <v>8.6939000000000002E-2</v>
      </c>
      <c r="BT96" s="436">
        <f>'11M - LPS'!BT96</f>
        <v>3.4375000000000003E-2</v>
      </c>
      <c r="BU96" s="436">
        <f>'11M - LPS'!BU96</f>
        <v>1.9984999999999999E-2</v>
      </c>
      <c r="BV96" s="436">
        <f>'11M - LPS'!BV96</f>
        <v>1.9984999999999999E-2</v>
      </c>
      <c r="BW96" s="436">
        <f>'11M - LPS'!BW96</f>
        <v>1.9984999999999999E-2</v>
      </c>
      <c r="BX96" s="436">
        <f>'11M - LPS'!BX96</f>
        <v>1.9984999999999999E-2</v>
      </c>
      <c r="BY96" s="436">
        <f>'11M - LPS'!BY96</f>
        <v>1.9984999999999999E-2</v>
      </c>
      <c r="BZ96" s="436">
        <f>'11M - LPS'!BZ96</f>
        <v>3.295E-2</v>
      </c>
      <c r="CA96" s="436">
        <f>'11M - LPS'!CA96</f>
        <v>5.6022000000000002E-2</v>
      </c>
      <c r="CB96" s="436">
        <f>'11M - LPS'!CB96</f>
        <v>8.4661E-2</v>
      </c>
      <c r="CC96" s="436">
        <f>'11M - LPS'!CC96</f>
        <v>6.7922999999999997E-2</v>
      </c>
      <c r="CD96" s="436">
        <f>'11M - LPS'!CD96</f>
        <v>7.4856000000000006E-2</v>
      </c>
      <c r="CE96" s="436">
        <f>'11M - LPS'!CE96</f>
        <v>8.6939000000000002E-2</v>
      </c>
      <c r="CF96" s="436">
        <f>'11M - LPS'!CF96</f>
        <v>3.4375000000000003E-2</v>
      </c>
      <c r="CG96" s="436">
        <f>'11M - LPS'!CG96</f>
        <v>1.9984999999999999E-2</v>
      </c>
      <c r="CH96" s="442">
        <f>'11M - LPS'!CH96</f>
        <v>1.9984999999999999E-2</v>
      </c>
    </row>
    <row r="97" spans="1:86" x14ac:dyDescent="0.3">
      <c r="A97" s="598"/>
      <c r="B97" s="11" t="s">
        <v>22</v>
      </c>
      <c r="C97" s="412">
        <f>'11M - LPS'!C97</f>
        <v>2.2197000000000001E-2</v>
      </c>
      <c r="D97" s="412">
        <f>'11M - LPS'!D97</f>
        <v>2.2082999999999998E-2</v>
      </c>
      <c r="E97" s="412">
        <f>'11M - LPS'!E97</f>
        <v>2.0892999999999998E-2</v>
      </c>
      <c r="F97" s="412">
        <f>'11M - LPS'!F97</f>
        <v>2.1996999999999999E-2</v>
      </c>
      <c r="G97" s="412">
        <f>'11M - LPS'!G97</f>
        <v>2.0916000000000001E-2</v>
      </c>
      <c r="H97" s="412">
        <f>'11M - LPS'!H97</f>
        <v>2.3053000000000001E-2</v>
      </c>
      <c r="I97" s="436">
        <f>'11M - LPS'!I97</f>
        <v>2.2068000000000001E-2</v>
      </c>
      <c r="J97" s="436">
        <f>'11M - LPS'!J97</f>
        <v>2.2741000000000001E-2</v>
      </c>
      <c r="K97" s="436">
        <f>'11M - LPS'!K97</f>
        <v>2.2655999999999999E-2</v>
      </c>
      <c r="L97" s="436">
        <f>'11M - LPS'!L97</f>
        <v>2.0244000000000002E-2</v>
      </c>
      <c r="M97" s="436">
        <f>'11M - LPS'!M97</f>
        <v>2.0007E-2</v>
      </c>
      <c r="N97" s="436">
        <f>'11M - LPS'!N97</f>
        <v>2.0132000000000001E-2</v>
      </c>
      <c r="O97" s="436">
        <f>'11M - LPS'!O97</f>
        <v>2.1387E-2</v>
      </c>
      <c r="P97" s="436">
        <f>'11M - LPS'!P97</f>
        <v>2.1129999999999999E-2</v>
      </c>
      <c r="Q97" s="436">
        <f>'11M - LPS'!Q97</f>
        <v>2.0184000000000001E-2</v>
      </c>
      <c r="R97" s="436">
        <f>'11M - LPS'!R97</f>
        <v>2.1802999999999999E-2</v>
      </c>
      <c r="S97" s="436">
        <f>'11M - LPS'!S97</f>
        <v>2.0313000000000001E-2</v>
      </c>
      <c r="T97" s="436">
        <f>'11M - LPS'!T97</f>
        <v>2.2671E-2</v>
      </c>
      <c r="U97" s="436">
        <f>'11M - LPS'!U97</f>
        <v>2.2068000000000001E-2</v>
      </c>
      <c r="V97" s="436">
        <f>'11M - LPS'!V97</f>
        <v>2.2741000000000001E-2</v>
      </c>
      <c r="W97" s="436">
        <f>'11M - LPS'!W97</f>
        <v>2.2655999999999999E-2</v>
      </c>
      <c r="X97" s="436">
        <f>'11M - LPS'!X97</f>
        <v>2.0244000000000002E-2</v>
      </c>
      <c r="Y97" s="436">
        <f>'11M - LPS'!Y97</f>
        <v>2.0007E-2</v>
      </c>
      <c r="Z97" s="436">
        <f>'11M - LPS'!Z97</f>
        <v>2.0132000000000001E-2</v>
      </c>
      <c r="AA97" s="436">
        <f>'11M - LPS'!AA97</f>
        <v>2.1387E-2</v>
      </c>
      <c r="AB97" s="436">
        <f>'11M - LPS'!AB97</f>
        <v>2.1129999999999999E-2</v>
      </c>
      <c r="AC97" s="436">
        <f>'11M - LPS'!AC97</f>
        <v>2.0184000000000001E-2</v>
      </c>
      <c r="AD97" s="436">
        <f>'11M - LPS'!AD97</f>
        <v>2.1802999999999999E-2</v>
      </c>
      <c r="AE97" s="436">
        <f>'11M - LPS'!AE97</f>
        <v>2.0313000000000001E-2</v>
      </c>
      <c r="AF97" s="436">
        <f>'11M - LPS'!AF97</f>
        <v>2.2671E-2</v>
      </c>
      <c r="AG97" s="436">
        <f>'11M - LPS'!AG97</f>
        <v>2.2068000000000001E-2</v>
      </c>
      <c r="AH97" s="436">
        <f>'11M - LPS'!AH97</f>
        <v>2.2741000000000001E-2</v>
      </c>
      <c r="AI97" s="436">
        <f>'11M - LPS'!AI97</f>
        <v>2.2655999999999999E-2</v>
      </c>
      <c r="AJ97" s="436">
        <f>'11M - LPS'!AJ97</f>
        <v>2.0244000000000002E-2</v>
      </c>
      <c r="AK97" s="436">
        <f>'11M - LPS'!AK97</f>
        <v>2.0007E-2</v>
      </c>
      <c r="AL97" s="436">
        <f>'11M - LPS'!AL97</f>
        <v>2.0132000000000001E-2</v>
      </c>
      <c r="AM97" s="436">
        <f>'11M - LPS'!AM97</f>
        <v>2.1387E-2</v>
      </c>
      <c r="AN97" s="436">
        <f>'11M - LPS'!AN97</f>
        <v>2.1129999999999999E-2</v>
      </c>
      <c r="AO97" s="436">
        <f>'11M - LPS'!AO97</f>
        <v>2.0184000000000001E-2</v>
      </c>
      <c r="AP97" s="436">
        <f>'11M - LPS'!AP97</f>
        <v>2.1802999999999999E-2</v>
      </c>
      <c r="AQ97" s="436">
        <f>'11M - LPS'!AQ97</f>
        <v>2.0313000000000001E-2</v>
      </c>
      <c r="AR97" s="436">
        <f>'11M - LPS'!AR97</f>
        <v>2.2671E-2</v>
      </c>
      <c r="AS97" s="436">
        <f>'11M - LPS'!AS97</f>
        <v>2.2068000000000001E-2</v>
      </c>
      <c r="AT97" s="436">
        <f>'11M - LPS'!AT97</f>
        <v>2.2741000000000001E-2</v>
      </c>
      <c r="AU97" s="436">
        <f>'11M - LPS'!AU97</f>
        <v>2.2655999999999999E-2</v>
      </c>
      <c r="AV97" s="436">
        <f>'11M - LPS'!AV97</f>
        <v>2.0244000000000002E-2</v>
      </c>
      <c r="AW97" s="436">
        <f>'11M - LPS'!AW97</f>
        <v>2.0007E-2</v>
      </c>
      <c r="AX97" s="436">
        <f>'11M - LPS'!AX97</f>
        <v>2.0132000000000001E-2</v>
      </c>
      <c r="AY97" s="436">
        <f>'11M - LPS'!AY97</f>
        <v>2.1387E-2</v>
      </c>
      <c r="AZ97" s="436">
        <f>'11M - LPS'!AZ97</f>
        <v>2.1129999999999999E-2</v>
      </c>
      <c r="BA97" s="436">
        <f>'11M - LPS'!BA97</f>
        <v>2.0184000000000001E-2</v>
      </c>
      <c r="BB97" s="436">
        <f>'11M - LPS'!BB97</f>
        <v>2.1802999999999999E-2</v>
      </c>
      <c r="BC97" s="436">
        <f>'11M - LPS'!BC97</f>
        <v>2.0313000000000001E-2</v>
      </c>
      <c r="BD97" s="436">
        <f>'11M - LPS'!BD97</f>
        <v>2.2671E-2</v>
      </c>
      <c r="BE97" s="436">
        <f>'11M - LPS'!BE97</f>
        <v>2.2068000000000001E-2</v>
      </c>
      <c r="BF97" s="436">
        <f>'11M - LPS'!BF97</f>
        <v>2.2741000000000001E-2</v>
      </c>
      <c r="BG97" s="436">
        <f>'11M - LPS'!BG97</f>
        <v>2.2655999999999999E-2</v>
      </c>
      <c r="BH97" s="436">
        <f>'11M - LPS'!BH97</f>
        <v>2.0244000000000002E-2</v>
      </c>
      <c r="BI97" s="436">
        <f>'11M - LPS'!BI97</f>
        <v>2.0007E-2</v>
      </c>
      <c r="BJ97" s="436">
        <f>'11M - LPS'!BJ97</f>
        <v>2.0132000000000001E-2</v>
      </c>
      <c r="BK97" s="436">
        <f>'11M - LPS'!BK97</f>
        <v>2.1387E-2</v>
      </c>
      <c r="BL97" s="436">
        <f>'11M - LPS'!BL97</f>
        <v>2.1129999999999999E-2</v>
      </c>
      <c r="BM97" s="436">
        <f>'11M - LPS'!BM97</f>
        <v>2.0184000000000001E-2</v>
      </c>
      <c r="BN97" s="436">
        <f>'11M - LPS'!BN97</f>
        <v>2.1802999999999999E-2</v>
      </c>
      <c r="BO97" s="436">
        <f>'11M - LPS'!BO97</f>
        <v>2.0313000000000001E-2</v>
      </c>
      <c r="BP97" s="436">
        <f>'11M - LPS'!BP97</f>
        <v>2.2671E-2</v>
      </c>
      <c r="BQ97" s="436">
        <f>'11M - LPS'!BQ97</f>
        <v>2.2068000000000001E-2</v>
      </c>
      <c r="BR97" s="436">
        <f>'11M - LPS'!BR97</f>
        <v>2.2741000000000001E-2</v>
      </c>
      <c r="BS97" s="436">
        <f>'11M - LPS'!BS97</f>
        <v>2.2655999999999999E-2</v>
      </c>
      <c r="BT97" s="436">
        <f>'11M - LPS'!BT97</f>
        <v>2.0244000000000002E-2</v>
      </c>
      <c r="BU97" s="436">
        <f>'11M - LPS'!BU97</f>
        <v>2.0007E-2</v>
      </c>
      <c r="BV97" s="436">
        <f>'11M - LPS'!BV97</f>
        <v>2.0132000000000001E-2</v>
      </c>
      <c r="BW97" s="436">
        <f>'11M - LPS'!BW97</f>
        <v>2.1387E-2</v>
      </c>
      <c r="BX97" s="436">
        <f>'11M - LPS'!BX97</f>
        <v>2.1129999999999999E-2</v>
      </c>
      <c r="BY97" s="436">
        <f>'11M - LPS'!BY97</f>
        <v>2.0184000000000001E-2</v>
      </c>
      <c r="BZ97" s="436">
        <f>'11M - LPS'!BZ97</f>
        <v>2.1802999999999999E-2</v>
      </c>
      <c r="CA97" s="436">
        <f>'11M - LPS'!CA97</f>
        <v>2.0313000000000001E-2</v>
      </c>
      <c r="CB97" s="436">
        <f>'11M - LPS'!CB97</f>
        <v>2.2671E-2</v>
      </c>
      <c r="CC97" s="436">
        <f>'11M - LPS'!CC97</f>
        <v>2.2068000000000001E-2</v>
      </c>
      <c r="CD97" s="436">
        <f>'11M - LPS'!CD97</f>
        <v>2.2741000000000001E-2</v>
      </c>
      <c r="CE97" s="436">
        <f>'11M - LPS'!CE97</f>
        <v>2.2655999999999999E-2</v>
      </c>
      <c r="CF97" s="436">
        <f>'11M - LPS'!CF97</f>
        <v>2.0244000000000002E-2</v>
      </c>
      <c r="CG97" s="436">
        <f>'11M - LPS'!CG97</f>
        <v>2.0007E-2</v>
      </c>
      <c r="CH97" s="442">
        <f>'11M - LPS'!CH97</f>
        <v>2.0132000000000001E-2</v>
      </c>
    </row>
    <row r="98" spans="1:86" x14ac:dyDescent="0.3">
      <c r="A98" s="598"/>
      <c r="B98" s="11" t="s">
        <v>9</v>
      </c>
      <c r="C98" s="412">
        <f>'11M - LPS'!C98</f>
        <v>3.4140999999999998E-2</v>
      </c>
      <c r="D98" s="412">
        <f>'11M - LPS'!D98</f>
        <v>3.3374000000000001E-2</v>
      </c>
      <c r="E98" s="412">
        <f>'11M - LPS'!E98</f>
        <v>3.3221000000000001E-2</v>
      </c>
      <c r="F98" s="412">
        <f>'11M - LPS'!F98</f>
        <v>3.3128999999999999E-2</v>
      </c>
      <c r="G98" s="412">
        <f>'11M - LPS'!G98</f>
        <v>3.0651000000000001E-2</v>
      </c>
      <c r="H98" s="412">
        <f>'11M - LPS'!H98</f>
        <v>2.2435E-2</v>
      </c>
      <c r="I98" s="436">
        <f>'11M - LPS'!I98</f>
        <v>2.1971999999999998E-2</v>
      </c>
      <c r="J98" s="436">
        <f>'11M - LPS'!J98</f>
        <v>2.1971999999999998E-2</v>
      </c>
      <c r="K98" s="436">
        <f>'11M - LPS'!K98</f>
        <v>5.8374000000000002E-2</v>
      </c>
      <c r="L98" s="436">
        <f>'11M - LPS'!L98</f>
        <v>3.7201999999999999E-2</v>
      </c>
      <c r="M98" s="436">
        <f>'11M - LPS'!M98</f>
        <v>3.8538000000000003E-2</v>
      </c>
      <c r="N98" s="436">
        <f>'11M - LPS'!N98</f>
        <v>2.7269000000000002E-2</v>
      </c>
      <c r="O98" s="436">
        <f>'11M - LPS'!O98</f>
        <v>3.2084000000000001E-2</v>
      </c>
      <c r="P98" s="436">
        <f>'11M - LPS'!P98</f>
        <v>3.0349999999999999E-2</v>
      </c>
      <c r="Q98" s="436">
        <f>'11M - LPS'!Q98</f>
        <v>3.0592000000000001E-2</v>
      </c>
      <c r="R98" s="436">
        <f>'11M - LPS'!R98</f>
        <v>3.6262000000000003E-2</v>
      </c>
      <c r="S98" s="436">
        <f>'11M - LPS'!S98</f>
        <v>3.3402000000000001E-2</v>
      </c>
      <c r="T98" s="436">
        <f>'11M - LPS'!T98</f>
        <v>2.1971999999999998E-2</v>
      </c>
      <c r="U98" s="436">
        <f>'11M - LPS'!U98</f>
        <v>2.1971999999999998E-2</v>
      </c>
      <c r="V98" s="436">
        <f>'11M - LPS'!V98</f>
        <v>2.1971999999999998E-2</v>
      </c>
      <c r="W98" s="436">
        <f>'11M - LPS'!W98</f>
        <v>5.8374000000000002E-2</v>
      </c>
      <c r="X98" s="436">
        <f>'11M - LPS'!X98</f>
        <v>3.7201999999999999E-2</v>
      </c>
      <c r="Y98" s="436">
        <f>'11M - LPS'!Y98</f>
        <v>3.8538000000000003E-2</v>
      </c>
      <c r="Z98" s="436">
        <f>'11M - LPS'!Z98</f>
        <v>2.7269000000000002E-2</v>
      </c>
      <c r="AA98" s="436">
        <f>'11M - LPS'!AA98</f>
        <v>3.2084000000000001E-2</v>
      </c>
      <c r="AB98" s="436">
        <f>'11M - LPS'!AB98</f>
        <v>3.0349999999999999E-2</v>
      </c>
      <c r="AC98" s="436">
        <f>'11M - LPS'!AC98</f>
        <v>3.0592000000000001E-2</v>
      </c>
      <c r="AD98" s="436">
        <f>'11M - LPS'!AD98</f>
        <v>3.6262000000000003E-2</v>
      </c>
      <c r="AE98" s="436">
        <f>'11M - LPS'!AE98</f>
        <v>3.3402000000000001E-2</v>
      </c>
      <c r="AF98" s="436">
        <f>'11M - LPS'!AF98</f>
        <v>2.1971999999999998E-2</v>
      </c>
      <c r="AG98" s="436">
        <f>'11M - LPS'!AG98</f>
        <v>2.1971999999999998E-2</v>
      </c>
      <c r="AH98" s="436">
        <f>'11M - LPS'!AH98</f>
        <v>2.1971999999999998E-2</v>
      </c>
      <c r="AI98" s="436">
        <f>'11M - LPS'!AI98</f>
        <v>5.8374000000000002E-2</v>
      </c>
      <c r="AJ98" s="436">
        <f>'11M - LPS'!AJ98</f>
        <v>3.7201999999999999E-2</v>
      </c>
      <c r="AK98" s="436">
        <f>'11M - LPS'!AK98</f>
        <v>3.8538000000000003E-2</v>
      </c>
      <c r="AL98" s="436">
        <f>'11M - LPS'!AL98</f>
        <v>2.7269000000000002E-2</v>
      </c>
      <c r="AM98" s="436">
        <f>'11M - LPS'!AM98</f>
        <v>3.2084000000000001E-2</v>
      </c>
      <c r="AN98" s="436">
        <f>'11M - LPS'!AN98</f>
        <v>3.0349999999999999E-2</v>
      </c>
      <c r="AO98" s="436">
        <f>'11M - LPS'!AO98</f>
        <v>3.0592000000000001E-2</v>
      </c>
      <c r="AP98" s="436">
        <f>'11M - LPS'!AP98</f>
        <v>3.6262000000000003E-2</v>
      </c>
      <c r="AQ98" s="436">
        <f>'11M - LPS'!AQ98</f>
        <v>3.3402000000000001E-2</v>
      </c>
      <c r="AR98" s="436">
        <f>'11M - LPS'!AR98</f>
        <v>2.1971999999999998E-2</v>
      </c>
      <c r="AS98" s="436">
        <f>'11M - LPS'!AS98</f>
        <v>2.1971999999999998E-2</v>
      </c>
      <c r="AT98" s="436">
        <f>'11M - LPS'!AT98</f>
        <v>2.1971999999999998E-2</v>
      </c>
      <c r="AU98" s="436">
        <f>'11M - LPS'!AU98</f>
        <v>5.8374000000000002E-2</v>
      </c>
      <c r="AV98" s="436">
        <f>'11M - LPS'!AV98</f>
        <v>3.7201999999999999E-2</v>
      </c>
      <c r="AW98" s="436">
        <f>'11M - LPS'!AW98</f>
        <v>3.8538000000000003E-2</v>
      </c>
      <c r="AX98" s="436">
        <f>'11M - LPS'!AX98</f>
        <v>2.7269000000000002E-2</v>
      </c>
      <c r="AY98" s="436">
        <f>'11M - LPS'!AY98</f>
        <v>3.2084000000000001E-2</v>
      </c>
      <c r="AZ98" s="436">
        <f>'11M - LPS'!AZ98</f>
        <v>3.0349999999999999E-2</v>
      </c>
      <c r="BA98" s="436">
        <f>'11M - LPS'!BA98</f>
        <v>3.0592000000000001E-2</v>
      </c>
      <c r="BB98" s="436">
        <f>'11M - LPS'!BB98</f>
        <v>3.6262000000000003E-2</v>
      </c>
      <c r="BC98" s="436">
        <f>'11M - LPS'!BC98</f>
        <v>3.3402000000000001E-2</v>
      </c>
      <c r="BD98" s="436">
        <f>'11M - LPS'!BD98</f>
        <v>2.1971999999999998E-2</v>
      </c>
      <c r="BE98" s="436">
        <f>'11M - LPS'!BE98</f>
        <v>2.1971999999999998E-2</v>
      </c>
      <c r="BF98" s="436">
        <f>'11M - LPS'!BF98</f>
        <v>2.1971999999999998E-2</v>
      </c>
      <c r="BG98" s="436">
        <f>'11M - LPS'!BG98</f>
        <v>5.8374000000000002E-2</v>
      </c>
      <c r="BH98" s="436">
        <f>'11M - LPS'!BH98</f>
        <v>3.7201999999999999E-2</v>
      </c>
      <c r="BI98" s="436">
        <f>'11M - LPS'!BI98</f>
        <v>3.8538000000000003E-2</v>
      </c>
      <c r="BJ98" s="436">
        <f>'11M - LPS'!BJ98</f>
        <v>2.7269000000000002E-2</v>
      </c>
      <c r="BK98" s="436">
        <f>'11M - LPS'!BK98</f>
        <v>3.2084000000000001E-2</v>
      </c>
      <c r="BL98" s="436">
        <f>'11M - LPS'!BL98</f>
        <v>3.0349999999999999E-2</v>
      </c>
      <c r="BM98" s="436">
        <f>'11M - LPS'!BM98</f>
        <v>3.0592000000000001E-2</v>
      </c>
      <c r="BN98" s="436">
        <f>'11M - LPS'!BN98</f>
        <v>3.6262000000000003E-2</v>
      </c>
      <c r="BO98" s="436">
        <f>'11M - LPS'!BO98</f>
        <v>3.3402000000000001E-2</v>
      </c>
      <c r="BP98" s="436">
        <f>'11M - LPS'!BP98</f>
        <v>2.1971999999999998E-2</v>
      </c>
      <c r="BQ98" s="436">
        <f>'11M - LPS'!BQ98</f>
        <v>2.1971999999999998E-2</v>
      </c>
      <c r="BR98" s="436">
        <f>'11M - LPS'!BR98</f>
        <v>2.1971999999999998E-2</v>
      </c>
      <c r="BS98" s="436">
        <f>'11M - LPS'!BS98</f>
        <v>5.8374000000000002E-2</v>
      </c>
      <c r="BT98" s="436">
        <f>'11M - LPS'!BT98</f>
        <v>3.7201999999999999E-2</v>
      </c>
      <c r="BU98" s="436">
        <f>'11M - LPS'!BU98</f>
        <v>3.8538000000000003E-2</v>
      </c>
      <c r="BV98" s="436">
        <f>'11M - LPS'!BV98</f>
        <v>2.7269000000000002E-2</v>
      </c>
      <c r="BW98" s="436">
        <f>'11M - LPS'!BW98</f>
        <v>3.2084000000000001E-2</v>
      </c>
      <c r="BX98" s="436">
        <f>'11M - LPS'!BX98</f>
        <v>3.0349999999999999E-2</v>
      </c>
      <c r="BY98" s="436">
        <f>'11M - LPS'!BY98</f>
        <v>3.0592000000000001E-2</v>
      </c>
      <c r="BZ98" s="436">
        <f>'11M - LPS'!BZ98</f>
        <v>3.6262000000000003E-2</v>
      </c>
      <c r="CA98" s="436">
        <f>'11M - LPS'!CA98</f>
        <v>3.3402000000000001E-2</v>
      </c>
      <c r="CB98" s="436">
        <f>'11M - LPS'!CB98</f>
        <v>2.1971999999999998E-2</v>
      </c>
      <c r="CC98" s="436">
        <f>'11M - LPS'!CC98</f>
        <v>2.1971999999999998E-2</v>
      </c>
      <c r="CD98" s="436">
        <f>'11M - LPS'!CD98</f>
        <v>2.1971999999999998E-2</v>
      </c>
      <c r="CE98" s="436">
        <f>'11M - LPS'!CE98</f>
        <v>5.8374000000000002E-2</v>
      </c>
      <c r="CF98" s="436">
        <f>'11M - LPS'!CF98</f>
        <v>3.7201999999999999E-2</v>
      </c>
      <c r="CG98" s="436">
        <f>'11M - LPS'!CG98</f>
        <v>3.8538000000000003E-2</v>
      </c>
      <c r="CH98" s="442">
        <f>'11M - LPS'!CH98</f>
        <v>2.7269000000000002E-2</v>
      </c>
    </row>
    <row r="99" spans="1:86" x14ac:dyDescent="0.3">
      <c r="A99" s="598"/>
      <c r="B99" s="11" t="s">
        <v>3</v>
      </c>
      <c r="C99" s="412">
        <f>'11M - LPS'!C99</f>
        <v>3.4140999999999998E-2</v>
      </c>
      <c r="D99" s="412">
        <f>'11M - LPS'!D99</f>
        <v>3.3355000000000003E-2</v>
      </c>
      <c r="E99" s="412">
        <f>'11M - LPS'!E99</f>
        <v>3.2818E-2</v>
      </c>
      <c r="F99" s="412">
        <f>'11M - LPS'!F99</f>
        <v>3.0006000000000001E-2</v>
      </c>
      <c r="G99" s="412">
        <f>'11M - LPS'!G99</f>
        <v>3.9079000000000003E-2</v>
      </c>
      <c r="H99" s="412">
        <f>'11M - LPS'!H99</f>
        <v>7.7214000000000005E-2</v>
      </c>
      <c r="I99" s="436">
        <f>'11M - LPS'!I99</f>
        <v>6.7433000000000007E-2</v>
      </c>
      <c r="J99" s="436">
        <f>'11M - LPS'!J99</f>
        <v>7.4159000000000003E-2</v>
      </c>
      <c r="K99" s="436">
        <f>'11M - LPS'!K99</f>
        <v>8.1517000000000006E-2</v>
      </c>
      <c r="L99" s="436">
        <f>'11M - LPS'!L99</f>
        <v>3.4575000000000002E-2</v>
      </c>
      <c r="M99" s="436">
        <f>'11M - LPS'!M99</f>
        <v>3.7659999999999999E-2</v>
      </c>
      <c r="N99" s="436">
        <f>'11M - LPS'!N99</f>
        <v>2.7265999999999999E-2</v>
      </c>
      <c r="O99" s="436">
        <f>'11M - LPS'!O99</f>
        <v>3.2084000000000001E-2</v>
      </c>
      <c r="P99" s="436">
        <f>'11M - LPS'!P99</f>
        <v>3.0335000000000001E-2</v>
      </c>
      <c r="Q99" s="436">
        <f>'11M - LPS'!Q99</f>
        <v>3.0248000000000001E-2</v>
      </c>
      <c r="R99" s="436">
        <f>'11M - LPS'!R99</f>
        <v>3.2205999999999999E-2</v>
      </c>
      <c r="S99" s="436">
        <f>'11M - LPS'!S99</f>
        <v>4.5136000000000003E-2</v>
      </c>
      <c r="T99" s="436">
        <f>'11M - LPS'!T99</f>
        <v>8.3406999999999995E-2</v>
      </c>
      <c r="U99" s="436">
        <f>'11M - LPS'!U99</f>
        <v>6.7433000000000007E-2</v>
      </c>
      <c r="V99" s="436">
        <f>'11M - LPS'!V99</f>
        <v>7.4159000000000003E-2</v>
      </c>
      <c r="W99" s="436">
        <f>'11M - LPS'!W99</f>
        <v>8.1517000000000006E-2</v>
      </c>
      <c r="X99" s="436">
        <f>'11M - LPS'!X99</f>
        <v>3.4575000000000002E-2</v>
      </c>
      <c r="Y99" s="436">
        <f>'11M - LPS'!Y99</f>
        <v>3.7659999999999999E-2</v>
      </c>
      <c r="Z99" s="436">
        <f>'11M - LPS'!Z99</f>
        <v>2.7265999999999999E-2</v>
      </c>
      <c r="AA99" s="436">
        <f>'11M - LPS'!AA99</f>
        <v>3.2084000000000001E-2</v>
      </c>
      <c r="AB99" s="436">
        <f>'11M - LPS'!AB99</f>
        <v>3.0335000000000001E-2</v>
      </c>
      <c r="AC99" s="436">
        <f>'11M - LPS'!AC99</f>
        <v>3.0248000000000001E-2</v>
      </c>
      <c r="AD99" s="436">
        <f>'11M - LPS'!AD99</f>
        <v>3.2205999999999999E-2</v>
      </c>
      <c r="AE99" s="436">
        <f>'11M - LPS'!AE99</f>
        <v>4.5136000000000003E-2</v>
      </c>
      <c r="AF99" s="436">
        <f>'11M - LPS'!AF99</f>
        <v>8.3406999999999995E-2</v>
      </c>
      <c r="AG99" s="436">
        <f>'11M - LPS'!AG99</f>
        <v>6.7433000000000007E-2</v>
      </c>
      <c r="AH99" s="436">
        <f>'11M - LPS'!AH99</f>
        <v>7.4159000000000003E-2</v>
      </c>
      <c r="AI99" s="436">
        <f>'11M - LPS'!AI99</f>
        <v>8.1517000000000006E-2</v>
      </c>
      <c r="AJ99" s="436">
        <f>'11M - LPS'!AJ99</f>
        <v>3.4575000000000002E-2</v>
      </c>
      <c r="AK99" s="436">
        <f>'11M - LPS'!AK99</f>
        <v>3.7659999999999999E-2</v>
      </c>
      <c r="AL99" s="436">
        <f>'11M - LPS'!AL99</f>
        <v>2.7265999999999999E-2</v>
      </c>
      <c r="AM99" s="436">
        <f>'11M - LPS'!AM99</f>
        <v>3.2084000000000001E-2</v>
      </c>
      <c r="AN99" s="436">
        <f>'11M - LPS'!AN99</f>
        <v>3.0335000000000001E-2</v>
      </c>
      <c r="AO99" s="436">
        <f>'11M - LPS'!AO99</f>
        <v>3.0248000000000001E-2</v>
      </c>
      <c r="AP99" s="436">
        <f>'11M - LPS'!AP99</f>
        <v>3.2205999999999999E-2</v>
      </c>
      <c r="AQ99" s="436">
        <f>'11M - LPS'!AQ99</f>
        <v>4.5136000000000003E-2</v>
      </c>
      <c r="AR99" s="436">
        <f>'11M - LPS'!AR99</f>
        <v>8.3406999999999995E-2</v>
      </c>
      <c r="AS99" s="436">
        <f>'11M - LPS'!AS99</f>
        <v>6.7433000000000007E-2</v>
      </c>
      <c r="AT99" s="436">
        <f>'11M - LPS'!AT99</f>
        <v>7.4159000000000003E-2</v>
      </c>
      <c r="AU99" s="436">
        <f>'11M - LPS'!AU99</f>
        <v>8.1517000000000006E-2</v>
      </c>
      <c r="AV99" s="436">
        <f>'11M - LPS'!AV99</f>
        <v>3.4575000000000002E-2</v>
      </c>
      <c r="AW99" s="436">
        <f>'11M - LPS'!AW99</f>
        <v>3.7659999999999999E-2</v>
      </c>
      <c r="AX99" s="436">
        <f>'11M - LPS'!AX99</f>
        <v>2.7265999999999999E-2</v>
      </c>
      <c r="AY99" s="436">
        <f>'11M - LPS'!AY99</f>
        <v>3.2084000000000001E-2</v>
      </c>
      <c r="AZ99" s="436">
        <f>'11M - LPS'!AZ99</f>
        <v>3.0335000000000001E-2</v>
      </c>
      <c r="BA99" s="436">
        <f>'11M - LPS'!BA99</f>
        <v>3.0248000000000001E-2</v>
      </c>
      <c r="BB99" s="436">
        <f>'11M - LPS'!BB99</f>
        <v>3.2205999999999999E-2</v>
      </c>
      <c r="BC99" s="436">
        <f>'11M - LPS'!BC99</f>
        <v>4.5136000000000003E-2</v>
      </c>
      <c r="BD99" s="436">
        <f>'11M - LPS'!BD99</f>
        <v>8.3406999999999995E-2</v>
      </c>
      <c r="BE99" s="436">
        <f>'11M - LPS'!BE99</f>
        <v>6.7433000000000007E-2</v>
      </c>
      <c r="BF99" s="436">
        <f>'11M - LPS'!BF99</f>
        <v>7.4159000000000003E-2</v>
      </c>
      <c r="BG99" s="436">
        <f>'11M - LPS'!BG99</f>
        <v>8.1517000000000006E-2</v>
      </c>
      <c r="BH99" s="436">
        <f>'11M - LPS'!BH99</f>
        <v>3.4575000000000002E-2</v>
      </c>
      <c r="BI99" s="436">
        <f>'11M - LPS'!BI99</f>
        <v>3.7659999999999999E-2</v>
      </c>
      <c r="BJ99" s="436">
        <f>'11M - LPS'!BJ99</f>
        <v>2.7265999999999999E-2</v>
      </c>
      <c r="BK99" s="436">
        <f>'11M - LPS'!BK99</f>
        <v>3.2084000000000001E-2</v>
      </c>
      <c r="BL99" s="436">
        <f>'11M - LPS'!BL99</f>
        <v>3.0335000000000001E-2</v>
      </c>
      <c r="BM99" s="436">
        <f>'11M - LPS'!BM99</f>
        <v>3.0248000000000001E-2</v>
      </c>
      <c r="BN99" s="436">
        <f>'11M - LPS'!BN99</f>
        <v>3.2205999999999999E-2</v>
      </c>
      <c r="BO99" s="436">
        <f>'11M - LPS'!BO99</f>
        <v>4.5136000000000003E-2</v>
      </c>
      <c r="BP99" s="436">
        <f>'11M - LPS'!BP99</f>
        <v>8.3406999999999995E-2</v>
      </c>
      <c r="BQ99" s="436">
        <f>'11M - LPS'!BQ99</f>
        <v>6.7433000000000007E-2</v>
      </c>
      <c r="BR99" s="436">
        <f>'11M - LPS'!BR99</f>
        <v>7.4159000000000003E-2</v>
      </c>
      <c r="BS99" s="436">
        <f>'11M - LPS'!BS99</f>
        <v>8.1517000000000006E-2</v>
      </c>
      <c r="BT99" s="436">
        <f>'11M - LPS'!BT99</f>
        <v>3.4575000000000002E-2</v>
      </c>
      <c r="BU99" s="436">
        <f>'11M - LPS'!BU99</f>
        <v>3.7659999999999999E-2</v>
      </c>
      <c r="BV99" s="436">
        <f>'11M - LPS'!BV99</f>
        <v>2.7265999999999999E-2</v>
      </c>
      <c r="BW99" s="436">
        <f>'11M - LPS'!BW99</f>
        <v>3.2084000000000001E-2</v>
      </c>
      <c r="BX99" s="436">
        <f>'11M - LPS'!BX99</f>
        <v>3.0335000000000001E-2</v>
      </c>
      <c r="BY99" s="436">
        <f>'11M - LPS'!BY99</f>
        <v>3.0248000000000001E-2</v>
      </c>
      <c r="BZ99" s="436">
        <f>'11M - LPS'!BZ99</f>
        <v>3.2205999999999999E-2</v>
      </c>
      <c r="CA99" s="436">
        <f>'11M - LPS'!CA99</f>
        <v>4.5136000000000003E-2</v>
      </c>
      <c r="CB99" s="436">
        <f>'11M - LPS'!CB99</f>
        <v>8.3406999999999995E-2</v>
      </c>
      <c r="CC99" s="436">
        <f>'11M - LPS'!CC99</f>
        <v>6.7433000000000007E-2</v>
      </c>
      <c r="CD99" s="436">
        <f>'11M - LPS'!CD99</f>
        <v>7.4159000000000003E-2</v>
      </c>
      <c r="CE99" s="436">
        <f>'11M - LPS'!CE99</f>
        <v>8.1517000000000006E-2</v>
      </c>
      <c r="CF99" s="436">
        <f>'11M - LPS'!CF99</f>
        <v>3.4575000000000002E-2</v>
      </c>
      <c r="CG99" s="436">
        <f>'11M - LPS'!CG99</f>
        <v>3.7659999999999999E-2</v>
      </c>
      <c r="CH99" s="442">
        <f>'11M - LPS'!CH99</f>
        <v>2.7265999999999999E-2</v>
      </c>
    </row>
    <row r="100" spans="1:86" x14ac:dyDescent="0.3">
      <c r="A100" s="598"/>
      <c r="B100" s="11" t="s">
        <v>4</v>
      </c>
      <c r="C100" s="412">
        <f>'11M - LPS'!C100</f>
        <v>3.0648000000000002E-2</v>
      </c>
      <c r="D100" s="412">
        <f>'11M - LPS'!D100</f>
        <v>2.9905999999999999E-2</v>
      </c>
      <c r="E100" s="412">
        <f>'11M - LPS'!E100</f>
        <v>3.1116999999999999E-2</v>
      </c>
      <c r="F100" s="412">
        <f>'11M - LPS'!F100</f>
        <v>3.2096E-2</v>
      </c>
      <c r="G100" s="412">
        <f>'11M - LPS'!G100</f>
        <v>3.4242000000000002E-2</v>
      </c>
      <c r="H100" s="412">
        <f>'11M - LPS'!H100</f>
        <v>5.8727000000000001E-2</v>
      </c>
      <c r="I100" s="436">
        <f>'11M - LPS'!I100</f>
        <v>6.1244E-2</v>
      </c>
      <c r="J100" s="436">
        <f>'11M - LPS'!J100</f>
        <v>5.9843E-2</v>
      </c>
      <c r="K100" s="436">
        <f>'11M - LPS'!K100</f>
        <v>5.8082000000000002E-2</v>
      </c>
      <c r="L100" s="436">
        <f>'11M - LPS'!L100</f>
        <v>3.9397000000000001E-2</v>
      </c>
      <c r="M100" s="436">
        <f>'11M - LPS'!M100</f>
        <v>3.2080999999999998E-2</v>
      </c>
      <c r="N100" s="436">
        <f>'11M - LPS'!N100</f>
        <v>2.8632999999999999E-2</v>
      </c>
      <c r="O100" s="436">
        <f>'11M - LPS'!O100</f>
        <v>2.904E-2</v>
      </c>
      <c r="P100" s="436">
        <f>'11M - LPS'!P100</f>
        <v>2.7428999999999999E-2</v>
      </c>
      <c r="Q100" s="436">
        <f>'11M - LPS'!Q100</f>
        <v>2.8795000000000001E-2</v>
      </c>
      <c r="R100" s="436">
        <f>'11M - LPS'!R100</f>
        <v>3.4922000000000002E-2</v>
      </c>
      <c r="S100" s="436">
        <f>'11M - LPS'!S100</f>
        <v>3.8471999999999999E-2</v>
      </c>
      <c r="T100" s="436">
        <f>'11M - LPS'!T100</f>
        <v>6.3131999999999994E-2</v>
      </c>
      <c r="U100" s="436">
        <f>'11M - LPS'!U100</f>
        <v>6.1244E-2</v>
      </c>
      <c r="V100" s="436">
        <f>'11M - LPS'!V100</f>
        <v>5.9843E-2</v>
      </c>
      <c r="W100" s="436">
        <f>'11M - LPS'!W100</f>
        <v>5.8082000000000002E-2</v>
      </c>
      <c r="X100" s="436">
        <f>'11M - LPS'!X100</f>
        <v>3.9397000000000001E-2</v>
      </c>
      <c r="Y100" s="436">
        <f>'11M - LPS'!Y100</f>
        <v>3.2080999999999998E-2</v>
      </c>
      <c r="Z100" s="436">
        <f>'11M - LPS'!Z100</f>
        <v>2.8632999999999999E-2</v>
      </c>
      <c r="AA100" s="436">
        <f>'11M - LPS'!AA100</f>
        <v>2.904E-2</v>
      </c>
      <c r="AB100" s="436">
        <f>'11M - LPS'!AB100</f>
        <v>2.7428999999999999E-2</v>
      </c>
      <c r="AC100" s="436">
        <f>'11M - LPS'!AC100</f>
        <v>2.8795000000000001E-2</v>
      </c>
      <c r="AD100" s="436">
        <f>'11M - LPS'!AD100</f>
        <v>3.4922000000000002E-2</v>
      </c>
      <c r="AE100" s="436">
        <f>'11M - LPS'!AE100</f>
        <v>3.8471999999999999E-2</v>
      </c>
      <c r="AF100" s="436">
        <f>'11M - LPS'!AF100</f>
        <v>6.3131999999999994E-2</v>
      </c>
      <c r="AG100" s="436">
        <f>'11M - LPS'!AG100</f>
        <v>6.1244E-2</v>
      </c>
      <c r="AH100" s="436">
        <f>'11M - LPS'!AH100</f>
        <v>5.9843E-2</v>
      </c>
      <c r="AI100" s="436">
        <f>'11M - LPS'!AI100</f>
        <v>5.8082000000000002E-2</v>
      </c>
      <c r="AJ100" s="436">
        <f>'11M - LPS'!AJ100</f>
        <v>3.9397000000000001E-2</v>
      </c>
      <c r="AK100" s="436">
        <f>'11M - LPS'!AK100</f>
        <v>3.2080999999999998E-2</v>
      </c>
      <c r="AL100" s="436">
        <f>'11M - LPS'!AL100</f>
        <v>2.8632999999999999E-2</v>
      </c>
      <c r="AM100" s="436">
        <f>'11M - LPS'!AM100</f>
        <v>2.904E-2</v>
      </c>
      <c r="AN100" s="436">
        <f>'11M - LPS'!AN100</f>
        <v>2.7428999999999999E-2</v>
      </c>
      <c r="AO100" s="436">
        <f>'11M - LPS'!AO100</f>
        <v>2.8795000000000001E-2</v>
      </c>
      <c r="AP100" s="436">
        <f>'11M - LPS'!AP100</f>
        <v>3.4922000000000002E-2</v>
      </c>
      <c r="AQ100" s="436">
        <f>'11M - LPS'!AQ100</f>
        <v>3.8471999999999999E-2</v>
      </c>
      <c r="AR100" s="436">
        <f>'11M - LPS'!AR100</f>
        <v>6.3131999999999994E-2</v>
      </c>
      <c r="AS100" s="436">
        <f>'11M - LPS'!AS100</f>
        <v>6.1244E-2</v>
      </c>
      <c r="AT100" s="436">
        <f>'11M - LPS'!AT100</f>
        <v>5.9843E-2</v>
      </c>
      <c r="AU100" s="436">
        <f>'11M - LPS'!AU100</f>
        <v>5.8082000000000002E-2</v>
      </c>
      <c r="AV100" s="436">
        <f>'11M - LPS'!AV100</f>
        <v>3.9397000000000001E-2</v>
      </c>
      <c r="AW100" s="436">
        <f>'11M - LPS'!AW100</f>
        <v>3.2080999999999998E-2</v>
      </c>
      <c r="AX100" s="436">
        <f>'11M - LPS'!AX100</f>
        <v>2.8632999999999999E-2</v>
      </c>
      <c r="AY100" s="436">
        <f>'11M - LPS'!AY100</f>
        <v>2.904E-2</v>
      </c>
      <c r="AZ100" s="436">
        <f>'11M - LPS'!AZ100</f>
        <v>2.7428999999999999E-2</v>
      </c>
      <c r="BA100" s="436">
        <f>'11M - LPS'!BA100</f>
        <v>2.8795000000000001E-2</v>
      </c>
      <c r="BB100" s="436">
        <f>'11M - LPS'!BB100</f>
        <v>3.4922000000000002E-2</v>
      </c>
      <c r="BC100" s="436">
        <f>'11M - LPS'!BC100</f>
        <v>3.8471999999999999E-2</v>
      </c>
      <c r="BD100" s="436">
        <f>'11M - LPS'!BD100</f>
        <v>6.3131999999999994E-2</v>
      </c>
      <c r="BE100" s="436">
        <f>'11M - LPS'!BE100</f>
        <v>6.1244E-2</v>
      </c>
      <c r="BF100" s="436">
        <f>'11M - LPS'!BF100</f>
        <v>5.9843E-2</v>
      </c>
      <c r="BG100" s="436">
        <f>'11M - LPS'!BG100</f>
        <v>5.8082000000000002E-2</v>
      </c>
      <c r="BH100" s="436">
        <f>'11M - LPS'!BH100</f>
        <v>3.9397000000000001E-2</v>
      </c>
      <c r="BI100" s="436">
        <f>'11M - LPS'!BI100</f>
        <v>3.2080999999999998E-2</v>
      </c>
      <c r="BJ100" s="436">
        <f>'11M - LPS'!BJ100</f>
        <v>2.8632999999999999E-2</v>
      </c>
      <c r="BK100" s="436">
        <f>'11M - LPS'!BK100</f>
        <v>2.904E-2</v>
      </c>
      <c r="BL100" s="436">
        <f>'11M - LPS'!BL100</f>
        <v>2.7428999999999999E-2</v>
      </c>
      <c r="BM100" s="436">
        <f>'11M - LPS'!BM100</f>
        <v>2.8795000000000001E-2</v>
      </c>
      <c r="BN100" s="436">
        <f>'11M - LPS'!BN100</f>
        <v>3.4922000000000002E-2</v>
      </c>
      <c r="BO100" s="436">
        <f>'11M - LPS'!BO100</f>
        <v>3.8471999999999999E-2</v>
      </c>
      <c r="BP100" s="436">
        <f>'11M - LPS'!BP100</f>
        <v>6.3131999999999994E-2</v>
      </c>
      <c r="BQ100" s="436">
        <f>'11M - LPS'!BQ100</f>
        <v>6.1244E-2</v>
      </c>
      <c r="BR100" s="436">
        <f>'11M - LPS'!BR100</f>
        <v>5.9843E-2</v>
      </c>
      <c r="BS100" s="436">
        <f>'11M - LPS'!BS100</f>
        <v>5.8082000000000002E-2</v>
      </c>
      <c r="BT100" s="436">
        <f>'11M - LPS'!BT100</f>
        <v>3.9397000000000001E-2</v>
      </c>
      <c r="BU100" s="436">
        <f>'11M - LPS'!BU100</f>
        <v>3.2080999999999998E-2</v>
      </c>
      <c r="BV100" s="436">
        <f>'11M - LPS'!BV100</f>
        <v>2.8632999999999999E-2</v>
      </c>
      <c r="BW100" s="436">
        <f>'11M - LPS'!BW100</f>
        <v>2.904E-2</v>
      </c>
      <c r="BX100" s="436">
        <f>'11M - LPS'!BX100</f>
        <v>2.7428999999999999E-2</v>
      </c>
      <c r="BY100" s="436">
        <f>'11M - LPS'!BY100</f>
        <v>2.8795000000000001E-2</v>
      </c>
      <c r="BZ100" s="436">
        <f>'11M - LPS'!BZ100</f>
        <v>3.4922000000000002E-2</v>
      </c>
      <c r="CA100" s="436">
        <f>'11M - LPS'!CA100</f>
        <v>3.8471999999999999E-2</v>
      </c>
      <c r="CB100" s="436">
        <f>'11M - LPS'!CB100</f>
        <v>6.3131999999999994E-2</v>
      </c>
      <c r="CC100" s="436">
        <f>'11M - LPS'!CC100</f>
        <v>6.1244E-2</v>
      </c>
      <c r="CD100" s="436">
        <f>'11M - LPS'!CD100</f>
        <v>5.9843E-2</v>
      </c>
      <c r="CE100" s="436">
        <f>'11M - LPS'!CE100</f>
        <v>5.8082000000000002E-2</v>
      </c>
      <c r="CF100" s="436">
        <f>'11M - LPS'!CF100</f>
        <v>3.9397000000000001E-2</v>
      </c>
      <c r="CG100" s="436">
        <f>'11M - LPS'!CG100</f>
        <v>3.2080999999999998E-2</v>
      </c>
      <c r="CH100" s="442">
        <f>'11M - LPS'!CH100</f>
        <v>2.8632999999999999E-2</v>
      </c>
    </row>
    <row r="101" spans="1:86" x14ac:dyDescent="0.3">
      <c r="A101" s="598"/>
      <c r="B101" s="11" t="s">
        <v>5</v>
      </c>
      <c r="C101" s="412">
        <f>'11M - LPS'!C101</f>
        <v>2.9121000000000001E-2</v>
      </c>
      <c r="D101" s="412">
        <f>'11M - LPS'!D101</f>
        <v>2.8996000000000001E-2</v>
      </c>
      <c r="E101" s="412">
        <f>'11M - LPS'!E101</f>
        <v>3.0048999999999999E-2</v>
      </c>
      <c r="F101" s="412">
        <f>'11M - LPS'!F101</f>
        <v>2.9555999999999999E-2</v>
      </c>
      <c r="G101" s="412">
        <f>'11M - LPS'!G101</f>
        <v>3.1981000000000002E-2</v>
      </c>
      <c r="H101" s="412">
        <f>'11M - LPS'!H101</f>
        <v>5.3499999999999999E-2</v>
      </c>
      <c r="I101" s="436">
        <f>'11M - LPS'!I101</f>
        <v>5.6994999999999997E-2</v>
      </c>
      <c r="J101" s="436">
        <f>'11M - LPS'!J101</f>
        <v>5.5843999999999998E-2</v>
      </c>
      <c r="K101" s="436">
        <f>'11M - LPS'!K101</f>
        <v>5.5169000000000003E-2</v>
      </c>
      <c r="L101" s="436">
        <f>'11M - LPS'!L101</f>
        <v>3.5621E-2</v>
      </c>
      <c r="M101" s="436">
        <f>'11M - LPS'!M101</f>
        <v>3.0717999999999999E-2</v>
      </c>
      <c r="N101" s="436">
        <f>'11M - LPS'!N101</f>
        <v>2.8008000000000002E-2</v>
      </c>
      <c r="O101" s="436">
        <f>'11M - LPS'!O101</f>
        <v>2.7657000000000001E-2</v>
      </c>
      <c r="P101" s="436">
        <f>'11M - LPS'!P101</f>
        <v>2.6662000000000002E-2</v>
      </c>
      <c r="Q101" s="436">
        <f>'11M - LPS'!Q101</f>
        <v>2.7882000000000001E-2</v>
      </c>
      <c r="R101" s="436">
        <f>'11M - LPS'!R101</f>
        <v>3.1621999999999997E-2</v>
      </c>
      <c r="S101" s="436">
        <f>'11M - LPS'!S101</f>
        <v>3.5316E-2</v>
      </c>
      <c r="T101" s="436">
        <f>'11M - LPS'!T101</f>
        <v>5.7203999999999998E-2</v>
      </c>
      <c r="U101" s="436">
        <f>'11M - LPS'!U101</f>
        <v>5.6994999999999997E-2</v>
      </c>
      <c r="V101" s="436">
        <f>'11M - LPS'!V101</f>
        <v>5.5843999999999998E-2</v>
      </c>
      <c r="W101" s="436">
        <f>'11M - LPS'!W101</f>
        <v>5.5169000000000003E-2</v>
      </c>
      <c r="X101" s="436">
        <f>'11M - LPS'!X101</f>
        <v>3.5621E-2</v>
      </c>
      <c r="Y101" s="436">
        <f>'11M - LPS'!Y101</f>
        <v>3.0717999999999999E-2</v>
      </c>
      <c r="Z101" s="436">
        <f>'11M - LPS'!Z101</f>
        <v>2.8008000000000002E-2</v>
      </c>
      <c r="AA101" s="436">
        <f>'11M - LPS'!AA101</f>
        <v>2.7657000000000001E-2</v>
      </c>
      <c r="AB101" s="436">
        <f>'11M - LPS'!AB101</f>
        <v>2.6662000000000002E-2</v>
      </c>
      <c r="AC101" s="436">
        <f>'11M - LPS'!AC101</f>
        <v>2.7882000000000001E-2</v>
      </c>
      <c r="AD101" s="436">
        <f>'11M - LPS'!AD101</f>
        <v>3.1621999999999997E-2</v>
      </c>
      <c r="AE101" s="436">
        <f>'11M - LPS'!AE101</f>
        <v>3.5316E-2</v>
      </c>
      <c r="AF101" s="436">
        <f>'11M - LPS'!AF101</f>
        <v>5.7203999999999998E-2</v>
      </c>
      <c r="AG101" s="436">
        <f>'11M - LPS'!AG101</f>
        <v>5.6994999999999997E-2</v>
      </c>
      <c r="AH101" s="436">
        <f>'11M - LPS'!AH101</f>
        <v>5.5843999999999998E-2</v>
      </c>
      <c r="AI101" s="436">
        <f>'11M - LPS'!AI101</f>
        <v>5.5169000000000003E-2</v>
      </c>
      <c r="AJ101" s="436">
        <f>'11M - LPS'!AJ101</f>
        <v>3.5621E-2</v>
      </c>
      <c r="AK101" s="436">
        <f>'11M - LPS'!AK101</f>
        <v>3.0717999999999999E-2</v>
      </c>
      <c r="AL101" s="436">
        <f>'11M - LPS'!AL101</f>
        <v>2.8008000000000002E-2</v>
      </c>
      <c r="AM101" s="436">
        <f>'11M - LPS'!AM101</f>
        <v>2.7657000000000001E-2</v>
      </c>
      <c r="AN101" s="436">
        <f>'11M - LPS'!AN101</f>
        <v>2.6662000000000002E-2</v>
      </c>
      <c r="AO101" s="436">
        <f>'11M - LPS'!AO101</f>
        <v>2.7882000000000001E-2</v>
      </c>
      <c r="AP101" s="436">
        <f>'11M - LPS'!AP101</f>
        <v>3.1621999999999997E-2</v>
      </c>
      <c r="AQ101" s="436">
        <f>'11M - LPS'!AQ101</f>
        <v>3.5316E-2</v>
      </c>
      <c r="AR101" s="436">
        <f>'11M - LPS'!AR101</f>
        <v>5.7203999999999998E-2</v>
      </c>
      <c r="AS101" s="436">
        <f>'11M - LPS'!AS101</f>
        <v>5.6994999999999997E-2</v>
      </c>
      <c r="AT101" s="436">
        <f>'11M - LPS'!AT101</f>
        <v>5.5843999999999998E-2</v>
      </c>
      <c r="AU101" s="436">
        <f>'11M - LPS'!AU101</f>
        <v>5.5169000000000003E-2</v>
      </c>
      <c r="AV101" s="436">
        <f>'11M - LPS'!AV101</f>
        <v>3.5621E-2</v>
      </c>
      <c r="AW101" s="436">
        <f>'11M - LPS'!AW101</f>
        <v>3.0717999999999999E-2</v>
      </c>
      <c r="AX101" s="436">
        <f>'11M - LPS'!AX101</f>
        <v>2.8008000000000002E-2</v>
      </c>
      <c r="AY101" s="436">
        <f>'11M - LPS'!AY101</f>
        <v>2.7657000000000001E-2</v>
      </c>
      <c r="AZ101" s="436">
        <f>'11M - LPS'!AZ101</f>
        <v>2.6662000000000002E-2</v>
      </c>
      <c r="BA101" s="436">
        <f>'11M - LPS'!BA101</f>
        <v>2.7882000000000001E-2</v>
      </c>
      <c r="BB101" s="436">
        <f>'11M - LPS'!BB101</f>
        <v>3.1621999999999997E-2</v>
      </c>
      <c r="BC101" s="436">
        <f>'11M - LPS'!BC101</f>
        <v>3.5316E-2</v>
      </c>
      <c r="BD101" s="436">
        <f>'11M - LPS'!BD101</f>
        <v>5.7203999999999998E-2</v>
      </c>
      <c r="BE101" s="436">
        <f>'11M - LPS'!BE101</f>
        <v>5.6994999999999997E-2</v>
      </c>
      <c r="BF101" s="436">
        <f>'11M - LPS'!BF101</f>
        <v>5.5843999999999998E-2</v>
      </c>
      <c r="BG101" s="436">
        <f>'11M - LPS'!BG101</f>
        <v>5.5169000000000003E-2</v>
      </c>
      <c r="BH101" s="436">
        <f>'11M - LPS'!BH101</f>
        <v>3.5621E-2</v>
      </c>
      <c r="BI101" s="436">
        <f>'11M - LPS'!BI101</f>
        <v>3.0717999999999999E-2</v>
      </c>
      <c r="BJ101" s="436">
        <f>'11M - LPS'!BJ101</f>
        <v>2.8008000000000002E-2</v>
      </c>
      <c r="BK101" s="436">
        <f>'11M - LPS'!BK101</f>
        <v>2.7657000000000001E-2</v>
      </c>
      <c r="BL101" s="436">
        <f>'11M - LPS'!BL101</f>
        <v>2.6662000000000002E-2</v>
      </c>
      <c r="BM101" s="436">
        <f>'11M - LPS'!BM101</f>
        <v>2.7882000000000001E-2</v>
      </c>
      <c r="BN101" s="436">
        <f>'11M - LPS'!BN101</f>
        <v>3.1621999999999997E-2</v>
      </c>
      <c r="BO101" s="436">
        <f>'11M - LPS'!BO101</f>
        <v>3.5316E-2</v>
      </c>
      <c r="BP101" s="436">
        <f>'11M - LPS'!BP101</f>
        <v>5.7203999999999998E-2</v>
      </c>
      <c r="BQ101" s="436">
        <f>'11M - LPS'!BQ101</f>
        <v>5.6994999999999997E-2</v>
      </c>
      <c r="BR101" s="436">
        <f>'11M - LPS'!BR101</f>
        <v>5.5843999999999998E-2</v>
      </c>
      <c r="BS101" s="436">
        <f>'11M - LPS'!BS101</f>
        <v>5.5169000000000003E-2</v>
      </c>
      <c r="BT101" s="436">
        <f>'11M - LPS'!BT101</f>
        <v>3.5621E-2</v>
      </c>
      <c r="BU101" s="436">
        <f>'11M - LPS'!BU101</f>
        <v>3.0717999999999999E-2</v>
      </c>
      <c r="BV101" s="436">
        <f>'11M - LPS'!BV101</f>
        <v>2.8008000000000002E-2</v>
      </c>
      <c r="BW101" s="436">
        <f>'11M - LPS'!BW101</f>
        <v>2.7657000000000001E-2</v>
      </c>
      <c r="BX101" s="436">
        <f>'11M - LPS'!BX101</f>
        <v>2.6662000000000002E-2</v>
      </c>
      <c r="BY101" s="436">
        <f>'11M - LPS'!BY101</f>
        <v>2.7882000000000001E-2</v>
      </c>
      <c r="BZ101" s="436">
        <f>'11M - LPS'!BZ101</f>
        <v>3.1621999999999997E-2</v>
      </c>
      <c r="CA101" s="436">
        <f>'11M - LPS'!CA101</f>
        <v>3.5316E-2</v>
      </c>
      <c r="CB101" s="436">
        <f>'11M - LPS'!CB101</f>
        <v>5.7203999999999998E-2</v>
      </c>
      <c r="CC101" s="436">
        <f>'11M - LPS'!CC101</f>
        <v>5.6994999999999997E-2</v>
      </c>
      <c r="CD101" s="436">
        <f>'11M - LPS'!CD101</f>
        <v>5.5843999999999998E-2</v>
      </c>
      <c r="CE101" s="436">
        <f>'11M - LPS'!CE101</f>
        <v>5.5169000000000003E-2</v>
      </c>
      <c r="CF101" s="436">
        <f>'11M - LPS'!CF101</f>
        <v>3.5621E-2</v>
      </c>
      <c r="CG101" s="436">
        <f>'11M - LPS'!CG101</f>
        <v>3.0717999999999999E-2</v>
      </c>
      <c r="CH101" s="442">
        <f>'11M - LPS'!CH101</f>
        <v>2.8008000000000002E-2</v>
      </c>
    </row>
    <row r="102" spans="1:86" x14ac:dyDescent="0.3">
      <c r="A102" s="598"/>
      <c r="B102" s="11" t="s">
        <v>23</v>
      </c>
      <c r="C102" s="412">
        <f>'11M - LPS'!C102</f>
        <v>2.9121000000000001E-2</v>
      </c>
      <c r="D102" s="412">
        <f>'11M - LPS'!D102</f>
        <v>2.8996000000000001E-2</v>
      </c>
      <c r="E102" s="412">
        <f>'11M - LPS'!E102</f>
        <v>3.0048999999999999E-2</v>
      </c>
      <c r="F102" s="412">
        <f>'11M - LPS'!F102</f>
        <v>2.9555999999999999E-2</v>
      </c>
      <c r="G102" s="412">
        <f>'11M - LPS'!G102</f>
        <v>3.1981000000000002E-2</v>
      </c>
      <c r="H102" s="412">
        <f>'11M - LPS'!H102</f>
        <v>5.3499999999999999E-2</v>
      </c>
      <c r="I102" s="436">
        <f>'11M - LPS'!I102</f>
        <v>5.6994999999999997E-2</v>
      </c>
      <c r="J102" s="436">
        <f>'11M - LPS'!J102</f>
        <v>5.5843999999999998E-2</v>
      </c>
      <c r="K102" s="436">
        <f>'11M - LPS'!K102</f>
        <v>5.5169000000000003E-2</v>
      </c>
      <c r="L102" s="436">
        <f>'11M - LPS'!L102</f>
        <v>3.5621E-2</v>
      </c>
      <c r="M102" s="436">
        <f>'11M - LPS'!M102</f>
        <v>3.0717999999999999E-2</v>
      </c>
      <c r="N102" s="436">
        <f>'11M - LPS'!N102</f>
        <v>2.8008000000000002E-2</v>
      </c>
      <c r="O102" s="436">
        <f>'11M - LPS'!O102</f>
        <v>2.7657000000000001E-2</v>
      </c>
      <c r="P102" s="436">
        <f>'11M - LPS'!P102</f>
        <v>2.6662000000000002E-2</v>
      </c>
      <c r="Q102" s="436">
        <f>'11M - LPS'!Q102</f>
        <v>2.7882000000000001E-2</v>
      </c>
      <c r="R102" s="436">
        <f>'11M - LPS'!R102</f>
        <v>3.1621999999999997E-2</v>
      </c>
      <c r="S102" s="436">
        <f>'11M - LPS'!S102</f>
        <v>3.5316E-2</v>
      </c>
      <c r="T102" s="436">
        <f>'11M - LPS'!T102</f>
        <v>5.7203999999999998E-2</v>
      </c>
      <c r="U102" s="436">
        <f>'11M - LPS'!U102</f>
        <v>5.6994999999999997E-2</v>
      </c>
      <c r="V102" s="436">
        <f>'11M - LPS'!V102</f>
        <v>5.5843999999999998E-2</v>
      </c>
      <c r="W102" s="436">
        <f>'11M - LPS'!W102</f>
        <v>5.5169000000000003E-2</v>
      </c>
      <c r="X102" s="436">
        <f>'11M - LPS'!X102</f>
        <v>3.5621E-2</v>
      </c>
      <c r="Y102" s="436">
        <f>'11M - LPS'!Y102</f>
        <v>3.0717999999999999E-2</v>
      </c>
      <c r="Z102" s="436">
        <f>'11M - LPS'!Z102</f>
        <v>2.8008000000000002E-2</v>
      </c>
      <c r="AA102" s="436">
        <f>'11M - LPS'!AA102</f>
        <v>2.7657000000000001E-2</v>
      </c>
      <c r="AB102" s="436">
        <f>'11M - LPS'!AB102</f>
        <v>2.6662000000000002E-2</v>
      </c>
      <c r="AC102" s="436">
        <f>'11M - LPS'!AC102</f>
        <v>2.7882000000000001E-2</v>
      </c>
      <c r="AD102" s="436">
        <f>'11M - LPS'!AD102</f>
        <v>3.1621999999999997E-2</v>
      </c>
      <c r="AE102" s="436">
        <f>'11M - LPS'!AE102</f>
        <v>3.5316E-2</v>
      </c>
      <c r="AF102" s="436">
        <f>'11M - LPS'!AF102</f>
        <v>5.7203999999999998E-2</v>
      </c>
      <c r="AG102" s="436">
        <f>'11M - LPS'!AG102</f>
        <v>5.6994999999999997E-2</v>
      </c>
      <c r="AH102" s="436">
        <f>'11M - LPS'!AH102</f>
        <v>5.5843999999999998E-2</v>
      </c>
      <c r="AI102" s="436">
        <f>'11M - LPS'!AI102</f>
        <v>5.5169000000000003E-2</v>
      </c>
      <c r="AJ102" s="436">
        <f>'11M - LPS'!AJ102</f>
        <v>3.5621E-2</v>
      </c>
      <c r="AK102" s="436">
        <f>'11M - LPS'!AK102</f>
        <v>3.0717999999999999E-2</v>
      </c>
      <c r="AL102" s="436">
        <f>'11M - LPS'!AL102</f>
        <v>2.8008000000000002E-2</v>
      </c>
      <c r="AM102" s="436">
        <f>'11M - LPS'!AM102</f>
        <v>2.7657000000000001E-2</v>
      </c>
      <c r="AN102" s="436">
        <f>'11M - LPS'!AN102</f>
        <v>2.6662000000000002E-2</v>
      </c>
      <c r="AO102" s="436">
        <f>'11M - LPS'!AO102</f>
        <v>2.7882000000000001E-2</v>
      </c>
      <c r="AP102" s="436">
        <f>'11M - LPS'!AP102</f>
        <v>3.1621999999999997E-2</v>
      </c>
      <c r="AQ102" s="436">
        <f>'11M - LPS'!AQ102</f>
        <v>3.5316E-2</v>
      </c>
      <c r="AR102" s="436">
        <f>'11M - LPS'!AR102</f>
        <v>5.7203999999999998E-2</v>
      </c>
      <c r="AS102" s="436">
        <f>'11M - LPS'!AS102</f>
        <v>5.6994999999999997E-2</v>
      </c>
      <c r="AT102" s="436">
        <f>'11M - LPS'!AT102</f>
        <v>5.5843999999999998E-2</v>
      </c>
      <c r="AU102" s="436">
        <f>'11M - LPS'!AU102</f>
        <v>5.5169000000000003E-2</v>
      </c>
      <c r="AV102" s="436">
        <f>'11M - LPS'!AV102</f>
        <v>3.5621E-2</v>
      </c>
      <c r="AW102" s="436">
        <f>'11M - LPS'!AW102</f>
        <v>3.0717999999999999E-2</v>
      </c>
      <c r="AX102" s="436">
        <f>'11M - LPS'!AX102</f>
        <v>2.8008000000000002E-2</v>
      </c>
      <c r="AY102" s="436">
        <f>'11M - LPS'!AY102</f>
        <v>2.7657000000000001E-2</v>
      </c>
      <c r="AZ102" s="436">
        <f>'11M - LPS'!AZ102</f>
        <v>2.6662000000000002E-2</v>
      </c>
      <c r="BA102" s="436">
        <f>'11M - LPS'!BA102</f>
        <v>2.7882000000000001E-2</v>
      </c>
      <c r="BB102" s="436">
        <f>'11M - LPS'!BB102</f>
        <v>3.1621999999999997E-2</v>
      </c>
      <c r="BC102" s="436">
        <f>'11M - LPS'!BC102</f>
        <v>3.5316E-2</v>
      </c>
      <c r="BD102" s="436">
        <f>'11M - LPS'!BD102</f>
        <v>5.7203999999999998E-2</v>
      </c>
      <c r="BE102" s="436">
        <f>'11M - LPS'!BE102</f>
        <v>5.6994999999999997E-2</v>
      </c>
      <c r="BF102" s="436">
        <f>'11M - LPS'!BF102</f>
        <v>5.5843999999999998E-2</v>
      </c>
      <c r="BG102" s="436">
        <f>'11M - LPS'!BG102</f>
        <v>5.5169000000000003E-2</v>
      </c>
      <c r="BH102" s="436">
        <f>'11M - LPS'!BH102</f>
        <v>3.5621E-2</v>
      </c>
      <c r="BI102" s="436">
        <f>'11M - LPS'!BI102</f>
        <v>3.0717999999999999E-2</v>
      </c>
      <c r="BJ102" s="436">
        <f>'11M - LPS'!BJ102</f>
        <v>2.8008000000000002E-2</v>
      </c>
      <c r="BK102" s="436">
        <f>'11M - LPS'!BK102</f>
        <v>2.7657000000000001E-2</v>
      </c>
      <c r="BL102" s="436">
        <f>'11M - LPS'!BL102</f>
        <v>2.6662000000000002E-2</v>
      </c>
      <c r="BM102" s="436">
        <f>'11M - LPS'!BM102</f>
        <v>2.7882000000000001E-2</v>
      </c>
      <c r="BN102" s="436">
        <f>'11M - LPS'!BN102</f>
        <v>3.1621999999999997E-2</v>
      </c>
      <c r="BO102" s="436">
        <f>'11M - LPS'!BO102</f>
        <v>3.5316E-2</v>
      </c>
      <c r="BP102" s="436">
        <f>'11M - LPS'!BP102</f>
        <v>5.7203999999999998E-2</v>
      </c>
      <c r="BQ102" s="436">
        <f>'11M - LPS'!BQ102</f>
        <v>5.6994999999999997E-2</v>
      </c>
      <c r="BR102" s="436">
        <f>'11M - LPS'!BR102</f>
        <v>5.5843999999999998E-2</v>
      </c>
      <c r="BS102" s="436">
        <f>'11M - LPS'!BS102</f>
        <v>5.5169000000000003E-2</v>
      </c>
      <c r="BT102" s="436">
        <f>'11M - LPS'!BT102</f>
        <v>3.5621E-2</v>
      </c>
      <c r="BU102" s="436">
        <f>'11M - LPS'!BU102</f>
        <v>3.0717999999999999E-2</v>
      </c>
      <c r="BV102" s="436">
        <f>'11M - LPS'!BV102</f>
        <v>2.8008000000000002E-2</v>
      </c>
      <c r="BW102" s="436">
        <f>'11M - LPS'!BW102</f>
        <v>2.7657000000000001E-2</v>
      </c>
      <c r="BX102" s="436">
        <f>'11M - LPS'!BX102</f>
        <v>2.6662000000000002E-2</v>
      </c>
      <c r="BY102" s="436">
        <f>'11M - LPS'!BY102</f>
        <v>2.7882000000000001E-2</v>
      </c>
      <c r="BZ102" s="436">
        <f>'11M - LPS'!BZ102</f>
        <v>3.1621999999999997E-2</v>
      </c>
      <c r="CA102" s="436">
        <f>'11M - LPS'!CA102</f>
        <v>3.5316E-2</v>
      </c>
      <c r="CB102" s="436">
        <f>'11M - LPS'!CB102</f>
        <v>5.7203999999999998E-2</v>
      </c>
      <c r="CC102" s="436">
        <f>'11M - LPS'!CC102</f>
        <v>5.6994999999999997E-2</v>
      </c>
      <c r="CD102" s="436">
        <f>'11M - LPS'!CD102</f>
        <v>5.5843999999999998E-2</v>
      </c>
      <c r="CE102" s="436">
        <f>'11M - LPS'!CE102</f>
        <v>5.5169000000000003E-2</v>
      </c>
      <c r="CF102" s="436">
        <f>'11M - LPS'!CF102</f>
        <v>3.5621E-2</v>
      </c>
      <c r="CG102" s="436">
        <f>'11M - LPS'!CG102</f>
        <v>3.0717999999999999E-2</v>
      </c>
      <c r="CH102" s="442">
        <f>'11M - LPS'!CH102</f>
        <v>2.8008000000000002E-2</v>
      </c>
    </row>
    <row r="103" spans="1:86" x14ac:dyDescent="0.3">
      <c r="A103" s="598"/>
      <c r="B103" s="11" t="s">
        <v>24</v>
      </c>
      <c r="C103" s="412">
        <f>'11M - LPS'!C103</f>
        <v>2.9121000000000001E-2</v>
      </c>
      <c r="D103" s="412">
        <f>'11M - LPS'!D103</f>
        <v>2.8996000000000001E-2</v>
      </c>
      <c r="E103" s="412">
        <f>'11M - LPS'!E103</f>
        <v>3.0048999999999999E-2</v>
      </c>
      <c r="F103" s="412">
        <f>'11M - LPS'!F103</f>
        <v>2.9555999999999999E-2</v>
      </c>
      <c r="G103" s="412">
        <f>'11M - LPS'!G103</f>
        <v>3.1981000000000002E-2</v>
      </c>
      <c r="H103" s="412">
        <f>'11M - LPS'!H103</f>
        <v>5.3499999999999999E-2</v>
      </c>
      <c r="I103" s="436">
        <f>'11M - LPS'!I103</f>
        <v>5.6994999999999997E-2</v>
      </c>
      <c r="J103" s="436">
        <f>'11M - LPS'!J103</f>
        <v>5.5843999999999998E-2</v>
      </c>
      <c r="K103" s="436">
        <f>'11M - LPS'!K103</f>
        <v>5.5169000000000003E-2</v>
      </c>
      <c r="L103" s="436">
        <f>'11M - LPS'!L103</f>
        <v>3.5621E-2</v>
      </c>
      <c r="M103" s="436">
        <f>'11M - LPS'!M103</f>
        <v>3.0717999999999999E-2</v>
      </c>
      <c r="N103" s="436">
        <f>'11M - LPS'!N103</f>
        <v>2.8008000000000002E-2</v>
      </c>
      <c r="O103" s="436">
        <f>'11M - LPS'!O103</f>
        <v>2.7657000000000001E-2</v>
      </c>
      <c r="P103" s="436">
        <f>'11M - LPS'!P103</f>
        <v>2.6662000000000002E-2</v>
      </c>
      <c r="Q103" s="436">
        <f>'11M - LPS'!Q103</f>
        <v>2.7882000000000001E-2</v>
      </c>
      <c r="R103" s="436">
        <f>'11M - LPS'!R103</f>
        <v>3.1621999999999997E-2</v>
      </c>
      <c r="S103" s="436">
        <f>'11M - LPS'!S103</f>
        <v>3.5316E-2</v>
      </c>
      <c r="T103" s="436">
        <f>'11M - LPS'!T103</f>
        <v>5.7203999999999998E-2</v>
      </c>
      <c r="U103" s="436">
        <f>'11M - LPS'!U103</f>
        <v>5.6994999999999997E-2</v>
      </c>
      <c r="V103" s="436">
        <f>'11M - LPS'!V103</f>
        <v>5.5843999999999998E-2</v>
      </c>
      <c r="W103" s="436">
        <f>'11M - LPS'!W103</f>
        <v>5.5169000000000003E-2</v>
      </c>
      <c r="X103" s="436">
        <f>'11M - LPS'!X103</f>
        <v>3.5621E-2</v>
      </c>
      <c r="Y103" s="436">
        <f>'11M - LPS'!Y103</f>
        <v>3.0717999999999999E-2</v>
      </c>
      <c r="Z103" s="436">
        <f>'11M - LPS'!Z103</f>
        <v>2.8008000000000002E-2</v>
      </c>
      <c r="AA103" s="436">
        <f>'11M - LPS'!AA103</f>
        <v>2.7657000000000001E-2</v>
      </c>
      <c r="AB103" s="436">
        <f>'11M - LPS'!AB103</f>
        <v>2.6662000000000002E-2</v>
      </c>
      <c r="AC103" s="436">
        <f>'11M - LPS'!AC103</f>
        <v>2.7882000000000001E-2</v>
      </c>
      <c r="AD103" s="436">
        <f>'11M - LPS'!AD103</f>
        <v>3.1621999999999997E-2</v>
      </c>
      <c r="AE103" s="436">
        <f>'11M - LPS'!AE103</f>
        <v>3.5316E-2</v>
      </c>
      <c r="AF103" s="436">
        <f>'11M - LPS'!AF103</f>
        <v>5.7203999999999998E-2</v>
      </c>
      <c r="AG103" s="436">
        <f>'11M - LPS'!AG103</f>
        <v>5.6994999999999997E-2</v>
      </c>
      <c r="AH103" s="436">
        <f>'11M - LPS'!AH103</f>
        <v>5.5843999999999998E-2</v>
      </c>
      <c r="AI103" s="436">
        <f>'11M - LPS'!AI103</f>
        <v>5.5169000000000003E-2</v>
      </c>
      <c r="AJ103" s="436">
        <f>'11M - LPS'!AJ103</f>
        <v>3.5621E-2</v>
      </c>
      <c r="AK103" s="436">
        <f>'11M - LPS'!AK103</f>
        <v>3.0717999999999999E-2</v>
      </c>
      <c r="AL103" s="436">
        <f>'11M - LPS'!AL103</f>
        <v>2.8008000000000002E-2</v>
      </c>
      <c r="AM103" s="436">
        <f>'11M - LPS'!AM103</f>
        <v>2.7657000000000001E-2</v>
      </c>
      <c r="AN103" s="436">
        <f>'11M - LPS'!AN103</f>
        <v>2.6662000000000002E-2</v>
      </c>
      <c r="AO103" s="436">
        <f>'11M - LPS'!AO103</f>
        <v>2.7882000000000001E-2</v>
      </c>
      <c r="AP103" s="436">
        <f>'11M - LPS'!AP103</f>
        <v>3.1621999999999997E-2</v>
      </c>
      <c r="AQ103" s="436">
        <f>'11M - LPS'!AQ103</f>
        <v>3.5316E-2</v>
      </c>
      <c r="AR103" s="436">
        <f>'11M - LPS'!AR103</f>
        <v>5.7203999999999998E-2</v>
      </c>
      <c r="AS103" s="436">
        <f>'11M - LPS'!AS103</f>
        <v>5.6994999999999997E-2</v>
      </c>
      <c r="AT103" s="436">
        <f>'11M - LPS'!AT103</f>
        <v>5.5843999999999998E-2</v>
      </c>
      <c r="AU103" s="436">
        <f>'11M - LPS'!AU103</f>
        <v>5.5169000000000003E-2</v>
      </c>
      <c r="AV103" s="436">
        <f>'11M - LPS'!AV103</f>
        <v>3.5621E-2</v>
      </c>
      <c r="AW103" s="436">
        <f>'11M - LPS'!AW103</f>
        <v>3.0717999999999999E-2</v>
      </c>
      <c r="AX103" s="436">
        <f>'11M - LPS'!AX103</f>
        <v>2.8008000000000002E-2</v>
      </c>
      <c r="AY103" s="436">
        <f>'11M - LPS'!AY103</f>
        <v>2.7657000000000001E-2</v>
      </c>
      <c r="AZ103" s="436">
        <f>'11M - LPS'!AZ103</f>
        <v>2.6662000000000002E-2</v>
      </c>
      <c r="BA103" s="436">
        <f>'11M - LPS'!BA103</f>
        <v>2.7882000000000001E-2</v>
      </c>
      <c r="BB103" s="436">
        <f>'11M - LPS'!BB103</f>
        <v>3.1621999999999997E-2</v>
      </c>
      <c r="BC103" s="436">
        <f>'11M - LPS'!BC103</f>
        <v>3.5316E-2</v>
      </c>
      <c r="BD103" s="436">
        <f>'11M - LPS'!BD103</f>
        <v>5.7203999999999998E-2</v>
      </c>
      <c r="BE103" s="436">
        <f>'11M - LPS'!BE103</f>
        <v>5.6994999999999997E-2</v>
      </c>
      <c r="BF103" s="436">
        <f>'11M - LPS'!BF103</f>
        <v>5.5843999999999998E-2</v>
      </c>
      <c r="BG103" s="436">
        <f>'11M - LPS'!BG103</f>
        <v>5.5169000000000003E-2</v>
      </c>
      <c r="BH103" s="436">
        <f>'11M - LPS'!BH103</f>
        <v>3.5621E-2</v>
      </c>
      <c r="BI103" s="436">
        <f>'11M - LPS'!BI103</f>
        <v>3.0717999999999999E-2</v>
      </c>
      <c r="BJ103" s="436">
        <f>'11M - LPS'!BJ103</f>
        <v>2.8008000000000002E-2</v>
      </c>
      <c r="BK103" s="436">
        <f>'11M - LPS'!BK103</f>
        <v>2.7657000000000001E-2</v>
      </c>
      <c r="BL103" s="436">
        <f>'11M - LPS'!BL103</f>
        <v>2.6662000000000002E-2</v>
      </c>
      <c r="BM103" s="436">
        <f>'11M - LPS'!BM103</f>
        <v>2.7882000000000001E-2</v>
      </c>
      <c r="BN103" s="436">
        <f>'11M - LPS'!BN103</f>
        <v>3.1621999999999997E-2</v>
      </c>
      <c r="BO103" s="436">
        <f>'11M - LPS'!BO103</f>
        <v>3.5316E-2</v>
      </c>
      <c r="BP103" s="436">
        <f>'11M - LPS'!BP103</f>
        <v>5.7203999999999998E-2</v>
      </c>
      <c r="BQ103" s="436">
        <f>'11M - LPS'!BQ103</f>
        <v>5.6994999999999997E-2</v>
      </c>
      <c r="BR103" s="436">
        <f>'11M - LPS'!BR103</f>
        <v>5.5843999999999998E-2</v>
      </c>
      <c r="BS103" s="436">
        <f>'11M - LPS'!BS103</f>
        <v>5.5169000000000003E-2</v>
      </c>
      <c r="BT103" s="436">
        <f>'11M - LPS'!BT103</f>
        <v>3.5621E-2</v>
      </c>
      <c r="BU103" s="436">
        <f>'11M - LPS'!BU103</f>
        <v>3.0717999999999999E-2</v>
      </c>
      <c r="BV103" s="436">
        <f>'11M - LPS'!BV103</f>
        <v>2.8008000000000002E-2</v>
      </c>
      <c r="BW103" s="436">
        <f>'11M - LPS'!BW103</f>
        <v>2.7657000000000001E-2</v>
      </c>
      <c r="BX103" s="436">
        <f>'11M - LPS'!BX103</f>
        <v>2.6662000000000002E-2</v>
      </c>
      <c r="BY103" s="436">
        <f>'11M - LPS'!BY103</f>
        <v>2.7882000000000001E-2</v>
      </c>
      <c r="BZ103" s="436">
        <f>'11M - LPS'!BZ103</f>
        <v>3.1621999999999997E-2</v>
      </c>
      <c r="CA103" s="436">
        <f>'11M - LPS'!CA103</f>
        <v>3.5316E-2</v>
      </c>
      <c r="CB103" s="436">
        <f>'11M - LPS'!CB103</f>
        <v>5.7203999999999998E-2</v>
      </c>
      <c r="CC103" s="436">
        <f>'11M - LPS'!CC103</f>
        <v>5.6994999999999997E-2</v>
      </c>
      <c r="CD103" s="436">
        <f>'11M - LPS'!CD103</f>
        <v>5.5843999999999998E-2</v>
      </c>
      <c r="CE103" s="436">
        <f>'11M - LPS'!CE103</f>
        <v>5.5169000000000003E-2</v>
      </c>
      <c r="CF103" s="436">
        <f>'11M - LPS'!CF103</f>
        <v>3.5621E-2</v>
      </c>
      <c r="CG103" s="436">
        <f>'11M - LPS'!CG103</f>
        <v>3.0717999999999999E-2</v>
      </c>
      <c r="CH103" s="442">
        <f>'11M - LPS'!CH103</f>
        <v>2.8008000000000002E-2</v>
      </c>
    </row>
    <row r="104" spans="1:86" x14ac:dyDescent="0.3">
      <c r="A104" s="598"/>
      <c r="B104" s="11" t="s">
        <v>7</v>
      </c>
      <c r="C104" s="412">
        <f>'11M - LPS'!C104</f>
        <v>2.7629999999999998E-2</v>
      </c>
      <c r="D104" s="412">
        <f>'11M - LPS'!D104</f>
        <v>2.7564000000000002E-2</v>
      </c>
      <c r="E104" s="412">
        <f>'11M - LPS'!E104</f>
        <v>2.9700000000000001E-2</v>
      </c>
      <c r="F104" s="412">
        <f>'11M - LPS'!F104</f>
        <v>2.9179E-2</v>
      </c>
      <c r="G104" s="412">
        <f>'11M - LPS'!G104</f>
        <v>3.0497E-2</v>
      </c>
      <c r="H104" s="412">
        <f>'11M - LPS'!H104</f>
        <v>5.0507000000000003E-2</v>
      </c>
      <c r="I104" s="436">
        <f>'11M - LPS'!I104</f>
        <v>5.0487999999999998E-2</v>
      </c>
      <c r="J104" s="436">
        <f>'11M - LPS'!J104</f>
        <v>5.1031E-2</v>
      </c>
      <c r="K104" s="436">
        <f>'11M - LPS'!K104</f>
        <v>5.0847000000000003E-2</v>
      </c>
      <c r="L104" s="436">
        <f>'11M - LPS'!L104</f>
        <v>3.3487999999999997E-2</v>
      </c>
      <c r="M104" s="436">
        <f>'11M - LPS'!M104</f>
        <v>2.8757000000000001E-2</v>
      </c>
      <c r="N104" s="436">
        <f>'11M - LPS'!N104</f>
        <v>2.6939999999999999E-2</v>
      </c>
      <c r="O104" s="436">
        <f>'11M - LPS'!O104</f>
        <v>2.6307000000000001E-2</v>
      </c>
      <c r="P104" s="436">
        <f>'11M - LPS'!P104</f>
        <v>2.5505E-2</v>
      </c>
      <c r="Q104" s="436">
        <f>'11M - LPS'!Q104</f>
        <v>2.7584000000000001E-2</v>
      </c>
      <c r="R104" s="436">
        <f>'11M - LPS'!R104</f>
        <v>3.1132E-2</v>
      </c>
      <c r="S104" s="436">
        <f>'11M - LPS'!S104</f>
        <v>3.3181000000000002E-2</v>
      </c>
      <c r="T104" s="436">
        <f>'11M - LPS'!T104</f>
        <v>5.3809999999999997E-2</v>
      </c>
      <c r="U104" s="436">
        <f>'11M - LPS'!U104</f>
        <v>5.0487999999999998E-2</v>
      </c>
      <c r="V104" s="436">
        <f>'11M - LPS'!V104</f>
        <v>5.1031E-2</v>
      </c>
      <c r="W104" s="436">
        <f>'11M - LPS'!W104</f>
        <v>5.0847000000000003E-2</v>
      </c>
      <c r="X104" s="436">
        <f>'11M - LPS'!X104</f>
        <v>3.3487999999999997E-2</v>
      </c>
      <c r="Y104" s="436">
        <f>'11M - LPS'!Y104</f>
        <v>2.8757000000000001E-2</v>
      </c>
      <c r="Z104" s="436">
        <f>'11M - LPS'!Z104</f>
        <v>2.6939999999999999E-2</v>
      </c>
      <c r="AA104" s="436">
        <f>'11M - LPS'!AA104</f>
        <v>2.6307000000000001E-2</v>
      </c>
      <c r="AB104" s="436">
        <f>'11M - LPS'!AB104</f>
        <v>2.5505E-2</v>
      </c>
      <c r="AC104" s="436">
        <f>'11M - LPS'!AC104</f>
        <v>2.7584000000000001E-2</v>
      </c>
      <c r="AD104" s="436">
        <f>'11M - LPS'!AD104</f>
        <v>3.1132E-2</v>
      </c>
      <c r="AE104" s="436">
        <f>'11M - LPS'!AE104</f>
        <v>3.3181000000000002E-2</v>
      </c>
      <c r="AF104" s="436">
        <f>'11M - LPS'!AF104</f>
        <v>5.3809999999999997E-2</v>
      </c>
      <c r="AG104" s="436">
        <f>'11M - LPS'!AG104</f>
        <v>5.0487999999999998E-2</v>
      </c>
      <c r="AH104" s="436">
        <f>'11M - LPS'!AH104</f>
        <v>5.1031E-2</v>
      </c>
      <c r="AI104" s="436">
        <f>'11M - LPS'!AI104</f>
        <v>5.0847000000000003E-2</v>
      </c>
      <c r="AJ104" s="436">
        <f>'11M - LPS'!AJ104</f>
        <v>3.3487999999999997E-2</v>
      </c>
      <c r="AK104" s="436">
        <f>'11M - LPS'!AK104</f>
        <v>2.8757000000000001E-2</v>
      </c>
      <c r="AL104" s="436">
        <f>'11M - LPS'!AL104</f>
        <v>2.6939999999999999E-2</v>
      </c>
      <c r="AM104" s="436">
        <f>'11M - LPS'!AM104</f>
        <v>2.6307000000000001E-2</v>
      </c>
      <c r="AN104" s="436">
        <f>'11M - LPS'!AN104</f>
        <v>2.5505E-2</v>
      </c>
      <c r="AO104" s="436">
        <f>'11M - LPS'!AO104</f>
        <v>2.7584000000000001E-2</v>
      </c>
      <c r="AP104" s="436">
        <f>'11M - LPS'!AP104</f>
        <v>3.1132E-2</v>
      </c>
      <c r="AQ104" s="436">
        <f>'11M - LPS'!AQ104</f>
        <v>3.3181000000000002E-2</v>
      </c>
      <c r="AR104" s="436">
        <f>'11M - LPS'!AR104</f>
        <v>5.3809999999999997E-2</v>
      </c>
      <c r="AS104" s="436">
        <f>'11M - LPS'!AS104</f>
        <v>5.0487999999999998E-2</v>
      </c>
      <c r="AT104" s="436">
        <f>'11M - LPS'!AT104</f>
        <v>5.1031E-2</v>
      </c>
      <c r="AU104" s="436">
        <f>'11M - LPS'!AU104</f>
        <v>5.0847000000000003E-2</v>
      </c>
      <c r="AV104" s="436">
        <f>'11M - LPS'!AV104</f>
        <v>3.3487999999999997E-2</v>
      </c>
      <c r="AW104" s="436">
        <f>'11M - LPS'!AW104</f>
        <v>2.8757000000000001E-2</v>
      </c>
      <c r="AX104" s="436">
        <f>'11M - LPS'!AX104</f>
        <v>2.6939999999999999E-2</v>
      </c>
      <c r="AY104" s="436">
        <f>'11M - LPS'!AY104</f>
        <v>2.6307000000000001E-2</v>
      </c>
      <c r="AZ104" s="436">
        <f>'11M - LPS'!AZ104</f>
        <v>2.5505E-2</v>
      </c>
      <c r="BA104" s="436">
        <f>'11M - LPS'!BA104</f>
        <v>2.7584000000000001E-2</v>
      </c>
      <c r="BB104" s="436">
        <f>'11M - LPS'!BB104</f>
        <v>3.1132E-2</v>
      </c>
      <c r="BC104" s="436">
        <f>'11M - LPS'!BC104</f>
        <v>3.3181000000000002E-2</v>
      </c>
      <c r="BD104" s="436">
        <f>'11M - LPS'!BD104</f>
        <v>5.3809999999999997E-2</v>
      </c>
      <c r="BE104" s="436">
        <f>'11M - LPS'!BE104</f>
        <v>5.0487999999999998E-2</v>
      </c>
      <c r="BF104" s="436">
        <f>'11M - LPS'!BF104</f>
        <v>5.1031E-2</v>
      </c>
      <c r="BG104" s="436">
        <f>'11M - LPS'!BG104</f>
        <v>5.0847000000000003E-2</v>
      </c>
      <c r="BH104" s="436">
        <f>'11M - LPS'!BH104</f>
        <v>3.3487999999999997E-2</v>
      </c>
      <c r="BI104" s="436">
        <f>'11M - LPS'!BI104</f>
        <v>2.8757000000000001E-2</v>
      </c>
      <c r="BJ104" s="436">
        <f>'11M - LPS'!BJ104</f>
        <v>2.6939999999999999E-2</v>
      </c>
      <c r="BK104" s="436">
        <f>'11M - LPS'!BK104</f>
        <v>2.6307000000000001E-2</v>
      </c>
      <c r="BL104" s="436">
        <f>'11M - LPS'!BL104</f>
        <v>2.5505E-2</v>
      </c>
      <c r="BM104" s="436">
        <f>'11M - LPS'!BM104</f>
        <v>2.7584000000000001E-2</v>
      </c>
      <c r="BN104" s="436">
        <f>'11M - LPS'!BN104</f>
        <v>3.1132E-2</v>
      </c>
      <c r="BO104" s="436">
        <f>'11M - LPS'!BO104</f>
        <v>3.3181000000000002E-2</v>
      </c>
      <c r="BP104" s="436">
        <f>'11M - LPS'!BP104</f>
        <v>5.3809999999999997E-2</v>
      </c>
      <c r="BQ104" s="436">
        <f>'11M - LPS'!BQ104</f>
        <v>5.0487999999999998E-2</v>
      </c>
      <c r="BR104" s="436">
        <f>'11M - LPS'!BR104</f>
        <v>5.1031E-2</v>
      </c>
      <c r="BS104" s="436">
        <f>'11M - LPS'!BS104</f>
        <v>5.0847000000000003E-2</v>
      </c>
      <c r="BT104" s="436">
        <f>'11M - LPS'!BT104</f>
        <v>3.3487999999999997E-2</v>
      </c>
      <c r="BU104" s="436">
        <f>'11M - LPS'!BU104</f>
        <v>2.8757000000000001E-2</v>
      </c>
      <c r="BV104" s="436">
        <f>'11M - LPS'!BV104</f>
        <v>2.6939999999999999E-2</v>
      </c>
      <c r="BW104" s="436">
        <f>'11M - LPS'!BW104</f>
        <v>2.6307000000000001E-2</v>
      </c>
      <c r="BX104" s="436">
        <f>'11M - LPS'!BX104</f>
        <v>2.5505E-2</v>
      </c>
      <c r="BY104" s="436">
        <f>'11M - LPS'!BY104</f>
        <v>2.7584000000000001E-2</v>
      </c>
      <c r="BZ104" s="436">
        <f>'11M - LPS'!BZ104</f>
        <v>3.1132E-2</v>
      </c>
      <c r="CA104" s="436">
        <f>'11M - LPS'!CA104</f>
        <v>3.3181000000000002E-2</v>
      </c>
      <c r="CB104" s="436">
        <f>'11M - LPS'!CB104</f>
        <v>5.3809999999999997E-2</v>
      </c>
      <c r="CC104" s="436">
        <f>'11M - LPS'!CC104</f>
        <v>5.0487999999999998E-2</v>
      </c>
      <c r="CD104" s="436">
        <f>'11M - LPS'!CD104</f>
        <v>5.1031E-2</v>
      </c>
      <c r="CE104" s="436">
        <f>'11M - LPS'!CE104</f>
        <v>5.0847000000000003E-2</v>
      </c>
      <c r="CF104" s="436">
        <f>'11M - LPS'!CF104</f>
        <v>3.3487999999999997E-2</v>
      </c>
      <c r="CG104" s="436">
        <f>'11M - LPS'!CG104</f>
        <v>2.8757000000000001E-2</v>
      </c>
      <c r="CH104" s="442">
        <f>'11M - LPS'!CH104</f>
        <v>2.6939999999999999E-2</v>
      </c>
    </row>
    <row r="105" spans="1:86" ht="15" thickBot="1" x14ac:dyDescent="0.35">
      <c r="A105" s="599"/>
      <c r="B105" s="16" t="s">
        <v>8</v>
      </c>
      <c r="C105" s="411">
        <f>'11M - LPS'!C105</f>
        <v>2.7585999999999999E-2</v>
      </c>
      <c r="D105" s="411">
        <f>'11M - LPS'!D105</f>
        <v>2.7536999999999999E-2</v>
      </c>
      <c r="E105" s="411">
        <f>'11M - LPS'!E105</f>
        <v>3.1767999999999998E-2</v>
      </c>
      <c r="F105" s="411">
        <f>'11M - LPS'!F105</f>
        <v>3.2106000000000003E-2</v>
      </c>
      <c r="G105" s="411">
        <f>'11M - LPS'!G105</f>
        <v>3.3544999999999998E-2</v>
      </c>
      <c r="H105" s="411">
        <f>'11M - LPS'!H105</f>
        <v>6.2475999999999997E-2</v>
      </c>
      <c r="I105" s="434">
        <f>'11M - LPS'!I105</f>
        <v>5.3973E-2</v>
      </c>
      <c r="J105" s="434">
        <f>'11M - LPS'!J105</f>
        <v>5.8883999999999999E-2</v>
      </c>
      <c r="K105" s="434">
        <f>'11M - LPS'!K105</f>
        <v>6.0109999999999997E-2</v>
      </c>
      <c r="L105" s="434">
        <f>'11M - LPS'!L105</f>
        <v>3.8740999999999998E-2</v>
      </c>
      <c r="M105" s="434">
        <f>'11M - LPS'!M105</f>
        <v>2.9776E-2</v>
      </c>
      <c r="N105" s="434">
        <f>'11M - LPS'!N105</f>
        <v>2.9106E-2</v>
      </c>
      <c r="O105" s="434">
        <f>'11M - LPS'!O105</f>
        <v>2.6266999999999999E-2</v>
      </c>
      <c r="P105" s="434">
        <f>'11M - LPS'!P105</f>
        <v>2.5484E-2</v>
      </c>
      <c r="Q105" s="434">
        <f>'11M - LPS'!Q105</f>
        <v>2.9350999999999999E-2</v>
      </c>
      <c r="R105" s="434">
        <f>'11M - LPS'!R105</f>
        <v>3.4934E-2</v>
      </c>
      <c r="S105" s="434">
        <f>'11M - LPS'!S105</f>
        <v>3.7511999999999997E-2</v>
      </c>
      <c r="T105" s="434">
        <f>'11M - LPS'!T105</f>
        <v>6.7308999999999994E-2</v>
      </c>
      <c r="U105" s="434">
        <f>'11M - LPS'!U105</f>
        <v>5.3973E-2</v>
      </c>
      <c r="V105" s="434">
        <f>'11M - LPS'!V105</f>
        <v>5.8883999999999999E-2</v>
      </c>
      <c r="W105" s="434">
        <f>'11M - LPS'!W105</f>
        <v>6.0109999999999997E-2</v>
      </c>
      <c r="X105" s="434">
        <f>'11M - LPS'!X105</f>
        <v>3.8740999999999998E-2</v>
      </c>
      <c r="Y105" s="434">
        <f>'11M - LPS'!Y105</f>
        <v>2.9776E-2</v>
      </c>
      <c r="Z105" s="434">
        <f>'11M - LPS'!Z105</f>
        <v>2.9106E-2</v>
      </c>
      <c r="AA105" s="434">
        <f>'11M - LPS'!AA105</f>
        <v>2.6266999999999999E-2</v>
      </c>
      <c r="AB105" s="434">
        <f>'11M - LPS'!AB105</f>
        <v>2.5484E-2</v>
      </c>
      <c r="AC105" s="434">
        <f>'11M - LPS'!AC105</f>
        <v>2.9350999999999999E-2</v>
      </c>
      <c r="AD105" s="434">
        <f>'11M - LPS'!AD105</f>
        <v>3.4934E-2</v>
      </c>
      <c r="AE105" s="434">
        <f>'11M - LPS'!AE105</f>
        <v>3.7511999999999997E-2</v>
      </c>
      <c r="AF105" s="434">
        <f>'11M - LPS'!AF105</f>
        <v>6.7308999999999994E-2</v>
      </c>
      <c r="AG105" s="434">
        <f>'11M - LPS'!AG105</f>
        <v>5.3973E-2</v>
      </c>
      <c r="AH105" s="434">
        <f>'11M - LPS'!AH105</f>
        <v>5.8883999999999999E-2</v>
      </c>
      <c r="AI105" s="434">
        <f>'11M - LPS'!AI105</f>
        <v>6.0109999999999997E-2</v>
      </c>
      <c r="AJ105" s="434">
        <f>'11M - LPS'!AJ105</f>
        <v>3.8740999999999998E-2</v>
      </c>
      <c r="AK105" s="434">
        <f>'11M - LPS'!AK105</f>
        <v>2.9776E-2</v>
      </c>
      <c r="AL105" s="434">
        <f>'11M - LPS'!AL105</f>
        <v>2.9106E-2</v>
      </c>
      <c r="AM105" s="434">
        <f>'11M - LPS'!AM105</f>
        <v>2.6266999999999999E-2</v>
      </c>
      <c r="AN105" s="434">
        <f>'11M - LPS'!AN105</f>
        <v>2.5484E-2</v>
      </c>
      <c r="AO105" s="434">
        <f>'11M - LPS'!AO105</f>
        <v>2.9350999999999999E-2</v>
      </c>
      <c r="AP105" s="434">
        <f>'11M - LPS'!AP105</f>
        <v>3.4934E-2</v>
      </c>
      <c r="AQ105" s="434">
        <f>'11M - LPS'!AQ105</f>
        <v>3.7511999999999997E-2</v>
      </c>
      <c r="AR105" s="434">
        <f>'11M - LPS'!AR105</f>
        <v>6.7308999999999994E-2</v>
      </c>
      <c r="AS105" s="434">
        <f>'11M - LPS'!AS105</f>
        <v>5.3973E-2</v>
      </c>
      <c r="AT105" s="434">
        <f>'11M - LPS'!AT105</f>
        <v>5.8883999999999999E-2</v>
      </c>
      <c r="AU105" s="434">
        <f>'11M - LPS'!AU105</f>
        <v>6.0109999999999997E-2</v>
      </c>
      <c r="AV105" s="434">
        <f>'11M - LPS'!AV105</f>
        <v>3.8740999999999998E-2</v>
      </c>
      <c r="AW105" s="434">
        <f>'11M - LPS'!AW105</f>
        <v>2.9776E-2</v>
      </c>
      <c r="AX105" s="434">
        <f>'11M - LPS'!AX105</f>
        <v>2.9106E-2</v>
      </c>
      <c r="AY105" s="434">
        <f>'11M - LPS'!AY105</f>
        <v>2.6266999999999999E-2</v>
      </c>
      <c r="AZ105" s="434">
        <f>'11M - LPS'!AZ105</f>
        <v>2.5484E-2</v>
      </c>
      <c r="BA105" s="434">
        <f>'11M - LPS'!BA105</f>
        <v>2.9350999999999999E-2</v>
      </c>
      <c r="BB105" s="434">
        <f>'11M - LPS'!BB105</f>
        <v>3.4934E-2</v>
      </c>
      <c r="BC105" s="434">
        <f>'11M - LPS'!BC105</f>
        <v>3.7511999999999997E-2</v>
      </c>
      <c r="BD105" s="434">
        <f>'11M - LPS'!BD105</f>
        <v>6.7308999999999994E-2</v>
      </c>
      <c r="BE105" s="434">
        <f>'11M - LPS'!BE105</f>
        <v>5.3973E-2</v>
      </c>
      <c r="BF105" s="434">
        <f>'11M - LPS'!BF105</f>
        <v>5.8883999999999999E-2</v>
      </c>
      <c r="BG105" s="434">
        <f>'11M - LPS'!BG105</f>
        <v>6.0109999999999997E-2</v>
      </c>
      <c r="BH105" s="434">
        <f>'11M - LPS'!BH105</f>
        <v>3.8740999999999998E-2</v>
      </c>
      <c r="BI105" s="434">
        <f>'11M - LPS'!BI105</f>
        <v>2.9776E-2</v>
      </c>
      <c r="BJ105" s="434">
        <f>'11M - LPS'!BJ105</f>
        <v>2.9106E-2</v>
      </c>
      <c r="BK105" s="434">
        <f>'11M - LPS'!BK105</f>
        <v>2.6266999999999999E-2</v>
      </c>
      <c r="BL105" s="434">
        <f>'11M - LPS'!BL105</f>
        <v>2.5484E-2</v>
      </c>
      <c r="BM105" s="434">
        <f>'11M - LPS'!BM105</f>
        <v>2.9350999999999999E-2</v>
      </c>
      <c r="BN105" s="434">
        <f>'11M - LPS'!BN105</f>
        <v>3.4934E-2</v>
      </c>
      <c r="BO105" s="434">
        <f>'11M - LPS'!BO105</f>
        <v>3.7511999999999997E-2</v>
      </c>
      <c r="BP105" s="434">
        <f>'11M - LPS'!BP105</f>
        <v>6.7308999999999994E-2</v>
      </c>
      <c r="BQ105" s="434">
        <f>'11M - LPS'!BQ105</f>
        <v>5.3973E-2</v>
      </c>
      <c r="BR105" s="434">
        <f>'11M - LPS'!BR105</f>
        <v>5.8883999999999999E-2</v>
      </c>
      <c r="BS105" s="434">
        <f>'11M - LPS'!BS105</f>
        <v>6.0109999999999997E-2</v>
      </c>
      <c r="BT105" s="434">
        <f>'11M - LPS'!BT105</f>
        <v>3.8740999999999998E-2</v>
      </c>
      <c r="BU105" s="434">
        <f>'11M - LPS'!BU105</f>
        <v>2.9776E-2</v>
      </c>
      <c r="BV105" s="434">
        <f>'11M - LPS'!BV105</f>
        <v>2.9106E-2</v>
      </c>
      <c r="BW105" s="434">
        <f>'11M - LPS'!BW105</f>
        <v>2.6266999999999999E-2</v>
      </c>
      <c r="BX105" s="434">
        <f>'11M - LPS'!BX105</f>
        <v>2.5484E-2</v>
      </c>
      <c r="BY105" s="434">
        <f>'11M - LPS'!BY105</f>
        <v>2.9350999999999999E-2</v>
      </c>
      <c r="BZ105" s="434">
        <f>'11M - LPS'!BZ105</f>
        <v>3.4934E-2</v>
      </c>
      <c r="CA105" s="434">
        <f>'11M - LPS'!CA105</f>
        <v>3.7511999999999997E-2</v>
      </c>
      <c r="CB105" s="434">
        <f>'11M - LPS'!CB105</f>
        <v>6.7308999999999994E-2</v>
      </c>
      <c r="CC105" s="434">
        <f>'11M - LPS'!CC105</f>
        <v>5.3973E-2</v>
      </c>
      <c r="CD105" s="434">
        <f>'11M - LPS'!CD105</f>
        <v>5.8883999999999999E-2</v>
      </c>
      <c r="CE105" s="434">
        <f>'11M - LPS'!CE105</f>
        <v>6.0109999999999997E-2</v>
      </c>
      <c r="CF105" s="434">
        <f>'11M - LPS'!CF105</f>
        <v>3.8740999999999998E-2</v>
      </c>
      <c r="CG105" s="434">
        <f>'11M - LPS'!CG105</f>
        <v>2.9776E-2</v>
      </c>
      <c r="CH105" s="441">
        <f>'11M - LPS'!CH105</f>
        <v>2.9106E-2</v>
      </c>
    </row>
    <row r="106" spans="1:86" x14ac:dyDescent="0.3">
      <c r="C106" s="410" t="s">
        <v>232</v>
      </c>
      <c r="I106" s="435" t="s">
        <v>255</v>
      </c>
    </row>
    <row r="107" spans="1:86" hidden="1" x14ac:dyDescent="0.3">
      <c r="A107" s="584" t="s">
        <v>121</v>
      </c>
      <c r="B107" s="586" t="s">
        <v>122</v>
      </c>
      <c r="C107" s="587"/>
      <c r="D107" s="587"/>
      <c r="E107" s="587"/>
      <c r="F107" s="587"/>
      <c r="G107" s="587"/>
      <c r="H107" s="587"/>
      <c r="I107" s="587"/>
      <c r="J107" s="587"/>
      <c r="K107" s="587"/>
      <c r="L107" s="587"/>
      <c r="M107" s="587"/>
      <c r="N107" s="600"/>
      <c r="O107" s="586" t="s">
        <v>122</v>
      </c>
      <c r="P107" s="587"/>
      <c r="Q107" s="587"/>
      <c r="R107" s="587"/>
      <c r="S107" s="587"/>
      <c r="T107" s="587"/>
      <c r="U107" s="587"/>
      <c r="V107" s="587"/>
      <c r="W107" s="587"/>
      <c r="X107" s="587"/>
      <c r="Y107" s="587"/>
      <c r="Z107" s="587"/>
      <c r="AA107" s="586" t="s">
        <v>122</v>
      </c>
      <c r="AB107" s="587"/>
      <c r="AC107" s="587"/>
      <c r="AD107" s="587"/>
      <c r="AE107" s="587"/>
      <c r="AF107" s="587"/>
      <c r="AG107" s="587"/>
      <c r="AH107" s="587"/>
      <c r="AI107" s="587"/>
      <c r="AJ107" s="587"/>
      <c r="AK107" s="587"/>
      <c r="AL107" s="587"/>
      <c r="AM107" s="586" t="s">
        <v>122</v>
      </c>
      <c r="AN107" s="587"/>
      <c r="AO107" s="587"/>
      <c r="AP107" s="587"/>
      <c r="AQ107" s="587"/>
      <c r="AR107" s="587"/>
      <c r="AS107" s="587"/>
      <c r="AT107" s="587"/>
      <c r="AU107" s="587"/>
      <c r="AV107" s="587"/>
      <c r="AW107" s="587"/>
      <c r="AX107" s="587"/>
      <c r="AY107" s="586" t="s">
        <v>122</v>
      </c>
      <c r="AZ107" s="587"/>
      <c r="BA107" s="587"/>
      <c r="BB107" s="587"/>
      <c r="BC107" s="587"/>
      <c r="BD107" s="587"/>
      <c r="BE107" s="587"/>
      <c r="BF107" s="587"/>
      <c r="BG107" s="587"/>
      <c r="BH107" s="587"/>
      <c r="BI107" s="587"/>
      <c r="BJ107" s="587"/>
      <c r="BK107" s="586" t="s">
        <v>122</v>
      </c>
      <c r="BL107" s="587"/>
      <c r="BM107" s="587"/>
      <c r="BN107" s="587"/>
      <c r="BO107" s="587"/>
      <c r="BP107" s="587"/>
      <c r="BQ107" s="587"/>
      <c r="BR107" s="587"/>
      <c r="BS107" s="587"/>
      <c r="BT107" s="587"/>
      <c r="BU107" s="587"/>
      <c r="BV107" s="587"/>
      <c r="BW107" s="586" t="s">
        <v>122</v>
      </c>
      <c r="BX107" s="587"/>
      <c r="BY107" s="587"/>
      <c r="BZ107" s="587"/>
      <c r="CA107" s="587"/>
      <c r="CB107" s="587"/>
      <c r="CC107" s="587"/>
      <c r="CD107" s="587"/>
      <c r="CE107" s="587"/>
      <c r="CF107" s="587"/>
      <c r="CG107" s="587"/>
      <c r="CH107" s="601"/>
    </row>
    <row r="108" spans="1:86" ht="15" hidden="1" thickBot="1" x14ac:dyDescent="0.35">
      <c r="A108" s="585"/>
      <c r="B108" s="590" t="s">
        <v>234</v>
      </c>
      <c r="C108" s="591"/>
      <c r="D108" s="591"/>
      <c r="E108" s="591"/>
      <c r="F108" s="591"/>
      <c r="G108" s="591"/>
      <c r="H108" s="591"/>
      <c r="I108" s="591"/>
      <c r="J108" s="591"/>
      <c r="K108" s="591"/>
      <c r="L108" s="591"/>
      <c r="M108" s="591"/>
      <c r="N108" s="602"/>
      <c r="O108" s="590" t="s">
        <v>234</v>
      </c>
      <c r="P108" s="591"/>
      <c r="Q108" s="591"/>
      <c r="R108" s="591"/>
      <c r="S108" s="591"/>
      <c r="T108" s="591"/>
      <c r="U108" s="591"/>
      <c r="V108" s="591"/>
      <c r="W108" s="591"/>
      <c r="X108" s="591"/>
      <c r="Y108" s="591"/>
      <c r="Z108" s="591"/>
      <c r="AA108" s="590" t="s">
        <v>234</v>
      </c>
      <c r="AB108" s="591"/>
      <c r="AC108" s="591"/>
      <c r="AD108" s="591"/>
      <c r="AE108" s="591"/>
      <c r="AF108" s="591"/>
      <c r="AG108" s="591"/>
      <c r="AH108" s="591"/>
      <c r="AI108" s="591"/>
      <c r="AJ108" s="591"/>
      <c r="AK108" s="591"/>
      <c r="AL108" s="591"/>
      <c r="AM108" s="590" t="s">
        <v>123</v>
      </c>
      <c r="AN108" s="591"/>
      <c r="AO108" s="591"/>
      <c r="AP108" s="591"/>
      <c r="AQ108" s="591"/>
      <c r="AR108" s="591"/>
      <c r="AS108" s="591"/>
      <c r="AT108" s="591"/>
      <c r="AU108" s="591"/>
      <c r="AV108" s="591"/>
      <c r="AW108" s="591"/>
      <c r="AX108" s="591"/>
      <c r="AY108" s="590" t="s">
        <v>234</v>
      </c>
      <c r="AZ108" s="591"/>
      <c r="BA108" s="591"/>
      <c r="BB108" s="591"/>
      <c r="BC108" s="591"/>
      <c r="BD108" s="591"/>
      <c r="BE108" s="591"/>
      <c r="BF108" s="591"/>
      <c r="BG108" s="591"/>
      <c r="BH108" s="591"/>
      <c r="BI108" s="591"/>
      <c r="BJ108" s="591"/>
      <c r="BK108" s="590" t="s">
        <v>234</v>
      </c>
      <c r="BL108" s="591"/>
      <c r="BM108" s="591"/>
      <c r="BN108" s="591"/>
      <c r="BO108" s="591"/>
      <c r="BP108" s="591"/>
      <c r="BQ108" s="591"/>
      <c r="BR108" s="591"/>
      <c r="BS108" s="591"/>
      <c r="BT108" s="591"/>
      <c r="BU108" s="591"/>
      <c r="BV108" s="591"/>
      <c r="BW108" s="590" t="s">
        <v>234</v>
      </c>
      <c r="BX108" s="591"/>
      <c r="BY108" s="591"/>
      <c r="BZ108" s="591"/>
      <c r="CA108" s="591"/>
      <c r="CB108" s="591"/>
      <c r="CC108" s="591"/>
      <c r="CD108" s="591"/>
      <c r="CE108" s="591"/>
      <c r="CF108" s="591"/>
      <c r="CG108" s="591"/>
      <c r="CH108" s="591"/>
    </row>
    <row r="109" spans="1:86" ht="15" hidden="1" thickBot="1" x14ac:dyDescent="0.35">
      <c r="A109" s="581"/>
      <c r="B109" s="306" t="s">
        <v>144</v>
      </c>
      <c r="C109" s="174">
        <f>C$4</f>
        <v>44927</v>
      </c>
      <c r="D109" s="174">
        <f t="shared" ref="D109:BO109" si="161">D$4</f>
        <v>44958</v>
      </c>
      <c r="E109" s="174">
        <f t="shared" si="161"/>
        <v>44986</v>
      </c>
      <c r="F109" s="174">
        <f t="shared" si="161"/>
        <v>45017</v>
      </c>
      <c r="G109" s="174">
        <f t="shared" si="161"/>
        <v>45047</v>
      </c>
      <c r="H109" s="174">
        <f t="shared" si="161"/>
        <v>45078</v>
      </c>
      <c r="I109" s="174">
        <f t="shared" si="161"/>
        <v>45108</v>
      </c>
      <c r="J109" s="174">
        <f t="shared" si="161"/>
        <v>45139</v>
      </c>
      <c r="K109" s="174">
        <f t="shared" si="161"/>
        <v>45170</v>
      </c>
      <c r="L109" s="174">
        <f t="shared" si="161"/>
        <v>45200</v>
      </c>
      <c r="M109" s="174">
        <f t="shared" si="161"/>
        <v>45231</v>
      </c>
      <c r="N109" s="174">
        <f t="shared" si="161"/>
        <v>45261</v>
      </c>
      <c r="O109" s="174">
        <f t="shared" si="161"/>
        <v>45292</v>
      </c>
      <c r="P109" s="174">
        <f t="shared" si="161"/>
        <v>45323</v>
      </c>
      <c r="Q109" s="174">
        <f t="shared" si="161"/>
        <v>45352</v>
      </c>
      <c r="R109" s="174">
        <f t="shared" si="161"/>
        <v>45383</v>
      </c>
      <c r="S109" s="174">
        <f t="shared" si="161"/>
        <v>45413</v>
      </c>
      <c r="T109" s="174">
        <f t="shared" si="161"/>
        <v>45444</v>
      </c>
      <c r="U109" s="174">
        <f t="shared" si="161"/>
        <v>45474</v>
      </c>
      <c r="V109" s="174">
        <f t="shared" si="161"/>
        <v>45505</v>
      </c>
      <c r="W109" s="174">
        <f t="shared" si="161"/>
        <v>45536</v>
      </c>
      <c r="X109" s="174">
        <f t="shared" si="161"/>
        <v>45566</v>
      </c>
      <c r="Y109" s="174">
        <f t="shared" si="161"/>
        <v>45597</v>
      </c>
      <c r="Z109" s="174">
        <f t="shared" si="161"/>
        <v>45627</v>
      </c>
      <c r="AA109" s="174">
        <f t="shared" si="161"/>
        <v>45658</v>
      </c>
      <c r="AB109" s="174">
        <f t="shared" si="161"/>
        <v>45689</v>
      </c>
      <c r="AC109" s="174">
        <f t="shared" si="161"/>
        <v>45717</v>
      </c>
      <c r="AD109" s="174">
        <f t="shared" si="161"/>
        <v>45748</v>
      </c>
      <c r="AE109" s="174">
        <f t="shared" si="161"/>
        <v>45778</v>
      </c>
      <c r="AF109" s="174">
        <f t="shared" si="161"/>
        <v>45809</v>
      </c>
      <c r="AG109" s="174">
        <f t="shared" si="161"/>
        <v>45839</v>
      </c>
      <c r="AH109" s="174">
        <f t="shared" si="161"/>
        <v>45870</v>
      </c>
      <c r="AI109" s="174">
        <f t="shared" si="161"/>
        <v>45901</v>
      </c>
      <c r="AJ109" s="174">
        <f t="shared" si="161"/>
        <v>45931</v>
      </c>
      <c r="AK109" s="174">
        <f t="shared" si="161"/>
        <v>45962</v>
      </c>
      <c r="AL109" s="174">
        <f t="shared" si="161"/>
        <v>45992</v>
      </c>
      <c r="AM109" s="174">
        <f t="shared" si="161"/>
        <v>46023</v>
      </c>
      <c r="AN109" s="174">
        <f t="shared" si="161"/>
        <v>46054</v>
      </c>
      <c r="AO109" s="174">
        <f t="shared" si="161"/>
        <v>46082</v>
      </c>
      <c r="AP109" s="174">
        <f t="shared" si="161"/>
        <v>46113</v>
      </c>
      <c r="AQ109" s="174">
        <f t="shared" si="161"/>
        <v>46143</v>
      </c>
      <c r="AR109" s="174">
        <f t="shared" si="161"/>
        <v>46174</v>
      </c>
      <c r="AS109" s="174">
        <f t="shared" si="161"/>
        <v>46204</v>
      </c>
      <c r="AT109" s="174">
        <f t="shared" si="161"/>
        <v>46235</v>
      </c>
      <c r="AU109" s="174">
        <f t="shared" si="161"/>
        <v>46266</v>
      </c>
      <c r="AV109" s="174">
        <f t="shared" si="161"/>
        <v>46296</v>
      </c>
      <c r="AW109" s="174">
        <f t="shared" si="161"/>
        <v>46327</v>
      </c>
      <c r="AX109" s="174">
        <f t="shared" si="161"/>
        <v>46357</v>
      </c>
      <c r="AY109" s="174">
        <f t="shared" si="161"/>
        <v>46388</v>
      </c>
      <c r="AZ109" s="174">
        <f t="shared" si="161"/>
        <v>46419</v>
      </c>
      <c r="BA109" s="174">
        <f t="shared" si="161"/>
        <v>46447</v>
      </c>
      <c r="BB109" s="174">
        <f t="shared" si="161"/>
        <v>46478</v>
      </c>
      <c r="BC109" s="174">
        <f t="shared" si="161"/>
        <v>46508</v>
      </c>
      <c r="BD109" s="174">
        <f t="shared" si="161"/>
        <v>46539</v>
      </c>
      <c r="BE109" s="174">
        <f t="shared" si="161"/>
        <v>46569</v>
      </c>
      <c r="BF109" s="174">
        <f t="shared" si="161"/>
        <v>46600</v>
      </c>
      <c r="BG109" s="174">
        <f t="shared" si="161"/>
        <v>46631</v>
      </c>
      <c r="BH109" s="174">
        <f t="shared" si="161"/>
        <v>46661</v>
      </c>
      <c r="BI109" s="174">
        <f t="shared" si="161"/>
        <v>46692</v>
      </c>
      <c r="BJ109" s="174">
        <f t="shared" si="161"/>
        <v>46722</v>
      </c>
      <c r="BK109" s="174">
        <f t="shared" si="161"/>
        <v>46753</v>
      </c>
      <c r="BL109" s="174">
        <f t="shared" si="161"/>
        <v>46784</v>
      </c>
      <c r="BM109" s="174">
        <f t="shared" si="161"/>
        <v>46813</v>
      </c>
      <c r="BN109" s="174">
        <f t="shared" si="161"/>
        <v>46844</v>
      </c>
      <c r="BO109" s="174">
        <f t="shared" si="161"/>
        <v>46874</v>
      </c>
      <c r="BP109" s="174">
        <f t="shared" ref="BP109:CH109" si="162">BP$4</f>
        <v>46905</v>
      </c>
      <c r="BQ109" s="174">
        <f t="shared" si="162"/>
        <v>46935</v>
      </c>
      <c r="BR109" s="174">
        <f t="shared" si="162"/>
        <v>46966</v>
      </c>
      <c r="BS109" s="174">
        <f t="shared" si="162"/>
        <v>46997</v>
      </c>
      <c r="BT109" s="174">
        <f t="shared" si="162"/>
        <v>47027</v>
      </c>
      <c r="BU109" s="174">
        <f t="shared" si="162"/>
        <v>47058</v>
      </c>
      <c r="BV109" s="174">
        <f t="shared" si="162"/>
        <v>47088</v>
      </c>
      <c r="BW109" s="174">
        <f t="shared" si="162"/>
        <v>47119</v>
      </c>
      <c r="BX109" s="174">
        <f t="shared" si="162"/>
        <v>47150</v>
      </c>
      <c r="BY109" s="174">
        <f t="shared" si="162"/>
        <v>47178</v>
      </c>
      <c r="BZ109" s="174">
        <f t="shared" si="162"/>
        <v>47209</v>
      </c>
      <c r="CA109" s="174">
        <f t="shared" si="162"/>
        <v>47239</v>
      </c>
      <c r="CB109" s="174">
        <f t="shared" si="162"/>
        <v>47270</v>
      </c>
      <c r="CC109" s="174">
        <f t="shared" si="162"/>
        <v>47300</v>
      </c>
      <c r="CD109" s="174">
        <f t="shared" si="162"/>
        <v>47331</v>
      </c>
      <c r="CE109" s="174">
        <f t="shared" si="162"/>
        <v>47362</v>
      </c>
      <c r="CF109" s="174">
        <f t="shared" si="162"/>
        <v>47392</v>
      </c>
      <c r="CG109" s="174">
        <f t="shared" si="162"/>
        <v>47423</v>
      </c>
      <c r="CH109" s="175">
        <f t="shared" si="162"/>
        <v>47453</v>
      </c>
    </row>
    <row r="110" spans="1:86" hidden="1" x14ac:dyDescent="0.3">
      <c r="A110" s="581"/>
      <c r="B110" s="284" t="s">
        <v>20</v>
      </c>
      <c r="C110" s="413">
        <f>'11M - LPS'!C110</f>
        <v>2.3113770630064437E-2</v>
      </c>
      <c r="D110" s="413">
        <f>'11M - LPS'!D110</f>
        <v>2.308480619226886E-2</v>
      </c>
      <c r="E110" s="413">
        <f>'11M - LPS'!E110</f>
        <v>2.3323293010974844E-2</v>
      </c>
      <c r="F110" s="413">
        <f>'11M - LPS'!F110</f>
        <v>2.321311884647274E-2</v>
      </c>
      <c r="G110" s="413">
        <f>'11M - LPS'!G110</f>
        <v>2.3731198013184747E-2</v>
      </c>
      <c r="H110" s="413">
        <f>'11M - LPS'!H110</f>
        <v>2.8606933470298294E-2</v>
      </c>
      <c r="I110" s="437">
        <f>'11M - LPS'!I110</f>
        <v>2.9046768289494204E-2</v>
      </c>
      <c r="J110" s="437">
        <f>'11M - LPS'!J110</f>
        <v>2.8926223071207881E-2</v>
      </c>
      <c r="K110" s="437">
        <f>'11M - LPS'!K110</f>
        <v>2.8853811928619136E-2</v>
      </c>
      <c r="L110" s="437">
        <f>'11M - LPS'!L110</f>
        <v>2.423934325833732E-2</v>
      </c>
      <c r="M110" s="437">
        <f>'11M - LPS'!M110</f>
        <v>2.3230451301046742E-2</v>
      </c>
      <c r="N110" s="437">
        <f>'11M - LPS'!N110</f>
        <v>2.2569877249855298E-2</v>
      </c>
      <c r="O110" s="437">
        <f>'11M - LPS'!O110</f>
        <v>2.2477983548236508E-2</v>
      </c>
      <c r="P110" s="437">
        <f>'11M - LPS'!P110</f>
        <v>2.2208460096153619E-2</v>
      </c>
      <c r="Q110" s="437">
        <f>'11M - LPS'!Q110</f>
        <v>2.2537126025125254E-2</v>
      </c>
      <c r="R110" s="437">
        <f>'11M - LPS'!R110</f>
        <v>2.3433158350103633E-2</v>
      </c>
      <c r="S110" s="437">
        <f>'11M - LPS'!S110</f>
        <v>2.4182497583924868E-2</v>
      </c>
      <c r="T110" s="437">
        <f>'11M - LPS'!T110</f>
        <v>2.9068192865801402E-2</v>
      </c>
      <c r="U110" s="437">
        <f>'11M - LPS'!U110</f>
        <v>2.9046768289494204E-2</v>
      </c>
      <c r="V110" s="437">
        <f>'11M - LPS'!V110</f>
        <v>2.8926223071207881E-2</v>
      </c>
      <c r="W110" s="437">
        <f>'11M - LPS'!W110</f>
        <v>2.8853811928619136E-2</v>
      </c>
      <c r="X110" s="437">
        <f>'11M - LPS'!X110</f>
        <v>2.423934325833732E-2</v>
      </c>
      <c r="Y110" s="437">
        <f>'11M - LPS'!Y110</f>
        <v>2.3230451301046742E-2</v>
      </c>
      <c r="Z110" s="437">
        <f>'11M - LPS'!Z110</f>
        <v>2.2569877249855298E-2</v>
      </c>
      <c r="AA110" s="437">
        <f>'11M - LPS'!AA110</f>
        <v>2.2477983548236508E-2</v>
      </c>
      <c r="AB110" s="437">
        <f>'11M - LPS'!AB110</f>
        <v>2.2208460096153619E-2</v>
      </c>
      <c r="AC110" s="437">
        <f>'11M - LPS'!AC110</f>
        <v>2.2537126025125254E-2</v>
      </c>
      <c r="AD110" s="437">
        <f>'11M - LPS'!AD110</f>
        <v>2.3433158350103633E-2</v>
      </c>
      <c r="AE110" s="437">
        <f>'11M - LPS'!AE110</f>
        <v>2.4182497583924868E-2</v>
      </c>
      <c r="AF110" s="437">
        <f>'11M - LPS'!AF110</f>
        <v>2.9068192865801402E-2</v>
      </c>
      <c r="AG110" s="437">
        <f>'11M - LPS'!AG110</f>
        <v>2.9046768289494204E-2</v>
      </c>
      <c r="AH110" s="437">
        <f>'11M - LPS'!AH110</f>
        <v>2.8926223071207881E-2</v>
      </c>
      <c r="AI110" s="437">
        <f>'11M - LPS'!AI110</f>
        <v>2.8853811928619136E-2</v>
      </c>
      <c r="AJ110" s="437">
        <f>'11M - LPS'!AJ110</f>
        <v>2.423934325833732E-2</v>
      </c>
      <c r="AK110" s="437">
        <f>'11M - LPS'!AK110</f>
        <v>2.3230451301046742E-2</v>
      </c>
      <c r="AL110" s="437">
        <f>'11M - LPS'!AL110</f>
        <v>2.2569877249855298E-2</v>
      </c>
      <c r="AM110" s="437">
        <f>'11M - LPS'!AM110</f>
        <v>2.2477983548236508E-2</v>
      </c>
      <c r="AN110" s="437">
        <f>'11M - LPS'!AN110</f>
        <v>2.2208460096153619E-2</v>
      </c>
      <c r="AO110" s="437">
        <f>'11M - LPS'!AO110</f>
        <v>2.2537126025125254E-2</v>
      </c>
      <c r="AP110" s="437">
        <f>'11M - LPS'!AP110</f>
        <v>2.3433158350103633E-2</v>
      </c>
      <c r="AQ110" s="437">
        <f>'11M - LPS'!AQ110</f>
        <v>2.4182497583924868E-2</v>
      </c>
      <c r="AR110" s="437">
        <f>'11M - LPS'!AR110</f>
        <v>2.9068192865801402E-2</v>
      </c>
      <c r="AS110" s="437">
        <f>'11M - LPS'!AS110</f>
        <v>2.9046768289494204E-2</v>
      </c>
      <c r="AT110" s="437">
        <f>'11M - LPS'!AT110</f>
        <v>2.8926223071207881E-2</v>
      </c>
      <c r="AU110" s="437">
        <f>'11M - LPS'!AU110</f>
        <v>2.8853811928619136E-2</v>
      </c>
      <c r="AV110" s="437">
        <f>'11M - LPS'!AV110</f>
        <v>2.423934325833732E-2</v>
      </c>
      <c r="AW110" s="437">
        <f>'11M - LPS'!AW110</f>
        <v>2.3230451301046742E-2</v>
      </c>
      <c r="AX110" s="437">
        <f>'11M - LPS'!AX110</f>
        <v>2.2569877249855298E-2</v>
      </c>
      <c r="AY110" s="437">
        <f>'11M - LPS'!AY110</f>
        <v>2.2477983548236508E-2</v>
      </c>
      <c r="AZ110" s="437">
        <f>'11M - LPS'!AZ110</f>
        <v>2.2208460096153619E-2</v>
      </c>
      <c r="BA110" s="437">
        <f>'11M - LPS'!BA110</f>
        <v>2.2537126025125254E-2</v>
      </c>
      <c r="BB110" s="437">
        <f>'11M - LPS'!BB110</f>
        <v>2.3433158350103633E-2</v>
      </c>
      <c r="BC110" s="437">
        <f>'11M - LPS'!BC110</f>
        <v>2.4182497583924868E-2</v>
      </c>
      <c r="BD110" s="437">
        <f>'11M - LPS'!BD110</f>
        <v>2.9068192865801402E-2</v>
      </c>
      <c r="BE110" s="437">
        <f>'11M - LPS'!BE110</f>
        <v>2.9046768289494204E-2</v>
      </c>
      <c r="BF110" s="437">
        <f>'11M - LPS'!BF110</f>
        <v>2.8926223071207881E-2</v>
      </c>
      <c r="BG110" s="437">
        <f>'11M - LPS'!BG110</f>
        <v>2.8853811928619136E-2</v>
      </c>
      <c r="BH110" s="437">
        <f>'11M - LPS'!BH110</f>
        <v>2.423934325833732E-2</v>
      </c>
      <c r="BI110" s="437">
        <f>'11M - LPS'!BI110</f>
        <v>2.3230451301046742E-2</v>
      </c>
      <c r="BJ110" s="437">
        <f>'11M - LPS'!BJ110</f>
        <v>2.2569877249855298E-2</v>
      </c>
      <c r="BK110" s="437">
        <f>'11M - LPS'!BK110</f>
        <v>2.2477983548236508E-2</v>
      </c>
      <c r="BL110" s="437">
        <f>'11M - LPS'!BL110</f>
        <v>2.2208460096153619E-2</v>
      </c>
      <c r="BM110" s="437">
        <f>'11M - LPS'!BM110</f>
        <v>2.2537126025125254E-2</v>
      </c>
      <c r="BN110" s="437">
        <f>'11M - LPS'!BN110</f>
        <v>2.3433158350103633E-2</v>
      </c>
      <c r="BO110" s="437">
        <f>'11M - LPS'!BO110</f>
        <v>2.4182497583924868E-2</v>
      </c>
      <c r="BP110" s="437">
        <f>'11M - LPS'!BP110</f>
        <v>2.9068192865801402E-2</v>
      </c>
      <c r="BQ110" s="437">
        <f>'11M - LPS'!BQ110</f>
        <v>2.9046768289494204E-2</v>
      </c>
      <c r="BR110" s="437">
        <f>'11M - LPS'!BR110</f>
        <v>2.8926223071207881E-2</v>
      </c>
      <c r="BS110" s="437">
        <f>'11M - LPS'!BS110</f>
        <v>2.8853811928619136E-2</v>
      </c>
      <c r="BT110" s="437">
        <f>'11M - LPS'!BT110</f>
        <v>2.423934325833732E-2</v>
      </c>
      <c r="BU110" s="437">
        <f>'11M - LPS'!BU110</f>
        <v>2.3230451301046742E-2</v>
      </c>
      <c r="BV110" s="437">
        <f>'11M - LPS'!BV110</f>
        <v>2.2569877249855298E-2</v>
      </c>
      <c r="BW110" s="437">
        <f>'11M - LPS'!BW110</f>
        <v>2.2477983548236508E-2</v>
      </c>
      <c r="BX110" s="437">
        <f>'11M - LPS'!BX110</f>
        <v>2.2208460096153619E-2</v>
      </c>
      <c r="BY110" s="437">
        <f>'11M - LPS'!BY110</f>
        <v>2.2537126025125254E-2</v>
      </c>
      <c r="BZ110" s="437">
        <f>'11M - LPS'!BZ110</f>
        <v>2.3433158350103633E-2</v>
      </c>
      <c r="CA110" s="437">
        <f>'11M - LPS'!CA110</f>
        <v>2.4182497583924868E-2</v>
      </c>
      <c r="CB110" s="437">
        <f>'11M - LPS'!CB110</f>
        <v>2.9068192865801402E-2</v>
      </c>
      <c r="CC110" s="437">
        <f>'11M - LPS'!CC110</f>
        <v>2.9046768289494204E-2</v>
      </c>
      <c r="CD110" s="437">
        <f>'11M - LPS'!CD110</f>
        <v>2.8926223071207881E-2</v>
      </c>
      <c r="CE110" s="437">
        <f>'11M - LPS'!CE110</f>
        <v>2.8853811928619136E-2</v>
      </c>
      <c r="CF110" s="437">
        <f>'11M - LPS'!CF110</f>
        <v>2.423934325833732E-2</v>
      </c>
      <c r="CG110" s="437">
        <f>'11M - LPS'!CG110</f>
        <v>2.3230451301046742E-2</v>
      </c>
      <c r="CH110" s="437">
        <f>'11M - LPS'!CH110</f>
        <v>2.2569877249855298E-2</v>
      </c>
    </row>
    <row r="111" spans="1:86" hidden="1" x14ac:dyDescent="0.3">
      <c r="A111" s="581"/>
      <c r="B111" s="284" t="s">
        <v>0</v>
      </c>
      <c r="C111" s="413">
        <f>'11M - LPS'!C111</f>
        <v>2.4146888775834336E-2</v>
      </c>
      <c r="D111" s="413">
        <f>'11M - LPS'!D111</f>
        <v>2.4000297678319994E-2</v>
      </c>
      <c r="E111" s="413">
        <f>'11M - LPS'!E111</f>
        <v>2.3897068756414595E-2</v>
      </c>
      <c r="F111" s="413">
        <f>'11M - LPS'!F111</f>
        <v>2.3313829526834466E-2</v>
      </c>
      <c r="G111" s="413">
        <f>'11M - LPS'!G111</f>
        <v>2.4964802170357413E-2</v>
      </c>
      <c r="H111" s="413">
        <f>'11M - LPS'!H111</f>
        <v>3.0465985850291009E-2</v>
      </c>
      <c r="I111" s="437">
        <f>'11M - LPS'!I111</f>
        <v>2.9984441915357631E-2</v>
      </c>
      <c r="J111" s="437">
        <f>'11M - LPS'!J111</f>
        <v>3.0471574424974959E-2</v>
      </c>
      <c r="K111" s="437">
        <f>'11M - LPS'!K111</f>
        <v>3.0926088288011609E-2</v>
      </c>
      <c r="L111" s="437">
        <f>'11M - LPS'!L111</f>
        <v>2.404149729437715E-2</v>
      </c>
      <c r="M111" s="437">
        <f>'11M - LPS'!M111</f>
        <v>2.4601707313038429E-2</v>
      </c>
      <c r="N111" s="437">
        <f>'11M - LPS'!N111</f>
        <v>2.2373843244386227E-2</v>
      </c>
      <c r="O111" s="437">
        <f>'11M - LPS'!O111</f>
        <v>2.3533320380090969E-2</v>
      </c>
      <c r="P111" s="437">
        <f>'11M - LPS'!P111</f>
        <v>2.3142017932499443E-2</v>
      </c>
      <c r="Q111" s="437">
        <f>'11M - LPS'!Q111</f>
        <v>2.3121579475972376E-2</v>
      </c>
      <c r="R111" s="437">
        <f>'11M - LPS'!R111</f>
        <v>2.3559368865515361E-2</v>
      </c>
      <c r="S111" s="437">
        <f>'11M - LPS'!S111</f>
        <v>2.571424077420149E-2</v>
      </c>
      <c r="T111" s="437">
        <f>'11M - LPS'!T111</f>
        <v>3.103180920060215E-2</v>
      </c>
      <c r="U111" s="437">
        <f>'11M - LPS'!U111</f>
        <v>2.9984441915357631E-2</v>
      </c>
      <c r="V111" s="437">
        <f>'11M - LPS'!V111</f>
        <v>3.0471574424974959E-2</v>
      </c>
      <c r="W111" s="437">
        <f>'11M - LPS'!W111</f>
        <v>3.0926088288011609E-2</v>
      </c>
      <c r="X111" s="437">
        <f>'11M - LPS'!X111</f>
        <v>2.404149729437715E-2</v>
      </c>
      <c r="Y111" s="437">
        <f>'11M - LPS'!Y111</f>
        <v>2.4601707313038429E-2</v>
      </c>
      <c r="Z111" s="437">
        <f>'11M - LPS'!Z111</f>
        <v>2.2373843244386227E-2</v>
      </c>
      <c r="AA111" s="437">
        <f>'11M - LPS'!AA111</f>
        <v>2.3533320380090969E-2</v>
      </c>
      <c r="AB111" s="437">
        <f>'11M - LPS'!AB111</f>
        <v>2.3142017932499443E-2</v>
      </c>
      <c r="AC111" s="437">
        <f>'11M - LPS'!AC111</f>
        <v>2.3121579475972376E-2</v>
      </c>
      <c r="AD111" s="437">
        <f>'11M - LPS'!AD111</f>
        <v>2.3559368865515361E-2</v>
      </c>
      <c r="AE111" s="437">
        <f>'11M - LPS'!AE111</f>
        <v>2.571424077420149E-2</v>
      </c>
      <c r="AF111" s="437">
        <f>'11M - LPS'!AF111</f>
        <v>3.103180920060215E-2</v>
      </c>
      <c r="AG111" s="437">
        <f>'11M - LPS'!AG111</f>
        <v>2.9984441915357631E-2</v>
      </c>
      <c r="AH111" s="437">
        <f>'11M - LPS'!AH111</f>
        <v>3.0471574424974959E-2</v>
      </c>
      <c r="AI111" s="437">
        <f>'11M - LPS'!AI111</f>
        <v>3.0926088288011609E-2</v>
      </c>
      <c r="AJ111" s="437">
        <f>'11M - LPS'!AJ111</f>
        <v>2.404149729437715E-2</v>
      </c>
      <c r="AK111" s="437">
        <f>'11M - LPS'!AK111</f>
        <v>2.4601707313038429E-2</v>
      </c>
      <c r="AL111" s="437">
        <f>'11M - LPS'!AL111</f>
        <v>2.2373843244386227E-2</v>
      </c>
      <c r="AM111" s="437">
        <f>'11M - LPS'!AM111</f>
        <v>2.3533320380090969E-2</v>
      </c>
      <c r="AN111" s="437">
        <f>'11M - LPS'!AN111</f>
        <v>2.3142017932499443E-2</v>
      </c>
      <c r="AO111" s="437">
        <f>'11M - LPS'!AO111</f>
        <v>2.3121579475972376E-2</v>
      </c>
      <c r="AP111" s="437">
        <f>'11M - LPS'!AP111</f>
        <v>2.3559368865515361E-2</v>
      </c>
      <c r="AQ111" s="437">
        <f>'11M - LPS'!AQ111</f>
        <v>2.571424077420149E-2</v>
      </c>
      <c r="AR111" s="437">
        <f>'11M - LPS'!AR111</f>
        <v>3.103180920060215E-2</v>
      </c>
      <c r="AS111" s="437">
        <f>'11M - LPS'!AS111</f>
        <v>2.9984441915357631E-2</v>
      </c>
      <c r="AT111" s="437">
        <f>'11M - LPS'!AT111</f>
        <v>3.0471574424974959E-2</v>
      </c>
      <c r="AU111" s="437">
        <f>'11M - LPS'!AU111</f>
        <v>3.0926088288011609E-2</v>
      </c>
      <c r="AV111" s="437">
        <f>'11M - LPS'!AV111</f>
        <v>2.404149729437715E-2</v>
      </c>
      <c r="AW111" s="437">
        <f>'11M - LPS'!AW111</f>
        <v>2.4601707313038429E-2</v>
      </c>
      <c r="AX111" s="437">
        <f>'11M - LPS'!AX111</f>
        <v>2.2373843244386227E-2</v>
      </c>
      <c r="AY111" s="437">
        <f>'11M - LPS'!AY111</f>
        <v>2.3533320380090969E-2</v>
      </c>
      <c r="AZ111" s="437">
        <f>'11M - LPS'!AZ111</f>
        <v>2.3142017932499443E-2</v>
      </c>
      <c r="BA111" s="437">
        <f>'11M - LPS'!BA111</f>
        <v>2.3121579475972376E-2</v>
      </c>
      <c r="BB111" s="437">
        <f>'11M - LPS'!BB111</f>
        <v>2.3559368865515361E-2</v>
      </c>
      <c r="BC111" s="437">
        <f>'11M - LPS'!BC111</f>
        <v>2.571424077420149E-2</v>
      </c>
      <c r="BD111" s="437">
        <f>'11M - LPS'!BD111</f>
        <v>3.103180920060215E-2</v>
      </c>
      <c r="BE111" s="437">
        <f>'11M - LPS'!BE111</f>
        <v>2.9984441915357631E-2</v>
      </c>
      <c r="BF111" s="437">
        <f>'11M - LPS'!BF111</f>
        <v>3.0471574424974959E-2</v>
      </c>
      <c r="BG111" s="437">
        <f>'11M - LPS'!BG111</f>
        <v>3.0926088288011609E-2</v>
      </c>
      <c r="BH111" s="437">
        <f>'11M - LPS'!BH111</f>
        <v>2.404149729437715E-2</v>
      </c>
      <c r="BI111" s="437">
        <f>'11M - LPS'!BI111</f>
        <v>2.4601707313038429E-2</v>
      </c>
      <c r="BJ111" s="437">
        <f>'11M - LPS'!BJ111</f>
        <v>2.2373843244386227E-2</v>
      </c>
      <c r="BK111" s="437">
        <f>'11M - LPS'!BK111</f>
        <v>2.3533320380090969E-2</v>
      </c>
      <c r="BL111" s="437">
        <f>'11M - LPS'!BL111</f>
        <v>2.3142017932499443E-2</v>
      </c>
      <c r="BM111" s="437">
        <f>'11M - LPS'!BM111</f>
        <v>2.3121579475972376E-2</v>
      </c>
      <c r="BN111" s="437">
        <f>'11M - LPS'!BN111</f>
        <v>2.3559368865515361E-2</v>
      </c>
      <c r="BO111" s="437">
        <f>'11M - LPS'!BO111</f>
        <v>2.571424077420149E-2</v>
      </c>
      <c r="BP111" s="437">
        <f>'11M - LPS'!BP111</f>
        <v>3.103180920060215E-2</v>
      </c>
      <c r="BQ111" s="437">
        <f>'11M - LPS'!BQ111</f>
        <v>2.9984441915357631E-2</v>
      </c>
      <c r="BR111" s="437">
        <f>'11M - LPS'!BR111</f>
        <v>3.0471574424974959E-2</v>
      </c>
      <c r="BS111" s="437">
        <f>'11M - LPS'!BS111</f>
        <v>3.0926088288011609E-2</v>
      </c>
      <c r="BT111" s="437">
        <f>'11M - LPS'!BT111</f>
        <v>2.404149729437715E-2</v>
      </c>
      <c r="BU111" s="437">
        <f>'11M - LPS'!BU111</f>
        <v>2.4601707313038429E-2</v>
      </c>
      <c r="BV111" s="437">
        <f>'11M - LPS'!BV111</f>
        <v>2.2373843244386227E-2</v>
      </c>
      <c r="BW111" s="437">
        <f>'11M - LPS'!BW111</f>
        <v>2.3533320380090969E-2</v>
      </c>
      <c r="BX111" s="437">
        <f>'11M - LPS'!BX111</f>
        <v>2.3142017932499443E-2</v>
      </c>
      <c r="BY111" s="437">
        <f>'11M - LPS'!BY111</f>
        <v>2.3121579475972376E-2</v>
      </c>
      <c r="BZ111" s="437">
        <f>'11M - LPS'!BZ111</f>
        <v>2.3559368865515361E-2</v>
      </c>
      <c r="CA111" s="437">
        <f>'11M - LPS'!CA111</f>
        <v>2.571424077420149E-2</v>
      </c>
      <c r="CB111" s="437">
        <f>'11M - LPS'!CB111</f>
        <v>3.103180920060215E-2</v>
      </c>
      <c r="CC111" s="437">
        <f>'11M - LPS'!CC111</f>
        <v>2.9984441915357631E-2</v>
      </c>
      <c r="CD111" s="437">
        <f>'11M - LPS'!CD111</f>
        <v>3.0471574424974959E-2</v>
      </c>
      <c r="CE111" s="437">
        <f>'11M - LPS'!CE111</f>
        <v>3.0926088288011609E-2</v>
      </c>
      <c r="CF111" s="437">
        <f>'11M - LPS'!CF111</f>
        <v>2.404149729437715E-2</v>
      </c>
      <c r="CG111" s="437">
        <f>'11M - LPS'!CG111</f>
        <v>2.4601707313038429E-2</v>
      </c>
      <c r="CH111" s="437">
        <f>'11M - LPS'!CH111</f>
        <v>2.2373843244386227E-2</v>
      </c>
    </row>
    <row r="112" spans="1:86" hidden="1" x14ac:dyDescent="0.3">
      <c r="A112" s="581"/>
      <c r="B112" s="284" t="s">
        <v>21</v>
      </c>
      <c r="C112" s="413">
        <f>'11M - LPS'!C112</f>
        <v>2.3035856275064787E-2</v>
      </c>
      <c r="D112" s="413">
        <f>'11M - LPS'!D112</f>
        <v>2.3018097097034521E-2</v>
      </c>
      <c r="E112" s="413">
        <f>'11M - LPS'!E112</f>
        <v>2.3858274435910272E-2</v>
      </c>
      <c r="F112" s="413">
        <f>'11M - LPS'!F112</f>
        <v>2.39077296305596E-2</v>
      </c>
      <c r="G112" s="413">
        <f>'11M - LPS'!G112</f>
        <v>2.4119712018997624E-2</v>
      </c>
      <c r="H112" s="413">
        <f>'11M - LPS'!H112</f>
        <v>2.9277192076420381E-2</v>
      </c>
      <c r="I112" s="437">
        <f>'11M - LPS'!I112</f>
        <v>2.9038923506189716E-2</v>
      </c>
      <c r="J112" s="437">
        <f>'11M - LPS'!J112</f>
        <v>2.9317788800827208E-2</v>
      </c>
      <c r="K112" s="437">
        <f>'11M - LPS'!K112</f>
        <v>2.9486607713799903E-2</v>
      </c>
      <c r="L112" s="437">
        <f>'11M - LPS'!L112</f>
        <v>2.4787625849823691E-2</v>
      </c>
      <c r="M112" s="437">
        <f>'11M - LPS'!M112</f>
        <v>2.3237877136096732E-2</v>
      </c>
      <c r="N112" s="437">
        <f>'11M - LPS'!N112</f>
        <v>2.2924292710072274E-2</v>
      </c>
      <c r="O112" s="437">
        <f>'11M - LPS'!O112</f>
        <v>2.2397351370130866E-2</v>
      </c>
      <c r="P112" s="437">
        <f>'11M - LPS'!P112</f>
        <v>2.2141568526452406E-2</v>
      </c>
      <c r="Q112" s="437">
        <f>'11M - LPS'!Q112</f>
        <v>2.3081583856841188E-2</v>
      </c>
      <c r="R112" s="437">
        <f>'11M - LPS'!R112</f>
        <v>2.4296108227819302E-2</v>
      </c>
      <c r="S112" s="437">
        <f>'11M - LPS'!S112</f>
        <v>2.4680979039981447E-2</v>
      </c>
      <c r="T112" s="437">
        <f>'11M - LPS'!T112</f>
        <v>2.9796764292535211E-2</v>
      </c>
      <c r="U112" s="437">
        <f>'11M - LPS'!U112</f>
        <v>2.9038923506189716E-2</v>
      </c>
      <c r="V112" s="437">
        <f>'11M - LPS'!V112</f>
        <v>2.9317788800827208E-2</v>
      </c>
      <c r="W112" s="437">
        <f>'11M - LPS'!W112</f>
        <v>2.9486607713799903E-2</v>
      </c>
      <c r="X112" s="437">
        <f>'11M - LPS'!X112</f>
        <v>2.4787625849823691E-2</v>
      </c>
      <c r="Y112" s="437">
        <f>'11M - LPS'!Y112</f>
        <v>2.3237877136096732E-2</v>
      </c>
      <c r="Z112" s="437">
        <f>'11M - LPS'!Z112</f>
        <v>2.2924292710072274E-2</v>
      </c>
      <c r="AA112" s="437">
        <f>'11M - LPS'!AA112</f>
        <v>2.2397351370130866E-2</v>
      </c>
      <c r="AB112" s="437">
        <f>'11M - LPS'!AB112</f>
        <v>2.2141568526452406E-2</v>
      </c>
      <c r="AC112" s="437">
        <f>'11M - LPS'!AC112</f>
        <v>2.3081583856841188E-2</v>
      </c>
      <c r="AD112" s="437">
        <f>'11M - LPS'!AD112</f>
        <v>2.4296108227819302E-2</v>
      </c>
      <c r="AE112" s="437">
        <f>'11M - LPS'!AE112</f>
        <v>2.4680979039981447E-2</v>
      </c>
      <c r="AF112" s="437">
        <f>'11M - LPS'!AF112</f>
        <v>2.9796764292535211E-2</v>
      </c>
      <c r="AG112" s="437">
        <f>'11M - LPS'!AG112</f>
        <v>2.9038923506189716E-2</v>
      </c>
      <c r="AH112" s="437">
        <f>'11M - LPS'!AH112</f>
        <v>2.9317788800827208E-2</v>
      </c>
      <c r="AI112" s="437">
        <f>'11M - LPS'!AI112</f>
        <v>2.9486607713799903E-2</v>
      </c>
      <c r="AJ112" s="437">
        <f>'11M - LPS'!AJ112</f>
        <v>2.4787625849823691E-2</v>
      </c>
      <c r="AK112" s="437">
        <f>'11M - LPS'!AK112</f>
        <v>2.3237877136096732E-2</v>
      </c>
      <c r="AL112" s="437">
        <f>'11M - LPS'!AL112</f>
        <v>2.2924292710072274E-2</v>
      </c>
      <c r="AM112" s="437">
        <f>'11M - LPS'!AM112</f>
        <v>2.2397351370130866E-2</v>
      </c>
      <c r="AN112" s="437">
        <f>'11M - LPS'!AN112</f>
        <v>2.2141568526452406E-2</v>
      </c>
      <c r="AO112" s="437">
        <f>'11M - LPS'!AO112</f>
        <v>2.3081583856841188E-2</v>
      </c>
      <c r="AP112" s="437">
        <f>'11M - LPS'!AP112</f>
        <v>2.4296108227819302E-2</v>
      </c>
      <c r="AQ112" s="437">
        <f>'11M - LPS'!AQ112</f>
        <v>2.4680979039981447E-2</v>
      </c>
      <c r="AR112" s="437">
        <f>'11M - LPS'!AR112</f>
        <v>2.9796764292535211E-2</v>
      </c>
      <c r="AS112" s="437">
        <f>'11M - LPS'!AS112</f>
        <v>2.9038923506189716E-2</v>
      </c>
      <c r="AT112" s="437">
        <f>'11M - LPS'!AT112</f>
        <v>2.9317788800827208E-2</v>
      </c>
      <c r="AU112" s="437">
        <f>'11M - LPS'!AU112</f>
        <v>2.9486607713799903E-2</v>
      </c>
      <c r="AV112" s="437">
        <f>'11M - LPS'!AV112</f>
        <v>2.4787625849823691E-2</v>
      </c>
      <c r="AW112" s="437">
        <f>'11M - LPS'!AW112</f>
        <v>2.3237877136096732E-2</v>
      </c>
      <c r="AX112" s="437">
        <f>'11M - LPS'!AX112</f>
        <v>2.2924292710072274E-2</v>
      </c>
      <c r="AY112" s="437">
        <f>'11M - LPS'!AY112</f>
        <v>2.2397351370130866E-2</v>
      </c>
      <c r="AZ112" s="437">
        <f>'11M - LPS'!AZ112</f>
        <v>2.2141568526452406E-2</v>
      </c>
      <c r="BA112" s="437">
        <f>'11M - LPS'!BA112</f>
        <v>2.3081583856841188E-2</v>
      </c>
      <c r="BB112" s="437">
        <f>'11M - LPS'!BB112</f>
        <v>2.4296108227819302E-2</v>
      </c>
      <c r="BC112" s="437">
        <f>'11M - LPS'!BC112</f>
        <v>2.4680979039981447E-2</v>
      </c>
      <c r="BD112" s="437">
        <f>'11M - LPS'!BD112</f>
        <v>2.9796764292535211E-2</v>
      </c>
      <c r="BE112" s="437">
        <f>'11M - LPS'!BE112</f>
        <v>2.9038923506189716E-2</v>
      </c>
      <c r="BF112" s="437">
        <f>'11M - LPS'!BF112</f>
        <v>2.9317788800827208E-2</v>
      </c>
      <c r="BG112" s="437">
        <f>'11M - LPS'!BG112</f>
        <v>2.9486607713799903E-2</v>
      </c>
      <c r="BH112" s="437">
        <f>'11M - LPS'!BH112</f>
        <v>2.4787625849823691E-2</v>
      </c>
      <c r="BI112" s="437">
        <f>'11M - LPS'!BI112</f>
        <v>2.3237877136096732E-2</v>
      </c>
      <c r="BJ112" s="437">
        <f>'11M - LPS'!BJ112</f>
        <v>2.2924292710072274E-2</v>
      </c>
      <c r="BK112" s="437">
        <f>'11M - LPS'!BK112</f>
        <v>2.2397351370130866E-2</v>
      </c>
      <c r="BL112" s="437">
        <f>'11M - LPS'!BL112</f>
        <v>2.2141568526452406E-2</v>
      </c>
      <c r="BM112" s="437">
        <f>'11M - LPS'!BM112</f>
        <v>2.3081583856841188E-2</v>
      </c>
      <c r="BN112" s="437">
        <f>'11M - LPS'!BN112</f>
        <v>2.4296108227819302E-2</v>
      </c>
      <c r="BO112" s="437">
        <f>'11M - LPS'!BO112</f>
        <v>2.4680979039981447E-2</v>
      </c>
      <c r="BP112" s="437">
        <f>'11M - LPS'!BP112</f>
        <v>2.9796764292535211E-2</v>
      </c>
      <c r="BQ112" s="437">
        <f>'11M - LPS'!BQ112</f>
        <v>2.9038923506189716E-2</v>
      </c>
      <c r="BR112" s="437">
        <f>'11M - LPS'!BR112</f>
        <v>2.9317788800827208E-2</v>
      </c>
      <c r="BS112" s="437">
        <f>'11M - LPS'!BS112</f>
        <v>2.9486607713799903E-2</v>
      </c>
      <c r="BT112" s="437">
        <f>'11M - LPS'!BT112</f>
        <v>2.4787625849823691E-2</v>
      </c>
      <c r="BU112" s="437">
        <f>'11M - LPS'!BU112</f>
        <v>2.3237877136096732E-2</v>
      </c>
      <c r="BV112" s="437">
        <f>'11M - LPS'!BV112</f>
        <v>2.2924292710072274E-2</v>
      </c>
      <c r="BW112" s="437">
        <f>'11M - LPS'!BW112</f>
        <v>2.2397351370130866E-2</v>
      </c>
      <c r="BX112" s="437">
        <f>'11M - LPS'!BX112</f>
        <v>2.2141568526452406E-2</v>
      </c>
      <c r="BY112" s="437">
        <f>'11M - LPS'!BY112</f>
        <v>2.3081583856841188E-2</v>
      </c>
      <c r="BZ112" s="437">
        <f>'11M - LPS'!BZ112</f>
        <v>2.4296108227819302E-2</v>
      </c>
      <c r="CA112" s="437">
        <f>'11M - LPS'!CA112</f>
        <v>2.4680979039981447E-2</v>
      </c>
      <c r="CB112" s="437">
        <f>'11M - LPS'!CB112</f>
        <v>2.9796764292535211E-2</v>
      </c>
      <c r="CC112" s="437">
        <f>'11M - LPS'!CC112</f>
        <v>2.9038923506189716E-2</v>
      </c>
      <c r="CD112" s="437">
        <f>'11M - LPS'!CD112</f>
        <v>2.9317788800827208E-2</v>
      </c>
      <c r="CE112" s="437">
        <f>'11M - LPS'!CE112</f>
        <v>2.9486607713799903E-2</v>
      </c>
      <c r="CF112" s="437">
        <f>'11M - LPS'!CF112</f>
        <v>2.4787625849823691E-2</v>
      </c>
      <c r="CG112" s="437">
        <f>'11M - LPS'!CG112</f>
        <v>2.3237877136096732E-2</v>
      </c>
      <c r="CH112" s="437">
        <f>'11M - LPS'!CH112</f>
        <v>2.2924292710072274E-2</v>
      </c>
    </row>
    <row r="113" spans="1:86" hidden="1" x14ac:dyDescent="0.3">
      <c r="A113" s="581"/>
      <c r="B113" s="284" t="s">
        <v>1</v>
      </c>
      <c r="C113" s="413">
        <f>'11M - LPS'!C113</f>
        <v>2.0648262404000001E-2</v>
      </c>
      <c r="D113" s="413">
        <f>'11M - LPS'!D113</f>
        <v>2.0648262404000101E-2</v>
      </c>
      <c r="E113" s="413">
        <f>'11M - LPS'!E113</f>
        <v>2.0648262403999099E-2</v>
      </c>
      <c r="F113" s="413">
        <f>'11M - LPS'!F113</f>
        <v>2.3438898061895055E-2</v>
      </c>
      <c r="G113" s="413">
        <f>'11M - LPS'!G113</f>
        <v>2.5988402964995303E-2</v>
      </c>
      <c r="H113" s="413">
        <f>'11M - LPS'!H113</f>
        <v>3.053153206925488E-2</v>
      </c>
      <c r="I113" s="437">
        <f>'11M - LPS'!I113</f>
        <v>3.0022712846707791E-2</v>
      </c>
      <c r="J113" s="437">
        <f>'11M - LPS'!J113</f>
        <v>3.0517888109185608E-2</v>
      </c>
      <c r="K113" s="437">
        <f>'11M - LPS'!K113</f>
        <v>3.1218860173408587E-2</v>
      </c>
      <c r="L113" s="437">
        <f>'11M - LPS'!L113</f>
        <v>2.4002541515172393E-2</v>
      </c>
      <c r="M113" s="437">
        <f>'11M - LPS'!M113</f>
        <v>1.9984999999999999E-2</v>
      </c>
      <c r="N113" s="437">
        <f>'11M - LPS'!N113</f>
        <v>1.9984999999999999E-2</v>
      </c>
      <c r="O113" s="437">
        <f>'11M - LPS'!O113</f>
        <v>1.9984999999999999E-2</v>
      </c>
      <c r="P113" s="437">
        <f>'11M - LPS'!P113</f>
        <v>1.9984999999999999E-2</v>
      </c>
      <c r="Q113" s="437">
        <f>'11M - LPS'!Q113</f>
        <v>1.9984999999999999E-2</v>
      </c>
      <c r="R113" s="437">
        <f>'11M - LPS'!R113</f>
        <v>2.3715988314436956E-2</v>
      </c>
      <c r="S113" s="437">
        <f>'11M - LPS'!S113</f>
        <v>2.6905301223005631E-2</v>
      </c>
      <c r="T113" s="437">
        <f>'11M - LPS'!T113</f>
        <v>3.109993094783918E-2</v>
      </c>
      <c r="U113" s="437">
        <f>'11M - LPS'!U113</f>
        <v>3.0022712846707791E-2</v>
      </c>
      <c r="V113" s="437">
        <f>'11M - LPS'!V113</f>
        <v>3.0517888109185608E-2</v>
      </c>
      <c r="W113" s="437">
        <f>'11M - LPS'!W113</f>
        <v>3.1218860173408587E-2</v>
      </c>
      <c r="X113" s="437">
        <f>'11M - LPS'!X113</f>
        <v>2.4002541515172393E-2</v>
      </c>
      <c r="Y113" s="437">
        <f>'11M - LPS'!Y113</f>
        <v>1.9984999999999999E-2</v>
      </c>
      <c r="Z113" s="437">
        <f>'11M - LPS'!Z113</f>
        <v>1.9984999999999999E-2</v>
      </c>
      <c r="AA113" s="437">
        <f>'11M - LPS'!AA113</f>
        <v>1.9984999999999999E-2</v>
      </c>
      <c r="AB113" s="437">
        <f>'11M - LPS'!AB113</f>
        <v>1.9984999999999999E-2</v>
      </c>
      <c r="AC113" s="437">
        <f>'11M - LPS'!AC113</f>
        <v>1.9984999999999999E-2</v>
      </c>
      <c r="AD113" s="437">
        <f>'11M - LPS'!AD113</f>
        <v>2.3715988314436956E-2</v>
      </c>
      <c r="AE113" s="437">
        <f>'11M - LPS'!AE113</f>
        <v>2.6905301223005631E-2</v>
      </c>
      <c r="AF113" s="437">
        <f>'11M - LPS'!AF113</f>
        <v>3.109993094783918E-2</v>
      </c>
      <c r="AG113" s="437">
        <f>'11M - LPS'!AG113</f>
        <v>3.0022712846707791E-2</v>
      </c>
      <c r="AH113" s="437">
        <f>'11M - LPS'!AH113</f>
        <v>3.0517888109185608E-2</v>
      </c>
      <c r="AI113" s="437">
        <f>'11M - LPS'!AI113</f>
        <v>3.1218860173408587E-2</v>
      </c>
      <c r="AJ113" s="437">
        <f>'11M - LPS'!AJ113</f>
        <v>2.4002541515172393E-2</v>
      </c>
      <c r="AK113" s="437">
        <f>'11M - LPS'!AK113</f>
        <v>1.9984999999999999E-2</v>
      </c>
      <c r="AL113" s="437">
        <f>'11M - LPS'!AL113</f>
        <v>1.9984999999999999E-2</v>
      </c>
      <c r="AM113" s="437">
        <f>'11M - LPS'!AM113</f>
        <v>1.9984999999999999E-2</v>
      </c>
      <c r="AN113" s="437">
        <f>'11M - LPS'!AN113</f>
        <v>1.9984999999999999E-2</v>
      </c>
      <c r="AO113" s="437">
        <f>'11M - LPS'!AO113</f>
        <v>1.9984999999999999E-2</v>
      </c>
      <c r="AP113" s="437">
        <f>'11M - LPS'!AP113</f>
        <v>2.3715988314436956E-2</v>
      </c>
      <c r="AQ113" s="437">
        <f>'11M - LPS'!AQ113</f>
        <v>2.6905301223005631E-2</v>
      </c>
      <c r="AR113" s="437">
        <f>'11M - LPS'!AR113</f>
        <v>3.109993094783918E-2</v>
      </c>
      <c r="AS113" s="437">
        <f>'11M - LPS'!AS113</f>
        <v>3.0022712846707791E-2</v>
      </c>
      <c r="AT113" s="437">
        <f>'11M - LPS'!AT113</f>
        <v>3.0517888109185608E-2</v>
      </c>
      <c r="AU113" s="437">
        <f>'11M - LPS'!AU113</f>
        <v>3.1218860173408587E-2</v>
      </c>
      <c r="AV113" s="437">
        <f>'11M - LPS'!AV113</f>
        <v>2.4002541515172393E-2</v>
      </c>
      <c r="AW113" s="437">
        <f>'11M - LPS'!AW113</f>
        <v>1.9984999999999999E-2</v>
      </c>
      <c r="AX113" s="437">
        <f>'11M - LPS'!AX113</f>
        <v>1.9984999999999999E-2</v>
      </c>
      <c r="AY113" s="437">
        <f>'11M - LPS'!AY113</f>
        <v>1.9984999999999999E-2</v>
      </c>
      <c r="AZ113" s="437">
        <f>'11M - LPS'!AZ113</f>
        <v>1.9984999999999999E-2</v>
      </c>
      <c r="BA113" s="437">
        <f>'11M - LPS'!BA113</f>
        <v>1.9984999999999999E-2</v>
      </c>
      <c r="BB113" s="437">
        <f>'11M - LPS'!BB113</f>
        <v>2.3715988314436956E-2</v>
      </c>
      <c r="BC113" s="437">
        <f>'11M - LPS'!BC113</f>
        <v>2.6905301223005631E-2</v>
      </c>
      <c r="BD113" s="437">
        <f>'11M - LPS'!BD113</f>
        <v>3.109993094783918E-2</v>
      </c>
      <c r="BE113" s="437">
        <f>'11M - LPS'!BE113</f>
        <v>3.0022712846707791E-2</v>
      </c>
      <c r="BF113" s="437">
        <f>'11M - LPS'!BF113</f>
        <v>3.0517888109185608E-2</v>
      </c>
      <c r="BG113" s="437">
        <f>'11M - LPS'!BG113</f>
        <v>3.1218860173408587E-2</v>
      </c>
      <c r="BH113" s="437">
        <f>'11M - LPS'!BH113</f>
        <v>2.4002541515172393E-2</v>
      </c>
      <c r="BI113" s="437">
        <f>'11M - LPS'!BI113</f>
        <v>1.9984999999999999E-2</v>
      </c>
      <c r="BJ113" s="437">
        <f>'11M - LPS'!BJ113</f>
        <v>1.9984999999999999E-2</v>
      </c>
      <c r="BK113" s="437">
        <f>'11M - LPS'!BK113</f>
        <v>1.9984999999999999E-2</v>
      </c>
      <c r="BL113" s="437">
        <f>'11M - LPS'!BL113</f>
        <v>1.9984999999999999E-2</v>
      </c>
      <c r="BM113" s="437">
        <f>'11M - LPS'!BM113</f>
        <v>1.9984999999999999E-2</v>
      </c>
      <c r="BN113" s="437">
        <f>'11M - LPS'!BN113</f>
        <v>2.3715988314436956E-2</v>
      </c>
      <c r="BO113" s="437">
        <f>'11M - LPS'!BO113</f>
        <v>2.6905301223005631E-2</v>
      </c>
      <c r="BP113" s="437">
        <f>'11M - LPS'!BP113</f>
        <v>3.109993094783918E-2</v>
      </c>
      <c r="BQ113" s="437">
        <f>'11M - LPS'!BQ113</f>
        <v>3.0022712846707791E-2</v>
      </c>
      <c r="BR113" s="437">
        <f>'11M - LPS'!BR113</f>
        <v>3.0517888109185608E-2</v>
      </c>
      <c r="BS113" s="437">
        <f>'11M - LPS'!BS113</f>
        <v>3.1218860173408587E-2</v>
      </c>
      <c r="BT113" s="437">
        <f>'11M - LPS'!BT113</f>
        <v>2.4002541515172393E-2</v>
      </c>
      <c r="BU113" s="437">
        <f>'11M - LPS'!BU113</f>
        <v>1.9984999999999999E-2</v>
      </c>
      <c r="BV113" s="437">
        <f>'11M - LPS'!BV113</f>
        <v>1.9984999999999999E-2</v>
      </c>
      <c r="BW113" s="437">
        <f>'11M - LPS'!BW113</f>
        <v>1.9984999999999999E-2</v>
      </c>
      <c r="BX113" s="437">
        <f>'11M - LPS'!BX113</f>
        <v>1.9984999999999999E-2</v>
      </c>
      <c r="BY113" s="437">
        <f>'11M - LPS'!BY113</f>
        <v>1.9984999999999999E-2</v>
      </c>
      <c r="BZ113" s="437">
        <f>'11M - LPS'!BZ113</f>
        <v>2.3715988314436956E-2</v>
      </c>
      <c r="CA113" s="437">
        <f>'11M - LPS'!CA113</f>
        <v>2.6905301223005631E-2</v>
      </c>
      <c r="CB113" s="437">
        <f>'11M - LPS'!CB113</f>
        <v>3.109993094783918E-2</v>
      </c>
      <c r="CC113" s="437">
        <f>'11M - LPS'!CC113</f>
        <v>3.0022712846707791E-2</v>
      </c>
      <c r="CD113" s="437">
        <f>'11M - LPS'!CD113</f>
        <v>3.0517888109185608E-2</v>
      </c>
      <c r="CE113" s="437">
        <f>'11M - LPS'!CE113</f>
        <v>3.1218860173408587E-2</v>
      </c>
      <c r="CF113" s="437">
        <f>'11M - LPS'!CF113</f>
        <v>2.4002541515172393E-2</v>
      </c>
      <c r="CG113" s="437">
        <f>'11M - LPS'!CG113</f>
        <v>1.9984999999999999E-2</v>
      </c>
      <c r="CH113" s="437">
        <f>'11M - LPS'!CH113</f>
        <v>1.9984999999999999E-2</v>
      </c>
    </row>
    <row r="114" spans="1:86" hidden="1" x14ac:dyDescent="0.3">
      <c r="A114" s="581"/>
      <c r="B114" s="284" t="s">
        <v>22</v>
      </c>
      <c r="C114" s="413">
        <f>'11M - LPS'!C114</f>
        <v>2.1190254124629451E-2</v>
      </c>
      <c r="D114" s="413">
        <f>'11M - LPS'!D114</f>
        <v>2.1152137229698852E-2</v>
      </c>
      <c r="E114" s="413">
        <f>'11M - LPS'!E114</f>
        <v>2.0737176729359496E-2</v>
      </c>
      <c r="F114" s="413">
        <f>'11M - LPS'!F114</f>
        <v>2.1123166806762524E-2</v>
      </c>
      <c r="G114" s="413">
        <f>'11M - LPS'!G114</f>
        <v>2.0745647548548931E-2</v>
      </c>
      <c r="H114" s="413">
        <f>'11M - LPS'!H114</f>
        <v>2.2660656295062944E-2</v>
      </c>
      <c r="I114" s="437">
        <f>'11M - LPS'!I114</f>
        <v>2.2009841467541771E-2</v>
      </c>
      <c r="J114" s="437">
        <f>'11M - LPS'!J114</f>
        <v>2.2270371252704167E-2</v>
      </c>
      <c r="K114" s="437">
        <f>'11M - LPS'!K114</f>
        <v>2.2238193320867791E-2</v>
      </c>
      <c r="L114" s="437">
        <f>'11M - LPS'!L114</f>
        <v>2.0087685574775006E-2</v>
      </c>
      <c r="M114" s="437">
        <f>'11M - LPS'!M114</f>
        <v>1.999378187698049E-2</v>
      </c>
      <c r="N114" s="437">
        <f>'11M - LPS'!N114</f>
        <v>2.0043592355983408E-2</v>
      </c>
      <c r="O114" s="437">
        <f>'11M - LPS'!O114</f>
        <v>2.0522769194661113E-2</v>
      </c>
      <c r="P114" s="437">
        <f>'11M - LPS'!P114</f>
        <v>2.0427354099479291E-2</v>
      </c>
      <c r="Q114" s="437">
        <f>'11M - LPS'!Q114</f>
        <v>2.0063649613109358E-2</v>
      </c>
      <c r="R114" s="437">
        <f>'11M - LPS'!R114</f>
        <v>2.0673817345237166E-2</v>
      </c>
      <c r="S114" s="437">
        <f>'11M - LPS'!S114</f>
        <v>2.0114657236084896E-2</v>
      </c>
      <c r="T114" s="437">
        <f>'11M - LPS'!T114</f>
        <v>2.2243673567773445E-2</v>
      </c>
      <c r="U114" s="437">
        <f>'11M - LPS'!U114</f>
        <v>2.2009841467541771E-2</v>
      </c>
      <c r="V114" s="437">
        <f>'11M - LPS'!V114</f>
        <v>2.2270371252704167E-2</v>
      </c>
      <c r="W114" s="437">
        <f>'11M - LPS'!W114</f>
        <v>2.2238193320867791E-2</v>
      </c>
      <c r="X114" s="437">
        <f>'11M - LPS'!X114</f>
        <v>2.0087685574775006E-2</v>
      </c>
      <c r="Y114" s="437">
        <f>'11M - LPS'!Y114</f>
        <v>1.999378187698049E-2</v>
      </c>
      <c r="Z114" s="437">
        <f>'11M - LPS'!Z114</f>
        <v>2.0043592355983408E-2</v>
      </c>
      <c r="AA114" s="437">
        <f>'11M - LPS'!AA114</f>
        <v>2.0522769194661113E-2</v>
      </c>
      <c r="AB114" s="437">
        <f>'11M - LPS'!AB114</f>
        <v>2.0427354099479291E-2</v>
      </c>
      <c r="AC114" s="437">
        <f>'11M - LPS'!AC114</f>
        <v>2.0063649613109358E-2</v>
      </c>
      <c r="AD114" s="437">
        <f>'11M - LPS'!AD114</f>
        <v>2.0673817345237166E-2</v>
      </c>
      <c r="AE114" s="437">
        <f>'11M - LPS'!AE114</f>
        <v>2.0114657236084896E-2</v>
      </c>
      <c r="AF114" s="437">
        <f>'11M - LPS'!AF114</f>
        <v>2.2243673567773445E-2</v>
      </c>
      <c r="AG114" s="437">
        <f>'11M - LPS'!AG114</f>
        <v>2.2009841467541771E-2</v>
      </c>
      <c r="AH114" s="437">
        <f>'11M - LPS'!AH114</f>
        <v>2.2270371252704167E-2</v>
      </c>
      <c r="AI114" s="437">
        <f>'11M - LPS'!AI114</f>
        <v>2.2238193320867791E-2</v>
      </c>
      <c r="AJ114" s="437">
        <f>'11M - LPS'!AJ114</f>
        <v>2.0087685574775006E-2</v>
      </c>
      <c r="AK114" s="437">
        <f>'11M - LPS'!AK114</f>
        <v>1.999378187698049E-2</v>
      </c>
      <c r="AL114" s="437">
        <f>'11M - LPS'!AL114</f>
        <v>2.0043592355983408E-2</v>
      </c>
      <c r="AM114" s="437">
        <f>'11M - LPS'!AM114</f>
        <v>2.0522769194661113E-2</v>
      </c>
      <c r="AN114" s="437">
        <f>'11M - LPS'!AN114</f>
        <v>2.0427354099479291E-2</v>
      </c>
      <c r="AO114" s="437">
        <f>'11M - LPS'!AO114</f>
        <v>2.0063649613109358E-2</v>
      </c>
      <c r="AP114" s="437">
        <f>'11M - LPS'!AP114</f>
        <v>2.0673817345237166E-2</v>
      </c>
      <c r="AQ114" s="437">
        <f>'11M - LPS'!AQ114</f>
        <v>2.0114657236084896E-2</v>
      </c>
      <c r="AR114" s="437">
        <f>'11M - LPS'!AR114</f>
        <v>2.2243673567773445E-2</v>
      </c>
      <c r="AS114" s="437">
        <f>'11M - LPS'!AS114</f>
        <v>2.2009841467541771E-2</v>
      </c>
      <c r="AT114" s="437">
        <f>'11M - LPS'!AT114</f>
        <v>2.2270371252704167E-2</v>
      </c>
      <c r="AU114" s="437">
        <f>'11M - LPS'!AU114</f>
        <v>2.2238193320867791E-2</v>
      </c>
      <c r="AV114" s="437">
        <f>'11M - LPS'!AV114</f>
        <v>2.0087685574775006E-2</v>
      </c>
      <c r="AW114" s="437">
        <f>'11M - LPS'!AW114</f>
        <v>1.999378187698049E-2</v>
      </c>
      <c r="AX114" s="437">
        <f>'11M - LPS'!AX114</f>
        <v>2.0043592355983408E-2</v>
      </c>
      <c r="AY114" s="437">
        <f>'11M - LPS'!AY114</f>
        <v>2.0522769194661113E-2</v>
      </c>
      <c r="AZ114" s="437">
        <f>'11M - LPS'!AZ114</f>
        <v>2.0427354099479291E-2</v>
      </c>
      <c r="BA114" s="437">
        <f>'11M - LPS'!BA114</f>
        <v>2.0063649613109358E-2</v>
      </c>
      <c r="BB114" s="437">
        <f>'11M - LPS'!BB114</f>
        <v>2.0673817345237166E-2</v>
      </c>
      <c r="BC114" s="437">
        <f>'11M - LPS'!BC114</f>
        <v>2.0114657236084896E-2</v>
      </c>
      <c r="BD114" s="437">
        <f>'11M - LPS'!BD114</f>
        <v>2.2243673567773445E-2</v>
      </c>
      <c r="BE114" s="437">
        <f>'11M - LPS'!BE114</f>
        <v>2.2009841467541771E-2</v>
      </c>
      <c r="BF114" s="437">
        <f>'11M - LPS'!BF114</f>
        <v>2.2270371252704167E-2</v>
      </c>
      <c r="BG114" s="437">
        <f>'11M - LPS'!BG114</f>
        <v>2.2238193320867791E-2</v>
      </c>
      <c r="BH114" s="437">
        <f>'11M - LPS'!BH114</f>
        <v>2.0087685574775006E-2</v>
      </c>
      <c r="BI114" s="437">
        <f>'11M - LPS'!BI114</f>
        <v>1.999378187698049E-2</v>
      </c>
      <c r="BJ114" s="437">
        <f>'11M - LPS'!BJ114</f>
        <v>2.0043592355983408E-2</v>
      </c>
      <c r="BK114" s="437">
        <f>'11M - LPS'!BK114</f>
        <v>2.0522769194661113E-2</v>
      </c>
      <c r="BL114" s="437">
        <f>'11M - LPS'!BL114</f>
        <v>2.0427354099479291E-2</v>
      </c>
      <c r="BM114" s="437">
        <f>'11M - LPS'!BM114</f>
        <v>2.0063649613109358E-2</v>
      </c>
      <c r="BN114" s="437">
        <f>'11M - LPS'!BN114</f>
        <v>2.0673817345237166E-2</v>
      </c>
      <c r="BO114" s="437">
        <f>'11M - LPS'!BO114</f>
        <v>2.0114657236084896E-2</v>
      </c>
      <c r="BP114" s="437">
        <f>'11M - LPS'!BP114</f>
        <v>2.2243673567773445E-2</v>
      </c>
      <c r="BQ114" s="437">
        <f>'11M - LPS'!BQ114</f>
        <v>2.2009841467541771E-2</v>
      </c>
      <c r="BR114" s="437">
        <f>'11M - LPS'!BR114</f>
        <v>2.2270371252704167E-2</v>
      </c>
      <c r="BS114" s="437">
        <f>'11M - LPS'!BS114</f>
        <v>2.2238193320867791E-2</v>
      </c>
      <c r="BT114" s="437">
        <f>'11M - LPS'!BT114</f>
        <v>2.0087685574775006E-2</v>
      </c>
      <c r="BU114" s="437">
        <f>'11M - LPS'!BU114</f>
        <v>1.999378187698049E-2</v>
      </c>
      <c r="BV114" s="437">
        <f>'11M - LPS'!BV114</f>
        <v>2.0043592355983408E-2</v>
      </c>
      <c r="BW114" s="437">
        <f>'11M - LPS'!BW114</f>
        <v>2.0522769194661113E-2</v>
      </c>
      <c r="BX114" s="437">
        <f>'11M - LPS'!BX114</f>
        <v>2.0427354099479291E-2</v>
      </c>
      <c r="BY114" s="437">
        <f>'11M - LPS'!BY114</f>
        <v>2.0063649613109358E-2</v>
      </c>
      <c r="BZ114" s="437">
        <f>'11M - LPS'!BZ114</f>
        <v>2.0673817345237166E-2</v>
      </c>
      <c r="CA114" s="437">
        <f>'11M - LPS'!CA114</f>
        <v>2.0114657236084896E-2</v>
      </c>
      <c r="CB114" s="437">
        <f>'11M - LPS'!CB114</f>
        <v>2.2243673567773445E-2</v>
      </c>
      <c r="CC114" s="437">
        <f>'11M - LPS'!CC114</f>
        <v>2.2009841467541771E-2</v>
      </c>
      <c r="CD114" s="437">
        <f>'11M - LPS'!CD114</f>
        <v>2.2270371252704167E-2</v>
      </c>
      <c r="CE114" s="437">
        <f>'11M - LPS'!CE114</f>
        <v>2.2238193320867791E-2</v>
      </c>
      <c r="CF114" s="437">
        <f>'11M - LPS'!CF114</f>
        <v>2.0087685574775006E-2</v>
      </c>
      <c r="CG114" s="437">
        <f>'11M - LPS'!CG114</f>
        <v>1.999378187698049E-2</v>
      </c>
      <c r="CH114" s="437">
        <f>'11M - LPS'!CH114</f>
        <v>2.0043592355983408E-2</v>
      </c>
    </row>
    <row r="115" spans="1:86" hidden="1" x14ac:dyDescent="0.3">
      <c r="A115" s="581"/>
      <c r="B115" s="94" t="s">
        <v>9</v>
      </c>
      <c r="C115" s="413">
        <f>'11M - LPS'!C115</f>
        <v>2.4146971028530511E-2</v>
      </c>
      <c r="D115" s="413">
        <f>'11M - LPS'!D115</f>
        <v>2.4003786443699406E-2</v>
      </c>
      <c r="E115" s="413">
        <f>'11M - LPS'!E115</f>
        <v>2.397468672158775E-2</v>
      </c>
      <c r="F115" s="413">
        <f>'11M - LPS'!F115</f>
        <v>2.3957072804052647E-2</v>
      </c>
      <c r="G115" s="413">
        <f>'11M - LPS'!G115</f>
        <v>2.3454344374147309E-2</v>
      </c>
      <c r="H115" s="413">
        <f>'11M - LPS'!H115</f>
        <v>2.2434774463499899E-2</v>
      </c>
      <c r="I115" s="437">
        <f>'11M - LPS'!I115</f>
        <v>2.1971999999999998E-2</v>
      </c>
      <c r="J115" s="437">
        <f>'11M - LPS'!J115</f>
        <v>2.1971999999999998E-2</v>
      </c>
      <c r="K115" s="437">
        <f>'11M - LPS'!K115</f>
        <v>2.9186215545457354E-2</v>
      </c>
      <c r="L115" s="437">
        <f>'11M - LPS'!L115</f>
        <v>2.4522718184811772E-2</v>
      </c>
      <c r="M115" s="437">
        <f>'11M - LPS'!M115</f>
        <v>2.474881803232094E-2</v>
      </c>
      <c r="N115" s="437">
        <f>'11M - LPS'!N115</f>
        <v>2.2374526940173813E-2</v>
      </c>
      <c r="O115" s="437">
        <f>'11M - LPS'!O115</f>
        <v>2.3533125104223951E-2</v>
      </c>
      <c r="P115" s="437">
        <f>'11M - LPS'!P115</f>
        <v>2.3145246955055283E-2</v>
      </c>
      <c r="Q115" s="437">
        <f>'11M - LPS'!Q115</f>
        <v>2.3201186158131569E-2</v>
      </c>
      <c r="R115" s="437">
        <f>'11M - LPS'!R115</f>
        <v>2.4356205675658375E-2</v>
      </c>
      <c r="S115" s="437">
        <f>'11M - LPS'!S115</f>
        <v>2.380876785601347E-2</v>
      </c>
      <c r="T115" s="437">
        <f>'11M - LPS'!T115</f>
        <v>2.1971999999999998E-2</v>
      </c>
      <c r="U115" s="437">
        <f>'11M - LPS'!U115</f>
        <v>2.1971999999999998E-2</v>
      </c>
      <c r="V115" s="437">
        <f>'11M - LPS'!V115</f>
        <v>2.1971999999999998E-2</v>
      </c>
      <c r="W115" s="437">
        <f>'11M - LPS'!W115</f>
        <v>2.9186215545457354E-2</v>
      </c>
      <c r="X115" s="437">
        <f>'11M - LPS'!X115</f>
        <v>2.4522718184811772E-2</v>
      </c>
      <c r="Y115" s="437">
        <f>'11M - LPS'!Y115</f>
        <v>2.474881803232094E-2</v>
      </c>
      <c r="Z115" s="437">
        <f>'11M - LPS'!Z115</f>
        <v>2.2374526940173813E-2</v>
      </c>
      <c r="AA115" s="437">
        <f>'11M - LPS'!AA115</f>
        <v>2.3533125104223951E-2</v>
      </c>
      <c r="AB115" s="437">
        <f>'11M - LPS'!AB115</f>
        <v>2.3145246955055283E-2</v>
      </c>
      <c r="AC115" s="437">
        <f>'11M - LPS'!AC115</f>
        <v>2.3201186158131569E-2</v>
      </c>
      <c r="AD115" s="437">
        <f>'11M - LPS'!AD115</f>
        <v>2.4356205675658375E-2</v>
      </c>
      <c r="AE115" s="437">
        <f>'11M - LPS'!AE115</f>
        <v>2.380876785601347E-2</v>
      </c>
      <c r="AF115" s="437">
        <f>'11M - LPS'!AF115</f>
        <v>2.1971999999999998E-2</v>
      </c>
      <c r="AG115" s="437">
        <f>'11M - LPS'!AG115</f>
        <v>2.1971999999999998E-2</v>
      </c>
      <c r="AH115" s="437">
        <f>'11M - LPS'!AH115</f>
        <v>2.1971999999999998E-2</v>
      </c>
      <c r="AI115" s="437">
        <f>'11M - LPS'!AI115</f>
        <v>2.9186215545457354E-2</v>
      </c>
      <c r="AJ115" s="437">
        <f>'11M - LPS'!AJ115</f>
        <v>2.4522718184811772E-2</v>
      </c>
      <c r="AK115" s="437">
        <f>'11M - LPS'!AK115</f>
        <v>2.474881803232094E-2</v>
      </c>
      <c r="AL115" s="437">
        <f>'11M - LPS'!AL115</f>
        <v>2.2374526940173813E-2</v>
      </c>
      <c r="AM115" s="437">
        <f>'11M - LPS'!AM115</f>
        <v>2.3533125104223951E-2</v>
      </c>
      <c r="AN115" s="437">
        <f>'11M - LPS'!AN115</f>
        <v>2.3145246955055283E-2</v>
      </c>
      <c r="AO115" s="437">
        <f>'11M - LPS'!AO115</f>
        <v>2.3201186158131569E-2</v>
      </c>
      <c r="AP115" s="437">
        <f>'11M - LPS'!AP115</f>
        <v>2.4356205675658375E-2</v>
      </c>
      <c r="AQ115" s="437">
        <f>'11M - LPS'!AQ115</f>
        <v>2.380876785601347E-2</v>
      </c>
      <c r="AR115" s="437">
        <f>'11M - LPS'!AR115</f>
        <v>2.1971999999999998E-2</v>
      </c>
      <c r="AS115" s="437">
        <f>'11M - LPS'!AS115</f>
        <v>2.1971999999999998E-2</v>
      </c>
      <c r="AT115" s="437">
        <f>'11M - LPS'!AT115</f>
        <v>2.1971999999999998E-2</v>
      </c>
      <c r="AU115" s="437">
        <f>'11M - LPS'!AU115</f>
        <v>2.9186215545457354E-2</v>
      </c>
      <c r="AV115" s="437">
        <f>'11M - LPS'!AV115</f>
        <v>2.4522718184811772E-2</v>
      </c>
      <c r="AW115" s="437">
        <f>'11M - LPS'!AW115</f>
        <v>2.474881803232094E-2</v>
      </c>
      <c r="AX115" s="437">
        <f>'11M - LPS'!AX115</f>
        <v>2.2374526940173813E-2</v>
      </c>
      <c r="AY115" s="437">
        <f>'11M - LPS'!AY115</f>
        <v>2.3533125104223951E-2</v>
      </c>
      <c r="AZ115" s="437">
        <f>'11M - LPS'!AZ115</f>
        <v>2.3145246955055283E-2</v>
      </c>
      <c r="BA115" s="437">
        <f>'11M - LPS'!BA115</f>
        <v>2.3201186158131569E-2</v>
      </c>
      <c r="BB115" s="437">
        <f>'11M - LPS'!BB115</f>
        <v>2.4356205675658375E-2</v>
      </c>
      <c r="BC115" s="437">
        <f>'11M - LPS'!BC115</f>
        <v>2.380876785601347E-2</v>
      </c>
      <c r="BD115" s="437">
        <f>'11M - LPS'!BD115</f>
        <v>2.1971999999999998E-2</v>
      </c>
      <c r="BE115" s="437">
        <f>'11M - LPS'!BE115</f>
        <v>2.1971999999999998E-2</v>
      </c>
      <c r="BF115" s="437">
        <f>'11M - LPS'!BF115</f>
        <v>2.1971999999999998E-2</v>
      </c>
      <c r="BG115" s="437">
        <f>'11M - LPS'!BG115</f>
        <v>2.9186215545457354E-2</v>
      </c>
      <c r="BH115" s="437">
        <f>'11M - LPS'!BH115</f>
        <v>2.4522718184811772E-2</v>
      </c>
      <c r="BI115" s="437">
        <f>'11M - LPS'!BI115</f>
        <v>2.474881803232094E-2</v>
      </c>
      <c r="BJ115" s="437">
        <f>'11M - LPS'!BJ115</f>
        <v>2.2374526940173813E-2</v>
      </c>
      <c r="BK115" s="437">
        <f>'11M - LPS'!BK115</f>
        <v>2.3533125104223951E-2</v>
      </c>
      <c r="BL115" s="437">
        <f>'11M - LPS'!BL115</f>
        <v>2.3145246955055283E-2</v>
      </c>
      <c r="BM115" s="437">
        <f>'11M - LPS'!BM115</f>
        <v>2.3201186158131569E-2</v>
      </c>
      <c r="BN115" s="437">
        <f>'11M - LPS'!BN115</f>
        <v>2.4356205675658375E-2</v>
      </c>
      <c r="BO115" s="437">
        <f>'11M - LPS'!BO115</f>
        <v>2.380876785601347E-2</v>
      </c>
      <c r="BP115" s="437">
        <f>'11M - LPS'!BP115</f>
        <v>2.1971999999999998E-2</v>
      </c>
      <c r="BQ115" s="437">
        <f>'11M - LPS'!BQ115</f>
        <v>2.1971999999999998E-2</v>
      </c>
      <c r="BR115" s="437">
        <f>'11M - LPS'!BR115</f>
        <v>2.1971999999999998E-2</v>
      </c>
      <c r="BS115" s="437">
        <f>'11M - LPS'!BS115</f>
        <v>2.9186215545457354E-2</v>
      </c>
      <c r="BT115" s="437">
        <f>'11M - LPS'!BT115</f>
        <v>2.4522718184811772E-2</v>
      </c>
      <c r="BU115" s="437">
        <f>'11M - LPS'!BU115</f>
        <v>2.474881803232094E-2</v>
      </c>
      <c r="BV115" s="437">
        <f>'11M - LPS'!BV115</f>
        <v>2.2374526940173813E-2</v>
      </c>
      <c r="BW115" s="437">
        <f>'11M - LPS'!BW115</f>
        <v>2.3533125104223951E-2</v>
      </c>
      <c r="BX115" s="437">
        <f>'11M - LPS'!BX115</f>
        <v>2.3145246955055283E-2</v>
      </c>
      <c r="BY115" s="437">
        <f>'11M - LPS'!BY115</f>
        <v>2.3201186158131569E-2</v>
      </c>
      <c r="BZ115" s="437">
        <f>'11M - LPS'!BZ115</f>
        <v>2.4356205675658375E-2</v>
      </c>
      <c r="CA115" s="437">
        <f>'11M - LPS'!CA115</f>
        <v>2.380876785601347E-2</v>
      </c>
      <c r="CB115" s="437">
        <f>'11M - LPS'!CB115</f>
        <v>2.1971999999999998E-2</v>
      </c>
      <c r="CC115" s="437">
        <f>'11M - LPS'!CC115</f>
        <v>2.1971999999999998E-2</v>
      </c>
      <c r="CD115" s="437">
        <f>'11M - LPS'!CD115</f>
        <v>2.1971999999999998E-2</v>
      </c>
      <c r="CE115" s="437">
        <f>'11M - LPS'!CE115</f>
        <v>2.9186215545457354E-2</v>
      </c>
      <c r="CF115" s="437">
        <f>'11M - LPS'!CF115</f>
        <v>2.4522718184811772E-2</v>
      </c>
      <c r="CG115" s="437">
        <f>'11M - LPS'!CG115</f>
        <v>2.474881803232094E-2</v>
      </c>
      <c r="CH115" s="437">
        <f>'11M - LPS'!CH115</f>
        <v>2.2374526940173813E-2</v>
      </c>
    </row>
    <row r="116" spans="1:86" hidden="1" x14ac:dyDescent="0.3">
      <c r="A116" s="581"/>
      <c r="B116" s="94" t="s">
        <v>3</v>
      </c>
      <c r="C116" s="413">
        <f>'11M - LPS'!C116</f>
        <v>2.4146888775834336E-2</v>
      </c>
      <c r="D116" s="413">
        <f>'11M - LPS'!D116</f>
        <v>2.4000297678319994E-2</v>
      </c>
      <c r="E116" s="413">
        <f>'11M - LPS'!E116</f>
        <v>2.3897068756414595E-2</v>
      </c>
      <c r="F116" s="413">
        <f>'11M - LPS'!F116</f>
        <v>2.3313829526834466E-2</v>
      </c>
      <c r="G116" s="413">
        <f>'11M - LPS'!G116</f>
        <v>2.4964802170357413E-2</v>
      </c>
      <c r="H116" s="413">
        <f>'11M - LPS'!H116</f>
        <v>3.0465985850291009E-2</v>
      </c>
      <c r="I116" s="437">
        <f>'11M - LPS'!I116</f>
        <v>2.9984441915357631E-2</v>
      </c>
      <c r="J116" s="437">
        <f>'11M - LPS'!J116</f>
        <v>3.0471574424974959E-2</v>
      </c>
      <c r="K116" s="437">
        <f>'11M - LPS'!K116</f>
        <v>3.0926088288011609E-2</v>
      </c>
      <c r="L116" s="437">
        <f>'11M - LPS'!L116</f>
        <v>2.404149729437715E-2</v>
      </c>
      <c r="M116" s="437">
        <f>'11M - LPS'!M116</f>
        <v>2.4601707313038429E-2</v>
      </c>
      <c r="N116" s="437">
        <f>'11M - LPS'!N116</f>
        <v>2.2373843244386227E-2</v>
      </c>
      <c r="O116" s="437">
        <f>'11M - LPS'!O116</f>
        <v>2.3533320380090969E-2</v>
      </c>
      <c r="P116" s="437">
        <f>'11M - LPS'!P116</f>
        <v>2.3142017932499443E-2</v>
      </c>
      <c r="Q116" s="437">
        <f>'11M - LPS'!Q116</f>
        <v>2.3121579475972376E-2</v>
      </c>
      <c r="R116" s="437">
        <f>'11M - LPS'!R116</f>
        <v>2.3559368865515361E-2</v>
      </c>
      <c r="S116" s="437">
        <f>'11M - LPS'!S116</f>
        <v>2.571424077420149E-2</v>
      </c>
      <c r="T116" s="437">
        <f>'11M - LPS'!T116</f>
        <v>3.103180920060215E-2</v>
      </c>
      <c r="U116" s="437">
        <f>'11M - LPS'!U116</f>
        <v>2.9984441915357631E-2</v>
      </c>
      <c r="V116" s="437">
        <f>'11M - LPS'!V116</f>
        <v>3.0471574424974959E-2</v>
      </c>
      <c r="W116" s="437">
        <f>'11M - LPS'!W116</f>
        <v>3.0926088288011609E-2</v>
      </c>
      <c r="X116" s="437">
        <f>'11M - LPS'!X116</f>
        <v>2.404149729437715E-2</v>
      </c>
      <c r="Y116" s="437">
        <f>'11M - LPS'!Y116</f>
        <v>2.4601707313038429E-2</v>
      </c>
      <c r="Z116" s="437">
        <f>'11M - LPS'!Z116</f>
        <v>2.2373843244386227E-2</v>
      </c>
      <c r="AA116" s="437">
        <f>'11M - LPS'!AA116</f>
        <v>2.3533320380090969E-2</v>
      </c>
      <c r="AB116" s="437">
        <f>'11M - LPS'!AB116</f>
        <v>2.3142017932499443E-2</v>
      </c>
      <c r="AC116" s="437">
        <f>'11M - LPS'!AC116</f>
        <v>2.3121579475972376E-2</v>
      </c>
      <c r="AD116" s="437">
        <f>'11M - LPS'!AD116</f>
        <v>2.3559368865515361E-2</v>
      </c>
      <c r="AE116" s="437">
        <f>'11M - LPS'!AE116</f>
        <v>2.571424077420149E-2</v>
      </c>
      <c r="AF116" s="437">
        <f>'11M - LPS'!AF116</f>
        <v>3.103180920060215E-2</v>
      </c>
      <c r="AG116" s="437">
        <f>'11M - LPS'!AG116</f>
        <v>2.9984441915357631E-2</v>
      </c>
      <c r="AH116" s="437">
        <f>'11M - LPS'!AH116</f>
        <v>3.0471574424974959E-2</v>
      </c>
      <c r="AI116" s="437">
        <f>'11M - LPS'!AI116</f>
        <v>3.0926088288011609E-2</v>
      </c>
      <c r="AJ116" s="437">
        <f>'11M - LPS'!AJ116</f>
        <v>2.404149729437715E-2</v>
      </c>
      <c r="AK116" s="437">
        <f>'11M - LPS'!AK116</f>
        <v>2.4601707313038429E-2</v>
      </c>
      <c r="AL116" s="437">
        <f>'11M - LPS'!AL116</f>
        <v>2.2373843244386227E-2</v>
      </c>
      <c r="AM116" s="437">
        <f>'11M - LPS'!AM116</f>
        <v>2.3533320380090969E-2</v>
      </c>
      <c r="AN116" s="437">
        <f>'11M - LPS'!AN116</f>
        <v>2.3142017932499443E-2</v>
      </c>
      <c r="AO116" s="437">
        <f>'11M - LPS'!AO116</f>
        <v>2.3121579475972376E-2</v>
      </c>
      <c r="AP116" s="437">
        <f>'11M - LPS'!AP116</f>
        <v>2.3559368865515361E-2</v>
      </c>
      <c r="AQ116" s="437">
        <f>'11M - LPS'!AQ116</f>
        <v>2.571424077420149E-2</v>
      </c>
      <c r="AR116" s="437">
        <f>'11M - LPS'!AR116</f>
        <v>3.103180920060215E-2</v>
      </c>
      <c r="AS116" s="437">
        <f>'11M - LPS'!AS116</f>
        <v>2.9984441915357631E-2</v>
      </c>
      <c r="AT116" s="437">
        <f>'11M - LPS'!AT116</f>
        <v>3.0471574424974959E-2</v>
      </c>
      <c r="AU116" s="437">
        <f>'11M - LPS'!AU116</f>
        <v>3.0926088288011609E-2</v>
      </c>
      <c r="AV116" s="437">
        <f>'11M - LPS'!AV116</f>
        <v>2.404149729437715E-2</v>
      </c>
      <c r="AW116" s="437">
        <f>'11M - LPS'!AW116</f>
        <v>2.4601707313038429E-2</v>
      </c>
      <c r="AX116" s="437">
        <f>'11M - LPS'!AX116</f>
        <v>2.2373843244386227E-2</v>
      </c>
      <c r="AY116" s="437">
        <f>'11M - LPS'!AY116</f>
        <v>2.3533320380090969E-2</v>
      </c>
      <c r="AZ116" s="437">
        <f>'11M - LPS'!AZ116</f>
        <v>2.3142017932499443E-2</v>
      </c>
      <c r="BA116" s="437">
        <f>'11M - LPS'!BA116</f>
        <v>2.3121579475972376E-2</v>
      </c>
      <c r="BB116" s="437">
        <f>'11M - LPS'!BB116</f>
        <v>2.3559368865515361E-2</v>
      </c>
      <c r="BC116" s="437">
        <f>'11M - LPS'!BC116</f>
        <v>2.571424077420149E-2</v>
      </c>
      <c r="BD116" s="437">
        <f>'11M - LPS'!BD116</f>
        <v>3.103180920060215E-2</v>
      </c>
      <c r="BE116" s="437">
        <f>'11M - LPS'!BE116</f>
        <v>2.9984441915357631E-2</v>
      </c>
      <c r="BF116" s="437">
        <f>'11M - LPS'!BF116</f>
        <v>3.0471574424974959E-2</v>
      </c>
      <c r="BG116" s="437">
        <f>'11M - LPS'!BG116</f>
        <v>3.0926088288011609E-2</v>
      </c>
      <c r="BH116" s="437">
        <f>'11M - LPS'!BH116</f>
        <v>2.404149729437715E-2</v>
      </c>
      <c r="BI116" s="437">
        <f>'11M - LPS'!BI116</f>
        <v>2.4601707313038429E-2</v>
      </c>
      <c r="BJ116" s="437">
        <f>'11M - LPS'!BJ116</f>
        <v>2.2373843244386227E-2</v>
      </c>
      <c r="BK116" s="437">
        <f>'11M - LPS'!BK116</f>
        <v>2.3533320380090969E-2</v>
      </c>
      <c r="BL116" s="437">
        <f>'11M - LPS'!BL116</f>
        <v>2.3142017932499443E-2</v>
      </c>
      <c r="BM116" s="437">
        <f>'11M - LPS'!BM116</f>
        <v>2.3121579475972376E-2</v>
      </c>
      <c r="BN116" s="437">
        <f>'11M - LPS'!BN116</f>
        <v>2.3559368865515361E-2</v>
      </c>
      <c r="BO116" s="437">
        <f>'11M - LPS'!BO116</f>
        <v>2.571424077420149E-2</v>
      </c>
      <c r="BP116" s="437">
        <f>'11M - LPS'!BP116</f>
        <v>3.103180920060215E-2</v>
      </c>
      <c r="BQ116" s="437">
        <f>'11M - LPS'!BQ116</f>
        <v>2.9984441915357631E-2</v>
      </c>
      <c r="BR116" s="437">
        <f>'11M - LPS'!BR116</f>
        <v>3.0471574424974959E-2</v>
      </c>
      <c r="BS116" s="437">
        <f>'11M - LPS'!BS116</f>
        <v>3.0926088288011609E-2</v>
      </c>
      <c r="BT116" s="437">
        <f>'11M - LPS'!BT116</f>
        <v>2.404149729437715E-2</v>
      </c>
      <c r="BU116" s="437">
        <f>'11M - LPS'!BU116</f>
        <v>2.4601707313038429E-2</v>
      </c>
      <c r="BV116" s="437">
        <f>'11M - LPS'!BV116</f>
        <v>2.2373843244386227E-2</v>
      </c>
      <c r="BW116" s="437">
        <f>'11M - LPS'!BW116</f>
        <v>2.3533320380090969E-2</v>
      </c>
      <c r="BX116" s="437">
        <f>'11M - LPS'!BX116</f>
        <v>2.3142017932499443E-2</v>
      </c>
      <c r="BY116" s="437">
        <f>'11M - LPS'!BY116</f>
        <v>2.3121579475972376E-2</v>
      </c>
      <c r="BZ116" s="437">
        <f>'11M - LPS'!BZ116</f>
        <v>2.3559368865515361E-2</v>
      </c>
      <c r="CA116" s="437">
        <f>'11M - LPS'!CA116</f>
        <v>2.571424077420149E-2</v>
      </c>
      <c r="CB116" s="437">
        <f>'11M - LPS'!CB116</f>
        <v>3.103180920060215E-2</v>
      </c>
      <c r="CC116" s="437">
        <f>'11M - LPS'!CC116</f>
        <v>2.9984441915357631E-2</v>
      </c>
      <c r="CD116" s="437">
        <f>'11M - LPS'!CD116</f>
        <v>3.0471574424974959E-2</v>
      </c>
      <c r="CE116" s="437">
        <f>'11M - LPS'!CE116</f>
        <v>3.0926088288011609E-2</v>
      </c>
      <c r="CF116" s="437">
        <f>'11M - LPS'!CF116</f>
        <v>2.404149729437715E-2</v>
      </c>
      <c r="CG116" s="437">
        <f>'11M - LPS'!CG116</f>
        <v>2.4601707313038429E-2</v>
      </c>
      <c r="CH116" s="437">
        <f>'11M - LPS'!CH116</f>
        <v>2.2373843244386227E-2</v>
      </c>
    </row>
    <row r="117" spans="1:86" hidden="1" x14ac:dyDescent="0.3">
      <c r="A117" s="581"/>
      <c r="B117" s="94" t="s">
        <v>4</v>
      </c>
      <c r="C117" s="413">
        <f>'11M - LPS'!C117</f>
        <v>2.3453850881604333E-2</v>
      </c>
      <c r="D117" s="413">
        <f>'11M - LPS'!D117</f>
        <v>2.3291688777670631E-2</v>
      </c>
      <c r="E117" s="413">
        <f>'11M - LPS'!E117</f>
        <v>2.3553415133076006E-2</v>
      </c>
      <c r="F117" s="413">
        <f>'11M - LPS'!F117</f>
        <v>2.3754535894260277E-2</v>
      </c>
      <c r="G117" s="413">
        <f>'11M - LPS'!G117</f>
        <v>2.4165371279916782E-2</v>
      </c>
      <c r="H117" s="413">
        <f>'11M - LPS'!H117</f>
        <v>2.9121912626013276E-2</v>
      </c>
      <c r="I117" s="437">
        <f>'11M - LPS'!I117</f>
        <v>2.9459800521413247E-2</v>
      </c>
      <c r="J117" s="437">
        <f>'11M - LPS'!J117</f>
        <v>2.9328769096592003E-2</v>
      </c>
      <c r="K117" s="437">
        <f>'11M - LPS'!K117</f>
        <v>2.9156822006933342E-2</v>
      </c>
      <c r="L117" s="437">
        <f>'11M - LPS'!L117</f>
        <v>2.4888406070414815E-2</v>
      </c>
      <c r="M117" s="437">
        <f>'11M - LPS'!M117</f>
        <v>2.3532584809416203E-2</v>
      </c>
      <c r="N117" s="437">
        <f>'11M - LPS'!N117</f>
        <v>2.2729764967588894E-2</v>
      </c>
      <c r="O117" s="437">
        <f>'11M - LPS'!O117</f>
        <v>2.2831381354378639E-2</v>
      </c>
      <c r="P117" s="437">
        <f>'11M - LPS'!P117</f>
        <v>2.241739854927732E-2</v>
      </c>
      <c r="Q117" s="437">
        <f>'11M - LPS'!Q117</f>
        <v>2.2770506315008758E-2</v>
      </c>
      <c r="R117" s="437">
        <f>'11M - LPS'!R117</f>
        <v>2.4108141034085314E-2</v>
      </c>
      <c r="S117" s="437">
        <f>'11M - LPS'!S117</f>
        <v>2.4738210731892432E-2</v>
      </c>
      <c r="T117" s="437">
        <f>'11M - LPS'!T117</f>
        <v>2.9628662744045547E-2</v>
      </c>
      <c r="U117" s="437">
        <f>'11M - LPS'!U117</f>
        <v>2.9459800521413247E-2</v>
      </c>
      <c r="V117" s="437">
        <f>'11M - LPS'!V117</f>
        <v>2.9328769096592003E-2</v>
      </c>
      <c r="W117" s="437">
        <f>'11M - LPS'!W117</f>
        <v>2.9156822006933342E-2</v>
      </c>
      <c r="X117" s="437">
        <f>'11M - LPS'!X117</f>
        <v>2.4888406070414815E-2</v>
      </c>
      <c r="Y117" s="437">
        <f>'11M - LPS'!Y117</f>
        <v>2.3532584809416203E-2</v>
      </c>
      <c r="Z117" s="437">
        <f>'11M - LPS'!Z117</f>
        <v>2.2729764967588894E-2</v>
      </c>
      <c r="AA117" s="437">
        <f>'11M - LPS'!AA117</f>
        <v>2.2831381354378639E-2</v>
      </c>
      <c r="AB117" s="437">
        <f>'11M - LPS'!AB117</f>
        <v>2.241739854927732E-2</v>
      </c>
      <c r="AC117" s="437">
        <f>'11M - LPS'!AC117</f>
        <v>2.2770506315008758E-2</v>
      </c>
      <c r="AD117" s="437">
        <f>'11M - LPS'!AD117</f>
        <v>2.4108141034085314E-2</v>
      </c>
      <c r="AE117" s="437">
        <f>'11M - LPS'!AE117</f>
        <v>2.4738210731892432E-2</v>
      </c>
      <c r="AF117" s="437">
        <f>'11M - LPS'!AF117</f>
        <v>2.9628662744045547E-2</v>
      </c>
      <c r="AG117" s="437">
        <f>'11M - LPS'!AG117</f>
        <v>2.9459800521413247E-2</v>
      </c>
      <c r="AH117" s="437">
        <f>'11M - LPS'!AH117</f>
        <v>2.9328769096592003E-2</v>
      </c>
      <c r="AI117" s="437">
        <f>'11M - LPS'!AI117</f>
        <v>2.9156822006933342E-2</v>
      </c>
      <c r="AJ117" s="437">
        <f>'11M - LPS'!AJ117</f>
        <v>2.4888406070414815E-2</v>
      </c>
      <c r="AK117" s="437">
        <f>'11M - LPS'!AK117</f>
        <v>2.3532584809416203E-2</v>
      </c>
      <c r="AL117" s="437">
        <f>'11M - LPS'!AL117</f>
        <v>2.2729764967588894E-2</v>
      </c>
      <c r="AM117" s="437">
        <f>'11M - LPS'!AM117</f>
        <v>2.2831381354378639E-2</v>
      </c>
      <c r="AN117" s="437">
        <f>'11M - LPS'!AN117</f>
        <v>2.241739854927732E-2</v>
      </c>
      <c r="AO117" s="437">
        <f>'11M - LPS'!AO117</f>
        <v>2.2770506315008758E-2</v>
      </c>
      <c r="AP117" s="437">
        <f>'11M - LPS'!AP117</f>
        <v>2.4108141034085314E-2</v>
      </c>
      <c r="AQ117" s="437">
        <f>'11M - LPS'!AQ117</f>
        <v>2.4738210731892432E-2</v>
      </c>
      <c r="AR117" s="437">
        <f>'11M - LPS'!AR117</f>
        <v>2.9628662744045547E-2</v>
      </c>
      <c r="AS117" s="437">
        <f>'11M - LPS'!AS117</f>
        <v>2.9459800521413247E-2</v>
      </c>
      <c r="AT117" s="437">
        <f>'11M - LPS'!AT117</f>
        <v>2.9328769096592003E-2</v>
      </c>
      <c r="AU117" s="437">
        <f>'11M - LPS'!AU117</f>
        <v>2.9156822006933342E-2</v>
      </c>
      <c r="AV117" s="437">
        <f>'11M - LPS'!AV117</f>
        <v>2.4888406070414815E-2</v>
      </c>
      <c r="AW117" s="437">
        <f>'11M - LPS'!AW117</f>
        <v>2.3532584809416203E-2</v>
      </c>
      <c r="AX117" s="437">
        <f>'11M - LPS'!AX117</f>
        <v>2.2729764967588894E-2</v>
      </c>
      <c r="AY117" s="437">
        <f>'11M - LPS'!AY117</f>
        <v>2.2831381354378639E-2</v>
      </c>
      <c r="AZ117" s="437">
        <f>'11M - LPS'!AZ117</f>
        <v>2.241739854927732E-2</v>
      </c>
      <c r="BA117" s="437">
        <f>'11M - LPS'!BA117</f>
        <v>2.2770506315008758E-2</v>
      </c>
      <c r="BB117" s="437">
        <f>'11M - LPS'!BB117</f>
        <v>2.4108141034085314E-2</v>
      </c>
      <c r="BC117" s="437">
        <f>'11M - LPS'!BC117</f>
        <v>2.4738210731892432E-2</v>
      </c>
      <c r="BD117" s="437">
        <f>'11M - LPS'!BD117</f>
        <v>2.9628662744045547E-2</v>
      </c>
      <c r="BE117" s="437">
        <f>'11M - LPS'!BE117</f>
        <v>2.9459800521413247E-2</v>
      </c>
      <c r="BF117" s="437">
        <f>'11M - LPS'!BF117</f>
        <v>2.9328769096592003E-2</v>
      </c>
      <c r="BG117" s="437">
        <f>'11M - LPS'!BG117</f>
        <v>2.9156822006933342E-2</v>
      </c>
      <c r="BH117" s="437">
        <f>'11M - LPS'!BH117</f>
        <v>2.4888406070414815E-2</v>
      </c>
      <c r="BI117" s="437">
        <f>'11M - LPS'!BI117</f>
        <v>2.3532584809416203E-2</v>
      </c>
      <c r="BJ117" s="437">
        <f>'11M - LPS'!BJ117</f>
        <v>2.2729764967588894E-2</v>
      </c>
      <c r="BK117" s="437">
        <f>'11M - LPS'!BK117</f>
        <v>2.2831381354378639E-2</v>
      </c>
      <c r="BL117" s="437">
        <f>'11M - LPS'!BL117</f>
        <v>2.241739854927732E-2</v>
      </c>
      <c r="BM117" s="437">
        <f>'11M - LPS'!BM117</f>
        <v>2.2770506315008758E-2</v>
      </c>
      <c r="BN117" s="437">
        <f>'11M - LPS'!BN117</f>
        <v>2.4108141034085314E-2</v>
      </c>
      <c r="BO117" s="437">
        <f>'11M - LPS'!BO117</f>
        <v>2.4738210731892432E-2</v>
      </c>
      <c r="BP117" s="437">
        <f>'11M - LPS'!BP117</f>
        <v>2.9628662744045547E-2</v>
      </c>
      <c r="BQ117" s="437">
        <f>'11M - LPS'!BQ117</f>
        <v>2.9459800521413247E-2</v>
      </c>
      <c r="BR117" s="437">
        <f>'11M - LPS'!BR117</f>
        <v>2.9328769096592003E-2</v>
      </c>
      <c r="BS117" s="437">
        <f>'11M - LPS'!BS117</f>
        <v>2.9156822006933342E-2</v>
      </c>
      <c r="BT117" s="437">
        <f>'11M - LPS'!BT117</f>
        <v>2.4888406070414815E-2</v>
      </c>
      <c r="BU117" s="437">
        <f>'11M - LPS'!BU117</f>
        <v>2.3532584809416203E-2</v>
      </c>
      <c r="BV117" s="437">
        <f>'11M - LPS'!BV117</f>
        <v>2.2729764967588894E-2</v>
      </c>
      <c r="BW117" s="437">
        <f>'11M - LPS'!BW117</f>
        <v>2.2831381354378639E-2</v>
      </c>
      <c r="BX117" s="437">
        <f>'11M - LPS'!BX117</f>
        <v>2.241739854927732E-2</v>
      </c>
      <c r="BY117" s="437">
        <f>'11M - LPS'!BY117</f>
        <v>2.2770506315008758E-2</v>
      </c>
      <c r="BZ117" s="437">
        <f>'11M - LPS'!BZ117</f>
        <v>2.4108141034085314E-2</v>
      </c>
      <c r="CA117" s="437">
        <f>'11M - LPS'!CA117</f>
        <v>2.4738210731892432E-2</v>
      </c>
      <c r="CB117" s="437">
        <f>'11M - LPS'!CB117</f>
        <v>2.9628662744045547E-2</v>
      </c>
      <c r="CC117" s="437">
        <f>'11M - LPS'!CC117</f>
        <v>2.9459800521413247E-2</v>
      </c>
      <c r="CD117" s="437">
        <f>'11M - LPS'!CD117</f>
        <v>2.9328769096592003E-2</v>
      </c>
      <c r="CE117" s="437">
        <f>'11M - LPS'!CE117</f>
        <v>2.9156822006933342E-2</v>
      </c>
      <c r="CF117" s="437">
        <f>'11M - LPS'!CF117</f>
        <v>2.4888406070414815E-2</v>
      </c>
      <c r="CG117" s="437">
        <f>'11M - LPS'!CG117</f>
        <v>2.3532584809416203E-2</v>
      </c>
      <c r="CH117" s="437">
        <f>'11M - LPS'!CH117</f>
        <v>2.2729764967588894E-2</v>
      </c>
    </row>
    <row r="118" spans="1:86" hidden="1" x14ac:dyDescent="0.3">
      <c r="A118" s="581"/>
      <c r="B118" s="94" t="s">
        <v>5</v>
      </c>
      <c r="C118" s="413">
        <f>'11M - LPS'!C118</f>
        <v>2.3113770630064437E-2</v>
      </c>
      <c r="D118" s="413">
        <f>'11M - LPS'!D118</f>
        <v>2.308480619226886E-2</v>
      </c>
      <c r="E118" s="413">
        <f>'11M - LPS'!E118</f>
        <v>2.3323293010974844E-2</v>
      </c>
      <c r="F118" s="413">
        <f>'11M - LPS'!F118</f>
        <v>2.321311884647274E-2</v>
      </c>
      <c r="G118" s="413">
        <f>'11M - LPS'!G118</f>
        <v>2.3731198013184747E-2</v>
      </c>
      <c r="H118" s="413">
        <f>'11M - LPS'!H118</f>
        <v>2.8606933470298294E-2</v>
      </c>
      <c r="I118" s="437">
        <f>'11M - LPS'!I118</f>
        <v>2.9046768289494204E-2</v>
      </c>
      <c r="J118" s="437">
        <f>'11M - LPS'!J118</f>
        <v>2.8926223071207881E-2</v>
      </c>
      <c r="K118" s="437">
        <f>'11M - LPS'!K118</f>
        <v>2.8853811928619136E-2</v>
      </c>
      <c r="L118" s="437">
        <f>'11M - LPS'!L118</f>
        <v>2.423934325833732E-2</v>
      </c>
      <c r="M118" s="437">
        <f>'11M - LPS'!M118</f>
        <v>2.3230451301046742E-2</v>
      </c>
      <c r="N118" s="437">
        <f>'11M - LPS'!N118</f>
        <v>2.2569877249855298E-2</v>
      </c>
      <c r="O118" s="437">
        <f>'11M - LPS'!O118</f>
        <v>2.2477983548236508E-2</v>
      </c>
      <c r="P118" s="437">
        <f>'11M - LPS'!P118</f>
        <v>2.2208460096153619E-2</v>
      </c>
      <c r="Q118" s="437">
        <f>'11M - LPS'!Q118</f>
        <v>2.2537126025125254E-2</v>
      </c>
      <c r="R118" s="437">
        <f>'11M - LPS'!R118</f>
        <v>2.3433158350103633E-2</v>
      </c>
      <c r="S118" s="437">
        <f>'11M - LPS'!S118</f>
        <v>2.4182497583924868E-2</v>
      </c>
      <c r="T118" s="437">
        <f>'11M - LPS'!T118</f>
        <v>2.9068192865801402E-2</v>
      </c>
      <c r="U118" s="437">
        <f>'11M - LPS'!U118</f>
        <v>2.9046768289494204E-2</v>
      </c>
      <c r="V118" s="437">
        <f>'11M - LPS'!V118</f>
        <v>2.8926223071207881E-2</v>
      </c>
      <c r="W118" s="437">
        <f>'11M - LPS'!W118</f>
        <v>2.8853811928619136E-2</v>
      </c>
      <c r="X118" s="437">
        <f>'11M - LPS'!X118</f>
        <v>2.423934325833732E-2</v>
      </c>
      <c r="Y118" s="437">
        <f>'11M - LPS'!Y118</f>
        <v>2.3230451301046742E-2</v>
      </c>
      <c r="Z118" s="437">
        <f>'11M - LPS'!Z118</f>
        <v>2.2569877249855298E-2</v>
      </c>
      <c r="AA118" s="437">
        <f>'11M - LPS'!AA118</f>
        <v>2.2477983548236508E-2</v>
      </c>
      <c r="AB118" s="437">
        <f>'11M - LPS'!AB118</f>
        <v>2.2208460096153619E-2</v>
      </c>
      <c r="AC118" s="437">
        <f>'11M - LPS'!AC118</f>
        <v>2.2537126025125254E-2</v>
      </c>
      <c r="AD118" s="437">
        <f>'11M - LPS'!AD118</f>
        <v>2.3433158350103633E-2</v>
      </c>
      <c r="AE118" s="437">
        <f>'11M - LPS'!AE118</f>
        <v>2.4182497583924868E-2</v>
      </c>
      <c r="AF118" s="437">
        <f>'11M - LPS'!AF118</f>
        <v>2.9068192865801402E-2</v>
      </c>
      <c r="AG118" s="437">
        <f>'11M - LPS'!AG118</f>
        <v>2.9046768289494204E-2</v>
      </c>
      <c r="AH118" s="437">
        <f>'11M - LPS'!AH118</f>
        <v>2.8926223071207881E-2</v>
      </c>
      <c r="AI118" s="437">
        <f>'11M - LPS'!AI118</f>
        <v>2.8853811928619136E-2</v>
      </c>
      <c r="AJ118" s="437">
        <f>'11M - LPS'!AJ118</f>
        <v>2.423934325833732E-2</v>
      </c>
      <c r="AK118" s="437">
        <f>'11M - LPS'!AK118</f>
        <v>2.3230451301046742E-2</v>
      </c>
      <c r="AL118" s="437">
        <f>'11M - LPS'!AL118</f>
        <v>2.2569877249855298E-2</v>
      </c>
      <c r="AM118" s="437">
        <f>'11M - LPS'!AM118</f>
        <v>2.2477983548236508E-2</v>
      </c>
      <c r="AN118" s="437">
        <f>'11M - LPS'!AN118</f>
        <v>2.2208460096153619E-2</v>
      </c>
      <c r="AO118" s="437">
        <f>'11M - LPS'!AO118</f>
        <v>2.2537126025125254E-2</v>
      </c>
      <c r="AP118" s="437">
        <f>'11M - LPS'!AP118</f>
        <v>2.3433158350103633E-2</v>
      </c>
      <c r="AQ118" s="437">
        <f>'11M - LPS'!AQ118</f>
        <v>2.4182497583924868E-2</v>
      </c>
      <c r="AR118" s="437">
        <f>'11M - LPS'!AR118</f>
        <v>2.9068192865801402E-2</v>
      </c>
      <c r="AS118" s="437">
        <f>'11M - LPS'!AS118</f>
        <v>2.9046768289494204E-2</v>
      </c>
      <c r="AT118" s="437">
        <f>'11M - LPS'!AT118</f>
        <v>2.8926223071207881E-2</v>
      </c>
      <c r="AU118" s="437">
        <f>'11M - LPS'!AU118</f>
        <v>2.8853811928619136E-2</v>
      </c>
      <c r="AV118" s="437">
        <f>'11M - LPS'!AV118</f>
        <v>2.423934325833732E-2</v>
      </c>
      <c r="AW118" s="437">
        <f>'11M - LPS'!AW118</f>
        <v>2.3230451301046742E-2</v>
      </c>
      <c r="AX118" s="437">
        <f>'11M - LPS'!AX118</f>
        <v>2.2569877249855298E-2</v>
      </c>
      <c r="AY118" s="437">
        <f>'11M - LPS'!AY118</f>
        <v>2.2477983548236508E-2</v>
      </c>
      <c r="AZ118" s="437">
        <f>'11M - LPS'!AZ118</f>
        <v>2.2208460096153619E-2</v>
      </c>
      <c r="BA118" s="437">
        <f>'11M - LPS'!BA118</f>
        <v>2.2537126025125254E-2</v>
      </c>
      <c r="BB118" s="437">
        <f>'11M - LPS'!BB118</f>
        <v>2.3433158350103633E-2</v>
      </c>
      <c r="BC118" s="437">
        <f>'11M - LPS'!BC118</f>
        <v>2.4182497583924868E-2</v>
      </c>
      <c r="BD118" s="437">
        <f>'11M - LPS'!BD118</f>
        <v>2.9068192865801402E-2</v>
      </c>
      <c r="BE118" s="437">
        <f>'11M - LPS'!BE118</f>
        <v>2.9046768289494204E-2</v>
      </c>
      <c r="BF118" s="437">
        <f>'11M - LPS'!BF118</f>
        <v>2.8926223071207881E-2</v>
      </c>
      <c r="BG118" s="437">
        <f>'11M - LPS'!BG118</f>
        <v>2.8853811928619136E-2</v>
      </c>
      <c r="BH118" s="437">
        <f>'11M - LPS'!BH118</f>
        <v>2.423934325833732E-2</v>
      </c>
      <c r="BI118" s="437">
        <f>'11M - LPS'!BI118</f>
        <v>2.3230451301046742E-2</v>
      </c>
      <c r="BJ118" s="437">
        <f>'11M - LPS'!BJ118</f>
        <v>2.2569877249855298E-2</v>
      </c>
      <c r="BK118" s="437">
        <f>'11M - LPS'!BK118</f>
        <v>2.2477983548236508E-2</v>
      </c>
      <c r="BL118" s="437">
        <f>'11M - LPS'!BL118</f>
        <v>2.2208460096153619E-2</v>
      </c>
      <c r="BM118" s="437">
        <f>'11M - LPS'!BM118</f>
        <v>2.2537126025125254E-2</v>
      </c>
      <c r="BN118" s="437">
        <f>'11M - LPS'!BN118</f>
        <v>2.3433158350103633E-2</v>
      </c>
      <c r="BO118" s="437">
        <f>'11M - LPS'!BO118</f>
        <v>2.4182497583924868E-2</v>
      </c>
      <c r="BP118" s="437">
        <f>'11M - LPS'!BP118</f>
        <v>2.9068192865801402E-2</v>
      </c>
      <c r="BQ118" s="437">
        <f>'11M - LPS'!BQ118</f>
        <v>2.9046768289494204E-2</v>
      </c>
      <c r="BR118" s="437">
        <f>'11M - LPS'!BR118</f>
        <v>2.8926223071207881E-2</v>
      </c>
      <c r="BS118" s="437">
        <f>'11M - LPS'!BS118</f>
        <v>2.8853811928619136E-2</v>
      </c>
      <c r="BT118" s="437">
        <f>'11M - LPS'!BT118</f>
        <v>2.423934325833732E-2</v>
      </c>
      <c r="BU118" s="437">
        <f>'11M - LPS'!BU118</f>
        <v>2.3230451301046742E-2</v>
      </c>
      <c r="BV118" s="437">
        <f>'11M - LPS'!BV118</f>
        <v>2.2569877249855298E-2</v>
      </c>
      <c r="BW118" s="437">
        <f>'11M - LPS'!BW118</f>
        <v>2.2477983548236508E-2</v>
      </c>
      <c r="BX118" s="437">
        <f>'11M - LPS'!BX118</f>
        <v>2.2208460096153619E-2</v>
      </c>
      <c r="BY118" s="437">
        <f>'11M - LPS'!BY118</f>
        <v>2.2537126025125254E-2</v>
      </c>
      <c r="BZ118" s="437">
        <f>'11M - LPS'!BZ118</f>
        <v>2.3433158350103633E-2</v>
      </c>
      <c r="CA118" s="437">
        <f>'11M - LPS'!CA118</f>
        <v>2.4182497583924868E-2</v>
      </c>
      <c r="CB118" s="437">
        <f>'11M - LPS'!CB118</f>
        <v>2.9068192865801402E-2</v>
      </c>
      <c r="CC118" s="437">
        <f>'11M - LPS'!CC118</f>
        <v>2.9046768289494204E-2</v>
      </c>
      <c r="CD118" s="437">
        <f>'11M - LPS'!CD118</f>
        <v>2.8926223071207881E-2</v>
      </c>
      <c r="CE118" s="437">
        <f>'11M - LPS'!CE118</f>
        <v>2.8853811928619136E-2</v>
      </c>
      <c r="CF118" s="437">
        <f>'11M - LPS'!CF118</f>
        <v>2.423934325833732E-2</v>
      </c>
      <c r="CG118" s="437">
        <f>'11M - LPS'!CG118</f>
        <v>2.3230451301046742E-2</v>
      </c>
      <c r="CH118" s="437">
        <f>'11M - LPS'!CH118</f>
        <v>2.2569877249855298E-2</v>
      </c>
    </row>
    <row r="119" spans="1:86" hidden="1" x14ac:dyDescent="0.3">
      <c r="A119" s="581"/>
      <c r="B119" s="94" t="s">
        <v>23</v>
      </c>
      <c r="C119" s="413">
        <f>'11M - LPS'!C119</f>
        <v>2.3113770630064437E-2</v>
      </c>
      <c r="D119" s="413">
        <f>'11M - LPS'!D119</f>
        <v>2.308480619226886E-2</v>
      </c>
      <c r="E119" s="413">
        <f>'11M - LPS'!E119</f>
        <v>2.3323293010974844E-2</v>
      </c>
      <c r="F119" s="413">
        <f>'11M - LPS'!F119</f>
        <v>2.321311884647274E-2</v>
      </c>
      <c r="G119" s="413">
        <f>'11M - LPS'!G119</f>
        <v>2.3731198013184747E-2</v>
      </c>
      <c r="H119" s="413">
        <f>'11M - LPS'!H119</f>
        <v>2.8606933470298294E-2</v>
      </c>
      <c r="I119" s="437">
        <f>'11M - LPS'!I119</f>
        <v>2.9046768289494204E-2</v>
      </c>
      <c r="J119" s="437">
        <f>'11M - LPS'!J119</f>
        <v>2.8926223071207881E-2</v>
      </c>
      <c r="K119" s="437">
        <f>'11M - LPS'!K119</f>
        <v>2.8853811928619136E-2</v>
      </c>
      <c r="L119" s="437">
        <f>'11M - LPS'!L119</f>
        <v>2.423934325833732E-2</v>
      </c>
      <c r="M119" s="437">
        <f>'11M - LPS'!M119</f>
        <v>2.3230451301046742E-2</v>
      </c>
      <c r="N119" s="437">
        <f>'11M - LPS'!N119</f>
        <v>2.2569877249855298E-2</v>
      </c>
      <c r="O119" s="437">
        <f>'11M - LPS'!O119</f>
        <v>2.2477983548236508E-2</v>
      </c>
      <c r="P119" s="437">
        <f>'11M - LPS'!P119</f>
        <v>2.2208460096153619E-2</v>
      </c>
      <c r="Q119" s="437">
        <f>'11M - LPS'!Q119</f>
        <v>2.2537126025125254E-2</v>
      </c>
      <c r="R119" s="437">
        <f>'11M - LPS'!R119</f>
        <v>2.3433158350103633E-2</v>
      </c>
      <c r="S119" s="437">
        <f>'11M - LPS'!S119</f>
        <v>2.4182497583924868E-2</v>
      </c>
      <c r="T119" s="437">
        <f>'11M - LPS'!T119</f>
        <v>2.9068192865801402E-2</v>
      </c>
      <c r="U119" s="437">
        <f>'11M - LPS'!U119</f>
        <v>2.9046768289494204E-2</v>
      </c>
      <c r="V119" s="437">
        <f>'11M - LPS'!V119</f>
        <v>2.8926223071207881E-2</v>
      </c>
      <c r="W119" s="437">
        <f>'11M - LPS'!W119</f>
        <v>2.8853811928619136E-2</v>
      </c>
      <c r="X119" s="437">
        <f>'11M - LPS'!X119</f>
        <v>2.423934325833732E-2</v>
      </c>
      <c r="Y119" s="437">
        <f>'11M - LPS'!Y119</f>
        <v>2.3230451301046742E-2</v>
      </c>
      <c r="Z119" s="437">
        <f>'11M - LPS'!Z119</f>
        <v>2.2569877249855298E-2</v>
      </c>
      <c r="AA119" s="437">
        <f>'11M - LPS'!AA119</f>
        <v>2.2477983548236508E-2</v>
      </c>
      <c r="AB119" s="437">
        <f>'11M - LPS'!AB119</f>
        <v>2.2208460096153619E-2</v>
      </c>
      <c r="AC119" s="437">
        <f>'11M - LPS'!AC119</f>
        <v>2.2537126025125254E-2</v>
      </c>
      <c r="AD119" s="437">
        <f>'11M - LPS'!AD119</f>
        <v>2.3433158350103633E-2</v>
      </c>
      <c r="AE119" s="437">
        <f>'11M - LPS'!AE119</f>
        <v>2.4182497583924868E-2</v>
      </c>
      <c r="AF119" s="437">
        <f>'11M - LPS'!AF119</f>
        <v>2.9068192865801402E-2</v>
      </c>
      <c r="AG119" s="437">
        <f>'11M - LPS'!AG119</f>
        <v>2.9046768289494204E-2</v>
      </c>
      <c r="AH119" s="437">
        <f>'11M - LPS'!AH119</f>
        <v>2.8926223071207881E-2</v>
      </c>
      <c r="AI119" s="437">
        <f>'11M - LPS'!AI119</f>
        <v>2.8853811928619136E-2</v>
      </c>
      <c r="AJ119" s="437">
        <f>'11M - LPS'!AJ119</f>
        <v>2.423934325833732E-2</v>
      </c>
      <c r="AK119" s="437">
        <f>'11M - LPS'!AK119</f>
        <v>2.3230451301046742E-2</v>
      </c>
      <c r="AL119" s="437">
        <f>'11M - LPS'!AL119</f>
        <v>2.2569877249855298E-2</v>
      </c>
      <c r="AM119" s="437">
        <f>'11M - LPS'!AM119</f>
        <v>2.2477983548236508E-2</v>
      </c>
      <c r="AN119" s="437">
        <f>'11M - LPS'!AN119</f>
        <v>2.2208460096153619E-2</v>
      </c>
      <c r="AO119" s="437">
        <f>'11M - LPS'!AO119</f>
        <v>2.2537126025125254E-2</v>
      </c>
      <c r="AP119" s="437">
        <f>'11M - LPS'!AP119</f>
        <v>2.3433158350103633E-2</v>
      </c>
      <c r="AQ119" s="437">
        <f>'11M - LPS'!AQ119</f>
        <v>2.4182497583924868E-2</v>
      </c>
      <c r="AR119" s="437">
        <f>'11M - LPS'!AR119</f>
        <v>2.9068192865801402E-2</v>
      </c>
      <c r="AS119" s="437">
        <f>'11M - LPS'!AS119</f>
        <v>2.9046768289494204E-2</v>
      </c>
      <c r="AT119" s="437">
        <f>'11M - LPS'!AT119</f>
        <v>2.8926223071207881E-2</v>
      </c>
      <c r="AU119" s="437">
        <f>'11M - LPS'!AU119</f>
        <v>2.8853811928619136E-2</v>
      </c>
      <c r="AV119" s="437">
        <f>'11M - LPS'!AV119</f>
        <v>2.423934325833732E-2</v>
      </c>
      <c r="AW119" s="437">
        <f>'11M - LPS'!AW119</f>
        <v>2.3230451301046742E-2</v>
      </c>
      <c r="AX119" s="437">
        <f>'11M - LPS'!AX119</f>
        <v>2.2569877249855298E-2</v>
      </c>
      <c r="AY119" s="437">
        <f>'11M - LPS'!AY119</f>
        <v>2.2477983548236508E-2</v>
      </c>
      <c r="AZ119" s="437">
        <f>'11M - LPS'!AZ119</f>
        <v>2.2208460096153619E-2</v>
      </c>
      <c r="BA119" s="437">
        <f>'11M - LPS'!BA119</f>
        <v>2.2537126025125254E-2</v>
      </c>
      <c r="BB119" s="437">
        <f>'11M - LPS'!BB119</f>
        <v>2.3433158350103633E-2</v>
      </c>
      <c r="BC119" s="437">
        <f>'11M - LPS'!BC119</f>
        <v>2.4182497583924868E-2</v>
      </c>
      <c r="BD119" s="437">
        <f>'11M - LPS'!BD119</f>
        <v>2.9068192865801402E-2</v>
      </c>
      <c r="BE119" s="437">
        <f>'11M - LPS'!BE119</f>
        <v>2.9046768289494204E-2</v>
      </c>
      <c r="BF119" s="437">
        <f>'11M - LPS'!BF119</f>
        <v>2.8926223071207881E-2</v>
      </c>
      <c r="BG119" s="437">
        <f>'11M - LPS'!BG119</f>
        <v>2.8853811928619136E-2</v>
      </c>
      <c r="BH119" s="437">
        <f>'11M - LPS'!BH119</f>
        <v>2.423934325833732E-2</v>
      </c>
      <c r="BI119" s="437">
        <f>'11M - LPS'!BI119</f>
        <v>2.3230451301046742E-2</v>
      </c>
      <c r="BJ119" s="437">
        <f>'11M - LPS'!BJ119</f>
        <v>2.2569877249855298E-2</v>
      </c>
      <c r="BK119" s="437">
        <f>'11M - LPS'!BK119</f>
        <v>2.2477983548236508E-2</v>
      </c>
      <c r="BL119" s="437">
        <f>'11M - LPS'!BL119</f>
        <v>2.2208460096153619E-2</v>
      </c>
      <c r="BM119" s="437">
        <f>'11M - LPS'!BM119</f>
        <v>2.2537126025125254E-2</v>
      </c>
      <c r="BN119" s="437">
        <f>'11M - LPS'!BN119</f>
        <v>2.3433158350103633E-2</v>
      </c>
      <c r="BO119" s="437">
        <f>'11M - LPS'!BO119</f>
        <v>2.4182497583924868E-2</v>
      </c>
      <c r="BP119" s="437">
        <f>'11M - LPS'!BP119</f>
        <v>2.9068192865801402E-2</v>
      </c>
      <c r="BQ119" s="437">
        <f>'11M - LPS'!BQ119</f>
        <v>2.9046768289494204E-2</v>
      </c>
      <c r="BR119" s="437">
        <f>'11M - LPS'!BR119</f>
        <v>2.8926223071207881E-2</v>
      </c>
      <c r="BS119" s="437">
        <f>'11M - LPS'!BS119</f>
        <v>2.8853811928619136E-2</v>
      </c>
      <c r="BT119" s="437">
        <f>'11M - LPS'!BT119</f>
        <v>2.423934325833732E-2</v>
      </c>
      <c r="BU119" s="437">
        <f>'11M - LPS'!BU119</f>
        <v>2.3230451301046742E-2</v>
      </c>
      <c r="BV119" s="437">
        <f>'11M - LPS'!BV119</f>
        <v>2.2569877249855298E-2</v>
      </c>
      <c r="BW119" s="437">
        <f>'11M - LPS'!BW119</f>
        <v>2.2477983548236508E-2</v>
      </c>
      <c r="BX119" s="437">
        <f>'11M - LPS'!BX119</f>
        <v>2.2208460096153619E-2</v>
      </c>
      <c r="BY119" s="437">
        <f>'11M - LPS'!BY119</f>
        <v>2.2537126025125254E-2</v>
      </c>
      <c r="BZ119" s="437">
        <f>'11M - LPS'!BZ119</f>
        <v>2.3433158350103633E-2</v>
      </c>
      <c r="CA119" s="437">
        <f>'11M - LPS'!CA119</f>
        <v>2.4182497583924868E-2</v>
      </c>
      <c r="CB119" s="437">
        <f>'11M - LPS'!CB119</f>
        <v>2.9068192865801402E-2</v>
      </c>
      <c r="CC119" s="437">
        <f>'11M - LPS'!CC119</f>
        <v>2.9046768289494204E-2</v>
      </c>
      <c r="CD119" s="437">
        <f>'11M - LPS'!CD119</f>
        <v>2.8926223071207881E-2</v>
      </c>
      <c r="CE119" s="437">
        <f>'11M - LPS'!CE119</f>
        <v>2.8853811928619136E-2</v>
      </c>
      <c r="CF119" s="437">
        <f>'11M - LPS'!CF119</f>
        <v>2.423934325833732E-2</v>
      </c>
      <c r="CG119" s="437">
        <f>'11M - LPS'!CG119</f>
        <v>2.3230451301046742E-2</v>
      </c>
      <c r="CH119" s="437">
        <f>'11M - LPS'!CH119</f>
        <v>2.2569877249855298E-2</v>
      </c>
    </row>
    <row r="120" spans="1:86" hidden="1" x14ac:dyDescent="0.3">
      <c r="A120" s="581"/>
      <c r="B120" s="94" t="s">
        <v>24</v>
      </c>
      <c r="C120" s="413">
        <f>'11M - LPS'!C120</f>
        <v>2.3113770630064437E-2</v>
      </c>
      <c r="D120" s="413">
        <f>'11M - LPS'!D120</f>
        <v>2.308480619226886E-2</v>
      </c>
      <c r="E120" s="413">
        <f>'11M - LPS'!E120</f>
        <v>2.3323293010974844E-2</v>
      </c>
      <c r="F120" s="413">
        <f>'11M - LPS'!F120</f>
        <v>2.321311884647274E-2</v>
      </c>
      <c r="G120" s="413">
        <f>'11M - LPS'!G120</f>
        <v>2.3731198013184747E-2</v>
      </c>
      <c r="H120" s="413">
        <f>'11M - LPS'!H120</f>
        <v>2.8606933470298294E-2</v>
      </c>
      <c r="I120" s="437">
        <f>'11M - LPS'!I120</f>
        <v>2.9046768289494204E-2</v>
      </c>
      <c r="J120" s="437">
        <f>'11M - LPS'!J120</f>
        <v>2.8926223071207881E-2</v>
      </c>
      <c r="K120" s="437">
        <f>'11M - LPS'!K120</f>
        <v>2.8853811928619136E-2</v>
      </c>
      <c r="L120" s="437">
        <f>'11M - LPS'!L120</f>
        <v>2.423934325833732E-2</v>
      </c>
      <c r="M120" s="437">
        <f>'11M - LPS'!M120</f>
        <v>2.3230451301046742E-2</v>
      </c>
      <c r="N120" s="437">
        <f>'11M - LPS'!N120</f>
        <v>2.2569877249855298E-2</v>
      </c>
      <c r="O120" s="437">
        <f>'11M - LPS'!O120</f>
        <v>2.2477983548236508E-2</v>
      </c>
      <c r="P120" s="437">
        <f>'11M - LPS'!P120</f>
        <v>2.2208460096153619E-2</v>
      </c>
      <c r="Q120" s="437">
        <f>'11M - LPS'!Q120</f>
        <v>2.2537126025125254E-2</v>
      </c>
      <c r="R120" s="437">
        <f>'11M - LPS'!R120</f>
        <v>2.3433158350103633E-2</v>
      </c>
      <c r="S120" s="437">
        <f>'11M - LPS'!S120</f>
        <v>2.4182497583924868E-2</v>
      </c>
      <c r="T120" s="437">
        <f>'11M - LPS'!T120</f>
        <v>2.9068192865801402E-2</v>
      </c>
      <c r="U120" s="437">
        <f>'11M - LPS'!U120</f>
        <v>2.9046768289494204E-2</v>
      </c>
      <c r="V120" s="437">
        <f>'11M - LPS'!V120</f>
        <v>2.8926223071207881E-2</v>
      </c>
      <c r="W120" s="437">
        <f>'11M - LPS'!W120</f>
        <v>2.8853811928619136E-2</v>
      </c>
      <c r="X120" s="437">
        <f>'11M - LPS'!X120</f>
        <v>2.423934325833732E-2</v>
      </c>
      <c r="Y120" s="437">
        <f>'11M - LPS'!Y120</f>
        <v>2.3230451301046742E-2</v>
      </c>
      <c r="Z120" s="437">
        <f>'11M - LPS'!Z120</f>
        <v>2.2569877249855298E-2</v>
      </c>
      <c r="AA120" s="437">
        <f>'11M - LPS'!AA120</f>
        <v>2.2477983548236508E-2</v>
      </c>
      <c r="AB120" s="437">
        <f>'11M - LPS'!AB120</f>
        <v>2.2208460096153619E-2</v>
      </c>
      <c r="AC120" s="437">
        <f>'11M - LPS'!AC120</f>
        <v>2.2537126025125254E-2</v>
      </c>
      <c r="AD120" s="437">
        <f>'11M - LPS'!AD120</f>
        <v>2.3433158350103633E-2</v>
      </c>
      <c r="AE120" s="437">
        <f>'11M - LPS'!AE120</f>
        <v>2.4182497583924868E-2</v>
      </c>
      <c r="AF120" s="437">
        <f>'11M - LPS'!AF120</f>
        <v>2.9068192865801402E-2</v>
      </c>
      <c r="AG120" s="437">
        <f>'11M - LPS'!AG120</f>
        <v>2.9046768289494204E-2</v>
      </c>
      <c r="AH120" s="437">
        <f>'11M - LPS'!AH120</f>
        <v>2.8926223071207881E-2</v>
      </c>
      <c r="AI120" s="437">
        <f>'11M - LPS'!AI120</f>
        <v>2.8853811928619136E-2</v>
      </c>
      <c r="AJ120" s="437">
        <f>'11M - LPS'!AJ120</f>
        <v>2.423934325833732E-2</v>
      </c>
      <c r="AK120" s="437">
        <f>'11M - LPS'!AK120</f>
        <v>2.3230451301046742E-2</v>
      </c>
      <c r="AL120" s="437">
        <f>'11M - LPS'!AL120</f>
        <v>2.2569877249855298E-2</v>
      </c>
      <c r="AM120" s="437">
        <f>'11M - LPS'!AM120</f>
        <v>2.2477983548236508E-2</v>
      </c>
      <c r="AN120" s="437">
        <f>'11M - LPS'!AN120</f>
        <v>2.2208460096153619E-2</v>
      </c>
      <c r="AO120" s="437">
        <f>'11M - LPS'!AO120</f>
        <v>2.2537126025125254E-2</v>
      </c>
      <c r="AP120" s="437">
        <f>'11M - LPS'!AP120</f>
        <v>2.3433158350103633E-2</v>
      </c>
      <c r="AQ120" s="437">
        <f>'11M - LPS'!AQ120</f>
        <v>2.4182497583924868E-2</v>
      </c>
      <c r="AR120" s="437">
        <f>'11M - LPS'!AR120</f>
        <v>2.9068192865801402E-2</v>
      </c>
      <c r="AS120" s="437">
        <f>'11M - LPS'!AS120</f>
        <v>2.9046768289494204E-2</v>
      </c>
      <c r="AT120" s="437">
        <f>'11M - LPS'!AT120</f>
        <v>2.8926223071207881E-2</v>
      </c>
      <c r="AU120" s="437">
        <f>'11M - LPS'!AU120</f>
        <v>2.8853811928619136E-2</v>
      </c>
      <c r="AV120" s="437">
        <f>'11M - LPS'!AV120</f>
        <v>2.423934325833732E-2</v>
      </c>
      <c r="AW120" s="437">
        <f>'11M - LPS'!AW120</f>
        <v>2.3230451301046742E-2</v>
      </c>
      <c r="AX120" s="437">
        <f>'11M - LPS'!AX120</f>
        <v>2.2569877249855298E-2</v>
      </c>
      <c r="AY120" s="437">
        <f>'11M - LPS'!AY120</f>
        <v>2.2477983548236508E-2</v>
      </c>
      <c r="AZ120" s="437">
        <f>'11M - LPS'!AZ120</f>
        <v>2.2208460096153619E-2</v>
      </c>
      <c r="BA120" s="437">
        <f>'11M - LPS'!BA120</f>
        <v>2.2537126025125254E-2</v>
      </c>
      <c r="BB120" s="437">
        <f>'11M - LPS'!BB120</f>
        <v>2.3433158350103633E-2</v>
      </c>
      <c r="BC120" s="437">
        <f>'11M - LPS'!BC120</f>
        <v>2.4182497583924868E-2</v>
      </c>
      <c r="BD120" s="437">
        <f>'11M - LPS'!BD120</f>
        <v>2.9068192865801402E-2</v>
      </c>
      <c r="BE120" s="437">
        <f>'11M - LPS'!BE120</f>
        <v>2.9046768289494204E-2</v>
      </c>
      <c r="BF120" s="437">
        <f>'11M - LPS'!BF120</f>
        <v>2.8926223071207881E-2</v>
      </c>
      <c r="BG120" s="437">
        <f>'11M - LPS'!BG120</f>
        <v>2.8853811928619136E-2</v>
      </c>
      <c r="BH120" s="437">
        <f>'11M - LPS'!BH120</f>
        <v>2.423934325833732E-2</v>
      </c>
      <c r="BI120" s="437">
        <f>'11M - LPS'!BI120</f>
        <v>2.3230451301046742E-2</v>
      </c>
      <c r="BJ120" s="437">
        <f>'11M - LPS'!BJ120</f>
        <v>2.2569877249855298E-2</v>
      </c>
      <c r="BK120" s="437">
        <f>'11M - LPS'!BK120</f>
        <v>2.2477983548236508E-2</v>
      </c>
      <c r="BL120" s="437">
        <f>'11M - LPS'!BL120</f>
        <v>2.2208460096153619E-2</v>
      </c>
      <c r="BM120" s="437">
        <f>'11M - LPS'!BM120</f>
        <v>2.2537126025125254E-2</v>
      </c>
      <c r="BN120" s="437">
        <f>'11M - LPS'!BN120</f>
        <v>2.3433158350103633E-2</v>
      </c>
      <c r="BO120" s="437">
        <f>'11M - LPS'!BO120</f>
        <v>2.4182497583924868E-2</v>
      </c>
      <c r="BP120" s="437">
        <f>'11M - LPS'!BP120</f>
        <v>2.9068192865801402E-2</v>
      </c>
      <c r="BQ120" s="437">
        <f>'11M - LPS'!BQ120</f>
        <v>2.9046768289494204E-2</v>
      </c>
      <c r="BR120" s="437">
        <f>'11M - LPS'!BR120</f>
        <v>2.8926223071207881E-2</v>
      </c>
      <c r="BS120" s="437">
        <f>'11M - LPS'!BS120</f>
        <v>2.8853811928619136E-2</v>
      </c>
      <c r="BT120" s="437">
        <f>'11M - LPS'!BT120</f>
        <v>2.423934325833732E-2</v>
      </c>
      <c r="BU120" s="437">
        <f>'11M - LPS'!BU120</f>
        <v>2.3230451301046742E-2</v>
      </c>
      <c r="BV120" s="437">
        <f>'11M - LPS'!BV120</f>
        <v>2.2569877249855298E-2</v>
      </c>
      <c r="BW120" s="437">
        <f>'11M - LPS'!BW120</f>
        <v>2.2477983548236508E-2</v>
      </c>
      <c r="BX120" s="437">
        <f>'11M - LPS'!BX120</f>
        <v>2.2208460096153619E-2</v>
      </c>
      <c r="BY120" s="437">
        <f>'11M - LPS'!BY120</f>
        <v>2.2537126025125254E-2</v>
      </c>
      <c r="BZ120" s="437">
        <f>'11M - LPS'!BZ120</f>
        <v>2.3433158350103633E-2</v>
      </c>
      <c r="CA120" s="437">
        <f>'11M - LPS'!CA120</f>
        <v>2.4182497583924868E-2</v>
      </c>
      <c r="CB120" s="437">
        <f>'11M - LPS'!CB120</f>
        <v>2.9068192865801402E-2</v>
      </c>
      <c r="CC120" s="437">
        <f>'11M - LPS'!CC120</f>
        <v>2.9046768289494204E-2</v>
      </c>
      <c r="CD120" s="437">
        <f>'11M - LPS'!CD120</f>
        <v>2.8926223071207881E-2</v>
      </c>
      <c r="CE120" s="437">
        <f>'11M - LPS'!CE120</f>
        <v>2.8853811928619136E-2</v>
      </c>
      <c r="CF120" s="437">
        <f>'11M - LPS'!CF120</f>
        <v>2.423934325833732E-2</v>
      </c>
      <c r="CG120" s="437">
        <f>'11M - LPS'!CG120</f>
        <v>2.3230451301046742E-2</v>
      </c>
      <c r="CH120" s="437">
        <f>'11M - LPS'!CH120</f>
        <v>2.2569877249855298E-2</v>
      </c>
    </row>
    <row r="121" spans="1:86" hidden="1" x14ac:dyDescent="0.3">
      <c r="A121" s="581"/>
      <c r="B121" s="94" t="s">
        <v>7</v>
      </c>
      <c r="C121" s="413">
        <f>'11M - LPS'!C121</f>
        <v>2.2756510058789724E-2</v>
      </c>
      <c r="D121" s="413">
        <f>'11M - LPS'!D121</f>
        <v>2.2739855778448167E-2</v>
      </c>
      <c r="E121" s="413">
        <f>'11M - LPS'!E121</f>
        <v>2.3245601221352157E-2</v>
      </c>
      <c r="F121" s="413">
        <f>'11M - LPS'!F121</f>
        <v>2.3127027336541043E-2</v>
      </c>
      <c r="G121" s="413">
        <f>'11M - LPS'!G121</f>
        <v>2.3421168850018034E-2</v>
      </c>
      <c r="H121" s="413">
        <f>'11M - LPS'!H121</f>
        <v>2.8274064522205176E-2</v>
      </c>
      <c r="I121" s="437">
        <f>'11M - LPS'!I121</f>
        <v>2.8309839289235212E-2</v>
      </c>
      <c r="J121" s="437">
        <f>'11M - LPS'!J121</f>
        <v>2.8376993609927615E-2</v>
      </c>
      <c r="K121" s="437">
        <f>'11M - LPS'!K121</f>
        <v>2.8354270870694132E-2</v>
      </c>
      <c r="L121" s="437">
        <f>'11M - LPS'!L121</f>
        <v>2.3826293524526761E-2</v>
      </c>
      <c r="M121" s="437">
        <f>'11M - LPS'!M121</f>
        <v>2.276075561584168E-2</v>
      </c>
      <c r="N121" s="437">
        <f>'11M - LPS'!N121</f>
        <v>2.2285451390559173E-2</v>
      </c>
      <c r="O121" s="437">
        <f>'11M - LPS'!O121</f>
        <v>2.2109192578663586E-2</v>
      </c>
      <c r="P121" s="437">
        <f>'11M - LPS'!P121</f>
        <v>2.1878141721193581E-2</v>
      </c>
      <c r="Q121" s="437">
        <f>'11M - LPS'!Q121</f>
        <v>2.2458748993281256E-2</v>
      </c>
      <c r="R121" s="437">
        <f>'11M - LPS'!R121</f>
        <v>2.3324375797169238E-2</v>
      </c>
      <c r="S121" s="437">
        <f>'11M - LPS'!S121</f>
        <v>2.3763945148409186E-2</v>
      </c>
      <c r="T121" s="437">
        <f>'11M - LPS'!T121</f>
        <v>2.870356213721911E-2</v>
      </c>
      <c r="U121" s="437">
        <f>'11M - LPS'!U121</f>
        <v>2.8309839289235212E-2</v>
      </c>
      <c r="V121" s="437">
        <f>'11M - LPS'!V121</f>
        <v>2.8376993609927615E-2</v>
      </c>
      <c r="W121" s="437">
        <f>'11M - LPS'!W121</f>
        <v>2.8354270870694132E-2</v>
      </c>
      <c r="X121" s="437">
        <f>'11M - LPS'!X121</f>
        <v>2.3826293524526761E-2</v>
      </c>
      <c r="Y121" s="437">
        <f>'11M - LPS'!Y121</f>
        <v>2.276075561584168E-2</v>
      </c>
      <c r="Z121" s="437">
        <f>'11M - LPS'!Z121</f>
        <v>2.2285451390559173E-2</v>
      </c>
      <c r="AA121" s="437">
        <f>'11M - LPS'!AA121</f>
        <v>2.2109192578663586E-2</v>
      </c>
      <c r="AB121" s="437">
        <f>'11M - LPS'!AB121</f>
        <v>2.1878141721193581E-2</v>
      </c>
      <c r="AC121" s="437">
        <f>'11M - LPS'!AC121</f>
        <v>2.2458748993281256E-2</v>
      </c>
      <c r="AD121" s="437">
        <f>'11M - LPS'!AD121</f>
        <v>2.3324375797169238E-2</v>
      </c>
      <c r="AE121" s="437">
        <f>'11M - LPS'!AE121</f>
        <v>2.3763945148409186E-2</v>
      </c>
      <c r="AF121" s="437">
        <f>'11M - LPS'!AF121</f>
        <v>2.870356213721911E-2</v>
      </c>
      <c r="AG121" s="437">
        <f>'11M - LPS'!AG121</f>
        <v>2.8309839289235212E-2</v>
      </c>
      <c r="AH121" s="437">
        <f>'11M - LPS'!AH121</f>
        <v>2.8376993609927615E-2</v>
      </c>
      <c r="AI121" s="437">
        <f>'11M - LPS'!AI121</f>
        <v>2.8354270870694132E-2</v>
      </c>
      <c r="AJ121" s="437">
        <f>'11M - LPS'!AJ121</f>
        <v>2.3826293524526761E-2</v>
      </c>
      <c r="AK121" s="437">
        <f>'11M - LPS'!AK121</f>
        <v>2.276075561584168E-2</v>
      </c>
      <c r="AL121" s="437">
        <f>'11M - LPS'!AL121</f>
        <v>2.2285451390559173E-2</v>
      </c>
      <c r="AM121" s="437">
        <f>'11M - LPS'!AM121</f>
        <v>2.2109192578663586E-2</v>
      </c>
      <c r="AN121" s="437">
        <f>'11M - LPS'!AN121</f>
        <v>2.1878141721193581E-2</v>
      </c>
      <c r="AO121" s="437">
        <f>'11M - LPS'!AO121</f>
        <v>2.2458748993281256E-2</v>
      </c>
      <c r="AP121" s="437">
        <f>'11M - LPS'!AP121</f>
        <v>2.3324375797169238E-2</v>
      </c>
      <c r="AQ121" s="437">
        <f>'11M - LPS'!AQ121</f>
        <v>2.3763945148409186E-2</v>
      </c>
      <c r="AR121" s="437">
        <f>'11M - LPS'!AR121</f>
        <v>2.870356213721911E-2</v>
      </c>
      <c r="AS121" s="437">
        <f>'11M - LPS'!AS121</f>
        <v>2.8309839289235212E-2</v>
      </c>
      <c r="AT121" s="437">
        <f>'11M - LPS'!AT121</f>
        <v>2.8376993609927615E-2</v>
      </c>
      <c r="AU121" s="437">
        <f>'11M - LPS'!AU121</f>
        <v>2.8354270870694132E-2</v>
      </c>
      <c r="AV121" s="437">
        <f>'11M - LPS'!AV121</f>
        <v>2.3826293524526761E-2</v>
      </c>
      <c r="AW121" s="437">
        <f>'11M - LPS'!AW121</f>
        <v>2.276075561584168E-2</v>
      </c>
      <c r="AX121" s="437">
        <f>'11M - LPS'!AX121</f>
        <v>2.2285451390559173E-2</v>
      </c>
      <c r="AY121" s="437">
        <f>'11M - LPS'!AY121</f>
        <v>2.2109192578663586E-2</v>
      </c>
      <c r="AZ121" s="437">
        <f>'11M - LPS'!AZ121</f>
        <v>2.1878141721193581E-2</v>
      </c>
      <c r="BA121" s="437">
        <f>'11M - LPS'!BA121</f>
        <v>2.2458748993281256E-2</v>
      </c>
      <c r="BB121" s="437">
        <f>'11M - LPS'!BB121</f>
        <v>2.3324375797169238E-2</v>
      </c>
      <c r="BC121" s="437">
        <f>'11M - LPS'!BC121</f>
        <v>2.3763945148409186E-2</v>
      </c>
      <c r="BD121" s="437">
        <f>'11M - LPS'!BD121</f>
        <v>2.870356213721911E-2</v>
      </c>
      <c r="BE121" s="437">
        <f>'11M - LPS'!BE121</f>
        <v>2.8309839289235212E-2</v>
      </c>
      <c r="BF121" s="437">
        <f>'11M - LPS'!BF121</f>
        <v>2.8376993609927615E-2</v>
      </c>
      <c r="BG121" s="437">
        <f>'11M - LPS'!BG121</f>
        <v>2.8354270870694132E-2</v>
      </c>
      <c r="BH121" s="437">
        <f>'11M - LPS'!BH121</f>
        <v>2.3826293524526761E-2</v>
      </c>
      <c r="BI121" s="437">
        <f>'11M - LPS'!BI121</f>
        <v>2.276075561584168E-2</v>
      </c>
      <c r="BJ121" s="437">
        <f>'11M - LPS'!BJ121</f>
        <v>2.2285451390559173E-2</v>
      </c>
      <c r="BK121" s="437">
        <f>'11M - LPS'!BK121</f>
        <v>2.2109192578663586E-2</v>
      </c>
      <c r="BL121" s="437">
        <f>'11M - LPS'!BL121</f>
        <v>2.1878141721193581E-2</v>
      </c>
      <c r="BM121" s="437">
        <f>'11M - LPS'!BM121</f>
        <v>2.2458748993281256E-2</v>
      </c>
      <c r="BN121" s="437">
        <f>'11M - LPS'!BN121</f>
        <v>2.3324375797169238E-2</v>
      </c>
      <c r="BO121" s="437">
        <f>'11M - LPS'!BO121</f>
        <v>2.3763945148409186E-2</v>
      </c>
      <c r="BP121" s="437">
        <f>'11M - LPS'!BP121</f>
        <v>2.870356213721911E-2</v>
      </c>
      <c r="BQ121" s="437">
        <f>'11M - LPS'!BQ121</f>
        <v>2.8309839289235212E-2</v>
      </c>
      <c r="BR121" s="437">
        <f>'11M - LPS'!BR121</f>
        <v>2.8376993609927615E-2</v>
      </c>
      <c r="BS121" s="437">
        <f>'11M - LPS'!BS121</f>
        <v>2.8354270870694132E-2</v>
      </c>
      <c r="BT121" s="437">
        <f>'11M - LPS'!BT121</f>
        <v>2.3826293524526761E-2</v>
      </c>
      <c r="BU121" s="437">
        <f>'11M - LPS'!BU121</f>
        <v>2.276075561584168E-2</v>
      </c>
      <c r="BV121" s="437">
        <f>'11M - LPS'!BV121</f>
        <v>2.2285451390559173E-2</v>
      </c>
      <c r="BW121" s="437">
        <f>'11M - LPS'!BW121</f>
        <v>2.2109192578663586E-2</v>
      </c>
      <c r="BX121" s="437">
        <f>'11M - LPS'!BX121</f>
        <v>2.1878141721193581E-2</v>
      </c>
      <c r="BY121" s="437">
        <f>'11M - LPS'!BY121</f>
        <v>2.2458748993281256E-2</v>
      </c>
      <c r="BZ121" s="437">
        <f>'11M - LPS'!BZ121</f>
        <v>2.3324375797169238E-2</v>
      </c>
      <c r="CA121" s="437">
        <f>'11M - LPS'!CA121</f>
        <v>2.3763945148409186E-2</v>
      </c>
      <c r="CB121" s="437">
        <f>'11M - LPS'!CB121</f>
        <v>2.870356213721911E-2</v>
      </c>
      <c r="CC121" s="437">
        <f>'11M - LPS'!CC121</f>
        <v>2.8309839289235212E-2</v>
      </c>
      <c r="CD121" s="437">
        <f>'11M - LPS'!CD121</f>
        <v>2.8376993609927615E-2</v>
      </c>
      <c r="CE121" s="437">
        <f>'11M - LPS'!CE121</f>
        <v>2.8354270870694132E-2</v>
      </c>
      <c r="CF121" s="437">
        <f>'11M - LPS'!CF121</f>
        <v>2.3826293524526761E-2</v>
      </c>
      <c r="CG121" s="437">
        <f>'11M - LPS'!CG121</f>
        <v>2.276075561584168E-2</v>
      </c>
      <c r="CH121" s="437">
        <f>'11M - LPS'!CH121</f>
        <v>2.2285451390559173E-2</v>
      </c>
    </row>
    <row r="122" spans="1:86" ht="15" hidden="1" thickBot="1" x14ac:dyDescent="0.35">
      <c r="A122" s="582"/>
      <c r="B122" s="96" t="s">
        <v>8</v>
      </c>
      <c r="C122" s="413">
        <f>'11M - LPS'!C122</f>
        <v>2.2745359810713212E-2</v>
      </c>
      <c r="D122" s="413">
        <f>'11M - LPS'!D122</f>
        <v>2.2733204229844931E-2</v>
      </c>
      <c r="E122" s="413">
        <f>'11M - LPS'!E122</f>
        <v>2.3688133572165281E-2</v>
      </c>
      <c r="F122" s="413">
        <f>'11M - LPS'!F122</f>
        <v>2.3756476729642553E-2</v>
      </c>
      <c r="G122" s="413">
        <f>'11M - LPS'!G122</f>
        <v>2.4036187263574003E-2</v>
      </c>
      <c r="H122" s="413">
        <f>'11M - LPS'!H122</f>
        <v>2.9447556712061913E-2</v>
      </c>
      <c r="I122" s="437">
        <f>'11M - LPS'!I122</f>
        <v>2.8721794360525577E-2</v>
      </c>
      <c r="J122" s="437">
        <f>'11M - LPS'!J122</f>
        <v>2.923638292655938E-2</v>
      </c>
      <c r="K122" s="437">
        <f>'11M - LPS'!K122</f>
        <v>2.9354148766877561E-2</v>
      </c>
      <c r="L122" s="437">
        <f>'11M - LPS'!L122</f>
        <v>2.4782445602694218E-2</v>
      </c>
      <c r="M122" s="437">
        <f>'11M - LPS'!M122</f>
        <v>2.3010329043897968E-2</v>
      </c>
      <c r="N122" s="437">
        <f>'11M - LPS'!N122</f>
        <v>2.2847717498970476E-2</v>
      </c>
      <c r="O122" s="437">
        <f>'11M - LPS'!O122</f>
        <v>2.2098193731108311E-2</v>
      </c>
      <c r="P122" s="437">
        <f>'11M - LPS'!P122</f>
        <v>2.1872109080085231E-2</v>
      </c>
      <c r="Q122" s="437">
        <f>'11M - LPS'!Q122</f>
        <v>2.2907538242953603E-2</v>
      </c>
      <c r="R122" s="437">
        <f>'11M - LPS'!R122</f>
        <v>2.4110148891352295E-2</v>
      </c>
      <c r="S122" s="437">
        <f>'11M - LPS'!S122</f>
        <v>2.4576562726269117E-2</v>
      </c>
      <c r="T122" s="437">
        <f>'11M - LPS'!T122</f>
        <v>2.9974761791179142E-2</v>
      </c>
      <c r="U122" s="437">
        <f>'11M - LPS'!U122</f>
        <v>2.8721794360525577E-2</v>
      </c>
      <c r="V122" s="437">
        <f>'11M - LPS'!V122</f>
        <v>2.923638292655938E-2</v>
      </c>
      <c r="W122" s="437">
        <f>'11M - LPS'!W122</f>
        <v>2.9354148766877561E-2</v>
      </c>
      <c r="X122" s="437">
        <f>'11M - LPS'!X122</f>
        <v>2.4782445602694218E-2</v>
      </c>
      <c r="Y122" s="437">
        <f>'11M - LPS'!Y122</f>
        <v>2.3010329043897968E-2</v>
      </c>
      <c r="Z122" s="437">
        <f>'11M - LPS'!Z122</f>
        <v>2.2847717498970476E-2</v>
      </c>
      <c r="AA122" s="437">
        <f>'11M - LPS'!AA122</f>
        <v>2.2098193731108311E-2</v>
      </c>
      <c r="AB122" s="437">
        <f>'11M - LPS'!AB122</f>
        <v>2.1872109080085231E-2</v>
      </c>
      <c r="AC122" s="437">
        <f>'11M - LPS'!AC122</f>
        <v>2.2907538242953603E-2</v>
      </c>
      <c r="AD122" s="437">
        <f>'11M - LPS'!AD122</f>
        <v>2.4110148891352295E-2</v>
      </c>
      <c r="AE122" s="437">
        <f>'11M - LPS'!AE122</f>
        <v>2.4576562726269117E-2</v>
      </c>
      <c r="AF122" s="437">
        <f>'11M - LPS'!AF122</f>
        <v>2.9974761791179142E-2</v>
      </c>
      <c r="AG122" s="437">
        <f>'11M - LPS'!AG122</f>
        <v>2.8721794360525577E-2</v>
      </c>
      <c r="AH122" s="437">
        <f>'11M - LPS'!AH122</f>
        <v>2.923638292655938E-2</v>
      </c>
      <c r="AI122" s="437">
        <f>'11M - LPS'!AI122</f>
        <v>2.9354148766877561E-2</v>
      </c>
      <c r="AJ122" s="437">
        <f>'11M - LPS'!AJ122</f>
        <v>2.4782445602694218E-2</v>
      </c>
      <c r="AK122" s="437">
        <f>'11M - LPS'!AK122</f>
        <v>2.3010329043897968E-2</v>
      </c>
      <c r="AL122" s="437">
        <f>'11M - LPS'!AL122</f>
        <v>2.2847717498970476E-2</v>
      </c>
      <c r="AM122" s="437">
        <f>'11M - LPS'!AM122</f>
        <v>2.2098193731108311E-2</v>
      </c>
      <c r="AN122" s="437">
        <f>'11M - LPS'!AN122</f>
        <v>2.1872109080085231E-2</v>
      </c>
      <c r="AO122" s="437">
        <f>'11M - LPS'!AO122</f>
        <v>2.2907538242953603E-2</v>
      </c>
      <c r="AP122" s="437">
        <f>'11M - LPS'!AP122</f>
        <v>2.4110148891352295E-2</v>
      </c>
      <c r="AQ122" s="437">
        <f>'11M - LPS'!AQ122</f>
        <v>2.4576562726269117E-2</v>
      </c>
      <c r="AR122" s="437">
        <f>'11M - LPS'!AR122</f>
        <v>2.9974761791179142E-2</v>
      </c>
      <c r="AS122" s="437">
        <f>'11M - LPS'!AS122</f>
        <v>2.8721794360525577E-2</v>
      </c>
      <c r="AT122" s="437">
        <f>'11M - LPS'!AT122</f>
        <v>2.923638292655938E-2</v>
      </c>
      <c r="AU122" s="437">
        <f>'11M - LPS'!AU122</f>
        <v>2.9354148766877561E-2</v>
      </c>
      <c r="AV122" s="437">
        <f>'11M - LPS'!AV122</f>
        <v>2.4782445602694218E-2</v>
      </c>
      <c r="AW122" s="437">
        <f>'11M - LPS'!AW122</f>
        <v>2.3010329043897968E-2</v>
      </c>
      <c r="AX122" s="437">
        <f>'11M - LPS'!AX122</f>
        <v>2.2847717498970476E-2</v>
      </c>
      <c r="AY122" s="437">
        <f>'11M - LPS'!AY122</f>
        <v>2.2098193731108311E-2</v>
      </c>
      <c r="AZ122" s="437">
        <f>'11M - LPS'!AZ122</f>
        <v>2.1872109080085231E-2</v>
      </c>
      <c r="BA122" s="437">
        <f>'11M - LPS'!BA122</f>
        <v>2.2907538242953603E-2</v>
      </c>
      <c r="BB122" s="437">
        <f>'11M - LPS'!BB122</f>
        <v>2.4110148891352295E-2</v>
      </c>
      <c r="BC122" s="437">
        <f>'11M - LPS'!BC122</f>
        <v>2.4576562726269117E-2</v>
      </c>
      <c r="BD122" s="437">
        <f>'11M - LPS'!BD122</f>
        <v>2.9974761791179142E-2</v>
      </c>
      <c r="BE122" s="437">
        <f>'11M - LPS'!BE122</f>
        <v>2.8721794360525577E-2</v>
      </c>
      <c r="BF122" s="437">
        <f>'11M - LPS'!BF122</f>
        <v>2.923638292655938E-2</v>
      </c>
      <c r="BG122" s="437">
        <f>'11M - LPS'!BG122</f>
        <v>2.9354148766877561E-2</v>
      </c>
      <c r="BH122" s="437">
        <f>'11M - LPS'!BH122</f>
        <v>2.4782445602694218E-2</v>
      </c>
      <c r="BI122" s="437">
        <f>'11M - LPS'!BI122</f>
        <v>2.3010329043897968E-2</v>
      </c>
      <c r="BJ122" s="437">
        <f>'11M - LPS'!BJ122</f>
        <v>2.2847717498970476E-2</v>
      </c>
      <c r="BK122" s="437">
        <f>'11M - LPS'!BK122</f>
        <v>2.2098193731108311E-2</v>
      </c>
      <c r="BL122" s="437">
        <f>'11M - LPS'!BL122</f>
        <v>2.1872109080085231E-2</v>
      </c>
      <c r="BM122" s="437">
        <f>'11M - LPS'!BM122</f>
        <v>2.2907538242953603E-2</v>
      </c>
      <c r="BN122" s="437">
        <f>'11M - LPS'!BN122</f>
        <v>2.4110148891352295E-2</v>
      </c>
      <c r="BO122" s="437">
        <f>'11M - LPS'!BO122</f>
        <v>2.4576562726269117E-2</v>
      </c>
      <c r="BP122" s="437">
        <f>'11M - LPS'!BP122</f>
        <v>2.9974761791179142E-2</v>
      </c>
      <c r="BQ122" s="437">
        <f>'11M - LPS'!BQ122</f>
        <v>2.8721794360525577E-2</v>
      </c>
      <c r="BR122" s="437">
        <f>'11M - LPS'!BR122</f>
        <v>2.923638292655938E-2</v>
      </c>
      <c r="BS122" s="437">
        <f>'11M - LPS'!BS122</f>
        <v>2.9354148766877561E-2</v>
      </c>
      <c r="BT122" s="437">
        <f>'11M - LPS'!BT122</f>
        <v>2.4782445602694218E-2</v>
      </c>
      <c r="BU122" s="437">
        <f>'11M - LPS'!BU122</f>
        <v>2.3010329043897968E-2</v>
      </c>
      <c r="BV122" s="437">
        <f>'11M - LPS'!BV122</f>
        <v>2.2847717498970476E-2</v>
      </c>
      <c r="BW122" s="437">
        <f>'11M - LPS'!BW122</f>
        <v>2.2098193731108311E-2</v>
      </c>
      <c r="BX122" s="437">
        <f>'11M - LPS'!BX122</f>
        <v>2.1872109080085231E-2</v>
      </c>
      <c r="BY122" s="437">
        <f>'11M - LPS'!BY122</f>
        <v>2.2907538242953603E-2</v>
      </c>
      <c r="BZ122" s="437">
        <f>'11M - LPS'!BZ122</f>
        <v>2.4110148891352295E-2</v>
      </c>
      <c r="CA122" s="437">
        <f>'11M - LPS'!CA122</f>
        <v>2.4576562726269117E-2</v>
      </c>
      <c r="CB122" s="437">
        <f>'11M - LPS'!CB122</f>
        <v>2.9974761791179142E-2</v>
      </c>
      <c r="CC122" s="437">
        <f>'11M - LPS'!CC122</f>
        <v>2.8721794360525577E-2</v>
      </c>
      <c r="CD122" s="437">
        <f>'11M - LPS'!CD122</f>
        <v>2.923638292655938E-2</v>
      </c>
      <c r="CE122" s="437">
        <f>'11M - LPS'!CE122</f>
        <v>2.9354148766877561E-2</v>
      </c>
      <c r="CF122" s="437">
        <f>'11M - LPS'!CF122</f>
        <v>2.4782445602694218E-2</v>
      </c>
      <c r="CG122" s="437">
        <f>'11M - LPS'!CG122</f>
        <v>2.3010329043897968E-2</v>
      </c>
      <c r="CH122" s="437">
        <f>'11M - LPS'!CH122</f>
        <v>2.2847717498970476E-2</v>
      </c>
    </row>
    <row r="123" spans="1:86" hidden="1" x14ac:dyDescent="0.3">
      <c r="A123" s="113"/>
      <c r="B123" s="113"/>
      <c r="C123" s="114"/>
      <c r="D123" s="114"/>
      <c r="E123" s="114"/>
      <c r="F123" s="114"/>
      <c r="G123" s="114"/>
      <c r="H123" s="114"/>
      <c r="I123" s="114"/>
      <c r="J123" s="114"/>
      <c r="K123" s="114"/>
      <c r="L123" s="114"/>
      <c r="M123" s="114"/>
      <c r="N123" s="114"/>
    </row>
    <row r="124" spans="1:86" ht="15" hidden="1" thickBot="1" x14ac:dyDescent="0.35"/>
    <row r="125" spans="1:86" ht="15" hidden="1" thickBot="1" x14ac:dyDescent="0.35">
      <c r="C125" s="618" t="s">
        <v>125</v>
      </c>
      <c r="D125" s="615"/>
      <c r="E125" s="615"/>
      <c r="F125" s="615"/>
      <c r="G125" s="615"/>
      <c r="H125" s="615"/>
      <c r="I125" s="615"/>
      <c r="J125" s="615"/>
      <c r="K125" s="615"/>
      <c r="L125" s="615"/>
      <c r="M125" s="615"/>
      <c r="N125" s="616"/>
      <c r="O125" s="576" t="s">
        <v>125</v>
      </c>
      <c r="P125" s="577"/>
      <c r="Q125" s="577"/>
      <c r="R125" s="577"/>
      <c r="S125" s="577"/>
      <c r="T125" s="577"/>
      <c r="U125" s="577"/>
      <c r="V125" s="577"/>
      <c r="W125" s="577"/>
      <c r="X125" s="577"/>
      <c r="Y125" s="577"/>
      <c r="Z125" s="578"/>
      <c r="AA125" s="576" t="s">
        <v>125</v>
      </c>
      <c r="AB125" s="577"/>
      <c r="AC125" s="577"/>
      <c r="AD125" s="577"/>
      <c r="AE125" s="577"/>
      <c r="AF125" s="577"/>
      <c r="AG125" s="577"/>
      <c r="AH125" s="577"/>
      <c r="AI125" s="577"/>
      <c r="AJ125" s="577"/>
      <c r="AK125" s="577"/>
      <c r="AL125" s="578"/>
      <c r="AM125" s="576" t="s">
        <v>125</v>
      </c>
      <c r="AN125" s="577"/>
      <c r="AO125" s="577"/>
      <c r="AP125" s="577"/>
      <c r="AQ125" s="577"/>
      <c r="AR125" s="577"/>
      <c r="AS125" s="577"/>
      <c r="AT125" s="577"/>
      <c r="AU125" s="577"/>
      <c r="AV125" s="577"/>
      <c r="AW125" s="577"/>
      <c r="AX125" s="578"/>
      <c r="AY125" s="576" t="s">
        <v>125</v>
      </c>
      <c r="AZ125" s="577"/>
      <c r="BA125" s="577"/>
      <c r="BB125" s="577"/>
      <c r="BC125" s="577"/>
      <c r="BD125" s="577"/>
      <c r="BE125" s="577"/>
      <c r="BF125" s="577"/>
      <c r="BG125" s="577"/>
      <c r="BH125" s="577"/>
      <c r="BI125" s="577"/>
      <c r="BJ125" s="578"/>
      <c r="BK125" s="576" t="s">
        <v>125</v>
      </c>
      <c r="BL125" s="577"/>
      <c r="BM125" s="577"/>
      <c r="BN125" s="577"/>
      <c r="BO125" s="577"/>
      <c r="BP125" s="577"/>
      <c r="BQ125" s="577"/>
      <c r="BR125" s="577"/>
      <c r="BS125" s="577"/>
      <c r="BT125" s="577"/>
      <c r="BU125" s="577"/>
      <c r="BV125" s="578"/>
      <c r="BW125" s="576" t="s">
        <v>125</v>
      </c>
      <c r="BX125" s="577"/>
      <c r="BY125" s="577"/>
      <c r="BZ125" s="577"/>
      <c r="CA125" s="577"/>
      <c r="CB125" s="577"/>
      <c r="CC125" s="577"/>
      <c r="CD125" s="577"/>
      <c r="CE125" s="577"/>
      <c r="CF125" s="577"/>
      <c r="CG125" s="577"/>
      <c r="CH125" s="578"/>
    </row>
    <row r="126" spans="1:86" ht="15" hidden="1" thickBot="1" x14ac:dyDescent="0.35">
      <c r="A126" s="580" t="s">
        <v>126</v>
      </c>
      <c r="B126" s="306" t="s">
        <v>144</v>
      </c>
      <c r="C126" s="174">
        <f>C$4</f>
        <v>44927</v>
      </c>
      <c r="D126" s="174">
        <f t="shared" ref="D126:BO126" si="163">D$4</f>
        <v>44958</v>
      </c>
      <c r="E126" s="174">
        <f t="shared" si="163"/>
        <v>44986</v>
      </c>
      <c r="F126" s="174">
        <f t="shared" si="163"/>
        <v>45017</v>
      </c>
      <c r="G126" s="174">
        <f t="shared" si="163"/>
        <v>45047</v>
      </c>
      <c r="H126" s="174">
        <f t="shared" si="163"/>
        <v>45078</v>
      </c>
      <c r="I126" s="174">
        <f t="shared" si="163"/>
        <v>45108</v>
      </c>
      <c r="J126" s="174">
        <f t="shared" si="163"/>
        <v>45139</v>
      </c>
      <c r="K126" s="174">
        <f t="shared" si="163"/>
        <v>45170</v>
      </c>
      <c r="L126" s="174">
        <f t="shared" si="163"/>
        <v>45200</v>
      </c>
      <c r="M126" s="174">
        <f t="shared" si="163"/>
        <v>45231</v>
      </c>
      <c r="N126" s="174">
        <f t="shared" si="163"/>
        <v>45261</v>
      </c>
      <c r="O126" s="174">
        <f t="shared" si="163"/>
        <v>45292</v>
      </c>
      <c r="P126" s="174">
        <f t="shared" si="163"/>
        <v>45323</v>
      </c>
      <c r="Q126" s="174">
        <f t="shared" si="163"/>
        <v>45352</v>
      </c>
      <c r="R126" s="174">
        <f t="shared" si="163"/>
        <v>45383</v>
      </c>
      <c r="S126" s="174">
        <f t="shared" si="163"/>
        <v>45413</v>
      </c>
      <c r="T126" s="174">
        <f t="shared" si="163"/>
        <v>45444</v>
      </c>
      <c r="U126" s="174">
        <f t="shared" si="163"/>
        <v>45474</v>
      </c>
      <c r="V126" s="174">
        <f t="shared" si="163"/>
        <v>45505</v>
      </c>
      <c r="W126" s="174">
        <f t="shared" si="163"/>
        <v>45536</v>
      </c>
      <c r="X126" s="174">
        <f t="shared" si="163"/>
        <v>45566</v>
      </c>
      <c r="Y126" s="174">
        <f t="shared" si="163"/>
        <v>45597</v>
      </c>
      <c r="Z126" s="174">
        <f t="shared" si="163"/>
        <v>45627</v>
      </c>
      <c r="AA126" s="174">
        <f t="shared" si="163"/>
        <v>45658</v>
      </c>
      <c r="AB126" s="174">
        <f t="shared" si="163"/>
        <v>45689</v>
      </c>
      <c r="AC126" s="174">
        <f t="shared" si="163"/>
        <v>45717</v>
      </c>
      <c r="AD126" s="174">
        <f t="shared" si="163"/>
        <v>45748</v>
      </c>
      <c r="AE126" s="174">
        <f t="shared" si="163"/>
        <v>45778</v>
      </c>
      <c r="AF126" s="174">
        <f t="shared" si="163"/>
        <v>45809</v>
      </c>
      <c r="AG126" s="174">
        <f t="shared" si="163"/>
        <v>45839</v>
      </c>
      <c r="AH126" s="174">
        <f t="shared" si="163"/>
        <v>45870</v>
      </c>
      <c r="AI126" s="174">
        <f t="shared" si="163"/>
        <v>45901</v>
      </c>
      <c r="AJ126" s="174">
        <f t="shared" si="163"/>
        <v>45931</v>
      </c>
      <c r="AK126" s="174">
        <f t="shared" si="163"/>
        <v>45962</v>
      </c>
      <c r="AL126" s="174">
        <f t="shared" si="163"/>
        <v>45992</v>
      </c>
      <c r="AM126" s="174">
        <f t="shared" si="163"/>
        <v>46023</v>
      </c>
      <c r="AN126" s="174">
        <f t="shared" si="163"/>
        <v>46054</v>
      </c>
      <c r="AO126" s="174">
        <f t="shared" si="163"/>
        <v>46082</v>
      </c>
      <c r="AP126" s="174">
        <f t="shared" si="163"/>
        <v>46113</v>
      </c>
      <c r="AQ126" s="174">
        <f t="shared" si="163"/>
        <v>46143</v>
      </c>
      <c r="AR126" s="174">
        <f t="shared" si="163"/>
        <v>46174</v>
      </c>
      <c r="AS126" s="174">
        <f t="shared" si="163"/>
        <v>46204</v>
      </c>
      <c r="AT126" s="174">
        <f t="shared" si="163"/>
        <v>46235</v>
      </c>
      <c r="AU126" s="174">
        <f t="shared" si="163"/>
        <v>46266</v>
      </c>
      <c r="AV126" s="174">
        <f t="shared" si="163"/>
        <v>46296</v>
      </c>
      <c r="AW126" s="174">
        <f t="shared" si="163"/>
        <v>46327</v>
      </c>
      <c r="AX126" s="174">
        <f t="shared" si="163"/>
        <v>46357</v>
      </c>
      <c r="AY126" s="174">
        <f t="shared" si="163"/>
        <v>46388</v>
      </c>
      <c r="AZ126" s="174">
        <f t="shared" si="163"/>
        <v>46419</v>
      </c>
      <c r="BA126" s="174">
        <f t="shared" si="163"/>
        <v>46447</v>
      </c>
      <c r="BB126" s="174">
        <f t="shared" si="163"/>
        <v>46478</v>
      </c>
      <c r="BC126" s="174">
        <f t="shared" si="163"/>
        <v>46508</v>
      </c>
      <c r="BD126" s="174">
        <f t="shared" si="163"/>
        <v>46539</v>
      </c>
      <c r="BE126" s="174">
        <f t="shared" si="163"/>
        <v>46569</v>
      </c>
      <c r="BF126" s="174">
        <f t="shared" si="163"/>
        <v>46600</v>
      </c>
      <c r="BG126" s="174">
        <f t="shared" si="163"/>
        <v>46631</v>
      </c>
      <c r="BH126" s="174">
        <f t="shared" si="163"/>
        <v>46661</v>
      </c>
      <c r="BI126" s="174">
        <f t="shared" si="163"/>
        <v>46692</v>
      </c>
      <c r="BJ126" s="174">
        <f t="shared" si="163"/>
        <v>46722</v>
      </c>
      <c r="BK126" s="174">
        <f t="shared" si="163"/>
        <v>46753</v>
      </c>
      <c r="BL126" s="174">
        <f t="shared" si="163"/>
        <v>46784</v>
      </c>
      <c r="BM126" s="174">
        <f t="shared" si="163"/>
        <v>46813</v>
      </c>
      <c r="BN126" s="174">
        <f t="shared" si="163"/>
        <v>46844</v>
      </c>
      <c r="BO126" s="174">
        <f t="shared" si="163"/>
        <v>46874</v>
      </c>
      <c r="BP126" s="174">
        <f t="shared" ref="BP126:CH126" si="164">BP$4</f>
        <v>46905</v>
      </c>
      <c r="BQ126" s="174">
        <f t="shared" si="164"/>
        <v>46935</v>
      </c>
      <c r="BR126" s="174">
        <f t="shared" si="164"/>
        <v>46966</v>
      </c>
      <c r="BS126" s="174">
        <f t="shared" si="164"/>
        <v>46997</v>
      </c>
      <c r="BT126" s="174">
        <f t="shared" si="164"/>
        <v>47027</v>
      </c>
      <c r="BU126" s="174">
        <f t="shared" si="164"/>
        <v>47058</v>
      </c>
      <c r="BV126" s="174">
        <f t="shared" si="164"/>
        <v>47088</v>
      </c>
      <c r="BW126" s="174">
        <f t="shared" si="164"/>
        <v>47119</v>
      </c>
      <c r="BX126" s="174">
        <f t="shared" si="164"/>
        <v>47150</v>
      </c>
      <c r="BY126" s="174">
        <f t="shared" si="164"/>
        <v>47178</v>
      </c>
      <c r="BZ126" s="174">
        <f t="shared" si="164"/>
        <v>47209</v>
      </c>
      <c r="CA126" s="174">
        <f t="shared" si="164"/>
        <v>47239</v>
      </c>
      <c r="CB126" s="174">
        <f t="shared" si="164"/>
        <v>47270</v>
      </c>
      <c r="CC126" s="174">
        <f t="shared" si="164"/>
        <v>47300</v>
      </c>
      <c r="CD126" s="174">
        <f t="shared" si="164"/>
        <v>47331</v>
      </c>
      <c r="CE126" s="174">
        <f t="shared" si="164"/>
        <v>47362</v>
      </c>
      <c r="CF126" s="174">
        <f t="shared" si="164"/>
        <v>47392</v>
      </c>
      <c r="CG126" s="174">
        <f t="shared" si="164"/>
        <v>47423</v>
      </c>
      <c r="CH126" s="175">
        <f t="shared" si="164"/>
        <v>47453</v>
      </c>
    </row>
    <row r="127" spans="1:86" hidden="1" x14ac:dyDescent="0.3">
      <c r="A127" s="581"/>
      <c r="B127" s="284" t="s">
        <v>20</v>
      </c>
      <c r="C127" s="417">
        <f>'11M - LPS'!C127</f>
        <v>6.0073596766950631E-3</v>
      </c>
      <c r="D127" s="417">
        <f>'11M - LPS'!D127</f>
        <v>5.9112974915953411E-3</v>
      </c>
      <c r="E127" s="417">
        <f>'11M - LPS'!E127</f>
        <v>6.725503249182755E-3</v>
      </c>
      <c r="F127" s="417">
        <f>'11M - LPS'!F127</f>
        <v>6.3427155477634566E-3</v>
      </c>
      <c r="G127" s="417">
        <f>'11M - LPS'!G127</f>
        <v>8.249339219814052E-3</v>
      </c>
      <c r="H127" s="417">
        <f>'11M - LPS'!H127</f>
        <v>2.4892836088167204E-2</v>
      </c>
      <c r="I127" s="440">
        <f>'11M - LPS'!I127</f>
        <v>2.7948231710505797E-2</v>
      </c>
      <c r="J127" s="440">
        <f>'11M - LPS'!J127</f>
        <v>2.6917776928792127E-2</v>
      </c>
      <c r="K127" s="440">
        <f>'11M - LPS'!K127</f>
        <v>2.6315188071380863E-2</v>
      </c>
      <c r="L127" s="440">
        <f>'11M - LPS'!L127</f>
        <v>1.1381656741662681E-2</v>
      </c>
      <c r="M127" s="440">
        <f>'11M - LPS'!M127</f>
        <v>7.4875486989532539E-3</v>
      </c>
      <c r="N127" s="440">
        <f>'11M - LPS'!N127</f>
        <v>5.4381227501447017E-3</v>
      </c>
      <c r="O127" s="440">
        <f>'11M - LPS'!O127</f>
        <v>5.1790164517634936E-3</v>
      </c>
      <c r="P127" s="440">
        <f>'11M - LPS'!P127</f>
        <v>4.4535399038463826E-3</v>
      </c>
      <c r="Q127" s="440">
        <f>'11M - LPS'!Q127</f>
        <v>5.3448739748747443E-3</v>
      </c>
      <c r="R127" s="440">
        <f>'11M - LPS'!R127</f>
        <v>8.1888416498963629E-3</v>
      </c>
      <c r="S127" s="440">
        <f>'11M - LPS'!S127</f>
        <v>1.1133502416075134E-2</v>
      </c>
      <c r="T127" s="440">
        <f>'11M - LPS'!T127</f>
        <v>2.8135807134198595E-2</v>
      </c>
      <c r="U127" s="440">
        <f>'11M - LPS'!U127</f>
        <v>2.7948231710505797E-2</v>
      </c>
      <c r="V127" s="440">
        <f>'11M - LPS'!V127</f>
        <v>2.6917776928792127E-2</v>
      </c>
      <c r="W127" s="440">
        <f>'11M - LPS'!W127</f>
        <v>2.6315188071380863E-2</v>
      </c>
      <c r="X127" s="440">
        <f>'11M - LPS'!X127</f>
        <v>1.1381656741662681E-2</v>
      </c>
      <c r="Y127" s="440">
        <f>'11M - LPS'!Y127</f>
        <v>7.4875486989532539E-3</v>
      </c>
      <c r="Z127" s="440">
        <f>'11M - LPS'!Z127</f>
        <v>5.4381227501447017E-3</v>
      </c>
      <c r="AA127" s="440">
        <f>'11M - LPS'!AA127</f>
        <v>5.1790164517634936E-3</v>
      </c>
      <c r="AB127" s="440">
        <f>'11M - LPS'!AB127</f>
        <v>4.4535399038463826E-3</v>
      </c>
      <c r="AC127" s="440">
        <f>'11M - LPS'!AC127</f>
        <v>5.3448739748747443E-3</v>
      </c>
      <c r="AD127" s="440">
        <f>'11M - LPS'!AD127</f>
        <v>8.1888416498963629E-3</v>
      </c>
      <c r="AE127" s="440">
        <f>'11M - LPS'!AE127</f>
        <v>1.1133502416075134E-2</v>
      </c>
      <c r="AF127" s="440">
        <f>'11M - LPS'!AF127</f>
        <v>2.8135807134198595E-2</v>
      </c>
      <c r="AG127" s="440">
        <f>'11M - LPS'!AG127</f>
        <v>2.7948231710505797E-2</v>
      </c>
      <c r="AH127" s="440">
        <f>'11M - LPS'!AH127</f>
        <v>2.6917776928792127E-2</v>
      </c>
      <c r="AI127" s="440">
        <f>'11M - LPS'!AI127</f>
        <v>2.6315188071380863E-2</v>
      </c>
      <c r="AJ127" s="440">
        <f>'11M - LPS'!AJ127</f>
        <v>1.1381656741662681E-2</v>
      </c>
      <c r="AK127" s="440">
        <f>'11M - LPS'!AK127</f>
        <v>7.4875486989532539E-3</v>
      </c>
      <c r="AL127" s="440">
        <f>'11M - LPS'!AL127</f>
        <v>5.4381227501447017E-3</v>
      </c>
      <c r="AM127" s="440">
        <f>'11M - LPS'!AM127</f>
        <v>5.1790164517634936E-3</v>
      </c>
      <c r="AN127" s="440">
        <f>'11M - LPS'!AN127</f>
        <v>4.4535399038463826E-3</v>
      </c>
      <c r="AO127" s="440">
        <f>'11M - LPS'!AO127</f>
        <v>5.3448739748747443E-3</v>
      </c>
      <c r="AP127" s="440">
        <f>'11M - LPS'!AP127</f>
        <v>8.1888416498963629E-3</v>
      </c>
      <c r="AQ127" s="440">
        <f>'11M - LPS'!AQ127</f>
        <v>1.1133502416075134E-2</v>
      </c>
      <c r="AR127" s="440">
        <f>'11M - LPS'!AR127</f>
        <v>2.8135807134198595E-2</v>
      </c>
      <c r="AS127" s="440">
        <f>'11M - LPS'!AS127</f>
        <v>2.7948231710505797E-2</v>
      </c>
      <c r="AT127" s="440">
        <f>'11M - LPS'!AT127</f>
        <v>2.6917776928792127E-2</v>
      </c>
      <c r="AU127" s="440">
        <f>'11M - LPS'!AU127</f>
        <v>2.6315188071380863E-2</v>
      </c>
      <c r="AV127" s="440">
        <f>'11M - LPS'!AV127</f>
        <v>1.1381656741662681E-2</v>
      </c>
      <c r="AW127" s="440">
        <f>'11M - LPS'!AW127</f>
        <v>7.4875486989532539E-3</v>
      </c>
      <c r="AX127" s="440">
        <f>'11M - LPS'!AX127</f>
        <v>5.4381227501447017E-3</v>
      </c>
      <c r="AY127" s="440">
        <f>'11M - LPS'!AY127</f>
        <v>5.1790164517634936E-3</v>
      </c>
      <c r="AZ127" s="440">
        <f>'11M - LPS'!AZ127</f>
        <v>4.4535399038463826E-3</v>
      </c>
      <c r="BA127" s="440">
        <f>'11M - LPS'!BA127</f>
        <v>5.3448739748747443E-3</v>
      </c>
      <c r="BB127" s="440">
        <f>'11M - LPS'!BB127</f>
        <v>8.1888416498963629E-3</v>
      </c>
      <c r="BC127" s="440">
        <f>'11M - LPS'!BC127</f>
        <v>1.1133502416075134E-2</v>
      </c>
      <c r="BD127" s="440">
        <f>'11M - LPS'!BD127</f>
        <v>2.8135807134198595E-2</v>
      </c>
      <c r="BE127" s="440">
        <f>'11M - LPS'!BE127</f>
        <v>2.7948231710505797E-2</v>
      </c>
      <c r="BF127" s="440">
        <f>'11M - LPS'!BF127</f>
        <v>2.6917776928792127E-2</v>
      </c>
      <c r="BG127" s="440">
        <f>'11M - LPS'!BG127</f>
        <v>2.6315188071380863E-2</v>
      </c>
      <c r="BH127" s="440">
        <f>'11M - LPS'!BH127</f>
        <v>1.1381656741662681E-2</v>
      </c>
      <c r="BI127" s="440">
        <f>'11M - LPS'!BI127</f>
        <v>7.4875486989532539E-3</v>
      </c>
      <c r="BJ127" s="440">
        <f>'11M - LPS'!BJ127</f>
        <v>5.4381227501447017E-3</v>
      </c>
      <c r="BK127" s="440">
        <f>'11M - LPS'!BK127</f>
        <v>5.1790164517634936E-3</v>
      </c>
      <c r="BL127" s="440">
        <f>'11M - LPS'!BL127</f>
        <v>4.4535399038463826E-3</v>
      </c>
      <c r="BM127" s="440">
        <f>'11M - LPS'!BM127</f>
        <v>5.3448739748747443E-3</v>
      </c>
      <c r="BN127" s="440">
        <f>'11M - LPS'!BN127</f>
        <v>8.1888416498963629E-3</v>
      </c>
      <c r="BO127" s="440">
        <f>'11M - LPS'!BO127</f>
        <v>1.1133502416075134E-2</v>
      </c>
      <c r="BP127" s="440">
        <f>'11M - LPS'!BP127</f>
        <v>2.8135807134198595E-2</v>
      </c>
      <c r="BQ127" s="440">
        <f>'11M - LPS'!BQ127</f>
        <v>2.7948231710505797E-2</v>
      </c>
      <c r="BR127" s="440">
        <f>'11M - LPS'!BR127</f>
        <v>2.6917776928792127E-2</v>
      </c>
      <c r="BS127" s="440">
        <f>'11M - LPS'!BS127</f>
        <v>2.6315188071380863E-2</v>
      </c>
      <c r="BT127" s="440">
        <f>'11M - LPS'!BT127</f>
        <v>1.1381656741662681E-2</v>
      </c>
      <c r="BU127" s="440">
        <f>'11M - LPS'!BU127</f>
        <v>7.4875486989532539E-3</v>
      </c>
      <c r="BV127" s="440">
        <f>'11M - LPS'!BV127</f>
        <v>5.4381227501447017E-3</v>
      </c>
      <c r="BW127" s="440">
        <f>'11M - LPS'!BW127</f>
        <v>5.1790164517634936E-3</v>
      </c>
      <c r="BX127" s="440">
        <f>'11M - LPS'!BX127</f>
        <v>4.4535399038463826E-3</v>
      </c>
      <c r="BY127" s="440">
        <f>'11M - LPS'!BY127</f>
        <v>5.3448739748747443E-3</v>
      </c>
      <c r="BZ127" s="440">
        <f>'11M - LPS'!BZ127</f>
        <v>8.1888416498963629E-3</v>
      </c>
      <c r="CA127" s="440">
        <f>'11M - LPS'!CA127</f>
        <v>1.1133502416075134E-2</v>
      </c>
      <c r="CB127" s="440">
        <f>'11M - LPS'!CB127</f>
        <v>2.8135807134198595E-2</v>
      </c>
      <c r="CC127" s="440">
        <f>'11M - LPS'!CC127</f>
        <v>2.7948231710505797E-2</v>
      </c>
      <c r="CD127" s="440">
        <f>'11M - LPS'!CD127</f>
        <v>2.6917776928792127E-2</v>
      </c>
      <c r="CE127" s="440">
        <f>'11M - LPS'!CE127</f>
        <v>2.6315188071380863E-2</v>
      </c>
      <c r="CF127" s="440">
        <f>'11M - LPS'!CF127</f>
        <v>1.1381656741662681E-2</v>
      </c>
      <c r="CG127" s="440">
        <f>'11M - LPS'!CG127</f>
        <v>7.4875486989532539E-3</v>
      </c>
      <c r="CH127" s="440">
        <f>'11M - LPS'!CH127</f>
        <v>5.4381227501447017E-3</v>
      </c>
    </row>
    <row r="128" spans="1:86" hidden="1" x14ac:dyDescent="0.3">
      <c r="A128" s="581"/>
      <c r="B128" s="284" t="s">
        <v>0</v>
      </c>
      <c r="C128" s="417">
        <f>'11M - LPS'!C128</f>
        <v>9.9940648226680678E-3</v>
      </c>
      <c r="D128" s="417">
        <f>'11M - LPS'!D128</f>
        <v>9.3549568895570073E-3</v>
      </c>
      <c r="E128" s="417">
        <f>'11M - LPS'!E128</f>
        <v>8.9207815764972033E-3</v>
      </c>
      <c r="F128" s="417">
        <f>'11M - LPS'!F128</f>
        <v>6.6921641567437313E-3</v>
      </c>
      <c r="G128" s="417">
        <f>'11M - LPS'!G128</f>
        <v>1.4113787740406187E-2</v>
      </c>
      <c r="H128" s="417">
        <f>'11M - LPS'!H128</f>
        <v>4.6747823558508782E-2</v>
      </c>
      <c r="I128" s="440">
        <f>'11M - LPS'!I128</f>
        <v>3.7448558084642369E-2</v>
      </c>
      <c r="J128" s="440">
        <f>'11M - LPS'!J128</f>
        <v>4.3687425575025043E-2</v>
      </c>
      <c r="K128" s="440">
        <f>'11M - LPS'!K128</f>
        <v>5.0590911711988394E-2</v>
      </c>
      <c r="L128" s="440">
        <f>'11M - LPS'!L128</f>
        <v>1.0533502705622855E-2</v>
      </c>
      <c r="M128" s="440">
        <f>'11M - LPS'!M128</f>
        <v>1.3058292686961574E-2</v>
      </c>
      <c r="N128" s="440">
        <f>'11M - LPS'!N128</f>
        <v>4.8921567556137703E-3</v>
      </c>
      <c r="O128" s="440">
        <f>'11M - LPS'!O128</f>
        <v>8.5506796199090324E-3</v>
      </c>
      <c r="P128" s="440">
        <f>'11M - LPS'!P128</f>
        <v>7.1929820675005586E-3</v>
      </c>
      <c r="Q128" s="440">
        <f>'11M - LPS'!Q128</f>
        <v>7.1264205240276282E-3</v>
      </c>
      <c r="R128" s="440">
        <f>'11M - LPS'!R128</f>
        <v>8.6466311344846336E-3</v>
      </c>
      <c r="S128" s="440">
        <f>'11M - LPS'!S128</f>
        <v>1.9421759225798512E-2</v>
      </c>
      <c r="T128" s="440">
        <f>'11M - LPS'!T128</f>
        <v>5.2375190799397835E-2</v>
      </c>
      <c r="U128" s="440">
        <f>'11M - LPS'!U128</f>
        <v>3.7448558084642369E-2</v>
      </c>
      <c r="V128" s="440">
        <f>'11M - LPS'!V128</f>
        <v>4.3687425575025043E-2</v>
      </c>
      <c r="W128" s="440">
        <f>'11M - LPS'!W128</f>
        <v>5.0590911711988394E-2</v>
      </c>
      <c r="X128" s="440">
        <f>'11M - LPS'!X128</f>
        <v>1.0533502705622855E-2</v>
      </c>
      <c r="Y128" s="440">
        <f>'11M - LPS'!Y128</f>
        <v>1.3058292686961574E-2</v>
      </c>
      <c r="Z128" s="440">
        <f>'11M - LPS'!Z128</f>
        <v>4.8921567556137703E-3</v>
      </c>
      <c r="AA128" s="440">
        <f>'11M - LPS'!AA128</f>
        <v>8.5506796199090324E-3</v>
      </c>
      <c r="AB128" s="440">
        <f>'11M - LPS'!AB128</f>
        <v>7.1929820675005586E-3</v>
      </c>
      <c r="AC128" s="440">
        <f>'11M - LPS'!AC128</f>
        <v>7.1264205240276282E-3</v>
      </c>
      <c r="AD128" s="440">
        <f>'11M - LPS'!AD128</f>
        <v>8.6466311344846336E-3</v>
      </c>
      <c r="AE128" s="440">
        <f>'11M - LPS'!AE128</f>
        <v>1.9421759225798512E-2</v>
      </c>
      <c r="AF128" s="440">
        <f>'11M - LPS'!AF128</f>
        <v>5.2375190799397835E-2</v>
      </c>
      <c r="AG128" s="440">
        <f>'11M - LPS'!AG128</f>
        <v>3.7448558084642369E-2</v>
      </c>
      <c r="AH128" s="440">
        <f>'11M - LPS'!AH128</f>
        <v>4.3687425575025043E-2</v>
      </c>
      <c r="AI128" s="440">
        <f>'11M - LPS'!AI128</f>
        <v>5.0590911711988394E-2</v>
      </c>
      <c r="AJ128" s="440">
        <f>'11M - LPS'!AJ128</f>
        <v>1.0533502705622855E-2</v>
      </c>
      <c r="AK128" s="440">
        <f>'11M - LPS'!AK128</f>
        <v>1.3058292686961574E-2</v>
      </c>
      <c r="AL128" s="440">
        <f>'11M - LPS'!AL128</f>
        <v>4.8921567556137703E-3</v>
      </c>
      <c r="AM128" s="440">
        <f>'11M - LPS'!AM128</f>
        <v>8.5506796199090324E-3</v>
      </c>
      <c r="AN128" s="440">
        <f>'11M - LPS'!AN128</f>
        <v>7.1929820675005586E-3</v>
      </c>
      <c r="AO128" s="440">
        <f>'11M - LPS'!AO128</f>
        <v>7.1264205240276282E-3</v>
      </c>
      <c r="AP128" s="440">
        <f>'11M - LPS'!AP128</f>
        <v>8.6466311344846336E-3</v>
      </c>
      <c r="AQ128" s="440">
        <f>'11M - LPS'!AQ128</f>
        <v>1.9421759225798512E-2</v>
      </c>
      <c r="AR128" s="440">
        <f>'11M - LPS'!AR128</f>
        <v>5.2375190799397835E-2</v>
      </c>
      <c r="AS128" s="440">
        <f>'11M - LPS'!AS128</f>
        <v>3.7448558084642369E-2</v>
      </c>
      <c r="AT128" s="440">
        <f>'11M - LPS'!AT128</f>
        <v>4.3687425575025043E-2</v>
      </c>
      <c r="AU128" s="440">
        <f>'11M - LPS'!AU128</f>
        <v>5.0590911711988394E-2</v>
      </c>
      <c r="AV128" s="440">
        <f>'11M - LPS'!AV128</f>
        <v>1.0533502705622855E-2</v>
      </c>
      <c r="AW128" s="440">
        <f>'11M - LPS'!AW128</f>
        <v>1.3058292686961574E-2</v>
      </c>
      <c r="AX128" s="440">
        <f>'11M - LPS'!AX128</f>
        <v>4.8921567556137703E-3</v>
      </c>
      <c r="AY128" s="440">
        <f>'11M - LPS'!AY128</f>
        <v>8.5506796199090324E-3</v>
      </c>
      <c r="AZ128" s="440">
        <f>'11M - LPS'!AZ128</f>
        <v>7.1929820675005586E-3</v>
      </c>
      <c r="BA128" s="440">
        <f>'11M - LPS'!BA128</f>
        <v>7.1264205240276282E-3</v>
      </c>
      <c r="BB128" s="440">
        <f>'11M - LPS'!BB128</f>
        <v>8.6466311344846336E-3</v>
      </c>
      <c r="BC128" s="440">
        <f>'11M - LPS'!BC128</f>
        <v>1.9421759225798512E-2</v>
      </c>
      <c r="BD128" s="440">
        <f>'11M - LPS'!BD128</f>
        <v>5.2375190799397835E-2</v>
      </c>
      <c r="BE128" s="440">
        <f>'11M - LPS'!BE128</f>
        <v>3.7448558084642369E-2</v>
      </c>
      <c r="BF128" s="440">
        <f>'11M - LPS'!BF128</f>
        <v>4.3687425575025043E-2</v>
      </c>
      <c r="BG128" s="440">
        <f>'11M - LPS'!BG128</f>
        <v>5.0590911711988394E-2</v>
      </c>
      <c r="BH128" s="440">
        <f>'11M - LPS'!BH128</f>
        <v>1.0533502705622855E-2</v>
      </c>
      <c r="BI128" s="440">
        <f>'11M - LPS'!BI128</f>
        <v>1.3058292686961574E-2</v>
      </c>
      <c r="BJ128" s="440">
        <f>'11M - LPS'!BJ128</f>
        <v>4.8921567556137703E-3</v>
      </c>
      <c r="BK128" s="440">
        <f>'11M - LPS'!BK128</f>
        <v>8.5506796199090324E-3</v>
      </c>
      <c r="BL128" s="440">
        <f>'11M - LPS'!BL128</f>
        <v>7.1929820675005586E-3</v>
      </c>
      <c r="BM128" s="440">
        <f>'11M - LPS'!BM128</f>
        <v>7.1264205240276282E-3</v>
      </c>
      <c r="BN128" s="440">
        <f>'11M - LPS'!BN128</f>
        <v>8.6466311344846336E-3</v>
      </c>
      <c r="BO128" s="440">
        <f>'11M - LPS'!BO128</f>
        <v>1.9421759225798512E-2</v>
      </c>
      <c r="BP128" s="440">
        <f>'11M - LPS'!BP128</f>
        <v>5.2375190799397835E-2</v>
      </c>
      <c r="BQ128" s="440">
        <f>'11M - LPS'!BQ128</f>
        <v>3.7448558084642369E-2</v>
      </c>
      <c r="BR128" s="440">
        <f>'11M - LPS'!BR128</f>
        <v>4.3687425575025043E-2</v>
      </c>
      <c r="BS128" s="440">
        <f>'11M - LPS'!BS128</f>
        <v>5.0590911711988394E-2</v>
      </c>
      <c r="BT128" s="440">
        <f>'11M - LPS'!BT128</f>
        <v>1.0533502705622855E-2</v>
      </c>
      <c r="BU128" s="440">
        <f>'11M - LPS'!BU128</f>
        <v>1.3058292686961574E-2</v>
      </c>
      <c r="BV128" s="440">
        <f>'11M - LPS'!BV128</f>
        <v>4.8921567556137703E-3</v>
      </c>
      <c r="BW128" s="440">
        <f>'11M - LPS'!BW128</f>
        <v>8.5506796199090324E-3</v>
      </c>
      <c r="BX128" s="440">
        <f>'11M - LPS'!BX128</f>
        <v>7.1929820675005586E-3</v>
      </c>
      <c r="BY128" s="440">
        <f>'11M - LPS'!BY128</f>
        <v>7.1264205240276282E-3</v>
      </c>
      <c r="BZ128" s="440">
        <f>'11M - LPS'!BZ128</f>
        <v>8.6466311344846336E-3</v>
      </c>
      <c r="CA128" s="440">
        <f>'11M - LPS'!CA128</f>
        <v>1.9421759225798512E-2</v>
      </c>
      <c r="CB128" s="440">
        <f>'11M - LPS'!CB128</f>
        <v>5.2375190799397835E-2</v>
      </c>
      <c r="CC128" s="440">
        <f>'11M - LPS'!CC128</f>
        <v>3.7448558084642369E-2</v>
      </c>
      <c r="CD128" s="440">
        <f>'11M - LPS'!CD128</f>
        <v>4.3687425575025043E-2</v>
      </c>
      <c r="CE128" s="440">
        <f>'11M - LPS'!CE128</f>
        <v>5.0590911711988394E-2</v>
      </c>
      <c r="CF128" s="440">
        <f>'11M - LPS'!CF128</f>
        <v>1.0533502705622855E-2</v>
      </c>
      <c r="CG128" s="440">
        <f>'11M - LPS'!CG128</f>
        <v>1.3058292686961574E-2</v>
      </c>
      <c r="CH128" s="440">
        <f>'11M - LPS'!CH128</f>
        <v>4.8921567556137703E-3</v>
      </c>
    </row>
    <row r="129" spans="1:86" hidden="1" x14ac:dyDescent="0.3">
      <c r="A129" s="581"/>
      <c r="B129" s="284" t="s">
        <v>21</v>
      </c>
      <c r="C129" s="417">
        <f>'11M - LPS'!C129</f>
        <v>5.7506736920683119E-3</v>
      </c>
      <c r="D129" s="417">
        <f>'11M - LPS'!D129</f>
        <v>5.6929282147751802E-3</v>
      </c>
      <c r="E129" s="417">
        <f>'11M - LPS'!E129</f>
        <v>8.7608959161647251E-3</v>
      </c>
      <c r="F129" s="417">
        <f>'11M - LPS'!F129</f>
        <v>8.9650295202292011E-3</v>
      </c>
      <c r="G129" s="417">
        <f>'11M - LPS'!G129</f>
        <v>9.873528402218076E-3</v>
      </c>
      <c r="H129" s="417">
        <f>'11M - LPS'!H129</f>
        <v>3.1189905695127716E-2</v>
      </c>
      <c r="I129" s="440">
        <f>'11M - LPS'!I129</f>
        <v>2.7879076493810287E-2</v>
      </c>
      <c r="J129" s="440">
        <f>'11M - LPS'!J129</f>
        <v>3.040821119917279E-2</v>
      </c>
      <c r="K129" s="440">
        <f>'11M - LPS'!K129</f>
        <v>3.2050392286200109E-2</v>
      </c>
      <c r="L129" s="440">
        <f>'11M - LPS'!L129</f>
        <v>1.3987374150176306E-2</v>
      </c>
      <c r="M129" s="440">
        <f>'11M - LPS'!M129</f>
        <v>7.5131228639032715E-3</v>
      </c>
      <c r="N129" s="440">
        <f>'11M - LPS'!N129</f>
        <v>6.4957072899277293E-3</v>
      </c>
      <c r="O129" s="440">
        <f>'11M - LPS'!O129</f>
        <v>4.9566486298691318E-3</v>
      </c>
      <c r="P129" s="440">
        <f>'11M - LPS'!P129</f>
        <v>4.2804314735475947E-3</v>
      </c>
      <c r="Q129" s="440">
        <f>'11M - LPS'!Q129</f>
        <v>6.996416143158813E-3</v>
      </c>
      <c r="R129" s="440">
        <f>'11M - LPS'!R129</f>
        <v>1.1633891772180691E-2</v>
      </c>
      <c r="S129" s="440">
        <f>'11M - LPS'!S129</f>
        <v>1.3448020960018561E-2</v>
      </c>
      <c r="T129" s="440">
        <f>'11M - LPS'!T129</f>
        <v>3.5309235707464783E-2</v>
      </c>
      <c r="U129" s="440">
        <f>'11M - LPS'!U129</f>
        <v>2.7879076493810287E-2</v>
      </c>
      <c r="V129" s="440">
        <f>'11M - LPS'!V129</f>
        <v>3.040821119917279E-2</v>
      </c>
      <c r="W129" s="440">
        <f>'11M - LPS'!W129</f>
        <v>3.2050392286200109E-2</v>
      </c>
      <c r="X129" s="440">
        <f>'11M - LPS'!X129</f>
        <v>1.3987374150176306E-2</v>
      </c>
      <c r="Y129" s="440">
        <f>'11M - LPS'!Y129</f>
        <v>7.5131228639032715E-3</v>
      </c>
      <c r="Z129" s="440">
        <f>'11M - LPS'!Z129</f>
        <v>6.4957072899277293E-3</v>
      </c>
      <c r="AA129" s="440">
        <f>'11M - LPS'!AA129</f>
        <v>4.9566486298691318E-3</v>
      </c>
      <c r="AB129" s="440">
        <f>'11M - LPS'!AB129</f>
        <v>4.2804314735475947E-3</v>
      </c>
      <c r="AC129" s="440">
        <f>'11M - LPS'!AC129</f>
        <v>6.996416143158813E-3</v>
      </c>
      <c r="AD129" s="440">
        <f>'11M - LPS'!AD129</f>
        <v>1.1633891772180691E-2</v>
      </c>
      <c r="AE129" s="440">
        <f>'11M - LPS'!AE129</f>
        <v>1.3448020960018561E-2</v>
      </c>
      <c r="AF129" s="440">
        <f>'11M - LPS'!AF129</f>
        <v>3.5309235707464783E-2</v>
      </c>
      <c r="AG129" s="440">
        <f>'11M - LPS'!AG129</f>
        <v>2.7879076493810287E-2</v>
      </c>
      <c r="AH129" s="440">
        <f>'11M - LPS'!AH129</f>
        <v>3.040821119917279E-2</v>
      </c>
      <c r="AI129" s="440">
        <f>'11M - LPS'!AI129</f>
        <v>3.2050392286200109E-2</v>
      </c>
      <c r="AJ129" s="440">
        <f>'11M - LPS'!AJ129</f>
        <v>1.3987374150176306E-2</v>
      </c>
      <c r="AK129" s="440">
        <f>'11M - LPS'!AK129</f>
        <v>7.5131228639032715E-3</v>
      </c>
      <c r="AL129" s="440">
        <f>'11M - LPS'!AL129</f>
        <v>6.4957072899277293E-3</v>
      </c>
      <c r="AM129" s="440">
        <f>'11M - LPS'!AM129</f>
        <v>4.9566486298691318E-3</v>
      </c>
      <c r="AN129" s="440">
        <f>'11M - LPS'!AN129</f>
        <v>4.2804314735475947E-3</v>
      </c>
      <c r="AO129" s="440">
        <f>'11M - LPS'!AO129</f>
        <v>6.996416143158813E-3</v>
      </c>
      <c r="AP129" s="440">
        <f>'11M - LPS'!AP129</f>
        <v>1.1633891772180691E-2</v>
      </c>
      <c r="AQ129" s="440">
        <f>'11M - LPS'!AQ129</f>
        <v>1.3448020960018561E-2</v>
      </c>
      <c r="AR129" s="440">
        <f>'11M - LPS'!AR129</f>
        <v>3.5309235707464783E-2</v>
      </c>
      <c r="AS129" s="440">
        <f>'11M - LPS'!AS129</f>
        <v>2.7879076493810287E-2</v>
      </c>
      <c r="AT129" s="440">
        <f>'11M - LPS'!AT129</f>
        <v>3.040821119917279E-2</v>
      </c>
      <c r="AU129" s="440">
        <f>'11M - LPS'!AU129</f>
        <v>3.2050392286200109E-2</v>
      </c>
      <c r="AV129" s="440">
        <f>'11M - LPS'!AV129</f>
        <v>1.3987374150176306E-2</v>
      </c>
      <c r="AW129" s="440">
        <f>'11M - LPS'!AW129</f>
        <v>7.5131228639032715E-3</v>
      </c>
      <c r="AX129" s="440">
        <f>'11M - LPS'!AX129</f>
        <v>6.4957072899277293E-3</v>
      </c>
      <c r="AY129" s="440">
        <f>'11M - LPS'!AY129</f>
        <v>4.9566486298691318E-3</v>
      </c>
      <c r="AZ129" s="440">
        <f>'11M - LPS'!AZ129</f>
        <v>4.2804314735475947E-3</v>
      </c>
      <c r="BA129" s="440">
        <f>'11M - LPS'!BA129</f>
        <v>6.996416143158813E-3</v>
      </c>
      <c r="BB129" s="440">
        <f>'11M - LPS'!BB129</f>
        <v>1.1633891772180691E-2</v>
      </c>
      <c r="BC129" s="440">
        <f>'11M - LPS'!BC129</f>
        <v>1.3448020960018561E-2</v>
      </c>
      <c r="BD129" s="440">
        <f>'11M - LPS'!BD129</f>
        <v>3.5309235707464783E-2</v>
      </c>
      <c r="BE129" s="440">
        <f>'11M - LPS'!BE129</f>
        <v>2.7879076493810287E-2</v>
      </c>
      <c r="BF129" s="440">
        <f>'11M - LPS'!BF129</f>
        <v>3.040821119917279E-2</v>
      </c>
      <c r="BG129" s="440">
        <f>'11M - LPS'!BG129</f>
        <v>3.2050392286200109E-2</v>
      </c>
      <c r="BH129" s="440">
        <f>'11M - LPS'!BH129</f>
        <v>1.3987374150176306E-2</v>
      </c>
      <c r="BI129" s="440">
        <f>'11M - LPS'!BI129</f>
        <v>7.5131228639032715E-3</v>
      </c>
      <c r="BJ129" s="440">
        <f>'11M - LPS'!BJ129</f>
        <v>6.4957072899277293E-3</v>
      </c>
      <c r="BK129" s="440">
        <f>'11M - LPS'!BK129</f>
        <v>4.9566486298691318E-3</v>
      </c>
      <c r="BL129" s="440">
        <f>'11M - LPS'!BL129</f>
        <v>4.2804314735475947E-3</v>
      </c>
      <c r="BM129" s="440">
        <f>'11M - LPS'!BM129</f>
        <v>6.996416143158813E-3</v>
      </c>
      <c r="BN129" s="440">
        <f>'11M - LPS'!BN129</f>
        <v>1.1633891772180691E-2</v>
      </c>
      <c r="BO129" s="440">
        <f>'11M - LPS'!BO129</f>
        <v>1.3448020960018561E-2</v>
      </c>
      <c r="BP129" s="440">
        <f>'11M - LPS'!BP129</f>
        <v>3.5309235707464783E-2</v>
      </c>
      <c r="BQ129" s="440">
        <f>'11M - LPS'!BQ129</f>
        <v>2.7879076493810287E-2</v>
      </c>
      <c r="BR129" s="440">
        <f>'11M - LPS'!BR129</f>
        <v>3.040821119917279E-2</v>
      </c>
      <c r="BS129" s="440">
        <f>'11M - LPS'!BS129</f>
        <v>3.2050392286200109E-2</v>
      </c>
      <c r="BT129" s="440">
        <f>'11M - LPS'!BT129</f>
        <v>1.3987374150176306E-2</v>
      </c>
      <c r="BU129" s="440">
        <f>'11M - LPS'!BU129</f>
        <v>7.5131228639032715E-3</v>
      </c>
      <c r="BV129" s="440">
        <f>'11M - LPS'!BV129</f>
        <v>6.4957072899277293E-3</v>
      </c>
      <c r="BW129" s="440">
        <f>'11M - LPS'!BW129</f>
        <v>4.9566486298691318E-3</v>
      </c>
      <c r="BX129" s="440">
        <f>'11M - LPS'!BX129</f>
        <v>4.2804314735475947E-3</v>
      </c>
      <c r="BY129" s="440">
        <f>'11M - LPS'!BY129</f>
        <v>6.996416143158813E-3</v>
      </c>
      <c r="BZ129" s="440">
        <f>'11M - LPS'!BZ129</f>
        <v>1.1633891772180691E-2</v>
      </c>
      <c r="CA129" s="440">
        <f>'11M - LPS'!CA129</f>
        <v>1.3448020960018561E-2</v>
      </c>
      <c r="CB129" s="440">
        <f>'11M - LPS'!CB129</f>
        <v>3.5309235707464783E-2</v>
      </c>
      <c r="CC129" s="440">
        <f>'11M - LPS'!CC129</f>
        <v>2.7879076493810287E-2</v>
      </c>
      <c r="CD129" s="440">
        <f>'11M - LPS'!CD129</f>
        <v>3.040821119917279E-2</v>
      </c>
      <c r="CE129" s="440">
        <f>'11M - LPS'!CE129</f>
        <v>3.2050392286200109E-2</v>
      </c>
      <c r="CF129" s="440">
        <f>'11M - LPS'!CF129</f>
        <v>1.3987374150176306E-2</v>
      </c>
      <c r="CG129" s="440">
        <f>'11M - LPS'!CG129</f>
        <v>7.5131228639032715E-3</v>
      </c>
      <c r="CH129" s="440">
        <f>'11M - LPS'!CH129</f>
        <v>6.4957072899277293E-3</v>
      </c>
    </row>
    <row r="130" spans="1:86" hidden="1" x14ac:dyDescent="0.3">
      <c r="A130" s="581"/>
      <c r="B130" s="284" t="s">
        <v>1</v>
      </c>
      <c r="C130" s="417">
        <f>'11M - LPS'!C130</f>
        <v>0</v>
      </c>
      <c r="D130" s="417">
        <f>'11M - LPS'!D130</f>
        <v>0</v>
      </c>
      <c r="E130" s="417">
        <f>'11M - LPS'!E130</f>
        <v>0</v>
      </c>
      <c r="F130" s="417">
        <f>'11M - LPS'!F130</f>
        <v>7.1399079890791467E-3</v>
      </c>
      <c r="G130" s="417">
        <f>'11M - LPS'!G130</f>
        <v>2.0990651028723394E-2</v>
      </c>
      <c r="H130" s="417">
        <f>'11M - LPS'!H130</f>
        <v>4.782972845478143E-2</v>
      </c>
      <c r="I130" s="440">
        <f>'11M - LPS'!I130</f>
        <v>3.790028715329221E-2</v>
      </c>
      <c r="J130" s="440">
        <f>'11M - LPS'!J130</f>
        <v>4.4338111890814394E-2</v>
      </c>
      <c r="K130" s="440">
        <f>'11M - LPS'!K130</f>
        <v>5.5720139826591415E-2</v>
      </c>
      <c r="L130" s="440">
        <f>'11M - LPS'!L130</f>
        <v>1.0372458484827611E-2</v>
      </c>
      <c r="M130" s="440">
        <f>'11M - LPS'!M130</f>
        <v>0</v>
      </c>
      <c r="N130" s="440">
        <f>'11M - LPS'!N130</f>
        <v>0</v>
      </c>
      <c r="O130" s="440">
        <f>'11M - LPS'!O130</f>
        <v>0</v>
      </c>
      <c r="P130" s="440">
        <f>'11M - LPS'!P130</f>
        <v>0</v>
      </c>
      <c r="Q130" s="440">
        <f>'11M - LPS'!Q130</f>
        <v>0</v>
      </c>
      <c r="R130" s="440">
        <f>'11M - LPS'!R130</f>
        <v>9.2340116855630441E-3</v>
      </c>
      <c r="S130" s="440">
        <f>'11M - LPS'!S130</f>
        <v>2.9116698776994372E-2</v>
      </c>
      <c r="T130" s="440">
        <f>'11M - LPS'!T130</f>
        <v>5.356106905216082E-2</v>
      </c>
      <c r="U130" s="440">
        <f>'11M - LPS'!U130</f>
        <v>3.790028715329221E-2</v>
      </c>
      <c r="V130" s="440">
        <f>'11M - LPS'!V130</f>
        <v>4.4338111890814394E-2</v>
      </c>
      <c r="W130" s="440">
        <f>'11M - LPS'!W130</f>
        <v>5.5720139826591415E-2</v>
      </c>
      <c r="X130" s="440">
        <f>'11M - LPS'!X130</f>
        <v>1.0372458484827611E-2</v>
      </c>
      <c r="Y130" s="440">
        <f>'11M - LPS'!Y130</f>
        <v>0</v>
      </c>
      <c r="Z130" s="440">
        <f>'11M - LPS'!Z130</f>
        <v>0</v>
      </c>
      <c r="AA130" s="440">
        <f>'11M - LPS'!AA130</f>
        <v>0</v>
      </c>
      <c r="AB130" s="440">
        <f>'11M - LPS'!AB130</f>
        <v>0</v>
      </c>
      <c r="AC130" s="440">
        <f>'11M - LPS'!AC130</f>
        <v>0</v>
      </c>
      <c r="AD130" s="440">
        <f>'11M - LPS'!AD130</f>
        <v>9.2340116855630441E-3</v>
      </c>
      <c r="AE130" s="440">
        <f>'11M - LPS'!AE130</f>
        <v>2.9116698776994372E-2</v>
      </c>
      <c r="AF130" s="440">
        <f>'11M - LPS'!AF130</f>
        <v>5.356106905216082E-2</v>
      </c>
      <c r="AG130" s="440">
        <f>'11M - LPS'!AG130</f>
        <v>3.790028715329221E-2</v>
      </c>
      <c r="AH130" s="440">
        <f>'11M - LPS'!AH130</f>
        <v>4.4338111890814394E-2</v>
      </c>
      <c r="AI130" s="440">
        <f>'11M - LPS'!AI130</f>
        <v>5.5720139826591415E-2</v>
      </c>
      <c r="AJ130" s="440">
        <f>'11M - LPS'!AJ130</f>
        <v>1.0372458484827611E-2</v>
      </c>
      <c r="AK130" s="440">
        <f>'11M - LPS'!AK130</f>
        <v>0</v>
      </c>
      <c r="AL130" s="440">
        <f>'11M - LPS'!AL130</f>
        <v>0</v>
      </c>
      <c r="AM130" s="440">
        <f>'11M - LPS'!AM130</f>
        <v>0</v>
      </c>
      <c r="AN130" s="440">
        <f>'11M - LPS'!AN130</f>
        <v>0</v>
      </c>
      <c r="AO130" s="440">
        <f>'11M - LPS'!AO130</f>
        <v>0</v>
      </c>
      <c r="AP130" s="440">
        <f>'11M - LPS'!AP130</f>
        <v>9.2340116855630441E-3</v>
      </c>
      <c r="AQ130" s="440">
        <f>'11M - LPS'!AQ130</f>
        <v>2.9116698776994372E-2</v>
      </c>
      <c r="AR130" s="440">
        <f>'11M - LPS'!AR130</f>
        <v>5.356106905216082E-2</v>
      </c>
      <c r="AS130" s="440">
        <f>'11M - LPS'!AS130</f>
        <v>3.790028715329221E-2</v>
      </c>
      <c r="AT130" s="440">
        <f>'11M - LPS'!AT130</f>
        <v>4.4338111890814394E-2</v>
      </c>
      <c r="AU130" s="440">
        <f>'11M - LPS'!AU130</f>
        <v>5.5720139826591415E-2</v>
      </c>
      <c r="AV130" s="440">
        <f>'11M - LPS'!AV130</f>
        <v>1.0372458484827611E-2</v>
      </c>
      <c r="AW130" s="440">
        <f>'11M - LPS'!AW130</f>
        <v>0</v>
      </c>
      <c r="AX130" s="440">
        <f>'11M - LPS'!AX130</f>
        <v>0</v>
      </c>
      <c r="AY130" s="440">
        <f>'11M - LPS'!AY130</f>
        <v>0</v>
      </c>
      <c r="AZ130" s="440">
        <f>'11M - LPS'!AZ130</f>
        <v>0</v>
      </c>
      <c r="BA130" s="440">
        <f>'11M - LPS'!BA130</f>
        <v>0</v>
      </c>
      <c r="BB130" s="440">
        <f>'11M - LPS'!BB130</f>
        <v>9.2340116855630441E-3</v>
      </c>
      <c r="BC130" s="440">
        <f>'11M - LPS'!BC130</f>
        <v>2.9116698776994372E-2</v>
      </c>
      <c r="BD130" s="440">
        <f>'11M - LPS'!BD130</f>
        <v>5.356106905216082E-2</v>
      </c>
      <c r="BE130" s="440">
        <f>'11M - LPS'!BE130</f>
        <v>3.790028715329221E-2</v>
      </c>
      <c r="BF130" s="440">
        <f>'11M - LPS'!BF130</f>
        <v>4.4338111890814394E-2</v>
      </c>
      <c r="BG130" s="440">
        <f>'11M - LPS'!BG130</f>
        <v>5.5720139826591415E-2</v>
      </c>
      <c r="BH130" s="440">
        <f>'11M - LPS'!BH130</f>
        <v>1.0372458484827611E-2</v>
      </c>
      <c r="BI130" s="440">
        <f>'11M - LPS'!BI130</f>
        <v>0</v>
      </c>
      <c r="BJ130" s="440">
        <f>'11M - LPS'!BJ130</f>
        <v>0</v>
      </c>
      <c r="BK130" s="440">
        <f>'11M - LPS'!BK130</f>
        <v>0</v>
      </c>
      <c r="BL130" s="440">
        <f>'11M - LPS'!BL130</f>
        <v>0</v>
      </c>
      <c r="BM130" s="440">
        <f>'11M - LPS'!BM130</f>
        <v>0</v>
      </c>
      <c r="BN130" s="440">
        <f>'11M - LPS'!BN130</f>
        <v>9.2340116855630441E-3</v>
      </c>
      <c r="BO130" s="440">
        <f>'11M - LPS'!BO130</f>
        <v>2.9116698776994372E-2</v>
      </c>
      <c r="BP130" s="440">
        <f>'11M - LPS'!BP130</f>
        <v>5.356106905216082E-2</v>
      </c>
      <c r="BQ130" s="440">
        <f>'11M - LPS'!BQ130</f>
        <v>3.790028715329221E-2</v>
      </c>
      <c r="BR130" s="440">
        <f>'11M - LPS'!BR130</f>
        <v>4.4338111890814394E-2</v>
      </c>
      <c r="BS130" s="440">
        <f>'11M - LPS'!BS130</f>
        <v>5.5720139826591415E-2</v>
      </c>
      <c r="BT130" s="440">
        <f>'11M - LPS'!BT130</f>
        <v>1.0372458484827611E-2</v>
      </c>
      <c r="BU130" s="440">
        <f>'11M - LPS'!BU130</f>
        <v>0</v>
      </c>
      <c r="BV130" s="440">
        <f>'11M - LPS'!BV130</f>
        <v>0</v>
      </c>
      <c r="BW130" s="440">
        <f>'11M - LPS'!BW130</f>
        <v>0</v>
      </c>
      <c r="BX130" s="440">
        <f>'11M - LPS'!BX130</f>
        <v>0</v>
      </c>
      <c r="BY130" s="440">
        <f>'11M - LPS'!BY130</f>
        <v>0</v>
      </c>
      <c r="BZ130" s="440">
        <f>'11M - LPS'!BZ130</f>
        <v>9.2340116855630441E-3</v>
      </c>
      <c r="CA130" s="440">
        <f>'11M - LPS'!CA130</f>
        <v>2.9116698776994372E-2</v>
      </c>
      <c r="CB130" s="440">
        <f>'11M - LPS'!CB130</f>
        <v>5.356106905216082E-2</v>
      </c>
      <c r="CC130" s="440">
        <f>'11M - LPS'!CC130</f>
        <v>3.790028715329221E-2</v>
      </c>
      <c r="CD130" s="440">
        <f>'11M - LPS'!CD130</f>
        <v>4.4338111890814394E-2</v>
      </c>
      <c r="CE130" s="440">
        <f>'11M - LPS'!CE130</f>
        <v>5.5720139826591415E-2</v>
      </c>
      <c r="CF130" s="440">
        <f>'11M - LPS'!CF130</f>
        <v>1.0372458484827611E-2</v>
      </c>
      <c r="CG130" s="440">
        <f>'11M - LPS'!CG130</f>
        <v>0</v>
      </c>
      <c r="CH130" s="440">
        <f>'11M - LPS'!CH130</f>
        <v>0</v>
      </c>
    </row>
    <row r="131" spans="1:86" hidden="1" x14ac:dyDescent="0.3">
      <c r="A131" s="581"/>
      <c r="B131" s="284" t="s">
        <v>22</v>
      </c>
      <c r="C131" s="417">
        <f>'11M - LPS'!C131</f>
        <v>1.0065905241958479E-3</v>
      </c>
      <c r="D131" s="417">
        <f>'11M - LPS'!D131</f>
        <v>9.3100601868464927E-4</v>
      </c>
      <c r="E131" s="417">
        <f>'11M - LPS'!E131</f>
        <v>1.5542943626100695E-4</v>
      </c>
      <c r="F131" s="417">
        <f>'11M - LPS'!F131</f>
        <v>8.7406385380757999E-4</v>
      </c>
      <c r="G131" s="417">
        <f>'11M - LPS'!G131</f>
        <v>1.7042834870996905E-4</v>
      </c>
      <c r="H131" s="417">
        <f>'11M - LPS'!H131</f>
        <v>3.9255276413875553E-4</v>
      </c>
      <c r="I131" s="440">
        <f>'11M - LPS'!I131</f>
        <v>5.8158532458231729E-5</v>
      </c>
      <c r="J131" s="440">
        <f>'11M - LPS'!J131</f>
        <v>4.7062874729583508E-4</v>
      </c>
      <c r="K131" s="440">
        <f>'11M - LPS'!K131</f>
        <v>4.178066791322081E-4</v>
      </c>
      <c r="L131" s="440">
        <f>'11M - LPS'!L131</f>
        <v>1.5631442522499455E-4</v>
      </c>
      <c r="M131" s="440">
        <f>'11M - LPS'!M131</f>
        <v>1.3218123019511605E-5</v>
      </c>
      <c r="N131" s="440">
        <f>'11M - LPS'!N131</f>
        <v>8.8407644016592912E-5</v>
      </c>
      <c r="O131" s="440">
        <f>'11M - LPS'!O131</f>
        <v>8.6423080533888522E-4</v>
      </c>
      <c r="P131" s="440">
        <f>'11M - LPS'!P131</f>
        <v>7.0264590052070922E-4</v>
      </c>
      <c r="Q131" s="440">
        <f>'11M - LPS'!Q131</f>
        <v>1.2035038689064334E-4</v>
      </c>
      <c r="R131" s="440">
        <f>'11M - LPS'!R131</f>
        <v>1.1291826547628319E-3</v>
      </c>
      <c r="S131" s="440">
        <f>'11M - LPS'!S131</f>
        <v>1.9834276391510712E-4</v>
      </c>
      <c r="T131" s="440">
        <f>'11M - LPS'!T131</f>
        <v>4.2732643222655788E-4</v>
      </c>
      <c r="U131" s="440">
        <f>'11M - LPS'!U131</f>
        <v>5.8158532458231729E-5</v>
      </c>
      <c r="V131" s="440">
        <f>'11M - LPS'!V131</f>
        <v>4.7062874729583508E-4</v>
      </c>
      <c r="W131" s="440">
        <f>'11M - LPS'!W131</f>
        <v>4.178066791322081E-4</v>
      </c>
      <c r="X131" s="440">
        <f>'11M - LPS'!X131</f>
        <v>1.5631442522499455E-4</v>
      </c>
      <c r="Y131" s="440">
        <f>'11M - LPS'!Y131</f>
        <v>1.3218123019511605E-5</v>
      </c>
      <c r="Z131" s="440">
        <f>'11M - LPS'!Z131</f>
        <v>8.8407644016592912E-5</v>
      </c>
      <c r="AA131" s="440">
        <f>'11M - LPS'!AA131</f>
        <v>8.6423080533888522E-4</v>
      </c>
      <c r="AB131" s="440">
        <f>'11M - LPS'!AB131</f>
        <v>7.0264590052070922E-4</v>
      </c>
      <c r="AC131" s="440">
        <f>'11M - LPS'!AC131</f>
        <v>1.2035038689064334E-4</v>
      </c>
      <c r="AD131" s="440">
        <f>'11M - LPS'!AD131</f>
        <v>1.1291826547628319E-3</v>
      </c>
      <c r="AE131" s="440">
        <f>'11M - LPS'!AE131</f>
        <v>1.9834276391510712E-4</v>
      </c>
      <c r="AF131" s="440">
        <f>'11M - LPS'!AF131</f>
        <v>4.2732643222655788E-4</v>
      </c>
      <c r="AG131" s="440">
        <f>'11M - LPS'!AG131</f>
        <v>5.8158532458231729E-5</v>
      </c>
      <c r="AH131" s="440">
        <f>'11M - LPS'!AH131</f>
        <v>4.7062874729583508E-4</v>
      </c>
      <c r="AI131" s="440">
        <f>'11M - LPS'!AI131</f>
        <v>4.178066791322081E-4</v>
      </c>
      <c r="AJ131" s="440">
        <f>'11M - LPS'!AJ131</f>
        <v>1.5631442522499455E-4</v>
      </c>
      <c r="AK131" s="440">
        <f>'11M - LPS'!AK131</f>
        <v>1.3218123019511605E-5</v>
      </c>
      <c r="AL131" s="440">
        <f>'11M - LPS'!AL131</f>
        <v>8.8407644016592912E-5</v>
      </c>
      <c r="AM131" s="440">
        <f>'11M - LPS'!AM131</f>
        <v>8.6423080533888522E-4</v>
      </c>
      <c r="AN131" s="440">
        <f>'11M - LPS'!AN131</f>
        <v>7.0264590052070922E-4</v>
      </c>
      <c r="AO131" s="440">
        <f>'11M - LPS'!AO131</f>
        <v>1.2035038689064334E-4</v>
      </c>
      <c r="AP131" s="440">
        <f>'11M - LPS'!AP131</f>
        <v>1.1291826547628319E-3</v>
      </c>
      <c r="AQ131" s="440">
        <f>'11M - LPS'!AQ131</f>
        <v>1.9834276391510712E-4</v>
      </c>
      <c r="AR131" s="440">
        <f>'11M - LPS'!AR131</f>
        <v>4.2732643222655788E-4</v>
      </c>
      <c r="AS131" s="440">
        <f>'11M - LPS'!AS131</f>
        <v>5.8158532458231729E-5</v>
      </c>
      <c r="AT131" s="440">
        <f>'11M - LPS'!AT131</f>
        <v>4.7062874729583508E-4</v>
      </c>
      <c r="AU131" s="440">
        <f>'11M - LPS'!AU131</f>
        <v>4.178066791322081E-4</v>
      </c>
      <c r="AV131" s="440">
        <f>'11M - LPS'!AV131</f>
        <v>1.5631442522499455E-4</v>
      </c>
      <c r="AW131" s="440">
        <f>'11M - LPS'!AW131</f>
        <v>1.3218123019511605E-5</v>
      </c>
      <c r="AX131" s="440">
        <f>'11M - LPS'!AX131</f>
        <v>8.8407644016592912E-5</v>
      </c>
      <c r="AY131" s="440">
        <f>'11M - LPS'!AY131</f>
        <v>8.6423080533888522E-4</v>
      </c>
      <c r="AZ131" s="440">
        <f>'11M - LPS'!AZ131</f>
        <v>7.0264590052070922E-4</v>
      </c>
      <c r="BA131" s="440">
        <f>'11M - LPS'!BA131</f>
        <v>1.2035038689064334E-4</v>
      </c>
      <c r="BB131" s="440">
        <f>'11M - LPS'!BB131</f>
        <v>1.1291826547628319E-3</v>
      </c>
      <c r="BC131" s="440">
        <f>'11M - LPS'!BC131</f>
        <v>1.9834276391510712E-4</v>
      </c>
      <c r="BD131" s="440">
        <f>'11M - LPS'!BD131</f>
        <v>4.2732643222655788E-4</v>
      </c>
      <c r="BE131" s="440">
        <f>'11M - LPS'!BE131</f>
        <v>5.8158532458231729E-5</v>
      </c>
      <c r="BF131" s="440">
        <f>'11M - LPS'!BF131</f>
        <v>4.7062874729583508E-4</v>
      </c>
      <c r="BG131" s="440">
        <f>'11M - LPS'!BG131</f>
        <v>4.178066791322081E-4</v>
      </c>
      <c r="BH131" s="440">
        <f>'11M - LPS'!BH131</f>
        <v>1.5631442522499455E-4</v>
      </c>
      <c r="BI131" s="440">
        <f>'11M - LPS'!BI131</f>
        <v>1.3218123019511605E-5</v>
      </c>
      <c r="BJ131" s="440">
        <f>'11M - LPS'!BJ131</f>
        <v>8.8407644016592912E-5</v>
      </c>
      <c r="BK131" s="440">
        <f>'11M - LPS'!BK131</f>
        <v>8.6423080533888522E-4</v>
      </c>
      <c r="BL131" s="440">
        <f>'11M - LPS'!BL131</f>
        <v>7.0264590052070922E-4</v>
      </c>
      <c r="BM131" s="440">
        <f>'11M - LPS'!BM131</f>
        <v>1.2035038689064334E-4</v>
      </c>
      <c r="BN131" s="440">
        <f>'11M - LPS'!BN131</f>
        <v>1.1291826547628319E-3</v>
      </c>
      <c r="BO131" s="440">
        <f>'11M - LPS'!BO131</f>
        <v>1.9834276391510712E-4</v>
      </c>
      <c r="BP131" s="440">
        <f>'11M - LPS'!BP131</f>
        <v>4.2732643222655788E-4</v>
      </c>
      <c r="BQ131" s="440">
        <f>'11M - LPS'!BQ131</f>
        <v>5.8158532458231729E-5</v>
      </c>
      <c r="BR131" s="440">
        <f>'11M - LPS'!BR131</f>
        <v>4.7062874729583508E-4</v>
      </c>
      <c r="BS131" s="440">
        <f>'11M - LPS'!BS131</f>
        <v>4.178066791322081E-4</v>
      </c>
      <c r="BT131" s="440">
        <f>'11M - LPS'!BT131</f>
        <v>1.5631442522499455E-4</v>
      </c>
      <c r="BU131" s="440">
        <f>'11M - LPS'!BU131</f>
        <v>1.3218123019511605E-5</v>
      </c>
      <c r="BV131" s="440">
        <f>'11M - LPS'!BV131</f>
        <v>8.8407644016592912E-5</v>
      </c>
      <c r="BW131" s="440">
        <f>'11M - LPS'!BW131</f>
        <v>8.6423080533888522E-4</v>
      </c>
      <c r="BX131" s="440">
        <f>'11M - LPS'!BX131</f>
        <v>7.0264590052070922E-4</v>
      </c>
      <c r="BY131" s="440">
        <f>'11M - LPS'!BY131</f>
        <v>1.2035038689064334E-4</v>
      </c>
      <c r="BZ131" s="440">
        <f>'11M - LPS'!BZ131</f>
        <v>1.1291826547628319E-3</v>
      </c>
      <c r="CA131" s="440">
        <f>'11M - LPS'!CA131</f>
        <v>1.9834276391510712E-4</v>
      </c>
      <c r="CB131" s="440">
        <f>'11M - LPS'!CB131</f>
        <v>4.2732643222655788E-4</v>
      </c>
      <c r="CC131" s="440">
        <f>'11M - LPS'!CC131</f>
        <v>5.8158532458231729E-5</v>
      </c>
      <c r="CD131" s="440">
        <f>'11M - LPS'!CD131</f>
        <v>4.7062874729583508E-4</v>
      </c>
      <c r="CE131" s="440">
        <f>'11M - LPS'!CE131</f>
        <v>4.178066791322081E-4</v>
      </c>
      <c r="CF131" s="440">
        <f>'11M - LPS'!CF131</f>
        <v>1.5631442522499455E-4</v>
      </c>
      <c r="CG131" s="440">
        <f>'11M - LPS'!CG131</f>
        <v>1.3218123019511605E-5</v>
      </c>
      <c r="CH131" s="440">
        <f>'11M - LPS'!CH131</f>
        <v>8.8407644016592912E-5</v>
      </c>
    </row>
    <row r="132" spans="1:86" hidden="1" x14ac:dyDescent="0.3">
      <c r="A132" s="581"/>
      <c r="B132" s="94" t="s">
        <v>9</v>
      </c>
      <c r="C132" s="417">
        <f>'11M - LPS'!C132</f>
        <v>9.9944311225049851E-3</v>
      </c>
      <c r="D132" s="417">
        <f>'11M - LPS'!D132</f>
        <v>9.3698559045129921E-3</v>
      </c>
      <c r="E132" s="417">
        <f>'11M - LPS'!E132</f>
        <v>9.2460387580735551E-3</v>
      </c>
      <c r="F132" s="417">
        <f>'11M - LPS'!F132</f>
        <v>9.171593060273155E-3</v>
      </c>
      <c r="G132" s="417">
        <f>'11M - LPS'!G132</f>
        <v>7.1962924488860923E-3</v>
      </c>
      <c r="H132" s="417">
        <f>'11M - LPS'!H132</f>
        <v>0</v>
      </c>
      <c r="I132" s="440">
        <f>'11M - LPS'!I132</f>
        <v>0</v>
      </c>
      <c r="J132" s="440">
        <f>'11M - LPS'!J132</f>
        <v>0</v>
      </c>
      <c r="K132" s="440">
        <f>'11M - LPS'!K132</f>
        <v>2.9187784454542638E-2</v>
      </c>
      <c r="L132" s="440">
        <f>'11M - LPS'!L132</f>
        <v>1.2679281815188228E-2</v>
      </c>
      <c r="M132" s="440">
        <f>'11M - LPS'!M132</f>
        <v>1.3789181967679058E-2</v>
      </c>
      <c r="N132" s="440">
        <f>'11M - LPS'!N132</f>
        <v>4.894473059826189E-3</v>
      </c>
      <c r="O132" s="440">
        <f>'11M - LPS'!O132</f>
        <v>8.5508748957760523E-3</v>
      </c>
      <c r="P132" s="440">
        <f>'11M - LPS'!P132</f>
        <v>7.2047530449447176E-3</v>
      </c>
      <c r="Q132" s="440">
        <f>'11M - LPS'!Q132</f>
        <v>7.3908138418684322E-3</v>
      </c>
      <c r="R132" s="440">
        <f>'11M - LPS'!R132</f>
        <v>1.1905794324341626E-2</v>
      </c>
      <c r="S132" s="440">
        <f>'11M - LPS'!S132</f>
        <v>9.5932321439865294E-3</v>
      </c>
      <c r="T132" s="440">
        <f>'11M - LPS'!T132</f>
        <v>0</v>
      </c>
      <c r="U132" s="440">
        <f>'11M - LPS'!U132</f>
        <v>0</v>
      </c>
      <c r="V132" s="440">
        <f>'11M - LPS'!V132</f>
        <v>0</v>
      </c>
      <c r="W132" s="440">
        <f>'11M - LPS'!W132</f>
        <v>2.9187784454542638E-2</v>
      </c>
      <c r="X132" s="440">
        <f>'11M - LPS'!X132</f>
        <v>1.2679281815188228E-2</v>
      </c>
      <c r="Y132" s="440">
        <f>'11M - LPS'!Y132</f>
        <v>1.3789181967679058E-2</v>
      </c>
      <c r="Z132" s="440">
        <f>'11M - LPS'!Z132</f>
        <v>4.894473059826189E-3</v>
      </c>
      <c r="AA132" s="440">
        <f>'11M - LPS'!AA132</f>
        <v>8.5508748957760523E-3</v>
      </c>
      <c r="AB132" s="440">
        <f>'11M - LPS'!AB132</f>
        <v>7.2047530449447176E-3</v>
      </c>
      <c r="AC132" s="440">
        <f>'11M - LPS'!AC132</f>
        <v>7.3908138418684322E-3</v>
      </c>
      <c r="AD132" s="440">
        <f>'11M - LPS'!AD132</f>
        <v>1.1905794324341626E-2</v>
      </c>
      <c r="AE132" s="440">
        <f>'11M - LPS'!AE132</f>
        <v>9.5932321439865294E-3</v>
      </c>
      <c r="AF132" s="440">
        <f>'11M - LPS'!AF132</f>
        <v>0</v>
      </c>
      <c r="AG132" s="440">
        <f>'11M - LPS'!AG132</f>
        <v>0</v>
      </c>
      <c r="AH132" s="440">
        <f>'11M - LPS'!AH132</f>
        <v>0</v>
      </c>
      <c r="AI132" s="440">
        <f>'11M - LPS'!AI132</f>
        <v>2.9187784454542638E-2</v>
      </c>
      <c r="AJ132" s="440">
        <f>'11M - LPS'!AJ132</f>
        <v>1.2679281815188228E-2</v>
      </c>
      <c r="AK132" s="440">
        <f>'11M - LPS'!AK132</f>
        <v>1.3789181967679058E-2</v>
      </c>
      <c r="AL132" s="440">
        <f>'11M - LPS'!AL132</f>
        <v>4.894473059826189E-3</v>
      </c>
      <c r="AM132" s="440">
        <f>'11M - LPS'!AM132</f>
        <v>8.5508748957760523E-3</v>
      </c>
      <c r="AN132" s="440">
        <f>'11M - LPS'!AN132</f>
        <v>7.2047530449447176E-3</v>
      </c>
      <c r="AO132" s="440">
        <f>'11M - LPS'!AO132</f>
        <v>7.3908138418684322E-3</v>
      </c>
      <c r="AP132" s="440">
        <f>'11M - LPS'!AP132</f>
        <v>1.1905794324341626E-2</v>
      </c>
      <c r="AQ132" s="440">
        <f>'11M - LPS'!AQ132</f>
        <v>9.5932321439865294E-3</v>
      </c>
      <c r="AR132" s="440">
        <f>'11M - LPS'!AR132</f>
        <v>0</v>
      </c>
      <c r="AS132" s="440">
        <f>'11M - LPS'!AS132</f>
        <v>0</v>
      </c>
      <c r="AT132" s="440">
        <f>'11M - LPS'!AT132</f>
        <v>0</v>
      </c>
      <c r="AU132" s="440">
        <f>'11M - LPS'!AU132</f>
        <v>2.9187784454542638E-2</v>
      </c>
      <c r="AV132" s="440">
        <f>'11M - LPS'!AV132</f>
        <v>1.2679281815188228E-2</v>
      </c>
      <c r="AW132" s="440">
        <f>'11M - LPS'!AW132</f>
        <v>1.3789181967679058E-2</v>
      </c>
      <c r="AX132" s="440">
        <f>'11M - LPS'!AX132</f>
        <v>4.894473059826189E-3</v>
      </c>
      <c r="AY132" s="440">
        <f>'11M - LPS'!AY132</f>
        <v>8.5508748957760523E-3</v>
      </c>
      <c r="AZ132" s="440">
        <f>'11M - LPS'!AZ132</f>
        <v>7.2047530449447176E-3</v>
      </c>
      <c r="BA132" s="440">
        <f>'11M - LPS'!BA132</f>
        <v>7.3908138418684322E-3</v>
      </c>
      <c r="BB132" s="440">
        <f>'11M - LPS'!BB132</f>
        <v>1.1905794324341626E-2</v>
      </c>
      <c r="BC132" s="440">
        <f>'11M - LPS'!BC132</f>
        <v>9.5932321439865294E-3</v>
      </c>
      <c r="BD132" s="440">
        <f>'11M - LPS'!BD132</f>
        <v>0</v>
      </c>
      <c r="BE132" s="440">
        <f>'11M - LPS'!BE132</f>
        <v>0</v>
      </c>
      <c r="BF132" s="440">
        <f>'11M - LPS'!BF132</f>
        <v>0</v>
      </c>
      <c r="BG132" s="440">
        <f>'11M - LPS'!BG132</f>
        <v>2.9187784454542638E-2</v>
      </c>
      <c r="BH132" s="440">
        <f>'11M - LPS'!BH132</f>
        <v>1.2679281815188228E-2</v>
      </c>
      <c r="BI132" s="440">
        <f>'11M - LPS'!BI132</f>
        <v>1.3789181967679058E-2</v>
      </c>
      <c r="BJ132" s="440">
        <f>'11M - LPS'!BJ132</f>
        <v>4.894473059826189E-3</v>
      </c>
      <c r="BK132" s="440">
        <f>'11M - LPS'!BK132</f>
        <v>8.5508748957760523E-3</v>
      </c>
      <c r="BL132" s="440">
        <f>'11M - LPS'!BL132</f>
        <v>7.2047530449447176E-3</v>
      </c>
      <c r="BM132" s="440">
        <f>'11M - LPS'!BM132</f>
        <v>7.3908138418684322E-3</v>
      </c>
      <c r="BN132" s="440">
        <f>'11M - LPS'!BN132</f>
        <v>1.1905794324341626E-2</v>
      </c>
      <c r="BO132" s="440">
        <f>'11M - LPS'!BO132</f>
        <v>9.5932321439865294E-3</v>
      </c>
      <c r="BP132" s="440">
        <f>'11M - LPS'!BP132</f>
        <v>0</v>
      </c>
      <c r="BQ132" s="440">
        <f>'11M - LPS'!BQ132</f>
        <v>0</v>
      </c>
      <c r="BR132" s="440">
        <f>'11M - LPS'!BR132</f>
        <v>0</v>
      </c>
      <c r="BS132" s="440">
        <f>'11M - LPS'!BS132</f>
        <v>2.9187784454542638E-2</v>
      </c>
      <c r="BT132" s="440">
        <f>'11M - LPS'!BT132</f>
        <v>1.2679281815188228E-2</v>
      </c>
      <c r="BU132" s="440">
        <f>'11M - LPS'!BU132</f>
        <v>1.3789181967679058E-2</v>
      </c>
      <c r="BV132" s="440">
        <f>'11M - LPS'!BV132</f>
        <v>4.894473059826189E-3</v>
      </c>
      <c r="BW132" s="440">
        <f>'11M - LPS'!BW132</f>
        <v>8.5508748957760523E-3</v>
      </c>
      <c r="BX132" s="440">
        <f>'11M - LPS'!BX132</f>
        <v>7.2047530449447176E-3</v>
      </c>
      <c r="BY132" s="440">
        <f>'11M - LPS'!BY132</f>
        <v>7.3908138418684322E-3</v>
      </c>
      <c r="BZ132" s="440">
        <f>'11M - LPS'!BZ132</f>
        <v>1.1905794324341626E-2</v>
      </c>
      <c r="CA132" s="440">
        <f>'11M - LPS'!CA132</f>
        <v>9.5932321439865294E-3</v>
      </c>
      <c r="CB132" s="440">
        <f>'11M - LPS'!CB132</f>
        <v>0</v>
      </c>
      <c r="CC132" s="440">
        <f>'11M - LPS'!CC132</f>
        <v>0</v>
      </c>
      <c r="CD132" s="440">
        <f>'11M - LPS'!CD132</f>
        <v>0</v>
      </c>
      <c r="CE132" s="440">
        <f>'11M - LPS'!CE132</f>
        <v>2.9187784454542638E-2</v>
      </c>
      <c r="CF132" s="440">
        <f>'11M - LPS'!CF132</f>
        <v>1.2679281815188228E-2</v>
      </c>
      <c r="CG132" s="440">
        <f>'11M - LPS'!CG132</f>
        <v>1.3789181967679058E-2</v>
      </c>
      <c r="CH132" s="440">
        <f>'11M - LPS'!CH132</f>
        <v>4.894473059826189E-3</v>
      </c>
    </row>
    <row r="133" spans="1:86" hidden="1" x14ac:dyDescent="0.3">
      <c r="A133" s="581"/>
      <c r="B133" s="94" t="s">
        <v>3</v>
      </c>
      <c r="C133" s="417">
        <f>'11M - LPS'!C133</f>
        <v>9.9940648226680678E-3</v>
      </c>
      <c r="D133" s="417">
        <f>'11M - LPS'!D133</f>
        <v>9.3549568895570073E-3</v>
      </c>
      <c r="E133" s="417">
        <f>'11M - LPS'!E133</f>
        <v>8.9207815764972033E-3</v>
      </c>
      <c r="F133" s="417">
        <f>'11M - LPS'!F133</f>
        <v>6.6921641567437313E-3</v>
      </c>
      <c r="G133" s="417">
        <f>'11M - LPS'!G133</f>
        <v>1.4113787740406187E-2</v>
      </c>
      <c r="H133" s="417">
        <f>'11M - LPS'!H133</f>
        <v>4.6747823558508782E-2</v>
      </c>
      <c r="I133" s="440">
        <f>'11M - LPS'!I133</f>
        <v>3.7448558084642369E-2</v>
      </c>
      <c r="J133" s="440">
        <f>'11M - LPS'!J133</f>
        <v>4.3687425575025043E-2</v>
      </c>
      <c r="K133" s="440">
        <f>'11M - LPS'!K133</f>
        <v>5.0590911711988394E-2</v>
      </c>
      <c r="L133" s="440">
        <f>'11M - LPS'!L133</f>
        <v>1.0533502705622855E-2</v>
      </c>
      <c r="M133" s="440">
        <f>'11M - LPS'!M133</f>
        <v>1.3058292686961574E-2</v>
      </c>
      <c r="N133" s="440">
        <f>'11M - LPS'!N133</f>
        <v>4.8921567556137703E-3</v>
      </c>
      <c r="O133" s="440">
        <f>'11M - LPS'!O133</f>
        <v>8.5506796199090324E-3</v>
      </c>
      <c r="P133" s="440">
        <f>'11M - LPS'!P133</f>
        <v>7.1929820675005586E-3</v>
      </c>
      <c r="Q133" s="440">
        <f>'11M - LPS'!Q133</f>
        <v>7.1264205240276282E-3</v>
      </c>
      <c r="R133" s="440">
        <f>'11M - LPS'!R133</f>
        <v>8.6466311344846336E-3</v>
      </c>
      <c r="S133" s="440">
        <f>'11M - LPS'!S133</f>
        <v>1.9421759225798512E-2</v>
      </c>
      <c r="T133" s="440">
        <f>'11M - LPS'!T133</f>
        <v>5.2375190799397835E-2</v>
      </c>
      <c r="U133" s="440">
        <f>'11M - LPS'!U133</f>
        <v>3.7448558084642369E-2</v>
      </c>
      <c r="V133" s="440">
        <f>'11M - LPS'!V133</f>
        <v>4.3687425575025043E-2</v>
      </c>
      <c r="W133" s="440">
        <f>'11M - LPS'!W133</f>
        <v>5.0590911711988394E-2</v>
      </c>
      <c r="X133" s="440">
        <f>'11M - LPS'!X133</f>
        <v>1.0533502705622855E-2</v>
      </c>
      <c r="Y133" s="440">
        <f>'11M - LPS'!Y133</f>
        <v>1.3058292686961574E-2</v>
      </c>
      <c r="Z133" s="440">
        <f>'11M - LPS'!Z133</f>
        <v>4.8921567556137703E-3</v>
      </c>
      <c r="AA133" s="440">
        <f>'11M - LPS'!AA133</f>
        <v>8.5506796199090324E-3</v>
      </c>
      <c r="AB133" s="440">
        <f>'11M - LPS'!AB133</f>
        <v>7.1929820675005586E-3</v>
      </c>
      <c r="AC133" s="440">
        <f>'11M - LPS'!AC133</f>
        <v>7.1264205240276282E-3</v>
      </c>
      <c r="AD133" s="440">
        <f>'11M - LPS'!AD133</f>
        <v>8.6466311344846336E-3</v>
      </c>
      <c r="AE133" s="440">
        <f>'11M - LPS'!AE133</f>
        <v>1.9421759225798512E-2</v>
      </c>
      <c r="AF133" s="440">
        <f>'11M - LPS'!AF133</f>
        <v>5.2375190799397835E-2</v>
      </c>
      <c r="AG133" s="440">
        <f>'11M - LPS'!AG133</f>
        <v>3.7448558084642369E-2</v>
      </c>
      <c r="AH133" s="440">
        <f>'11M - LPS'!AH133</f>
        <v>4.3687425575025043E-2</v>
      </c>
      <c r="AI133" s="440">
        <f>'11M - LPS'!AI133</f>
        <v>5.0590911711988394E-2</v>
      </c>
      <c r="AJ133" s="440">
        <f>'11M - LPS'!AJ133</f>
        <v>1.0533502705622855E-2</v>
      </c>
      <c r="AK133" s="440">
        <f>'11M - LPS'!AK133</f>
        <v>1.3058292686961574E-2</v>
      </c>
      <c r="AL133" s="440">
        <f>'11M - LPS'!AL133</f>
        <v>4.8921567556137703E-3</v>
      </c>
      <c r="AM133" s="440">
        <f>'11M - LPS'!AM133</f>
        <v>8.5506796199090324E-3</v>
      </c>
      <c r="AN133" s="440">
        <f>'11M - LPS'!AN133</f>
        <v>7.1929820675005586E-3</v>
      </c>
      <c r="AO133" s="440">
        <f>'11M - LPS'!AO133</f>
        <v>7.1264205240276282E-3</v>
      </c>
      <c r="AP133" s="440">
        <f>'11M - LPS'!AP133</f>
        <v>8.6466311344846336E-3</v>
      </c>
      <c r="AQ133" s="440">
        <f>'11M - LPS'!AQ133</f>
        <v>1.9421759225798512E-2</v>
      </c>
      <c r="AR133" s="440">
        <f>'11M - LPS'!AR133</f>
        <v>5.2375190799397835E-2</v>
      </c>
      <c r="AS133" s="440">
        <f>'11M - LPS'!AS133</f>
        <v>3.7448558084642369E-2</v>
      </c>
      <c r="AT133" s="440">
        <f>'11M - LPS'!AT133</f>
        <v>4.3687425575025043E-2</v>
      </c>
      <c r="AU133" s="440">
        <f>'11M - LPS'!AU133</f>
        <v>5.0590911711988394E-2</v>
      </c>
      <c r="AV133" s="440">
        <f>'11M - LPS'!AV133</f>
        <v>1.0533502705622855E-2</v>
      </c>
      <c r="AW133" s="440">
        <f>'11M - LPS'!AW133</f>
        <v>1.3058292686961574E-2</v>
      </c>
      <c r="AX133" s="440">
        <f>'11M - LPS'!AX133</f>
        <v>4.8921567556137703E-3</v>
      </c>
      <c r="AY133" s="440">
        <f>'11M - LPS'!AY133</f>
        <v>8.5506796199090324E-3</v>
      </c>
      <c r="AZ133" s="440">
        <f>'11M - LPS'!AZ133</f>
        <v>7.1929820675005586E-3</v>
      </c>
      <c r="BA133" s="440">
        <f>'11M - LPS'!BA133</f>
        <v>7.1264205240276282E-3</v>
      </c>
      <c r="BB133" s="440">
        <f>'11M - LPS'!BB133</f>
        <v>8.6466311344846336E-3</v>
      </c>
      <c r="BC133" s="440">
        <f>'11M - LPS'!BC133</f>
        <v>1.9421759225798512E-2</v>
      </c>
      <c r="BD133" s="440">
        <f>'11M - LPS'!BD133</f>
        <v>5.2375190799397835E-2</v>
      </c>
      <c r="BE133" s="440">
        <f>'11M - LPS'!BE133</f>
        <v>3.7448558084642369E-2</v>
      </c>
      <c r="BF133" s="440">
        <f>'11M - LPS'!BF133</f>
        <v>4.3687425575025043E-2</v>
      </c>
      <c r="BG133" s="440">
        <f>'11M - LPS'!BG133</f>
        <v>5.0590911711988394E-2</v>
      </c>
      <c r="BH133" s="440">
        <f>'11M - LPS'!BH133</f>
        <v>1.0533502705622855E-2</v>
      </c>
      <c r="BI133" s="440">
        <f>'11M - LPS'!BI133</f>
        <v>1.3058292686961574E-2</v>
      </c>
      <c r="BJ133" s="440">
        <f>'11M - LPS'!BJ133</f>
        <v>4.8921567556137703E-3</v>
      </c>
      <c r="BK133" s="440">
        <f>'11M - LPS'!BK133</f>
        <v>8.5506796199090324E-3</v>
      </c>
      <c r="BL133" s="440">
        <f>'11M - LPS'!BL133</f>
        <v>7.1929820675005586E-3</v>
      </c>
      <c r="BM133" s="440">
        <f>'11M - LPS'!BM133</f>
        <v>7.1264205240276282E-3</v>
      </c>
      <c r="BN133" s="440">
        <f>'11M - LPS'!BN133</f>
        <v>8.6466311344846336E-3</v>
      </c>
      <c r="BO133" s="440">
        <f>'11M - LPS'!BO133</f>
        <v>1.9421759225798512E-2</v>
      </c>
      <c r="BP133" s="440">
        <f>'11M - LPS'!BP133</f>
        <v>5.2375190799397835E-2</v>
      </c>
      <c r="BQ133" s="440">
        <f>'11M - LPS'!BQ133</f>
        <v>3.7448558084642369E-2</v>
      </c>
      <c r="BR133" s="440">
        <f>'11M - LPS'!BR133</f>
        <v>4.3687425575025043E-2</v>
      </c>
      <c r="BS133" s="440">
        <f>'11M - LPS'!BS133</f>
        <v>5.0590911711988394E-2</v>
      </c>
      <c r="BT133" s="440">
        <f>'11M - LPS'!BT133</f>
        <v>1.0533502705622855E-2</v>
      </c>
      <c r="BU133" s="440">
        <f>'11M - LPS'!BU133</f>
        <v>1.3058292686961574E-2</v>
      </c>
      <c r="BV133" s="440">
        <f>'11M - LPS'!BV133</f>
        <v>4.8921567556137703E-3</v>
      </c>
      <c r="BW133" s="440">
        <f>'11M - LPS'!BW133</f>
        <v>8.5506796199090324E-3</v>
      </c>
      <c r="BX133" s="440">
        <f>'11M - LPS'!BX133</f>
        <v>7.1929820675005586E-3</v>
      </c>
      <c r="BY133" s="440">
        <f>'11M - LPS'!BY133</f>
        <v>7.1264205240276282E-3</v>
      </c>
      <c r="BZ133" s="440">
        <f>'11M - LPS'!BZ133</f>
        <v>8.6466311344846336E-3</v>
      </c>
      <c r="CA133" s="440">
        <f>'11M - LPS'!CA133</f>
        <v>1.9421759225798512E-2</v>
      </c>
      <c r="CB133" s="440">
        <f>'11M - LPS'!CB133</f>
        <v>5.2375190799397835E-2</v>
      </c>
      <c r="CC133" s="440">
        <f>'11M - LPS'!CC133</f>
        <v>3.7448558084642369E-2</v>
      </c>
      <c r="CD133" s="440">
        <f>'11M - LPS'!CD133</f>
        <v>4.3687425575025043E-2</v>
      </c>
      <c r="CE133" s="440">
        <f>'11M - LPS'!CE133</f>
        <v>5.0590911711988394E-2</v>
      </c>
      <c r="CF133" s="440">
        <f>'11M - LPS'!CF133</f>
        <v>1.0533502705622855E-2</v>
      </c>
      <c r="CG133" s="440">
        <f>'11M - LPS'!CG133</f>
        <v>1.3058292686961574E-2</v>
      </c>
      <c r="CH133" s="440">
        <f>'11M - LPS'!CH133</f>
        <v>4.8921567556137703E-3</v>
      </c>
    </row>
    <row r="134" spans="1:86" hidden="1" x14ac:dyDescent="0.3">
      <c r="A134" s="581"/>
      <c r="B134" s="94" t="s">
        <v>4</v>
      </c>
      <c r="C134" s="417">
        <f>'11M - LPS'!C134</f>
        <v>7.1944872918633627E-3</v>
      </c>
      <c r="D134" s="417">
        <f>'11M - LPS'!D134</f>
        <v>6.6145042456472692E-3</v>
      </c>
      <c r="E134" s="417">
        <f>'11M - LPS'!E134</f>
        <v>7.5637679556802952E-3</v>
      </c>
      <c r="F134" s="417">
        <f>'11M - LPS'!F134</f>
        <v>8.3419121728184262E-3</v>
      </c>
      <c r="G134" s="417">
        <f>'11M - LPS'!G134</f>
        <v>1.0076583595313916E-2</v>
      </c>
      <c r="H134" s="417">
        <f>'11M - LPS'!H134</f>
        <v>2.9604692181360526E-2</v>
      </c>
      <c r="I134" s="440">
        <f>'11M - LPS'!I134</f>
        <v>3.1784199478586746E-2</v>
      </c>
      <c r="J134" s="440">
        <f>'11M - LPS'!J134</f>
        <v>3.0514230903407994E-2</v>
      </c>
      <c r="K134" s="440">
        <f>'11M - LPS'!K134</f>
        <v>2.892517799306665E-2</v>
      </c>
      <c r="L134" s="440">
        <f>'11M - LPS'!L134</f>
        <v>1.450859392958519E-2</v>
      </c>
      <c r="M134" s="440">
        <f>'11M - LPS'!M134</f>
        <v>8.5484151905837972E-3</v>
      </c>
      <c r="N134" s="440">
        <f>'11M - LPS'!N134</f>
        <v>5.9032350324111083E-3</v>
      </c>
      <c r="O134" s="440">
        <f>'11M - LPS'!O134</f>
        <v>6.2086186456213593E-3</v>
      </c>
      <c r="P134" s="440">
        <f>'11M - LPS'!P134</f>
        <v>5.0116014507226806E-3</v>
      </c>
      <c r="Q134" s="440">
        <f>'11M - LPS'!Q134</f>
        <v>6.0244936849912405E-3</v>
      </c>
      <c r="R134" s="440">
        <f>'11M - LPS'!R134</f>
        <v>1.0813858965914691E-2</v>
      </c>
      <c r="S134" s="440">
        <f>'11M - LPS'!S134</f>
        <v>1.3733789268107564E-2</v>
      </c>
      <c r="T134" s="440">
        <f>'11M - LPS'!T134</f>
        <v>3.3503337255954453E-2</v>
      </c>
      <c r="U134" s="440">
        <f>'11M - LPS'!U134</f>
        <v>3.1784199478586746E-2</v>
      </c>
      <c r="V134" s="440">
        <f>'11M - LPS'!V134</f>
        <v>3.0514230903407994E-2</v>
      </c>
      <c r="W134" s="440">
        <f>'11M - LPS'!W134</f>
        <v>2.892517799306665E-2</v>
      </c>
      <c r="X134" s="440">
        <f>'11M - LPS'!X134</f>
        <v>1.450859392958519E-2</v>
      </c>
      <c r="Y134" s="440">
        <f>'11M - LPS'!Y134</f>
        <v>8.5484151905837972E-3</v>
      </c>
      <c r="Z134" s="440">
        <f>'11M - LPS'!Z134</f>
        <v>5.9032350324111083E-3</v>
      </c>
      <c r="AA134" s="440">
        <f>'11M - LPS'!AA134</f>
        <v>6.2086186456213593E-3</v>
      </c>
      <c r="AB134" s="440">
        <f>'11M - LPS'!AB134</f>
        <v>5.0116014507226806E-3</v>
      </c>
      <c r="AC134" s="440">
        <f>'11M - LPS'!AC134</f>
        <v>6.0244936849912405E-3</v>
      </c>
      <c r="AD134" s="440">
        <f>'11M - LPS'!AD134</f>
        <v>1.0813858965914691E-2</v>
      </c>
      <c r="AE134" s="440">
        <f>'11M - LPS'!AE134</f>
        <v>1.3733789268107564E-2</v>
      </c>
      <c r="AF134" s="440">
        <f>'11M - LPS'!AF134</f>
        <v>3.3503337255954453E-2</v>
      </c>
      <c r="AG134" s="440">
        <f>'11M - LPS'!AG134</f>
        <v>3.1784199478586746E-2</v>
      </c>
      <c r="AH134" s="440">
        <f>'11M - LPS'!AH134</f>
        <v>3.0514230903407994E-2</v>
      </c>
      <c r="AI134" s="440">
        <f>'11M - LPS'!AI134</f>
        <v>2.892517799306665E-2</v>
      </c>
      <c r="AJ134" s="440">
        <f>'11M - LPS'!AJ134</f>
        <v>1.450859392958519E-2</v>
      </c>
      <c r="AK134" s="440">
        <f>'11M - LPS'!AK134</f>
        <v>8.5484151905837972E-3</v>
      </c>
      <c r="AL134" s="440">
        <f>'11M - LPS'!AL134</f>
        <v>5.9032350324111083E-3</v>
      </c>
      <c r="AM134" s="440">
        <f>'11M - LPS'!AM134</f>
        <v>6.2086186456213593E-3</v>
      </c>
      <c r="AN134" s="440">
        <f>'11M - LPS'!AN134</f>
        <v>5.0116014507226806E-3</v>
      </c>
      <c r="AO134" s="440">
        <f>'11M - LPS'!AO134</f>
        <v>6.0244936849912405E-3</v>
      </c>
      <c r="AP134" s="440">
        <f>'11M - LPS'!AP134</f>
        <v>1.0813858965914691E-2</v>
      </c>
      <c r="AQ134" s="440">
        <f>'11M - LPS'!AQ134</f>
        <v>1.3733789268107564E-2</v>
      </c>
      <c r="AR134" s="440">
        <f>'11M - LPS'!AR134</f>
        <v>3.3503337255954453E-2</v>
      </c>
      <c r="AS134" s="440">
        <f>'11M - LPS'!AS134</f>
        <v>3.1784199478586746E-2</v>
      </c>
      <c r="AT134" s="440">
        <f>'11M - LPS'!AT134</f>
        <v>3.0514230903407994E-2</v>
      </c>
      <c r="AU134" s="440">
        <f>'11M - LPS'!AU134</f>
        <v>2.892517799306665E-2</v>
      </c>
      <c r="AV134" s="440">
        <f>'11M - LPS'!AV134</f>
        <v>1.450859392958519E-2</v>
      </c>
      <c r="AW134" s="440">
        <f>'11M - LPS'!AW134</f>
        <v>8.5484151905837972E-3</v>
      </c>
      <c r="AX134" s="440">
        <f>'11M - LPS'!AX134</f>
        <v>5.9032350324111083E-3</v>
      </c>
      <c r="AY134" s="440">
        <f>'11M - LPS'!AY134</f>
        <v>6.2086186456213593E-3</v>
      </c>
      <c r="AZ134" s="440">
        <f>'11M - LPS'!AZ134</f>
        <v>5.0116014507226806E-3</v>
      </c>
      <c r="BA134" s="440">
        <f>'11M - LPS'!BA134</f>
        <v>6.0244936849912405E-3</v>
      </c>
      <c r="BB134" s="440">
        <f>'11M - LPS'!BB134</f>
        <v>1.0813858965914691E-2</v>
      </c>
      <c r="BC134" s="440">
        <f>'11M - LPS'!BC134</f>
        <v>1.3733789268107564E-2</v>
      </c>
      <c r="BD134" s="440">
        <f>'11M - LPS'!BD134</f>
        <v>3.3503337255954453E-2</v>
      </c>
      <c r="BE134" s="440">
        <f>'11M - LPS'!BE134</f>
        <v>3.1784199478586746E-2</v>
      </c>
      <c r="BF134" s="440">
        <f>'11M - LPS'!BF134</f>
        <v>3.0514230903407994E-2</v>
      </c>
      <c r="BG134" s="440">
        <f>'11M - LPS'!BG134</f>
        <v>2.892517799306665E-2</v>
      </c>
      <c r="BH134" s="440">
        <f>'11M - LPS'!BH134</f>
        <v>1.450859392958519E-2</v>
      </c>
      <c r="BI134" s="440">
        <f>'11M - LPS'!BI134</f>
        <v>8.5484151905837972E-3</v>
      </c>
      <c r="BJ134" s="440">
        <f>'11M - LPS'!BJ134</f>
        <v>5.9032350324111083E-3</v>
      </c>
      <c r="BK134" s="440">
        <f>'11M - LPS'!BK134</f>
        <v>6.2086186456213593E-3</v>
      </c>
      <c r="BL134" s="440">
        <f>'11M - LPS'!BL134</f>
        <v>5.0116014507226806E-3</v>
      </c>
      <c r="BM134" s="440">
        <f>'11M - LPS'!BM134</f>
        <v>6.0244936849912405E-3</v>
      </c>
      <c r="BN134" s="440">
        <f>'11M - LPS'!BN134</f>
        <v>1.0813858965914691E-2</v>
      </c>
      <c r="BO134" s="440">
        <f>'11M - LPS'!BO134</f>
        <v>1.3733789268107564E-2</v>
      </c>
      <c r="BP134" s="440">
        <f>'11M - LPS'!BP134</f>
        <v>3.3503337255954453E-2</v>
      </c>
      <c r="BQ134" s="440">
        <f>'11M - LPS'!BQ134</f>
        <v>3.1784199478586746E-2</v>
      </c>
      <c r="BR134" s="440">
        <f>'11M - LPS'!BR134</f>
        <v>3.0514230903407994E-2</v>
      </c>
      <c r="BS134" s="440">
        <f>'11M - LPS'!BS134</f>
        <v>2.892517799306665E-2</v>
      </c>
      <c r="BT134" s="440">
        <f>'11M - LPS'!BT134</f>
        <v>1.450859392958519E-2</v>
      </c>
      <c r="BU134" s="440">
        <f>'11M - LPS'!BU134</f>
        <v>8.5484151905837972E-3</v>
      </c>
      <c r="BV134" s="440">
        <f>'11M - LPS'!BV134</f>
        <v>5.9032350324111083E-3</v>
      </c>
      <c r="BW134" s="440">
        <f>'11M - LPS'!BW134</f>
        <v>6.2086186456213593E-3</v>
      </c>
      <c r="BX134" s="440">
        <f>'11M - LPS'!BX134</f>
        <v>5.0116014507226806E-3</v>
      </c>
      <c r="BY134" s="440">
        <f>'11M - LPS'!BY134</f>
        <v>6.0244936849912405E-3</v>
      </c>
      <c r="BZ134" s="440">
        <f>'11M - LPS'!BZ134</f>
        <v>1.0813858965914691E-2</v>
      </c>
      <c r="CA134" s="440">
        <f>'11M - LPS'!CA134</f>
        <v>1.3733789268107564E-2</v>
      </c>
      <c r="CB134" s="440">
        <f>'11M - LPS'!CB134</f>
        <v>3.3503337255954453E-2</v>
      </c>
      <c r="CC134" s="440">
        <f>'11M - LPS'!CC134</f>
        <v>3.1784199478586746E-2</v>
      </c>
      <c r="CD134" s="440">
        <f>'11M - LPS'!CD134</f>
        <v>3.0514230903407994E-2</v>
      </c>
      <c r="CE134" s="440">
        <f>'11M - LPS'!CE134</f>
        <v>2.892517799306665E-2</v>
      </c>
      <c r="CF134" s="440">
        <f>'11M - LPS'!CF134</f>
        <v>1.450859392958519E-2</v>
      </c>
      <c r="CG134" s="440">
        <f>'11M - LPS'!CG134</f>
        <v>8.5484151905837972E-3</v>
      </c>
      <c r="CH134" s="440">
        <f>'11M - LPS'!CH134</f>
        <v>5.9032350324111083E-3</v>
      </c>
    </row>
    <row r="135" spans="1:86" hidden="1" x14ac:dyDescent="0.3">
      <c r="A135" s="581"/>
      <c r="B135" s="94" t="s">
        <v>5</v>
      </c>
      <c r="C135" s="417">
        <f>'11M - LPS'!C135</f>
        <v>6.0073596766950631E-3</v>
      </c>
      <c r="D135" s="417">
        <f>'11M - LPS'!D135</f>
        <v>5.9112974915953411E-3</v>
      </c>
      <c r="E135" s="417">
        <f>'11M - LPS'!E135</f>
        <v>6.725503249182755E-3</v>
      </c>
      <c r="F135" s="417">
        <f>'11M - LPS'!F135</f>
        <v>6.3427155477634566E-3</v>
      </c>
      <c r="G135" s="417">
        <f>'11M - LPS'!G135</f>
        <v>8.249339219814052E-3</v>
      </c>
      <c r="H135" s="417">
        <f>'11M - LPS'!H135</f>
        <v>2.4892836088167204E-2</v>
      </c>
      <c r="I135" s="440">
        <f>'11M - LPS'!I135</f>
        <v>2.7948231710505797E-2</v>
      </c>
      <c r="J135" s="440">
        <f>'11M - LPS'!J135</f>
        <v>2.6917776928792127E-2</v>
      </c>
      <c r="K135" s="440">
        <f>'11M - LPS'!K135</f>
        <v>2.6315188071380863E-2</v>
      </c>
      <c r="L135" s="440">
        <f>'11M - LPS'!L135</f>
        <v>1.1381656741662681E-2</v>
      </c>
      <c r="M135" s="440">
        <f>'11M - LPS'!M135</f>
        <v>7.4875486989532539E-3</v>
      </c>
      <c r="N135" s="440">
        <f>'11M - LPS'!N135</f>
        <v>5.4381227501447017E-3</v>
      </c>
      <c r="O135" s="440">
        <f>'11M - LPS'!O135</f>
        <v>5.1790164517634936E-3</v>
      </c>
      <c r="P135" s="440">
        <f>'11M - LPS'!P135</f>
        <v>4.4535399038463826E-3</v>
      </c>
      <c r="Q135" s="440">
        <f>'11M - LPS'!Q135</f>
        <v>5.3448739748747443E-3</v>
      </c>
      <c r="R135" s="440">
        <f>'11M - LPS'!R135</f>
        <v>8.1888416498963629E-3</v>
      </c>
      <c r="S135" s="440">
        <f>'11M - LPS'!S135</f>
        <v>1.1133502416075134E-2</v>
      </c>
      <c r="T135" s="440">
        <f>'11M - LPS'!T135</f>
        <v>2.8135807134198595E-2</v>
      </c>
      <c r="U135" s="440">
        <f>'11M - LPS'!U135</f>
        <v>2.7948231710505797E-2</v>
      </c>
      <c r="V135" s="440">
        <f>'11M - LPS'!V135</f>
        <v>2.6917776928792127E-2</v>
      </c>
      <c r="W135" s="440">
        <f>'11M - LPS'!W135</f>
        <v>2.6315188071380863E-2</v>
      </c>
      <c r="X135" s="440">
        <f>'11M - LPS'!X135</f>
        <v>1.1381656741662681E-2</v>
      </c>
      <c r="Y135" s="440">
        <f>'11M - LPS'!Y135</f>
        <v>7.4875486989532539E-3</v>
      </c>
      <c r="Z135" s="440">
        <f>'11M - LPS'!Z135</f>
        <v>5.4381227501447017E-3</v>
      </c>
      <c r="AA135" s="440">
        <f>'11M - LPS'!AA135</f>
        <v>5.1790164517634936E-3</v>
      </c>
      <c r="AB135" s="440">
        <f>'11M - LPS'!AB135</f>
        <v>4.4535399038463826E-3</v>
      </c>
      <c r="AC135" s="440">
        <f>'11M - LPS'!AC135</f>
        <v>5.3448739748747443E-3</v>
      </c>
      <c r="AD135" s="440">
        <f>'11M - LPS'!AD135</f>
        <v>8.1888416498963629E-3</v>
      </c>
      <c r="AE135" s="440">
        <f>'11M - LPS'!AE135</f>
        <v>1.1133502416075134E-2</v>
      </c>
      <c r="AF135" s="440">
        <f>'11M - LPS'!AF135</f>
        <v>2.8135807134198595E-2</v>
      </c>
      <c r="AG135" s="440">
        <f>'11M - LPS'!AG135</f>
        <v>2.7948231710505797E-2</v>
      </c>
      <c r="AH135" s="440">
        <f>'11M - LPS'!AH135</f>
        <v>2.6917776928792127E-2</v>
      </c>
      <c r="AI135" s="440">
        <f>'11M - LPS'!AI135</f>
        <v>2.6315188071380863E-2</v>
      </c>
      <c r="AJ135" s="440">
        <f>'11M - LPS'!AJ135</f>
        <v>1.1381656741662681E-2</v>
      </c>
      <c r="AK135" s="440">
        <f>'11M - LPS'!AK135</f>
        <v>7.4875486989532539E-3</v>
      </c>
      <c r="AL135" s="440">
        <f>'11M - LPS'!AL135</f>
        <v>5.4381227501447017E-3</v>
      </c>
      <c r="AM135" s="440">
        <f>'11M - LPS'!AM135</f>
        <v>5.1790164517634936E-3</v>
      </c>
      <c r="AN135" s="440">
        <f>'11M - LPS'!AN135</f>
        <v>4.4535399038463826E-3</v>
      </c>
      <c r="AO135" s="440">
        <f>'11M - LPS'!AO135</f>
        <v>5.3448739748747443E-3</v>
      </c>
      <c r="AP135" s="440">
        <f>'11M - LPS'!AP135</f>
        <v>8.1888416498963629E-3</v>
      </c>
      <c r="AQ135" s="440">
        <f>'11M - LPS'!AQ135</f>
        <v>1.1133502416075134E-2</v>
      </c>
      <c r="AR135" s="440">
        <f>'11M - LPS'!AR135</f>
        <v>2.8135807134198595E-2</v>
      </c>
      <c r="AS135" s="440">
        <f>'11M - LPS'!AS135</f>
        <v>2.7948231710505797E-2</v>
      </c>
      <c r="AT135" s="440">
        <f>'11M - LPS'!AT135</f>
        <v>2.6917776928792127E-2</v>
      </c>
      <c r="AU135" s="440">
        <f>'11M - LPS'!AU135</f>
        <v>2.6315188071380863E-2</v>
      </c>
      <c r="AV135" s="440">
        <f>'11M - LPS'!AV135</f>
        <v>1.1381656741662681E-2</v>
      </c>
      <c r="AW135" s="440">
        <f>'11M - LPS'!AW135</f>
        <v>7.4875486989532539E-3</v>
      </c>
      <c r="AX135" s="440">
        <f>'11M - LPS'!AX135</f>
        <v>5.4381227501447017E-3</v>
      </c>
      <c r="AY135" s="440">
        <f>'11M - LPS'!AY135</f>
        <v>5.1790164517634936E-3</v>
      </c>
      <c r="AZ135" s="440">
        <f>'11M - LPS'!AZ135</f>
        <v>4.4535399038463826E-3</v>
      </c>
      <c r="BA135" s="440">
        <f>'11M - LPS'!BA135</f>
        <v>5.3448739748747443E-3</v>
      </c>
      <c r="BB135" s="440">
        <f>'11M - LPS'!BB135</f>
        <v>8.1888416498963629E-3</v>
      </c>
      <c r="BC135" s="440">
        <f>'11M - LPS'!BC135</f>
        <v>1.1133502416075134E-2</v>
      </c>
      <c r="BD135" s="440">
        <f>'11M - LPS'!BD135</f>
        <v>2.8135807134198595E-2</v>
      </c>
      <c r="BE135" s="440">
        <f>'11M - LPS'!BE135</f>
        <v>2.7948231710505797E-2</v>
      </c>
      <c r="BF135" s="440">
        <f>'11M - LPS'!BF135</f>
        <v>2.6917776928792127E-2</v>
      </c>
      <c r="BG135" s="440">
        <f>'11M - LPS'!BG135</f>
        <v>2.6315188071380863E-2</v>
      </c>
      <c r="BH135" s="440">
        <f>'11M - LPS'!BH135</f>
        <v>1.1381656741662681E-2</v>
      </c>
      <c r="BI135" s="440">
        <f>'11M - LPS'!BI135</f>
        <v>7.4875486989532539E-3</v>
      </c>
      <c r="BJ135" s="440">
        <f>'11M - LPS'!BJ135</f>
        <v>5.4381227501447017E-3</v>
      </c>
      <c r="BK135" s="440">
        <f>'11M - LPS'!BK135</f>
        <v>5.1790164517634936E-3</v>
      </c>
      <c r="BL135" s="440">
        <f>'11M - LPS'!BL135</f>
        <v>4.4535399038463826E-3</v>
      </c>
      <c r="BM135" s="440">
        <f>'11M - LPS'!BM135</f>
        <v>5.3448739748747443E-3</v>
      </c>
      <c r="BN135" s="440">
        <f>'11M - LPS'!BN135</f>
        <v>8.1888416498963629E-3</v>
      </c>
      <c r="BO135" s="440">
        <f>'11M - LPS'!BO135</f>
        <v>1.1133502416075134E-2</v>
      </c>
      <c r="BP135" s="440">
        <f>'11M - LPS'!BP135</f>
        <v>2.8135807134198595E-2</v>
      </c>
      <c r="BQ135" s="440">
        <f>'11M - LPS'!BQ135</f>
        <v>2.7948231710505797E-2</v>
      </c>
      <c r="BR135" s="440">
        <f>'11M - LPS'!BR135</f>
        <v>2.6917776928792127E-2</v>
      </c>
      <c r="BS135" s="440">
        <f>'11M - LPS'!BS135</f>
        <v>2.6315188071380863E-2</v>
      </c>
      <c r="BT135" s="440">
        <f>'11M - LPS'!BT135</f>
        <v>1.1381656741662681E-2</v>
      </c>
      <c r="BU135" s="440">
        <f>'11M - LPS'!BU135</f>
        <v>7.4875486989532539E-3</v>
      </c>
      <c r="BV135" s="440">
        <f>'11M - LPS'!BV135</f>
        <v>5.4381227501447017E-3</v>
      </c>
      <c r="BW135" s="440">
        <f>'11M - LPS'!BW135</f>
        <v>5.1790164517634936E-3</v>
      </c>
      <c r="BX135" s="440">
        <f>'11M - LPS'!BX135</f>
        <v>4.4535399038463826E-3</v>
      </c>
      <c r="BY135" s="440">
        <f>'11M - LPS'!BY135</f>
        <v>5.3448739748747443E-3</v>
      </c>
      <c r="BZ135" s="440">
        <f>'11M - LPS'!BZ135</f>
        <v>8.1888416498963629E-3</v>
      </c>
      <c r="CA135" s="440">
        <f>'11M - LPS'!CA135</f>
        <v>1.1133502416075134E-2</v>
      </c>
      <c r="CB135" s="440">
        <f>'11M - LPS'!CB135</f>
        <v>2.8135807134198595E-2</v>
      </c>
      <c r="CC135" s="440">
        <f>'11M - LPS'!CC135</f>
        <v>2.7948231710505797E-2</v>
      </c>
      <c r="CD135" s="440">
        <f>'11M - LPS'!CD135</f>
        <v>2.6917776928792127E-2</v>
      </c>
      <c r="CE135" s="440">
        <f>'11M - LPS'!CE135</f>
        <v>2.6315188071380863E-2</v>
      </c>
      <c r="CF135" s="440">
        <f>'11M - LPS'!CF135</f>
        <v>1.1381656741662681E-2</v>
      </c>
      <c r="CG135" s="440">
        <f>'11M - LPS'!CG135</f>
        <v>7.4875486989532539E-3</v>
      </c>
      <c r="CH135" s="440">
        <f>'11M - LPS'!CH135</f>
        <v>5.4381227501447017E-3</v>
      </c>
    </row>
    <row r="136" spans="1:86" hidden="1" x14ac:dyDescent="0.3">
      <c r="A136" s="581"/>
      <c r="B136" s="94" t="s">
        <v>23</v>
      </c>
      <c r="C136" s="417">
        <f>'11M - LPS'!C136</f>
        <v>6.0073596766950631E-3</v>
      </c>
      <c r="D136" s="417">
        <f>'11M - LPS'!D136</f>
        <v>5.9112974915953411E-3</v>
      </c>
      <c r="E136" s="417">
        <f>'11M - LPS'!E136</f>
        <v>6.725503249182755E-3</v>
      </c>
      <c r="F136" s="417">
        <f>'11M - LPS'!F136</f>
        <v>6.3427155477634566E-3</v>
      </c>
      <c r="G136" s="417">
        <f>'11M - LPS'!G136</f>
        <v>8.249339219814052E-3</v>
      </c>
      <c r="H136" s="417">
        <f>'11M - LPS'!H136</f>
        <v>2.4892836088167204E-2</v>
      </c>
      <c r="I136" s="440">
        <f>'11M - LPS'!I136</f>
        <v>2.7948231710505797E-2</v>
      </c>
      <c r="J136" s="440">
        <f>'11M - LPS'!J136</f>
        <v>2.6917776928792127E-2</v>
      </c>
      <c r="K136" s="440">
        <f>'11M - LPS'!K136</f>
        <v>2.6315188071380863E-2</v>
      </c>
      <c r="L136" s="440">
        <f>'11M - LPS'!L136</f>
        <v>1.1381656741662681E-2</v>
      </c>
      <c r="M136" s="440">
        <f>'11M - LPS'!M136</f>
        <v>7.4875486989532539E-3</v>
      </c>
      <c r="N136" s="440">
        <f>'11M - LPS'!N136</f>
        <v>5.4381227501447017E-3</v>
      </c>
      <c r="O136" s="440">
        <f>'11M - LPS'!O136</f>
        <v>5.1790164517634936E-3</v>
      </c>
      <c r="P136" s="440">
        <f>'11M - LPS'!P136</f>
        <v>4.4535399038463826E-3</v>
      </c>
      <c r="Q136" s="440">
        <f>'11M - LPS'!Q136</f>
        <v>5.3448739748747443E-3</v>
      </c>
      <c r="R136" s="440">
        <f>'11M - LPS'!R136</f>
        <v>8.1888416498963629E-3</v>
      </c>
      <c r="S136" s="440">
        <f>'11M - LPS'!S136</f>
        <v>1.1133502416075134E-2</v>
      </c>
      <c r="T136" s="440">
        <f>'11M - LPS'!T136</f>
        <v>2.8135807134198595E-2</v>
      </c>
      <c r="U136" s="440">
        <f>'11M - LPS'!U136</f>
        <v>2.7948231710505797E-2</v>
      </c>
      <c r="V136" s="440">
        <f>'11M - LPS'!V136</f>
        <v>2.6917776928792127E-2</v>
      </c>
      <c r="W136" s="440">
        <f>'11M - LPS'!W136</f>
        <v>2.6315188071380863E-2</v>
      </c>
      <c r="X136" s="440">
        <f>'11M - LPS'!X136</f>
        <v>1.1381656741662681E-2</v>
      </c>
      <c r="Y136" s="440">
        <f>'11M - LPS'!Y136</f>
        <v>7.4875486989532539E-3</v>
      </c>
      <c r="Z136" s="440">
        <f>'11M - LPS'!Z136</f>
        <v>5.4381227501447017E-3</v>
      </c>
      <c r="AA136" s="440">
        <f>'11M - LPS'!AA136</f>
        <v>5.1790164517634936E-3</v>
      </c>
      <c r="AB136" s="440">
        <f>'11M - LPS'!AB136</f>
        <v>4.4535399038463826E-3</v>
      </c>
      <c r="AC136" s="440">
        <f>'11M - LPS'!AC136</f>
        <v>5.3448739748747443E-3</v>
      </c>
      <c r="AD136" s="440">
        <f>'11M - LPS'!AD136</f>
        <v>8.1888416498963629E-3</v>
      </c>
      <c r="AE136" s="440">
        <f>'11M - LPS'!AE136</f>
        <v>1.1133502416075134E-2</v>
      </c>
      <c r="AF136" s="440">
        <f>'11M - LPS'!AF136</f>
        <v>2.8135807134198595E-2</v>
      </c>
      <c r="AG136" s="440">
        <f>'11M - LPS'!AG136</f>
        <v>2.7948231710505797E-2</v>
      </c>
      <c r="AH136" s="440">
        <f>'11M - LPS'!AH136</f>
        <v>2.6917776928792127E-2</v>
      </c>
      <c r="AI136" s="440">
        <f>'11M - LPS'!AI136</f>
        <v>2.6315188071380863E-2</v>
      </c>
      <c r="AJ136" s="440">
        <f>'11M - LPS'!AJ136</f>
        <v>1.1381656741662681E-2</v>
      </c>
      <c r="AK136" s="440">
        <f>'11M - LPS'!AK136</f>
        <v>7.4875486989532539E-3</v>
      </c>
      <c r="AL136" s="440">
        <f>'11M - LPS'!AL136</f>
        <v>5.4381227501447017E-3</v>
      </c>
      <c r="AM136" s="440">
        <f>'11M - LPS'!AM136</f>
        <v>5.1790164517634936E-3</v>
      </c>
      <c r="AN136" s="440">
        <f>'11M - LPS'!AN136</f>
        <v>4.4535399038463826E-3</v>
      </c>
      <c r="AO136" s="440">
        <f>'11M - LPS'!AO136</f>
        <v>5.3448739748747443E-3</v>
      </c>
      <c r="AP136" s="440">
        <f>'11M - LPS'!AP136</f>
        <v>8.1888416498963629E-3</v>
      </c>
      <c r="AQ136" s="440">
        <f>'11M - LPS'!AQ136</f>
        <v>1.1133502416075134E-2</v>
      </c>
      <c r="AR136" s="440">
        <f>'11M - LPS'!AR136</f>
        <v>2.8135807134198595E-2</v>
      </c>
      <c r="AS136" s="440">
        <f>'11M - LPS'!AS136</f>
        <v>2.7948231710505797E-2</v>
      </c>
      <c r="AT136" s="440">
        <f>'11M - LPS'!AT136</f>
        <v>2.6917776928792127E-2</v>
      </c>
      <c r="AU136" s="440">
        <f>'11M - LPS'!AU136</f>
        <v>2.6315188071380863E-2</v>
      </c>
      <c r="AV136" s="440">
        <f>'11M - LPS'!AV136</f>
        <v>1.1381656741662681E-2</v>
      </c>
      <c r="AW136" s="440">
        <f>'11M - LPS'!AW136</f>
        <v>7.4875486989532539E-3</v>
      </c>
      <c r="AX136" s="440">
        <f>'11M - LPS'!AX136</f>
        <v>5.4381227501447017E-3</v>
      </c>
      <c r="AY136" s="440">
        <f>'11M - LPS'!AY136</f>
        <v>5.1790164517634936E-3</v>
      </c>
      <c r="AZ136" s="440">
        <f>'11M - LPS'!AZ136</f>
        <v>4.4535399038463826E-3</v>
      </c>
      <c r="BA136" s="440">
        <f>'11M - LPS'!BA136</f>
        <v>5.3448739748747443E-3</v>
      </c>
      <c r="BB136" s="440">
        <f>'11M - LPS'!BB136</f>
        <v>8.1888416498963629E-3</v>
      </c>
      <c r="BC136" s="440">
        <f>'11M - LPS'!BC136</f>
        <v>1.1133502416075134E-2</v>
      </c>
      <c r="BD136" s="440">
        <f>'11M - LPS'!BD136</f>
        <v>2.8135807134198595E-2</v>
      </c>
      <c r="BE136" s="440">
        <f>'11M - LPS'!BE136</f>
        <v>2.7948231710505797E-2</v>
      </c>
      <c r="BF136" s="440">
        <f>'11M - LPS'!BF136</f>
        <v>2.6917776928792127E-2</v>
      </c>
      <c r="BG136" s="440">
        <f>'11M - LPS'!BG136</f>
        <v>2.6315188071380863E-2</v>
      </c>
      <c r="BH136" s="440">
        <f>'11M - LPS'!BH136</f>
        <v>1.1381656741662681E-2</v>
      </c>
      <c r="BI136" s="440">
        <f>'11M - LPS'!BI136</f>
        <v>7.4875486989532539E-3</v>
      </c>
      <c r="BJ136" s="440">
        <f>'11M - LPS'!BJ136</f>
        <v>5.4381227501447017E-3</v>
      </c>
      <c r="BK136" s="440">
        <f>'11M - LPS'!BK136</f>
        <v>5.1790164517634936E-3</v>
      </c>
      <c r="BL136" s="440">
        <f>'11M - LPS'!BL136</f>
        <v>4.4535399038463826E-3</v>
      </c>
      <c r="BM136" s="440">
        <f>'11M - LPS'!BM136</f>
        <v>5.3448739748747443E-3</v>
      </c>
      <c r="BN136" s="440">
        <f>'11M - LPS'!BN136</f>
        <v>8.1888416498963629E-3</v>
      </c>
      <c r="BO136" s="440">
        <f>'11M - LPS'!BO136</f>
        <v>1.1133502416075134E-2</v>
      </c>
      <c r="BP136" s="440">
        <f>'11M - LPS'!BP136</f>
        <v>2.8135807134198595E-2</v>
      </c>
      <c r="BQ136" s="440">
        <f>'11M - LPS'!BQ136</f>
        <v>2.7948231710505797E-2</v>
      </c>
      <c r="BR136" s="440">
        <f>'11M - LPS'!BR136</f>
        <v>2.6917776928792127E-2</v>
      </c>
      <c r="BS136" s="440">
        <f>'11M - LPS'!BS136</f>
        <v>2.6315188071380863E-2</v>
      </c>
      <c r="BT136" s="440">
        <f>'11M - LPS'!BT136</f>
        <v>1.1381656741662681E-2</v>
      </c>
      <c r="BU136" s="440">
        <f>'11M - LPS'!BU136</f>
        <v>7.4875486989532539E-3</v>
      </c>
      <c r="BV136" s="440">
        <f>'11M - LPS'!BV136</f>
        <v>5.4381227501447017E-3</v>
      </c>
      <c r="BW136" s="440">
        <f>'11M - LPS'!BW136</f>
        <v>5.1790164517634936E-3</v>
      </c>
      <c r="BX136" s="440">
        <f>'11M - LPS'!BX136</f>
        <v>4.4535399038463826E-3</v>
      </c>
      <c r="BY136" s="440">
        <f>'11M - LPS'!BY136</f>
        <v>5.3448739748747443E-3</v>
      </c>
      <c r="BZ136" s="440">
        <f>'11M - LPS'!BZ136</f>
        <v>8.1888416498963629E-3</v>
      </c>
      <c r="CA136" s="440">
        <f>'11M - LPS'!CA136</f>
        <v>1.1133502416075134E-2</v>
      </c>
      <c r="CB136" s="440">
        <f>'11M - LPS'!CB136</f>
        <v>2.8135807134198595E-2</v>
      </c>
      <c r="CC136" s="440">
        <f>'11M - LPS'!CC136</f>
        <v>2.7948231710505797E-2</v>
      </c>
      <c r="CD136" s="440">
        <f>'11M - LPS'!CD136</f>
        <v>2.6917776928792127E-2</v>
      </c>
      <c r="CE136" s="440">
        <f>'11M - LPS'!CE136</f>
        <v>2.6315188071380863E-2</v>
      </c>
      <c r="CF136" s="440">
        <f>'11M - LPS'!CF136</f>
        <v>1.1381656741662681E-2</v>
      </c>
      <c r="CG136" s="440">
        <f>'11M - LPS'!CG136</f>
        <v>7.4875486989532539E-3</v>
      </c>
      <c r="CH136" s="440">
        <f>'11M - LPS'!CH136</f>
        <v>5.4381227501447017E-3</v>
      </c>
    </row>
    <row r="137" spans="1:86" hidden="1" x14ac:dyDescent="0.3">
      <c r="A137" s="581"/>
      <c r="B137" s="94" t="s">
        <v>24</v>
      </c>
      <c r="C137" s="417">
        <f>'11M - LPS'!C137</f>
        <v>6.0073596766950631E-3</v>
      </c>
      <c r="D137" s="417">
        <f>'11M - LPS'!D137</f>
        <v>5.9112974915953411E-3</v>
      </c>
      <c r="E137" s="417">
        <f>'11M - LPS'!E137</f>
        <v>6.725503249182755E-3</v>
      </c>
      <c r="F137" s="417">
        <f>'11M - LPS'!F137</f>
        <v>6.3427155477634566E-3</v>
      </c>
      <c r="G137" s="417">
        <f>'11M - LPS'!G137</f>
        <v>8.249339219814052E-3</v>
      </c>
      <c r="H137" s="417">
        <f>'11M - LPS'!H137</f>
        <v>2.4892836088167204E-2</v>
      </c>
      <c r="I137" s="440">
        <f>'11M - LPS'!I137</f>
        <v>2.7948231710505797E-2</v>
      </c>
      <c r="J137" s="440">
        <f>'11M - LPS'!J137</f>
        <v>2.6917776928792127E-2</v>
      </c>
      <c r="K137" s="440">
        <f>'11M - LPS'!K137</f>
        <v>2.6315188071380863E-2</v>
      </c>
      <c r="L137" s="440">
        <f>'11M - LPS'!L137</f>
        <v>1.1381656741662681E-2</v>
      </c>
      <c r="M137" s="440">
        <f>'11M - LPS'!M137</f>
        <v>7.4875486989532539E-3</v>
      </c>
      <c r="N137" s="440">
        <f>'11M - LPS'!N137</f>
        <v>5.4381227501447017E-3</v>
      </c>
      <c r="O137" s="440">
        <f>'11M - LPS'!O137</f>
        <v>5.1790164517634936E-3</v>
      </c>
      <c r="P137" s="440">
        <f>'11M - LPS'!P137</f>
        <v>4.4535399038463826E-3</v>
      </c>
      <c r="Q137" s="440">
        <f>'11M - LPS'!Q137</f>
        <v>5.3448739748747443E-3</v>
      </c>
      <c r="R137" s="440">
        <f>'11M - LPS'!R137</f>
        <v>8.1888416498963629E-3</v>
      </c>
      <c r="S137" s="440">
        <f>'11M - LPS'!S137</f>
        <v>1.1133502416075134E-2</v>
      </c>
      <c r="T137" s="440">
        <f>'11M - LPS'!T137</f>
        <v>2.8135807134198595E-2</v>
      </c>
      <c r="U137" s="440">
        <f>'11M - LPS'!U137</f>
        <v>2.7948231710505797E-2</v>
      </c>
      <c r="V137" s="440">
        <f>'11M - LPS'!V137</f>
        <v>2.6917776928792127E-2</v>
      </c>
      <c r="W137" s="440">
        <f>'11M - LPS'!W137</f>
        <v>2.6315188071380863E-2</v>
      </c>
      <c r="X137" s="440">
        <f>'11M - LPS'!X137</f>
        <v>1.1381656741662681E-2</v>
      </c>
      <c r="Y137" s="440">
        <f>'11M - LPS'!Y137</f>
        <v>7.4875486989532539E-3</v>
      </c>
      <c r="Z137" s="440">
        <f>'11M - LPS'!Z137</f>
        <v>5.4381227501447017E-3</v>
      </c>
      <c r="AA137" s="440">
        <f>'11M - LPS'!AA137</f>
        <v>5.1790164517634936E-3</v>
      </c>
      <c r="AB137" s="440">
        <f>'11M - LPS'!AB137</f>
        <v>4.4535399038463826E-3</v>
      </c>
      <c r="AC137" s="440">
        <f>'11M - LPS'!AC137</f>
        <v>5.3448739748747443E-3</v>
      </c>
      <c r="AD137" s="440">
        <f>'11M - LPS'!AD137</f>
        <v>8.1888416498963629E-3</v>
      </c>
      <c r="AE137" s="440">
        <f>'11M - LPS'!AE137</f>
        <v>1.1133502416075134E-2</v>
      </c>
      <c r="AF137" s="440">
        <f>'11M - LPS'!AF137</f>
        <v>2.8135807134198595E-2</v>
      </c>
      <c r="AG137" s="440">
        <f>'11M - LPS'!AG137</f>
        <v>2.7948231710505797E-2</v>
      </c>
      <c r="AH137" s="440">
        <f>'11M - LPS'!AH137</f>
        <v>2.6917776928792127E-2</v>
      </c>
      <c r="AI137" s="440">
        <f>'11M - LPS'!AI137</f>
        <v>2.6315188071380863E-2</v>
      </c>
      <c r="AJ137" s="440">
        <f>'11M - LPS'!AJ137</f>
        <v>1.1381656741662681E-2</v>
      </c>
      <c r="AK137" s="440">
        <f>'11M - LPS'!AK137</f>
        <v>7.4875486989532539E-3</v>
      </c>
      <c r="AL137" s="440">
        <f>'11M - LPS'!AL137</f>
        <v>5.4381227501447017E-3</v>
      </c>
      <c r="AM137" s="440">
        <f>'11M - LPS'!AM137</f>
        <v>5.1790164517634936E-3</v>
      </c>
      <c r="AN137" s="440">
        <f>'11M - LPS'!AN137</f>
        <v>4.4535399038463826E-3</v>
      </c>
      <c r="AO137" s="440">
        <f>'11M - LPS'!AO137</f>
        <v>5.3448739748747443E-3</v>
      </c>
      <c r="AP137" s="440">
        <f>'11M - LPS'!AP137</f>
        <v>8.1888416498963629E-3</v>
      </c>
      <c r="AQ137" s="440">
        <f>'11M - LPS'!AQ137</f>
        <v>1.1133502416075134E-2</v>
      </c>
      <c r="AR137" s="440">
        <f>'11M - LPS'!AR137</f>
        <v>2.8135807134198595E-2</v>
      </c>
      <c r="AS137" s="440">
        <f>'11M - LPS'!AS137</f>
        <v>2.7948231710505797E-2</v>
      </c>
      <c r="AT137" s="440">
        <f>'11M - LPS'!AT137</f>
        <v>2.6917776928792127E-2</v>
      </c>
      <c r="AU137" s="440">
        <f>'11M - LPS'!AU137</f>
        <v>2.6315188071380863E-2</v>
      </c>
      <c r="AV137" s="440">
        <f>'11M - LPS'!AV137</f>
        <v>1.1381656741662681E-2</v>
      </c>
      <c r="AW137" s="440">
        <f>'11M - LPS'!AW137</f>
        <v>7.4875486989532539E-3</v>
      </c>
      <c r="AX137" s="440">
        <f>'11M - LPS'!AX137</f>
        <v>5.4381227501447017E-3</v>
      </c>
      <c r="AY137" s="440">
        <f>'11M - LPS'!AY137</f>
        <v>5.1790164517634936E-3</v>
      </c>
      <c r="AZ137" s="440">
        <f>'11M - LPS'!AZ137</f>
        <v>4.4535399038463826E-3</v>
      </c>
      <c r="BA137" s="440">
        <f>'11M - LPS'!BA137</f>
        <v>5.3448739748747443E-3</v>
      </c>
      <c r="BB137" s="440">
        <f>'11M - LPS'!BB137</f>
        <v>8.1888416498963629E-3</v>
      </c>
      <c r="BC137" s="440">
        <f>'11M - LPS'!BC137</f>
        <v>1.1133502416075134E-2</v>
      </c>
      <c r="BD137" s="440">
        <f>'11M - LPS'!BD137</f>
        <v>2.8135807134198595E-2</v>
      </c>
      <c r="BE137" s="440">
        <f>'11M - LPS'!BE137</f>
        <v>2.7948231710505797E-2</v>
      </c>
      <c r="BF137" s="440">
        <f>'11M - LPS'!BF137</f>
        <v>2.6917776928792127E-2</v>
      </c>
      <c r="BG137" s="440">
        <f>'11M - LPS'!BG137</f>
        <v>2.6315188071380863E-2</v>
      </c>
      <c r="BH137" s="440">
        <f>'11M - LPS'!BH137</f>
        <v>1.1381656741662681E-2</v>
      </c>
      <c r="BI137" s="440">
        <f>'11M - LPS'!BI137</f>
        <v>7.4875486989532539E-3</v>
      </c>
      <c r="BJ137" s="440">
        <f>'11M - LPS'!BJ137</f>
        <v>5.4381227501447017E-3</v>
      </c>
      <c r="BK137" s="440">
        <f>'11M - LPS'!BK137</f>
        <v>5.1790164517634936E-3</v>
      </c>
      <c r="BL137" s="440">
        <f>'11M - LPS'!BL137</f>
        <v>4.4535399038463826E-3</v>
      </c>
      <c r="BM137" s="440">
        <f>'11M - LPS'!BM137</f>
        <v>5.3448739748747443E-3</v>
      </c>
      <c r="BN137" s="440">
        <f>'11M - LPS'!BN137</f>
        <v>8.1888416498963629E-3</v>
      </c>
      <c r="BO137" s="440">
        <f>'11M - LPS'!BO137</f>
        <v>1.1133502416075134E-2</v>
      </c>
      <c r="BP137" s="440">
        <f>'11M - LPS'!BP137</f>
        <v>2.8135807134198595E-2</v>
      </c>
      <c r="BQ137" s="440">
        <f>'11M - LPS'!BQ137</f>
        <v>2.7948231710505797E-2</v>
      </c>
      <c r="BR137" s="440">
        <f>'11M - LPS'!BR137</f>
        <v>2.6917776928792127E-2</v>
      </c>
      <c r="BS137" s="440">
        <f>'11M - LPS'!BS137</f>
        <v>2.6315188071380863E-2</v>
      </c>
      <c r="BT137" s="440">
        <f>'11M - LPS'!BT137</f>
        <v>1.1381656741662681E-2</v>
      </c>
      <c r="BU137" s="440">
        <f>'11M - LPS'!BU137</f>
        <v>7.4875486989532539E-3</v>
      </c>
      <c r="BV137" s="440">
        <f>'11M - LPS'!BV137</f>
        <v>5.4381227501447017E-3</v>
      </c>
      <c r="BW137" s="440">
        <f>'11M - LPS'!BW137</f>
        <v>5.1790164517634936E-3</v>
      </c>
      <c r="BX137" s="440">
        <f>'11M - LPS'!BX137</f>
        <v>4.4535399038463826E-3</v>
      </c>
      <c r="BY137" s="440">
        <f>'11M - LPS'!BY137</f>
        <v>5.3448739748747443E-3</v>
      </c>
      <c r="BZ137" s="440">
        <f>'11M - LPS'!BZ137</f>
        <v>8.1888416498963629E-3</v>
      </c>
      <c r="CA137" s="440">
        <f>'11M - LPS'!CA137</f>
        <v>1.1133502416075134E-2</v>
      </c>
      <c r="CB137" s="440">
        <f>'11M - LPS'!CB137</f>
        <v>2.8135807134198595E-2</v>
      </c>
      <c r="CC137" s="440">
        <f>'11M - LPS'!CC137</f>
        <v>2.7948231710505797E-2</v>
      </c>
      <c r="CD137" s="440">
        <f>'11M - LPS'!CD137</f>
        <v>2.6917776928792127E-2</v>
      </c>
      <c r="CE137" s="440">
        <f>'11M - LPS'!CE137</f>
        <v>2.6315188071380863E-2</v>
      </c>
      <c r="CF137" s="440">
        <f>'11M - LPS'!CF137</f>
        <v>1.1381656741662681E-2</v>
      </c>
      <c r="CG137" s="440">
        <f>'11M - LPS'!CG137</f>
        <v>7.4875486989532539E-3</v>
      </c>
      <c r="CH137" s="440">
        <f>'11M - LPS'!CH137</f>
        <v>5.4381227501447017E-3</v>
      </c>
    </row>
    <row r="138" spans="1:86" hidden="1" x14ac:dyDescent="0.3">
      <c r="A138" s="581"/>
      <c r="B138" s="94" t="s">
        <v>7</v>
      </c>
      <c r="C138" s="417">
        <f>'11M - LPS'!C138</f>
        <v>4.8739175816170724E-3</v>
      </c>
      <c r="D138" s="417">
        <f>'11M - LPS'!D138</f>
        <v>4.8237156579574343E-3</v>
      </c>
      <c r="E138" s="417">
        <f>'11M - LPS'!E138</f>
        <v>6.4543647711206445E-3</v>
      </c>
      <c r="F138" s="417">
        <f>'11M - LPS'!F138</f>
        <v>6.0515812757535557E-3</v>
      </c>
      <c r="G138" s="417">
        <f>'11M - LPS'!G138</f>
        <v>7.0754880427122673E-3</v>
      </c>
      <c r="H138" s="417">
        <f>'11M - LPS'!H138</f>
        <v>2.2232951543877017E-2</v>
      </c>
      <c r="I138" s="440">
        <f>'11M - LPS'!I138</f>
        <v>2.2178160710764786E-2</v>
      </c>
      <c r="J138" s="440">
        <f>'11M - LPS'!J138</f>
        <v>2.2654006390072385E-2</v>
      </c>
      <c r="K138" s="440">
        <f>'11M - LPS'!K138</f>
        <v>2.2492729129305875E-2</v>
      </c>
      <c r="L138" s="440">
        <f>'11M - LPS'!L138</f>
        <v>9.6617064754732328E-3</v>
      </c>
      <c r="M138" s="440">
        <f>'11M - LPS'!M138</f>
        <v>5.9962443841583193E-3</v>
      </c>
      <c r="N138" s="440">
        <f>'11M - LPS'!N138</f>
        <v>4.6545486094408247E-3</v>
      </c>
      <c r="O138" s="440">
        <f>'11M - LPS'!O138</f>
        <v>4.1978074213364176E-3</v>
      </c>
      <c r="P138" s="440">
        <f>'11M - LPS'!P138</f>
        <v>3.62685827880642E-3</v>
      </c>
      <c r="Q138" s="440">
        <f>'11M - LPS'!Q138</f>
        <v>5.1252510067187427E-3</v>
      </c>
      <c r="R138" s="440">
        <f>'11M - LPS'!R138</f>
        <v>7.8076242028307609E-3</v>
      </c>
      <c r="S138" s="440">
        <f>'11M - LPS'!S138</f>
        <v>9.4170548515908146E-3</v>
      </c>
      <c r="T138" s="440">
        <f>'11M - LPS'!T138</f>
        <v>2.5106437862780884E-2</v>
      </c>
      <c r="U138" s="440">
        <f>'11M - LPS'!U138</f>
        <v>2.2178160710764786E-2</v>
      </c>
      <c r="V138" s="440">
        <f>'11M - LPS'!V138</f>
        <v>2.2654006390072385E-2</v>
      </c>
      <c r="W138" s="440">
        <f>'11M - LPS'!W138</f>
        <v>2.2492729129305875E-2</v>
      </c>
      <c r="X138" s="440">
        <f>'11M - LPS'!X138</f>
        <v>9.6617064754732328E-3</v>
      </c>
      <c r="Y138" s="440">
        <f>'11M - LPS'!Y138</f>
        <v>5.9962443841583193E-3</v>
      </c>
      <c r="Z138" s="440">
        <f>'11M - LPS'!Z138</f>
        <v>4.6545486094408247E-3</v>
      </c>
      <c r="AA138" s="440">
        <f>'11M - LPS'!AA138</f>
        <v>4.1978074213364176E-3</v>
      </c>
      <c r="AB138" s="440">
        <f>'11M - LPS'!AB138</f>
        <v>3.62685827880642E-3</v>
      </c>
      <c r="AC138" s="440">
        <f>'11M - LPS'!AC138</f>
        <v>5.1252510067187427E-3</v>
      </c>
      <c r="AD138" s="440">
        <f>'11M - LPS'!AD138</f>
        <v>7.8076242028307609E-3</v>
      </c>
      <c r="AE138" s="440">
        <f>'11M - LPS'!AE138</f>
        <v>9.4170548515908146E-3</v>
      </c>
      <c r="AF138" s="440">
        <f>'11M - LPS'!AF138</f>
        <v>2.5106437862780884E-2</v>
      </c>
      <c r="AG138" s="440">
        <f>'11M - LPS'!AG138</f>
        <v>2.2178160710764786E-2</v>
      </c>
      <c r="AH138" s="440">
        <f>'11M - LPS'!AH138</f>
        <v>2.2654006390072385E-2</v>
      </c>
      <c r="AI138" s="440">
        <f>'11M - LPS'!AI138</f>
        <v>2.2492729129305875E-2</v>
      </c>
      <c r="AJ138" s="440">
        <f>'11M - LPS'!AJ138</f>
        <v>9.6617064754732328E-3</v>
      </c>
      <c r="AK138" s="440">
        <f>'11M - LPS'!AK138</f>
        <v>5.9962443841583193E-3</v>
      </c>
      <c r="AL138" s="440">
        <f>'11M - LPS'!AL138</f>
        <v>4.6545486094408247E-3</v>
      </c>
      <c r="AM138" s="440">
        <f>'11M - LPS'!AM138</f>
        <v>4.1978074213364176E-3</v>
      </c>
      <c r="AN138" s="440">
        <f>'11M - LPS'!AN138</f>
        <v>3.62685827880642E-3</v>
      </c>
      <c r="AO138" s="440">
        <f>'11M - LPS'!AO138</f>
        <v>5.1252510067187427E-3</v>
      </c>
      <c r="AP138" s="440">
        <f>'11M - LPS'!AP138</f>
        <v>7.8076242028307609E-3</v>
      </c>
      <c r="AQ138" s="440">
        <f>'11M - LPS'!AQ138</f>
        <v>9.4170548515908146E-3</v>
      </c>
      <c r="AR138" s="440">
        <f>'11M - LPS'!AR138</f>
        <v>2.5106437862780884E-2</v>
      </c>
      <c r="AS138" s="440">
        <f>'11M - LPS'!AS138</f>
        <v>2.2178160710764786E-2</v>
      </c>
      <c r="AT138" s="440">
        <f>'11M - LPS'!AT138</f>
        <v>2.2654006390072385E-2</v>
      </c>
      <c r="AU138" s="440">
        <f>'11M - LPS'!AU138</f>
        <v>2.2492729129305875E-2</v>
      </c>
      <c r="AV138" s="440">
        <f>'11M - LPS'!AV138</f>
        <v>9.6617064754732328E-3</v>
      </c>
      <c r="AW138" s="440">
        <f>'11M - LPS'!AW138</f>
        <v>5.9962443841583193E-3</v>
      </c>
      <c r="AX138" s="440">
        <f>'11M - LPS'!AX138</f>
        <v>4.6545486094408247E-3</v>
      </c>
      <c r="AY138" s="440">
        <f>'11M - LPS'!AY138</f>
        <v>4.1978074213364176E-3</v>
      </c>
      <c r="AZ138" s="440">
        <f>'11M - LPS'!AZ138</f>
        <v>3.62685827880642E-3</v>
      </c>
      <c r="BA138" s="440">
        <f>'11M - LPS'!BA138</f>
        <v>5.1252510067187427E-3</v>
      </c>
      <c r="BB138" s="440">
        <f>'11M - LPS'!BB138</f>
        <v>7.8076242028307609E-3</v>
      </c>
      <c r="BC138" s="440">
        <f>'11M - LPS'!BC138</f>
        <v>9.4170548515908146E-3</v>
      </c>
      <c r="BD138" s="440">
        <f>'11M - LPS'!BD138</f>
        <v>2.5106437862780884E-2</v>
      </c>
      <c r="BE138" s="440">
        <f>'11M - LPS'!BE138</f>
        <v>2.2178160710764786E-2</v>
      </c>
      <c r="BF138" s="440">
        <f>'11M - LPS'!BF138</f>
        <v>2.2654006390072385E-2</v>
      </c>
      <c r="BG138" s="440">
        <f>'11M - LPS'!BG138</f>
        <v>2.2492729129305875E-2</v>
      </c>
      <c r="BH138" s="440">
        <f>'11M - LPS'!BH138</f>
        <v>9.6617064754732328E-3</v>
      </c>
      <c r="BI138" s="440">
        <f>'11M - LPS'!BI138</f>
        <v>5.9962443841583193E-3</v>
      </c>
      <c r="BJ138" s="440">
        <f>'11M - LPS'!BJ138</f>
        <v>4.6545486094408247E-3</v>
      </c>
      <c r="BK138" s="440">
        <f>'11M - LPS'!BK138</f>
        <v>4.1978074213364176E-3</v>
      </c>
      <c r="BL138" s="440">
        <f>'11M - LPS'!BL138</f>
        <v>3.62685827880642E-3</v>
      </c>
      <c r="BM138" s="440">
        <f>'11M - LPS'!BM138</f>
        <v>5.1252510067187427E-3</v>
      </c>
      <c r="BN138" s="440">
        <f>'11M - LPS'!BN138</f>
        <v>7.8076242028307609E-3</v>
      </c>
      <c r="BO138" s="440">
        <f>'11M - LPS'!BO138</f>
        <v>9.4170548515908146E-3</v>
      </c>
      <c r="BP138" s="440">
        <f>'11M - LPS'!BP138</f>
        <v>2.5106437862780884E-2</v>
      </c>
      <c r="BQ138" s="440">
        <f>'11M - LPS'!BQ138</f>
        <v>2.2178160710764786E-2</v>
      </c>
      <c r="BR138" s="440">
        <f>'11M - LPS'!BR138</f>
        <v>2.2654006390072385E-2</v>
      </c>
      <c r="BS138" s="440">
        <f>'11M - LPS'!BS138</f>
        <v>2.2492729129305875E-2</v>
      </c>
      <c r="BT138" s="440">
        <f>'11M - LPS'!BT138</f>
        <v>9.6617064754732328E-3</v>
      </c>
      <c r="BU138" s="440">
        <f>'11M - LPS'!BU138</f>
        <v>5.9962443841583193E-3</v>
      </c>
      <c r="BV138" s="440">
        <f>'11M - LPS'!BV138</f>
        <v>4.6545486094408247E-3</v>
      </c>
      <c r="BW138" s="440">
        <f>'11M - LPS'!BW138</f>
        <v>4.1978074213364176E-3</v>
      </c>
      <c r="BX138" s="440">
        <f>'11M - LPS'!BX138</f>
        <v>3.62685827880642E-3</v>
      </c>
      <c r="BY138" s="440">
        <f>'11M - LPS'!BY138</f>
        <v>5.1252510067187427E-3</v>
      </c>
      <c r="BZ138" s="440">
        <f>'11M - LPS'!BZ138</f>
        <v>7.8076242028307609E-3</v>
      </c>
      <c r="CA138" s="440">
        <f>'11M - LPS'!CA138</f>
        <v>9.4170548515908146E-3</v>
      </c>
      <c r="CB138" s="440">
        <f>'11M - LPS'!CB138</f>
        <v>2.5106437862780884E-2</v>
      </c>
      <c r="CC138" s="440">
        <f>'11M - LPS'!CC138</f>
        <v>2.2178160710764786E-2</v>
      </c>
      <c r="CD138" s="440">
        <f>'11M - LPS'!CD138</f>
        <v>2.2654006390072385E-2</v>
      </c>
      <c r="CE138" s="440">
        <f>'11M - LPS'!CE138</f>
        <v>2.2492729129305875E-2</v>
      </c>
      <c r="CF138" s="440">
        <f>'11M - LPS'!CF138</f>
        <v>9.6617064754732328E-3</v>
      </c>
      <c r="CG138" s="440">
        <f>'11M - LPS'!CG138</f>
        <v>5.9962443841583193E-3</v>
      </c>
      <c r="CH138" s="440">
        <f>'11M - LPS'!CH138</f>
        <v>4.6545486094408247E-3</v>
      </c>
    </row>
    <row r="139" spans="1:86" ht="15" hidden="1" thickBot="1" x14ac:dyDescent="0.35">
      <c r="A139" s="582"/>
      <c r="B139" s="96" t="s">
        <v>8</v>
      </c>
      <c r="C139" s="417">
        <f>'11M - LPS'!C139</f>
        <v>4.8402817402386882E-3</v>
      </c>
      <c r="D139" s="417">
        <f>'11M - LPS'!D139</f>
        <v>4.80372850278707E-3</v>
      </c>
      <c r="E139" s="417">
        <f>'11M - LPS'!E139</f>
        <v>8.0801115577170193E-3</v>
      </c>
      <c r="F139" s="417">
        <f>'11M - LPS'!F139</f>
        <v>8.3496384436210526E-3</v>
      </c>
      <c r="G139" s="417">
        <f>'11M - LPS'!G139</f>
        <v>9.5089416547823949E-3</v>
      </c>
      <c r="H139" s="417">
        <f>'11M - LPS'!H139</f>
        <v>3.3028576988448091E-2</v>
      </c>
      <c r="I139" s="440">
        <f>'11M - LPS'!I139</f>
        <v>2.5251205639474424E-2</v>
      </c>
      <c r="J139" s="440">
        <f>'11M - LPS'!J139</f>
        <v>2.9647617073440619E-2</v>
      </c>
      <c r="K139" s="440">
        <f>'11M - LPS'!K139</f>
        <v>3.0755851233122439E-2</v>
      </c>
      <c r="L139" s="440">
        <f>'11M - LPS'!L139</f>
        <v>1.395855439730578E-2</v>
      </c>
      <c r="M139" s="440">
        <f>'11M - LPS'!M139</f>
        <v>6.7656709561020297E-3</v>
      </c>
      <c r="N139" s="440">
        <f>'11M - LPS'!N139</f>
        <v>6.258282501029523E-3</v>
      </c>
      <c r="O139" s="440">
        <f>'11M - LPS'!O139</f>
        <v>4.168806268891689E-3</v>
      </c>
      <c r="P139" s="440">
        <f>'11M - LPS'!P139</f>
        <v>3.611890919914768E-3</v>
      </c>
      <c r="Q139" s="440">
        <f>'11M - LPS'!Q139</f>
        <v>6.4434617570463962E-3</v>
      </c>
      <c r="R139" s="440">
        <f>'11M - LPS'!R139</f>
        <v>1.0823851108647706E-2</v>
      </c>
      <c r="S139" s="440">
        <f>'11M - LPS'!S139</f>
        <v>1.2935437273730881E-2</v>
      </c>
      <c r="T139" s="440">
        <f>'11M - LPS'!T139</f>
        <v>3.7334238208820841E-2</v>
      </c>
      <c r="U139" s="440">
        <f>'11M - LPS'!U139</f>
        <v>2.5251205639474424E-2</v>
      </c>
      <c r="V139" s="440">
        <f>'11M - LPS'!V139</f>
        <v>2.9647617073440619E-2</v>
      </c>
      <c r="W139" s="440">
        <f>'11M - LPS'!W139</f>
        <v>3.0755851233122439E-2</v>
      </c>
      <c r="X139" s="440">
        <f>'11M - LPS'!X139</f>
        <v>1.395855439730578E-2</v>
      </c>
      <c r="Y139" s="440">
        <f>'11M - LPS'!Y139</f>
        <v>6.7656709561020297E-3</v>
      </c>
      <c r="Z139" s="440">
        <f>'11M - LPS'!Z139</f>
        <v>6.258282501029523E-3</v>
      </c>
      <c r="AA139" s="440">
        <f>'11M - LPS'!AA139</f>
        <v>4.168806268891689E-3</v>
      </c>
      <c r="AB139" s="440">
        <f>'11M - LPS'!AB139</f>
        <v>3.611890919914768E-3</v>
      </c>
      <c r="AC139" s="440">
        <f>'11M - LPS'!AC139</f>
        <v>6.4434617570463962E-3</v>
      </c>
      <c r="AD139" s="440">
        <f>'11M - LPS'!AD139</f>
        <v>1.0823851108647706E-2</v>
      </c>
      <c r="AE139" s="440">
        <f>'11M - LPS'!AE139</f>
        <v>1.2935437273730881E-2</v>
      </c>
      <c r="AF139" s="440">
        <f>'11M - LPS'!AF139</f>
        <v>3.7334238208820841E-2</v>
      </c>
      <c r="AG139" s="440">
        <f>'11M - LPS'!AG139</f>
        <v>2.5251205639474424E-2</v>
      </c>
      <c r="AH139" s="440">
        <f>'11M - LPS'!AH139</f>
        <v>2.9647617073440619E-2</v>
      </c>
      <c r="AI139" s="440">
        <f>'11M - LPS'!AI139</f>
        <v>3.0755851233122439E-2</v>
      </c>
      <c r="AJ139" s="440">
        <f>'11M - LPS'!AJ139</f>
        <v>1.395855439730578E-2</v>
      </c>
      <c r="AK139" s="440">
        <f>'11M - LPS'!AK139</f>
        <v>6.7656709561020297E-3</v>
      </c>
      <c r="AL139" s="440">
        <f>'11M - LPS'!AL139</f>
        <v>6.258282501029523E-3</v>
      </c>
      <c r="AM139" s="440">
        <f>'11M - LPS'!AM139</f>
        <v>4.168806268891689E-3</v>
      </c>
      <c r="AN139" s="440">
        <f>'11M - LPS'!AN139</f>
        <v>3.611890919914768E-3</v>
      </c>
      <c r="AO139" s="440">
        <f>'11M - LPS'!AO139</f>
        <v>6.4434617570463962E-3</v>
      </c>
      <c r="AP139" s="440">
        <f>'11M - LPS'!AP139</f>
        <v>1.0823851108647706E-2</v>
      </c>
      <c r="AQ139" s="440">
        <f>'11M - LPS'!AQ139</f>
        <v>1.2935437273730881E-2</v>
      </c>
      <c r="AR139" s="440">
        <f>'11M - LPS'!AR139</f>
        <v>3.7334238208820841E-2</v>
      </c>
      <c r="AS139" s="440">
        <f>'11M - LPS'!AS139</f>
        <v>2.5251205639474424E-2</v>
      </c>
      <c r="AT139" s="440">
        <f>'11M - LPS'!AT139</f>
        <v>2.9647617073440619E-2</v>
      </c>
      <c r="AU139" s="440">
        <f>'11M - LPS'!AU139</f>
        <v>3.0755851233122439E-2</v>
      </c>
      <c r="AV139" s="440">
        <f>'11M - LPS'!AV139</f>
        <v>1.395855439730578E-2</v>
      </c>
      <c r="AW139" s="440">
        <f>'11M - LPS'!AW139</f>
        <v>6.7656709561020297E-3</v>
      </c>
      <c r="AX139" s="440">
        <f>'11M - LPS'!AX139</f>
        <v>6.258282501029523E-3</v>
      </c>
      <c r="AY139" s="440">
        <f>'11M - LPS'!AY139</f>
        <v>4.168806268891689E-3</v>
      </c>
      <c r="AZ139" s="440">
        <f>'11M - LPS'!AZ139</f>
        <v>3.611890919914768E-3</v>
      </c>
      <c r="BA139" s="440">
        <f>'11M - LPS'!BA139</f>
        <v>6.4434617570463962E-3</v>
      </c>
      <c r="BB139" s="440">
        <f>'11M - LPS'!BB139</f>
        <v>1.0823851108647706E-2</v>
      </c>
      <c r="BC139" s="440">
        <f>'11M - LPS'!BC139</f>
        <v>1.2935437273730881E-2</v>
      </c>
      <c r="BD139" s="440">
        <f>'11M - LPS'!BD139</f>
        <v>3.7334238208820841E-2</v>
      </c>
      <c r="BE139" s="440">
        <f>'11M - LPS'!BE139</f>
        <v>2.5251205639474424E-2</v>
      </c>
      <c r="BF139" s="440">
        <f>'11M - LPS'!BF139</f>
        <v>2.9647617073440619E-2</v>
      </c>
      <c r="BG139" s="440">
        <f>'11M - LPS'!BG139</f>
        <v>3.0755851233122439E-2</v>
      </c>
      <c r="BH139" s="440">
        <f>'11M - LPS'!BH139</f>
        <v>1.395855439730578E-2</v>
      </c>
      <c r="BI139" s="440">
        <f>'11M - LPS'!BI139</f>
        <v>6.7656709561020297E-3</v>
      </c>
      <c r="BJ139" s="440">
        <f>'11M - LPS'!BJ139</f>
        <v>6.258282501029523E-3</v>
      </c>
      <c r="BK139" s="440">
        <f>'11M - LPS'!BK139</f>
        <v>4.168806268891689E-3</v>
      </c>
      <c r="BL139" s="440">
        <f>'11M - LPS'!BL139</f>
        <v>3.611890919914768E-3</v>
      </c>
      <c r="BM139" s="440">
        <f>'11M - LPS'!BM139</f>
        <v>6.4434617570463962E-3</v>
      </c>
      <c r="BN139" s="440">
        <f>'11M - LPS'!BN139</f>
        <v>1.0823851108647706E-2</v>
      </c>
      <c r="BO139" s="440">
        <f>'11M - LPS'!BO139</f>
        <v>1.2935437273730881E-2</v>
      </c>
      <c r="BP139" s="440">
        <f>'11M - LPS'!BP139</f>
        <v>3.7334238208820841E-2</v>
      </c>
      <c r="BQ139" s="440">
        <f>'11M - LPS'!BQ139</f>
        <v>2.5251205639474424E-2</v>
      </c>
      <c r="BR139" s="440">
        <f>'11M - LPS'!BR139</f>
        <v>2.9647617073440619E-2</v>
      </c>
      <c r="BS139" s="440">
        <f>'11M - LPS'!BS139</f>
        <v>3.0755851233122439E-2</v>
      </c>
      <c r="BT139" s="440">
        <f>'11M - LPS'!BT139</f>
        <v>1.395855439730578E-2</v>
      </c>
      <c r="BU139" s="440">
        <f>'11M - LPS'!BU139</f>
        <v>6.7656709561020297E-3</v>
      </c>
      <c r="BV139" s="440">
        <f>'11M - LPS'!BV139</f>
        <v>6.258282501029523E-3</v>
      </c>
      <c r="BW139" s="440">
        <f>'11M - LPS'!BW139</f>
        <v>4.168806268891689E-3</v>
      </c>
      <c r="BX139" s="440">
        <f>'11M - LPS'!BX139</f>
        <v>3.611890919914768E-3</v>
      </c>
      <c r="BY139" s="440">
        <f>'11M - LPS'!BY139</f>
        <v>6.4434617570463962E-3</v>
      </c>
      <c r="BZ139" s="440">
        <f>'11M - LPS'!BZ139</f>
        <v>1.0823851108647706E-2</v>
      </c>
      <c r="CA139" s="440">
        <f>'11M - LPS'!CA139</f>
        <v>1.2935437273730881E-2</v>
      </c>
      <c r="CB139" s="440">
        <f>'11M - LPS'!CB139</f>
        <v>3.7334238208820841E-2</v>
      </c>
      <c r="CC139" s="440">
        <f>'11M - LPS'!CC139</f>
        <v>2.5251205639474424E-2</v>
      </c>
      <c r="CD139" s="440">
        <f>'11M - LPS'!CD139</f>
        <v>2.9647617073440619E-2</v>
      </c>
      <c r="CE139" s="440">
        <f>'11M - LPS'!CE139</f>
        <v>3.0755851233122439E-2</v>
      </c>
      <c r="CF139" s="440">
        <f>'11M - LPS'!CF139</f>
        <v>1.395855439730578E-2</v>
      </c>
      <c r="CG139" s="440">
        <f>'11M - LPS'!CG139</f>
        <v>6.7656709561020297E-3</v>
      </c>
      <c r="CH139" s="440">
        <f>'11M - LPS'!CH139</f>
        <v>6.258282501029523E-3</v>
      </c>
    </row>
    <row r="140" spans="1:86" hidden="1" x14ac:dyDescent="0.3"/>
    <row r="141" spans="1:86" ht="15" hidden="1" thickBot="1" x14ac:dyDescent="0.35">
      <c r="A141" s="203" t="s">
        <v>180</v>
      </c>
      <c r="B141" s="113"/>
      <c r="C141" s="116"/>
      <c r="D141" s="116"/>
      <c r="E141" s="116"/>
      <c r="F141" s="116"/>
      <c r="G141" s="116"/>
      <c r="H141" s="116"/>
      <c r="I141" s="116"/>
      <c r="J141" s="116"/>
      <c r="K141" s="116"/>
      <c r="L141" s="116"/>
      <c r="M141" s="116"/>
      <c r="N141" s="116"/>
    </row>
    <row r="142" spans="1:86" ht="16.2" hidden="1" thickBot="1" x14ac:dyDescent="0.35">
      <c r="A142" s="570" t="s">
        <v>127</v>
      </c>
      <c r="B142" s="307" t="s">
        <v>124</v>
      </c>
      <c r="C142" s="174">
        <f>C$4</f>
        <v>44927</v>
      </c>
      <c r="D142" s="174">
        <f t="shared" ref="D142:BO142" si="165">D$4</f>
        <v>44958</v>
      </c>
      <c r="E142" s="174">
        <f t="shared" si="165"/>
        <v>44986</v>
      </c>
      <c r="F142" s="174">
        <f t="shared" si="165"/>
        <v>45017</v>
      </c>
      <c r="G142" s="174">
        <f t="shared" si="165"/>
        <v>45047</v>
      </c>
      <c r="H142" s="174">
        <f t="shared" si="165"/>
        <v>45078</v>
      </c>
      <c r="I142" s="174">
        <f t="shared" si="165"/>
        <v>45108</v>
      </c>
      <c r="J142" s="174">
        <f t="shared" si="165"/>
        <v>45139</v>
      </c>
      <c r="K142" s="174">
        <f t="shared" si="165"/>
        <v>45170</v>
      </c>
      <c r="L142" s="174">
        <f t="shared" si="165"/>
        <v>45200</v>
      </c>
      <c r="M142" s="174">
        <f t="shared" si="165"/>
        <v>45231</v>
      </c>
      <c r="N142" s="174">
        <f t="shared" si="165"/>
        <v>45261</v>
      </c>
      <c r="O142" s="174">
        <f t="shared" si="165"/>
        <v>45292</v>
      </c>
      <c r="P142" s="174">
        <f t="shared" si="165"/>
        <v>45323</v>
      </c>
      <c r="Q142" s="174">
        <f t="shared" si="165"/>
        <v>45352</v>
      </c>
      <c r="R142" s="174">
        <f t="shared" si="165"/>
        <v>45383</v>
      </c>
      <c r="S142" s="174">
        <f t="shared" si="165"/>
        <v>45413</v>
      </c>
      <c r="T142" s="174">
        <f t="shared" si="165"/>
        <v>45444</v>
      </c>
      <c r="U142" s="174">
        <f t="shared" si="165"/>
        <v>45474</v>
      </c>
      <c r="V142" s="174">
        <f t="shared" si="165"/>
        <v>45505</v>
      </c>
      <c r="W142" s="174">
        <f t="shared" si="165"/>
        <v>45536</v>
      </c>
      <c r="X142" s="174">
        <f t="shared" si="165"/>
        <v>45566</v>
      </c>
      <c r="Y142" s="174">
        <f t="shared" si="165"/>
        <v>45597</v>
      </c>
      <c r="Z142" s="174">
        <f t="shared" si="165"/>
        <v>45627</v>
      </c>
      <c r="AA142" s="174">
        <f t="shared" si="165"/>
        <v>45658</v>
      </c>
      <c r="AB142" s="174">
        <f t="shared" si="165"/>
        <v>45689</v>
      </c>
      <c r="AC142" s="174">
        <f t="shared" si="165"/>
        <v>45717</v>
      </c>
      <c r="AD142" s="174">
        <f t="shared" si="165"/>
        <v>45748</v>
      </c>
      <c r="AE142" s="174">
        <f t="shared" si="165"/>
        <v>45778</v>
      </c>
      <c r="AF142" s="174">
        <f t="shared" si="165"/>
        <v>45809</v>
      </c>
      <c r="AG142" s="174">
        <f t="shared" si="165"/>
        <v>45839</v>
      </c>
      <c r="AH142" s="174">
        <f t="shared" si="165"/>
        <v>45870</v>
      </c>
      <c r="AI142" s="174">
        <f t="shared" si="165"/>
        <v>45901</v>
      </c>
      <c r="AJ142" s="174">
        <f t="shared" si="165"/>
        <v>45931</v>
      </c>
      <c r="AK142" s="174">
        <f t="shared" si="165"/>
        <v>45962</v>
      </c>
      <c r="AL142" s="174">
        <f t="shared" si="165"/>
        <v>45992</v>
      </c>
      <c r="AM142" s="174">
        <f t="shared" si="165"/>
        <v>46023</v>
      </c>
      <c r="AN142" s="174">
        <f t="shared" si="165"/>
        <v>46054</v>
      </c>
      <c r="AO142" s="174">
        <f t="shared" si="165"/>
        <v>46082</v>
      </c>
      <c r="AP142" s="174">
        <f t="shared" si="165"/>
        <v>46113</v>
      </c>
      <c r="AQ142" s="174">
        <f t="shared" si="165"/>
        <v>46143</v>
      </c>
      <c r="AR142" s="174">
        <f t="shared" si="165"/>
        <v>46174</v>
      </c>
      <c r="AS142" s="174">
        <f t="shared" si="165"/>
        <v>46204</v>
      </c>
      <c r="AT142" s="174">
        <f t="shared" si="165"/>
        <v>46235</v>
      </c>
      <c r="AU142" s="174">
        <f t="shared" si="165"/>
        <v>46266</v>
      </c>
      <c r="AV142" s="174">
        <f t="shared" si="165"/>
        <v>46296</v>
      </c>
      <c r="AW142" s="174">
        <f t="shared" si="165"/>
        <v>46327</v>
      </c>
      <c r="AX142" s="174">
        <f t="shared" si="165"/>
        <v>46357</v>
      </c>
      <c r="AY142" s="174">
        <f t="shared" si="165"/>
        <v>46388</v>
      </c>
      <c r="AZ142" s="174">
        <f t="shared" si="165"/>
        <v>46419</v>
      </c>
      <c r="BA142" s="174">
        <f t="shared" si="165"/>
        <v>46447</v>
      </c>
      <c r="BB142" s="174">
        <f t="shared" si="165"/>
        <v>46478</v>
      </c>
      <c r="BC142" s="174">
        <f t="shared" si="165"/>
        <v>46508</v>
      </c>
      <c r="BD142" s="174">
        <f t="shared" si="165"/>
        <v>46539</v>
      </c>
      <c r="BE142" s="174">
        <f t="shared" si="165"/>
        <v>46569</v>
      </c>
      <c r="BF142" s="174">
        <f t="shared" si="165"/>
        <v>46600</v>
      </c>
      <c r="BG142" s="174">
        <f t="shared" si="165"/>
        <v>46631</v>
      </c>
      <c r="BH142" s="174">
        <f t="shared" si="165"/>
        <v>46661</v>
      </c>
      <c r="BI142" s="174">
        <f t="shared" si="165"/>
        <v>46692</v>
      </c>
      <c r="BJ142" s="174">
        <f t="shared" si="165"/>
        <v>46722</v>
      </c>
      <c r="BK142" s="174">
        <f t="shared" si="165"/>
        <v>46753</v>
      </c>
      <c r="BL142" s="174">
        <f t="shared" si="165"/>
        <v>46784</v>
      </c>
      <c r="BM142" s="174">
        <f t="shared" si="165"/>
        <v>46813</v>
      </c>
      <c r="BN142" s="174">
        <f t="shared" si="165"/>
        <v>46844</v>
      </c>
      <c r="BO142" s="174">
        <f t="shared" si="165"/>
        <v>46874</v>
      </c>
      <c r="BP142" s="174">
        <f t="shared" ref="BP142:CH142" si="166">BP$4</f>
        <v>46905</v>
      </c>
      <c r="BQ142" s="174">
        <f t="shared" si="166"/>
        <v>46935</v>
      </c>
      <c r="BR142" s="174">
        <f t="shared" si="166"/>
        <v>46966</v>
      </c>
      <c r="BS142" s="174">
        <f t="shared" si="166"/>
        <v>46997</v>
      </c>
      <c r="BT142" s="174">
        <f t="shared" si="166"/>
        <v>47027</v>
      </c>
      <c r="BU142" s="174">
        <f t="shared" si="166"/>
        <v>47058</v>
      </c>
      <c r="BV142" s="174">
        <f t="shared" si="166"/>
        <v>47088</v>
      </c>
      <c r="BW142" s="174">
        <f t="shared" si="166"/>
        <v>47119</v>
      </c>
      <c r="BX142" s="174">
        <f t="shared" si="166"/>
        <v>47150</v>
      </c>
      <c r="BY142" s="174">
        <f t="shared" si="166"/>
        <v>47178</v>
      </c>
      <c r="BZ142" s="174">
        <f t="shared" si="166"/>
        <v>47209</v>
      </c>
      <c r="CA142" s="174">
        <f t="shared" si="166"/>
        <v>47239</v>
      </c>
      <c r="CB142" s="174">
        <f t="shared" si="166"/>
        <v>47270</v>
      </c>
      <c r="CC142" s="174">
        <f t="shared" si="166"/>
        <v>47300</v>
      </c>
      <c r="CD142" s="174">
        <f t="shared" si="166"/>
        <v>47331</v>
      </c>
      <c r="CE142" s="174">
        <f t="shared" si="166"/>
        <v>47362</v>
      </c>
      <c r="CF142" s="174">
        <f t="shared" si="166"/>
        <v>47392</v>
      </c>
      <c r="CG142" s="174">
        <f t="shared" si="166"/>
        <v>47423</v>
      </c>
      <c r="CH142" s="175">
        <f t="shared" si="166"/>
        <v>47453</v>
      </c>
    </row>
    <row r="143" spans="1:86" hidden="1" x14ac:dyDescent="0.3">
      <c r="A143" s="571"/>
      <c r="B143" s="284" t="s">
        <v>20</v>
      </c>
      <c r="C143" s="30">
        <f>IF(C23=0,0,((C5*0.5)-C41)*C78*C110*C$2)</f>
        <v>0</v>
      </c>
      <c r="D143" s="30">
        <f>IF(D23=0,0,((D5*0.5)+C23-D41)*D78*D110*D$2)</f>
        <v>0</v>
      </c>
      <c r="E143" s="30">
        <f t="shared" ref="E143:BP143" si="167">IF(E23=0,0,((E5*0.5)+D23-E41)*E78*E110*E$2)</f>
        <v>0</v>
      </c>
      <c r="F143" s="30">
        <f t="shared" si="167"/>
        <v>0</v>
      </c>
      <c r="G143" s="30">
        <f t="shared" si="167"/>
        <v>0</v>
      </c>
      <c r="H143" s="30">
        <f t="shared" si="167"/>
        <v>0</v>
      </c>
      <c r="I143" s="30">
        <f t="shared" si="167"/>
        <v>0</v>
      </c>
      <c r="J143" s="30">
        <f t="shared" si="167"/>
        <v>0</v>
      </c>
      <c r="K143" s="30">
        <f t="shared" si="167"/>
        <v>0</v>
      </c>
      <c r="L143" s="30">
        <f t="shared" si="167"/>
        <v>0</v>
      </c>
      <c r="M143" s="30">
        <f t="shared" si="167"/>
        <v>0</v>
      </c>
      <c r="N143" s="30">
        <f t="shared" si="167"/>
        <v>0</v>
      </c>
      <c r="O143" s="30">
        <f t="shared" si="167"/>
        <v>0</v>
      </c>
      <c r="P143" s="30">
        <f t="shared" si="167"/>
        <v>0</v>
      </c>
      <c r="Q143" s="30">
        <f t="shared" si="167"/>
        <v>0</v>
      </c>
      <c r="R143" s="30">
        <f t="shared" si="167"/>
        <v>0</v>
      </c>
      <c r="S143" s="30">
        <f t="shared" si="167"/>
        <v>0</v>
      </c>
      <c r="T143" s="30">
        <f t="shared" si="167"/>
        <v>0</v>
      </c>
      <c r="U143" s="30">
        <f t="shared" si="167"/>
        <v>0</v>
      </c>
      <c r="V143" s="30">
        <f t="shared" si="167"/>
        <v>0</v>
      </c>
      <c r="W143" s="30">
        <f t="shared" si="167"/>
        <v>0</v>
      </c>
      <c r="X143" s="30">
        <f t="shared" si="167"/>
        <v>0</v>
      </c>
      <c r="Y143" s="30">
        <f t="shared" si="167"/>
        <v>0</v>
      </c>
      <c r="Z143" s="30">
        <f t="shared" si="167"/>
        <v>0</v>
      </c>
      <c r="AA143" s="30">
        <f t="shared" si="167"/>
        <v>0</v>
      </c>
      <c r="AB143" s="30">
        <f t="shared" si="167"/>
        <v>0</v>
      </c>
      <c r="AC143" s="30">
        <f t="shared" si="167"/>
        <v>0</v>
      </c>
      <c r="AD143" s="30">
        <f t="shared" si="167"/>
        <v>0</v>
      </c>
      <c r="AE143" s="30">
        <f t="shared" si="167"/>
        <v>0</v>
      </c>
      <c r="AF143" s="30">
        <f t="shared" si="167"/>
        <v>0</v>
      </c>
      <c r="AG143" s="30">
        <f t="shared" si="167"/>
        <v>0</v>
      </c>
      <c r="AH143" s="30">
        <f t="shared" si="167"/>
        <v>0</v>
      </c>
      <c r="AI143" s="30">
        <f t="shared" si="167"/>
        <v>0</v>
      </c>
      <c r="AJ143" s="30">
        <f t="shared" si="167"/>
        <v>0</v>
      </c>
      <c r="AK143" s="30">
        <f t="shared" si="167"/>
        <v>0</v>
      </c>
      <c r="AL143" s="30">
        <f t="shared" si="167"/>
        <v>0</v>
      </c>
      <c r="AM143" s="30">
        <f t="shared" si="167"/>
        <v>0</v>
      </c>
      <c r="AN143" s="30">
        <f t="shared" si="167"/>
        <v>0</v>
      </c>
      <c r="AO143" s="30">
        <f t="shared" si="167"/>
        <v>0</v>
      </c>
      <c r="AP143" s="30">
        <f t="shared" si="167"/>
        <v>0</v>
      </c>
      <c r="AQ143" s="30">
        <f t="shared" si="167"/>
        <v>0</v>
      </c>
      <c r="AR143" s="30">
        <f t="shared" si="167"/>
        <v>0</v>
      </c>
      <c r="AS143" s="30">
        <f t="shared" si="167"/>
        <v>0</v>
      </c>
      <c r="AT143" s="30">
        <f t="shared" si="167"/>
        <v>0</v>
      </c>
      <c r="AU143" s="30">
        <f t="shared" si="167"/>
        <v>0</v>
      </c>
      <c r="AV143" s="30">
        <f t="shared" si="167"/>
        <v>0</v>
      </c>
      <c r="AW143" s="30">
        <f t="shared" si="167"/>
        <v>0</v>
      </c>
      <c r="AX143" s="30">
        <f t="shared" si="167"/>
        <v>0</v>
      </c>
      <c r="AY143" s="30">
        <f t="shared" si="167"/>
        <v>0</v>
      </c>
      <c r="AZ143" s="30">
        <f t="shared" si="167"/>
        <v>0</v>
      </c>
      <c r="BA143" s="30">
        <f t="shared" si="167"/>
        <v>0</v>
      </c>
      <c r="BB143" s="30">
        <f t="shared" si="167"/>
        <v>0</v>
      </c>
      <c r="BC143" s="30">
        <f t="shared" si="167"/>
        <v>0</v>
      </c>
      <c r="BD143" s="30">
        <f t="shared" si="167"/>
        <v>0</v>
      </c>
      <c r="BE143" s="30">
        <f t="shared" si="167"/>
        <v>0</v>
      </c>
      <c r="BF143" s="30">
        <f t="shared" si="167"/>
        <v>0</v>
      </c>
      <c r="BG143" s="30">
        <f t="shared" si="167"/>
        <v>0</v>
      </c>
      <c r="BH143" s="30">
        <f t="shared" si="167"/>
        <v>0</v>
      </c>
      <c r="BI143" s="30">
        <f t="shared" si="167"/>
        <v>0</v>
      </c>
      <c r="BJ143" s="30">
        <f t="shared" si="167"/>
        <v>0</v>
      </c>
      <c r="BK143" s="30">
        <f t="shared" si="167"/>
        <v>0</v>
      </c>
      <c r="BL143" s="30">
        <f t="shared" si="167"/>
        <v>0</v>
      </c>
      <c r="BM143" s="30">
        <f t="shared" si="167"/>
        <v>0</v>
      </c>
      <c r="BN143" s="30">
        <f t="shared" si="167"/>
        <v>0</v>
      </c>
      <c r="BO143" s="30">
        <f t="shared" si="167"/>
        <v>0</v>
      </c>
      <c r="BP143" s="30">
        <f t="shared" si="167"/>
        <v>0</v>
      </c>
      <c r="BQ143" s="30">
        <f t="shared" ref="BQ143:CH143" si="168">IF(BQ23=0,0,((BQ5*0.5)+BP23-BQ41)*BQ78*BQ110*BQ$2)</f>
        <v>0</v>
      </c>
      <c r="BR143" s="30">
        <f t="shared" si="168"/>
        <v>0</v>
      </c>
      <c r="BS143" s="30">
        <f t="shared" si="168"/>
        <v>0</v>
      </c>
      <c r="BT143" s="30">
        <f t="shared" si="168"/>
        <v>0</v>
      </c>
      <c r="BU143" s="30">
        <f t="shared" si="168"/>
        <v>0</v>
      </c>
      <c r="BV143" s="30">
        <f t="shared" si="168"/>
        <v>0</v>
      </c>
      <c r="BW143" s="30">
        <f t="shared" si="168"/>
        <v>0</v>
      </c>
      <c r="BX143" s="30">
        <f t="shared" si="168"/>
        <v>0</v>
      </c>
      <c r="BY143" s="30">
        <f t="shared" si="168"/>
        <v>0</v>
      </c>
      <c r="BZ143" s="30">
        <f t="shared" si="168"/>
        <v>0</v>
      </c>
      <c r="CA143" s="30">
        <f t="shared" si="168"/>
        <v>0</v>
      </c>
      <c r="CB143" s="30">
        <f t="shared" si="168"/>
        <v>0</v>
      </c>
      <c r="CC143" s="30">
        <f t="shared" si="168"/>
        <v>0</v>
      </c>
      <c r="CD143" s="30">
        <f t="shared" si="168"/>
        <v>0</v>
      </c>
      <c r="CE143" s="30">
        <f t="shared" si="168"/>
        <v>0</v>
      </c>
      <c r="CF143" s="30">
        <f t="shared" si="168"/>
        <v>0</v>
      </c>
      <c r="CG143" s="30">
        <f t="shared" si="168"/>
        <v>0</v>
      </c>
      <c r="CH143" s="33">
        <f t="shared" si="168"/>
        <v>0</v>
      </c>
    </row>
    <row r="144" spans="1:86" hidden="1" x14ac:dyDescent="0.3">
      <c r="A144" s="571"/>
      <c r="B144" s="284" t="s">
        <v>0</v>
      </c>
      <c r="C144" s="30">
        <f t="shared" ref="C144:C155" si="169">IF(C24=0,0,((C6*0.5)-C42)*C79*C111*C$2)</f>
        <v>0</v>
      </c>
      <c r="D144" s="30">
        <f t="shared" ref="D144:D155" si="170">IF(D24=0,0,((D6*0.5)+C24-D42)*D79*D111*D$2)</f>
        <v>0</v>
      </c>
      <c r="E144" s="30">
        <f t="shared" ref="E144:BP144" si="171">IF(E24=0,0,((E6*0.5)+D24-E42)*E79*E111*E$2)</f>
        <v>0</v>
      </c>
      <c r="F144" s="30">
        <f t="shared" si="171"/>
        <v>0</v>
      </c>
      <c r="G144" s="30">
        <f t="shared" si="171"/>
        <v>0</v>
      </c>
      <c r="H144" s="30">
        <f t="shared" si="171"/>
        <v>0</v>
      </c>
      <c r="I144" s="30">
        <f t="shared" si="171"/>
        <v>0</v>
      </c>
      <c r="J144" s="30">
        <f t="shared" si="171"/>
        <v>0</v>
      </c>
      <c r="K144" s="30">
        <f t="shared" si="171"/>
        <v>0</v>
      </c>
      <c r="L144" s="30">
        <f t="shared" si="171"/>
        <v>0</v>
      </c>
      <c r="M144" s="30">
        <f t="shared" si="171"/>
        <v>0</v>
      </c>
      <c r="N144" s="30">
        <f t="shared" si="171"/>
        <v>0</v>
      </c>
      <c r="O144" s="30">
        <f t="shared" si="171"/>
        <v>0</v>
      </c>
      <c r="P144" s="30">
        <f t="shared" si="171"/>
        <v>0</v>
      </c>
      <c r="Q144" s="30">
        <f t="shared" si="171"/>
        <v>0</v>
      </c>
      <c r="R144" s="30">
        <f t="shared" si="171"/>
        <v>0</v>
      </c>
      <c r="S144" s="30">
        <f t="shared" si="171"/>
        <v>0</v>
      </c>
      <c r="T144" s="30">
        <f t="shared" si="171"/>
        <v>0</v>
      </c>
      <c r="U144" s="30">
        <f t="shared" si="171"/>
        <v>0</v>
      </c>
      <c r="V144" s="30">
        <f t="shared" si="171"/>
        <v>0</v>
      </c>
      <c r="W144" s="30">
        <f t="shared" si="171"/>
        <v>0</v>
      </c>
      <c r="X144" s="30">
        <f t="shared" si="171"/>
        <v>0</v>
      </c>
      <c r="Y144" s="30">
        <f t="shared" si="171"/>
        <v>0</v>
      </c>
      <c r="Z144" s="30">
        <f t="shared" si="171"/>
        <v>0</v>
      </c>
      <c r="AA144" s="30">
        <f t="shared" si="171"/>
        <v>0</v>
      </c>
      <c r="AB144" s="30">
        <f t="shared" si="171"/>
        <v>0</v>
      </c>
      <c r="AC144" s="30">
        <f t="shared" si="171"/>
        <v>0</v>
      </c>
      <c r="AD144" s="30">
        <f t="shared" si="171"/>
        <v>0</v>
      </c>
      <c r="AE144" s="30">
        <f t="shared" si="171"/>
        <v>0</v>
      </c>
      <c r="AF144" s="30">
        <f t="shared" si="171"/>
        <v>0</v>
      </c>
      <c r="AG144" s="30">
        <f t="shared" si="171"/>
        <v>0</v>
      </c>
      <c r="AH144" s="30">
        <f t="shared" si="171"/>
        <v>0</v>
      </c>
      <c r="AI144" s="30">
        <f t="shared" si="171"/>
        <v>0</v>
      </c>
      <c r="AJ144" s="30">
        <f t="shared" si="171"/>
        <v>0</v>
      </c>
      <c r="AK144" s="30">
        <f t="shared" si="171"/>
        <v>0</v>
      </c>
      <c r="AL144" s="30">
        <f t="shared" si="171"/>
        <v>0</v>
      </c>
      <c r="AM144" s="30">
        <f t="shared" si="171"/>
        <v>0</v>
      </c>
      <c r="AN144" s="30">
        <f t="shared" si="171"/>
        <v>0</v>
      </c>
      <c r="AO144" s="30">
        <f t="shared" si="171"/>
        <v>0</v>
      </c>
      <c r="AP144" s="30">
        <f t="shared" si="171"/>
        <v>0</v>
      </c>
      <c r="AQ144" s="30">
        <f t="shared" si="171"/>
        <v>0</v>
      </c>
      <c r="AR144" s="30">
        <f t="shared" si="171"/>
        <v>0</v>
      </c>
      <c r="AS144" s="30">
        <f t="shared" si="171"/>
        <v>0</v>
      </c>
      <c r="AT144" s="30">
        <f t="shared" si="171"/>
        <v>0</v>
      </c>
      <c r="AU144" s="30">
        <f t="shared" si="171"/>
        <v>0</v>
      </c>
      <c r="AV144" s="30">
        <f t="shared" si="171"/>
        <v>0</v>
      </c>
      <c r="AW144" s="30">
        <f t="shared" si="171"/>
        <v>0</v>
      </c>
      <c r="AX144" s="30">
        <f t="shared" si="171"/>
        <v>0</v>
      </c>
      <c r="AY144" s="30">
        <f t="shared" si="171"/>
        <v>0</v>
      </c>
      <c r="AZ144" s="30">
        <f t="shared" si="171"/>
        <v>0</v>
      </c>
      <c r="BA144" s="30">
        <f t="shared" si="171"/>
        <v>0</v>
      </c>
      <c r="BB144" s="30">
        <f t="shared" si="171"/>
        <v>0</v>
      </c>
      <c r="BC144" s="30">
        <f t="shared" si="171"/>
        <v>0</v>
      </c>
      <c r="BD144" s="30">
        <f t="shared" si="171"/>
        <v>0</v>
      </c>
      <c r="BE144" s="30">
        <f t="shared" si="171"/>
        <v>0</v>
      </c>
      <c r="BF144" s="30">
        <f t="shared" si="171"/>
        <v>0</v>
      </c>
      <c r="BG144" s="30">
        <f t="shared" si="171"/>
        <v>0</v>
      </c>
      <c r="BH144" s="30">
        <f t="shared" si="171"/>
        <v>0</v>
      </c>
      <c r="BI144" s="30">
        <f t="shared" si="171"/>
        <v>0</v>
      </c>
      <c r="BJ144" s="30">
        <f t="shared" si="171"/>
        <v>0</v>
      </c>
      <c r="BK144" s="30">
        <f t="shared" si="171"/>
        <v>0</v>
      </c>
      <c r="BL144" s="30">
        <f t="shared" si="171"/>
        <v>0</v>
      </c>
      <c r="BM144" s="30">
        <f t="shared" si="171"/>
        <v>0</v>
      </c>
      <c r="BN144" s="30">
        <f t="shared" si="171"/>
        <v>0</v>
      </c>
      <c r="BO144" s="30">
        <f t="shared" si="171"/>
        <v>0</v>
      </c>
      <c r="BP144" s="30">
        <f t="shared" si="171"/>
        <v>0</v>
      </c>
      <c r="BQ144" s="30">
        <f t="shared" ref="BQ144:CH144" si="172">IF(BQ24=0,0,((BQ6*0.5)+BP24-BQ42)*BQ79*BQ111*BQ$2)</f>
        <v>0</v>
      </c>
      <c r="BR144" s="30">
        <f t="shared" si="172"/>
        <v>0</v>
      </c>
      <c r="BS144" s="30">
        <f t="shared" si="172"/>
        <v>0</v>
      </c>
      <c r="BT144" s="30">
        <f t="shared" si="172"/>
        <v>0</v>
      </c>
      <c r="BU144" s="30">
        <f t="shared" si="172"/>
        <v>0</v>
      </c>
      <c r="BV144" s="30">
        <f t="shared" si="172"/>
        <v>0</v>
      </c>
      <c r="BW144" s="30">
        <f t="shared" si="172"/>
        <v>0</v>
      </c>
      <c r="BX144" s="30">
        <f t="shared" si="172"/>
        <v>0</v>
      </c>
      <c r="BY144" s="30">
        <f t="shared" si="172"/>
        <v>0</v>
      </c>
      <c r="BZ144" s="30">
        <f t="shared" si="172"/>
        <v>0</v>
      </c>
      <c r="CA144" s="30">
        <f t="shared" si="172"/>
        <v>0</v>
      </c>
      <c r="CB144" s="30">
        <f t="shared" si="172"/>
        <v>0</v>
      </c>
      <c r="CC144" s="30">
        <f t="shared" si="172"/>
        <v>0</v>
      </c>
      <c r="CD144" s="30">
        <f t="shared" si="172"/>
        <v>0</v>
      </c>
      <c r="CE144" s="30">
        <f t="shared" si="172"/>
        <v>0</v>
      </c>
      <c r="CF144" s="30">
        <f t="shared" si="172"/>
        <v>0</v>
      </c>
      <c r="CG144" s="30">
        <f t="shared" si="172"/>
        <v>0</v>
      </c>
      <c r="CH144" s="33">
        <f t="shared" si="172"/>
        <v>0</v>
      </c>
    </row>
    <row r="145" spans="1:86" hidden="1" x14ac:dyDescent="0.3">
      <c r="A145" s="571"/>
      <c r="B145" s="284" t="s">
        <v>21</v>
      </c>
      <c r="C145" s="30">
        <f t="shared" si="169"/>
        <v>0</v>
      </c>
      <c r="D145" s="30">
        <f t="shared" si="170"/>
        <v>0</v>
      </c>
      <c r="E145" s="30">
        <f t="shared" ref="E145:BP145" si="173">IF(E25=0,0,((E7*0.5)+D25-E43)*E80*E112*E$2)</f>
        <v>0</v>
      </c>
      <c r="F145" s="30">
        <f t="shared" si="173"/>
        <v>0</v>
      </c>
      <c r="G145" s="30">
        <f t="shared" si="173"/>
        <v>0</v>
      </c>
      <c r="H145" s="30">
        <f t="shared" si="173"/>
        <v>0</v>
      </c>
      <c r="I145" s="30">
        <f t="shared" si="173"/>
        <v>0</v>
      </c>
      <c r="J145" s="30">
        <f t="shared" si="173"/>
        <v>0</v>
      </c>
      <c r="K145" s="30">
        <f t="shared" si="173"/>
        <v>0</v>
      </c>
      <c r="L145" s="30">
        <f t="shared" si="173"/>
        <v>0</v>
      </c>
      <c r="M145" s="30">
        <f t="shared" si="173"/>
        <v>0</v>
      </c>
      <c r="N145" s="30">
        <f t="shared" si="173"/>
        <v>0</v>
      </c>
      <c r="O145" s="30">
        <f t="shared" si="173"/>
        <v>0</v>
      </c>
      <c r="P145" s="30">
        <f t="shared" si="173"/>
        <v>0</v>
      </c>
      <c r="Q145" s="30">
        <f t="shared" si="173"/>
        <v>0</v>
      </c>
      <c r="R145" s="30">
        <f t="shared" si="173"/>
        <v>0</v>
      </c>
      <c r="S145" s="30">
        <f t="shared" si="173"/>
        <v>0</v>
      </c>
      <c r="T145" s="30">
        <f t="shared" si="173"/>
        <v>0</v>
      </c>
      <c r="U145" s="30">
        <f t="shared" si="173"/>
        <v>0</v>
      </c>
      <c r="V145" s="30">
        <f t="shared" si="173"/>
        <v>0</v>
      </c>
      <c r="W145" s="30">
        <f t="shared" si="173"/>
        <v>0</v>
      </c>
      <c r="X145" s="30">
        <f t="shared" si="173"/>
        <v>0</v>
      </c>
      <c r="Y145" s="30">
        <f t="shared" si="173"/>
        <v>0</v>
      </c>
      <c r="Z145" s="30">
        <f t="shared" si="173"/>
        <v>0</v>
      </c>
      <c r="AA145" s="30">
        <f t="shared" si="173"/>
        <v>0</v>
      </c>
      <c r="AB145" s="30">
        <f t="shared" si="173"/>
        <v>0</v>
      </c>
      <c r="AC145" s="30">
        <f t="shared" si="173"/>
        <v>0</v>
      </c>
      <c r="AD145" s="30">
        <f t="shared" si="173"/>
        <v>0</v>
      </c>
      <c r="AE145" s="30">
        <f t="shared" si="173"/>
        <v>0</v>
      </c>
      <c r="AF145" s="30">
        <f t="shared" si="173"/>
        <v>0</v>
      </c>
      <c r="AG145" s="30">
        <f t="shared" si="173"/>
        <v>0</v>
      </c>
      <c r="AH145" s="30">
        <f t="shared" si="173"/>
        <v>0</v>
      </c>
      <c r="AI145" s="30">
        <f t="shared" si="173"/>
        <v>0</v>
      </c>
      <c r="AJ145" s="30">
        <f t="shared" si="173"/>
        <v>0</v>
      </c>
      <c r="AK145" s="30">
        <f t="shared" si="173"/>
        <v>0</v>
      </c>
      <c r="AL145" s="30">
        <f t="shared" si="173"/>
        <v>0</v>
      </c>
      <c r="AM145" s="30">
        <f t="shared" si="173"/>
        <v>0</v>
      </c>
      <c r="AN145" s="30">
        <f t="shared" si="173"/>
        <v>0</v>
      </c>
      <c r="AO145" s="30">
        <f t="shared" si="173"/>
        <v>0</v>
      </c>
      <c r="AP145" s="30">
        <f t="shared" si="173"/>
        <v>0</v>
      </c>
      <c r="AQ145" s="30">
        <f t="shared" si="173"/>
        <v>0</v>
      </c>
      <c r="AR145" s="30">
        <f t="shared" si="173"/>
        <v>0</v>
      </c>
      <c r="AS145" s="30">
        <f t="shared" si="173"/>
        <v>0</v>
      </c>
      <c r="AT145" s="30">
        <f t="shared" si="173"/>
        <v>0</v>
      </c>
      <c r="AU145" s="30">
        <f t="shared" si="173"/>
        <v>0</v>
      </c>
      <c r="AV145" s="30">
        <f t="shared" si="173"/>
        <v>0</v>
      </c>
      <c r="AW145" s="30">
        <f t="shared" si="173"/>
        <v>0</v>
      </c>
      <c r="AX145" s="30">
        <f t="shared" si="173"/>
        <v>0</v>
      </c>
      <c r="AY145" s="30">
        <f t="shared" si="173"/>
        <v>0</v>
      </c>
      <c r="AZ145" s="30">
        <f t="shared" si="173"/>
        <v>0</v>
      </c>
      <c r="BA145" s="30">
        <f t="shared" si="173"/>
        <v>0</v>
      </c>
      <c r="BB145" s="30">
        <f t="shared" si="173"/>
        <v>0</v>
      </c>
      <c r="BC145" s="30">
        <f t="shared" si="173"/>
        <v>0</v>
      </c>
      <c r="BD145" s="30">
        <f t="shared" si="173"/>
        <v>0</v>
      </c>
      <c r="BE145" s="30">
        <f t="shared" si="173"/>
        <v>0</v>
      </c>
      <c r="BF145" s="30">
        <f t="shared" si="173"/>
        <v>0</v>
      </c>
      <c r="BG145" s="30">
        <f t="shared" si="173"/>
        <v>0</v>
      </c>
      <c r="BH145" s="30">
        <f t="shared" si="173"/>
        <v>0</v>
      </c>
      <c r="BI145" s="30">
        <f t="shared" si="173"/>
        <v>0</v>
      </c>
      <c r="BJ145" s="30">
        <f t="shared" si="173"/>
        <v>0</v>
      </c>
      <c r="BK145" s="30">
        <f t="shared" si="173"/>
        <v>0</v>
      </c>
      <c r="BL145" s="30">
        <f t="shared" si="173"/>
        <v>0</v>
      </c>
      <c r="BM145" s="30">
        <f t="shared" si="173"/>
        <v>0</v>
      </c>
      <c r="BN145" s="30">
        <f t="shared" si="173"/>
        <v>0</v>
      </c>
      <c r="BO145" s="30">
        <f t="shared" si="173"/>
        <v>0</v>
      </c>
      <c r="BP145" s="30">
        <f t="shared" si="173"/>
        <v>0</v>
      </c>
      <c r="BQ145" s="30">
        <f t="shared" ref="BQ145:CH145" si="174">IF(BQ25=0,0,((BQ7*0.5)+BP25-BQ43)*BQ80*BQ112*BQ$2)</f>
        <v>0</v>
      </c>
      <c r="BR145" s="30">
        <f t="shared" si="174"/>
        <v>0</v>
      </c>
      <c r="BS145" s="30">
        <f t="shared" si="174"/>
        <v>0</v>
      </c>
      <c r="BT145" s="30">
        <f t="shared" si="174"/>
        <v>0</v>
      </c>
      <c r="BU145" s="30">
        <f t="shared" si="174"/>
        <v>0</v>
      </c>
      <c r="BV145" s="30">
        <f t="shared" si="174"/>
        <v>0</v>
      </c>
      <c r="BW145" s="30">
        <f t="shared" si="174"/>
        <v>0</v>
      </c>
      <c r="BX145" s="30">
        <f t="shared" si="174"/>
        <v>0</v>
      </c>
      <c r="BY145" s="30">
        <f t="shared" si="174"/>
        <v>0</v>
      </c>
      <c r="BZ145" s="30">
        <f t="shared" si="174"/>
        <v>0</v>
      </c>
      <c r="CA145" s="30">
        <f t="shared" si="174"/>
        <v>0</v>
      </c>
      <c r="CB145" s="30">
        <f t="shared" si="174"/>
        <v>0</v>
      </c>
      <c r="CC145" s="30">
        <f t="shared" si="174"/>
        <v>0</v>
      </c>
      <c r="CD145" s="30">
        <f t="shared" si="174"/>
        <v>0</v>
      </c>
      <c r="CE145" s="30">
        <f t="shared" si="174"/>
        <v>0</v>
      </c>
      <c r="CF145" s="30">
        <f t="shared" si="174"/>
        <v>0</v>
      </c>
      <c r="CG145" s="30">
        <f t="shared" si="174"/>
        <v>0</v>
      </c>
      <c r="CH145" s="33">
        <f t="shared" si="174"/>
        <v>0</v>
      </c>
    </row>
    <row r="146" spans="1:86" hidden="1" x14ac:dyDescent="0.3">
      <c r="A146" s="571"/>
      <c r="B146" s="284" t="s">
        <v>1</v>
      </c>
      <c r="C146" s="30">
        <f t="shared" si="169"/>
        <v>0</v>
      </c>
      <c r="D146" s="30">
        <f t="shared" si="170"/>
        <v>0</v>
      </c>
      <c r="E146" s="30">
        <f t="shared" ref="E146:BP146" si="175">IF(E26=0,0,((E8*0.5)+D26-E44)*E81*E113*E$2)</f>
        <v>0</v>
      </c>
      <c r="F146" s="30">
        <f t="shared" si="175"/>
        <v>0</v>
      </c>
      <c r="G146" s="30">
        <f t="shared" si="175"/>
        <v>0</v>
      </c>
      <c r="H146" s="30">
        <f t="shared" si="175"/>
        <v>0</v>
      </c>
      <c r="I146" s="30">
        <f t="shared" si="175"/>
        <v>0</v>
      </c>
      <c r="J146" s="30">
        <f t="shared" si="175"/>
        <v>0</v>
      </c>
      <c r="K146" s="30">
        <f t="shared" si="175"/>
        <v>0</v>
      </c>
      <c r="L146" s="30">
        <f t="shared" si="175"/>
        <v>0</v>
      </c>
      <c r="M146" s="30">
        <f t="shared" si="175"/>
        <v>0</v>
      </c>
      <c r="N146" s="30">
        <f t="shared" si="175"/>
        <v>0</v>
      </c>
      <c r="O146" s="30">
        <f t="shared" si="175"/>
        <v>0</v>
      </c>
      <c r="P146" s="30">
        <f t="shared" si="175"/>
        <v>0</v>
      </c>
      <c r="Q146" s="30">
        <f t="shared" si="175"/>
        <v>0</v>
      </c>
      <c r="R146" s="30">
        <f t="shared" si="175"/>
        <v>0</v>
      </c>
      <c r="S146" s="30">
        <f t="shared" si="175"/>
        <v>0</v>
      </c>
      <c r="T146" s="30">
        <f t="shared" si="175"/>
        <v>0</v>
      </c>
      <c r="U146" s="30">
        <f t="shared" si="175"/>
        <v>0</v>
      </c>
      <c r="V146" s="30">
        <f t="shared" si="175"/>
        <v>0</v>
      </c>
      <c r="W146" s="30">
        <f t="shared" si="175"/>
        <v>0</v>
      </c>
      <c r="X146" s="30">
        <f t="shared" si="175"/>
        <v>0</v>
      </c>
      <c r="Y146" s="30">
        <f t="shared" si="175"/>
        <v>0</v>
      </c>
      <c r="Z146" s="30">
        <f t="shared" si="175"/>
        <v>0</v>
      </c>
      <c r="AA146" s="30">
        <f t="shared" si="175"/>
        <v>0</v>
      </c>
      <c r="AB146" s="30">
        <f t="shared" si="175"/>
        <v>0</v>
      </c>
      <c r="AC146" s="30">
        <f t="shared" si="175"/>
        <v>0</v>
      </c>
      <c r="AD146" s="30">
        <f t="shared" si="175"/>
        <v>0</v>
      </c>
      <c r="AE146" s="30">
        <f t="shared" si="175"/>
        <v>0</v>
      </c>
      <c r="AF146" s="30">
        <f t="shared" si="175"/>
        <v>0</v>
      </c>
      <c r="AG146" s="30">
        <f t="shared" si="175"/>
        <v>0</v>
      </c>
      <c r="AH146" s="30">
        <f t="shared" si="175"/>
        <v>0</v>
      </c>
      <c r="AI146" s="30">
        <f t="shared" si="175"/>
        <v>0</v>
      </c>
      <c r="AJ146" s="30">
        <f t="shared" si="175"/>
        <v>0</v>
      </c>
      <c r="AK146" s="30">
        <f t="shared" si="175"/>
        <v>0</v>
      </c>
      <c r="AL146" s="30">
        <f t="shared" si="175"/>
        <v>0</v>
      </c>
      <c r="AM146" s="30">
        <f t="shared" si="175"/>
        <v>0</v>
      </c>
      <c r="AN146" s="30">
        <f t="shared" si="175"/>
        <v>0</v>
      </c>
      <c r="AO146" s="30">
        <f t="shared" si="175"/>
        <v>0</v>
      </c>
      <c r="AP146" s="30">
        <f t="shared" si="175"/>
        <v>0</v>
      </c>
      <c r="AQ146" s="30">
        <f t="shared" si="175"/>
        <v>0</v>
      </c>
      <c r="AR146" s="30">
        <f t="shared" si="175"/>
        <v>0</v>
      </c>
      <c r="AS146" s="30">
        <f t="shared" si="175"/>
        <v>0</v>
      </c>
      <c r="AT146" s="30">
        <f t="shared" si="175"/>
        <v>0</v>
      </c>
      <c r="AU146" s="30">
        <f t="shared" si="175"/>
        <v>0</v>
      </c>
      <c r="AV146" s="30">
        <f t="shared" si="175"/>
        <v>0</v>
      </c>
      <c r="AW146" s="30">
        <f t="shared" si="175"/>
        <v>0</v>
      </c>
      <c r="AX146" s="30">
        <f t="shared" si="175"/>
        <v>0</v>
      </c>
      <c r="AY146" s="30">
        <f t="shared" si="175"/>
        <v>0</v>
      </c>
      <c r="AZ146" s="30">
        <f t="shared" si="175"/>
        <v>0</v>
      </c>
      <c r="BA146" s="30">
        <f t="shared" si="175"/>
        <v>0</v>
      </c>
      <c r="BB146" s="30">
        <f t="shared" si="175"/>
        <v>0</v>
      </c>
      <c r="BC146" s="30">
        <f t="shared" si="175"/>
        <v>0</v>
      </c>
      <c r="BD146" s="30">
        <f t="shared" si="175"/>
        <v>0</v>
      </c>
      <c r="BE146" s="30">
        <f t="shared" si="175"/>
        <v>0</v>
      </c>
      <c r="BF146" s="30">
        <f t="shared" si="175"/>
        <v>0</v>
      </c>
      <c r="BG146" s="30">
        <f t="shared" si="175"/>
        <v>0</v>
      </c>
      <c r="BH146" s="30">
        <f t="shared" si="175"/>
        <v>0</v>
      </c>
      <c r="BI146" s="30">
        <f t="shared" si="175"/>
        <v>0</v>
      </c>
      <c r="BJ146" s="30">
        <f t="shared" si="175"/>
        <v>0</v>
      </c>
      <c r="BK146" s="30">
        <f t="shared" si="175"/>
        <v>0</v>
      </c>
      <c r="BL146" s="30">
        <f t="shared" si="175"/>
        <v>0</v>
      </c>
      <c r="BM146" s="30">
        <f t="shared" si="175"/>
        <v>0</v>
      </c>
      <c r="BN146" s="30">
        <f t="shared" si="175"/>
        <v>0</v>
      </c>
      <c r="BO146" s="30">
        <f t="shared" si="175"/>
        <v>0</v>
      </c>
      <c r="BP146" s="30">
        <f t="shared" si="175"/>
        <v>0</v>
      </c>
      <c r="BQ146" s="30">
        <f t="shared" ref="BQ146:CH146" si="176">IF(BQ26=0,0,((BQ8*0.5)+BP26-BQ44)*BQ81*BQ113*BQ$2)</f>
        <v>0</v>
      </c>
      <c r="BR146" s="30">
        <f t="shared" si="176"/>
        <v>0</v>
      </c>
      <c r="BS146" s="30">
        <f t="shared" si="176"/>
        <v>0</v>
      </c>
      <c r="BT146" s="30">
        <f t="shared" si="176"/>
        <v>0</v>
      </c>
      <c r="BU146" s="30">
        <f t="shared" si="176"/>
        <v>0</v>
      </c>
      <c r="BV146" s="30">
        <f t="shared" si="176"/>
        <v>0</v>
      </c>
      <c r="BW146" s="30">
        <f t="shared" si="176"/>
        <v>0</v>
      </c>
      <c r="BX146" s="30">
        <f t="shared" si="176"/>
        <v>0</v>
      </c>
      <c r="BY146" s="30">
        <f t="shared" si="176"/>
        <v>0</v>
      </c>
      <c r="BZ146" s="30">
        <f t="shared" si="176"/>
        <v>0</v>
      </c>
      <c r="CA146" s="30">
        <f t="shared" si="176"/>
        <v>0</v>
      </c>
      <c r="CB146" s="30">
        <f t="shared" si="176"/>
        <v>0</v>
      </c>
      <c r="CC146" s="30">
        <f t="shared" si="176"/>
        <v>0</v>
      </c>
      <c r="CD146" s="30">
        <f t="shared" si="176"/>
        <v>0</v>
      </c>
      <c r="CE146" s="30">
        <f t="shared" si="176"/>
        <v>0</v>
      </c>
      <c r="CF146" s="30">
        <f t="shared" si="176"/>
        <v>0</v>
      </c>
      <c r="CG146" s="30">
        <f t="shared" si="176"/>
        <v>0</v>
      </c>
      <c r="CH146" s="33">
        <f t="shared" si="176"/>
        <v>0</v>
      </c>
    </row>
    <row r="147" spans="1:86" hidden="1" x14ac:dyDescent="0.3">
      <c r="A147" s="571"/>
      <c r="B147" s="284" t="s">
        <v>22</v>
      </c>
      <c r="C147" s="30">
        <f t="shared" si="169"/>
        <v>0</v>
      </c>
      <c r="D147" s="30">
        <f t="shared" si="170"/>
        <v>0</v>
      </c>
      <c r="E147" s="30">
        <f t="shared" ref="E147:BP147" si="177">IF(E27=0,0,((E9*0.5)+D27-E45)*E82*E114*E$2)</f>
        <v>0</v>
      </c>
      <c r="F147" s="30">
        <f t="shared" si="177"/>
        <v>0</v>
      </c>
      <c r="G147" s="30">
        <f t="shared" si="177"/>
        <v>0</v>
      </c>
      <c r="H147" s="30">
        <f t="shared" si="177"/>
        <v>0</v>
      </c>
      <c r="I147" s="30">
        <f t="shared" si="177"/>
        <v>0</v>
      </c>
      <c r="J147" s="30">
        <f t="shared" si="177"/>
        <v>0</v>
      </c>
      <c r="K147" s="30">
        <f t="shared" si="177"/>
        <v>0</v>
      </c>
      <c r="L147" s="30">
        <f t="shared" si="177"/>
        <v>0</v>
      </c>
      <c r="M147" s="30">
        <f t="shared" si="177"/>
        <v>0</v>
      </c>
      <c r="N147" s="30">
        <f t="shared" si="177"/>
        <v>0</v>
      </c>
      <c r="O147" s="30">
        <f t="shared" si="177"/>
        <v>0</v>
      </c>
      <c r="P147" s="30">
        <f t="shared" si="177"/>
        <v>0</v>
      </c>
      <c r="Q147" s="30">
        <f t="shared" si="177"/>
        <v>0</v>
      </c>
      <c r="R147" s="30">
        <f t="shared" si="177"/>
        <v>0</v>
      </c>
      <c r="S147" s="30">
        <f t="shared" si="177"/>
        <v>0</v>
      </c>
      <c r="T147" s="30">
        <f t="shared" si="177"/>
        <v>0</v>
      </c>
      <c r="U147" s="30">
        <f t="shared" si="177"/>
        <v>0</v>
      </c>
      <c r="V147" s="30">
        <f t="shared" si="177"/>
        <v>0</v>
      </c>
      <c r="W147" s="30">
        <f t="shared" si="177"/>
        <v>0</v>
      </c>
      <c r="X147" s="30">
        <f t="shared" si="177"/>
        <v>0</v>
      </c>
      <c r="Y147" s="30">
        <f t="shared" si="177"/>
        <v>0</v>
      </c>
      <c r="Z147" s="30">
        <f t="shared" si="177"/>
        <v>0</v>
      </c>
      <c r="AA147" s="30">
        <f t="shared" si="177"/>
        <v>0</v>
      </c>
      <c r="AB147" s="30">
        <f t="shared" si="177"/>
        <v>0</v>
      </c>
      <c r="AC147" s="30">
        <f t="shared" si="177"/>
        <v>0</v>
      </c>
      <c r="AD147" s="30">
        <f t="shared" si="177"/>
        <v>0</v>
      </c>
      <c r="AE147" s="30">
        <f t="shared" si="177"/>
        <v>0</v>
      </c>
      <c r="AF147" s="30">
        <f t="shared" si="177"/>
        <v>0</v>
      </c>
      <c r="AG147" s="30">
        <f t="shared" si="177"/>
        <v>0</v>
      </c>
      <c r="AH147" s="30">
        <f t="shared" si="177"/>
        <v>0</v>
      </c>
      <c r="AI147" s="30">
        <f t="shared" si="177"/>
        <v>0</v>
      </c>
      <c r="AJ147" s="30">
        <f t="shared" si="177"/>
        <v>0</v>
      </c>
      <c r="AK147" s="30">
        <f t="shared" si="177"/>
        <v>0</v>
      </c>
      <c r="AL147" s="30">
        <f t="shared" si="177"/>
        <v>0</v>
      </c>
      <c r="AM147" s="30">
        <f t="shared" si="177"/>
        <v>0</v>
      </c>
      <c r="AN147" s="30">
        <f t="shared" si="177"/>
        <v>0</v>
      </c>
      <c r="AO147" s="30">
        <f t="shared" si="177"/>
        <v>0</v>
      </c>
      <c r="AP147" s="30">
        <f t="shared" si="177"/>
        <v>0</v>
      </c>
      <c r="AQ147" s="30">
        <f t="shared" si="177"/>
        <v>0</v>
      </c>
      <c r="AR147" s="30">
        <f t="shared" si="177"/>
        <v>0</v>
      </c>
      <c r="AS147" s="30">
        <f t="shared" si="177"/>
        <v>0</v>
      </c>
      <c r="AT147" s="30">
        <f t="shared" si="177"/>
        <v>0</v>
      </c>
      <c r="AU147" s="30">
        <f t="shared" si="177"/>
        <v>0</v>
      </c>
      <c r="AV147" s="30">
        <f t="shared" si="177"/>
        <v>0</v>
      </c>
      <c r="AW147" s="30">
        <f t="shared" si="177"/>
        <v>0</v>
      </c>
      <c r="AX147" s="30">
        <f t="shared" si="177"/>
        <v>0</v>
      </c>
      <c r="AY147" s="30">
        <f t="shared" si="177"/>
        <v>0</v>
      </c>
      <c r="AZ147" s="30">
        <f t="shared" si="177"/>
        <v>0</v>
      </c>
      <c r="BA147" s="30">
        <f t="shared" si="177"/>
        <v>0</v>
      </c>
      <c r="BB147" s="30">
        <f t="shared" si="177"/>
        <v>0</v>
      </c>
      <c r="BC147" s="30">
        <f t="shared" si="177"/>
        <v>0</v>
      </c>
      <c r="BD147" s="30">
        <f t="shared" si="177"/>
        <v>0</v>
      </c>
      <c r="BE147" s="30">
        <f t="shared" si="177"/>
        <v>0</v>
      </c>
      <c r="BF147" s="30">
        <f t="shared" si="177"/>
        <v>0</v>
      </c>
      <c r="BG147" s="30">
        <f t="shared" si="177"/>
        <v>0</v>
      </c>
      <c r="BH147" s="30">
        <f t="shared" si="177"/>
        <v>0</v>
      </c>
      <c r="BI147" s="30">
        <f t="shared" si="177"/>
        <v>0</v>
      </c>
      <c r="BJ147" s="30">
        <f t="shared" si="177"/>
        <v>0</v>
      </c>
      <c r="BK147" s="30">
        <f t="shared" si="177"/>
        <v>0</v>
      </c>
      <c r="BL147" s="30">
        <f t="shared" si="177"/>
        <v>0</v>
      </c>
      <c r="BM147" s="30">
        <f t="shared" si="177"/>
        <v>0</v>
      </c>
      <c r="BN147" s="30">
        <f t="shared" si="177"/>
        <v>0</v>
      </c>
      <c r="BO147" s="30">
        <f t="shared" si="177"/>
        <v>0</v>
      </c>
      <c r="BP147" s="30">
        <f t="shared" si="177"/>
        <v>0</v>
      </c>
      <c r="BQ147" s="30">
        <f t="shared" ref="BQ147:CH147" si="178">IF(BQ27=0,0,((BQ9*0.5)+BP27-BQ45)*BQ82*BQ114*BQ$2)</f>
        <v>0</v>
      </c>
      <c r="BR147" s="30">
        <f t="shared" si="178"/>
        <v>0</v>
      </c>
      <c r="BS147" s="30">
        <f t="shared" si="178"/>
        <v>0</v>
      </c>
      <c r="BT147" s="30">
        <f t="shared" si="178"/>
        <v>0</v>
      </c>
      <c r="BU147" s="30">
        <f t="shared" si="178"/>
        <v>0</v>
      </c>
      <c r="BV147" s="30">
        <f t="shared" si="178"/>
        <v>0</v>
      </c>
      <c r="BW147" s="30">
        <f t="shared" si="178"/>
        <v>0</v>
      </c>
      <c r="BX147" s="30">
        <f t="shared" si="178"/>
        <v>0</v>
      </c>
      <c r="BY147" s="30">
        <f t="shared" si="178"/>
        <v>0</v>
      </c>
      <c r="BZ147" s="30">
        <f t="shared" si="178"/>
        <v>0</v>
      </c>
      <c r="CA147" s="30">
        <f t="shared" si="178"/>
        <v>0</v>
      </c>
      <c r="CB147" s="30">
        <f t="shared" si="178"/>
        <v>0</v>
      </c>
      <c r="CC147" s="30">
        <f t="shared" si="178"/>
        <v>0</v>
      </c>
      <c r="CD147" s="30">
        <f t="shared" si="178"/>
        <v>0</v>
      </c>
      <c r="CE147" s="30">
        <f t="shared" si="178"/>
        <v>0</v>
      </c>
      <c r="CF147" s="30">
        <f t="shared" si="178"/>
        <v>0</v>
      </c>
      <c r="CG147" s="30">
        <f t="shared" si="178"/>
        <v>0</v>
      </c>
      <c r="CH147" s="33">
        <f t="shared" si="178"/>
        <v>0</v>
      </c>
    </row>
    <row r="148" spans="1:86" hidden="1" x14ac:dyDescent="0.3">
      <c r="A148" s="571"/>
      <c r="B148" s="94" t="s">
        <v>9</v>
      </c>
      <c r="C148" s="30">
        <f t="shared" si="169"/>
        <v>0</v>
      </c>
      <c r="D148" s="30">
        <f t="shared" si="170"/>
        <v>0</v>
      </c>
      <c r="E148" s="30">
        <f t="shared" ref="E148:BP148" si="179">IF(E28=0,0,((E10*0.5)+D28-E46)*E83*E115*E$2)</f>
        <v>0</v>
      </c>
      <c r="F148" s="30">
        <f t="shared" si="179"/>
        <v>0</v>
      </c>
      <c r="G148" s="30">
        <f t="shared" si="179"/>
        <v>0</v>
      </c>
      <c r="H148" s="30">
        <f t="shared" si="179"/>
        <v>0</v>
      </c>
      <c r="I148" s="30">
        <f t="shared" si="179"/>
        <v>0</v>
      </c>
      <c r="J148" s="30">
        <f t="shared" si="179"/>
        <v>0</v>
      </c>
      <c r="K148" s="30">
        <f t="shared" si="179"/>
        <v>0</v>
      </c>
      <c r="L148" s="30">
        <f t="shared" si="179"/>
        <v>0</v>
      </c>
      <c r="M148" s="30">
        <f t="shared" si="179"/>
        <v>0</v>
      </c>
      <c r="N148" s="30">
        <f t="shared" si="179"/>
        <v>0</v>
      </c>
      <c r="O148" s="30">
        <f t="shared" si="179"/>
        <v>0</v>
      </c>
      <c r="P148" s="30">
        <f t="shared" si="179"/>
        <v>0</v>
      </c>
      <c r="Q148" s="30">
        <f t="shared" si="179"/>
        <v>0</v>
      </c>
      <c r="R148" s="30">
        <f t="shared" si="179"/>
        <v>0</v>
      </c>
      <c r="S148" s="30">
        <f t="shared" si="179"/>
        <v>0</v>
      </c>
      <c r="T148" s="30">
        <f t="shared" si="179"/>
        <v>0</v>
      </c>
      <c r="U148" s="30">
        <f t="shared" si="179"/>
        <v>0</v>
      </c>
      <c r="V148" s="30">
        <f t="shared" si="179"/>
        <v>0</v>
      </c>
      <c r="W148" s="30">
        <f t="shared" si="179"/>
        <v>0</v>
      </c>
      <c r="X148" s="30">
        <f t="shared" si="179"/>
        <v>0</v>
      </c>
      <c r="Y148" s="30">
        <f t="shared" si="179"/>
        <v>0</v>
      </c>
      <c r="Z148" s="30">
        <f t="shared" si="179"/>
        <v>0</v>
      </c>
      <c r="AA148" s="30">
        <f t="shared" si="179"/>
        <v>0</v>
      </c>
      <c r="AB148" s="30">
        <f t="shared" si="179"/>
        <v>0</v>
      </c>
      <c r="AC148" s="30">
        <f t="shared" si="179"/>
        <v>0</v>
      </c>
      <c r="AD148" s="30">
        <f t="shared" si="179"/>
        <v>0</v>
      </c>
      <c r="AE148" s="30">
        <f t="shared" si="179"/>
        <v>0</v>
      </c>
      <c r="AF148" s="30">
        <f t="shared" si="179"/>
        <v>0</v>
      </c>
      <c r="AG148" s="30">
        <f t="shared" si="179"/>
        <v>0</v>
      </c>
      <c r="AH148" s="30">
        <f t="shared" si="179"/>
        <v>0</v>
      </c>
      <c r="AI148" s="30">
        <f t="shared" si="179"/>
        <v>0</v>
      </c>
      <c r="AJ148" s="30">
        <f t="shared" si="179"/>
        <v>0</v>
      </c>
      <c r="AK148" s="30">
        <f t="shared" si="179"/>
        <v>0</v>
      </c>
      <c r="AL148" s="30">
        <f t="shared" si="179"/>
        <v>0</v>
      </c>
      <c r="AM148" s="30">
        <f t="shared" si="179"/>
        <v>0</v>
      </c>
      <c r="AN148" s="30">
        <f t="shared" si="179"/>
        <v>0</v>
      </c>
      <c r="AO148" s="30">
        <f t="shared" si="179"/>
        <v>0</v>
      </c>
      <c r="AP148" s="30">
        <f t="shared" si="179"/>
        <v>0</v>
      </c>
      <c r="AQ148" s="30">
        <f t="shared" si="179"/>
        <v>0</v>
      </c>
      <c r="AR148" s="30">
        <f t="shared" si="179"/>
        <v>0</v>
      </c>
      <c r="AS148" s="30">
        <f t="shared" si="179"/>
        <v>0</v>
      </c>
      <c r="AT148" s="30">
        <f t="shared" si="179"/>
        <v>0</v>
      </c>
      <c r="AU148" s="30">
        <f t="shared" si="179"/>
        <v>0</v>
      </c>
      <c r="AV148" s="30">
        <f t="shared" si="179"/>
        <v>0</v>
      </c>
      <c r="AW148" s="30">
        <f t="shared" si="179"/>
        <v>0</v>
      </c>
      <c r="AX148" s="30">
        <f t="shared" si="179"/>
        <v>0</v>
      </c>
      <c r="AY148" s="30">
        <f t="shared" si="179"/>
        <v>0</v>
      </c>
      <c r="AZ148" s="30">
        <f t="shared" si="179"/>
        <v>0</v>
      </c>
      <c r="BA148" s="30">
        <f t="shared" si="179"/>
        <v>0</v>
      </c>
      <c r="BB148" s="30">
        <f t="shared" si="179"/>
        <v>0</v>
      </c>
      <c r="BC148" s="30">
        <f t="shared" si="179"/>
        <v>0</v>
      </c>
      <c r="BD148" s="30">
        <f t="shared" si="179"/>
        <v>0</v>
      </c>
      <c r="BE148" s="30">
        <f t="shared" si="179"/>
        <v>0</v>
      </c>
      <c r="BF148" s="30">
        <f t="shared" si="179"/>
        <v>0</v>
      </c>
      <c r="BG148" s="30">
        <f t="shared" si="179"/>
        <v>0</v>
      </c>
      <c r="BH148" s="30">
        <f t="shared" si="179"/>
        <v>0</v>
      </c>
      <c r="BI148" s="30">
        <f t="shared" si="179"/>
        <v>0</v>
      </c>
      <c r="BJ148" s="30">
        <f t="shared" si="179"/>
        <v>0</v>
      </c>
      <c r="BK148" s="30">
        <f t="shared" si="179"/>
        <v>0</v>
      </c>
      <c r="BL148" s="30">
        <f t="shared" si="179"/>
        <v>0</v>
      </c>
      <c r="BM148" s="30">
        <f t="shared" si="179"/>
        <v>0</v>
      </c>
      <c r="BN148" s="30">
        <f t="shared" si="179"/>
        <v>0</v>
      </c>
      <c r="BO148" s="30">
        <f t="shared" si="179"/>
        <v>0</v>
      </c>
      <c r="BP148" s="30">
        <f t="shared" si="179"/>
        <v>0</v>
      </c>
      <c r="BQ148" s="30">
        <f t="shared" ref="BQ148:CH148" si="180">IF(BQ28=0,0,((BQ10*0.5)+BP28-BQ46)*BQ83*BQ115*BQ$2)</f>
        <v>0</v>
      </c>
      <c r="BR148" s="30">
        <f t="shared" si="180"/>
        <v>0</v>
      </c>
      <c r="BS148" s="30">
        <f t="shared" si="180"/>
        <v>0</v>
      </c>
      <c r="BT148" s="30">
        <f t="shared" si="180"/>
        <v>0</v>
      </c>
      <c r="BU148" s="30">
        <f t="shared" si="180"/>
        <v>0</v>
      </c>
      <c r="BV148" s="30">
        <f t="shared" si="180"/>
        <v>0</v>
      </c>
      <c r="BW148" s="30">
        <f t="shared" si="180"/>
        <v>0</v>
      </c>
      <c r="BX148" s="30">
        <f t="shared" si="180"/>
        <v>0</v>
      </c>
      <c r="BY148" s="30">
        <f t="shared" si="180"/>
        <v>0</v>
      </c>
      <c r="BZ148" s="30">
        <f t="shared" si="180"/>
        <v>0</v>
      </c>
      <c r="CA148" s="30">
        <f t="shared" si="180"/>
        <v>0</v>
      </c>
      <c r="CB148" s="30">
        <f t="shared" si="180"/>
        <v>0</v>
      </c>
      <c r="CC148" s="30">
        <f t="shared" si="180"/>
        <v>0</v>
      </c>
      <c r="CD148" s="30">
        <f t="shared" si="180"/>
        <v>0</v>
      </c>
      <c r="CE148" s="30">
        <f t="shared" si="180"/>
        <v>0</v>
      </c>
      <c r="CF148" s="30">
        <f t="shared" si="180"/>
        <v>0</v>
      </c>
      <c r="CG148" s="30">
        <f t="shared" si="180"/>
        <v>0</v>
      </c>
      <c r="CH148" s="33">
        <f t="shared" si="180"/>
        <v>0</v>
      </c>
    </row>
    <row r="149" spans="1:86" hidden="1" x14ac:dyDescent="0.3">
      <c r="A149" s="571"/>
      <c r="B149" s="94" t="s">
        <v>3</v>
      </c>
      <c r="C149" s="30">
        <f t="shared" si="169"/>
        <v>0</v>
      </c>
      <c r="D149" s="30">
        <f t="shared" si="170"/>
        <v>0</v>
      </c>
      <c r="E149" s="30">
        <f t="shared" ref="E149:BP149" si="181">IF(E29=0,0,((E11*0.5)+D29-E47)*E84*E116*E$2)</f>
        <v>0</v>
      </c>
      <c r="F149" s="30">
        <f t="shared" si="181"/>
        <v>0</v>
      </c>
      <c r="G149" s="30">
        <f t="shared" si="181"/>
        <v>0</v>
      </c>
      <c r="H149" s="30">
        <f t="shared" si="181"/>
        <v>0</v>
      </c>
      <c r="I149" s="30">
        <f t="shared" si="181"/>
        <v>0</v>
      </c>
      <c r="J149" s="30">
        <f t="shared" si="181"/>
        <v>0</v>
      </c>
      <c r="K149" s="30">
        <f t="shared" si="181"/>
        <v>0</v>
      </c>
      <c r="L149" s="30">
        <f t="shared" si="181"/>
        <v>0</v>
      </c>
      <c r="M149" s="30">
        <f t="shared" si="181"/>
        <v>0</v>
      </c>
      <c r="N149" s="30">
        <f t="shared" si="181"/>
        <v>0</v>
      </c>
      <c r="O149" s="30">
        <f t="shared" si="181"/>
        <v>0</v>
      </c>
      <c r="P149" s="30">
        <f t="shared" si="181"/>
        <v>0</v>
      </c>
      <c r="Q149" s="30">
        <f t="shared" si="181"/>
        <v>0</v>
      </c>
      <c r="R149" s="30">
        <f t="shared" si="181"/>
        <v>0</v>
      </c>
      <c r="S149" s="30">
        <f t="shared" si="181"/>
        <v>0</v>
      </c>
      <c r="T149" s="30">
        <f t="shared" si="181"/>
        <v>0</v>
      </c>
      <c r="U149" s="30">
        <f t="shared" si="181"/>
        <v>0</v>
      </c>
      <c r="V149" s="30">
        <f t="shared" si="181"/>
        <v>0</v>
      </c>
      <c r="W149" s="30">
        <f t="shared" si="181"/>
        <v>0</v>
      </c>
      <c r="X149" s="30">
        <f t="shared" si="181"/>
        <v>0</v>
      </c>
      <c r="Y149" s="30">
        <f t="shared" si="181"/>
        <v>0</v>
      </c>
      <c r="Z149" s="30">
        <f t="shared" si="181"/>
        <v>0</v>
      </c>
      <c r="AA149" s="30">
        <f t="shared" si="181"/>
        <v>0</v>
      </c>
      <c r="AB149" s="30">
        <f t="shared" si="181"/>
        <v>0</v>
      </c>
      <c r="AC149" s="30">
        <f t="shared" si="181"/>
        <v>0</v>
      </c>
      <c r="AD149" s="30">
        <f t="shared" si="181"/>
        <v>0</v>
      </c>
      <c r="AE149" s="30">
        <f t="shared" si="181"/>
        <v>0</v>
      </c>
      <c r="AF149" s="30">
        <f t="shared" si="181"/>
        <v>0</v>
      </c>
      <c r="AG149" s="30">
        <f t="shared" si="181"/>
        <v>0</v>
      </c>
      <c r="AH149" s="30">
        <f t="shared" si="181"/>
        <v>0</v>
      </c>
      <c r="AI149" s="30">
        <f t="shared" si="181"/>
        <v>0</v>
      </c>
      <c r="AJ149" s="30">
        <f t="shared" si="181"/>
        <v>0</v>
      </c>
      <c r="AK149" s="30">
        <f t="shared" si="181"/>
        <v>0</v>
      </c>
      <c r="AL149" s="30">
        <f t="shared" si="181"/>
        <v>0</v>
      </c>
      <c r="AM149" s="30">
        <f t="shared" si="181"/>
        <v>0</v>
      </c>
      <c r="AN149" s="30">
        <f t="shared" si="181"/>
        <v>0</v>
      </c>
      <c r="AO149" s="30">
        <f t="shared" si="181"/>
        <v>0</v>
      </c>
      <c r="AP149" s="30">
        <f t="shared" si="181"/>
        <v>0</v>
      </c>
      <c r="AQ149" s="30">
        <f t="shared" si="181"/>
        <v>0</v>
      </c>
      <c r="AR149" s="30">
        <f t="shared" si="181"/>
        <v>0</v>
      </c>
      <c r="AS149" s="30">
        <f t="shared" si="181"/>
        <v>0</v>
      </c>
      <c r="AT149" s="30">
        <f t="shared" si="181"/>
        <v>0</v>
      </c>
      <c r="AU149" s="30">
        <f t="shared" si="181"/>
        <v>0</v>
      </c>
      <c r="AV149" s="30">
        <f t="shared" si="181"/>
        <v>0</v>
      </c>
      <c r="AW149" s="30">
        <f t="shared" si="181"/>
        <v>0</v>
      </c>
      <c r="AX149" s="30">
        <f t="shared" si="181"/>
        <v>0</v>
      </c>
      <c r="AY149" s="30">
        <f t="shared" si="181"/>
        <v>0</v>
      </c>
      <c r="AZ149" s="30">
        <f t="shared" si="181"/>
        <v>0</v>
      </c>
      <c r="BA149" s="30">
        <f t="shared" si="181"/>
        <v>0</v>
      </c>
      <c r="BB149" s="30">
        <f t="shared" si="181"/>
        <v>0</v>
      </c>
      <c r="BC149" s="30">
        <f t="shared" si="181"/>
        <v>0</v>
      </c>
      <c r="BD149" s="30">
        <f t="shared" si="181"/>
        <v>0</v>
      </c>
      <c r="BE149" s="30">
        <f t="shared" si="181"/>
        <v>0</v>
      </c>
      <c r="BF149" s="30">
        <f t="shared" si="181"/>
        <v>0</v>
      </c>
      <c r="BG149" s="30">
        <f t="shared" si="181"/>
        <v>0</v>
      </c>
      <c r="BH149" s="30">
        <f t="shared" si="181"/>
        <v>0</v>
      </c>
      <c r="BI149" s="30">
        <f t="shared" si="181"/>
        <v>0</v>
      </c>
      <c r="BJ149" s="30">
        <f t="shared" si="181"/>
        <v>0</v>
      </c>
      <c r="BK149" s="30">
        <f t="shared" si="181"/>
        <v>0</v>
      </c>
      <c r="BL149" s="30">
        <f t="shared" si="181"/>
        <v>0</v>
      </c>
      <c r="BM149" s="30">
        <f t="shared" si="181"/>
        <v>0</v>
      </c>
      <c r="BN149" s="30">
        <f t="shared" si="181"/>
        <v>0</v>
      </c>
      <c r="BO149" s="30">
        <f t="shared" si="181"/>
        <v>0</v>
      </c>
      <c r="BP149" s="30">
        <f t="shared" si="181"/>
        <v>0</v>
      </c>
      <c r="BQ149" s="30">
        <f t="shared" ref="BQ149:CH149" si="182">IF(BQ29=0,0,((BQ11*0.5)+BP29-BQ47)*BQ84*BQ116*BQ$2)</f>
        <v>0</v>
      </c>
      <c r="BR149" s="30">
        <f t="shared" si="182"/>
        <v>0</v>
      </c>
      <c r="BS149" s="30">
        <f t="shared" si="182"/>
        <v>0</v>
      </c>
      <c r="BT149" s="30">
        <f t="shared" si="182"/>
        <v>0</v>
      </c>
      <c r="BU149" s="30">
        <f t="shared" si="182"/>
        <v>0</v>
      </c>
      <c r="BV149" s="30">
        <f t="shared" si="182"/>
        <v>0</v>
      </c>
      <c r="BW149" s="30">
        <f t="shared" si="182"/>
        <v>0</v>
      </c>
      <c r="BX149" s="30">
        <f t="shared" si="182"/>
        <v>0</v>
      </c>
      <c r="BY149" s="30">
        <f t="shared" si="182"/>
        <v>0</v>
      </c>
      <c r="BZ149" s="30">
        <f t="shared" si="182"/>
        <v>0</v>
      </c>
      <c r="CA149" s="30">
        <f t="shared" si="182"/>
        <v>0</v>
      </c>
      <c r="CB149" s="30">
        <f t="shared" si="182"/>
        <v>0</v>
      </c>
      <c r="CC149" s="30">
        <f t="shared" si="182"/>
        <v>0</v>
      </c>
      <c r="CD149" s="30">
        <f t="shared" si="182"/>
        <v>0</v>
      </c>
      <c r="CE149" s="30">
        <f t="shared" si="182"/>
        <v>0</v>
      </c>
      <c r="CF149" s="30">
        <f t="shared" si="182"/>
        <v>0</v>
      </c>
      <c r="CG149" s="30">
        <f t="shared" si="182"/>
        <v>0</v>
      </c>
      <c r="CH149" s="33">
        <f t="shared" si="182"/>
        <v>0</v>
      </c>
    </row>
    <row r="150" spans="1:86" ht="15.75" hidden="1" customHeight="1" x14ac:dyDescent="0.3">
      <c r="A150" s="571"/>
      <c r="B150" s="94" t="s">
        <v>4</v>
      </c>
      <c r="C150" s="30">
        <f t="shared" si="169"/>
        <v>0</v>
      </c>
      <c r="D150" s="30">
        <f t="shared" si="170"/>
        <v>0</v>
      </c>
      <c r="E150" s="30">
        <f t="shared" ref="E150:BP150" si="183">IF(E30=0,0,((E12*0.5)+D30-E48)*E85*E117*E$2)</f>
        <v>0</v>
      </c>
      <c r="F150" s="30">
        <f t="shared" si="183"/>
        <v>0</v>
      </c>
      <c r="G150" s="30">
        <f t="shared" si="183"/>
        <v>0</v>
      </c>
      <c r="H150" s="30">
        <f t="shared" si="183"/>
        <v>0</v>
      </c>
      <c r="I150" s="30">
        <f t="shared" si="183"/>
        <v>0</v>
      </c>
      <c r="J150" s="30">
        <f t="shared" si="183"/>
        <v>0</v>
      </c>
      <c r="K150" s="30">
        <f t="shared" si="183"/>
        <v>0</v>
      </c>
      <c r="L150" s="30">
        <f t="shared" si="183"/>
        <v>0</v>
      </c>
      <c r="M150" s="30">
        <f t="shared" si="183"/>
        <v>0</v>
      </c>
      <c r="N150" s="30">
        <f t="shared" si="183"/>
        <v>0</v>
      </c>
      <c r="O150" s="30">
        <f t="shared" si="183"/>
        <v>0</v>
      </c>
      <c r="P150" s="30">
        <f t="shared" si="183"/>
        <v>0</v>
      </c>
      <c r="Q150" s="30">
        <f t="shared" si="183"/>
        <v>0</v>
      </c>
      <c r="R150" s="30">
        <f t="shared" si="183"/>
        <v>0</v>
      </c>
      <c r="S150" s="30">
        <f t="shared" si="183"/>
        <v>0</v>
      </c>
      <c r="T150" s="30">
        <f t="shared" si="183"/>
        <v>0</v>
      </c>
      <c r="U150" s="30">
        <f t="shared" si="183"/>
        <v>0</v>
      </c>
      <c r="V150" s="30">
        <f t="shared" si="183"/>
        <v>0</v>
      </c>
      <c r="W150" s="30">
        <f t="shared" si="183"/>
        <v>0</v>
      </c>
      <c r="X150" s="30">
        <f t="shared" si="183"/>
        <v>0</v>
      </c>
      <c r="Y150" s="30">
        <f t="shared" si="183"/>
        <v>0</v>
      </c>
      <c r="Z150" s="30">
        <f t="shared" si="183"/>
        <v>0</v>
      </c>
      <c r="AA150" s="30">
        <f t="shared" si="183"/>
        <v>0</v>
      </c>
      <c r="AB150" s="30">
        <f t="shared" si="183"/>
        <v>0</v>
      </c>
      <c r="AC150" s="30">
        <f t="shared" si="183"/>
        <v>0</v>
      </c>
      <c r="AD150" s="30">
        <f t="shared" si="183"/>
        <v>0</v>
      </c>
      <c r="AE150" s="30">
        <f t="shared" si="183"/>
        <v>0</v>
      </c>
      <c r="AF150" s="30">
        <f t="shared" si="183"/>
        <v>0</v>
      </c>
      <c r="AG150" s="30">
        <f t="shared" si="183"/>
        <v>0</v>
      </c>
      <c r="AH150" s="30">
        <f t="shared" si="183"/>
        <v>0</v>
      </c>
      <c r="AI150" s="30">
        <f t="shared" si="183"/>
        <v>0</v>
      </c>
      <c r="AJ150" s="30">
        <f t="shared" si="183"/>
        <v>0</v>
      </c>
      <c r="AK150" s="30">
        <f t="shared" si="183"/>
        <v>0</v>
      </c>
      <c r="AL150" s="30">
        <f t="shared" si="183"/>
        <v>0</v>
      </c>
      <c r="AM150" s="30">
        <f t="shared" si="183"/>
        <v>0</v>
      </c>
      <c r="AN150" s="30">
        <f t="shared" si="183"/>
        <v>0</v>
      </c>
      <c r="AO150" s="30">
        <f t="shared" si="183"/>
        <v>0</v>
      </c>
      <c r="AP150" s="30">
        <f t="shared" si="183"/>
        <v>0</v>
      </c>
      <c r="AQ150" s="30">
        <f t="shared" si="183"/>
        <v>0</v>
      </c>
      <c r="AR150" s="30">
        <f t="shared" si="183"/>
        <v>0</v>
      </c>
      <c r="AS150" s="30">
        <f t="shared" si="183"/>
        <v>0</v>
      </c>
      <c r="AT150" s="30">
        <f t="shared" si="183"/>
        <v>0</v>
      </c>
      <c r="AU150" s="30">
        <f t="shared" si="183"/>
        <v>0</v>
      </c>
      <c r="AV150" s="30">
        <f t="shared" si="183"/>
        <v>0</v>
      </c>
      <c r="AW150" s="30">
        <f t="shared" si="183"/>
        <v>0</v>
      </c>
      <c r="AX150" s="30">
        <f t="shared" si="183"/>
        <v>0</v>
      </c>
      <c r="AY150" s="30">
        <f t="shared" si="183"/>
        <v>0</v>
      </c>
      <c r="AZ150" s="30">
        <f t="shared" si="183"/>
        <v>0</v>
      </c>
      <c r="BA150" s="30">
        <f t="shared" si="183"/>
        <v>0</v>
      </c>
      <c r="BB150" s="30">
        <f t="shared" si="183"/>
        <v>0</v>
      </c>
      <c r="BC150" s="30">
        <f t="shared" si="183"/>
        <v>0</v>
      </c>
      <c r="BD150" s="30">
        <f t="shared" si="183"/>
        <v>0</v>
      </c>
      <c r="BE150" s="30">
        <f t="shared" si="183"/>
        <v>0</v>
      </c>
      <c r="BF150" s="30">
        <f t="shared" si="183"/>
        <v>0</v>
      </c>
      <c r="BG150" s="30">
        <f t="shared" si="183"/>
        <v>0</v>
      </c>
      <c r="BH150" s="30">
        <f t="shared" si="183"/>
        <v>0</v>
      </c>
      <c r="BI150" s="30">
        <f t="shared" si="183"/>
        <v>0</v>
      </c>
      <c r="BJ150" s="30">
        <f t="shared" si="183"/>
        <v>0</v>
      </c>
      <c r="BK150" s="30">
        <f t="shared" si="183"/>
        <v>0</v>
      </c>
      <c r="BL150" s="30">
        <f t="shared" si="183"/>
        <v>0</v>
      </c>
      <c r="BM150" s="30">
        <f t="shared" si="183"/>
        <v>0</v>
      </c>
      <c r="BN150" s="30">
        <f t="shared" si="183"/>
        <v>0</v>
      </c>
      <c r="BO150" s="30">
        <f t="shared" si="183"/>
        <v>0</v>
      </c>
      <c r="BP150" s="30">
        <f t="shared" si="183"/>
        <v>0</v>
      </c>
      <c r="BQ150" s="30">
        <f t="shared" ref="BQ150:CH150" si="184">IF(BQ30=0,0,((BQ12*0.5)+BP30-BQ48)*BQ85*BQ117*BQ$2)</f>
        <v>0</v>
      </c>
      <c r="BR150" s="30">
        <f t="shared" si="184"/>
        <v>0</v>
      </c>
      <c r="BS150" s="30">
        <f t="shared" si="184"/>
        <v>0</v>
      </c>
      <c r="BT150" s="30">
        <f t="shared" si="184"/>
        <v>0</v>
      </c>
      <c r="BU150" s="30">
        <f t="shared" si="184"/>
        <v>0</v>
      </c>
      <c r="BV150" s="30">
        <f t="shared" si="184"/>
        <v>0</v>
      </c>
      <c r="BW150" s="30">
        <f t="shared" si="184"/>
        <v>0</v>
      </c>
      <c r="BX150" s="30">
        <f t="shared" si="184"/>
        <v>0</v>
      </c>
      <c r="BY150" s="30">
        <f t="shared" si="184"/>
        <v>0</v>
      </c>
      <c r="BZ150" s="30">
        <f t="shared" si="184"/>
        <v>0</v>
      </c>
      <c r="CA150" s="30">
        <f t="shared" si="184"/>
        <v>0</v>
      </c>
      <c r="CB150" s="30">
        <f t="shared" si="184"/>
        <v>0</v>
      </c>
      <c r="CC150" s="30">
        <f t="shared" si="184"/>
        <v>0</v>
      </c>
      <c r="CD150" s="30">
        <f t="shared" si="184"/>
        <v>0</v>
      </c>
      <c r="CE150" s="30">
        <f t="shared" si="184"/>
        <v>0</v>
      </c>
      <c r="CF150" s="30">
        <f t="shared" si="184"/>
        <v>0</v>
      </c>
      <c r="CG150" s="30">
        <f t="shared" si="184"/>
        <v>0</v>
      </c>
      <c r="CH150" s="33">
        <f t="shared" si="184"/>
        <v>0</v>
      </c>
    </row>
    <row r="151" spans="1:86" hidden="1" x14ac:dyDescent="0.3">
      <c r="A151" s="571"/>
      <c r="B151" s="94" t="s">
        <v>5</v>
      </c>
      <c r="C151" s="30">
        <f t="shared" si="169"/>
        <v>0</v>
      </c>
      <c r="D151" s="30">
        <f t="shared" si="170"/>
        <v>0</v>
      </c>
      <c r="E151" s="30">
        <f t="shared" ref="E151:BP151" si="185">IF(E31=0,0,((E13*0.5)+D31-E49)*E86*E118*E$2)</f>
        <v>0</v>
      </c>
      <c r="F151" s="30">
        <f t="shared" si="185"/>
        <v>0</v>
      </c>
      <c r="G151" s="30">
        <f t="shared" si="185"/>
        <v>0</v>
      </c>
      <c r="H151" s="30">
        <f t="shared" si="185"/>
        <v>0</v>
      </c>
      <c r="I151" s="30">
        <f t="shared" si="185"/>
        <v>0</v>
      </c>
      <c r="J151" s="30">
        <f t="shared" si="185"/>
        <v>0</v>
      </c>
      <c r="K151" s="30">
        <f t="shared" si="185"/>
        <v>0</v>
      </c>
      <c r="L151" s="30">
        <f t="shared" si="185"/>
        <v>0</v>
      </c>
      <c r="M151" s="30">
        <f t="shared" si="185"/>
        <v>0</v>
      </c>
      <c r="N151" s="30">
        <f t="shared" si="185"/>
        <v>0</v>
      </c>
      <c r="O151" s="30">
        <f t="shared" si="185"/>
        <v>0</v>
      </c>
      <c r="P151" s="30">
        <f t="shared" si="185"/>
        <v>0</v>
      </c>
      <c r="Q151" s="30">
        <f t="shared" si="185"/>
        <v>0</v>
      </c>
      <c r="R151" s="30">
        <f t="shared" si="185"/>
        <v>0</v>
      </c>
      <c r="S151" s="30">
        <f t="shared" si="185"/>
        <v>0</v>
      </c>
      <c r="T151" s="30">
        <f t="shared" si="185"/>
        <v>0</v>
      </c>
      <c r="U151" s="30">
        <f t="shared" si="185"/>
        <v>0</v>
      </c>
      <c r="V151" s="30">
        <f t="shared" si="185"/>
        <v>0</v>
      </c>
      <c r="W151" s="30">
        <f t="shared" si="185"/>
        <v>0</v>
      </c>
      <c r="X151" s="30">
        <f t="shared" si="185"/>
        <v>0</v>
      </c>
      <c r="Y151" s="30">
        <f t="shared" si="185"/>
        <v>0</v>
      </c>
      <c r="Z151" s="30">
        <f t="shared" si="185"/>
        <v>0</v>
      </c>
      <c r="AA151" s="30">
        <f t="shared" si="185"/>
        <v>0</v>
      </c>
      <c r="AB151" s="30">
        <f t="shared" si="185"/>
        <v>0</v>
      </c>
      <c r="AC151" s="30">
        <f t="shared" si="185"/>
        <v>0</v>
      </c>
      <c r="AD151" s="30">
        <f t="shared" si="185"/>
        <v>0</v>
      </c>
      <c r="AE151" s="30">
        <f t="shared" si="185"/>
        <v>0</v>
      </c>
      <c r="AF151" s="30">
        <f t="shared" si="185"/>
        <v>0</v>
      </c>
      <c r="AG151" s="30">
        <f t="shared" si="185"/>
        <v>0</v>
      </c>
      <c r="AH151" s="30">
        <f t="shared" si="185"/>
        <v>0</v>
      </c>
      <c r="AI151" s="30">
        <f t="shared" si="185"/>
        <v>0</v>
      </c>
      <c r="AJ151" s="30">
        <f t="shared" si="185"/>
        <v>0</v>
      </c>
      <c r="AK151" s="30">
        <f t="shared" si="185"/>
        <v>0</v>
      </c>
      <c r="AL151" s="30">
        <f t="shared" si="185"/>
        <v>0</v>
      </c>
      <c r="AM151" s="30">
        <f t="shared" si="185"/>
        <v>0</v>
      </c>
      <c r="AN151" s="30">
        <f t="shared" si="185"/>
        <v>0</v>
      </c>
      <c r="AO151" s="30">
        <f t="shared" si="185"/>
        <v>0</v>
      </c>
      <c r="AP151" s="30">
        <f t="shared" si="185"/>
        <v>0</v>
      </c>
      <c r="AQ151" s="30">
        <f t="shared" si="185"/>
        <v>0</v>
      </c>
      <c r="AR151" s="30">
        <f t="shared" si="185"/>
        <v>0</v>
      </c>
      <c r="AS151" s="30">
        <f t="shared" si="185"/>
        <v>0</v>
      </c>
      <c r="AT151" s="30">
        <f t="shared" si="185"/>
        <v>0</v>
      </c>
      <c r="AU151" s="30">
        <f t="shared" si="185"/>
        <v>0</v>
      </c>
      <c r="AV151" s="30">
        <f t="shared" si="185"/>
        <v>0</v>
      </c>
      <c r="AW151" s="30">
        <f t="shared" si="185"/>
        <v>0</v>
      </c>
      <c r="AX151" s="30">
        <f t="shared" si="185"/>
        <v>0</v>
      </c>
      <c r="AY151" s="30">
        <f t="shared" si="185"/>
        <v>0</v>
      </c>
      <c r="AZ151" s="30">
        <f t="shared" si="185"/>
        <v>0</v>
      </c>
      <c r="BA151" s="30">
        <f t="shared" si="185"/>
        <v>0</v>
      </c>
      <c r="BB151" s="30">
        <f t="shared" si="185"/>
        <v>0</v>
      </c>
      <c r="BC151" s="30">
        <f t="shared" si="185"/>
        <v>0</v>
      </c>
      <c r="BD151" s="30">
        <f t="shared" si="185"/>
        <v>0</v>
      </c>
      <c r="BE151" s="30">
        <f t="shared" si="185"/>
        <v>0</v>
      </c>
      <c r="BF151" s="30">
        <f t="shared" si="185"/>
        <v>0</v>
      </c>
      <c r="BG151" s="30">
        <f t="shared" si="185"/>
        <v>0</v>
      </c>
      <c r="BH151" s="30">
        <f t="shared" si="185"/>
        <v>0</v>
      </c>
      <c r="BI151" s="30">
        <f t="shared" si="185"/>
        <v>0</v>
      </c>
      <c r="BJ151" s="30">
        <f t="shared" si="185"/>
        <v>0</v>
      </c>
      <c r="BK151" s="30">
        <f t="shared" si="185"/>
        <v>0</v>
      </c>
      <c r="BL151" s="30">
        <f t="shared" si="185"/>
        <v>0</v>
      </c>
      <c r="BM151" s="30">
        <f t="shared" si="185"/>
        <v>0</v>
      </c>
      <c r="BN151" s="30">
        <f t="shared" si="185"/>
        <v>0</v>
      </c>
      <c r="BO151" s="30">
        <f t="shared" si="185"/>
        <v>0</v>
      </c>
      <c r="BP151" s="30">
        <f t="shared" si="185"/>
        <v>0</v>
      </c>
      <c r="BQ151" s="30">
        <f t="shared" ref="BQ151:CH151" si="186">IF(BQ31=0,0,((BQ13*0.5)+BP31-BQ49)*BQ86*BQ118*BQ$2)</f>
        <v>0</v>
      </c>
      <c r="BR151" s="30">
        <f t="shared" si="186"/>
        <v>0</v>
      </c>
      <c r="BS151" s="30">
        <f t="shared" si="186"/>
        <v>0</v>
      </c>
      <c r="BT151" s="30">
        <f t="shared" si="186"/>
        <v>0</v>
      </c>
      <c r="BU151" s="30">
        <f t="shared" si="186"/>
        <v>0</v>
      </c>
      <c r="BV151" s="30">
        <f t="shared" si="186"/>
        <v>0</v>
      </c>
      <c r="BW151" s="30">
        <f t="shared" si="186"/>
        <v>0</v>
      </c>
      <c r="BX151" s="30">
        <f t="shared" si="186"/>
        <v>0</v>
      </c>
      <c r="BY151" s="30">
        <f t="shared" si="186"/>
        <v>0</v>
      </c>
      <c r="BZ151" s="30">
        <f t="shared" si="186"/>
        <v>0</v>
      </c>
      <c r="CA151" s="30">
        <f t="shared" si="186"/>
        <v>0</v>
      </c>
      <c r="CB151" s="30">
        <f t="shared" si="186"/>
        <v>0</v>
      </c>
      <c r="CC151" s="30">
        <f t="shared" si="186"/>
        <v>0</v>
      </c>
      <c r="CD151" s="30">
        <f t="shared" si="186"/>
        <v>0</v>
      </c>
      <c r="CE151" s="30">
        <f t="shared" si="186"/>
        <v>0</v>
      </c>
      <c r="CF151" s="30">
        <f t="shared" si="186"/>
        <v>0</v>
      </c>
      <c r="CG151" s="30">
        <f t="shared" si="186"/>
        <v>0</v>
      </c>
      <c r="CH151" s="33">
        <f t="shared" si="186"/>
        <v>0</v>
      </c>
    </row>
    <row r="152" spans="1:86" hidden="1" x14ac:dyDescent="0.3">
      <c r="A152" s="571"/>
      <c r="B152" s="94" t="s">
        <v>23</v>
      </c>
      <c r="C152" s="30">
        <f t="shared" si="169"/>
        <v>0</v>
      </c>
      <c r="D152" s="30">
        <f t="shared" si="170"/>
        <v>0</v>
      </c>
      <c r="E152" s="30">
        <f t="shared" ref="E152:BP152" si="187">IF(E32=0,0,((E14*0.5)+D32-E50)*E87*E119*E$2)</f>
        <v>0</v>
      </c>
      <c r="F152" s="30">
        <f t="shared" si="187"/>
        <v>0</v>
      </c>
      <c r="G152" s="30">
        <f t="shared" si="187"/>
        <v>0</v>
      </c>
      <c r="H152" s="30">
        <f t="shared" si="187"/>
        <v>0</v>
      </c>
      <c r="I152" s="30">
        <f t="shared" si="187"/>
        <v>0</v>
      </c>
      <c r="J152" s="30">
        <f t="shared" si="187"/>
        <v>0</v>
      </c>
      <c r="K152" s="30">
        <f t="shared" si="187"/>
        <v>0</v>
      </c>
      <c r="L152" s="30">
        <f t="shared" si="187"/>
        <v>0</v>
      </c>
      <c r="M152" s="30">
        <f t="shared" si="187"/>
        <v>0</v>
      </c>
      <c r="N152" s="30">
        <f t="shared" si="187"/>
        <v>0</v>
      </c>
      <c r="O152" s="30">
        <f t="shared" si="187"/>
        <v>0</v>
      </c>
      <c r="P152" s="30">
        <f t="shared" si="187"/>
        <v>0</v>
      </c>
      <c r="Q152" s="30">
        <f t="shared" si="187"/>
        <v>0</v>
      </c>
      <c r="R152" s="30">
        <f t="shared" si="187"/>
        <v>0</v>
      </c>
      <c r="S152" s="30">
        <f t="shared" si="187"/>
        <v>0</v>
      </c>
      <c r="T152" s="30">
        <f t="shared" si="187"/>
        <v>0</v>
      </c>
      <c r="U152" s="30">
        <f t="shared" si="187"/>
        <v>0</v>
      </c>
      <c r="V152" s="30">
        <f t="shared" si="187"/>
        <v>0</v>
      </c>
      <c r="W152" s="30">
        <f t="shared" si="187"/>
        <v>0</v>
      </c>
      <c r="X152" s="30">
        <f t="shared" si="187"/>
        <v>0</v>
      </c>
      <c r="Y152" s="30">
        <f t="shared" si="187"/>
        <v>0</v>
      </c>
      <c r="Z152" s="30">
        <f t="shared" si="187"/>
        <v>0</v>
      </c>
      <c r="AA152" s="30">
        <f t="shared" si="187"/>
        <v>0</v>
      </c>
      <c r="AB152" s="30">
        <f t="shared" si="187"/>
        <v>0</v>
      </c>
      <c r="AC152" s="30">
        <f t="shared" si="187"/>
        <v>0</v>
      </c>
      <c r="AD152" s="30">
        <f t="shared" si="187"/>
        <v>0</v>
      </c>
      <c r="AE152" s="30">
        <f t="shared" si="187"/>
        <v>0</v>
      </c>
      <c r="AF152" s="30">
        <f t="shared" si="187"/>
        <v>0</v>
      </c>
      <c r="AG152" s="30">
        <f t="shared" si="187"/>
        <v>0</v>
      </c>
      <c r="AH152" s="30">
        <f t="shared" si="187"/>
        <v>0</v>
      </c>
      <c r="AI152" s="30">
        <f t="shared" si="187"/>
        <v>0</v>
      </c>
      <c r="AJ152" s="30">
        <f t="shared" si="187"/>
        <v>0</v>
      </c>
      <c r="AK152" s="30">
        <f t="shared" si="187"/>
        <v>0</v>
      </c>
      <c r="AL152" s="30">
        <f t="shared" si="187"/>
        <v>0</v>
      </c>
      <c r="AM152" s="30">
        <f t="shared" si="187"/>
        <v>0</v>
      </c>
      <c r="AN152" s="30">
        <f t="shared" si="187"/>
        <v>0</v>
      </c>
      <c r="AO152" s="30">
        <f t="shared" si="187"/>
        <v>0</v>
      </c>
      <c r="AP152" s="30">
        <f t="shared" si="187"/>
        <v>0</v>
      </c>
      <c r="AQ152" s="30">
        <f t="shared" si="187"/>
        <v>0</v>
      </c>
      <c r="AR152" s="30">
        <f t="shared" si="187"/>
        <v>0</v>
      </c>
      <c r="AS152" s="30">
        <f t="shared" si="187"/>
        <v>0</v>
      </c>
      <c r="AT152" s="30">
        <f t="shared" si="187"/>
        <v>0</v>
      </c>
      <c r="AU152" s="30">
        <f t="shared" si="187"/>
        <v>0</v>
      </c>
      <c r="AV152" s="30">
        <f t="shared" si="187"/>
        <v>0</v>
      </c>
      <c r="AW152" s="30">
        <f t="shared" si="187"/>
        <v>0</v>
      </c>
      <c r="AX152" s="30">
        <f t="shared" si="187"/>
        <v>0</v>
      </c>
      <c r="AY152" s="30">
        <f t="shared" si="187"/>
        <v>0</v>
      </c>
      <c r="AZ152" s="30">
        <f t="shared" si="187"/>
        <v>0</v>
      </c>
      <c r="BA152" s="30">
        <f t="shared" si="187"/>
        <v>0</v>
      </c>
      <c r="BB152" s="30">
        <f t="shared" si="187"/>
        <v>0</v>
      </c>
      <c r="BC152" s="30">
        <f t="shared" si="187"/>
        <v>0</v>
      </c>
      <c r="BD152" s="30">
        <f t="shared" si="187"/>
        <v>0</v>
      </c>
      <c r="BE152" s="30">
        <f t="shared" si="187"/>
        <v>0</v>
      </c>
      <c r="BF152" s="30">
        <f t="shared" si="187"/>
        <v>0</v>
      </c>
      <c r="BG152" s="30">
        <f t="shared" si="187"/>
        <v>0</v>
      </c>
      <c r="BH152" s="30">
        <f t="shared" si="187"/>
        <v>0</v>
      </c>
      <c r="BI152" s="30">
        <f t="shared" si="187"/>
        <v>0</v>
      </c>
      <c r="BJ152" s="30">
        <f t="shared" si="187"/>
        <v>0</v>
      </c>
      <c r="BK152" s="30">
        <f t="shared" si="187"/>
        <v>0</v>
      </c>
      <c r="BL152" s="30">
        <f t="shared" si="187"/>
        <v>0</v>
      </c>
      <c r="BM152" s="30">
        <f t="shared" si="187"/>
        <v>0</v>
      </c>
      <c r="BN152" s="30">
        <f t="shared" si="187"/>
        <v>0</v>
      </c>
      <c r="BO152" s="30">
        <f t="shared" si="187"/>
        <v>0</v>
      </c>
      <c r="BP152" s="30">
        <f t="shared" si="187"/>
        <v>0</v>
      </c>
      <c r="BQ152" s="30">
        <f t="shared" ref="BQ152:CH152" si="188">IF(BQ32=0,0,((BQ14*0.5)+BP32-BQ50)*BQ87*BQ119*BQ$2)</f>
        <v>0</v>
      </c>
      <c r="BR152" s="30">
        <f t="shared" si="188"/>
        <v>0</v>
      </c>
      <c r="BS152" s="30">
        <f t="shared" si="188"/>
        <v>0</v>
      </c>
      <c r="BT152" s="30">
        <f t="shared" si="188"/>
        <v>0</v>
      </c>
      <c r="BU152" s="30">
        <f t="shared" si="188"/>
        <v>0</v>
      </c>
      <c r="BV152" s="30">
        <f t="shared" si="188"/>
        <v>0</v>
      </c>
      <c r="BW152" s="30">
        <f t="shared" si="188"/>
        <v>0</v>
      </c>
      <c r="BX152" s="30">
        <f t="shared" si="188"/>
        <v>0</v>
      </c>
      <c r="BY152" s="30">
        <f t="shared" si="188"/>
        <v>0</v>
      </c>
      <c r="BZ152" s="30">
        <f t="shared" si="188"/>
        <v>0</v>
      </c>
      <c r="CA152" s="30">
        <f t="shared" si="188"/>
        <v>0</v>
      </c>
      <c r="CB152" s="30">
        <f t="shared" si="188"/>
        <v>0</v>
      </c>
      <c r="CC152" s="30">
        <f t="shared" si="188"/>
        <v>0</v>
      </c>
      <c r="CD152" s="30">
        <f t="shared" si="188"/>
        <v>0</v>
      </c>
      <c r="CE152" s="30">
        <f t="shared" si="188"/>
        <v>0</v>
      </c>
      <c r="CF152" s="30">
        <f t="shared" si="188"/>
        <v>0</v>
      </c>
      <c r="CG152" s="30">
        <f t="shared" si="188"/>
        <v>0</v>
      </c>
      <c r="CH152" s="33">
        <f t="shared" si="188"/>
        <v>0</v>
      </c>
    </row>
    <row r="153" spans="1:86" hidden="1" x14ac:dyDescent="0.3">
      <c r="A153" s="571"/>
      <c r="B153" s="94" t="s">
        <v>24</v>
      </c>
      <c r="C153" s="30">
        <f t="shared" si="169"/>
        <v>0</v>
      </c>
      <c r="D153" s="30">
        <f t="shared" si="170"/>
        <v>0</v>
      </c>
      <c r="E153" s="30">
        <f t="shared" ref="E153:BP153" si="189">IF(E33=0,0,((E15*0.5)+D33-E51)*E88*E120*E$2)</f>
        <v>0</v>
      </c>
      <c r="F153" s="30">
        <f t="shared" si="189"/>
        <v>0</v>
      </c>
      <c r="G153" s="30">
        <f t="shared" si="189"/>
        <v>0</v>
      </c>
      <c r="H153" s="30">
        <f t="shared" si="189"/>
        <v>0</v>
      </c>
      <c r="I153" s="30">
        <f t="shared" si="189"/>
        <v>0</v>
      </c>
      <c r="J153" s="30">
        <f t="shared" si="189"/>
        <v>0</v>
      </c>
      <c r="K153" s="30">
        <f t="shared" si="189"/>
        <v>0</v>
      </c>
      <c r="L153" s="30">
        <f t="shared" si="189"/>
        <v>0</v>
      </c>
      <c r="M153" s="30">
        <f t="shared" si="189"/>
        <v>0</v>
      </c>
      <c r="N153" s="30">
        <f t="shared" si="189"/>
        <v>0</v>
      </c>
      <c r="O153" s="30">
        <f t="shared" si="189"/>
        <v>0</v>
      </c>
      <c r="P153" s="30">
        <f t="shared" si="189"/>
        <v>0</v>
      </c>
      <c r="Q153" s="30">
        <f t="shared" si="189"/>
        <v>0</v>
      </c>
      <c r="R153" s="30">
        <f t="shared" si="189"/>
        <v>0</v>
      </c>
      <c r="S153" s="30">
        <f t="shared" si="189"/>
        <v>0</v>
      </c>
      <c r="T153" s="30">
        <f t="shared" si="189"/>
        <v>0</v>
      </c>
      <c r="U153" s="30">
        <f t="shared" si="189"/>
        <v>0</v>
      </c>
      <c r="V153" s="30">
        <f t="shared" si="189"/>
        <v>0</v>
      </c>
      <c r="W153" s="30">
        <f t="shared" si="189"/>
        <v>0</v>
      </c>
      <c r="X153" s="30">
        <f t="shared" si="189"/>
        <v>0</v>
      </c>
      <c r="Y153" s="30">
        <f t="shared" si="189"/>
        <v>0</v>
      </c>
      <c r="Z153" s="30">
        <f t="shared" si="189"/>
        <v>0</v>
      </c>
      <c r="AA153" s="30">
        <f t="shared" si="189"/>
        <v>0</v>
      </c>
      <c r="AB153" s="30">
        <f t="shared" si="189"/>
        <v>0</v>
      </c>
      <c r="AC153" s="30">
        <f t="shared" si="189"/>
        <v>0</v>
      </c>
      <c r="AD153" s="30">
        <f t="shared" si="189"/>
        <v>0</v>
      </c>
      <c r="AE153" s="30">
        <f t="shared" si="189"/>
        <v>0</v>
      </c>
      <c r="AF153" s="30">
        <f t="shared" si="189"/>
        <v>0</v>
      </c>
      <c r="AG153" s="30">
        <f t="shared" si="189"/>
        <v>0</v>
      </c>
      <c r="AH153" s="30">
        <f t="shared" si="189"/>
        <v>0</v>
      </c>
      <c r="AI153" s="30">
        <f t="shared" si="189"/>
        <v>0</v>
      </c>
      <c r="AJ153" s="30">
        <f t="shared" si="189"/>
        <v>0</v>
      </c>
      <c r="AK153" s="30">
        <f t="shared" si="189"/>
        <v>0</v>
      </c>
      <c r="AL153" s="30">
        <f t="shared" si="189"/>
        <v>0</v>
      </c>
      <c r="AM153" s="30">
        <f t="shared" si="189"/>
        <v>0</v>
      </c>
      <c r="AN153" s="30">
        <f t="shared" si="189"/>
        <v>0</v>
      </c>
      <c r="AO153" s="30">
        <f t="shared" si="189"/>
        <v>0</v>
      </c>
      <c r="AP153" s="30">
        <f t="shared" si="189"/>
        <v>0</v>
      </c>
      <c r="AQ153" s="30">
        <f t="shared" si="189"/>
        <v>0</v>
      </c>
      <c r="AR153" s="30">
        <f t="shared" si="189"/>
        <v>0</v>
      </c>
      <c r="AS153" s="30">
        <f t="shared" si="189"/>
        <v>0</v>
      </c>
      <c r="AT153" s="30">
        <f t="shared" si="189"/>
        <v>0</v>
      </c>
      <c r="AU153" s="30">
        <f t="shared" si="189"/>
        <v>0</v>
      </c>
      <c r="AV153" s="30">
        <f t="shared" si="189"/>
        <v>0</v>
      </c>
      <c r="AW153" s="30">
        <f t="shared" si="189"/>
        <v>0</v>
      </c>
      <c r="AX153" s="30">
        <f t="shared" si="189"/>
        <v>0</v>
      </c>
      <c r="AY153" s="30">
        <f t="shared" si="189"/>
        <v>0</v>
      </c>
      <c r="AZ153" s="30">
        <f t="shared" si="189"/>
        <v>0</v>
      </c>
      <c r="BA153" s="30">
        <f t="shared" si="189"/>
        <v>0</v>
      </c>
      <c r="BB153" s="30">
        <f t="shared" si="189"/>
        <v>0</v>
      </c>
      <c r="BC153" s="30">
        <f t="shared" si="189"/>
        <v>0</v>
      </c>
      <c r="BD153" s="30">
        <f t="shared" si="189"/>
        <v>0</v>
      </c>
      <c r="BE153" s="30">
        <f t="shared" si="189"/>
        <v>0</v>
      </c>
      <c r="BF153" s="30">
        <f t="shared" si="189"/>
        <v>0</v>
      </c>
      <c r="BG153" s="30">
        <f t="shared" si="189"/>
        <v>0</v>
      </c>
      <c r="BH153" s="30">
        <f t="shared" si="189"/>
        <v>0</v>
      </c>
      <c r="BI153" s="30">
        <f t="shared" si="189"/>
        <v>0</v>
      </c>
      <c r="BJ153" s="30">
        <f t="shared" si="189"/>
        <v>0</v>
      </c>
      <c r="BK153" s="30">
        <f t="shared" si="189"/>
        <v>0</v>
      </c>
      <c r="BL153" s="30">
        <f t="shared" si="189"/>
        <v>0</v>
      </c>
      <c r="BM153" s="30">
        <f t="shared" si="189"/>
        <v>0</v>
      </c>
      <c r="BN153" s="30">
        <f t="shared" si="189"/>
        <v>0</v>
      </c>
      <c r="BO153" s="30">
        <f t="shared" si="189"/>
        <v>0</v>
      </c>
      <c r="BP153" s="30">
        <f t="shared" si="189"/>
        <v>0</v>
      </c>
      <c r="BQ153" s="30">
        <f t="shared" ref="BQ153:CH153" si="190">IF(BQ33=0,0,((BQ15*0.5)+BP33-BQ51)*BQ88*BQ120*BQ$2)</f>
        <v>0</v>
      </c>
      <c r="BR153" s="30">
        <f t="shared" si="190"/>
        <v>0</v>
      </c>
      <c r="BS153" s="30">
        <f t="shared" si="190"/>
        <v>0</v>
      </c>
      <c r="BT153" s="30">
        <f t="shared" si="190"/>
        <v>0</v>
      </c>
      <c r="BU153" s="30">
        <f t="shared" si="190"/>
        <v>0</v>
      </c>
      <c r="BV153" s="30">
        <f t="shared" si="190"/>
        <v>0</v>
      </c>
      <c r="BW153" s="30">
        <f t="shared" si="190"/>
        <v>0</v>
      </c>
      <c r="BX153" s="30">
        <f t="shared" si="190"/>
        <v>0</v>
      </c>
      <c r="BY153" s="30">
        <f t="shared" si="190"/>
        <v>0</v>
      </c>
      <c r="BZ153" s="30">
        <f t="shared" si="190"/>
        <v>0</v>
      </c>
      <c r="CA153" s="30">
        <f t="shared" si="190"/>
        <v>0</v>
      </c>
      <c r="CB153" s="30">
        <f t="shared" si="190"/>
        <v>0</v>
      </c>
      <c r="CC153" s="30">
        <f t="shared" si="190"/>
        <v>0</v>
      </c>
      <c r="CD153" s="30">
        <f t="shared" si="190"/>
        <v>0</v>
      </c>
      <c r="CE153" s="30">
        <f t="shared" si="190"/>
        <v>0</v>
      </c>
      <c r="CF153" s="30">
        <f t="shared" si="190"/>
        <v>0</v>
      </c>
      <c r="CG153" s="30">
        <f t="shared" si="190"/>
        <v>0</v>
      </c>
      <c r="CH153" s="33">
        <f t="shared" si="190"/>
        <v>0</v>
      </c>
    </row>
    <row r="154" spans="1:86" ht="15.75" hidden="1" customHeight="1" x14ac:dyDescent="0.3">
      <c r="A154" s="571"/>
      <c r="B154" s="94" t="s">
        <v>7</v>
      </c>
      <c r="C154" s="30">
        <f t="shared" si="169"/>
        <v>0</v>
      </c>
      <c r="D154" s="30">
        <f t="shared" si="170"/>
        <v>0</v>
      </c>
      <c r="E154" s="30">
        <f t="shared" ref="E154:BP154" si="191">IF(E34=0,0,((E16*0.5)+D34-E52)*E89*E121*E$2)</f>
        <v>0</v>
      </c>
      <c r="F154" s="30">
        <f t="shared" si="191"/>
        <v>0</v>
      </c>
      <c r="G154" s="30">
        <f t="shared" si="191"/>
        <v>0</v>
      </c>
      <c r="H154" s="30">
        <f t="shared" si="191"/>
        <v>0</v>
      </c>
      <c r="I154" s="30">
        <f t="shared" si="191"/>
        <v>0</v>
      </c>
      <c r="J154" s="30">
        <f t="shared" si="191"/>
        <v>0</v>
      </c>
      <c r="K154" s="30">
        <f t="shared" si="191"/>
        <v>0</v>
      </c>
      <c r="L154" s="30">
        <f t="shared" si="191"/>
        <v>0</v>
      </c>
      <c r="M154" s="30">
        <f t="shared" si="191"/>
        <v>0</v>
      </c>
      <c r="N154" s="30">
        <f t="shared" si="191"/>
        <v>0</v>
      </c>
      <c r="O154" s="30">
        <f t="shared" si="191"/>
        <v>0</v>
      </c>
      <c r="P154" s="30">
        <f t="shared" si="191"/>
        <v>0</v>
      </c>
      <c r="Q154" s="30">
        <f t="shared" si="191"/>
        <v>0</v>
      </c>
      <c r="R154" s="30">
        <f t="shared" si="191"/>
        <v>0</v>
      </c>
      <c r="S154" s="30">
        <f t="shared" si="191"/>
        <v>0</v>
      </c>
      <c r="T154" s="30">
        <f t="shared" si="191"/>
        <v>0</v>
      </c>
      <c r="U154" s="30">
        <f t="shared" si="191"/>
        <v>0</v>
      </c>
      <c r="V154" s="30">
        <f t="shared" si="191"/>
        <v>0</v>
      </c>
      <c r="W154" s="30">
        <f t="shared" si="191"/>
        <v>0</v>
      </c>
      <c r="X154" s="30">
        <f t="shared" si="191"/>
        <v>0</v>
      </c>
      <c r="Y154" s="30">
        <f t="shared" si="191"/>
        <v>0</v>
      </c>
      <c r="Z154" s="30">
        <f t="shared" si="191"/>
        <v>0</v>
      </c>
      <c r="AA154" s="30">
        <f t="shared" si="191"/>
        <v>0</v>
      </c>
      <c r="AB154" s="30">
        <f t="shared" si="191"/>
        <v>0</v>
      </c>
      <c r="AC154" s="30">
        <f t="shared" si="191"/>
        <v>0</v>
      </c>
      <c r="AD154" s="30">
        <f t="shared" si="191"/>
        <v>0</v>
      </c>
      <c r="AE154" s="30">
        <f t="shared" si="191"/>
        <v>0</v>
      </c>
      <c r="AF154" s="30">
        <f t="shared" si="191"/>
        <v>0</v>
      </c>
      <c r="AG154" s="30">
        <f t="shared" si="191"/>
        <v>0</v>
      </c>
      <c r="AH154" s="30">
        <f t="shared" si="191"/>
        <v>0</v>
      </c>
      <c r="AI154" s="30">
        <f t="shared" si="191"/>
        <v>0</v>
      </c>
      <c r="AJ154" s="30">
        <f t="shared" si="191"/>
        <v>0</v>
      </c>
      <c r="AK154" s="30">
        <f t="shared" si="191"/>
        <v>0</v>
      </c>
      <c r="AL154" s="30">
        <f t="shared" si="191"/>
        <v>0</v>
      </c>
      <c r="AM154" s="30">
        <f t="shared" si="191"/>
        <v>0</v>
      </c>
      <c r="AN154" s="30">
        <f t="shared" si="191"/>
        <v>0</v>
      </c>
      <c r="AO154" s="30">
        <f t="shared" si="191"/>
        <v>0</v>
      </c>
      <c r="AP154" s="30">
        <f t="shared" si="191"/>
        <v>0</v>
      </c>
      <c r="AQ154" s="30">
        <f t="shared" si="191"/>
        <v>0</v>
      </c>
      <c r="AR154" s="30">
        <f t="shared" si="191"/>
        <v>0</v>
      </c>
      <c r="AS154" s="30">
        <f t="shared" si="191"/>
        <v>0</v>
      </c>
      <c r="AT154" s="30">
        <f t="shared" si="191"/>
        <v>0</v>
      </c>
      <c r="AU154" s="30">
        <f t="shared" si="191"/>
        <v>0</v>
      </c>
      <c r="AV154" s="30">
        <f t="shared" si="191"/>
        <v>0</v>
      </c>
      <c r="AW154" s="30">
        <f t="shared" si="191"/>
        <v>0</v>
      </c>
      <c r="AX154" s="30">
        <f t="shared" si="191"/>
        <v>0</v>
      </c>
      <c r="AY154" s="30">
        <f t="shared" si="191"/>
        <v>0</v>
      </c>
      <c r="AZ154" s="30">
        <f t="shared" si="191"/>
        <v>0</v>
      </c>
      <c r="BA154" s="30">
        <f t="shared" si="191"/>
        <v>0</v>
      </c>
      <c r="BB154" s="30">
        <f t="shared" si="191"/>
        <v>0</v>
      </c>
      <c r="BC154" s="30">
        <f t="shared" si="191"/>
        <v>0</v>
      </c>
      <c r="BD154" s="30">
        <f t="shared" si="191"/>
        <v>0</v>
      </c>
      <c r="BE154" s="30">
        <f t="shared" si="191"/>
        <v>0</v>
      </c>
      <c r="BF154" s="30">
        <f t="shared" si="191"/>
        <v>0</v>
      </c>
      <c r="BG154" s="30">
        <f t="shared" si="191"/>
        <v>0</v>
      </c>
      <c r="BH154" s="30">
        <f t="shared" si="191"/>
        <v>0</v>
      </c>
      <c r="BI154" s="30">
        <f t="shared" si="191"/>
        <v>0</v>
      </c>
      <c r="BJ154" s="30">
        <f t="shared" si="191"/>
        <v>0</v>
      </c>
      <c r="BK154" s="30">
        <f t="shared" si="191"/>
        <v>0</v>
      </c>
      <c r="BL154" s="30">
        <f t="shared" si="191"/>
        <v>0</v>
      </c>
      <c r="BM154" s="30">
        <f t="shared" si="191"/>
        <v>0</v>
      </c>
      <c r="BN154" s="30">
        <f t="shared" si="191"/>
        <v>0</v>
      </c>
      <c r="BO154" s="30">
        <f t="shared" si="191"/>
        <v>0</v>
      </c>
      <c r="BP154" s="30">
        <f t="shared" si="191"/>
        <v>0</v>
      </c>
      <c r="BQ154" s="30">
        <f t="shared" ref="BQ154:CH154" si="192">IF(BQ34=0,0,((BQ16*0.5)+BP34-BQ52)*BQ89*BQ121*BQ$2)</f>
        <v>0</v>
      </c>
      <c r="BR154" s="30">
        <f t="shared" si="192"/>
        <v>0</v>
      </c>
      <c r="BS154" s="30">
        <f t="shared" si="192"/>
        <v>0</v>
      </c>
      <c r="BT154" s="30">
        <f t="shared" si="192"/>
        <v>0</v>
      </c>
      <c r="BU154" s="30">
        <f t="shared" si="192"/>
        <v>0</v>
      </c>
      <c r="BV154" s="30">
        <f t="shared" si="192"/>
        <v>0</v>
      </c>
      <c r="BW154" s="30">
        <f t="shared" si="192"/>
        <v>0</v>
      </c>
      <c r="BX154" s="30">
        <f t="shared" si="192"/>
        <v>0</v>
      </c>
      <c r="BY154" s="30">
        <f t="shared" si="192"/>
        <v>0</v>
      </c>
      <c r="BZ154" s="30">
        <f t="shared" si="192"/>
        <v>0</v>
      </c>
      <c r="CA154" s="30">
        <f t="shared" si="192"/>
        <v>0</v>
      </c>
      <c r="CB154" s="30">
        <f t="shared" si="192"/>
        <v>0</v>
      </c>
      <c r="CC154" s="30">
        <f t="shared" si="192"/>
        <v>0</v>
      </c>
      <c r="CD154" s="30">
        <f t="shared" si="192"/>
        <v>0</v>
      </c>
      <c r="CE154" s="30">
        <f t="shared" si="192"/>
        <v>0</v>
      </c>
      <c r="CF154" s="30">
        <f t="shared" si="192"/>
        <v>0</v>
      </c>
      <c r="CG154" s="30">
        <f t="shared" si="192"/>
        <v>0</v>
      </c>
      <c r="CH154" s="33">
        <f t="shared" si="192"/>
        <v>0</v>
      </c>
    </row>
    <row r="155" spans="1:86" ht="15.75" hidden="1" customHeight="1" x14ac:dyDescent="0.3">
      <c r="A155" s="571"/>
      <c r="B155" s="94" t="s">
        <v>8</v>
      </c>
      <c r="C155" s="30">
        <f t="shared" si="169"/>
        <v>0</v>
      </c>
      <c r="D155" s="30">
        <f t="shared" si="170"/>
        <v>0</v>
      </c>
      <c r="E155" s="30">
        <f t="shared" ref="E155:BP155" si="193">IF(E35=0,0,((E17*0.5)+D35-E53)*E90*E122*E$2)</f>
        <v>0</v>
      </c>
      <c r="F155" s="30">
        <f t="shared" si="193"/>
        <v>0</v>
      </c>
      <c r="G155" s="30">
        <f t="shared" si="193"/>
        <v>0</v>
      </c>
      <c r="H155" s="30">
        <f t="shared" si="193"/>
        <v>0</v>
      </c>
      <c r="I155" s="30">
        <f t="shared" si="193"/>
        <v>0</v>
      </c>
      <c r="J155" s="30">
        <f t="shared" si="193"/>
        <v>0</v>
      </c>
      <c r="K155" s="30">
        <f t="shared" si="193"/>
        <v>0</v>
      </c>
      <c r="L155" s="30">
        <f t="shared" si="193"/>
        <v>0</v>
      </c>
      <c r="M155" s="30">
        <f t="shared" si="193"/>
        <v>0</v>
      </c>
      <c r="N155" s="30">
        <f t="shared" si="193"/>
        <v>0</v>
      </c>
      <c r="O155" s="30">
        <f t="shared" si="193"/>
        <v>0</v>
      </c>
      <c r="P155" s="30">
        <f t="shared" si="193"/>
        <v>0</v>
      </c>
      <c r="Q155" s="30">
        <f t="shared" si="193"/>
        <v>0</v>
      </c>
      <c r="R155" s="30">
        <f t="shared" si="193"/>
        <v>0</v>
      </c>
      <c r="S155" s="30">
        <f t="shared" si="193"/>
        <v>0</v>
      </c>
      <c r="T155" s="30">
        <f t="shared" si="193"/>
        <v>0</v>
      </c>
      <c r="U155" s="30">
        <f t="shared" si="193"/>
        <v>0</v>
      </c>
      <c r="V155" s="30">
        <f t="shared" si="193"/>
        <v>0</v>
      </c>
      <c r="W155" s="30">
        <f t="shared" si="193"/>
        <v>0</v>
      </c>
      <c r="X155" s="30">
        <f t="shared" si="193"/>
        <v>0</v>
      </c>
      <c r="Y155" s="30">
        <f t="shared" si="193"/>
        <v>0</v>
      </c>
      <c r="Z155" s="30">
        <f t="shared" si="193"/>
        <v>0</v>
      </c>
      <c r="AA155" s="30">
        <f t="shared" si="193"/>
        <v>0</v>
      </c>
      <c r="AB155" s="30">
        <f t="shared" si="193"/>
        <v>0</v>
      </c>
      <c r="AC155" s="30">
        <f t="shared" si="193"/>
        <v>0</v>
      </c>
      <c r="AD155" s="30">
        <f t="shared" si="193"/>
        <v>0</v>
      </c>
      <c r="AE155" s="30">
        <f t="shared" si="193"/>
        <v>0</v>
      </c>
      <c r="AF155" s="30">
        <f t="shared" si="193"/>
        <v>0</v>
      </c>
      <c r="AG155" s="30">
        <f t="shared" si="193"/>
        <v>0</v>
      </c>
      <c r="AH155" s="30">
        <f t="shared" si="193"/>
        <v>0</v>
      </c>
      <c r="AI155" s="30">
        <f t="shared" si="193"/>
        <v>0</v>
      </c>
      <c r="AJ155" s="30">
        <f t="shared" si="193"/>
        <v>0</v>
      </c>
      <c r="AK155" s="30">
        <f t="shared" si="193"/>
        <v>0</v>
      </c>
      <c r="AL155" s="30">
        <f t="shared" si="193"/>
        <v>0</v>
      </c>
      <c r="AM155" s="30">
        <f t="shared" si="193"/>
        <v>0</v>
      </c>
      <c r="AN155" s="30">
        <f t="shared" si="193"/>
        <v>0</v>
      </c>
      <c r="AO155" s="30">
        <f t="shared" si="193"/>
        <v>0</v>
      </c>
      <c r="AP155" s="30">
        <f t="shared" si="193"/>
        <v>0</v>
      </c>
      <c r="AQ155" s="30">
        <f t="shared" si="193"/>
        <v>0</v>
      </c>
      <c r="AR155" s="30">
        <f t="shared" si="193"/>
        <v>0</v>
      </c>
      <c r="AS155" s="30">
        <f t="shared" si="193"/>
        <v>0</v>
      </c>
      <c r="AT155" s="30">
        <f t="shared" si="193"/>
        <v>0</v>
      </c>
      <c r="AU155" s="30">
        <f t="shared" si="193"/>
        <v>0</v>
      </c>
      <c r="AV155" s="30">
        <f t="shared" si="193"/>
        <v>0</v>
      </c>
      <c r="AW155" s="30">
        <f t="shared" si="193"/>
        <v>0</v>
      </c>
      <c r="AX155" s="30">
        <f t="shared" si="193"/>
        <v>0</v>
      </c>
      <c r="AY155" s="30">
        <f t="shared" si="193"/>
        <v>0</v>
      </c>
      <c r="AZ155" s="30">
        <f t="shared" si="193"/>
        <v>0</v>
      </c>
      <c r="BA155" s="30">
        <f t="shared" si="193"/>
        <v>0</v>
      </c>
      <c r="BB155" s="30">
        <f t="shared" si="193"/>
        <v>0</v>
      </c>
      <c r="BC155" s="30">
        <f t="shared" si="193"/>
        <v>0</v>
      </c>
      <c r="BD155" s="30">
        <f t="shared" si="193"/>
        <v>0</v>
      </c>
      <c r="BE155" s="30">
        <f t="shared" si="193"/>
        <v>0</v>
      </c>
      <c r="BF155" s="30">
        <f t="shared" si="193"/>
        <v>0</v>
      </c>
      <c r="BG155" s="30">
        <f t="shared" si="193"/>
        <v>0</v>
      </c>
      <c r="BH155" s="30">
        <f t="shared" si="193"/>
        <v>0</v>
      </c>
      <c r="BI155" s="30">
        <f t="shared" si="193"/>
        <v>0</v>
      </c>
      <c r="BJ155" s="30">
        <f t="shared" si="193"/>
        <v>0</v>
      </c>
      <c r="BK155" s="30">
        <f t="shared" si="193"/>
        <v>0</v>
      </c>
      <c r="BL155" s="30">
        <f t="shared" si="193"/>
        <v>0</v>
      </c>
      <c r="BM155" s="30">
        <f t="shared" si="193"/>
        <v>0</v>
      </c>
      <c r="BN155" s="30">
        <f t="shared" si="193"/>
        <v>0</v>
      </c>
      <c r="BO155" s="30">
        <f t="shared" si="193"/>
        <v>0</v>
      </c>
      <c r="BP155" s="30">
        <f t="shared" si="193"/>
        <v>0</v>
      </c>
      <c r="BQ155" s="30">
        <f t="shared" ref="BQ155:CH155" si="194">IF(BQ35=0,0,((BQ17*0.5)+BP35-BQ53)*BQ90*BQ122*BQ$2)</f>
        <v>0</v>
      </c>
      <c r="BR155" s="30">
        <f t="shared" si="194"/>
        <v>0</v>
      </c>
      <c r="BS155" s="30">
        <f t="shared" si="194"/>
        <v>0</v>
      </c>
      <c r="BT155" s="30">
        <f t="shared" si="194"/>
        <v>0</v>
      </c>
      <c r="BU155" s="30">
        <f t="shared" si="194"/>
        <v>0</v>
      </c>
      <c r="BV155" s="30">
        <f t="shared" si="194"/>
        <v>0</v>
      </c>
      <c r="BW155" s="30">
        <f t="shared" si="194"/>
        <v>0</v>
      </c>
      <c r="BX155" s="30">
        <f t="shared" si="194"/>
        <v>0</v>
      </c>
      <c r="BY155" s="30">
        <f t="shared" si="194"/>
        <v>0</v>
      </c>
      <c r="BZ155" s="30">
        <f t="shared" si="194"/>
        <v>0</v>
      </c>
      <c r="CA155" s="30">
        <f t="shared" si="194"/>
        <v>0</v>
      </c>
      <c r="CB155" s="30">
        <f t="shared" si="194"/>
        <v>0</v>
      </c>
      <c r="CC155" s="30">
        <f t="shared" si="194"/>
        <v>0</v>
      </c>
      <c r="CD155" s="30">
        <f t="shared" si="194"/>
        <v>0</v>
      </c>
      <c r="CE155" s="30">
        <f t="shared" si="194"/>
        <v>0</v>
      </c>
      <c r="CF155" s="30">
        <f t="shared" si="194"/>
        <v>0</v>
      </c>
      <c r="CG155" s="30">
        <f t="shared" si="194"/>
        <v>0</v>
      </c>
      <c r="CH155" s="33">
        <f t="shared" si="194"/>
        <v>0</v>
      </c>
    </row>
    <row r="156" spans="1:86" ht="15.75" hidden="1" customHeight="1" x14ac:dyDescent="0.3">
      <c r="A156" s="571"/>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71"/>
      <c r="B157" s="281" t="s">
        <v>26</v>
      </c>
      <c r="C157" s="30">
        <f>SUM(C143:C156)</f>
        <v>0</v>
      </c>
      <c r="D157" s="30">
        <f>SUM(D143:D156)</f>
        <v>0</v>
      </c>
      <c r="E157" s="30">
        <f t="shared" ref="E157:BP157" si="195">SUM(E143:E156)</f>
        <v>0</v>
      </c>
      <c r="F157" s="30">
        <f t="shared" si="195"/>
        <v>0</v>
      </c>
      <c r="G157" s="30">
        <f t="shared" si="195"/>
        <v>0</v>
      </c>
      <c r="H157" s="30">
        <f t="shared" si="195"/>
        <v>0</v>
      </c>
      <c r="I157" s="30">
        <f t="shared" si="195"/>
        <v>0</v>
      </c>
      <c r="J157" s="30">
        <f t="shared" si="195"/>
        <v>0</v>
      </c>
      <c r="K157" s="30">
        <f t="shared" si="195"/>
        <v>0</v>
      </c>
      <c r="L157" s="30">
        <f t="shared" si="195"/>
        <v>0</v>
      </c>
      <c r="M157" s="30">
        <f t="shared" si="195"/>
        <v>0</v>
      </c>
      <c r="N157" s="30">
        <f t="shared" si="195"/>
        <v>0</v>
      </c>
      <c r="O157" s="30">
        <f t="shared" si="195"/>
        <v>0</v>
      </c>
      <c r="P157" s="30">
        <f t="shared" si="195"/>
        <v>0</v>
      </c>
      <c r="Q157" s="30">
        <f t="shared" si="195"/>
        <v>0</v>
      </c>
      <c r="R157" s="30">
        <f t="shared" si="195"/>
        <v>0</v>
      </c>
      <c r="S157" s="30">
        <f t="shared" si="195"/>
        <v>0</v>
      </c>
      <c r="T157" s="30">
        <f t="shared" si="195"/>
        <v>0</v>
      </c>
      <c r="U157" s="30">
        <f t="shared" si="195"/>
        <v>0</v>
      </c>
      <c r="V157" s="30">
        <f t="shared" si="195"/>
        <v>0</v>
      </c>
      <c r="W157" s="30">
        <f t="shared" si="195"/>
        <v>0</v>
      </c>
      <c r="X157" s="30">
        <f t="shared" si="195"/>
        <v>0</v>
      </c>
      <c r="Y157" s="30">
        <f t="shared" si="195"/>
        <v>0</v>
      </c>
      <c r="Z157" s="30">
        <f t="shared" si="195"/>
        <v>0</v>
      </c>
      <c r="AA157" s="30">
        <f t="shared" si="195"/>
        <v>0</v>
      </c>
      <c r="AB157" s="30">
        <f t="shared" si="195"/>
        <v>0</v>
      </c>
      <c r="AC157" s="30">
        <f t="shared" si="195"/>
        <v>0</v>
      </c>
      <c r="AD157" s="30">
        <f t="shared" si="195"/>
        <v>0</v>
      </c>
      <c r="AE157" s="30">
        <f t="shared" si="195"/>
        <v>0</v>
      </c>
      <c r="AF157" s="30">
        <f t="shared" si="195"/>
        <v>0</v>
      </c>
      <c r="AG157" s="30">
        <f t="shared" si="195"/>
        <v>0</v>
      </c>
      <c r="AH157" s="30">
        <f t="shared" si="195"/>
        <v>0</v>
      </c>
      <c r="AI157" s="30">
        <f t="shared" si="195"/>
        <v>0</v>
      </c>
      <c r="AJ157" s="30">
        <f t="shared" si="195"/>
        <v>0</v>
      </c>
      <c r="AK157" s="30">
        <f t="shared" si="195"/>
        <v>0</v>
      </c>
      <c r="AL157" s="30">
        <f t="shared" si="195"/>
        <v>0</v>
      </c>
      <c r="AM157" s="30">
        <f t="shared" si="195"/>
        <v>0</v>
      </c>
      <c r="AN157" s="30">
        <f t="shared" si="195"/>
        <v>0</v>
      </c>
      <c r="AO157" s="30">
        <f t="shared" si="195"/>
        <v>0</v>
      </c>
      <c r="AP157" s="30">
        <f t="shared" si="195"/>
        <v>0</v>
      </c>
      <c r="AQ157" s="30">
        <f t="shared" si="195"/>
        <v>0</v>
      </c>
      <c r="AR157" s="30">
        <f t="shared" si="195"/>
        <v>0</v>
      </c>
      <c r="AS157" s="30">
        <f t="shared" si="195"/>
        <v>0</v>
      </c>
      <c r="AT157" s="30">
        <f t="shared" si="195"/>
        <v>0</v>
      </c>
      <c r="AU157" s="30">
        <f t="shared" si="195"/>
        <v>0</v>
      </c>
      <c r="AV157" s="30">
        <f t="shared" si="195"/>
        <v>0</v>
      </c>
      <c r="AW157" s="30">
        <f t="shared" si="195"/>
        <v>0</v>
      </c>
      <c r="AX157" s="30">
        <f t="shared" si="195"/>
        <v>0</v>
      </c>
      <c r="AY157" s="30">
        <f t="shared" si="195"/>
        <v>0</v>
      </c>
      <c r="AZ157" s="30">
        <f t="shared" si="195"/>
        <v>0</v>
      </c>
      <c r="BA157" s="30">
        <f t="shared" si="195"/>
        <v>0</v>
      </c>
      <c r="BB157" s="30">
        <f t="shared" si="195"/>
        <v>0</v>
      </c>
      <c r="BC157" s="30">
        <f t="shared" si="195"/>
        <v>0</v>
      </c>
      <c r="BD157" s="30">
        <f t="shared" si="195"/>
        <v>0</v>
      </c>
      <c r="BE157" s="30">
        <f t="shared" si="195"/>
        <v>0</v>
      </c>
      <c r="BF157" s="30">
        <f t="shared" si="195"/>
        <v>0</v>
      </c>
      <c r="BG157" s="30">
        <f t="shared" si="195"/>
        <v>0</v>
      </c>
      <c r="BH157" s="30">
        <f t="shared" si="195"/>
        <v>0</v>
      </c>
      <c r="BI157" s="30">
        <f t="shared" si="195"/>
        <v>0</v>
      </c>
      <c r="BJ157" s="30">
        <f t="shared" si="195"/>
        <v>0</v>
      </c>
      <c r="BK157" s="30">
        <f t="shared" si="195"/>
        <v>0</v>
      </c>
      <c r="BL157" s="30">
        <f t="shared" si="195"/>
        <v>0</v>
      </c>
      <c r="BM157" s="30">
        <f t="shared" si="195"/>
        <v>0</v>
      </c>
      <c r="BN157" s="30">
        <f t="shared" si="195"/>
        <v>0</v>
      </c>
      <c r="BO157" s="30">
        <f t="shared" si="195"/>
        <v>0</v>
      </c>
      <c r="BP157" s="30">
        <f t="shared" si="195"/>
        <v>0</v>
      </c>
      <c r="BQ157" s="30">
        <f t="shared" ref="BQ157:CH157" si="196">SUM(BQ143:BQ156)</f>
        <v>0</v>
      </c>
      <c r="BR157" s="30">
        <f t="shared" si="196"/>
        <v>0</v>
      </c>
      <c r="BS157" s="30">
        <f t="shared" si="196"/>
        <v>0</v>
      </c>
      <c r="BT157" s="30">
        <f t="shared" si="196"/>
        <v>0</v>
      </c>
      <c r="BU157" s="30">
        <f t="shared" si="196"/>
        <v>0</v>
      </c>
      <c r="BV157" s="30">
        <f t="shared" si="196"/>
        <v>0</v>
      </c>
      <c r="BW157" s="30">
        <f t="shared" si="196"/>
        <v>0</v>
      </c>
      <c r="BX157" s="30">
        <f t="shared" si="196"/>
        <v>0</v>
      </c>
      <c r="BY157" s="30">
        <f t="shared" si="196"/>
        <v>0</v>
      </c>
      <c r="BZ157" s="30">
        <f t="shared" si="196"/>
        <v>0</v>
      </c>
      <c r="CA157" s="30">
        <f t="shared" si="196"/>
        <v>0</v>
      </c>
      <c r="CB157" s="30">
        <f t="shared" si="196"/>
        <v>0</v>
      </c>
      <c r="CC157" s="30">
        <f t="shared" si="196"/>
        <v>0</v>
      </c>
      <c r="CD157" s="30">
        <f t="shared" si="196"/>
        <v>0</v>
      </c>
      <c r="CE157" s="30">
        <f t="shared" si="196"/>
        <v>0</v>
      </c>
      <c r="CF157" s="30">
        <f t="shared" si="196"/>
        <v>0</v>
      </c>
      <c r="CG157" s="30">
        <f t="shared" si="196"/>
        <v>0</v>
      </c>
      <c r="CH157" s="33">
        <f t="shared" si="196"/>
        <v>0</v>
      </c>
    </row>
    <row r="158" spans="1:86" ht="16.5" hidden="1" customHeight="1" thickBot="1" x14ac:dyDescent="0.35">
      <c r="A158" s="572"/>
      <c r="B158" s="156" t="s">
        <v>27</v>
      </c>
      <c r="C158" s="31">
        <f>C157</f>
        <v>0</v>
      </c>
      <c r="D158" s="31">
        <f>C158+D157</f>
        <v>0</v>
      </c>
      <c r="E158" s="31">
        <f t="shared" ref="E158:BP158" si="197">D158+E157</f>
        <v>0</v>
      </c>
      <c r="F158" s="31">
        <f t="shared" si="197"/>
        <v>0</v>
      </c>
      <c r="G158" s="31">
        <f t="shared" si="197"/>
        <v>0</v>
      </c>
      <c r="H158" s="31">
        <f t="shared" si="197"/>
        <v>0</v>
      </c>
      <c r="I158" s="31">
        <f t="shared" si="197"/>
        <v>0</v>
      </c>
      <c r="J158" s="31">
        <f t="shared" si="197"/>
        <v>0</v>
      </c>
      <c r="K158" s="31">
        <f t="shared" si="197"/>
        <v>0</v>
      </c>
      <c r="L158" s="31">
        <f t="shared" si="197"/>
        <v>0</v>
      </c>
      <c r="M158" s="31">
        <f t="shared" si="197"/>
        <v>0</v>
      </c>
      <c r="N158" s="31">
        <f t="shared" si="197"/>
        <v>0</v>
      </c>
      <c r="O158" s="31">
        <f t="shared" si="197"/>
        <v>0</v>
      </c>
      <c r="P158" s="31">
        <f t="shared" si="197"/>
        <v>0</v>
      </c>
      <c r="Q158" s="31">
        <f t="shared" si="197"/>
        <v>0</v>
      </c>
      <c r="R158" s="31">
        <f t="shared" si="197"/>
        <v>0</v>
      </c>
      <c r="S158" s="31">
        <f t="shared" si="197"/>
        <v>0</v>
      </c>
      <c r="T158" s="31">
        <f t="shared" si="197"/>
        <v>0</v>
      </c>
      <c r="U158" s="31">
        <f t="shared" si="197"/>
        <v>0</v>
      </c>
      <c r="V158" s="31">
        <f t="shared" si="197"/>
        <v>0</v>
      </c>
      <c r="W158" s="31">
        <f t="shared" si="197"/>
        <v>0</v>
      </c>
      <c r="X158" s="31">
        <f t="shared" si="197"/>
        <v>0</v>
      </c>
      <c r="Y158" s="31">
        <f t="shared" si="197"/>
        <v>0</v>
      </c>
      <c r="Z158" s="31">
        <f t="shared" si="197"/>
        <v>0</v>
      </c>
      <c r="AA158" s="31">
        <f t="shared" si="197"/>
        <v>0</v>
      </c>
      <c r="AB158" s="31">
        <f t="shared" si="197"/>
        <v>0</v>
      </c>
      <c r="AC158" s="31">
        <f t="shared" si="197"/>
        <v>0</v>
      </c>
      <c r="AD158" s="31">
        <f t="shared" si="197"/>
        <v>0</v>
      </c>
      <c r="AE158" s="31">
        <f t="shared" si="197"/>
        <v>0</v>
      </c>
      <c r="AF158" s="31">
        <f t="shared" si="197"/>
        <v>0</v>
      </c>
      <c r="AG158" s="31">
        <f t="shared" si="197"/>
        <v>0</v>
      </c>
      <c r="AH158" s="31">
        <f t="shared" si="197"/>
        <v>0</v>
      </c>
      <c r="AI158" s="31">
        <f t="shared" si="197"/>
        <v>0</v>
      </c>
      <c r="AJ158" s="31">
        <f t="shared" si="197"/>
        <v>0</v>
      </c>
      <c r="AK158" s="31">
        <f t="shared" si="197"/>
        <v>0</v>
      </c>
      <c r="AL158" s="31">
        <f t="shared" si="197"/>
        <v>0</v>
      </c>
      <c r="AM158" s="31">
        <f t="shared" si="197"/>
        <v>0</v>
      </c>
      <c r="AN158" s="31">
        <f t="shared" si="197"/>
        <v>0</v>
      </c>
      <c r="AO158" s="31">
        <f t="shared" si="197"/>
        <v>0</v>
      </c>
      <c r="AP158" s="31">
        <f t="shared" si="197"/>
        <v>0</v>
      </c>
      <c r="AQ158" s="31">
        <f t="shared" si="197"/>
        <v>0</v>
      </c>
      <c r="AR158" s="31">
        <f t="shared" si="197"/>
        <v>0</v>
      </c>
      <c r="AS158" s="31">
        <f t="shared" si="197"/>
        <v>0</v>
      </c>
      <c r="AT158" s="31">
        <f t="shared" si="197"/>
        <v>0</v>
      </c>
      <c r="AU158" s="31">
        <f t="shared" si="197"/>
        <v>0</v>
      </c>
      <c r="AV158" s="31">
        <f t="shared" si="197"/>
        <v>0</v>
      </c>
      <c r="AW158" s="31">
        <f t="shared" si="197"/>
        <v>0</v>
      </c>
      <c r="AX158" s="31">
        <f t="shared" si="197"/>
        <v>0</v>
      </c>
      <c r="AY158" s="31">
        <f t="shared" si="197"/>
        <v>0</v>
      </c>
      <c r="AZ158" s="31">
        <f t="shared" si="197"/>
        <v>0</v>
      </c>
      <c r="BA158" s="31">
        <f t="shared" si="197"/>
        <v>0</v>
      </c>
      <c r="BB158" s="31">
        <f t="shared" si="197"/>
        <v>0</v>
      </c>
      <c r="BC158" s="31">
        <f t="shared" si="197"/>
        <v>0</v>
      </c>
      <c r="BD158" s="31">
        <f t="shared" si="197"/>
        <v>0</v>
      </c>
      <c r="BE158" s="31">
        <f t="shared" si="197"/>
        <v>0</v>
      </c>
      <c r="BF158" s="31">
        <f t="shared" si="197"/>
        <v>0</v>
      </c>
      <c r="BG158" s="31">
        <f t="shared" si="197"/>
        <v>0</v>
      </c>
      <c r="BH158" s="31">
        <f t="shared" si="197"/>
        <v>0</v>
      </c>
      <c r="BI158" s="31">
        <f t="shared" si="197"/>
        <v>0</v>
      </c>
      <c r="BJ158" s="31">
        <f t="shared" si="197"/>
        <v>0</v>
      </c>
      <c r="BK158" s="31">
        <f t="shared" si="197"/>
        <v>0</v>
      </c>
      <c r="BL158" s="31">
        <f t="shared" si="197"/>
        <v>0</v>
      </c>
      <c r="BM158" s="31">
        <f t="shared" si="197"/>
        <v>0</v>
      </c>
      <c r="BN158" s="31">
        <f t="shared" si="197"/>
        <v>0</v>
      </c>
      <c r="BO158" s="31">
        <f t="shared" si="197"/>
        <v>0</v>
      </c>
      <c r="BP158" s="31">
        <f t="shared" si="197"/>
        <v>0</v>
      </c>
      <c r="BQ158" s="31">
        <f t="shared" ref="BQ158:CH158" si="198">BP158+BQ157</f>
        <v>0</v>
      </c>
      <c r="BR158" s="31">
        <f t="shared" si="198"/>
        <v>0</v>
      </c>
      <c r="BS158" s="31">
        <f t="shared" si="198"/>
        <v>0</v>
      </c>
      <c r="BT158" s="31">
        <f t="shared" si="198"/>
        <v>0</v>
      </c>
      <c r="BU158" s="31">
        <f t="shared" si="198"/>
        <v>0</v>
      </c>
      <c r="BV158" s="31">
        <f t="shared" si="198"/>
        <v>0</v>
      </c>
      <c r="BW158" s="31">
        <f t="shared" si="198"/>
        <v>0</v>
      </c>
      <c r="BX158" s="31">
        <f t="shared" si="198"/>
        <v>0</v>
      </c>
      <c r="BY158" s="31">
        <f t="shared" si="198"/>
        <v>0</v>
      </c>
      <c r="BZ158" s="31">
        <f t="shared" si="198"/>
        <v>0</v>
      </c>
      <c r="CA158" s="31">
        <f t="shared" si="198"/>
        <v>0</v>
      </c>
      <c r="CB158" s="31">
        <f t="shared" si="198"/>
        <v>0</v>
      </c>
      <c r="CC158" s="31">
        <f t="shared" si="198"/>
        <v>0</v>
      </c>
      <c r="CD158" s="31">
        <f t="shared" si="198"/>
        <v>0</v>
      </c>
      <c r="CE158" s="31">
        <f t="shared" si="198"/>
        <v>0</v>
      </c>
      <c r="CF158" s="31">
        <f t="shared" si="198"/>
        <v>0</v>
      </c>
      <c r="CG158" s="31">
        <f t="shared" si="198"/>
        <v>0</v>
      </c>
      <c r="CH158" s="34">
        <f t="shared" si="198"/>
        <v>0</v>
      </c>
    </row>
    <row r="159" spans="1:86" hidden="1" x14ac:dyDescent="0.3">
      <c r="A159" s="113"/>
      <c r="B159" s="113"/>
      <c r="C159" s="116"/>
      <c r="D159" s="116"/>
      <c r="E159" s="116"/>
      <c r="F159" s="116"/>
      <c r="G159" s="116"/>
      <c r="H159" s="116"/>
      <c r="I159" s="116"/>
      <c r="J159" s="116"/>
      <c r="K159" s="116"/>
      <c r="L159" s="116"/>
      <c r="M159" s="116"/>
      <c r="N159" s="116"/>
    </row>
    <row r="160" spans="1:86" ht="15" hidden="1" thickBot="1" x14ac:dyDescent="0.35">
      <c r="A160" s="113"/>
      <c r="B160" s="113"/>
      <c r="C160" s="116"/>
      <c r="D160" s="116"/>
      <c r="E160" s="116"/>
      <c r="F160" s="116"/>
      <c r="G160" s="116"/>
      <c r="H160" s="116"/>
      <c r="I160" s="116"/>
      <c r="J160" s="116"/>
      <c r="K160" s="116"/>
      <c r="L160" s="116"/>
      <c r="M160" s="116"/>
      <c r="N160" s="116"/>
    </row>
    <row r="161" spans="1:86" ht="16.2" hidden="1" thickBot="1" x14ac:dyDescent="0.35">
      <c r="A161" s="570" t="s">
        <v>128</v>
      </c>
      <c r="B161" s="307" t="s">
        <v>124</v>
      </c>
      <c r="C161" s="174">
        <f>C$4</f>
        <v>44927</v>
      </c>
      <c r="D161" s="174">
        <f t="shared" ref="D161:BO161" si="199">D$4</f>
        <v>44958</v>
      </c>
      <c r="E161" s="174">
        <f t="shared" si="199"/>
        <v>44986</v>
      </c>
      <c r="F161" s="174">
        <f t="shared" si="199"/>
        <v>45017</v>
      </c>
      <c r="G161" s="174">
        <f t="shared" si="199"/>
        <v>45047</v>
      </c>
      <c r="H161" s="174">
        <f t="shared" si="199"/>
        <v>45078</v>
      </c>
      <c r="I161" s="174">
        <f t="shared" si="199"/>
        <v>45108</v>
      </c>
      <c r="J161" s="174">
        <f t="shared" si="199"/>
        <v>45139</v>
      </c>
      <c r="K161" s="174">
        <f t="shared" si="199"/>
        <v>45170</v>
      </c>
      <c r="L161" s="174">
        <f t="shared" si="199"/>
        <v>45200</v>
      </c>
      <c r="M161" s="174">
        <f t="shared" si="199"/>
        <v>45231</v>
      </c>
      <c r="N161" s="174">
        <f t="shared" si="199"/>
        <v>45261</v>
      </c>
      <c r="O161" s="174">
        <f t="shared" si="199"/>
        <v>45292</v>
      </c>
      <c r="P161" s="174">
        <f t="shared" si="199"/>
        <v>45323</v>
      </c>
      <c r="Q161" s="174">
        <f t="shared" si="199"/>
        <v>45352</v>
      </c>
      <c r="R161" s="174">
        <f t="shared" si="199"/>
        <v>45383</v>
      </c>
      <c r="S161" s="174">
        <f t="shared" si="199"/>
        <v>45413</v>
      </c>
      <c r="T161" s="174">
        <f t="shared" si="199"/>
        <v>45444</v>
      </c>
      <c r="U161" s="174">
        <f t="shared" si="199"/>
        <v>45474</v>
      </c>
      <c r="V161" s="174">
        <f t="shared" si="199"/>
        <v>45505</v>
      </c>
      <c r="W161" s="174">
        <f t="shared" si="199"/>
        <v>45536</v>
      </c>
      <c r="X161" s="174">
        <f t="shared" si="199"/>
        <v>45566</v>
      </c>
      <c r="Y161" s="174">
        <f t="shared" si="199"/>
        <v>45597</v>
      </c>
      <c r="Z161" s="174">
        <f t="shared" si="199"/>
        <v>45627</v>
      </c>
      <c r="AA161" s="174">
        <f t="shared" si="199"/>
        <v>45658</v>
      </c>
      <c r="AB161" s="174">
        <f t="shared" si="199"/>
        <v>45689</v>
      </c>
      <c r="AC161" s="174">
        <f t="shared" si="199"/>
        <v>45717</v>
      </c>
      <c r="AD161" s="174">
        <f t="shared" si="199"/>
        <v>45748</v>
      </c>
      <c r="AE161" s="174">
        <f t="shared" si="199"/>
        <v>45778</v>
      </c>
      <c r="AF161" s="174">
        <f t="shared" si="199"/>
        <v>45809</v>
      </c>
      <c r="AG161" s="174">
        <f t="shared" si="199"/>
        <v>45839</v>
      </c>
      <c r="AH161" s="174">
        <f t="shared" si="199"/>
        <v>45870</v>
      </c>
      <c r="AI161" s="174">
        <f t="shared" si="199"/>
        <v>45901</v>
      </c>
      <c r="AJ161" s="174">
        <f t="shared" si="199"/>
        <v>45931</v>
      </c>
      <c r="AK161" s="174">
        <f t="shared" si="199"/>
        <v>45962</v>
      </c>
      <c r="AL161" s="174">
        <f t="shared" si="199"/>
        <v>45992</v>
      </c>
      <c r="AM161" s="174">
        <f t="shared" si="199"/>
        <v>46023</v>
      </c>
      <c r="AN161" s="174">
        <f t="shared" si="199"/>
        <v>46054</v>
      </c>
      <c r="AO161" s="174">
        <f t="shared" si="199"/>
        <v>46082</v>
      </c>
      <c r="AP161" s="174">
        <f t="shared" si="199"/>
        <v>46113</v>
      </c>
      <c r="AQ161" s="174">
        <f t="shared" si="199"/>
        <v>46143</v>
      </c>
      <c r="AR161" s="174">
        <f t="shared" si="199"/>
        <v>46174</v>
      </c>
      <c r="AS161" s="174">
        <f t="shared" si="199"/>
        <v>46204</v>
      </c>
      <c r="AT161" s="174">
        <f t="shared" si="199"/>
        <v>46235</v>
      </c>
      <c r="AU161" s="174">
        <f t="shared" si="199"/>
        <v>46266</v>
      </c>
      <c r="AV161" s="174">
        <f t="shared" si="199"/>
        <v>46296</v>
      </c>
      <c r="AW161" s="174">
        <f t="shared" si="199"/>
        <v>46327</v>
      </c>
      <c r="AX161" s="174">
        <f t="shared" si="199"/>
        <v>46357</v>
      </c>
      <c r="AY161" s="174">
        <f t="shared" si="199"/>
        <v>46388</v>
      </c>
      <c r="AZ161" s="174">
        <f t="shared" si="199"/>
        <v>46419</v>
      </c>
      <c r="BA161" s="174">
        <f t="shared" si="199"/>
        <v>46447</v>
      </c>
      <c r="BB161" s="174">
        <f t="shared" si="199"/>
        <v>46478</v>
      </c>
      <c r="BC161" s="174">
        <f t="shared" si="199"/>
        <v>46508</v>
      </c>
      <c r="BD161" s="174">
        <f t="shared" si="199"/>
        <v>46539</v>
      </c>
      <c r="BE161" s="174">
        <f t="shared" si="199"/>
        <v>46569</v>
      </c>
      <c r="BF161" s="174">
        <f t="shared" si="199"/>
        <v>46600</v>
      </c>
      <c r="BG161" s="174">
        <f t="shared" si="199"/>
        <v>46631</v>
      </c>
      <c r="BH161" s="174">
        <f t="shared" si="199"/>
        <v>46661</v>
      </c>
      <c r="BI161" s="174">
        <f t="shared" si="199"/>
        <v>46692</v>
      </c>
      <c r="BJ161" s="174">
        <f t="shared" si="199"/>
        <v>46722</v>
      </c>
      <c r="BK161" s="174">
        <f t="shared" si="199"/>
        <v>46753</v>
      </c>
      <c r="BL161" s="174">
        <f t="shared" si="199"/>
        <v>46784</v>
      </c>
      <c r="BM161" s="174">
        <f t="shared" si="199"/>
        <v>46813</v>
      </c>
      <c r="BN161" s="174">
        <f t="shared" si="199"/>
        <v>46844</v>
      </c>
      <c r="BO161" s="174">
        <f t="shared" si="199"/>
        <v>46874</v>
      </c>
      <c r="BP161" s="174">
        <f t="shared" ref="BP161:CH161" si="200">BP$4</f>
        <v>46905</v>
      </c>
      <c r="BQ161" s="174">
        <f t="shared" si="200"/>
        <v>46935</v>
      </c>
      <c r="BR161" s="174">
        <f t="shared" si="200"/>
        <v>46966</v>
      </c>
      <c r="BS161" s="174">
        <f t="shared" si="200"/>
        <v>46997</v>
      </c>
      <c r="BT161" s="174">
        <f t="shared" si="200"/>
        <v>47027</v>
      </c>
      <c r="BU161" s="174">
        <f t="shared" si="200"/>
        <v>47058</v>
      </c>
      <c r="BV161" s="174">
        <f t="shared" si="200"/>
        <v>47088</v>
      </c>
      <c r="BW161" s="174">
        <f t="shared" si="200"/>
        <v>47119</v>
      </c>
      <c r="BX161" s="174">
        <f t="shared" si="200"/>
        <v>47150</v>
      </c>
      <c r="BY161" s="174">
        <f t="shared" si="200"/>
        <v>47178</v>
      </c>
      <c r="BZ161" s="174">
        <f t="shared" si="200"/>
        <v>47209</v>
      </c>
      <c r="CA161" s="174">
        <f t="shared" si="200"/>
        <v>47239</v>
      </c>
      <c r="CB161" s="174">
        <f t="shared" si="200"/>
        <v>47270</v>
      </c>
      <c r="CC161" s="174">
        <f t="shared" si="200"/>
        <v>47300</v>
      </c>
      <c r="CD161" s="174">
        <f t="shared" si="200"/>
        <v>47331</v>
      </c>
      <c r="CE161" s="174">
        <f t="shared" si="200"/>
        <v>47362</v>
      </c>
      <c r="CF161" s="174">
        <f t="shared" si="200"/>
        <v>47392</v>
      </c>
      <c r="CG161" s="174">
        <f t="shared" si="200"/>
        <v>47423</v>
      </c>
      <c r="CH161" s="175">
        <f t="shared" si="200"/>
        <v>47453</v>
      </c>
    </row>
    <row r="162" spans="1:86" hidden="1" x14ac:dyDescent="0.3">
      <c r="A162" s="571"/>
      <c r="B162" s="284" t="s">
        <v>20</v>
      </c>
      <c r="C162" s="30">
        <f>IF(C23=0,0,((C5*0.5)-C41)*C78*C127*C$2)</f>
        <v>0</v>
      </c>
      <c r="D162" s="30">
        <f>IF(D23=0,0,((D5*0.5)+C23-D41)*D78*D127*D$2)</f>
        <v>0</v>
      </c>
      <c r="E162" s="30">
        <f t="shared" ref="E162:BP162" si="201">IF(E23=0,0,((E5*0.5)+D23-E41)*E78*E127*E$2)</f>
        <v>0</v>
      </c>
      <c r="F162" s="30">
        <f t="shared" si="201"/>
        <v>0</v>
      </c>
      <c r="G162" s="30">
        <f t="shared" si="201"/>
        <v>0</v>
      </c>
      <c r="H162" s="30">
        <f t="shared" si="201"/>
        <v>0</v>
      </c>
      <c r="I162" s="30">
        <f t="shared" si="201"/>
        <v>0</v>
      </c>
      <c r="J162" s="30">
        <f t="shared" si="201"/>
        <v>0</v>
      </c>
      <c r="K162" s="30">
        <f t="shared" si="201"/>
        <v>0</v>
      </c>
      <c r="L162" s="30">
        <f t="shared" si="201"/>
        <v>0</v>
      </c>
      <c r="M162" s="30">
        <f t="shared" si="201"/>
        <v>0</v>
      </c>
      <c r="N162" s="30">
        <f t="shared" si="201"/>
        <v>0</v>
      </c>
      <c r="O162" s="30">
        <f t="shared" si="201"/>
        <v>0</v>
      </c>
      <c r="P162" s="30">
        <f t="shared" si="201"/>
        <v>0</v>
      </c>
      <c r="Q162" s="30">
        <f t="shared" si="201"/>
        <v>0</v>
      </c>
      <c r="R162" s="30">
        <f t="shared" si="201"/>
        <v>0</v>
      </c>
      <c r="S162" s="30">
        <f t="shared" si="201"/>
        <v>0</v>
      </c>
      <c r="T162" s="30">
        <f t="shared" si="201"/>
        <v>0</v>
      </c>
      <c r="U162" s="30">
        <f t="shared" si="201"/>
        <v>0</v>
      </c>
      <c r="V162" s="30">
        <f t="shared" si="201"/>
        <v>0</v>
      </c>
      <c r="W162" s="30">
        <f t="shared" si="201"/>
        <v>0</v>
      </c>
      <c r="X162" s="30">
        <f t="shared" si="201"/>
        <v>0</v>
      </c>
      <c r="Y162" s="30">
        <f t="shared" si="201"/>
        <v>0</v>
      </c>
      <c r="Z162" s="30">
        <f t="shared" si="201"/>
        <v>0</v>
      </c>
      <c r="AA162" s="30">
        <f t="shared" si="201"/>
        <v>0</v>
      </c>
      <c r="AB162" s="30">
        <f t="shared" si="201"/>
        <v>0</v>
      </c>
      <c r="AC162" s="30">
        <f t="shared" si="201"/>
        <v>0</v>
      </c>
      <c r="AD162" s="30">
        <f t="shared" si="201"/>
        <v>0</v>
      </c>
      <c r="AE162" s="30">
        <f t="shared" si="201"/>
        <v>0</v>
      </c>
      <c r="AF162" s="30">
        <f t="shared" si="201"/>
        <v>0</v>
      </c>
      <c r="AG162" s="30">
        <f t="shared" si="201"/>
        <v>0</v>
      </c>
      <c r="AH162" s="30">
        <f t="shared" si="201"/>
        <v>0</v>
      </c>
      <c r="AI162" s="30">
        <f t="shared" si="201"/>
        <v>0</v>
      </c>
      <c r="AJ162" s="30">
        <f t="shared" si="201"/>
        <v>0</v>
      </c>
      <c r="AK162" s="30">
        <f t="shared" si="201"/>
        <v>0</v>
      </c>
      <c r="AL162" s="30">
        <f t="shared" si="201"/>
        <v>0</v>
      </c>
      <c r="AM162" s="30">
        <f t="shared" si="201"/>
        <v>0</v>
      </c>
      <c r="AN162" s="30">
        <f t="shared" si="201"/>
        <v>0</v>
      </c>
      <c r="AO162" s="30">
        <f t="shared" si="201"/>
        <v>0</v>
      </c>
      <c r="AP162" s="30">
        <f t="shared" si="201"/>
        <v>0</v>
      </c>
      <c r="AQ162" s="30">
        <f t="shared" si="201"/>
        <v>0</v>
      </c>
      <c r="AR162" s="30">
        <f t="shared" si="201"/>
        <v>0</v>
      </c>
      <c r="AS162" s="30">
        <f t="shared" si="201"/>
        <v>0</v>
      </c>
      <c r="AT162" s="30">
        <f t="shared" si="201"/>
        <v>0</v>
      </c>
      <c r="AU162" s="30">
        <f t="shared" si="201"/>
        <v>0</v>
      </c>
      <c r="AV162" s="30">
        <f t="shared" si="201"/>
        <v>0</v>
      </c>
      <c r="AW162" s="30">
        <f t="shared" si="201"/>
        <v>0</v>
      </c>
      <c r="AX162" s="30">
        <f t="shared" si="201"/>
        <v>0</v>
      </c>
      <c r="AY162" s="30">
        <f t="shared" si="201"/>
        <v>0</v>
      </c>
      <c r="AZ162" s="30">
        <f t="shared" si="201"/>
        <v>0</v>
      </c>
      <c r="BA162" s="30">
        <f t="shared" si="201"/>
        <v>0</v>
      </c>
      <c r="BB162" s="30">
        <f t="shared" si="201"/>
        <v>0</v>
      </c>
      <c r="BC162" s="30">
        <f t="shared" si="201"/>
        <v>0</v>
      </c>
      <c r="BD162" s="30">
        <f t="shared" si="201"/>
        <v>0</v>
      </c>
      <c r="BE162" s="30">
        <f t="shared" si="201"/>
        <v>0</v>
      </c>
      <c r="BF162" s="30">
        <f t="shared" si="201"/>
        <v>0</v>
      </c>
      <c r="BG162" s="30">
        <f t="shared" si="201"/>
        <v>0</v>
      </c>
      <c r="BH162" s="30">
        <f t="shared" si="201"/>
        <v>0</v>
      </c>
      <c r="BI162" s="30">
        <f t="shared" si="201"/>
        <v>0</v>
      </c>
      <c r="BJ162" s="30">
        <f t="shared" si="201"/>
        <v>0</v>
      </c>
      <c r="BK162" s="30">
        <f t="shared" si="201"/>
        <v>0</v>
      </c>
      <c r="BL162" s="30">
        <f t="shared" si="201"/>
        <v>0</v>
      </c>
      <c r="BM162" s="30">
        <f t="shared" si="201"/>
        <v>0</v>
      </c>
      <c r="BN162" s="30">
        <f t="shared" si="201"/>
        <v>0</v>
      </c>
      <c r="BO162" s="30">
        <f t="shared" si="201"/>
        <v>0</v>
      </c>
      <c r="BP162" s="30">
        <f t="shared" si="201"/>
        <v>0</v>
      </c>
      <c r="BQ162" s="30">
        <f t="shared" ref="BQ162:CH162" si="202">IF(BQ23=0,0,((BQ5*0.5)+BP23-BQ41)*BQ78*BQ127*BQ$2)</f>
        <v>0</v>
      </c>
      <c r="BR162" s="30">
        <f t="shared" si="202"/>
        <v>0</v>
      </c>
      <c r="BS162" s="30">
        <f t="shared" si="202"/>
        <v>0</v>
      </c>
      <c r="BT162" s="30">
        <f t="shared" si="202"/>
        <v>0</v>
      </c>
      <c r="BU162" s="30">
        <f t="shared" si="202"/>
        <v>0</v>
      </c>
      <c r="BV162" s="30">
        <f t="shared" si="202"/>
        <v>0</v>
      </c>
      <c r="BW162" s="30">
        <f t="shared" si="202"/>
        <v>0</v>
      </c>
      <c r="BX162" s="30">
        <f t="shared" si="202"/>
        <v>0</v>
      </c>
      <c r="BY162" s="30">
        <f t="shared" si="202"/>
        <v>0</v>
      </c>
      <c r="BZ162" s="30">
        <f t="shared" si="202"/>
        <v>0</v>
      </c>
      <c r="CA162" s="30">
        <f t="shared" si="202"/>
        <v>0</v>
      </c>
      <c r="CB162" s="30">
        <f t="shared" si="202"/>
        <v>0</v>
      </c>
      <c r="CC162" s="30">
        <f t="shared" si="202"/>
        <v>0</v>
      </c>
      <c r="CD162" s="30">
        <f t="shared" si="202"/>
        <v>0</v>
      </c>
      <c r="CE162" s="30">
        <f t="shared" si="202"/>
        <v>0</v>
      </c>
      <c r="CF162" s="30">
        <f t="shared" si="202"/>
        <v>0</v>
      </c>
      <c r="CG162" s="30">
        <f t="shared" si="202"/>
        <v>0</v>
      </c>
      <c r="CH162" s="33">
        <f t="shared" si="202"/>
        <v>0</v>
      </c>
    </row>
    <row r="163" spans="1:86" hidden="1" x14ac:dyDescent="0.3">
      <c r="A163" s="571"/>
      <c r="B163" s="284" t="s">
        <v>0</v>
      </c>
      <c r="C163" s="30">
        <f t="shared" ref="C163:C174" si="203">IF(C24=0,0,((C6*0.5)-C42)*C79*C128*C$2)</f>
        <v>0</v>
      </c>
      <c r="D163" s="30">
        <f t="shared" ref="D163:D174" si="204">IF(D24=0,0,((D6*0.5)+C24-D42)*D79*D128*D$2)</f>
        <v>0</v>
      </c>
      <c r="E163" s="30">
        <f t="shared" ref="E163:BP163" si="205">IF(E24=0,0,((E6*0.5)+D24-E42)*E79*E128*E$2)</f>
        <v>0</v>
      </c>
      <c r="F163" s="30">
        <f t="shared" si="205"/>
        <v>0</v>
      </c>
      <c r="G163" s="30">
        <f t="shared" si="205"/>
        <v>0</v>
      </c>
      <c r="H163" s="30">
        <f t="shared" si="205"/>
        <v>0</v>
      </c>
      <c r="I163" s="30">
        <f t="shared" si="205"/>
        <v>0</v>
      </c>
      <c r="J163" s="30">
        <f t="shared" si="205"/>
        <v>0</v>
      </c>
      <c r="K163" s="30">
        <f t="shared" si="205"/>
        <v>0</v>
      </c>
      <c r="L163" s="30">
        <f t="shared" si="205"/>
        <v>0</v>
      </c>
      <c r="M163" s="30">
        <f t="shared" si="205"/>
        <v>0</v>
      </c>
      <c r="N163" s="30">
        <f t="shared" si="205"/>
        <v>0</v>
      </c>
      <c r="O163" s="30">
        <f t="shared" si="205"/>
        <v>0</v>
      </c>
      <c r="P163" s="30">
        <f t="shared" si="205"/>
        <v>0</v>
      </c>
      <c r="Q163" s="30">
        <f t="shared" si="205"/>
        <v>0</v>
      </c>
      <c r="R163" s="30">
        <f t="shared" si="205"/>
        <v>0</v>
      </c>
      <c r="S163" s="30">
        <f t="shared" si="205"/>
        <v>0</v>
      </c>
      <c r="T163" s="30">
        <f t="shared" si="205"/>
        <v>0</v>
      </c>
      <c r="U163" s="30">
        <f t="shared" si="205"/>
        <v>0</v>
      </c>
      <c r="V163" s="30">
        <f t="shared" si="205"/>
        <v>0</v>
      </c>
      <c r="W163" s="30">
        <f t="shared" si="205"/>
        <v>0</v>
      </c>
      <c r="X163" s="30">
        <f t="shared" si="205"/>
        <v>0</v>
      </c>
      <c r="Y163" s="30">
        <f t="shared" si="205"/>
        <v>0</v>
      </c>
      <c r="Z163" s="30">
        <f t="shared" si="205"/>
        <v>0</v>
      </c>
      <c r="AA163" s="30">
        <f t="shared" si="205"/>
        <v>0</v>
      </c>
      <c r="AB163" s="30">
        <f t="shared" si="205"/>
        <v>0</v>
      </c>
      <c r="AC163" s="30">
        <f t="shared" si="205"/>
        <v>0</v>
      </c>
      <c r="AD163" s="30">
        <f t="shared" si="205"/>
        <v>0</v>
      </c>
      <c r="AE163" s="30">
        <f t="shared" si="205"/>
        <v>0</v>
      </c>
      <c r="AF163" s="30">
        <f t="shared" si="205"/>
        <v>0</v>
      </c>
      <c r="AG163" s="30">
        <f t="shared" si="205"/>
        <v>0</v>
      </c>
      <c r="AH163" s="30">
        <f t="shared" si="205"/>
        <v>0</v>
      </c>
      <c r="AI163" s="30">
        <f t="shared" si="205"/>
        <v>0</v>
      </c>
      <c r="AJ163" s="30">
        <f t="shared" si="205"/>
        <v>0</v>
      </c>
      <c r="AK163" s="30">
        <f t="shared" si="205"/>
        <v>0</v>
      </c>
      <c r="AL163" s="30">
        <f t="shared" si="205"/>
        <v>0</v>
      </c>
      <c r="AM163" s="30">
        <f t="shared" si="205"/>
        <v>0</v>
      </c>
      <c r="AN163" s="30">
        <f t="shared" si="205"/>
        <v>0</v>
      </c>
      <c r="AO163" s="30">
        <f t="shared" si="205"/>
        <v>0</v>
      </c>
      <c r="AP163" s="30">
        <f t="shared" si="205"/>
        <v>0</v>
      </c>
      <c r="AQ163" s="30">
        <f t="shared" si="205"/>
        <v>0</v>
      </c>
      <c r="AR163" s="30">
        <f t="shared" si="205"/>
        <v>0</v>
      </c>
      <c r="AS163" s="30">
        <f t="shared" si="205"/>
        <v>0</v>
      </c>
      <c r="AT163" s="30">
        <f t="shared" si="205"/>
        <v>0</v>
      </c>
      <c r="AU163" s="30">
        <f t="shared" si="205"/>
        <v>0</v>
      </c>
      <c r="AV163" s="30">
        <f t="shared" si="205"/>
        <v>0</v>
      </c>
      <c r="AW163" s="30">
        <f t="shared" si="205"/>
        <v>0</v>
      </c>
      <c r="AX163" s="30">
        <f t="shared" si="205"/>
        <v>0</v>
      </c>
      <c r="AY163" s="30">
        <f t="shared" si="205"/>
        <v>0</v>
      </c>
      <c r="AZ163" s="30">
        <f t="shared" si="205"/>
        <v>0</v>
      </c>
      <c r="BA163" s="30">
        <f t="shared" si="205"/>
        <v>0</v>
      </c>
      <c r="BB163" s="30">
        <f t="shared" si="205"/>
        <v>0</v>
      </c>
      <c r="BC163" s="30">
        <f t="shared" si="205"/>
        <v>0</v>
      </c>
      <c r="BD163" s="30">
        <f t="shared" si="205"/>
        <v>0</v>
      </c>
      <c r="BE163" s="30">
        <f t="shared" si="205"/>
        <v>0</v>
      </c>
      <c r="BF163" s="30">
        <f t="shared" si="205"/>
        <v>0</v>
      </c>
      <c r="BG163" s="30">
        <f t="shared" si="205"/>
        <v>0</v>
      </c>
      <c r="BH163" s="30">
        <f t="shared" si="205"/>
        <v>0</v>
      </c>
      <c r="BI163" s="30">
        <f t="shared" si="205"/>
        <v>0</v>
      </c>
      <c r="BJ163" s="30">
        <f t="shared" si="205"/>
        <v>0</v>
      </c>
      <c r="BK163" s="30">
        <f t="shared" si="205"/>
        <v>0</v>
      </c>
      <c r="BL163" s="30">
        <f t="shared" si="205"/>
        <v>0</v>
      </c>
      <c r="BM163" s="30">
        <f t="shared" si="205"/>
        <v>0</v>
      </c>
      <c r="BN163" s="30">
        <f t="shared" si="205"/>
        <v>0</v>
      </c>
      <c r="BO163" s="30">
        <f t="shared" si="205"/>
        <v>0</v>
      </c>
      <c r="BP163" s="30">
        <f t="shared" si="205"/>
        <v>0</v>
      </c>
      <c r="BQ163" s="30">
        <f t="shared" ref="BQ163:CH163" si="206">IF(BQ24=0,0,((BQ6*0.5)+BP24-BQ42)*BQ79*BQ128*BQ$2)</f>
        <v>0</v>
      </c>
      <c r="BR163" s="30">
        <f t="shared" si="206"/>
        <v>0</v>
      </c>
      <c r="BS163" s="30">
        <f t="shared" si="206"/>
        <v>0</v>
      </c>
      <c r="BT163" s="30">
        <f t="shared" si="206"/>
        <v>0</v>
      </c>
      <c r="BU163" s="30">
        <f t="shared" si="206"/>
        <v>0</v>
      </c>
      <c r="BV163" s="30">
        <f t="shared" si="206"/>
        <v>0</v>
      </c>
      <c r="BW163" s="30">
        <f t="shared" si="206"/>
        <v>0</v>
      </c>
      <c r="BX163" s="30">
        <f t="shared" si="206"/>
        <v>0</v>
      </c>
      <c r="BY163" s="30">
        <f t="shared" si="206"/>
        <v>0</v>
      </c>
      <c r="BZ163" s="30">
        <f t="shared" si="206"/>
        <v>0</v>
      </c>
      <c r="CA163" s="30">
        <f t="shared" si="206"/>
        <v>0</v>
      </c>
      <c r="CB163" s="30">
        <f t="shared" si="206"/>
        <v>0</v>
      </c>
      <c r="CC163" s="30">
        <f t="shared" si="206"/>
        <v>0</v>
      </c>
      <c r="CD163" s="30">
        <f t="shared" si="206"/>
        <v>0</v>
      </c>
      <c r="CE163" s="30">
        <f t="shared" si="206"/>
        <v>0</v>
      </c>
      <c r="CF163" s="30">
        <f t="shared" si="206"/>
        <v>0</v>
      </c>
      <c r="CG163" s="30">
        <f t="shared" si="206"/>
        <v>0</v>
      </c>
      <c r="CH163" s="33">
        <f t="shared" si="206"/>
        <v>0</v>
      </c>
    </row>
    <row r="164" spans="1:86" hidden="1" x14ac:dyDescent="0.3">
      <c r="A164" s="571"/>
      <c r="B164" s="284" t="s">
        <v>21</v>
      </c>
      <c r="C164" s="30">
        <f t="shared" si="203"/>
        <v>0</v>
      </c>
      <c r="D164" s="30">
        <f t="shared" si="204"/>
        <v>0</v>
      </c>
      <c r="E164" s="30">
        <f t="shared" ref="E164:BP164" si="207">IF(E25=0,0,((E7*0.5)+D25-E43)*E80*E129*E$2)</f>
        <v>0</v>
      </c>
      <c r="F164" s="30">
        <f t="shared" si="207"/>
        <v>0</v>
      </c>
      <c r="G164" s="30">
        <f t="shared" si="207"/>
        <v>0</v>
      </c>
      <c r="H164" s="30">
        <f t="shared" si="207"/>
        <v>0</v>
      </c>
      <c r="I164" s="30">
        <f t="shared" si="207"/>
        <v>0</v>
      </c>
      <c r="J164" s="30">
        <f t="shared" si="207"/>
        <v>0</v>
      </c>
      <c r="K164" s="30">
        <f t="shared" si="207"/>
        <v>0</v>
      </c>
      <c r="L164" s="30">
        <f t="shared" si="207"/>
        <v>0</v>
      </c>
      <c r="M164" s="30">
        <f t="shared" si="207"/>
        <v>0</v>
      </c>
      <c r="N164" s="30">
        <f t="shared" si="207"/>
        <v>0</v>
      </c>
      <c r="O164" s="30">
        <f t="shared" si="207"/>
        <v>0</v>
      </c>
      <c r="P164" s="30">
        <f t="shared" si="207"/>
        <v>0</v>
      </c>
      <c r="Q164" s="30">
        <f t="shared" si="207"/>
        <v>0</v>
      </c>
      <c r="R164" s="30">
        <f t="shared" si="207"/>
        <v>0</v>
      </c>
      <c r="S164" s="30">
        <f t="shared" si="207"/>
        <v>0</v>
      </c>
      <c r="T164" s="30">
        <f t="shared" si="207"/>
        <v>0</v>
      </c>
      <c r="U164" s="30">
        <f t="shared" si="207"/>
        <v>0</v>
      </c>
      <c r="V164" s="30">
        <f t="shared" si="207"/>
        <v>0</v>
      </c>
      <c r="W164" s="30">
        <f t="shared" si="207"/>
        <v>0</v>
      </c>
      <c r="X164" s="30">
        <f t="shared" si="207"/>
        <v>0</v>
      </c>
      <c r="Y164" s="30">
        <f t="shared" si="207"/>
        <v>0</v>
      </c>
      <c r="Z164" s="30">
        <f t="shared" si="207"/>
        <v>0</v>
      </c>
      <c r="AA164" s="30">
        <f t="shared" si="207"/>
        <v>0</v>
      </c>
      <c r="AB164" s="30">
        <f t="shared" si="207"/>
        <v>0</v>
      </c>
      <c r="AC164" s="30">
        <f t="shared" si="207"/>
        <v>0</v>
      </c>
      <c r="AD164" s="30">
        <f t="shared" si="207"/>
        <v>0</v>
      </c>
      <c r="AE164" s="30">
        <f t="shared" si="207"/>
        <v>0</v>
      </c>
      <c r="AF164" s="30">
        <f t="shared" si="207"/>
        <v>0</v>
      </c>
      <c r="AG164" s="30">
        <f t="shared" si="207"/>
        <v>0</v>
      </c>
      <c r="AH164" s="30">
        <f t="shared" si="207"/>
        <v>0</v>
      </c>
      <c r="AI164" s="30">
        <f t="shared" si="207"/>
        <v>0</v>
      </c>
      <c r="AJ164" s="30">
        <f t="shared" si="207"/>
        <v>0</v>
      </c>
      <c r="AK164" s="30">
        <f t="shared" si="207"/>
        <v>0</v>
      </c>
      <c r="AL164" s="30">
        <f t="shared" si="207"/>
        <v>0</v>
      </c>
      <c r="AM164" s="30">
        <f t="shared" si="207"/>
        <v>0</v>
      </c>
      <c r="AN164" s="30">
        <f t="shared" si="207"/>
        <v>0</v>
      </c>
      <c r="AO164" s="30">
        <f t="shared" si="207"/>
        <v>0</v>
      </c>
      <c r="AP164" s="30">
        <f t="shared" si="207"/>
        <v>0</v>
      </c>
      <c r="AQ164" s="30">
        <f t="shared" si="207"/>
        <v>0</v>
      </c>
      <c r="AR164" s="30">
        <f t="shared" si="207"/>
        <v>0</v>
      </c>
      <c r="AS164" s="30">
        <f t="shared" si="207"/>
        <v>0</v>
      </c>
      <c r="AT164" s="30">
        <f t="shared" si="207"/>
        <v>0</v>
      </c>
      <c r="AU164" s="30">
        <f t="shared" si="207"/>
        <v>0</v>
      </c>
      <c r="AV164" s="30">
        <f t="shared" si="207"/>
        <v>0</v>
      </c>
      <c r="AW164" s="30">
        <f t="shared" si="207"/>
        <v>0</v>
      </c>
      <c r="AX164" s="30">
        <f t="shared" si="207"/>
        <v>0</v>
      </c>
      <c r="AY164" s="30">
        <f t="shared" si="207"/>
        <v>0</v>
      </c>
      <c r="AZ164" s="30">
        <f t="shared" si="207"/>
        <v>0</v>
      </c>
      <c r="BA164" s="30">
        <f t="shared" si="207"/>
        <v>0</v>
      </c>
      <c r="BB164" s="30">
        <f t="shared" si="207"/>
        <v>0</v>
      </c>
      <c r="BC164" s="30">
        <f t="shared" si="207"/>
        <v>0</v>
      </c>
      <c r="BD164" s="30">
        <f t="shared" si="207"/>
        <v>0</v>
      </c>
      <c r="BE164" s="30">
        <f t="shared" si="207"/>
        <v>0</v>
      </c>
      <c r="BF164" s="30">
        <f t="shared" si="207"/>
        <v>0</v>
      </c>
      <c r="BG164" s="30">
        <f t="shared" si="207"/>
        <v>0</v>
      </c>
      <c r="BH164" s="30">
        <f t="shared" si="207"/>
        <v>0</v>
      </c>
      <c r="BI164" s="30">
        <f t="shared" si="207"/>
        <v>0</v>
      </c>
      <c r="BJ164" s="30">
        <f t="shared" si="207"/>
        <v>0</v>
      </c>
      <c r="BK164" s="30">
        <f t="shared" si="207"/>
        <v>0</v>
      </c>
      <c r="BL164" s="30">
        <f t="shared" si="207"/>
        <v>0</v>
      </c>
      <c r="BM164" s="30">
        <f t="shared" si="207"/>
        <v>0</v>
      </c>
      <c r="BN164" s="30">
        <f t="shared" si="207"/>
        <v>0</v>
      </c>
      <c r="BO164" s="30">
        <f t="shared" si="207"/>
        <v>0</v>
      </c>
      <c r="BP164" s="30">
        <f t="shared" si="207"/>
        <v>0</v>
      </c>
      <c r="BQ164" s="30">
        <f t="shared" ref="BQ164:CH164" si="208">IF(BQ25=0,0,((BQ7*0.5)+BP25-BQ43)*BQ80*BQ129*BQ$2)</f>
        <v>0</v>
      </c>
      <c r="BR164" s="30">
        <f t="shared" si="208"/>
        <v>0</v>
      </c>
      <c r="BS164" s="30">
        <f t="shared" si="208"/>
        <v>0</v>
      </c>
      <c r="BT164" s="30">
        <f t="shared" si="208"/>
        <v>0</v>
      </c>
      <c r="BU164" s="30">
        <f t="shared" si="208"/>
        <v>0</v>
      </c>
      <c r="BV164" s="30">
        <f t="shared" si="208"/>
        <v>0</v>
      </c>
      <c r="BW164" s="30">
        <f t="shared" si="208"/>
        <v>0</v>
      </c>
      <c r="BX164" s="30">
        <f t="shared" si="208"/>
        <v>0</v>
      </c>
      <c r="BY164" s="30">
        <f t="shared" si="208"/>
        <v>0</v>
      </c>
      <c r="BZ164" s="30">
        <f t="shared" si="208"/>
        <v>0</v>
      </c>
      <c r="CA164" s="30">
        <f t="shared" si="208"/>
        <v>0</v>
      </c>
      <c r="CB164" s="30">
        <f t="shared" si="208"/>
        <v>0</v>
      </c>
      <c r="CC164" s="30">
        <f t="shared" si="208"/>
        <v>0</v>
      </c>
      <c r="CD164" s="30">
        <f t="shared" si="208"/>
        <v>0</v>
      </c>
      <c r="CE164" s="30">
        <f t="shared" si="208"/>
        <v>0</v>
      </c>
      <c r="CF164" s="30">
        <f t="shared" si="208"/>
        <v>0</v>
      </c>
      <c r="CG164" s="30">
        <f t="shared" si="208"/>
        <v>0</v>
      </c>
      <c r="CH164" s="33">
        <f t="shared" si="208"/>
        <v>0</v>
      </c>
    </row>
    <row r="165" spans="1:86" hidden="1" x14ac:dyDescent="0.3">
      <c r="A165" s="571"/>
      <c r="B165" s="284" t="s">
        <v>1</v>
      </c>
      <c r="C165" s="30">
        <f t="shared" si="203"/>
        <v>0</v>
      </c>
      <c r="D165" s="30">
        <f t="shared" si="204"/>
        <v>0</v>
      </c>
      <c r="E165" s="30">
        <f t="shared" ref="E165:BP165" si="209">IF(E26=0,0,((E8*0.5)+D26-E44)*E81*E130*E$2)</f>
        <v>0</v>
      </c>
      <c r="F165" s="30">
        <f t="shared" si="209"/>
        <v>0</v>
      </c>
      <c r="G165" s="30">
        <f t="shared" si="209"/>
        <v>0</v>
      </c>
      <c r="H165" s="30">
        <f t="shared" si="209"/>
        <v>0</v>
      </c>
      <c r="I165" s="30">
        <f t="shared" si="209"/>
        <v>0</v>
      </c>
      <c r="J165" s="30">
        <f t="shared" si="209"/>
        <v>0</v>
      </c>
      <c r="K165" s="30">
        <f t="shared" si="209"/>
        <v>0</v>
      </c>
      <c r="L165" s="30">
        <f t="shared" si="209"/>
        <v>0</v>
      </c>
      <c r="M165" s="30">
        <f t="shared" si="209"/>
        <v>0</v>
      </c>
      <c r="N165" s="30">
        <f t="shared" si="209"/>
        <v>0</v>
      </c>
      <c r="O165" s="30">
        <f t="shared" si="209"/>
        <v>0</v>
      </c>
      <c r="P165" s="30">
        <f t="shared" si="209"/>
        <v>0</v>
      </c>
      <c r="Q165" s="30">
        <f t="shared" si="209"/>
        <v>0</v>
      </c>
      <c r="R165" s="30">
        <f t="shared" si="209"/>
        <v>0</v>
      </c>
      <c r="S165" s="30">
        <f t="shared" si="209"/>
        <v>0</v>
      </c>
      <c r="T165" s="30">
        <f t="shared" si="209"/>
        <v>0</v>
      </c>
      <c r="U165" s="30">
        <f t="shared" si="209"/>
        <v>0</v>
      </c>
      <c r="V165" s="30">
        <f t="shared" si="209"/>
        <v>0</v>
      </c>
      <c r="W165" s="30">
        <f t="shared" si="209"/>
        <v>0</v>
      </c>
      <c r="X165" s="30">
        <f t="shared" si="209"/>
        <v>0</v>
      </c>
      <c r="Y165" s="30">
        <f t="shared" si="209"/>
        <v>0</v>
      </c>
      <c r="Z165" s="30">
        <f t="shared" si="209"/>
        <v>0</v>
      </c>
      <c r="AA165" s="30">
        <f t="shared" si="209"/>
        <v>0</v>
      </c>
      <c r="AB165" s="30">
        <f t="shared" si="209"/>
        <v>0</v>
      </c>
      <c r="AC165" s="30">
        <f t="shared" si="209"/>
        <v>0</v>
      </c>
      <c r="AD165" s="30">
        <f t="shared" si="209"/>
        <v>0</v>
      </c>
      <c r="AE165" s="30">
        <f t="shared" si="209"/>
        <v>0</v>
      </c>
      <c r="AF165" s="30">
        <f t="shared" si="209"/>
        <v>0</v>
      </c>
      <c r="AG165" s="30">
        <f t="shared" si="209"/>
        <v>0</v>
      </c>
      <c r="AH165" s="30">
        <f t="shared" si="209"/>
        <v>0</v>
      </c>
      <c r="AI165" s="30">
        <f t="shared" si="209"/>
        <v>0</v>
      </c>
      <c r="AJ165" s="30">
        <f t="shared" si="209"/>
        <v>0</v>
      </c>
      <c r="AK165" s="30">
        <f t="shared" si="209"/>
        <v>0</v>
      </c>
      <c r="AL165" s="30">
        <f t="shared" si="209"/>
        <v>0</v>
      </c>
      <c r="AM165" s="30">
        <f t="shared" si="209"/>
        <v>0</v>
      </c>
      <c r="AN165" s="30">
        <f t="shared" si="209"/>
        <v>0</v>
      </c>
      <c r="AO165" s="30">
        <f t="shared" si="209"/>
        <v>0</v>
      </c>
      <c r="AP165" s="30">
        <f t="shared" si="209"/>
        <v>0</v>
      </c>
      <c r="AQ165" s="30">
        <f t="shared" si="209"/>
        <v>0</v>
      </c>
      <c r="AR165" s="30">
        <f t="shared" si="209"/>
        <v>0</v>
      </c>
      <c r="AS165" s="30">
        <f t="shared" si="209"/>
        <v>0</v>
      </c>
      <c r="AT165" s="30">
        <f t="shared" si="209"/>
        <v>0</v>
      </c>
      <c r="AU165" s="30">
        <f t="shared" si="209"/>
        <v>0</v>
      </c>
      <c r="AV165" s="30">
        <f t="shared" si="209"/>
        <v>0</v>
      </c>
      <c r="AW165" s="30">
        <f t="shared" si="209"/>
        <v>0</v>
      </c>
      <c r="AX165" s="30">
        <f t="shared" si="209"/>
        <v>0</v>
      </c>
      <c r="AY165" s="30">
        <f t="shared" si="209"/>
        <v>0</v>
      </c>
      <c r="AZ165" s="30">
        <f t="shared" si="209"/>
        <v>0</v>
      </c>
      <c r="BA165" s="30">
        <f t="shared" si="209"/>
        <v>0</v>
      </c>
      <c r="BB165" s="30">
        <f t="shared" si="209"/>
        <v>0</v>
      </c>
      <c r="BC165" s="30">
        <f t="shared" si="209"/>
        <v>0</v>
      </c>
      <c r="BD165" s="30">
        <f t="shared" si="209"/>
        <v>0</v>
      </c>
      <c r="BE165" s="30">
        <f t="shared" si="209"/>
        <v>0</v>
      </c>
      <c r="BF165" s="30">
        <f t="shared" si="209"/>
        <v>0</v>
      </c>
      <c r="BG165" s="30">
        <f t="shared" si="209"/>
        <v>0</v>
      </c>
      <c r="BH165" s="30">
        <f t="shared" si="209"/>
        <v>0</v>
      </c>
      <c r="BI165" s="30">
        <f t="shared" si="209"/>
        <v>0</v>
      </c>
      <c r="BJ165" s="30">
        <f t="shared" si="209"/>
        <v>0</v>
      </c>
      <c r="BK165" s="30">
        <f t="shared" si="209"/>
        <v>0</v>
      </c>
      <c r="BL165" s="30">
        <f t="shared" si="209"/>
        <v>0</v>
      </c>
      <c r="BM165" s="30">
        <f t="shared" si="209"/>
        <v>0</v>
      </c>
      <c r="BN165" s="30">
        <f t="shared" si="209"/>
        <v>0</v>
      </c>
      <c r="BO165" s="30">
        <f t="shared" si="209"/>
        <v>0</v>
      </c>
      <c r="BP165" s="30">
        <f t="shared" si="209"/>
        <v>0</v>
      </c>
      <c r="BQ165" s="30">
        <f t="shared" ref="BQ165:CH165" si="210">IF(BQ26=0,0,((BQ8*0.5)+BP26-BQ44)*BQ81*BQ130*BQ$2)</f>
        <v>0</v>
      </c>
      <c r="BR165" s="30">
        <f t="shared" si="210"/>
        <v>0</v>
      </c>
      <c r="BS165" s="30">
        <f t="shared" si="210"/>
        <v>0</v>
      </c>
      <c r="BT165" s="30">
        <f t="shared" si="210"/>
        <v>0</v>
      </c>
      <c r="BU165" s="30">
        <f t="shared" si="210"/>
        <v>0</v>
      </c>
      <c r="BV165" s="30">
        <f t="shared" si="210"/>
        <v>0</v>
      </c>
      <c r="BW165" s="30">
        <f t="shared" si="210"/>
        <v>0</v>
      </c>
      <c r="BX165" s="30">
        <f t="shared" si="210"/>
        <v>0</v>
      </c>
      <c r="BY165" s="30">
        <f t="shared" si="210"/>
        <v>0</v>
      </c>
      <c r="BZ165" s="30">
        <f t="shared" si="210"/>
        <v>0</v>
      </c>
      <c r="CA165" s="30">
        <f t="shared" si="210"/>
        <v>0</v>
      </c>
      <c r="CB165" s="30">
        <f t="shared" si="210"/>
        <v>0</v>
      </c>
      <c r="CC165" s="30">
        <f t="shared" si="210"/>
        <v>0</v>
      </c>
      <c r="CD165" s="30">
        <f t="shared" si="210"/>
        <v>0</v>
      </c>
      <c r="CE165" s="30">
        <f t="shared" si="210"/>
        <v>0</v>
      </c>
      <c r="CF165" s="30">
        <f t="shared" si="210"/>
        <v>0</v>
      </c>
      <c r="CG165" s="30">
        <f t="shared" si="210"/>
        <v>0</v>
      </c>
      <c r="CH165" s="33">
        <f t="shared" si="210"/>
        <v>0</v>
      </c>
    </row>
    <row r="166" spans="1:86" hidden="1" x14ac:dyDescent="0.3">
      <c r="A166" s="571"/>
      <c r="B166" s="284" t="s">
        <v>22</v>
      </c>
      <c r="C166" s="30">
        <f t="shared" si="203"/>
        <v>0</v>
      </c>
      <c r="D166" s="30">
        <f t="shared" si="204"/>
        <v>0</v>
      </c>
      <c r="E166" s="30">
        <f t="shared" ref="E166:BP166" si="211">IF(E27=0,0,((E9*0.5)+D27-E45)*E82*E131*E$2)</f>
        <v>0</v>
      </c>
      <c r="F166" s="30">
        <f t="shared" si="211"/>
        <v>0</v>
      </c>
      <c r="G166" s="30">
        <f t="shared" si="211"/>
        <v>0</v>
      </c>
      <c r="H166" s="30">
        <f t="shared" si="211"/>
        <v>0</v>
      </c>
      <c r="I166" s="30">
        <f t="shared" si="211"/>
        <v>0</v>
      </c>
      <c r="J166" s="30">
        <f t="shared" si="211"/>
        <v>0</v>
      </c>
      <c r="K166" s="30">
        <f t="shared" si="211"/>
        <v>0</v>
      </c>
      <c r="L166" s="30">
        <f t="shared" si="211"/>
        <v>0</v>
      </c>
      <c r="M166" s="30">
        <f t="shared" si="211"/>
        <v>0</v>
      </c>
      <c r="N166" s="30">
        <f t="shared" si="211"/>
        <v>0</v>
      </c>
      <c r="O166" s="30">
        <f t="shared" si="211"/>
        <v>0</v>
      </c>
      <c r="P166" s="30">
        <f t="shared" si="211"/>
        <v>0</v>
      </c>
      <c r="Q166" s="30">
        <f t="shared" si="211"/>
        <v>0</v>
      </c>
      <c r="R166" s="30">
        <f t="shared" si="211"/>
        <v>0</v>
      </c>
      <c r="S166" s="30">
        <f t="shared" si="211"/>
        <v>0</v>
      </c>
      <c r="T166" s="30">
        <f t="shared" si="211"/>
        <v>0</v>
      </c>
      <c r="U166" s="30">
        <f t="shared" si="211"/>
        <v>0</v>
      </c>
      <c r="V166" s="30">
        <f t="shared" si="211"/>
        <v>0</v>
      </c>
      <c r="W166" s="30">
        <f t="shared" si="211"/>
        <v>0</v>
      </c>
      <c r="X166" s="30">
        <f t="shared" si="211"/>
        <v>0</v>
      </c>
      <c r="Y166" s="30">
        <f t="shared" si="211"/>
        <v>0</v>
      </c>
      <c r="Z166" s="30">
        <f t="shared" si="211"/>
        <v>0</v>
      </c>
      <c r="AA166" s="30">
        <f t="shared" si="211"/>
        <v>0</v>
      </c>
      <c r="AB166" s="30">
        <f t="shared" si="211"/>
        <v>0</v>
      </c>
      <c r="AC166" s="30">
        <f t="shared" si="211"/>
        <v>0</v>
      </c>
      <c r="AD166" s="30">
        <f t="shared" si="211"/>
        <v>0</v>
      </c>
      <c r="AE166" s="30">
        <f t="shared" si="211"/>
        <v>0</v>
      </c>
      <c r="AF166" s="30">
        <f t="shared" si="211"/>
        <v>0</v>
      </c>
      <c r="AG166" s="30">
        <f t="shared" si="211"/>
        <v>0</v>
      </c>
      <c r="AH166" s="30">
        <f t="shared" si="211"/>
        <v>0</v>
      </c>
      <c r="AI166" s="30">
        <f t="shared" si="211"/>
        <v>0</v>
      </c>
      <c r="AJ166" s="30">
        <f t="shared" si="211"/>
        <v>0</v>
      </c>
      <c r="AK166" s="30">
        <f t="shared" si="211"/>
        <v>0</v>
      </c>
      <c r="AL166" s="30">
        <f t="shared" si="211"/>
        <v>0</v>
      </c>
      <c r="AM166" s="30">
        <f t="shared" si="211"/>
        <v>0</v>
      </c>
      <c r="AN166" s="30">
        <f t="shared" si="211"/>
        <v>0</v>
      </c>
      <c r="AO166" s="30">
        <f t="shared" si="211"/>
        <v>0</v>
      </c>
      <c r="AP166" s="30">
        <f t="shared" si="211"/>
        <v>0</v>
      </c>
      <c r="AQ166" s="30">
        <f t="shared" si="211"/>
        <v>0</v>
      </c>
      <c r="AR166" s="30">
        <f t="shared" si="211"/>
        <v>0</v>
      </c>
      <c r="AS166" s="30">
        <f t="shared" si="211"/>
        <v>0</v>
      </c>
      <c r="AT166" s="30">
        <f t="shared" si="211"/>
        <v>0</v>
      </c>
      <c r="AU166" s="30">
        <f t="shared" si="211"/>
        <v>0</v>
      </c>
      <c r="AV166" s="30">
        <f t="shared" si="211"/>
        <v>0</v>
      </c>
      <c r="AW166" s="30">
        <f t="shared" si="211"/>
        <v>0</v>
      </c>
      <c r="AX166" s="30">
        <f t="shared" si="211"/>
        <v>0</v>
      </c>
      <c r="AY166" s="30">
        <f t="shared" si="211"/>
        <v>0</v>
      </c>
      <c r="AZ166" s="30">
        <f t="shared" si="211"/>
        <v>0</v>
      </c>
      <c r="BA166" s="30">
        <f t="shared" si="211"/>
        <v>0</v>
      </c>
      <c r="BB166" s="30">
        <f t="shared" si="211"/>
        <v>0</v>
      </c>
      <c r="BC166" s="30">
        <f t="shared" si="211"/>
        <v>0</v>
      </c>
      <c r="BD166" s="30">
        <f t="shared" si="211"/>
        <v>0</v>
      </c>
      <c r="BE166" s="30">
        <f t="shared" si="211"/>
        <v>0</v>
      </c>
      <c r="BF166" s="30">
        <f t="shared" si="211"/>
        <v>0</v>
      </c>
      <c r="BG166" s="30">
        <f t="shared" si="211"/>
        <v>0</v>
      </c>
      <c r="BH166" s="30">
        <f t="shared" si="211"/>
        <v>0</v>
      </c>
      <c r="BI166" s="30">
        <f t="shared" si="211"/>
        <v>0</v>
      </c>
      <c r="BJ166" s="30">
        <f t="shared" si="211"/>
        <v>0</v>
      </c>
      <c r="BK166" s="30">
        <f t="shared" si="211"/>
        <v>0</v>
      </c>
      <c r="BL166" s="30">
        <f t="shared" si="211"/>
        <v>0</v>
      </c>
      <c r="BM166" s="30">
        <f t="shared" si="211"/>
        <v>0</v>
      </c>
      <c r="BN166" s="30">
        <f t="shared" si="211"/>
        <v>0</v>
      </c>
      <c r="BO166" s="30">
        <f t="shared" si="211"/>
        <v>0</v>
      </c>
      <c r="BP166" s="30">
        <f t="shared" si="211"/>
        <v>0</v>
      </c>
      <c r="BQ166" s="30">
        <f t="shared" ref="BQ166:CH166" si="212">IF(BQ27=0,0,((BQ9*0.5)+BP27-BQ45)*BQ82*BQ131*BQ$2)</f>
        <v>0</v>
      </c>
      <c r="BR166" s="30">
        <f t="shared" si="212"/>
        <v>0</v>
      </c>
      <c r="BS166" s="30">
        <f t="shared" si="212"/>
        <v>0</v>
      </c>
      <c r="BT166" s="30">
        <f t="shared" si="212"/>
        <v>0</v>
      </c>
      <c r="BU166" s="30">
        <f t="shared" si="212"/>
        <v>0</v>
      </c>
      <c r="BV166" s="30">
        <f t="shared" si="212"/>
        <v>0</v>
      </c>
      <c r="BW166" s="30">
        <f t="shared" si="212"/>
        <v>0</v>
      </c>
      <c r="BX166" s="30">
        <f t="shared" si="212"/>
        <v>0</v>
      </c>
      <c r="BY166" s="30">
        <f t="shared" si="212"/>
        <v>0</v>
      </c>
      <c r="BZ166" s="30">
        <f t="shared" si="212"/>
        <v>0</v>
      </c>
      <c r="CA166" s="30">
        <f t="shared" si="212"/>
        <v>0</v>
      </c>
      <c r="CB166" s="30">
        <f t="shared" si="212"/>
        <v>0</v>
      </c>
      <c r="CC166" s="30">
        <f t="shared" si="212"/>
        <v>0</v>
      </c>
      <c r="CD166" s="30">
        <f t="shared" si="212"/>
        <v>0</v>
      </c>
      <c r="CE166" s="30">
        <f t="shared" si="212"/>
        <v>0</v>
      </c>
      <c r="CF166" s="30">
        <f t="shared" si="212"/>
        <v>0</v>
      </c>
      <c r="CG166" s="30">
        <f t="shared" si="212"/>
        <v>0</v>
      </c>
      <c r="CH166" s="33">
        <f t="shared" si="212"/>
        <v>0</v>
      </c>
    </row>
    <row r="167" spans="1:86" hidden="1" x14ac:dyDescent="0.3">
      <c r="A167" s="571"/>
      <c r="B167" s="94" t="s">
        <v>9</v>
      </c>
      <c r="C167" s="30">
        <f t="shared" si="203"/>
        <v>0</v>
      </c>
      <c r="D167" s="30">
        <f t="shared" si="204"/>
        <v>0</v>
      </c>
      <c r="E167" s="30">
        <f t="shared" ref="E167:BP167" si="213">IF(E28=0,0,((E10*0.5)+D28-E46)*E83*E132*E$2)</f>
        <v>0</v>
      </c>
      <c r="F167" s="30">
        <f t="shared" si="213"/>
        <v>0</v>
      </c>
      <c r="G167" s="30">
        <f t="shared" si="213"/>
        <v>0</v>
      </c>
      <c r="H167" s="30">
        <f t="shared" si="213"/>
        <v>0</v>
      </c>
      <c r="I167" s="30">
        <f t="shared" si="213"/>
        <v>0</v>
      </c>
      <c r="J167" s="30">
        <f t="shared" si="213"/>
        <v>0</v>
      </c>
      <c r="K167" s="30">
        <f t="shared" si="213"/>
        <v>0</v>
      </c>
      <c r="L167" s="30">
        <f t="shared" si="213"/>
        <v>0</v>
      </c>
      <c r="M167" s="30">
        <f t="shared" si="213"/>
        <v>0</v>
      </c>
      <c r="N167" s="30">
        <f t="shared" si="213"/>
        <v>0</v>
      </c>
      <c r="O167" s="30">
        <f t="shared" si="213"/>
        <v>0</v>
      </c>
      <c r="P167" s="30">
        <f t="shared" si="213"/>
        <v>0</v>
      </c>
      <c r="Q167" s="30">
        <f t="shared" si="213"/>
        <v>0</v>
      </c>
      <c r="R167" s="30">
        <f t="shared" si="213"/>
        <v>0</v>
      </c>
      <c r="S167" s="30">
        <f t="shared" si="213"/>
        <v>0</v>
      </c>
      <c r="T167" s="30">
        <f t="shared" si="213"/>
        <v>0</v>
      </c>
      <c r="U167" s="30">
        <f t="shared" si="213"/>
        <v>0</v>
      </c>
      <c r="V167" s="30">
        <f t="shared" si="213"/>
        <v>0</v>
      </c>
      <c r="W167" s="30">
        <f t="shared" si="213"/>
        <v>0</v>
      </c>
      <c r="X167" s="30">
        <f t="shared" si="213"/>
        <v>0</v>
      </c>
      <c r="Y167" s="30">
        <f t="shared" si="213"/>
        <v>0</v>
      </c>
      <c r="Z167" s="30">
        <f t="shared" si="213"/>
        <v>0</v>
      </c>
      <c r="AA167" s="30">
        <f t="shared" si="213"/>
        <v>0</v>
      </c>
      <c r="AB167" s="30">
        <f t="shared" si="213"/>
        <v>0</v>
      </c>
      <c r="AC167" s="30">
        <f t="shared" si="213"/>
        <v>0</v>
      </c>
      <c r="AD167" s="30">
        <f t="shared" si="213"/>
        <v>0</v>
      </c>
      <c r="AE167" s="30">
        <f t="shared" si="213"/>
        <v>0</v>
      </c>
      <c r="AF167" s="30">
        <f t="shared" si="213"/>
        <v>0</v>
      </c>
      <c r="AG167" s="30">
        <f t="shared" si="213"/>
        <v>0</v>
      </c>
      <c r="AH167" s="30">
        <f t="shared" si="213"/>
        <v>0</v>
      </c>
      <c r="AI167" s="30">
        <f t="shared" si="213"/>
        <v>0</v>
      </c>
      <c r="AJ167" s="30">
        <f t="shared" si="213"/>
        <v>0</v>
      </c>
      <c r="AK167" s="30">
        <f t="shared" si="213"/>
        <v>0</v>
      </c>
      <c r="AL167" s="30">
        <f t="shared" si="213"/>
        <v>0</v>
      </c>
      <c r="AM167" s="30">
        <f t="shared" si="213"/>
        <v>0</v>
      </c>
      <c r="AN167" s="30">
        <f t="shared" si="213"/>
        <v>0</v>
      </c>
      <c r="AO167" s="30">
        <f t="shared" si="213"/>
        <v>0</v>
      </c>
      <c r="AP167" s="30">
        <f t="shared" si="213"/>
        <v>0</v>
      </c>
      <c r="AQ167" s="30">
        <f t="shared" si="213"/>
        <v>0</v>
      </c>
      <c r="AR167" s="30">
        <f t="shared" si="213"/>
        <v>0</v>
      </c>
      <c r="AS167" s="30">
        <f t="shared" si="213"/>
        <v>0</v>
      </c>
      <c r="AT167" s="30">
        <f t="shared" si="213"/>
        <v>0</v>
      </c>
      <c r="AU167" s="30">
        <f t="shared" si="213"/>
        <v>0</v>
      </c>
      <c r="AV167" s="30">
        <f t="shared" si="213"/>
        <v>0</v>
      </c>
      <c r="AW167" s="30">
        <f t="shared" si="213"/>
        <v>0</v>
      </c>
      <c r="AX167" s="30">
        <f t="shared" si="213"/>
        <v>0</v>
      </c>
      <c r="AY167" s="30">
        <f t="shared" si="213"/>
        <v>0</v>
      </c>
      <c r="AZ167" s="30">
        <f t="shared" si="213"/>
        <v>0</v>
      </c>
      <c r="BA167" s="30">
        <f t="shared" si="213"/>
        <v>0</v>
      </c>
      <c r="BB167" s="30">
        <f t="shared" si="213"/>
        <v>0</v>
      </c>
      <c r="BC167" s="30">
        <f t="shared" si="213"/>
        <v>0</v>
      </c>
      <c r="BD167" s="30">
        <f t="shared" si="213"/>
        <v>0</v>
      </c>
      <c r="BE167" s="30">
        <f t="shared" si="213"/>
        <v>0</v>
      </c>
      <c r="BF167" s="30">
        <f t="shared" si="213"/>
        <v>0</v>
      </c>
      <c r="BG167" s="30">
        <f t="shared" si="213"/>
        <v>0</v>
      </c>
      <c r="BH167" s="30">
        <f t="shared" si="213"/>
        <v>0</v>
      </c>
      <c r="BI167" s="30">
        <f t="shared" si="213"/>
        <v>0</v>
      </c>
      <c r="BJ167" s="30">
        <f t="shared" si="213"/>
        <v>0</v>
      </c>
      <c r="BK167" s="30">
        <f t="shared" si="213"/>
        <v>0</v>
      </c>
      <c r="BL167" s="30">
        <f t="shared" si="213"/>
        <v>0</v>
      </c>
      <c r="BM167" s="30">
        <f t="shared" si="213"/>
        <v>0</v>
      </c>
      <c r="BN167" s="30">
        <f t="shared" si="213"/>
        <v>0</v>
      </c>
      <c r="BO167" s="30">
        <f t="shared" si="213"/>
        <v>0</v>
      </c>
      <c r="BP167" s="30">
        <f t="shared" si="213"/>
        <v>0</v>
      </c>
      <c r="BQ167" s="30">
        <f t="shared" ref="BQ167:CH167" si="214">IF(BQ28=0,0,((BQ10*0.5)+BP28-BQ46)*BQ83*BQ132*BQ$2)</f>
        <v>0</v>
      </c>
      <c r="BR167" s="30">
        <f t="shared" si="214"/>
        <v>0</v>
      </c>
      <c r="BS167" s="30">
        <f t="shared" si="214"/>
        <v>0</v>
      </c>
      <c r="BT167" s="30">
        <f t="shared" si="214"/>
        <v>0</v>
      </c>
      <c r="BU167" s="30">
        <f t="shared" si="214"/>
        <v>0</v>
      </c>
      <c r="BV167" s="30">
        <f t="shared" si="214"/>
        <v>0</v>
      </c>
      <c r="BW167" s="30">
        <f t="shared" si="214"/>
        <v>0</v>
      </c>
      <c r="BX167" s="30">
        <f t="shared" si="214"/>
        <v>0</v>
      </c>
      <c r="BY167" s="30">
        <f t="shared" si="214"/>
        <v>0</v>
      </c>
      <c r="BZ167" s="30">
        <f t="shared" si="214"/>
        <v>0</v>
      </c>
      <c r="CA167" s="30">
        <f t="shared" si="214"/>
        <v>0</v>
      </c>
      <c r="CB167" s="30">
        <f t="shared" si="214"/>
        <v>0</v>
      </c>
      <c r="CC167" s="30">
        <f t="shared" si="214"/>
        <v>0</v>
      </c>
      <c r="CD167" s="30">
        <f t="shared" si="214"/>
        <v>0</v>
      </c>
      <c r="CE167" s="30">
        <f t="shared" si="214"/>
        <v>0</v>
      </c>
      <c r="CF167" s="30">
        <f t="shared" si="214"/>
        <v>0</v>
      </c>
      <c r="CG167" s="30">
        <f t="shared" si="214"/>
        <v>0</v>
      </c>
      <c r="CH167" s="33">
        <f t="shared" si="214"/>
        <v>0</v>
      </c>
    </row>
    <row r="168" spans="1:86" hidden="1" x14ac:dyDescent="0.3">
      <c r="A168" s="571"/>
      <c r="B168" s="94" t="s">
        <v>3</v>
      </c>
      <c r="C168" s="30">
        <f t="shared" si="203"/>
        <v>0</v>
      </c>
      <c r="D168" s="30">
        <f t="shared" si="204"/>
        <v>0</v>
      </c>
      <c r="E168" s="30">
        <f t="shared" ref="E168:BP168" si="215">IF(E29=0,0,((E11*0.5)+D29-E47)*E84*E133*E$2)</f>
        <v>0</v>
      </c>
      <c r="F168" s="30">
        <f t="shared" si="215"/>
        <v>0</v>
      </c>
      <c r="G168" s="30">
        <f t="shared" si="215"/>
        <v>0</v>
      </c>
      <c r="H168" s="30">
        <f t="shared" si="215"/>
        <v>0</v>
      </c>
      <c r="I168" s="30">
        <f t="shared" si="215"/>
        <v>0</v>
      </c>
      <c r="J168" s="30">
        <f t="shared" si="215"/>
        <v>0</v>
      </c>
      <c r="K168" s="30">
        <f t="shared" si="215"/>
        <v>0</v>
      </c>
      <c r="L168" s="30">
        <f t="shared" si="215"/>
        <v>0</v>
      </c>
      <c r="M168" s="30">
        <f t="shared" si="215"/>
        <v>0</v>
      </c>
      <c r="N168" s="30">
        <f t="shared" si="215"/>
        <v>0</v>
      </c>
      <c r="O168" s="30">
        <f t="shared" si="215"/>
        <v>0</v>
      </c>
      <c r="P168" s="30">
        <f t="shared" si="215"/>
        <v>0</v>
      </c>
      <c r="Q168" s="30">
        <f t="shared" si="215"/>
        <v>0</v>
      </c>
      <c r="R168" s="30">
        <f t="shared" si="215"/>
        <v>0</v>
      </c>
      <c r="S168" s="30">
        <f t="shared" si="215"/>
        <v>0</v>
      </c>
      <c r="T168" s="30">
        <f t="shared" si="215"/>
        <v>0</v>
      </c>
      <c r="U168" s="30">
        <f t="shared" si="215"/>
        <v>0</v>
      </c>
      <c r="V168" s="30">
        <f t="shared" si="215"/>
        <v>0</v>
      </c>
      <c r="W168" s="30">
        <f t="shared" si="215"/>
        <v>0</v>
      </c>
      <c r="X168" s="30">
        <f t="shared" si="215"/>
        <v>0</v>
      </c>
      <c r="Y168" s="30">
        <f t="shared" si="215"/>
        <v>0</v>
      </c>
      <c r="Z168" s="30">
        <f t="shared" si="215"/>
        <v>0</v>
      </c>
      <c r="AA168" s="30">
        <f t="shared" si="215"/>
        <v>0</v>
      </c>
      <c r="AB168" s="30">
        <f t="shared" si="215"/>
        <v>0</v>
      </c>
      <c r="AC168" s="30">
        <f t="shared" si="215"/>
        <v>0</v>
      </c>
      <c r="AD168" s="30">
        <f t="shared" si="215"/>
        <v>0</v>
      </c>
      <c r="AE168" s="30">
        <f t="shared" si="215"/>
        <v>0</v>
      </c>
      <c r="AF168" s="30">
        <f t="shared" si="215"/>
        <v>0</v>
      </c>
      <c r="AG168" s="30">
        <f t="shared" si="215"/>
        <v>0</v>
      </c>
      <c r="AH168" s="30">
        <f t="shared" si="215"/>
        <v>0</v>
      </c>
      <c r="AI168" s="30">
        <f t="shared" si="215"/>
        <v>0</v>
      </c>
      <c r="AJ168" s="30">
        <f t="shared" si="215"/>
        <v>0</v>
      </c>
      <c r="AK168" s="30">
        <f t="shared" si="215"/>
        <v>0</v>
      </c>
      <c r="AL168" s="30">
        <f t="shared" si="215"/>
        <v>0</v>
      </c>
      <c r="AM168" s="30">
        <f t="shared" si="215"/>
        <v>0</v>
      </c>
      <c r="AN168" s="30">
        <f t="shared" si="215"/>
        <v>0</v>
      </c>
      <c r="AO168" s="30">
        <f t="shared" si="215"/>
        <v>0</v>
      </c>
      <c r="AP168" s="30">
        <f t="shared" si="215"/>
        <v>0</v>
      </c>
      <c r="AQ168" s="30">
        <f t="shared" si="215"/>
        <v>0</v>
      </c>
      <c r="AR168" s="30">
        <f t="shared" si="215"/>
        <v>0</v>
      </c>
      <c r="AS168" s="30">
        <f t="shared" si="215"/>
        <v>0</v>
      </c>
      <c r="AT168" s="30">
        <f t="shared" si="215"/>
        <v>0</v>
      </c>
      <c r="AU168" s="30">
        <f t="shared" si="215"/>
        <v>0</v>
      </c>
      <c r="AV168" s="30">
        <f t="shared" si="215"/>
        <v>0</v>
      </c>
      <c r="AW168" s="30">
        <f t="shared" si="215"/>
        <v>0</v>
      </c>
      <c r="AX168" s="30">
        <f t="shared" si="215"/>
        <v>0</v>
      </c>
      <c r="AY168" s="30">
        <f t="shared" si="215"/>
        <v>0</v>
      </c>
      <c r="AZ168" s="30">
        <f t="shared" si="215"/>
        <v>0</v>
      </c>
      <c r="BA168" s="30">
        <f t="shared" si="215"/>
        <v>0</v>
      </c>
      <c r="BB168" s="30">
        <f t="shared" si="215"/>
        <v>0</v>
      </c>
      <c r="BC168" s="30">
        <f t="shared" si="215"/>
        <v>0</v>
      </c>
      <c r="BD168" s="30">
        <f t="shared" si="215"/>
        <v>0</v>
      </c>
      <c r="BE168" s="30">
        <f t="shared" si="215"/>
        <v>0</v>
      </c>
      <c r="BF168" s="30">
        <f t="shared" si="215"/>
        <v>0</v>
      </c>
      <c r="BG168" s="30">
        <f t="shared" si="215"/>
        <v>0</v>
      </c>
      <c r="BH168" s="30">
        <f t="shared" si="215"/>
        <v>0</v>
      </c>
      <c r="BI168" s="30">
        <f t="shared" si="215"/>
        <v>0</v>
      </c>
      <c r="BJ168" s="30">
        <f t="shared" si="215"/>
        <v>0</v>
      </c>
      <c r="BK168" s="30">
        <f t="shared" si="215"/>
        <v>0</v>
      </c>
      <c r="BL168" s="30">
        <f t="shared" si="215"/>
        <v>0</v>
      </c>
      <c r="BM168" s="30">
        <f t="shared" si="215"/>
        <v>0</v>
      </c>
      <c r="BN168" s="30">
        <f t="shared" si="215"/>
        <v>0</v>
      </c>
      <c r="BO168" s="30">
        <f t="shared" si="215"/>
        <v>0</v>
      </c>
      <c r="BP168" s="30">
        <f t="shared" si="215"/>
        <v>0</v>
      </c>
      <c r="BQ168" s="30">
        <f t="shared" ref="BQ168:CH168" si="216">IF(BQ29=0,0,((BQ11*0.5)+BP29-BQ47)*BQ84*BQ133*BQ$2)</f>
        <v>0</v>
      </c>
      <c r="BR168" s="30">
        <f t="shared" si="216"/>
        <v>0</v>
      </c>
      <c r="BS168" s="30">
        <f t="shared" si="216"/>
        <v>0</v>
      </c>
      <c r="BT168" s="30">
        <f t="shared" si="216"/>
        <v>0</v>
      </c>
      <c r="BU168" s="30">
        <f t="shared" si="216"/>
        <v>0</v>
      </c>
      <c r="BV168" s="30">
        <f t="shared" si="216"/>
        <v>0</v>
      </c>
      <c r="BW168" s="30">
        <f t="shared" si="216"/>
        <v>0</v>
      </c>
      <c r="BX168" s="30">
        <f t="shared" si="216"/>
        <v>0</v>
      </c>
      <c r="BY168" s="30">
        <f t="shared" si="216"/>
        <v>0</v>
      </c>
      <c r="BZ168" s="30">
        <f t="shared" si="216"/>
        <v>0</v>
      </c>
      <c r="CA168" s="30">
        <f t="shared" si="216"/>
        <v>0</v>
      </c>
      <c r="CB168" s="30">
        <f t="shared" si="216"/>
        <v>0</v>
      </c>
      <c r="CC168" s="30">
        <f t="shared" si="216"/>
        <v>0</v>
      </c>
      <c r="CD168" s="30">
        <f t="shared" si="216"/>
        <v>0</v>
      </c>
      <c r="CE168" s="30">
        <f t="shared" si="216"/>
        <v>0</v>
      </c>
      <c r="CF168" s="30">
        <f t="shared" si="216"/>
        <v>0</v>
      </c>
      <c r="CG168" s="30">
        <f t="shared" si="216"/>
        <v>0</v>
      </c>
      <c r="CH168" s="33">
        <f t="shared" si="216"/>
        <v>0</v>
      </c>
    </row>
    <row r="169" spans="1:86" ht="15.75" hidden="1" customHeight="1" x14ac:dyDescent="0.3">
      <c r="A169" s="571"/>
      <c r="B169" s="94" t="s">
        <v>4</v>
      </c>
      <c r="C169" s="30">
        <f t="shared" si="203"/>
        <v>0</v>
      </c>
      <c r="D169" s="30">
        <f t="shared" si="204"/>
        <v>0</v>
      </c>
      <c r="E169" s="30">
        <f t="shared" ref="E169:BP169" si="217">IF(E30=0,0,((E12*0.5)+D30-E48)*E85*E134*E$2)</f>
        <v>0</v>
      </c>
      <c r="F169" s="30">
        <f t="shared" si="217"/>
        <v>0</v>
      </c>
      <c r="G169" s="30">
        <f t="shared" si="217"/>
        <v>0</v>
      </c>
      <c r="H169" s="30">
        <f t="shared" si="217"/>
        <v>0</v>
      </c>
      <c r="I169" s="30">
        <f t="shared" si="217"/>
        <v>0</v>
      </c>
      <c r="J169" s="30">
        <f t="shared" si="217"/>
        <v>0</v>
      </c>
      <c r="K169" s="30">
        <f t="shared" si="217"/>
        <v>0</v>
      </c>
      <c r="L169" s="30">
        <f t="shared" si="217"/>
        <v>0</v>
      </c>
      <c r="M169" s="30">
        <f t="shared" si="217"/>
        <v>0</v>
      </c>
      <c r="N169" s="30">
        <f t="shared" si="217"/>
        <v>0</v>
      </c>
      <c r="O169" s="30">
        <f t="shared" si="217"/>
        <v>0</v>
      </c>
      <c r="P169" s="30">
        <f t="shared" si="217"/>
        <v>0</v>
      </c>
      <c r="Q169" s="30">
        <f t="shared" si="217"/>
        <v>0</v>
      </c>
      <c r="R169" s="30">
        <f t="shared" si="217"/>
        <v>0</v>
      </c>
      <c r="S169" s="30">
        <f t="shared" si="217"/>
        <v>0</v>
      </c>
      <c r="T169" s="30">
        <f t="shared" si="217"/>
        <v>0</v>
      </c>
      <c r="U169" s="30">
        <f t="shared" si="217"/>
        <v>0</v>
      </c>
      <c r="V169" s="30">
        <f t="shared" si="217"/>
        <v>0</v>
      </c>
      <c r="W169" s="30">
        <f t="shared" si="217"/>
        <v>0</v>
      </c>
      <c r="X169" s="30">
        <f t="shared" si="217"/>
        <v>0</v>
      </c>
      <c r="Y169" s="30">
        <f t="shared" si="217"/>
        <v>0</v>
      </c>
      <c r="Z169" s="30">
        <f t="shared" si="217"/>
        <v>0</v>
      </c>
      <c r="AA169" s="30">
        <f t="shared" si="217"/>
        <v>0</v>
      </c>
      <c r="AB169" s="30">
        <f t="shared" si="217"/>
        <v>0</v>
      </c>
      <c r="AC169" s="30">
        <f t="shared" si="217"/>
        <v>0</v>
      </c>
      <c r="AD169" s="30">
        <f t="shared" si="217"/>
        <v>0</v>
      </c>
      <c r="AE169" s="30">
        <f t="shared" si="217"/>
        <v>0</v>
      </c>
      <c r="AF169" s="30">
        <f t="shared" si="217"/>
        <v>0</v>
      </c>
      <c r="AG169" s="30">
        <f t="shared" si="217"/>
        <v>0</v>
      </c>
      <c r="AH169" s="30">
        <f t="shared" si="217"/>
        <v>0</v>
      </c>
      <c r="AI169" s="30">
        <f t="shared" si="217"/>
        <v>0</v>
      </c>
      <c r="AJ169" s="30">
        <f t="shared" si="217"/>
        <v>0</v>
      </c>
      <c r="AK169" s="30">
        <f t="shared" si="217"/>
        <v>0</v>
      </c>
      <c r="AL169" s="30">
        <f t="shared" si="217"/>
        <v>0</v>
      </c>
      <c r="AM169" s="30">
        <f t="shared" si="217"/>
        <v>0</v>
      </c>
      <c r="AN169" s="30">
        <f t="shared" si="217"/>
        <v>0</v>
      </c>
      <c r="AO169" s="30">
        <f t="shared" si="217"/>
        <v>0</v>
      </c>
      <c r="AP169" s="30">
        <f t="shared" si="217"/>
        <v>0</v>
      </c>
      <c r="AQ169" s="30">
        <f t="shared" si="217"/>
        <v>0</v>
      </c>
      <c r="AR169" s="30">
        <f t="shared" si="217"/>
        <v>0</v>
      </c>
      <c r="AS169" s="30">
        <f t="shared" si="217"/>
        <v>0</v>
      </c>
      <c r="AT169" s="30">
        <f t="shared" si="217"/>
        <v>0</v>
      </c>
      <c r="AU169" s="30">
        <f t="shared" si="217"/>
        <v>0</v>
      </c>
      <c r="AV169" s="30">
        <f t="shared" si="217"/>
        <v>0</v>
      </c>
      <c r="AW169" s="30">
        <f t="shared" si="217"/>
        <v>0</v>
      </c>
      <c r="AX169" s="30">
        <f t="shared" si="217"/>
        <v>0</v>
      </c>
      <c r="AY169" s="30">
        <f t="shared" si="217"/>
        <v>0</v>
      </c>
      <c r="AZ169" s="30">
        <f t="shared" si="217"/>
        <v>0</v>
      </c>
      <c r="BA169" s="30">
        <f t="shared" si="217"/>
        <v>0</v>
      </c>
      <c r="BB169" s="30">
        <f t="shared" si="217"/>
        <v>0</v>
      </c>
      <c r="BC169" s="30">
        <f t="shared" si="217"/>
        <v>0</v>
      </c>
      <c r="BD169" s="30">
        <f t="shared" si="217"/>
        <v>0</v>
      </c>
      <c r="BE169" s="30">
        <f t="shared" si="217"/>
        <v>0</v>
      </c>
      <c r="BF169" s="30">
        <f t="shared" si="217"/>
        <v>0</v>
      </c>
      <c r="BG169" s="30">
        <f t="shared" si="217"/>
        <v>0</v>
      </c>
      <c r="BH169" s="30">
        <f t="shared" si="217"/>
        <v>0</v>
      </c>
      <c r="BI169" s="30">
        <f t="shared" si="217"/>
        <v>0</v>
      </c>
      <c r="BJ169" s="30">
        <f t="shared" si="217"/>
        <v>0</v>
      </c>
      <c r="BK169" s="30">
        <f t="shared" si="217"/>
        <v>0</v>
      </c>
      <c r="BL169" s="30">
        <f t="shared" si="217"/>
        <v>0</v>
      </c>
      <c r="BM169" s="30">
        <f t="shared" si="217"/>
        <v>0</v>
      </c>
      <c r="BN169" s="30">
        <f t="shared" si="217"/>
        <v>0</v>
      </c>
      <c r="BO169" s="30">
        <f t="shared" si="217"/>
        <v>0</v>
      </c>
      <c r="BP169" s="30">
        <f t="shared" si="217"/>
        <v>0</v>
      </c>
      <c r="BQ169" s="30">
        <f t="shared" ref="BQ169:CH169" si="218">IF(BQ30=0,0,((BQ12*0.5)+BP30-BQ48)*BQ85*BQ134*BQ$2)</f>
        <v>0</v>
      </c>
      <c r="BR169" s="30">
        <f t="shared" si="218"/>
        <v>0</v>
      </c>
      <c r="BS169" s="30">
        <f t="shared" si="218"/>
        <v>0</v>
      </c>
      <c r="BT169" s="30">
        <f t="shared" si="218"/>
        <v>0</v>
      </c>
      <c r="BU169" s="30">
        <f t="shared" si="218"/>
        <v>0</v>
      </c>
      <c r="BV169" s="30">
        <f t="shared" si="218"/>
        <v>0</v>
      </c>
      <c r="BW169" s="30">
        <f t="shared" si="218"/>
        <v>0</v>
      </c>
      <c r="BX169" s="30">
        <f t="shared" si="218"/>
        <v>0</v>
      </c>
      <c r="BY169" s="30">
        <f t="shared" si="218"/>
        <v>0</v>
      </c>
      <c r="BZ169" s="30">
        <f t="shared" si="218"/>
        <v>0</v>
      </c>
      <c r="CA169" s="30">
        <f t="shared" si="218"/>
        <v>0</v>
      </c>
      <c r="CB169" s="30">
        <f t="shared" si="218"/>
        <v>0</v>
      </c>
      <c r="CC169" s="30">
        <f t="shared" si="218"/>
        <v>0</v>
      </c>
      <c r="CD169" s="30">
        <f t="shared" si="218"/>
        <v>0</v>
      </c>
      <c r="CE169" s="30">
        <f t="shared" si="218"/>
        <v>0</v>
      </c>
      <c r="CF169" s="30">
        <f t="shared" si="218"/>
        <v>0</v>
      </c>
      <c r="CG169" s="30">
        <f t="shared" si="218"/>
        <v>0</v>
      </c>
      <c r="CH169" s="33">
        <f t="shared" si="218"/>
        <v>0</v>
      </c>
    </row>
    <row r="170" spans="1:86" hidden="1" x14ac:dyDescent="0.3">
      <c r="A170" s="571"/>
      <c r="B170" s="94" t="s">
        <v>5</v>
      </c>
      <c r="C170" s="30">
        <f t="shared" si="203"/>
        <v>0</v>
      </c>
      <c r="D170" s="30">
        <f t="shared" si="204"/>
        <v>0</v>
      </c>
      <c r="E170" s="30">
        <f t="shared" ref="E170:BP170" si="219">IF(E31=0,0,((E13*0.5)+D31-E49)*E86*E135*E$2)</f>
        <v>0</v>
      </c>
      <c r="F170" s="30">
        <f t="shared" si="219"/>
        <v>0</v>
      </c>
      <c r="G170" s="30">
        <f t="shared" si="219"/>
        <v>0</v>
      </c>
      <c r="H170" s="30">
        <f t="shared" si="219"/>
        <v>0</v>
      </c>
      <c r="I170" s="30">
        <f t="shared" si="219"/>
        <v>0</v>
      </c>
      <c r="J170" s="30">
        <f t="shared" si="219"/>
        <v>0</v>
      </c>
      <c r="K170" s="30">
        <f t="shared" si="219"/>
        <v>0</v>
      </c>
      <c r="L170" s="30">
        <f t="shared" si="219"/>
        <v>0</v>
      </c>
      <c r="M170" s="30">
        <f t="shared" si="219"/>
        <v>0</v>
      </c>
      <c r="N170" s="30">
        <f t="shared" si="219"/>
        <v>0</v>
      </c>
      <c r="O170" s="30">
        <f t="shared" si="219"/>
        <v>0</v>
      </c>
      <c r="P170" s="30">
        <f t="shared" si="219"/>
        <v>0</v>
      </c>
      <c r="Q170" s="30">
        <f t="shared" si="219"/>
        <v>0</v>
      </c>
      <c r="R170" s="30">
        <f t="shared" si="219"/>
        <v>0</v>
      </c>
      <c r="S170" s="30">
        <f t="shared" si="219"/>
        <v>0</v>
      </c>
      <c r="T170" s="30">
        <f t="shared" si="219"/>
        <v>0</v>
      </c>
      <c r="U170" s="30">
        <f t="shared" si="219"/>
        <v>0</v>
      </c>
      <c r="V170" s="30">
        <f t="shared" si="219"/>
        <v>0</v>
      </c>
      <c r="W170" s="30">
        <f t="shared" si="219"/>
        <v>0</v>
      </c>
      <c r="X170" s="30">
        <f t="shared" si="219"/>
        <v>0</v>
      </c>
      <c r="Y170" s="30">
        <f t="shared" si="219"/>
        <v>0</v>
      </c>
      <c r="Z170" s="30">
        <f t="shared" si="219"/>
        <v>0</v>
      </c>
      <c r="AA170" s="30">
        <f t="shared" si="219"/>
        <v>0</v>
      </c>
      <c r="AB170" s="30">
        <f t="shared" si="219"/>
        <v>0</v>
      </c>
      <c r="AC170" s="30">
        <f t="shared" si="219"/>
        <v>0</v>
      </c>
      <c r="AD170" s="30">
        <f t="shared" si="219"/>
        <v>0</v>
      </c>
      <c r="AE170" s="30">
        <f t="shared" si="219"/>
        <v>0</v>
      </c>
      <c r="AF170" s="30">
        <f t="shared" si="219"/>
        <v>0</v>
      </c>
      <c r="AG170" s="30">
        <f t="shared" si="219"/>
        <v>0</v>
      </c>
      <c r="AH170" s="30">
        <f t="shared" si="219"/>
        <v>0</v>
      </c>
      <c r="AI170" s="30">
        <f t="shared" si="219"/>
        <v>0</v>
      </c>
      <c r="AJ170" s="30">
        <f t="shared" si="219"/>
        <v>0</v>
      </c>
      <c r="AK170" s="30">
        <f t="shared" si="219"/>
        <v>0</v>
      </c>
      <c r="AL170" s="30">
        <f t="shared" si="219"/>
        <v>0</v>
      </c>
      <c r="AM170" s="30">
        <f t="shared" si="219"/>
        <v>0</v>
      </c>
      <c r="AN170" s="30">
        <f t="shared" si="219"/>
        <v>0</v>
      </c>
      <c r="AO170" s="30">
        <f t="shared" si="219"/>
        <v>0</v>
      </c>
      <c r="AP170" s="30">
        <f t="shared" si="219"/>
        <v>0</v>
      </c>
      <c r="AQ170" s="30">
        <f t="shared" si="219"/>
        <v>0</v>
      </c>
      <c r="AR170" s="30">
        <f t="shared" si="219"/>
        <v>0</v>
      </c>
      <c r="AS170" s="30">
        <f t="shared" si="219"/>
        <v>0</v>
      </c>
      <c r="AT170" s="30">
        <f t="shared" si="219"/>
        <v>0</v>
      </c>
      <c r="AU170" s="30">
        <f t="shared" si="219"/>
        <v>0</v>
      </c>
      <c r="AV170" s="30">
        <f t="shared" si="219"/>
        <v>0</v>
      </c>
      <c r="AW170" s="30">
        <f t="shared" si="219"/>
        <v>0</v>
      </c>
      <c r="AX170" s="30">
        <f t="shared" si="219"/>
        <v>0</v>
      </c>
      <c r="AY170" s="30">
        <f t="shared" si="219"/>
        <v>0</v>
      </c>
      <c r="AZ170" s="30">
        <f t="shared" si="219"/>
        <v>0</v>
      </c>
      <c r="BA170" s="30">
        <f t="shared" si="219"/>
        <v>0</v>
      </c>
      <c r="BB170" s="30">
        <f t="shared" si="219"/>
        <v>0</v>
      </c>
      <c r="BC170" s="30">
        <f t="shared" si="219"/>
        <v>0</v>
      </c>
      <c r="BD170" s="30">
        <f t="shared" si="219"/>
        <v>0</v>
      </c>
      <c r="BE170" s="30">
        <f t="shared" si="219"/>
        <v>0</v>
      </c>
      <c r="BF170" s="30">
        <f t="shared" si="219"/>
        <v>0</v>
      </c>
      <c r="BG170" s="30">
        <f t="shared" si="219"/>
        <v>0</v>
      </c>
      <c r="BH170" s="30">
        <f t="shared" si="219"/>
        <v>0</v>
      </c>
      <c r="BI170" s="30">
        <f t="shared" si="219"/>
        <v>0</v>
      </c>
      <c r="BJ170" s="30">
        <f t="shared" si="219"/>
        <v>0</v>
      </c>
      <c r="BK170" s="30">
        <f t="shared" si="219"/>
        <v>0</v>
      </c>
      <c r="BL170" s="30">
        <f t="shared" si="219"/>
        <v>0</v>
      </c>
      <c r="BM170" s="30">
        <f t="shared" si="219"/>
        <v>0</v>
      </c>
      <c r="BN170" s="30">
        <f t="shared" si="219"/>
        <v>0</v>
      </c>
      <c r="BO170" s="30">
        <f t="shared" si="219"/>
        <v>0</v>
      </c>
      <c r="BP170" s="30">
        <f t="shared" si="219"/>
        <v>0</v>
      </c>
      <c r="BQ170" s="30">
        <f t="shared" ref="BQ170:CH170" si="220">IF(BQ31=0,0,((BQ13*0.5)+BP31-BQ49)*BQ86*BQ135*BQ$2)</f>
        <v>0</v>
      </c>
      <c r="BR170" s="30">
        <f t="shared" si="220"/>
        <v>0</v>
      </c>
      <c r="BS170" s="30">
        <f t="shared" si="220"/>
        <v>0</v>
      </c>
      <c r="BT170" s="30">
        <f t="shared" si="220"/>
        <v>0</v>
      </c>
      <c r="BU170" s="30">
        <f t="shared" si="220"/>
        <v>0</v>
      </c>
      <c r="BV170" s="30">
        <f t="shared" si="220"/>
        <v>0</v>
      </c>
      <c r="BW170" s="30">
        <f t="shared" si="220"/>
        <v>0</v>
      </c>
      <c r="BX170" s="30">
        <f t="shared" si="220"/>
        <v>0</v>
      </c>
      <c r="BY170" s="30">
        <f t="shared" si="220"/>
        <v>0</v>
      </c>
      <c r="BZ170" s="30">
        <f t="shared" si="220"/>
        <v>0</v>
      </c>
      <c r="CA170" s="30">
        <f t="shared" si="220"/>
        <v>0</v>
      </c>
      <c r="CB170" s="30">
        <f t="shared" si="220"/>
        <v>0</v>
      </c>
      <c r="CC170" s="30">
        <f t="shared" si="220"/>
        <v>0</v>
      </c>
      <c r="CD170" s="30">
        <f t="shared" si="220"/>
        <v>0</v>
      </c>
      <c r="CE170" s="30">
        <f t="shared" si="220"/>
        <v>0</v>
      </c>
      <c r="CF170" s="30">
        <f t="shared" si="220"/>
        <v>0</v>
      </c>
      <c r="CG170" s="30">
        <f t="shared" si="220"/>
        <v>0</v>
      </c>
      <c r="CH170" s="33">
        <f t="shared" si="220"/>
        <v>0</v>
      </c>
    </row>
    <row r="171" spans="1:86" hidden="1" x14ac:dyDescent="0.3">
      <c r="A171" s="571"/>
      <c r="B171" s="94" t="s">
        <v>23</v>
      </c>
      <c r="C171" s="30">
        <f t="shared" si="203"/>
        <v>0</v>
      </c>
      <c r="D171" s="30">
        <f t="shared" si="204"/>
        <v>0</v>
      </c>
      <c r="E171" s="30">
        <f t="shared" ref="E171:BP171" si="221">IF(E32=0,0,((E14*0.5)+D32-E50)*E87*E136*E$2)</f>
        <v>0</v>
      </c>
      <c r="F171" s="30">
        <f t="shared" si="221"/>
        <v>0</v>
      </c>
      <c r="G171" s="30">
        <f t="shared" si="221"/>
        <v>0</v>
      </c>
      <c r="H171" s="30">
        <f t="shared" si="221"/>
        <v>0</v>
      </c>
      <c r="I171" s="30">
        <f t="shared" si="221"/>
        <v>0</v>
      </c>
      <c r="J171" s="30">
        <f t="shared" si="221"/>
        <v>0</v>
      </c>
      <c r="K171" s="30">
        <f t="shared" si="221"/>
        <v>0</v>
      </c>
      <c r="L171" s="30">
        <f t="shared" si="221"/>
        <v>0</v>
      </c>
      <c r="M171" s="30">
        <f t="shared" si="221"/>
        <v>0</v>
      </c>
      <c r="N171" s="30">
        <f t="shared" si="221"/>
        <v>0</v>
      </c>
      <c r="O171" s="30">
        <f t="shared" si="221"/>
        <v>0</v>
      </c>
      <c r="P171" s="30">
        <f t="shared" si="221"/>
        <v>0</v>
      </c>
      <c r="Q171" s="30">
        <f t="shared" si="221"/>
        <v>0</v>
      </c>
      <c r="R171" s="30">
        <f t="shared" si="221"/>
        <v>0</v>
      </c>
      <c r="S171" s="30">
        <f t="shared" si="221"/>
        <v>0</v>
      </c>
      <c r="T171" s="30">
        <f t="shared" si="221"/>
        <v>0</v>
      </c>
      <c r="U171" s="30">
        <f t="shared" si="221"/>
        <v>0</v>
      </c>
      <c r="V171" s="30">
        <f t="shared" si="221"/>
        <v>0</v>
      </c>
      <c r="W171" s="30">
        <f t="shared" si="221"/>
        <v>0</v>
      </c>
      <c r="X171" s="30">
        <f t="shared" si="221"/>
        <v>0</v>
      </c>
      <c r="Y171" s="30">
        <f t="shared" si="221"/>
        <v>0</v>
      </c>
      <c r="Z171" s="30">
        <f t="shared" si="221"/>
        <v>0</v>
      </c>
      <c r="AA171" s="30">
        <f t="shared" si="221"/>
        <v>0</v>
      </c>
      <c r="AB171" s="30">
        <f t="shared" si="221"/>
        <v>0</v>
      </c>
      <c r="AC171" s="30">
        <f t="shared" si="221"/>
        <v>0</v>
      </c>
      <c r="AD171" s="30">
        <f t="shared" si="221"/>
        <v>0</v>
      </c>
      <c r="AE171" s="30">
        <f t="shared" si="221"/>
        <v>0</v>
      </c>
      <c r="AF171" s="30">
        <f t="shared" si="221"/>
        <v>0</v>
      </c>
      <c r="AG171" s="30">
        <f t="shared" si="221"/>
        <v>0</v>
      </c>
      <c r="AH171" s="30">
        <f t="shared" si="221"/>
        <v>0</v>
      </c>
      <c r="AI171" s="30">
        <f t="shared" si="221"/>
        <v>0</v>
      </c>
      <c r="AJ171" s="30">
        <f t="shared" si="221"/>
        <v>0</v>
      </c>
      <c r="AK171" s="30">
        <f t="shared" si="221"/>
        <v>0</v>
      </c>
      <c r="AL171" s="30">
        <f t="shared" si="221"/>
        <v>0</v>
      </c>
      <c r="AM171" s="30">
        <f t="shared" si="221"/>
        <v>0</v>
      </c>
      <c r="AN171" s="30">
        <f t="shared" si="221"/>
        <v>0</v>
      </c>
      <c r="AO171" s="30">
        <f t="shared" si="221"/>
        <v>0</v>
      </c>
      <c r="AP171" s="30">
        <f t="shared" si="221"/>
        <v>0</v>
      </c>
      <c r="AQ171" s="30">
        <f t="shared" si="221"/>
        <v>0</v>
      </c>
      <c r="AR171" s="30">
        <f t="shared" si="221"/>
        <v>0</v>
      </c>
      <c r="AS171" s="30">
        <f t="shared" si="221"/>
        <v>0</v>
      </c>
      <c r="AT171" s="30">
        <f t="shared" si="221"/>
        <v>0</v>
      </c>
      <c r="AU171" s="30">
        <f t="shared" si="221"/>
        <v>0</v>
      </c>
      <c r="AV171" s="30">
        <f t="shared" si="221"/>
        <v>0</v>
      </c>
      <c r="AW171" s="30">
        <f t="shared" si="221"/>
        <v>0</v>
      </c>
      <c r="AX171" s="30">
        <f t="shared" si="221"/>
        <v>0</v>
      </c>
      <c r="AY171" s="30">
        <f t="shared" si="221"/>
        <v>0</v>
      </c>
      <c r="AZ171" s="30">
        <f t="shared" si="221"/>
        <v>0</v>
      </c>
      <c r="BA171" s="30">
        <f t="shared" si="221"/>
        <v>0</v>
      </c>
      <c r="BB171" s="30">
        <f t="shared" si="221"/>
        <v>0</v>
      </c>
      <c r="BC171" s="30">
        <f t="shared" si="221"/>
        <v>0</v>
      </c>
      <c r="BD171" s="30">
        <f t="shared" si="221"/>
        <v>0</v>
      </c>
      <c r="BE171" s="30">
        <f t="shared" si="221"/>
        <v>0</v>
      </c>
      <c r="BF171" s="30">
        <f t="shared" si="221"/>
        <v>0</v>
      </c>
      <c r="BG171" s="30">
        <f t="shared" si="221"/>
        <v>0</v>
      </c>
      <c r="BH171" s="30">
        <f t="shared" si="221"/>
        <v>0</v>
      </c>
      <c r="BI171" s="30">
        <f t="shared" si="221"/>
        <v>0</v>
      </c>
      <c r="BJ171" s="30">
        <f t="shared" si="221"/>
        <v>0</v>
      </c>
      <c r="BK171" s="30">
        <f t="shared" si="221"/>
        <v>0</v>
      </c>
      <c r="BL171" s="30">
        <f t="shared" si="221"/>
        <v>0</v>
      </c>
      <c r="BM171" s="30">
        <f t="shared" si="221"/>
        <v>0</v>
      </c>
      <c r="BN171" s="30">
        <f t="shared" si="221"/>
        <v>0</v>
      </c>
      <c r="BO171" s="30">
        <f t="shared" si="221"/>
        <v>0</v>
      </c>
      <c r="BP171" s="30">
        <f t="shared" si="221"/>
        <v>0</v>
      </c>
      <c r="BQ171" s="30">
        <f t="shared" ref="BQ171:CH171" si="222">IF(BQ32=0,0,((BQ14*0.5)+BP32-BQ50)*BQ87*BQ136*BQ$2)</f>
        <v>0</v>
      </c>
      <c r="BR171" s="30">
        <f t="shared" si="222"/>
        <v>0</v>
      </c>
      <c r="BS171" s="30">
        <f t="shared" si="222"/>
        <v>0</v>
      </c>
      <c r="BT171" s="30">
        <f t="shared" si="222"/>
        <v>0</v>
      </c>
      <c r="BU171" s="30">
        <f t="shared" si="222"/>
        <v>0</v>
      </c>
      <c r="BV171" s="30">
        <f t="shared" si="222"/>
        <v>0</v>
      </c>
      <c r="BW171" s="30">
        <f t="shared" si="222"/>
        <v>0</v>
      </c>
      <c r="BX171" s="30">
        <f t="shared" si="222"/>
        <v>0</v>
      </c>
      <c r="BY171" s="30">
        <f t="shared" si="222"/>
        <v>0</v>
      </c>
      <c r="BZ171" s="30">
        <f t="shared" si="222"/>
        <v>0</v>
      </c>
      <c r="CA171" s="30">
        <f t="shared" si="222"/>
        <v>0</v>
      </c>
      <c r="CB171" s="30">
        <f t="shared" si="222"/>
        <v>0</v>
      </c>
      <c r="CC171" s="30">
        <f t="shared" si="222"/>
        <v>0</v>
      </c>
      <c r="CD171" s="30">
        <f t="shared" si="222"/>
        <v>0</v>
      </c>
      <c r="CE171" s="30">
        <f t="shared" si="222"/>
        <v>0</v>
      </c>
      <c r="CF171" s="30">
        <f t="shared" si="222"/>
        <v>0</v>
      </c>
      <c r="CG171" s="30">
        <f t="shared" si="222"/>
        <v>0</v>
      </c>
      <c r="CH171" s="33">
        <f t="shared" si="222"/>
        <v>0</v>
      </c>
    </row>
    <row r="172" spans="1:86" hidden="1" x14ac:dyDescent="0.3">
      <c r="A172" s="571"/>
      <c r="B172" s="94" t="s">
        <v>24</v>
      </c>
      <c r="C172" s="30">
        <f t="shared" si="203"/>
        <v>0</v>
      </c>
      <c r="D172" s="30">
        <f t="shared" si="204"/>
        <v>0</v>
      </c>
      <c r="E172" s="30">
        <f t="shared" ref="E172:BP172" si="223">IF(E33=0,0,((E15*0.5)+D33-E51)*E88*E137*E$2)</f>
        <v>0</v>
      </c>
      <c r="F172" s="30">
        <f t="shared" si="223"/>
        <v>0</v>
      </c>
      <c r="G172" s="30">
        <f t="shared" si="223"/>
        <v>0</v>
      </c>
      <c r="H172" s="30">
        <f t="shared" si="223"/>
        <v>0</v>
      </c>
      <c r="I172" s="30">
        <f t="shared" si="223"/>
        <v>0</v>
      </c>
      <c r="J172" s="30">
        <f t="shared" si="223"/>
        <v>0</v>
      </c>
      <c r="K172" s="30">
        <f t="shared" si="223"/>
        <v>0</v>
      </c>
      <c r="L172" s="30">
        <f t="shared" si="223"/>
        <v>0</v>
      </c>
      <c r="M172" s="30">
        <f t="shared" si="223"/>
        <v>0</v>
      </c>
      <c r="N172" s="30">
        <f t="shared" si="223"/>
        <v>0</v>
      </c>
      <c r="O172" s="30">
        <f t="shared" si="223"/>
        <v>0</v>
      </c>
      <c r="P172" s="30">
        <f t="shared" si="223"/>
        <v>0</v>
      </c>
      <c r="Q172" s="30">
        <f t="shared" si="223"/>
        <v>0</v>
      </c>
      <c r="R172" s="30">
        <f t="shared" si="223"/>
        <v>0</v>
      </c>
      <c r="S172" s="30">
        <f t="shared" si="223"/>
        <v>0</v>
      </c>
      <c r="T172" s="30">
        <f t="shared" si="223"/>
        <v>0</v>
      </c>
      <c r="U172" s="30">
        <f t="shared" si="223"/>
        <v>0</v>
      </c>
      <c r="V172" s="30">
        <f t="shared" si="223"/>
        <v>0</v>
      </c>
      <c r="W172" s="30">
        <f t="shared" si="223"/>
        <v>0</v>
      </c>
      <c r="X172" s="30">
        <f t="shared" si="223"/>
        <v>0</v>
      </c>
      <c r="Y172" s="30">
        <f t="shared" si="223"/>
        <v>0</v>
      </c>
      <c r="Z172" s="30">
        <f t="shared" si="223"/>
        <v>0</v>
      </c>
      <c r="AA172" s="30">
        <f t="shared" si="223"/>
        <v>0</v>
      </c>
      <c r="AB172" s="30">
        <f t="shared" si="223"/>
        <v>0</v>
      </c>
      <c r="AC172" s="30">
        <f t="shared" si="223"/>
        <v>0</v>
      </c>
      <c r="AD172" s="30">
        <f t="shared" si="223"/>
        <v>0</v>
      </c>
      <c r="AE172" s="30">
        <f t="shared" si="223"/>
        <v>0</v>
      </c>
      <c r="AF172" s="30">
        <f t="shared" si="223"/>
        <v>0</v>
      </c>
      <c r="AG172" s="30">
        <f t="shared" si="223"/>
        <v>0</v>
      </c>
      <c r="AH172" s="30">
        <f t="shared" si="223"/>
        <v>0</v>
      </c>
      <c r="AI172" s="30">
        <f t="shared" si="223"/>
        <v>0</v>
      </c>
      <c r="AJ172" s="30">
        <f t="shared" si="223"/>
        <v>0</v>
      </c>
      <c r="AK172" s="30">
        <f t="shared" si="223"/>
        <v>0</v>
      </c>
      <c r="AL172" s="30">
        <f t="shared" si="223"/>
        <v>0</v>
      </c>
      <c r="AM172" s="30">
        <f t="shared" si="223"/>
        <v>0</v>
      </c>
      <c r="AN172" s="30">
        <f t="shared" si="223"/>
        <v>0</v>
      </c>
      <c r="AO172" s="30">
        <f t="shared" si="223"/>
        <v>0</v>
      </c>
      <c r="AP172" s="30">
        <f t="shared" si="223"/>
        <v>0</v>
      </c>
      <c r="AQ172" s="30">
        <f t="shared" si="223"/>
        <v>0</v>
      </c>
      <c r="AR172" s="30">
        <f t="shared" si="223"/>
        <v>0</v>
      </c>
      <c r="AS172" s="30">
        <f t="shared" si="223"/>
        <v>0</v>
      </c>
      <c r="AT172" s="30">
        <f t="shared" si="223"/>
        <v>0</v>
      </c>
      <c r="AU172" s="30">
        <f t="shared" si="223"/>
        <v>0</v>
      </c>
      <c r="AV172" s="30">
        <f t="shared" si="223"/>
        <v>0</v>
      </c>
      <c r="AW172" s="30">
        <f t="shared" si="223"/>
        <v>0</v>
      </c>
      <c r="AX172" s="30">
        <f t="shared" si="223"/>
        <v>0</v>
      </c>
      <c r="AY172" s="30">
        <f t="shared" si="223"/>
        <v>0</v>
      </c>
      <c r="AZ172" s="30">
        <f t="shared" si="223"/>
        <v>0</v>
      </c>
      <c r="BA172" s="30">
        <f t="shared" si="223"/>
        <v>0</v>
      </c>
      <c r="BB172" s="30">
        <f t="shared" si="223"/>
        <v>0</v>
      </c>
      <c r="BC172" s="30">
        <f t="shared" si="223"/>
        <v>0</v>
      </c>
      <c r="BD172" s="30">
        <f t="shared" si="223"/>
        <v>0</v>
      </c>
      <c r="BE172" s="30">
        <f t="shared" si="223"/>
        <v>0</v>
      </c>
      <c r="BF172" s="30">
        <f t="shared" si="223"/>
        <v>0</v>
      </c>
      <c r="BG172" s="30">
        <f t="shared" si="223"/>
        <v>0</v>
      </c>
      <c r="BH172" s="30">
        <f t="shared" si="223"/>
        <v>0</v>
      </c>
      <c r="BI172" s="30">
        <f t="shared" si="223"/>
        <v>0</v>
      </c>
      <c r="BJ172" s="30">
        <f t="shared" si="223"/>
        <v>0</v>
      </c>
      <c r="BK172" s="30">
        <f t="shared" si="223"/>
        <v>0</v>
      </c>
      <c r="BL172" s="30">
        <f t="shared" si="223"/>
        <v>0</v>
      </c>
      <c r="BM172" s="30">
        <f t="shared" si="223"/>
        <v>0</v>
      </c>
      <c r="BN172" s="30">
        <f t="shared" si="223"/>
        <v>0</v>
      </c>
      <c r="BO172" s="30">
        <f t="shared" si="223"/>
        <v>0</v>
      </c>
      <c r="BP172" s="30">
        <f t="shared" si="223"/>
        <v>0</v>
      </c>
      <c r="BQ172" s="30">
        <f t="shared" ref="BQ172:CH172" si="224">IF(BQ33=0,0,((BQ15*0.5)+BP33-BQ51)*BQ88*BQ137*BQ$2)</f>
        <v>0</v>
      </c>
      <c r="BR172" s="30">
        <f t="shared" si="224"/>
        <v>0</v>
      </c>
      <c r="BS172" s="30">
        <f t="shared" si="224"/>
        <v>0</v>
      </c>
      <c r="BT172" s="30">
        <f t="shared" si="224"/>
        <v>0</v>
      </c>
      <c r="BU172" s="30">
        <f t="shared" si="224"/>
        <v>0</v>
      </c>
      <c r="BV172" s="30">
        <f t="shared" si="224"/>
        <v>0</v>
      </c>
      <c r="BW172" s="30">
        <f t="shared" si="224"/>
        <v>0</v>
      </c>
      <c r="BX172" s="30">
        <f t="shared" si="224"/>
        <v>0</v>
      </c>
      <c r="BY172" s="30">
        <f t="shared" si="224"/>
        <v>0</v>
      </c>
      <c r="BZ172" s="30">
        <f t="shared" si="224"/>
        <v>0</v>
      </c>
      <c r="CA172" s="30">
        <f t="shared" si="224"/>
        <v>0</v>
      </c>
      <c r="CB172" s="30">
        <f t="shared" si="224"/>
        <v>0</v>
      </c>
      <c r="CC172" s="30">
        <f t="shared" si="224"/>
        <v>0</v>
      </c>
      <c r="CD172" s="30">
        <f t="shared" si="224"/>
        <v>0</v>
      </c>
      <c r="CE172" s="30">
        <f t="shared" si="224"/>
        <v>0</v>
      </c>
      <c r="CF172" s="30">
        <f t="shared" si="224"/>
        <v>0</v>
      </c>
      <c r="CG172" s="30">
        <f t="shared" si="224"/>
        <v>0</v>
      </c>
      <c r="CH172" s="33">
        <f t="shared" si="224"/>
        <v>0</v>
      </c>
    </row>
    <row r="173" spans="1:86" ht="15.75" hidden="1" customHeight="1" x14ac:dyDescent="0.3">
      <c r="A173" s="571"/>
      <c r="B173" s="94" t="s">
        <v>7</v>
      </c>
      <c r="C173" s="30">
        <f t="shared" si="203"/>
        <v>0</v>
      </c>
      <c r="D173" s="30">
        <f t="shared" si="204"/>
        <v>0</v>
      </c>
      <c r="E173" s="30">
        <f t="shared" ref="E173:BP173" si="225">IF(E34=0,0,((E16*0.5)+D34-E52)*E89*E138*E$2)</f>
        <v>0</v>
      </c>
      <c r="F173" s="30">
        <f t="shared" si="225"/>
        <v>0</v>
      </c>
      <c r="G173" s="30">
        <f t="shared" si="225"/>
        <v>0</v>
      </c>
      <c r="H173" s="30">
        <f t="shared" si="225"/>
        <v>0</v>
      </c>
      <c r="I173" s="30">
        <f t="shared" si="225"/>
        <v>0</v>
      </c>
      <c r="J173" s="30">
        <f t="shared" si="225"/>
        <v>0</v>
      </c>
      <c r="K173" s="30">
        <f t="shared" si="225"/>
        <v>0</v>
      </c>
      <c r="L173" s="30">
        <f t="shared" si="225"/>
        <v>0</v>
      </c>
      <c r="M173" s="30">
        <f t="shared" si="225"/>
        <v>0</v>
      </c>
      <c r="N173" s="30">
        <f t="shared" si="225"/>
        <v>0</v>
      </c>
      <c r="O173" s="30">
        <f t="shared" si="225"/>
        <v>0</v>
      </c>
      <c r="P173" s="30">
        <f t="shared" si="225"/>
        <v>0</v>
      </c>
      <c r="Q173" s="30">
        <f t="shared" si="225"/>
        <v>0</v>
      </c>
      <c r="R173" s="30">
        <f t="shared" si="225"/>
        <v>0</v>
      </c>
      <c r="S173" s="30">
        <f t="shared" si="225"/>
        <v>0</v>
      </c>
      <c r="T173" s="30">
        <f t="shared" si="225"/>
        <v>0</v>
      </c>
      <c r="U173" s="30">
        <f t="shared" si="225"/>
        <v>0</v>
      </c>
      <c r="V173" s="30">
        <f t="shared" si="225"/>
        <v>0</v>
      </c>
      <c r="W173" s="30">
        <f t="shared" si="225"/>
        <v>0</v>
      </c>
      <c r="X173" s="30">
        <f t="shared" si="225"/>
        <v>0</v>
      </c>
      <c r="Y173" s="30">
        <f t="shared" si="225"/>
        <v>0</v>
      </c>
      <c r="Z173" s="30">
        <f t="shared" si="225"/>
        <v>0</v>
      </c>
      <c r="AA173" s="30">
        <f t="shared" si="225"/>
        <v>0</v>
      </c>
      <c r="AB173" s="30">
        <f t="shared" si="225"/>
        <v>0</v>
      </c>
      <c r="AC173" s="30">
        <f t="shared" si="225"/>
        <v>0</v>
      </c>
      <c r="AD173" s="30">
        <f t="shared" si="225"/>
        <v>0</v>
      </c>
      <c r="AE173" s="30">
        <f t="shared" si="225"/>
        <v>0</v>
      </c>
      <c r="AF173" s="30">
        <f t="shared" si="225"/>
        <v>0</v>
      </c>
      <c r="AG173" s="30">
        <f t="shared" si="225"/>
        <v>0</v>
      </c>
      <c r="AH173" s="30">
        <f t="shared" si="225"/>
        <v>0</v>
      </c>
      <c r="AI173" s="30">
        <f t="shared" si="225"/>
        <v>0</v>
      </c>
      <c r="AJ173" s="30">
        <f t="shared" si="225"/>
        <v>0</v>
      </c>
      <c r="AK173" s="30">
        <f t="shared" si="225"/>
        <v>0</v>
      </c>
      <c r="AL173" s="30">
        <f t="shared" si="225"/>
        <v>0</v>
      </c>
      <c r="AM173" s="30">
        <f t="shared" si="225"/>
        <v>0</v>
      </c>
      <c r="AN173" s="30">
        <f t="shared" si="225"/>
        <v>0</v>
      </c>
      <c r="AO173" s="30">
        <f t="shared" si="225"/>
        <v>0</v>
      </c>
      <c r="AP173" s="30">
        <f t="shared" si="225"/>
        <v>0</v>
      </c>
      <c r="AQ173" s="30">
        <f t="shared" si="225"/>
        <v>0</v>
      </c>
      <c r="AR173" s="30">
        <f t="shared" si="225"/>
        <v>0</v>
      </c>
      <c r="AS173" s="30">
        <f t="shared" si="225"/>
        <v>0</v>
      </c>
      <c r="AT173" s="30">
        <f t="shared" si="225"/>
        <v>0</v>
      </c>
      <c r="AU173" s="30">
        <f t="shared" si="225"/>
        <v>0</v>
      </c>
      <c r="AV173" s="30">
        <f t="shared" si="225"/>
        <v>0</v>
      </c>
      <c r="AW173" s="30">
        <f t="shared" si="225"/>
        <v>0</v>
      </c>
      <c r="AX173" s="30">
        <f t="shared" si="225"/>
        <v>0</v>
      </c>
      <c r="AY173" s="30">
        <f t="shared" si="225"/>
        <v>0</v>
      </c>
      <c r="AZ173" s="30">
        <f t="shared" si="225"/>
        <v>0</v>
      </c>
      <c r="BA173" s="30">
        <f t="shared" si="225"/>
        <v>0</v>
      </c>
      <c r="BB173" s="30">
        <f t="shared" si="225"/>
        <v>0</v>
      </c>
      <c r="BC173" s="30">
        <f t="shared" si="225"/>
        <v>0</v>
      </c>
      <c r="BD173" s="30">
        <f t="shared" si="225"/>
        <v>0</v>
      </c>
      <c r="BE173" s="30">
        <f t="shared" si="225"/>
        <v>0</v>
      </c>
      <c r="BF173" s="30">
        <f t="shared" si="225"/>
        <v>0</v>
      </c>
      <c r="BG173" s="30">
        <f t="shared" si="225"/>
        <v>0</v>
      </c>
      <c r="BH173" s="30">
        <f t="shared" si="225"/>
        <v>0</v>
      </c>
      <c r="BI173" s="30">
        <f t="shared" si="225"/>
        <v>0</v>
      </c>
      <c r="BJ173" s="30">
        <f t="shared" si="225"/>
        <v>0</v>
      </c>
      <c r="BK173" s="30">
        <f t="shared" si="225"/>
        <v>0</v>
      </c>
      <c r="BL173" s="30">
        <f t="shared" si="225"/>
        <v>0</v>
      </c>
      <c r="BM173" s="30">
        <f t="shared" si="225"/>
        <v>0</v>
      </c>
      <c r="BN173" s="30">
        <f t="shared" si="225"/>
        <v>0</v>
      </c>
      <c r="BO173" s="30">
        <f t="shared" si="225"/>
        <v>0</v>
      </c>
      <c r="BP173" s="30">
        <f t="shared" si="225"/>
        <v>0</v>
      </c>
      <c r="BQ173" s="30">
        <f t="shared" ref="BQ173:CH173" si="226">IF(BQ34=0,0,((BQ16*0.5)+BP34-BQ52)*BQ89*BQ138*BQ$2)</f>
        <v>0</v>
      </c>
      <c r="BR173" s="30">
        <f t="shared" si="226"/>
        <v>0</v>
      </c>
      <c r="BS173" s="30">
        <f t="shared" si="226"/>
        <v>0</v>
      </c>
      <c r="BT173" s="30">
        <f t="shared" si="226"/>
        <v>0</v>
      </c>
      <c r="BU173" s="30">
        <f t="shared" si="226"/>
        <v>0</v>
      </c>
      <c r="BV173" s="30">
        <f t="shared" si="226"/>
        <v>0</v>
      </c>
      <c r="BW173" s="30">
        <f t="shared" si="226"/>
        <v>0</v>
      </c>
      <c r="BX173" s="30">
        <f t="shared" si="226"/>
        <v>0</v>
      </c>
      <c r="BY173" s="30">
        <f t="shared" si="226"/>
        <v>0</v>
      </c>
      <c r="BZ173" s="30">
        <f t="shared" si="226"/>
        <v>0</v>
      </c>
      <c r="CA173" s="30">
        <f t="shared" si="226"/>
        <v>0</v>
      </c>
      <c r="CB173" s="30">
        <f t="shared" si="226"/>
        <v>0</v>
      </c>
      <c r="CC173" s="30">
        <f t="shared" si="226"/>
        <v>0</v>
      </c>
      <c r="CD173" s="30">
        <f t="shared" si="226"/>
        <v>0</v>
      </c>
      <c r="CE173" s="30">
        <f t="shared" si="226"/>
        <v>0</v>
      </c>
      <c r="CF173" s="30">
        <f t="shared" si="226"/>
        <v>0</v>
      </c>
      <c r="CG173" s="30">
        <f t="shared" si="226"/>
        <v>0</v>
      </c>
      <c r="CH173" s="33">
        <f t="shared" si="226"/>
        <v>0</v>
      </c>
    </row>
    <row r="174" spans="1:86" ht="15.75" hidden="1" customHeight="1" x14ac:dyDescent="0.3">
      <c r="A174" s="571"/>
      <c r="B174" s="94" t="s">
        <v>8</v>
      </c>
      <c r="C174" s="30">
        <f t="shared" si="203"/>
        <v>0</v>
      </c>
      <c r="D174" s="30">
        <f t="shared" si="204"/>
        <v>0</v>
      </c>
      <c r="E174" s="30">
        <f t="shared" ref="E174:BP174" si="227">IF(E35=0,0,((E17*0.5)+D35-E53)*E90*E139*E$2)</f>
        <v>0</v>
      </c>
      <c r="F174" s="30">
        <f t="shared" si="227"/>
        <v>0</v>
      </c>
      <c r="G174" s="30">
        <f t="shared" si="227"/>
        <v>0</v>
      </c>
      <c r="H174" s="30">
        <f t="shared" si="227"/>
        <v>0</v>
      </c>
      <c r="I174" s="30">
        <f t="shared" si="227"/>
        <v>0</v>
      </c>
      <c r="J174" s="30">
        <f t="shared" si="227"/>
        <v>0</v>
      </c>
      <c r="K174" s="30">
        <f t="shared" si="227"/>
        <v>0</v>
      </c>
      <c r="L174" s="30">
        <f t="shared" si="227"/>
        <v>0</v>
      </c>
      <c r="M174" s="30">
        <f t="shared" si="227"/>
        <v>0</v>
      </c>
      <c r="N174" s="30">
        <f t="shared" si="227"/>
        <v>0</v>
      </c>
      <c r="O174" s="30">
        <f t="shared" si="227"/>
        <v>0</v>
      </c>
      <c r="P174" s="30">
        <f t="shared" si="227"/>
        <v>0</v>
      </c>
      <c r="Q174" s="30">
        <f t="shared" si="227"/>
        <v>0</v>
      </c>
      <c r="R174" s="30">
        <f t="shared" si="227"/>
        <v>0</v>
      </c>
      <c r="S174" s="30">
        <f t="shared" si="227"/>
        <v>0</v>
      </c>
      <c r="T174" s="30">
        <f t="shared" si="227"/>
        <v>0</v>
      </c>
      <c r="U174" s="30">
        <f t="shared" si="227"/>
        <v>0</v>
      </c>
      <c r="V174" s="30">
        <f t="shared" si="227"/>
        <v>0</v>
      </c>
      <c r="W174" s="30">
        <f t="shared" si="227"/>
        <v>0</v>
      </c>
      <c r="X174" s="30">
        <f t="shared" si="227"/>
        <v>0</v>
      </c>
      <c r="Y174" s="30">
        <f t="shared" si="227"/>
        <v>0</v>
      </c>
      <c r="Z174" s="30">
        <f t="shared" si="227"/>
        <v>0</v>
      </c>
      <c r="AA174" s="30">
        <f t="shared" si="227"/>
        <v>0</v>
      </c>
      <c r="AB174" s="30">
        <f t="shared" si="227"/>
        <v>0</v>
      </c>
      <c r="AC174" s="30">
        <f t="shared" si="227"/>
        <v>0</v>
      </c>
      <c r="AD174" s="30">
        <f t="shared" si="227"/>
        <v>0</v>
      </c>
      <c r="AE174" s="30">
        <f t="shared" si="227"/>
        <v>0</v>
      </c>
      <c r="AF174" s="30">
        <f t="shared" si="227"/>
        <v>0</v>
      </c>
      <c r="AG174" s="30">
        <f t="shared" si="227"/>
        <v>0</v>
      </c>
      <c r="AH174" s="30">
        <f t="shared" si="227"/>
        <v>0</v>
      </c>
      <c r="AI174" s="30">
        <f t="shared" si="227"/>
        <v>0</v>
      </c>
      <c r="AJ174" s="30">
        <f t="shared" si="227"/>
        <v>0</v>
      </c>
      <c r="AK174" s="30">
        <f t="shared" si="227"/>
        <v>0</v>
      </c>
      <c r="AL174" s="30">
        <f t="shared" si="227"/>
        <v>0</v>
      </c>
      <c r="AM174" s="30">
        <f t="shared" si="227"/>
        <v>0</v>
      </c>
      <c r="AN174" s="30">
        <f t="shared" si="227"/>
        <v>0</v>
      </c>
      <c r="AO174" s="30">
        <f t="shared" si="227"/>
        <v>0</v>
      </c>
      <c r="AP174" s="30">
        <f t="shared" si="227"/>
        <v>0</v>
      </c>
      <c r="AQ174" s="30">
        <f t="shared" si="227"/>
        <v>0</v>
      </c>
      <c r="AR174" s="30">
        <f t="shared" si="227"/>
        <v>0</v>
      </c>
      <c r="AS174" s="30">
        <f t="shared" si="227"/>
        <v>0</v>
      </c>
      <c r="AT174" s="30">
        <f t="shared" si="227"/>
        <v>0</v>
      </c>
      <c r="AU174" s="30">
        <f t="shared" si="227"/>
        <v>0</v>
      </c>
      <c r="AV174" s="30">
        <f t="shared" si="227"/>
        <v>0</v>
      </c>
      <c r="AW174" s="30">
        <f t="shared" si="227"/>
        <v>0</v>
      </c>
      <c r="AX174" s="30">
        <f t="shared" si="227"/>
        <v>0</v>
      </c>
      <c r="AY174" s="30">
        <f t="shared" si="227"/>
        <v>0</v>
      </c>
      <c r="AZ174" s="30">
        <f t="shared" si="227"/>
        <v>0</v>
      </c>
      <c r="BA174" s="30">
        <f t="shared" si="227"/>
        <v>0</v>
      </c>
      <c r="BB174" s="30">
        <f t="shared" si="227"/>
        <v>0</v>
      </c>
      <c r="BC174" s="30">
        <f t="shared" si="227"/>
        <v>0</v>
      </c>
      <c r="BD174" s="30">
        <f t="shared" si="227"/>
        <v>0</v>
      </c>
      <c r="BE174" s="30">
        <f t="shared" si="227"/>
        <v>0</v>
      </c>
      <c r="BF174" s="30">
        <f t="shared" si="227"/>
        <v>0</v>
      </c>
      <c r="BG174" s="30">
        <f t="shared" si="227"/>
        <v>0</v>
      </c>
      <c r="BH174" s="30">
        <f t="shared" si="227"/>
        <v>0</v>
      </c>
      <c r="BI174" s="30">
        <f t="shared" si="227"/>
        <v>0</v>
      </c>
      <c r="BJ174" s="30">
        <f t="shared" si="227"/>
        <v>0</v>
      </c>
      <c r="BK174" s="30">
        <f t="shared" si="227"/>
        <v>0</v>
      </c>
      <c r="BL174" s="30">
        <f t="shared" si="227"/>
        <v>0</v>
      </c>
      <c r="BM174" s="30">
        <f t="shared" si="227"/>
        <v>0</v>
      </c>
      <c r="BN174" s="30">
        <f t="shared" si="227"/>
        <v>0</v>
      </c>
      <c r="BO174" s="30">
        <f t="shared" si="227"/>
        <v>0</v>
      </c>
      <c r="BP174" s="30">
        <f t="shared" si="227"/>
        <v>0</v>
      </c>
      <c r="BQ174" s="30">
        <f t="shared" ref="BQ174:CH174" si="228">IF(BQ35=0,0,((BQ17*0.5)+BP35-BQ53)*BQ90*BQ139*BQ$2)</f>
        <v>0</v>
      </c>
      <c r="BR174" s="30">
        <f t="shared" si="228"/>
        <v>0</v>
      </c>
      <c r="BS174" s="30">
        <f t="shared" si="228"/>
        <v>0</v>
      </c>
      <c r="BT174" s="30">
        <f t="shared" si="228"/>
        <v>0</v>
      </c>
      <c r="BU174" s="30">
        <f t="shared" si="228"/>
        <v>0</v>
      </c>
      <c r="BV174" s="30">
        <f t="shared" si="228"/>
        <v>0</v>
      </c>
      <c r="BW174" s="30">
        <f t="shared" si="228"/>
        <v>0</v>
      </c>
      <c r="BX174" s="30">
        <f t="shared" si="228"/>
        <v>0</v>
      </c>
      <c r="BY174" s="30">
        <f t="shared" si="228"/>
        <v>0</v>
      </c>
      <c r="BZ174" s="30">
        <f t="shared" si="228"/>
        <v>0</v>
      </c>
      <c r="CA174" s="30">
        <f t="shared" si="228"/>
        <v>0</v>
      </c>
      <c r="CB174" s="30">
        <f t="shared" si="228"/>
        <v>0</v>
      </c>
      <c r="CC174" s="30">
        <f t="shared" si="228"/>
        <v>0</v>
      </c>
      <c r="CD174" s="30">
        <f t="shared" si="228"/>
        <v>0</v>
      </c>
      <c r="CE174" s="30">
        <f t="shared" si="228"/>
        <v>0</v>
      </c>
      <c r="CF174" s="30">
        <f t="shared" si="228"/>
        <v>0</v>
      </c>
      <c r="CG174" s="30">
        <f t="shared" si="228"/>
        <v>0</v>
      </c>
      <c r="CH174" s="33">
        <f t="shared" si="228"/>
        <v>0</v>
      </c>
    </row>
    <row r="175" spans="1:86" ht="15.75" hidden="1" customHeight="1" x14ac:dyDescent="0.3">
      <c r="A175" s="571"/>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71"/>
      <c r="B176" s="281" t="s">
        <v>26</v>
      </c>
      <c r="C176" s="30">
        <f>SUM(C162:C175)</f>
        <v>0</v>
      </c>
      <c r="D176" s="30">
        <f>SUM(D162:D175)</f>
        <v>0</v>
      </c>
      <c r="E176" s="30">
        <f t="shared" ref="E176:BP176" si="229">SUM(E162:E175)</f>
        <v>0</v>
      </c>
      <c r="F176" s="30">
        <f t="shared" si="229"/>
        <v>0</v>
      </c>
      <c r="G176" s="30">
        <f t="shared" si="229"/>
        <v>0</v>
      </c>
      <c r="H176" s="30">
        <f t="shared" si="229"/>
        <v>0</v>
      </c>
      <c r="I176" s="30">
        <f t="shared" si="229"/>
        <v>0</v>
      </c>
      <c r="J176" s="30">
        <f t="shared" si="229"/>
        <v>0</v>
      </c>
      <c r="K176" s="30">
        <f t="shared" si="229"/>
        <v>0</v>
      </c>
      <c r="L176" s="30">
        <f t="shared" si="229"/>
        <v>0</v>
      </c>
      <c r="M176" s="30">
        <f t="shared" si="229"/>
        <v>0</v>
      </c>
      <c r="N176" s="30">
        <f t="shared" si="229"/>
        <v>0</v>
      </c>
      <c r="O176" s="30">
        <f t="shared" si="229"/>
        <v>0</v>
      </c>
      <c r="P176" s="30">
        <f t="shared" si="229"/>
        <v>0</v>
      </c>
      <c r="Q176" s="30">
        <f t="shared" si="229"/>
        <v>0</v>
      </c>
      <c r="R176" s="30">
        <f t="shared" si="229"/>
        <v>0</v>
      </c>
      <c r="S176" s="30">
        <f t="shared" si="229"/>
        <v>0</v>
      </c>
      <c r="T176" s="30">
        <f t="shared" si="229"/>
        <v>0</v>
      </c>
      <c r="U176" s="30">
        <f t="shared" si="229"/>
        <v>0</v>
      </c>
      <c r="V176" s="30">
        <f t="shared" si="229"/>
        <v>0</v>
      </c>
      <c r="W176" s="30">
        <f t="shared" si="229"/>
        <v>0</v>
      </c>
      <c r="X176" s="30">
        <f t="shared" si="229"/>
        <v>0</v>
      </c>
      <c r="Y176" s="30">
        <f t="shared" si="229"/>
        <v>0</v>
      </c>
      <c r="Z176" s="30">
        <f t="shared" si="229"/>
        <v>0</v>
      </c>
      <c r="AA176" s="30">
        <f t="shared" si="229"/>
        <v>0</v>
      </c>
      <c r="AB176" s="30">
        <f t="shared" si="229"/>
        <v>0</v>
      </c>
      <c r="AC176" s="30">
        <f t="shared" si="229"/>
        <v>0</v>
      </c>
      <c r="AD176" s="30">
        <f t="shared" si="229"/>
        <v>0</v>
      </c>
      <c r="AE176" s="30">
        <f t="shared" si="229"/>
        <v>0</v>
      </c>
      <c r="AF176" s="30">
        <f t="shared" si="229"/>
        <v>0</v>
      </c>
      <c r="AG176" s="30">
        <f t="shared" si="229"/>
        <v>0</v>
      </c>
      <c r="AH176" s="30">
        <f t="shared" si="229"/>
        <v>0</v>
      </c>
      <c r="AI176" s="30">
        <f t="shared" si="229"/>
        <v>0</v>
      </c>
      <c r="AJ176" s="30">
        <f t="shared" si="229"/>
        <v>0</v>
      </c>
      <c r="AK176" s="30">
        <f t="shared" si="229"/>
        <v>0</v>
      </c>
      <c r="AL176" s="30">
        <f t="shared" si="229"/>
        <v>0</v>
      </c>
      <c r="AM176" s="30">
        <f t="shared" si="229"/>
        <v>0</v>
      </c>
      <c r="AN176" s="30">
        <f t="shared" si="229"/>
        <v>0</v>
      </c>
      <c r="AO176" s="30">
        <f t="shared" si="229"/>
        <v>0</v>
      </c>
      <c r="AP176" s="30">
        <f t="shared" si="229"/>
        <v>0</v>
      </c>
      <c r="AQ176" s="30">
        <f t="shared" si="229"/>
        <v>0</v>
      </c>
      <c r="AR176" s="30">
        <f t="shared" si="229"/>
        <v>0</v>
      </c>
      <c r="AS176" s="30">
        <f t="shared" si="229"/>
        <v>0</v>
      </c>
      <c r="AT176" s="30">
        <f t="shared" si="229"/>
        <v>0</v>
      </c>
      <c r="AU176" s="30">
        <f t="shared" si="229"/>
        <v>0</v>
      </c>
      <c r="AV176" s="30">
        <f t="shared" si="229"/>
        <v>0</v>
      </c>
      <c r="AW176" s="30">
        <f t="shared" si="229"/>
        <v>0</v>
      </c>
      <c r="AX176" s="30">
        <f t="shared" si="229"/>
        <v>0</v>
      </c>
      <c r="AY176" s="30">
        <f t="shared" si="229"/>
        <v>0</v>
      </c>
      <c r="AZ176" s="30">
        <f t="shared" si="229"/>
        <v>0</v>
      </c>
      <c r="BA176" s="30">
        <f t="shared" si="229"/>
        <v>0</v>
      </c>
      <c r="BB176" s="30">
        <f t="shared" si="229"/>
        <v>0</v>
      </c>
      <c r="BC176" s="30">
        <f t="shared" si="229"/>
        <v>0</v>
      </c>
      <c r="BD176" s="30">
        <f t="shared" si="229"/>
        <v>0</v>
      </c>
      <c r="BE176" s="30">
        <f t="shared" si="229"/>
        <v>0</v>
      </c>
      <c r="BF176" s="30">
        <f t="shared" si="229"/>
        <v>0</v>
      </c>
      <c r="BG176" s="30">
        <f t="shared" si="229"/>
        <v>0</v>
      </c>
      <c r="BH176" s="30">
        <f t="shared" si="229"/>
        <v>0</v>
      </c>
      <c r="BI176" s="30">
        <f t="shared" si="229"/>
        <v>0</v>
      </c>
      <c r="BJ176" s="30">
        <f t="shared" si="229"/>
        <v>0</v>
      </c>
      <c r="BK176" s="30">
        <f t="shared" si="229"/>
        <v>0</v>
      </c>
      <c r="BL176" s="30">
        <f t="shared" si="229"/>
        <v>0</v>
      </c>
      <c r="BM176" s="30">
        <f t="shared" si="229"/>
        <v>0</v>
      </c>
      <c r="BN176" s="30">
        <f t="shared" si="229"/>
        <v>0</v>
      </c>
      <c r="BO176" s="30">
        <f t="shared" si="229"/>
        <v>0</v>
      </c>
      <c r="BP176" s="30">
        <f t="shared" si="229"/>
        <v>0</v>
      </c>
      <c r="BQ176" s="30">
        <f t="shared" ref="BQ176:CH176" si="230">SUM(BQ162:BQ175)</f>
        <v>0</v>
      </c>
      <c r="BR176" s="30">
        <f t="shared" si="230"/>
        <v>0</v>
      </c>
      <c r="BS176" s="30">
        <f t="shared" si="230"/>
        <v>0</v>
      </c>
      <c r="BT176" s="30">
        <f t="shared" si="230"/>
        <v>0</v>
      </c>
      <c r="BU176" s="30">
        <f t="shared" si="230"/>
        <v>0</v>
      </c>
      <c r="BV176" s="30">
        <f t="shared" si="230"/>
        <v>0</v>
      </c>
      <c r="BW176" s="30">
        <f t="shared" si="230"/>
        <v>0</v>
      </c>
      <c r="BX176" s="30">
        <f t="shared" si="230"/>
        <v>0</v>
      </c>
      <c r="BY176" s="30">
        <f t="shared" si="230"/>
        <v>0</v>
      </c>
      <c r="BZ176" s="30">
        <f t="shared" si="230"/>
        <v>0</v>
      </c>
      <c r="CA176" s="30">
        <f t="shared" si="230"/>
        <v>0</v>
      </c>
      <c r="CB176" s="30">
        <f t="shared" si="230"/>
        <v>0</v>
      </c>
      <c r="CC176" s="30">
        <f t="shared" si="230"/>
        <v>0</v>
      </c>
      <c r="CD176" s="30">
        <f t="shared" si="230"/>
        <v>0</v>
      </c>
      <c r="CE176" s="30">
        <f t="shared" si="230"/>
        <v>0</v>
      </c>
      <c r="CF176" s="30">
        <f t="shared" si="230"/>
        <v>0</v>
      </c>
      <c r="CG176" s="30">
        <f t="shared" si="230"/>
        <v>0</v>
      </c>
      <c r="CH176" s="33">
        <f t="shared" si="230"/>
        <v>0</v>
      </c>
    </row>
    <row r="177" spans="1:86" ht="16.5" hidden="1" customHeight="1" thickBot="1" x14ac:dyDescent="0.35">
      <c r="A177" s="572"/>
      <c r="B177" s="156" t="s">
        <v>27</v>
      </c>
      <c r="C177" s="31">
        <f>C176</f>
        <v>0</v>
      </c>
      <c r="D177" s="31">
        <f>C177+D176</f>
        <v>0</v>
      </c>
      <c r="E177" s="31">
        <f t="shared" ref="E177:BP177" si="231">D177+E176</f>
        <v>0</v>
      </c>
      <c r="F177" s="31">
        <f t="shared" si="231"/>
        <v>0</v>
      </c>
      <c r="G177" s="31">
        <f t="shared" si="231"/>
        <v>0</v>
      </c>
      <c r="H177" s="31">
        <f t="shared" si="231"/>
        <v>0</v>
      </c>
      <c r="I177" s="31">
        <f t="shared" si="231"/>
        <v>0</v>
      </c>
      <c r="J177" s="31">
        <f t="shared" si="231"/>
        <v>0</v>
      </c>
      <c r="K177" s="31">
        <f t="shared" si="231"/>
        <v>0</v>
      </c>
      <c r="L177" s="31">
        <f t="shared" si="231"/>
        <v>0</v>
      </c>
      <c r="M177" s="31">
        <f t="shared" si="231"/>
        <v>0</v>
      </c>
      <c r="N177" s="31">
        <f t="shared" si="231"/>
        <v>0</v>
      </c>
      <c r="O177" s="31">
        <f t="shared" si="231"/>
        <v>0</v>
      </c>
      <c r="P177" s="31">
        <f t="shared" si="231"/>
        <v>0</v>
      </c>
      <c r="Q177" s="31">
        <f t="shared" si="231"/>
        <v>0</v>
      </c>
      <c r="R177" s="31">
        <f t="shared" si="231"/>
        <v>0</v>
      </c>
      <c r="S177" s="31">
        <f t="shared" si="231"/>
        <v>0</v>
      </c>
      <c r="T177" s="31">
        <f t="shared" si="231"/>
        <v>0</v>
      </c>
      <c r="U177" s="31">
        <f t="shared" si="231"/>
        <v>0</v>
      </c>
      <c r="V177" s="31">
        <f t="shared" si="231"/>
        <v>0</v>
      </c>
      <c r="W177" s="31">
        <f t="shared" si="231"/>
        <v>0</v>
      </c>
      <c r="X177" s="31">
        <f t="shared" si="231"/>
        <v>0</v>
      </c>
      <c r="Y177" s="31">
        <f t="shared" si="231"/>
        <v>0</v>
      </c>
      <c r="Z177" s="31">
        <f t="shared" si="231"/>
        <v>0</v>
      </c>
      <c r="AA177" s="31">
        <f t="shared" si="231"/>
        <v>0</v>
      </c>
      <c r="AB177" s="31">
        <f t="shared" si="231"/>
        <v>0</v>
      </c>
      <c r="AC177" s="31">
        <f t="shared" si="231"/>
        <v>0</v>
      </c>
      <c r="AD177" s="31">
        <f t="shared" si="231"/>
        <v>0</v>
      </c>
      <c r="AE177" s="31">
        <f t="shared" si="231"/>
        <v>0</v>
      </c>
      <c r="AF177" s="31">
        <f t="shared" si="231"/>
        <v>0</v>
      </c>
      <c r="AG177" s="31">
        <f t="shared" si="231"/>
        <v>0</v>
      </c>
      <c r="AH177" s="31">
        <f t="shared" si="231"/>
        <v>0</v>
      </c>
      <c r="AI177" s="31">
        <f t="shared" si="231"/>
        <v>0</v>
      </c>
      <c r="AJ177" s="31">
        <f t="shared" si="231"/>
        <v>0</v>
      </c>
      <c r="AK177" s="31">
        <f t="shared" si="231"/>
        <v>0</v>
      </c>
      <c r="AL177" s="31">
        <f t="shared" si="231"/>
        <v>0</v>
      </c>
      <c r="AM177" s="31">
        <f t="shared" si="231"/>
        <v>0</v>
      </c>
      <c r="AN177" s="31">
        <f t="shared" si="231"/>
        <v>0</v>
      </c>
      <c r="AO177" s="31">
        <f t="shared" si="231"/>
        <v>0</v>
      </c>
      <c r="AP177" s="31">
        <f t="shared" si="231"/>
        <v>0</v>
      </c>
      <c r="AQ177" s="31">
        <f t="shared" si="231"/>
        <v>0</v>
      </c>
      <c r="AR177" s="31">
        <f t="shared" si="231"/>
        <v>0</v>
      </c>
      <c r="AS177" s="31">
        <f t="shared" si="231"/>
        <v>0</v>
      </c>
      <c r="AT177" s="31">
        <f t="shared" si="231"/>
        <v>0</v>
      </c>
      <c r="AU177" s="31">
        <f t="shared" si="231"/>
        <v>0</v>
      </c>
      <c r="AV177" s="31">
        <f t="shared" si="231"/>
        <v>0</v>
      </c>
      <c r="AW177" s="31">
        <f t="shared" si="231"/>
        <v>0</v>
      </c>
      <c r="AX177" s="31">
        <f t="shared" si="231"/>
        <v>0</v>
      </c>
      <c r="AY177" s="31">
        <f t="shared" si="231"/>
        <v>0</v>
      </c>
      <c r="AZ177" s="31">
        <f t="shared" si="231"/>
        <v>0</v>
      </c>
      <c r="BA177" s="31">
        <f t="shared" si="231"/>
        <v>0</v>
      </c>
      <c r="BB177" s="31">
        <f t="shared" si="231"/>
        <v>0</v>
      </c>
      <c r="BC177" s="31">
        <f t="shared" si="231"/>
        <v>0</v>
      </c>
      <c r="BD177" s="31">
        <f t="shared" si="231"/>
        <v>0</v>
      </c>
      <c r="BE177" s="31">
        <f t="shared" si="231"/>
        <v>0</v>
      </c>
      <c r="BF177" s="31">
        <f t="shared" si="231"/>
        <v>0</v>
      </c>
      <c r="BG177" s="31">
        <f t="shared" si="231"/>
        <v>0</v>
      </c>
      <c r="BH177" s="31">
        <f t="shared" si="231"/>
        <v>0</v>
      </c>
      <c r="BI177" s="31">
        <f t="shared" si="231"/>
        <v>0</v>
      </c>
      <c r="BJ177" s="31">
        <f t="shared" si="231"/>
        <v>0</v>
      </c>
      <c r="BK177" s="31">
        <f t="shared" si="231"/>
        <v>0</v>
      </c>
      <c r="BL177" s="31">
        <f t="shared" si="231"/>
        <v>0</v>
      </c>
      <c r="BM177" s="31">
        <f t="shared" si="231"/>
        <v>0</v>
      </c>
      <c r="BN177" s="31">
        <f t="shared" si="231"/>
        <v>0</v>
      </c>
      <c r="BO177" s="31">
        <f t="shared" si="231"/>
        <v>0</v>
      </c>
      <c r="BP177" s="31">
        <f t="shared" si="231"/>
        <v>0</v>
      </c>
      <c r="BQ177" s="31">
        <f t="shared" ref="BQ177:CH177" si="232">BP177+BQ176</f>
        <v>0</v>
      </c>
      <c r="BR177" s="31">
        <f t="shared" si="232"/>
        <v>0</v>
      </c>
      <c r="BS177" s="31">
        <f t="shared" si="232"/>
        <v>0</v>
      </c>
      <c r="BT177" s="31">
        <f t="shared" si="232"/>
        <v>0</v>
      </c>
      <c r="BU177" s="31">
        <f t="shared" si="232"/>
        <v>0</v>
      </c>
      <c r="BV177" s="31">
        <f t="shared" si="232"/>
        <v>0</v>
      </c>
      <c r="BW177" s="31">
        <f t="shared" si="232"/>
        <v>0</v>
      </c>
      <c r="BX177" s="31">
        <f t="shared" si="232"/>
        <v>0</v>
      </c>
      <c r="BY177" s="31">
        <f t="shared" si="232"/>
        <v>0</v>
      </c>
      <c r="BZ177" s="31">
        <f t="shared" si="232"/>
        <v>0</v>
      </c>
      <c r="CA177" s="31">
        <f t="shared" si="232"/>
        <v>0</v>
      </c>
      <c r="CB177" s="31">
        <f t="shared" si="232"/>
        <v>0</v>
      </c>
      <c r="CC177" s="31">
        <f t="shared" si="232"/>
        <v>0</v>
      </c>
      <c r="CD177" s="31">
        <f t="shared" si="232"/>
        <v>0</v>
      </c>
      <c r="CE177" s="31">
        <f t="shared" si="232"/>
        <v>0</v>
      </c>
      <c r="CF177" s="31">
        <f t="shared" si="232"/>
        <v>0</v>
      </c>
      <c r="CG177" s="31">
        <f t="shared" si="232"/>
        <v>0</v>
      </c>
      <c r="CH177" s="34">
        <f t="shared" si="232"/>
        <v>0</v>
      </c>
    </row>
    <row r="178" spans="1:86" hidden="1" x14ac:dyDescent="0.3">
      <c r="A178" s="113"/>
      <c r="B178" s="113" t="s">
        <v>129</v>
      </c>
      <c r="C178" s="118">
        <f>C157+C176</f>
        <v>0</v>
      </c>
      <c r="D178" s="118">
        <f t="shared" ref="D178:BO178" si="233">D157+D176</f>
        <v>0</v>
      </c>
      <c r="E178" s="118">
        <f t="shared" si="233"/>
        <v>0</v>
      </c>
      <c r="F178" s="118">
        <f t="shared" si="233"/>
        <v>0</v>
      </c>
      <c r="G178" s="118">
        <f t="shared" si="233"/>
        <v>0</v>
      </c>
      <c r="H178" s="118">
        <f t="shared" si="233"/>
        <v>0</v>
      </c>
      <c r="I178" s="118">
        <f t="shared" si="233"/>
        <v>0</v>
      </c>
      <c r="J178" s="118">
        <f t="shared" si="233"/>
        <v>0</v>
      </c>
      <c r="K178" s="118">
        <f t="shared" si="233"/>
        <v>0</v>
      </c>
      <c r="L178" s="118">
        <f t="shared" si="233"/>
        <v>0</v>
      </c>
      <c r="M178" s="118">
        <f t="shared" si="233"/>
        <v>0</v>
      </c>
      <c r="N178" s="118">
        <f t="shared" si="233"/>
        <v>0</v>
      </c>
      <c r="O178" s="118">
        <f t="shared" si="233"/>
        <v>0</v>
      </c>
      <c r="P178" s="118">
        <f t="shared" si="233"/>
        <v>0</v>
      </c>
      <c r="Q178" s="118">
        <f t="shared" si="233"/>
        <v>0</v>
      </c>
      <c r="R178" s="118">
        <f t="shared" si="233"/>
        <v>0</v>
      </c>
      <c r="S178" s="118">
        <f t="shared" si="233"/>
        <v>0</v>
      </c>
      <c r="T178" s="118">
        <f t="shared" si="233"/>
        <v>0</v>
      </c>
      <c r="U178" s="118">
        <f t="shared" si="233"/>
        <v>0</v>
      </c>
      <c r="V178" s="118">
        <f t="shared" si="233"/>
        <v>0</v>
      </c>
      <c r="W178" s="118">
        <f t="shared" si="233"/>
        <v>0</v>
      </c>
      <c r="X178" s="118">
        <f t="shared" si="233"/>
        <v>0</v>
      </c>
      <c r="Y178" s="118">
        <f t="shared" si="233"/>
        <v>0</v>
      </c>
      <c r="Z178" s="118">
        <f t="shared" si="233"/>
        <v>0</v>
      </c>
      <c r="AA178" s="118">
        <f t="shared" si="233"/>
        <v>0</v>
      </c>
      <c r="AB178" s="118">
        <f t="shared" si="233"/>
        <v>0</v>
      </c>
      <c r="AC178" s="118">
        <f t="shared" si="233"/>
        <v>0</v>
      </c>
      <c r="AD178" s="118">
        <f t="shared" si="233"/>
        <v>0</v>
      </c>
      <c r="AE178" s="118">
        <f t="shared" si="233"/>
        <v>0</v>
      </c>
      <c r="AF178" s="118">
        <f t="shared" si="233"/>
        <v>0</v>
      </c>
      <c r="AG178" s="118">
        <f t="shared" si="233"/>
        <v>0</v>
      </c>
      <c r="AH178" s="118">
        <f t="shared" si="233"/>
        <v>0</v>
      </c>
      <c r="AI178" s="118">
        <f t="shared" si="233"/>
        <v>0</v>
      </c>
      <c r="AJ178" s="118">
        <f t="shared" si="233"/>
        <v>0</v>
      </c>
      <c r="AK178" s="118">
        <f t="shared" si="233"/>
        <v>0</v>
      </c>
      <c r="AL178" s="118">
        <f t="shared" si="233"/>
        <v>0</v>
      </c>
      <c r="AM178" s="118">
        <f t="shared" si="233"/>
        <v>0</v>
      </c>
      <c r="AN178" s="118">
        <f t="shared" si="233"/>
        <v>0</v>
      </c>
      <c r="AO178" s="118">
        <f t="shared" si="233"/>
        <v>0</v>
      </c>
      <c r="AP178" s="118">
        <f t="shared" si="233"/>
        <v>0</v>
      </c>
      <c r="AQ178" s="118">
        <f t="shared" si="233"/>
        <v>0</v>
      </c>
      <c r="AR178" s="118">
        <f t="shared" si="233"/>
        <v>0</v>
      </c>
      <c r="AS178" s="118">
        <f t="shared" si="233"/>
        <v>0</v>
      </c>
      <c r="AT178" s="118">
        <f t="shared" si="233"/>
        <v>0</v>
      </c>
      <c r="AU178" s="118">
        <f t="shared" si="233"/>
        <v>0</v>
      </c>
      <c r="AV178" s="118">
        <f t="shared" si="233"/>
        <v>0</v>
      </c>
      <c r="AW178" s="118">
        <f t="shared" si="233"/>
        <v>0</v>
      </c>
      <c r="AX178" s="118">
        <f t="shared" si="233"/>
        <v>0</v>
      </c>
      <c r="AY178" s="118">
        <f t="shared" si="233"/>
        <v>0</v>
      </c>
      <c r="AZ178" s="118">
        <f t="shared" si="233"/>
        <v>0</v>
      </c>
      <c r="BA178" s="118">
        <f t="shared" si="233"/>
        <v>0</v>
      </c>
      <c r="BB178" s="118">
        <f t="shared" si="233"/>
        <v>0</v>
      </c>
      <c r="BC178" s="118">
        <f t="shared" si="233"/>
        <v>0</v>
      </c>
      <c r="BD178" s="118">
        <f t="shared" si="233"/>
        <v>0</v>
      </c>
      <c r="BE178" s="118">
        <f t="shared" si="233"/>
        <v>0</v>
      </c>
      <c r="BF178" s="118">
        <f t="shared" si="233"/>
        <v>0</v>
      </c>
      <c r="BG178" s="118">
        <f t="shared" si="233"/>
        <v>0</v>
      </c>
      <c r="BH178" s="118">
        <f t="shared" si="233"/>
        <v>0</v>
      </c>
      <c r="BI178" s="118">
        <f t="shared" si="233"/>
        <v>0</v>
      </c>
      <c r="BJ178" s="118">
        <f t="shared" si="233"/>
        <v>0</v>
      </c>
      <c r="BK178" s="118">
        <f t="shared" si="233"/>
        <v>0</v>
      </c>
      <c r="BL178" s="118">
        <f t="shared" si="233"/>
        <v>0</v>
      </c>
      <c r="BM178" s="118">
        <f t="shared" si="233"/>
        <v>0</v>
      </c>
      <c r="BN178" s="118">
        <f t="shared" si="233"/>
        <v>0</v>
      </c>
      <c r="BO178" s="118">
        <f t="shared" si="233"/>
        <v>0</v>
      </c>
      <c r="BP178" s="118">
        <f t="shared" ref="BP178:CH178" si="234">BP157+BP176</f>
        <v>0</v>
      </c>
      <c r="BQ178" s="118">
        <f t="shared" si="234"/>
        <v>0</v>
      </c>
      <c r="BR178" s="118">
        <f t="shared" si="234"/>
        <v>0</v>
      </c>
      <c r="BS178" s="118">
        <f t="shared" si="234"/>
        <v>0</v>
      </c>
      <c r="BT178" s="118">
        <f t="shared" si="234"/>
        <v>0</v>
      </c>
      <c r="BU178" s="118">
        <f t="shared" si="234"/>
        <v>0</v>
      </c>
      <c r="BV178" s="118">
        <f t="shared" si="234"/>
        <v>0</v>
      </c>
      <c r="BW178" s="118">
        <f t="shared" si="234"/>
        <v>0</v>
      </c>
      <c r="BX178" s="118">
        <f t="shared" si="234"/>
        <v>0</v>
      </c>
      <c r="BY178" s="118">
        <f t="shared" si="234"/>
        <v>0</v>
      </c>
      <c r="BZ178" s="118">
        <f t="shared" si="234"/>
        <v>0</v>
      </c>
      <c r="CA178" s="118">
        <f t="shared" si="234"/>
        <v>0</v>
      </c>
      <c r="CB178" s="118">
        <f t="shared" si="234"/>
        <v>0</v>
      </c>
      <c r="CC178" s="118">
        <f t="shared" si="234"/>
        <v>0</v>
      </c>
      <c r="CD178" s="118">
        <f t="shared" si="234"/>
        <v>0</v>
      </c>
      <c r="CE178" s="118">
        <f t="shared" si="234"/>
        <v>0</v>
      </c>
      <c r="CF178" s="118">
        <f t="shared" si="234"/>
        <v>0</v>
      </c>
      <c r="CG178" s="118">
        <f t="shared" si="234"/>
        <v>0</v>
      </c>
      <c r="CH178" s="118">
        <f t="shared" si="234"/>
        <v>0</v>
      </c>
    </row>
    <row r="179" spans="1:86" hidden="1" x14ac:dyDescent="0.3">
      <c r="A179" s="113"/>
      <c r="B179" s="113" t="s">
        <v>188</v>
      </c>
      <c r="C179" s="116">
        <f>C178-C73</f>
        <v>0</v>
      </c>
      <c r="D179" s="116">
        <f t="shared" ref="D179:BO179" si="235">D178-D73</f>
        <v>0</v>
      </c>
      <c r="E179" s="116">
        <f t="shared" si="235"/>
        <v>0</v>
      </c>
      <c r="F179" s="116">
        <f t="shared" si="235"/>
        <v>0</v>
      </c>
      <c r="G179" s="116">
        <f t="shared" si="235"/>
        <v>0</v>
      </c>
      <c r="H179" s="116">
        <f t="shared" si="235"/>
        <v>0</v>
      </c>
      <c r="I179" s="116">
        <f t="shared" si="235"/>
        <v>0</v>
      </c>
      <c r="J179" s="116">
        <f t="shared" si="235"/>
        <v>0</v>
      </c>
      <c r="K179" s="116">
        <f t="shared" si="235"/>
        <v>0</v>
      </c>
      <c r="L179" s="116">
        <f t="shared" si="235"/>
        <v>0</v>
      </c>
      <c r="M179" s="116">
        <f t="shared" si="235"/>
        <v>0</v>
      </c>
      <c r="N179" s="116">
        <f t="shared" si="235"/>
        <v>0</v>
      </c>
      <c r="O179" s="249">
        <f t="shared" si="235"/>
        <v>0</v>
      </c>
      <c r="P179" s="249">
        <f t="shared" si="235"/>
        <v>0</v>
      </c>
      <c r="Q179" s="249">
        <f t="shared" si="235"/>
        <v>0</v>
      </c>
      <c r="R179" s="249">
        <f t="shared" si="235"/>
        <v>0</v>
      </c>
      <c r="S179" s="249">
        <f t="shared" si="235"/>
        <v>0</v>
      </c>
      <c r="T179" s="249">
        <f t="shared" si="235"/>
        <v>0</v>
      </c>
      <c r="U179" s="249">
        <f t="shared" si="235"/>
        <v>0</v>
      </c>
      <c r="V179" s="249">
        <f t="shared" si="235"/>
        <v>0</v>
      </c>
      <c r="W179" s="249">
        <f t="shared" si="235"/>
        <v>0</v>
      </c>
      <c r="X179" s="249">
        <f t="shared" si="235"/>
        <v>0</v>
      </c>
      <c r="Y179" s="249">
        <f t="shared" si="235"/>
        <v>0</v>
      </c>
      <c r="Z179" s="249">
        <f t="shared" si="235"/>
        <v>0</v>
      </c>
      <c r="AA179" s="249">
        <f t="shared" si="235"/>
        <v>0</v>
      </c>
      <c r="AB179" s="249">
        <f t="shared" si="235"/>
        <v>0</v>
      </c>
      <c r="AC179" s="249">
        <f t="shared" si="235"/>
        <v>0</v>
      </c>
      <c r="AD179" s="249">
        <f t="shared" si="235"/>
        <v>0</v>
      </c>
      <c r="AE179" s="249">
        <f t="shared" si="235"/>
        <v>0</v>
      </c>
      <c r="AF179" s="249">
        <f t="shared" si="235"/>
        <v>0</v>
      </c>
      <c r="AG179" s="249">
        <f t="shared" si="235"/>
        <v>0</v>
      </c>
      <c r="AH179" s="249">
        <f t="shared" si="235"/>
        <v>0</v>
      </c>
      <c r="AI179" s="249">
        <f t="shared" si="235"/>
        <v>0</v>
      </c>
      <c r="AJ179" s="249">
        <f t="shared" si="235"/>
        <v>0</v>
      </c>
      <c r="AK179" s="249">
        <f t="shared" si="235"/>
        <v>0</v>
      </c>
      <c r="AL179" s="249">
        <f t="shared" si="235"/>
        <v>0</v>
      </c>
      <c r="AM179" s="249">
        <f t="shared" si="235"/>
        <v>0</v>
      </c>
      <c r="AN179" s="249">
        <f t="shared" si="235"/>
        <v>0</v>
      </c>
      <c r="AO179" s="249">
        <f t="shared" si="235"/>
        <v>0</v>
      </c>
      <c r="AP179" s="249">
        <f t="shared" si="235"/>
        <v>0</v>
      </c>
      <c r="AQ179" s="249">
        <f t="shared" si="235"/>
        <v>0</v>
      </c>
      <c r="AR179" s="249">
        <f t="shared" si="235"/>
        <v>0</v>
      </c>
      <c r="AS179" s="249">
        <f t="shared" si="235"/>
        <v>0</v>
      </c>
      <c r="AT179" s="249">
        <f t="shared" si="235"/>
        <v>0</v>
      </c>
      <c r="AU179" s="249">
        <f t="shared" si="235"/>
        <v>0</v>
      </c>
      <c r="AV179" s="249">
        <f t="shared" si="235"/>
        <v>0</v>
      </c>
      <c r="AW179" s="249">
        <f t="shared" si="235"/>
        <v>0</v>
      </c>
      <c r="AX179" s="249">
        <f t="shared" si="235"/>
        <v>0</v>
      </c>
      <c r="AY179" s="249">
        <f t="shared" si="235"/>
        <v>0</v>
      </c>
      <c r="AZ179" s="249">
        <f t="shared" si="235"/>
        <v>0</v>
      </c>
      <c r="BA179" s="249">
        <f t="shared" si="235"/>
        <v>0</v>
      </c>
      <c r="BB179" s="249">
        <f t="shared" si="235"/>
        <v>0</v>
      </c>
      <c r="BC179" s="249">
        <f t="shared" si="235"/>
        <v>0</v>
      </c>
      <c r="BD179" s="249">
        <f t="shared" si="235"/>
        <v>0</v>
      </c>
      <c r="BE179" s="249">
        <f t="shared" si="235"/>
        <v>0</v>
      </c>
      <c r="BF179" s="249">
        <f t="shared" si="235"/>
        <v>0</v>
      </c>
      <c r="BG179" s="249">
        <f t="shared" si="235"/>
        <v>0</v>
      </c>
      <c r="BH179" s="249">
        <f t="shared" si="235"/>
        <v>0</v>
      </c>
      <c r="BI179" s="249">
        <f t="shared" si="235"/>
        <v>0</v>
      </c>
      <c r="BJ179" s="249">
        <f t="shared" si="235"/>
        <v>0</v>
      </c>
      <c r="BK179" s="249">
        <f t="shared" si="235"/>
        <v>0</v>
      </c>
      <c r="BL179" s="249">
        <f t="shared" si="235"/>
        <v>0</v>
      </c>
      <c r="BM179" s="249">
        <f t="shared" si="235"/>
        <v>0</v>
      </c>
      <c r="BN179" s="249">
        <f t="shared" si="235"/>
        <v>0</v>
      </c>
      <c r="BO179" s="249">
        <f t="shared" si="235"/>
        <v>0</v>
      </c>
      <c r="BP179" s="249">
        <f t="shared" ref="BP179:CH179" si="236">BP178-BP73</f>
        <v>0</v>
      </c>
      <c r="BQ179" s="249">
        <f t="shared" si="236"/>
        <v>0</v>
      </c>
      <c r="BR179" s="249">
        <f t="shared" si="236"/>
        <v>0</v>
      </c>
      <c r="BS179" s="249">
        <f t="shared" si="236"/>
        <v>0</v>
      </c>
      <c r="BT179" s="249">
        <f t="shared" si="236"/>
        <v>0</v>
      </c>
      <c r="BU179" s="249">
        <f t="shared" si="236"/>
        <v>0</v>
      </c>
      <c r="BV179" s="249">
        <f t="shared" si="236"/>
        <v>0</v>
      </c>
      <c r="BW179" s="249">
        <f t="shared" si="236"/>
        <v>0</v>
      </c>
      <c r="BX179" s="249">
        <f t="shared" si="236"/>
        <v>0</v>
      </c>
      <c r="BY179" s="249">
        <f t="shared" si="236"/>
        <v>0</v>
      </c>
      <c r="BZ179" s="249">
        <f t="shared" si="236"/>
        <v>0</v>
      </c>
      <c r="CA179" s="249">
        <f t="shared" si="236"/>
        <v>0</v>
      </c>
      <c r="CB179" s="249">
        <f t="shared" si="236"/>
        <v>0</v>
      </c>
      <c r="CC179" s="249">
        <f t="shared" si="236"/>
        <v>0</v>
      </c>
      <c r="CD179" s="249">
        <f t="shared" si="236"/>
        <v>0</v>
      </c>
      <c r="CE179" s="249">
        <f t="shared" si="236"/>
        <v>0</v>
      </c>
      <c r="CF179" s="249">
        <f t="shared" si="236"/>
        <v>0</v>
      </c>
      <c r="CG179" s="249">
        <f t="shared" si="236"/>
        <v>0</v>
      </c>
      <c r="CH179" s="249">
        <f t="shared" si="236"/>
        <v>0</v>
      </c>
    </row>
    <row r="180" spans="1:86" ht="15" hidden="1" thickBot="1" x14ac:dyDescent="0.35">
      <c r="A180" s="113"/>
      <c r="B180" s="113"/>
      <c r="C180" s="116"/>
      <c r="D180" s="116"/>
      <c r="E180" s="116"/>
      <c r="F180" s="116"/>
      <c r="G180" s="116"/>
      <c r="H180" s="116"/>
      <c r="I180" s="116"/>
      <c r="J180" s="116"/>
      <c r="K180" s="116"/>
      <c r="L180" s="116"/>
      <c r="M180" s="116"/>
      <c r="N180" s="116"/>
    </row>
    <row r="181" spans="1:86" ht="15" hidden="1" thickBot="1" x14ac:dyDescent="0.35">
      <c r="A181" s="113"/>
      <c r="B181" s="301" t="s">
        <v>39</v>
      </c>
      <c r="C181" s="174">
        <f>C$4</f>
        <v>44927</v>
      </c>
      <c r="D181" s="174">
        <f t="shared" ref="D181:BO181" si="237">D$4</f>
        <v>44958</v>
      </c>
      <c r="E181" s="174">
        <f t="shared" si="237"/>
        <v>44986</v>
      </c>
      <c r="F181" s="174">
        <f t="shared" si="237"/>
        <v>45017</v>
      </c>
      <c r="G181" s="174">
        <f t="shared" si="237"/>
        <v>45047</v>
      </c>
      <c r="H181" s="174">
        <f t="shared" si="237"/>
        <v>45078</v>
      </c>
      <c r="I181" s="174">
        <f t="shared" si="237"/>
        <v>45108</v>
      </c>
      <c r="J181" s="174">
        <f t="shared" si="237"/>
        <v>45139</v>
      </c>
      <c r="K181" s="174">
        <f t="shared" si="237"/>
        <v>45170</v>
      </c>
      <c r="L181" s="174">
        <f t="shared" si="237"/>
        <v>45200</v>
      </c>
      <c r="M181" s="174">
        <f t="shared" si="237"/>
        <v>45231</v>
      </c>
      <c r="N181" s="174">
        <f t="shared" si="237"/>
        <v>45261</v>
      </c>
      <c r="O181" s="174">
        <f t="shared" si="237"/>
        <v>45292</v>
      </c>
      <c r="P181" s="174">
        <f t="shared" si="237"/>
        <v>45323</v>
      </c>
      <c r="Q181" s="174">
        <f t="shared" si="237"/>
        <v>45352</v>
      </c>
      <c r="R181" s="174">
        <f t="shared" si="237"/>
        <v>45383</v>
      </c>
      <c r="S181" s="174">
        <f t="shared" si="237"/>
        <v>45413</v>
      </c>
      <c r="T181" s="174">
        <f t="shared" si="237"/>
        <v>45444</v>
      </c>
      <c r="U181" s="174">
        <f t="shared" si="237"/>
        <v>45474</v>
      </c>
      <c r="V181" s="174">
        <f t="shared" si="237"/>
        <v>45505</v>
      </c>
      <c r="W181" s="174">
        <f t="shared" si="237"/>
        <v>45536</v>
      </c>
      <c r="X181" s="174">
        <f t="shared" si="237"/>
        <v>45566</v>
      </c>
      <c r="Y181" s="174">
        <f t="shared" si="237"/>
        <v>45597</v>
      </c>
      <c r="Z181" s="174">
        <f t="shared" si="237"/>
        <v>45627</v>
      </c>
      <c r="AA181" s="174">
        <f t="shared" si="237"/>
        <v>45658</v>
      </c>
      <c r="AB181" s="174">
        <f t="shared" si="237"/>
        <v>45689</v>
      </c>
      <c r="AC181" s="174">
        <f t="shared" si="237"/>
        <v>45717</v>
      </c>
      <c r="AD181" s="174">
        <f t="shared" si="237"/>
        <v>45748</v>
      </c>
      <c r="AE181" s="174">
        <f t="shared" si="237"/>
        <v>45778</v>
      </c>
      <c r="AF181" s="174">
        <f t="shared" si="237"/>
        <v>45809</v>
      </c>
      <c r="AG181" s="174">
        <f t="shared" si="237"/>
        <v>45839</v>
      </c>
      <c r="AH181" s="174">
        <f t="shared" si="237"/>
        <v>45870</v>
      </c>
      <c r="AI181" s="174">
        <f t="shared" si="237"/>
        <v>45901</v>
      </c>
      <c r="AJ181" s="174">
        <f t="shared" si="237"/>
        <v>45931</v>
      </c>
      <c r="AK181" s="174">
        <f t="shared" si="237"/>
        <v>45962</v>
      </c>
      <c r="AL181" s="174">
        <f t="shared" si="237"/>
        <v>45992</v>
      </c>
      <c r="AM181" s="174">
        <f t="shared" si="237"/>
        <v>46023</v>
      </c>
      <c r="AN181" s="174">
        <f t="shared" si="237"/>
        <v>46054</v>
      </c>
      <c r="AO181" s="174">
        <f t="shared" si="237"/>
        <v>46082</v>
      </c>
      <c r="AP181" s="174">
        <f t="shared" si="237"/>
        <v>46113</v>
      </c>
      <c r="AQ181" s="174">
        <f t="shared" si="237"/>
        <v>46143</v>
      </c>
      <c r="AR181" s="174">
        <f t="shared" si="237"/>
        <v>46174</v>
      </c>
      <c r="AS181" s="174">
        <f t="shared" si="237"/>
        <v>46204</v>
      </c>
      <c r="AT181" s="174">
        <f t="shared" si="237"/>
        <v>46235</v>
      </c>
      <c r="AU181" s="174">
        <f t="shared" si="237"/>
        <v>46266</v>
      </c>
      <c r="AV181" s="174">
        <f t="shared" si="237"/>
        <v>46296</v>
      </c>
      <c r="AW181" s="174">
        <f t="shared" si="237"/>
        <v>46327</v>
      </c>
      <c r="AX181" s="174">
        <f t="shared" si="237"/>
        <v>46357</v>
      </c>
      <c r="AY181" s="174">
        <f t="shared" si="237"/>
        <v>46388</v>
      </c>
      <c r="AZ181" s="174">
        <f t="shared" si="237"/>
        <v>46419</v>
      </c>
      <c r="BA181" s="174">
        <f t="shared" si="237"/>
        <v>46447</v>
      </c>
      <c r="BB181" s="174">
        <f t="shared" si="237"/>
        <v>46478</v>
      </c>
      <c r="BC181" s="174">
        <f t="shared" si="237"/>
        <v>46508</v>
      </c>
      <c r="BD181" s="174">
        <f t="shared" si="237"/>
        <v>46539</v>
      </c>
      <c r="BE181" s="174">
        <f t="shared" si="237"/>
        <v>46569</v>
      </c>
      <c r="BF181" s="174">
        <f t="shared" si="237"/>
        <v>46600</v>
      </c>
      <c r="BG181" s="174">
        <f t="shared" si="237"/>
        <v>46631</v>
      </c>
      <c r="BH181" s="174">
        <f t="shared" si="237"/>
        <v>46661</v>
      </c>
      <c r="BI181" s="174">
        <f t="shared" si="237"/>
        <v>46692</v>
      </c>
      <c r="BJ181" s="174">
        <f t="shared" si="237"/>
        <v>46722</v>
      </c>
      <c r="BK181" s="174">
        <f t="shared" si="237"/>
        <v>46753</v>
      </c>
      <c r="BL181" s="174">
        <f t="shared" si="237"/>
        <v>46784</v>
      </c>
      <c r="BM181" s="174">
        <f t="shared" si="237"/>
        <v>46813</v>
      </c>
      <c r="BN181" s="174">
        <f t="shared" si="237"/>
        <v>46844</v>
      </c>
      <c r="BO181" s="174">
        <f t="shared" si="237"/>
        <v>46874</v>
      </c>
      <c r="BP181" s="174">
        <f t="shared" ref="BP181:CH181" si="238">BP$4</f>
        <v>46905</v>
      </c>
      <c r="BQ181" s="174">
        <f t="shared" si="238"/>
        <v>46935</v>
      </c>
      <c r="BR181" s="174">
        <f t="shared" si="238"/>
        <v>46966</v>
      </c>
      <c r="BS181" s="174">
        <f t="shared" si="238"/>
        <v>46997</v>
      </c>
      <c r="BT181" s="174">
        <f t="shared" si="238"/>
        <v>47027</v>
      </c>
      <c r="BU181" s="174">
        <f t="shared" si="238"/>
        <v>47058</v>
      </c>
      <c r="BV181" s="174">
        <f t="shared" si="238"/>
        <v>47088</v>
      </c>
      <c r="BW181" s="174">
        <f t="shared" si="238"/>
        <v>47119</v>
      </c>
      <c r="BX181" s="174">
        <f t="shared" si="238"/>
        <v>47150</v>
      </c>
      <c r="BY181" s="174">
        <f t="shared" si="238"/>
        <v>47178</v>
      </c>
      <c r="BZ181" s="174">
        <f t="shared" si="238"/>
        <v>47209</v>
      </c>
      <c r="CA181" s="174">
        <f t="shared" si="238"/>
        <v>47239</v>
      </c>
      <c r="CB181" s="174">
        <f t="shared" si="238"/>
        <v>47270</v>
      </c>
      <c r="CC181" s="174">
        <f t="shared" si="238"/>
        <v>47300</v>
      </c>
      <c r="CD181" s="174">
        <f t="shared" si="238"/>
        <v>47331</v>
      </c>
      <c r="CE181" s="174">
        <f t="shared" si="238"/>
        <v>47362</v>
      </c>
      <c r="CF181" s="174">
        <f t="shared" si="238"/>
        <v>47392</v>
      </c>
      <c r="CG181" s="174">
        <f t="shared" si="238"/>
        <v>47423</v>
      </c>
      <c r="CH181" s="175">
        <f t="shared" si="238"/>
        <v>47453</v>
      </c>
    </row>
    <row r="182" spans="1:86" hidden="1" x14ac:dyDescent="0.3">
      <c r="A182" s="113"/>
      <c r="B182" s="295" t="s">
        <v>130</v>
      </c>
      <c r="C182" s="126">
        <f>C157*'YTD PROGRAM SUMMARY'!C47</f>
        <v>0</v>
      </c>
      <c r="D182" s="126">
        <f>D157*'YTD PROGRAM SUMMARY'!D47</f>
        <v>0</v>
      </c>
      <c r="E182" s="126">
        <f>E157*'YTD PROGRAM SUMMARY'!E47</f>
        <v>0</v>
      </c>
      <c r="F182" s="126">
        <f>F157*'YTD PROGRAM SUMMARY'!F47</f>
        <v>0</v>
      </c>
      <c r="G182" s="126">
        <f>G157*'YTD PROGRAM SUMMARY'!G47</f>
        <v>0</v>
      </c>
      <c r="H182" s="126">
        <f>H157*'YTD PROGRAM SUMMARY'!H47</f>
        <v>0</v>
      </c>
      <c r="I182" s="126">
        <f>I157*'YTD PROGRAM SUMMARY'!I47</f>
        <v>0</v>
      </c>
      <c r="J182" s="126">
        <f>J157*'YTD PROGRAM SUMMARY'!J47</f>
        <v>0</v>
      </c>
      <c r="K182" s="126">
        <f>K157*'YTD PROGRAM SUMMARY'!K47</f>
        <v>0</v>
      </c>
      <c r="L182" s="126">
        <f>L157*'YTD PROGRAM SUMMARY'!L47</f>
        <v>0</v>
      </c>
      <c r="M182" s="126">
        <f>M157*'YTD PROGRAM SUMMARY'!M47</f>
        <v>0</v>
      </c>
      <c r="N182" s="126">
        <f>N157*'YTD PROGRAM SUMMARY'!N47</f>
        <v>0</v>
      </c>
      <c r="O182" s="258">
        <f>O157*'YTD PROGRAM SUMMARY'!O47</f>
        <v>0</v>
      </c>
      <c r="P182" s="258">
        <f>P157*'YTD PROGRAM SUMMARY'!P47</f>
        <v>0</v>
      </c>
      <c r="Q182" s="258">
        <f>Q157*'YTD PROGRAM SUMMARY'!Q47</f>
        <v>0</v>
      </c>
      <c r="R182" s="258">
        <f>R157*'YTD PROGRAM SUMMARY'!R47</f>
        <v>0</v>
      </c>
      <c r="S182" s="258">
        <f>S157*'YTD PROGRAM SUMMARY'!S47</f>
        <v>0</v>
      </c>
      <c r="T182" s="258">
        <f>T157*'YTD PROGRAM SUMMARY'!T47</f>
        <v>0</v>
      </c>
      <c r="U182" s="258">
        <f>U157*'YTD PROGRAM SUMMARY'!U47</f>
        <v>0</v>
      </c>
      <c r="V182" s="258">
        <f>V157*'YTD PROGRAM SUMMARY'!V47</f>
        <v>0</v>
      </c>
      <c r="W182" s="258">
        <f>W157*'YTD PROGRAM SUMMARY'!W47</f>
        <v>0</v>
      </c>
      <c r="X182" s="258">
        <f>X157*'YTD PROGRAM SUMMARY'!X47</f>
        <v>0</v>
      </c>
      <c r="Y182" s="258">
        <f>Y157*'YTD PROGRAM SUMMARY'!Y47</f>
        <v>0</v>
      </c>
      <c r="Z182" s="258">
        <f>Z157*'YTD PROGRAM SUMMARY'!Z47</f>
        <v>0</v>
      </c>
      <c r="AA182" s="258">
        <f>AA157*'YTD PROGRAM SUMMARY'!AA47</f>
        <v>0</v>
      </c>
      <c r="AB182" s="258">
        <f>AB157*'YTD PROGRAM SUMMARY'!AB47</f>
        <v>0</v>
      </c>
      <c r="AC182" s="258">
        <f>AC157*'YTD PROGRAM SUMMARY'!AC47</f>
        <v>0</v>
      </c>
      <c r="AD182" s="258">
        <f>AD157*'YTD PROGRAM SUMMARY'!AD47</f>
        <v>0</v>
      </c>
      <c r="AE182" s="258">
        <f>AE157*'YTD PROGRAM SUMMARY'!AE47</f>
        <v>0</v>
      </c>
      <c r="AF182" s="258">
        <f>AF157*'YTD PROGRAM SUMMARY'!AF47</f>
        <v>0</v>
      </c>
      <c r="AG182" s="258">
        <f>AG157*'YTD PROGRAM SUMMARY'!AG47</f>
        <v>0</v>
      </c>
      <c r="AH182" s="258">
        <f>AH157*'YTD PROGRAM SUMMARY'!AH47</f>
        <v>0</v>
      </c>
      <c r="AI182" s="258">
        <f>AI157*'YTD PROGRAM SUMMARY'!AI47</f>
        <v>0</v>
      </c>
      <c r="AJ182" s="258">
        <f>AJ157*'YTD PROGRAM SUMMARY'!AJ47</f>
        <v>0</v>
      </c>
      <c r="AK182" s="258">
        <f>AK157*'YTD PROGRAM SUMMARY'!AK47</f>
        <v>0</v>
      </c>
      <c r="AL182" s="258">
        <f>AL157*'YTD PROGRAM SUMMARY'!AL47</f>
        <v>0</v>
      </c>
      <c r="AM182" s="258">
        <f>AM157*'YTD PROGRAM SUMMARY'!AM47</f>
        <v>0</v>
      </c>
      <c r="AN182" s="258">
        <f>AN157*'YTD PROGRAM SUMMARY'!AN47</f>
        <v>0</v>
      </c>
      <c r="AO182" s="258">
        <f>AO157*'YTD PROGRAM SUMMARY'!AO47</f>
        <v>0</v>
      </c>
      <c r="AP182" s="258">
        <f>AP157*'YTD PROGRAM SUMMARY'!AP47</f>
        <v>0</v>
      </c>
      <c r="AQ182" s="258">
        <f>AQ157*'YTD PROGRAM SUMMARY'!AQ47</f>
        <v>0</v>
      </c>
      <c r="AR182" s="258">
        <f>AR157*'YTD PROGRAM SUMMARY'!AR47</f>
        <v>0</v>
      </c>
      <c r="AS182" s="258">
        <f>AS157*'YTD PROGRAM SUMMARY'!AS47</f>
        <v>0</v>
      </c>
      <c r="AT182" s="258">
        <f>AT157*'YTD PROGRAM SUMMARY'!AT47</f>
        <v>0</v>
      </c>
      <c r="AU182" s="258">
        <f>AU157*'YTD PROGRAM SUMMARY'!AU47</f>
        <v>0</v>
      </c>
      <c r="AV182" s="258">
        <f>AV157*'YTD PROGRAM SUMMARY'!AV47</f>
        <v>0</v>
      </c>
      <c r="AW182" s="258">
        <f>AW157*'YTD PROGRAM SUMMARY'!AW47</f>
        <v>0</v>
      </c>
      <c r="AX182" s="258">
        <f>AX157*'YTD PROGRAM SUMMARY'!AX47</f>
        <v>0</v>
      </c>
      <c r="AY182" s="258">
        <f>AY157*'YTD PROGRAM SUMMARY'!AY47</f>
        <v>0</v>
      </c>
      <c r="AZ182" s="258">
        <f>AZ157*'YTD PROGRAM SUMMARY'!AZ47</f>
        <v>0</v>
      </c>
      <c r="BA182" s="258">
        <f>BA157*'YTD PROGRAM SUMMARY'!BA47</f>
        <v>0</v>
      </c>
      <c r="BB182" s="258">
        <f>BB157*'YTD PROGRAM SUMMARY'!BB47</f>
        <v>0</v>
      </c>
      <c r="BC182" s="258">
        <f>BC157*'YTD PROGRAM SUMMARY'!BC47</f>
        <v>0</v>
      </c>
      <c r="BD182" s="258">
        <f>BD157*'YTD PROGRAM SUMMARY'!BD47</f>
        <v>0</v>
      </c>
      <c r="BE182" s="258">
        <f>BE157*'YTD PROGRAM SUMMARY'!BE47</f>
        <v>0</v>
      </c>
      <c r="BF182" s="258">
        <f>BF157*'YTD PROGRAM SUMMARY'!BF47</f>
        <v>0</v>
      </c>
      <c r="BG182" s="258">
        <f>BG157*'YTD PROGRAM SUMMARY'!BG47</f>
        <v>0</v>
      </c>
      <c r="BH182" s="258">
        <f>BH157*'YTD PROGRAM SUMMARY'!BH47</f>
        <v>0</v>
      </c>
      <c r="BI182" s="258">
        <f>BI157*'YTD PROGRAM SUMMARY'!BI47</f>
        <v>0</v>
      </c>
      <c r="BJ182" s="258">
        <f>BJ157*'YTD PROGRAM SUMMARY'!BJ47</f>
        <v>0</v>
      </c>
      <c r="BK182" s="258">
        <f>BK157*'YTD PROGRAM SUMMARY'!BK47</f>
        <v>0</v>
      </c>
      <c r="BL182" s="258">
        <f>BL157*'YTD PROGRAM SUMMARY'!BL47</f>
        <v>0</v>
      </c>
      <c r="BM182" s="258">
        <f>BM157*'YTD PROGRAM SUMMARY'!BM47</f>
        <v>0</v>
      </c>
      <c r="BN182" s="258">
        <f>BN157*'YTD PROGRAM SUMMARY'!BN47</f>
        <v>0</v>
      </c>
      <c r="BO182" s="258">
        <f>BO157*'YTD PROGRAM SUMMARY'!BO47</f>
        <v>0</v>
      </c>
      <c r="BP182" s="258">
        <f>BP157*'YTD PROGRAM SUMMARY'!BP47</f>
        <v>0</v>
      </c>
      <c r="BQ182" s="258">
        <f>BQ157*'YTD PROGRAM SUMMARY'!BQ47</f>
        <v>0</v>
      </c>
      <c r="BR182" s="258">
        <f>BR157*'YTD PROGRAM SUMMARY'!BR47</f>
        <v>0</v>
      </c>
      <c r="BS182" s="258">
        <f>BS157*'YTD PROGRAM SUMMARY'!BS47</f>
        <v>0</v>
      </c>
      <c r="BT182" s="258">
        <f>BT157*'YTD PROGRAM SUMMARY'!BT47</f>
        <v>0</v>
      </c>
      <c r="BU182" s="258">
        <f>BU157*'YTD PROGRAM SUMMARY'!BU47</f>
        <v>0</v>
      </c>
      <c r="BV182" s="258">
        <f>BV157*'YTD PROGRAM SUMMARY'!BV47</f>
        <v>0</v>
      </c>
      <c r="BW182" s="258">
        <f>BW157*'YTD PROGRAM SUMMARY'!BW47</f>
        <v>0</v>
      </c>
      <c r="BX182" s="258">
        <f>BX157*'YTD PROGRAM SUMMARY'!BX47</f>
        <v>0</v>
      </c>
      <c r="BY182" s="258">
        <f>BY157*'YTD PROGRAM SUMMARY'!BY47</f>
        <v>0</v>
      </c>
      <c r="BZ182" s="258">
        <f>BZ157*'YTD PROGRAM SUMMARY'!BZ47</f>
        <v>0</v>
      </c>
      <c r="CA182" s="258">
        <f>CA157*'YTD PROGRAM SUMMARY'!CA47</f>
        <v>0</v>
      </c>
      <c r="CB182" s="258">
        <f>CB157*'YTD PROGRAM SUMMARY'!CB47</f>
        <v>0</v>
      </c>
      <c r="CC182" s="258">
        <f>CC157*'YTD PROGRAM SUMMARY'!CC47</f>
        <v>0</v>
      </c>
      <c r="CD182" s="258">
        <f>CD157*'YTD PROGRAM SUMMARY'!CD47</f>
        <v>0</v>
      </c>
      <c r="CE182" s="258">
        <f>CE157*'YTD PROGRAM SUMMARY'!CE47</f>
        <v>0</v>
      </c>
      <c r="CF182" s="258">
        <f>CF157*'YTD PROGRAM SUMMARY'!CF47</f>
        <v>0</v>
      </c>
      <c r="CG182" s="258">
        <f>CG157*'YTD PROGRAM SUMMARY'!CG47</f>
        <v>0</v>
      </c>
      <c r="CH182" s="259">
        <f>CH157*'YTD PROGRAM SUMMARY'!CH47</f>
        <v>0</v>
      </c>
    </row>
    <row r="183" spans="1:86" ht="15" hidden="1" thickBot="1" x14ac:dyDescent="0.35">
      <c r="A183" s="113"/>
      <c r="B183" s="96" t="s">
        <v>131</v>
      </c>
      <c r="C183" s="119">
        <f>C176*'YTD PROGRAM SUMMARY'!C47</f>
        <v>0</v>
      </c>
      <c r="D183" s="119">
        <f>D176*'YTD PROGRAM SUMMARY'!D47</f>
        <v>0</v>
      </c>
      <c r="E183" s="119">
        <f>E176*'YTD PROGRAM SUMMARY'!E47</f>
        <v>0</v>
      </c>
      <c r="F183" s="119">
        <f>F176*'YTD PROGRAM SUMMARY'!F47</f>
        <v>0</v>
      </c>
      <c r="G183" s="119">
        <f>G176*'YTD PROGRAM SUMMARY'!G47</f>
        <v>0</v>
      </c>
      <c r="H183" s="119">
        <f>H176*'YTD PROGRAM SUMMARY'!H47</f>
        <v>0</v>
      </c>
      <c r="I183" s="119">
        <f>I176*'YTD PROGRAM SUMMARY'!I47</f>
        <v>0</v>
      </c>
      <c r="J183" s="119">
        <f>J176*'YTD PROGRAM SUMMARY'!J47</f>
        <v>0</v>
      </c>
      <c r="K183" s="119">
        <f>K176*'YTD PROGRAM SUMMARY'!K47</f>
        <v>0</v>
      </c>
      <c r="L183" s="119">
        <f>L176*'YTD PROGRAM SUMMARY'!L47</f>
        <v>0</v>
      </c>
      <c r="M183" s="119">
        <f>M176*'YTD PROGRAM SUMMARY'!M47</f>
        <v>0</v>
      </c>
      <c r="N183" s="119">
        <f>N176*'YTD PROGRAM SUMMARY'!N47</f>
        <v>0</v>
      </c>
      <c r="O183" s="250">
        <f>O176*'YTD PROGRAM SUMMARY'!O47</f>
        <v>0</v>
      </c>
      <c r="P183" s="250">
        <f>P176*'YTD PROGRAM SUMMARY'!P47</f>
        <v>0</v>
      </c>
      <c r="Q183" s="250">
        <f>Q176*'YTD PROGRAM SUMMARY'!Q47</f>
        <v>0</v>
      </c>
      <c r="R183" s="250">
        <f>R176*'YTD PROGRAM SUMMARY'!R47</f>
        <v>0</v>
      </c>
      <c r="S183" s="250">
        <f>S176*'YTD PROGRAM SUMMARY'!S47</f>
        <v>0</v>
      </c>
      <c r="T183" s="250">
        <f>T176*'YTD PROGRAM SUMMARY'!T47</f>
        <v>0</v>
      </c>
      <c r="U183" s="250">
        <f>U176*'YTD PROGRAM SUMMARY'!U47</f>
        <v>0</v>
      </c>
      <c r="V183" s="250">
        <f>V176*'YTD PROGRAM SUMMARY'!V47</f>
        <v>0</v>
      </c>
      <c r="W183" s="250">
        <f>W176*'YTD PROGRAM SUMMARY'!W47</f>
        <v>0</v>
      </c>
      <c r="X183" s="250">
        <f>X176*'YTD PROGRAM SUMMARY'!X47</f>
        <v>0</v>
      </c>
      <c r="Y183" s="250">
        <f>Y176*'YTD PROGRAM SUMMARY'!Y47</f>
        <v>0</v>
      </c>
      <c r="Z183" s="250">
        <f>Z176*'YTD PROGRAM SUMMARY'!Z47</f>
        <v>0</v>
      </c>
      <c r="AA183" s="250">
        <f>AA176*'YTD PROGRAM SUMMARY'!AA47</f>
        <v>0</v>
      </c>
      <c r="AB183" s="250">
        <f>AB176*'YTD PROGRAM SUMMARY'!AB47</f>
        <v>0</v>
      </c>
      <c r="AC183" s="250">
        <f>AC176*'YTD PROGRAM SUMMARY'!AC47</f>
        <v>0</v>
      </c>
      <c r="AD183" s="250">
        <f>AD176*'YTD PROGRAM SUMMARY'!AD47</f>
        <v>0</v>
      </c>
      <c r="AE183" s="250">
        <f>AE176*'YTD PROGRAM SUMMARY'!AE47</f>
        <v>0</v>
      </c>
      <c r="AF183" s="250">
        <f>AF176*'YTD PROGRAM SUMMARY'!AF47</f>
        <v>0</v>
      </c>
      <c r="AG183" s="250">
        <f>AG176*'YTD PROGRAM SUMMARY'!AG47</f>
        <v>0</v>
      </c>
      <c r="AH183" s="250">
        <f>AH176*'YTD PROGRAM SUMMARY'!AH47</f>
        <v>0</v>
      </c>
      <c r="AI183" s="250">
        <f>AI176*'YTD PROGRAM SUMMARY'!AI47</f>
        <v>0</v>
      </c>
      <c r="AJ183" s="250">
        <f>AJ176*'YTD PROGRAM SUMMARY'!AJ47</f>
        <v>0</v>
      </c>
      <c r="AK183" s="250">
        <f>AK176*'YTD PROGRAM SUMMARY'!AK47</f>
        <v>0</v>
      </c>
      <c r="AL183" s="250">
        <f>AL176*'YTD PROGRAM SUMMARY'!AL47</f>
        <v>0</v>
      </c>
      <c r="AM183" s="250">
        <f>AM176*'YTD PROGRAM SUMMARY'!AM47</f>
        <v>0</v>
      </c>
      <c r="AN183" s="250">
        <f>AN176*'YTD PROGRAM SUMMARY'!AN47</f>
        <v>0</v>
      </c>
      <c r="AO183" s="250">
        <f>AO176*'YTD PROGRAM SUMMARY'!AO47</f>
        <v>0</v>
      </c>
      <c r="AP183" s="250">
        <f>AP176*'YTD PROGRAM SUMMARY'!AP47</f>
        <v>0</v>
      </c>
      <c r="AQ183" s="250">
        <f>AQ176*'YTD PROGRAM SUMMARY'!AQ47</f>
        <v>0</v>
      </c>
      <c r="AR183" s="250">
        <f>AR176*'YTD PROGRAM SUMMARY'!AR47</f>
        <v>0</v>
      </c>
      <c r="AS183" s="250">
        <f>AS176*'YTD PROGRAM SUMMARY'!AS47</f>
        <v>0</v>
      </c>
      <c r="AT183" s="250">
        <f>AT176*'YTD PROGRAM SUMMARY'!AT47</f>
        <v>0</v>
      </c>
      <c r="AU183" s="250">
        <f>AU176*'YTD PROGRAM SUMMARY'!AU47</f>
        <v>0</v>
      </c>
      <c r="AV183" s="250">
        <f>AV176*'YTD PROGRAM SUMMARY'!AV47</f>
        <v>0</v>
      </c>
      <c r="AW183" s="250">
        <f>AW176*'YTD PROGRAM SUMMARY'!AW47</f>
        <v>0</v>
      </c>
      <c r="AX183" s="250">
        <f>AX176*'YTD PROGRAM SUMMARY'!AX47</f>
        <v>0</v>
      </c>
      <c r="AY183" s="250">
        <f>AY176*'YTD PROGRAM SUMMARY'!AY47</f>
        <v>0</v>
      </c>
      <c r="AZ183" s="250">
        <f>AZ176*'YTD PROGRAM SUMMARY'!AZ47</f>
        <v>0</v>
      </c>
      <c r="BA183" s="250">
        <f>BA176*'YTD PROGRAM SUMMARY'!BA47</f>
        <v>0</v>
      </c>
      <c r="BB183" s="250">
        <f>BB176*'YTD PROGRAM SUMMARY'!BB47</f>
        <v>0</v>
      </c>
      <c r="BC183" s="250">
        <f>BC176*'YTD PROGRAM SUMMARY'!BC47</f>
        <v>0</v>
      </c>
      <c r="BD183" s="250">
        <f>BD176*'YTD PROGRAM SUMMARY'!BD47</f>
        <v>0</v>
      </c>
      <c r="BE183" s="250">
        <f>BE176*'YTD PROGRAM SUMMARY'!BE47</f>
        <v>0</v>
      </c>
      <c r="BF183" s="250">
        <f>BF176*'YTD PROGRAM SUMMARY'!BF47</f>
        <v>0</v>
      </c>
      <c r="BG183" s="250">
        <f>BG176*'YTD PROGRAM SUMMARY'!BG47</f>
        <v>0</v>
      </c>
      <c r="BH183" s="250">
        <f>BH176*'YTD PROGRAM SUMMARY'!BH47</f>
        <v>0</v>
      </c>
      <c r="BI183" s="250">
        <f>BI176*'YTD PROGRAM SUMMARY'!BI47</f>
        <v>0</v>
      </c>
      <c r="BJ183" s="250">
        <f>BJ176*'YTD PROGRAM SUMMARY'!BJ47</f>
        <v>0</v>
      </c>
      <c r="BK183" s="250">
        <f>BK176*'YTD PROGRAM SUMMARY'!BK47</f>
        <v>0</v>
      </c>
      <c r="BL183" s="250">
        <f>BL176*'YTD PROGRAM SUMMARY'!BL47</f>
        <v>0</v>
      </c>
      <c r="BM183" s="250">
        <f>BM176*'YTD PROGRAM SUMMARY'!BM47</f>
        <v>0</v>
      </c>
      <c r="BN183" s="250">
        <f>BN176*'YTD PROGRAM SUMMARY'!BN47</f>
        <v>0</v>
      </c>
      <c r="BO183" s="250">
        <f>BO176*'YTD PROGRAM SUMMARY'!BO47</f>
        <v>0</v>
      </c>
      <c r="BP183" s="250">
        <f>BP176*'YTD PROGRAM SUMMARY'!BP47</f>
        <v>0</v>
      </c>
      <c r="BQ183" s="250">
        <f>BQ176*'YTD PROGRAM SUMMARY'!BQ47</f>
        <v>0</v>
      </c>
      <c r="BR183" s="250">
        <f>BR176*'YTD PROGRAM SUMMARY'!BR47</f>
        <v>0</v>
      </c>
      <c r="BS183" s="250">
        <f>BS176*'YTD PROGRAM SUMMARY'!BS47</f>
        <v>0</v>
      </c>
      <c r="BT183" s="250">
        <f>BT176*'YTD PROGRAM SUMMARY'!BT47</f>
        <v>0</v>
      </c>
      <c r="BU183" s="250">
        <f>BU176*'YTD PROGRAM SUMMARY'!BU47</f>
        <v>0</v>
      </c>
      <c r="BV183" s="250">
        <f>BV176*'YTD PROGRAM SUMMARY'!BV47</f>
        <v>0</v>
      </c>
      <c r="BW183" s="250">
        <f>BW176*'YTD PROGRAM SUMMARY'!BW47</f>
        <v>0</v>
      </c>
      <c r="BX183" s="250">
        <f>BX176*'YTD PROGRAM SUMMARY'!BX47</f>
        <v>0</v>
      </c>
      <c r="BY183" s="250">
        <f>BY176*'YTD PROGRAM SUMMARY'!BY47</f>
        <v>0</v>
      </c>
      <c r="BZ183" s="250">
        <f>BZ176*'YTD PROGRAM SUMMARY'!BZ47</f>
        <v>0</v>
      </c>
      <c r="CA183" s="250">
        <f>CA176*'YTD PROGRAM SUMMARY'!CA47</f>
        <v>0</v>
      </c>
      <c r="CB183" s="250">
        <f>CB176*'YTD PROGRAM SUMMARY'!CB47</f>
        <v>0</v>
      </c>
      <c r="CC183" s="250">
        <f>CC176*'YTD PROGRAM SUMMARY'!CC47</f>
        <v>0</v>
      </c>
      <c r="CD183" s="250">
        <f>CD176*'YTD PROGRAM SUMMARY'!CD47</f>
        <v>0</v>
      </c>
      <c r="CE183" s="250">
        <f>CE176*'YTD PROGRAM SUMMARY'!CE47</f>
        <v>0</v>
      </c>
      <c r="CF183" s="250">
        <f>CF176*'YTD PROGRAM SUMMARY'!CF47</f>
        <v>0</v>
      </c>
      <c r="CG183" s="250">
        <f>CG176*'YTD PROGRAM SUMMARY'!CG47</f>
        <v>0</v>
      </c>
      <c r="CH183" s="251">
        <f>CH176*'YTD PROGRAM SUMMARY'!CH47</f>
        <v>0</v>
      </c>
    </row>
    <row r="184" spans="1:86" hidden="1" x14ac:dyDescent="0.3">
      <c r="A184" s="113"/>
      <c r="B184" s="295" t="s">
        <v>132</v>
      </c>
      <c r="C184" s="120">
        <f>IFERROR(C182/C73,0)</f>
        <v>0</v>
      </c>
      <c r="D184" s="120">
        <f t="shared" ref="D184:BO184" si="239">IFERROR(D182/D73,0)</f>
        <v>0</v>
      </c>
      <c r="E184" s="120">
        <f t="shared" si="239"/>
        <v>0</v>
      </c>
      <c r="F184" s="120">
        <f t="shared" si="239"/>
        <v>0</v>
      </c>
      <c r="G184" s="120">
        <f t="shared" si="239"/>
        <v>0</v>
      </c>
      <c r="H184" s="120">
        <f t="shared" si="239"/>
        <v>0</v>
      </c>
      <c r="I184" s="120">
        <f t="shared" si="239"/>
        <v>0</v>
      </c>
      <c r="J184" s="120">
        <f t="shared" si="239"/>
        <v>0</v>
      </c>
      <c r="K184" s="120">
        <f t="shared" si="239"/>
        <v>0</v>
      </c>
      <c r="L184" s="120">
        <f t="shared" si="239"/>
        <v>0</v>
      </c>
      <c r="M184" s="120">
        <f t="shared" si="239"/>
        <v>0</v>
      </c>
      <c r="N184" s="120">
        <f t="shared" si="239"/>
        <v>0</v>
      </c>
      <c r="O184" s="252">
        <f t="shared" si="239"/>
        <v>0</v>
      </c>
      <c r="P184" s="252">
        <f t="shared" si="239"/>
        <v>0</v>
      </c>
      <c r="Q184" s="252">
        <f t="shared" si="239"/>
        <v>0</v>
      </c>
      <c r="R184" s="252">
        <f t="shared" si="239"/>
        <v>0</v>
      </c>
      <c r="S184" s="252">
        <f t="shared" si="239"/>
        <v>0</v>
      </c>
      <c r="T184" s="252">
        <f t="shared" si="239"/>
        <v>0</v>
      </c>
      <c r="U184" s="252">
        <f t="shared" si="239"/>
        <v>0</v>
      </c>
      <c r="V184" s="252">
        <f t="shared" si="239"/>
        <v>0</v>
      </c>
      <c r="W184" s="252">
        <f t="shared" si="239"/>
        <v>0</v>
      </c>
      <c r="X184" s="252">
        <f t="shared" si="239"/>
        <v>0</v>
      </c>
      <c r="Y184" s="252">
        <f t="shared" si="239"/>
        <v>0</v>
      </c>
      <c r="Z184" s="252">
        <f t="shared" si="239"/>
        <v>0</v>
      </c>
      <c r="AA184" s="252">
        <f t="shared" si="239"/>
        <v>0</v>
      </c>
      <c r="AB184" s="252">
        <f t="shared" si="239"/>
        <v>0</v>
      </c>
      <c r="AC184" s="252">
        <f t="shared" si="239"/>
        <v>0</v>
      </c>
      <c r="AD184" s="252">
        <f t="shared" si="239"/>
        <v>0</v>
      </c>
      <c r="AE184" s="252">
        <f t="shared" si="239"/>
        <v>0</v>
      </c>
      <c r="AF184" s="252">
        <f t="shared" si="239"/>
        <v>0</v>
      </c>
      <c r="AG184" s="252">
        <f t="shared" si="239"/>
        <v>0</v>
      </c>
      <c r="AH184" s="252">
        <f t="shared" si="239"/>
        <v>0</v>
      </c>
      <c r="AI184" s="252">
        <f t="shared" si="239"/>
        <v>0</v>
      </c>
      <c r="AJ184" s="252">
        <f t="shared" si="239"/>
        <v>0</v>
      </c>
      <c r="AK184" s="252">
        <f t="shared" si="239"/>
        <v>0</v>
      </c>
      <c r="AL184" s="252">
        <f t="shared" si="239"/>
        <v>0</v>
      </c>
      <c r="AM184" s="252">
        <f t="shared" si="239"/>
        <v>0</v>
      </c>
      <c r="AN184" s="252">
        <f t="shared" si="239"/>
        <v>0</v>
      </c>
      <c r="AO184" s="252">
        <f t="shared" si="239"/>
        <v>0</v>
      </c>
      <c r="AP184" s="252">
        <f t="shared" si="239"/>
        <v>0</v>
      </c>
      <c r="AQ184" s="252">
        <f t="shared" si="239"/>
        <v>0</v>
      </c>
      <c r="AR184" s="252">
        <f t="shared" si="239"/>
        <v>0</v>
      </c>
      <c r="AS184" s="252">
        <f t="shared" si="239"/>
        <v>0</v>
      </c>
      <c r="AT184" s="252">
        <f t="shared" si="239"/>
        <v>0</v>
      </c>
      <c r="AU184" s="252">
        <f t="shared" si="239"/>
        <v>0</v>
      </c>
      <c r="AV184" s="252">
        <f t="shared" si="239"/>
        <v>0</v>
      </c>
      <c r="AW184" s="252">
        <f t="shared" si="239"/>
        <v>0</v>
      </c>
      <c r="AX184" s="252">
        <f t="shared" si="239"/>
        <v>0</v>
      </c>
      <c r="AY184" s="252">
        <f t="shared" si="239"/>
        <v>0</v>
      </c>
      <c r="AZ184" s="252">
        <f t="shared" si="239"/>
        <v>0</v>
      </c>
      <c r="BA184" s="252">
        <f t="shared" si="239"/>
        <v>0</v>
      </c>
      <c r="BB184" s="252">
        <f t="shared" si="239"/>
        <v>0</v>
      </c>
      <c r="BC184" s="252">
        <f t="shared" si="239"/>
        <v>0</v>
      </c>
      <c r="BD184" s="252">
        <f t="shared" si="239"/>
        <v>0</v>
      </c>
      <c r="BE184" s="252">
        <f t="shared" si="239"/>
        <v>0</v>
      </c>
      <c r="BF184" s="252">
        <f t="shared" si="239"/>
        <v>0</v>
      </c>
      <c r="BG184" s="252">
        <f t="shared" si="239"/>
        <v>0</v>
      </c>
      <c r="BH184" s="252">
        <f t="shared" si="239"/>
        <v>0</v>
      </c>
      <c r="BI184" s="252">
        <f t="shared" si="239"/>
        <v>0</v>
      </c>
      <c r="BJ184" s="252">
        <f t="shared" si="239"/>
        <v>0</v>
      </c>
      <c r="BK184" s="252">
        <f t="shared" si="239"/>
        <v>0</v>
      </c>
      <c r="BL184" s="252">
        <f t="shared" si="239"/>
        <v>0</v>
      </c>
      <c r="BM184" s="252">
        <f t="shared" si="239"/>
        <v>0</v>
      </c>
      <c r="BN184" s="252">
        <f t="shared" si="239"/>
        <v>0</v>
      </c>
      <c r="BO184" s="252">
        <f t="shared" si="239"/>
        <v>0</v>
      </c>
      <c r="BP184" s="252">
        <f t="shared" ref="BP184:CH184" si="240">IFERROR(BP182/BP73,0)</f>
        <v>0</v>
      </c>
      <c r="BQ184" s="252">
        <f t="shared" si="240"/>
        <v>0</v>
      </c>
      <c r="BR184" s="252">
        <f t="shared" si="240"/>
        <v>0</v>
      </c>
      <c r="BS184" s="252">
        <f t="shared" si="240"/>
        <v>0</v>
      </c>
      <c r="BT184" s="252">
        <f t="shared" si="240"/>
        <v>0</v>
      </c>
      <c r="BU184" s="252">
        <f t="shared" si="240"/>
        <v>0</v>
      </c>
      <c r="BV184" s="252">
        <f t="shared" si="240"/>
        <v>0</v>
      </c>
      <c r="BW184" s="252">
        <f t="shared" si="240"/>
        <v>0</v>
      </c>
      <c r="BX184" s="252">
        <f t="shared" si="240"/>
        <v>0</v>
      </c>
      <c r="BY184" s="252">
        <f t="shared" si="240"/>
        <v>0</v>
      </c>
      <c r="BZ184" s="252">
        <f t="shared" si="240"/>
        <v>0</v>
      </c>
      <c r="CA184" s="252">
        <f t="shared" si="240"/>
        <v>0</v>
      </c>
      <c r="CB184" s="252">
        <f t="shared" si="240"/>
        <v>0</v>
      </c>
      <c r="CC184" s="252">
        <f t="shared" si="240"/>
        <v>0</v>
      </c>
      <c r="CD184" s="252">
        <f t="shared" si="240"/>
        <v>0</v>
      </c>
      <c r="CE184" s="252">
        <f t="shared" si="240"/>
        <v>0</v>
      </c>
      <c r="CF184" s="252">
        <f t="shared" si="240"/>
        <v>0</v>
      </c>
      <c r="CG184" s="252">
        <f t="shared" si="240"/>
        <v>0</v>
      </c>
      <c r="CH184" s="260">
        <f t="shared" si="240"/>
        <v>0</v>
      </c>
    </row>
    <row r="185" spans="1:86" ht="15" hidden="1" thickBot="1" x14ac:dyDescent="0.35">
      <c r="A185" s="113"/>
      <c r="B185" s="96" t="s">
        <v>133</v>
      </c>
      <c r="C185" s="121">
        <f>IFERROR(C183/C73,0)</f>
        <v>0</v>
      </c>
      <c r="D185" s="121">
        <f t="shared" ref="D185:BO185" si="241">IFERROR(D183/D73,0)</f>
        <v>0</v>
      </c>
      <c r="E185" s="121">
        <f t="shared" si="241"/>
        <v>0</v>
      </c>
      <c r="F185" s="121">
        <f t="shared" si="241"/>
        <v>0</v>
      </c>
      <c r="G185" s="121">
        <f t="shared" si="241"/>
        <v>0</v>
      </c>
      <c r="H185" s="121">
        <f t="shared" si="241"/>
        <v>0</v>
      </c>
      <c r="I185" s="121">
        <f t="shared" si="241"/>
        <v>0</v>
      </c>
      <c r="J185" s="121">
        <f t="shared" si="241"/>
        <v>0</v>
      </c>
      <c r="K185" s="121">
        <f t="shared" si="241"/>
        <v>0</v>
      </c>
      <c r="L185" s="121">
        <f t="shared" si="241"/>
        <v>0</v>
      </c>
      <c r="M185" s="121">
        <f t="shared" si="241"/>
        <v>0</v>
      </c>
      <c r="N185" s="121">
        <f t="shared" si="241"/>
        <v>0</v>
      </c>
      <c r="O185" s="253">
        <f t="shared" si="241"/>
        <v>0</v>
      </c>
      <c r="P185" s="253">
        <f t="shared" si="241"/>
        <v>0</v>
      </c>
      <c r="Q185" s="253">
        <f t="shared" si="241"/>
        <v>0</v>
      </c>
      <c r="R185" s="253">
        <f t="shared" si="241"/>
        <v>0</v>
      </c>
      <c r="S185" s="253">
        <f t="shared" si="241"/>
        <v>0</v>
      </c>
      <c r="T185" s="253">
        <f t="shared" si="241"/>
        <v>0</v>
      </c>
      <c r="U185" s="253">
        <f t="shared" si="241"/>
        <v>0</v>
      </c>
      <c r="V185" s="253">
        <f t="shared" si="241"/>
        <v>0</v>
      </c>
      <c r="W185" s="253">
        <f t="shared" si="241"/>
        <v>0</v>
      </c>
      <c r="X185" s="253">
        <f t="shared" si="241"/>
        <v>0</v>
      </c>
      <c r="Y185" s="253">
        <f t="shared" si="241"/>
        <v>0</v>
      </c>
      <c r="Z185" s="253">
        <f t="shared" si="241"/>
        <v>0</v>
      </c>
      <c r="AA185" s="253">
        <f t="shared" si="241"/>
        <v>0</v>
      </c>
      <c r="AB185" s="253">
        <f t="shared" si="241"/>
        <v>0</v>
      </c>
      <c r="AC185" s="253">
        <f t="shared" si="241"/>
        <v>0</v>
      </c>
      <c r="AD185" s="253">
        <f t="shared" si="241"/>
        <v>0</v>
      </c>
      <c r="AE185" s="253">
        <f t="shared" si="241"/>
        <v>0</v>
      </c>
      <c r="AF185" s="253">
        <f t="shared" si="241"/>
        <v>0</v>
      </c>
      <c r="AG185" s="253">
        <f t="shared" si="241"/>
        <v>0</v>
      </c>
      <c r="AH185" s="253">
        <f t="shared" si="241"/>
        <v>0</v>
      </c>
      <c r="AI185" s="253">
        <f t="shared" si="241"/>
        <v>0</v>
      </c>
      <c r="AJ185" s="253">
        <f t="shared" si="241"/>
        <v>0</v>
      </c>
      <c r="AK185" s="253">
        <f t="shared" si="241"/>
        <v>0</v>
      </c>
      <c r="AL185" s="253">
        <f t="shared" si="241"/>
        <v>0</v>
      </c>
      <c r="AM185" s="253">
        <f t="shared" si="241"/>
        <v>0</v>
      </c>
      <c r="AN185" s="253">
        <f t="shared" si="241"/>
        <v>0</v>
      </c>
      <c r="AO185" s="253">
        <f t="shared" si="241"/>
        <v>0</v>
      </c>
      <c r="AP185" s="253">
        <f t="shared" si="241"/>
        <v>0</v>
      </c>
      <c r="AQ185" s="253">
        <f t="shared" si="241"/>
        <v>0</v>
      </c>
      <c r="AR185" s="253">
        <f t="shared" si="241"/>
        <v>0</v>
      </c>
      <c r="AS185" s="253">
        <f t="shared" si="241"/>
        <v>0</v>
      </c>
      <c r="AT185" s="253">
        <f t="shared" si="241"/>
        <v>0</v>
      </c>
      <c r="AU185" s="253">
        <f t="shared" si="241"/>
        <v>0</v>
      </c>
      <c r="AV185" s="253">
        <f t="shared" si="241"/>
        <v>0</v>
      </c>
      <c r="AW185" s="253">
        <f t="shared" si="241"/>
        <v>0</v>
      </c>
      <c r="AX185" s="253">
        <f t="shared" si="241"/>
        <v>0</v>
      </c>
      <c r="AY185" s="253">
        <f t="shared" si="241"/>
        <v>0</v>
      </c>
      <c r="AZ185" s="253">
        <f t="shared" si="241"/>
        <v>0</v>
      </c>
      <c r="BA185" s="253">
        <f t="shared" si="241"/>
        <v>0</v>
      </c>
      <c r="BB185" s="253">
        <f t="shared" si="241"/>
        <v>0</v>
      </c>
      <c r="BC185" s="253">
        <f t="shared" si="241"/>
        <v>0</v>
      </c>
      <c r="BD185" s="253">
        <f t="shared" si="241"/>
        <v>0</v>
      </c>
      <c r="BE185" s="253">
        <f t="shared" si="241"/>
        <v>0</v>
      </c>
      <c r="BF185" s="253">
        <f t="shared" si="241"/>
        <v>0</v>
      </c>
      <c r="BG185" s="253">
        <f t="shared" si="241"/>
        <v>0</v>
      </c>
      <c r="BH185" s="253">
        <f t="shared" si="241"/>
        <v>0</v>
      </c>
      <c r="BI185" s="253">
        <f t="shared" si="241"/>
        <v>0</v>
      </c>
      <c r="BJ185" s="253">
        <f t="shared" si="241"/>
        <v>0</v>
      </c>
      <c r="BK185" s="253">
        <f t="shared" si="241"/>
        <v>0</v>
      </c>
      <c r="BL185" s="253">
        <f t="shared" si="241"/>
        <v>0</v>
      </c>
      <c r="BM185" s="253">
        <f t="shared" si="241"/>
        <v>0</v>
      </c>
      <c r="BN185" s="253">
        <f t="shared" si="241"/>
        <v>0</v>
      </c>
      <c r="BO185" s="253">
        <f t="shared" si="241"/>
        <v>0</v>
      </c>
      <c r="BP185" s="253">
        <f t="shared" ref="BP185:CH185" si="242">IFERROR(BP183/BP73,0)</f>
        <v>0</v>
      </c>
      <c r="BQ185" s="253">
        <f t="shared" si="242"/>
        <v>0</v>
      </c>
      <c r="BR185" s="253">
        <f t="shared" si="242"/>
        <v>0</v>
      </c>
      <c r="BS185" s="253">
        <f t="shared" si="242"/>
        <v>0</v>
      </c>
      <c r="BT185" s="253">
        <f t="shared" si="242"/>
        <v>0</v>
      </c>
      <c r="BU185" s="253">
        <f t="shared" si="242"/>
        <v>0</v>
      </c>
      <c r="BV185" s="253">
        <f t="shared" si="242"/>
        <v>0</v>
      </c>
      <c r="BW185" s="253">
        <f t="shared" si="242"/>
        <v>0</v>
      </c>
      <c r="BX185" s="253">
        <f t="shared" si="242"/>
        <v>0</v>
      </c>
      <c r="BY185" s="253">
        <f t="shared" si="242"/>
        <v>0</v>
      </c>
      <c r="BZ185" s="253">
        <f t="shared" si="242"/>
        <v>0</v>
      </c>
      <c r="CA185" s="253">
        <f t="shared" si="242"/>
        <v>0</v>
      </c>
      <c r="CB185" s="253">
        <f t="shared" si="242"/>
        <v>0</v>
      </c>
      <c r="CC185" s="253">
        <f t="shared" si="242"/>
        <v>0</v>
      </c>
      <c r="CD185" s="253">
        <f t="shared" si="242"/>
        <v>0</v>
      </c>
      <c r="CE185" s="253">
        <f t="shared" si="242"/>
        <v>0</v>
      </c>
      <c r="CF185" s="253">
        <f t="shared" si="242"/>
        <v>0</v>
      </c>
      <c r="CG185" s="253">
        <f t="shared" si="242"/>
        <v>0</v>
      </c>
      <c r="CH185" s="254">
        <f t="shared" si="242"/>
        <v>0</v>
      </c>
    </row>
    <row r="186" spans="1:86" ht="15" hidden="1" thickBot="1" x14ac:dyDescent="0.35">
      <c r="A186" s="113"/>
      <c r="B186" s="302" t="s">
        <v>134</v>
      </c>
      <c r="C186" s="123">
        <f>C184+C185</f>
        <v>0</v>
      </c>
      <c r="D186" s="123">
        <f t="shared" ref="D186:BO186" si="243">D184+D185</f>
        <v>0</v>
      </c>
      <c r="E186" s="124">
        <f t="shared" si="243"/>
        <v>0</v>
      </c>
      <c r="F186" s="124">
        <f t="shared" si="243"/>
        <v>0</v>
      </c>
      <c r="G186" s="124">
        <f t="shared" si="243"/>
        <v>0</v>
      </c>
      <c r="H186" s="124">
        <f t="shared" si="243"/>
        <v>0</v>
      </c>
      <c r="I186" s="124">
        <f t="shared" si="243"/>
        <v>0</v>
      </c>
      <c r="J186" s="124">
        <f t="shared" si="243"/>
        <v>0</v>
      </c>
      <c r="K186" s="124">
        <f t="shared" si="243"/>
        <v>0</v>
      </c>
      <c r="L186" s="124">
        <f t="shared" si="243"/>
        <v>0</v>
      </c>
      <c r="M186" s="125">
        <f t="shared" si="243"/>
        <v>0</v>
      </c>
      <c r="N186" s="134">
        <f t="shared" si="243"/>
        <v>0</v>
      </c>
      <c r="O186" s="255">
        <f t="shared" si="243"/>
        <v>0</v>
      </c>
      <c r="P186" s="255">
        <f t="shared" si="243"/>
        <v>0</v>
      </c>
      <c r="Q186" s="256">
        <f t="shared" si="243"/>
        <v>0</v>
      </c>
      <c r="R186" s="256">
        <f t="shared" si="243"/>
        <v>0</v>
      </c>
      <c r="S186" s="256">
        <f t="shared" si="243"/>
        <v>0</v>
      </c>
      <c r="T186" s="256">
        <f t="shared" si="243"/>
        <v>0</v>
      </c>
      <c r="U186" s="256">
        <f t="shared" si="243"/>
        <v>0</v>
      </c>
      <c r="V186" s="256">
        <f t="shared" si="243"/>
        <v>0</v>
      </c>
      <c r="W186" s="256">
        <f t="shared" si="243"/>
        <v>0</v>
      </c>
      <c r="X186" s="256">
        <f t="shared" si="243"/>
        <v>0</v>
      </c>
      <c r="Y186" s="273">
        <f t="shared" si="243"/>
        <v>0</v>
      </c>
      <c r="Z186" s="273">
        <f t="shared" si="243"/>
        <v>0</v>
      </c>
      <c r="AA186" s="255">
        <f t="shared" si="243"/>
        <v>0</v>
      </c>
      <c r="AB186" s="255">
        <f t="shared" si="243"/>
        <v>0</v>
      </c>
      <c r="AC186" s="256">
        <f t="shared" si="243"/>
        <v>0</v>
      </c>
      <c r="AD186" s="256">
        <f t="shared" si="243"/>
        <v>0</v>
      </c>
      <c r="AE186" s="256">
        <f t="shared" si="243"/>
        <v>0</v>
      </c>
      <c r="AF186" s="256">
        <f t="shared" si="243"/>
        <v>0</v>
      </c>
      <c r="AG186" s="256">
        <f t="shared" si="243"/>
        <v>0</v>
      </c>
      <c r="AH186" s="256">
        <f t="shared" si="243"/>
        <v>0</v>
      </c>
      <c r="AI186" s="256">
        <f t="shared" si="243"/>
        <v>0</v>
      </c>
      <c r="AJ186" s="256">
        <f t="shared" si="243"/>
        <v>0</v>
      </c>
      <c r="AK186" s="273">
        <f t="shared" si="243"/>
        <v>0</v>
      </c>
      <c r="AL186" s="273">
        <f t="shared" si="243"/>
        <v>0</v>
      </c>
      <c r="AM186" s="255">
        <f t="shared" si="243"/>
        <v>0</v>
      </c>
      <c r="AN186" s="255">
        <f t="shared" si="243"/>
        <v>0</v>
      </c>
      <c r="AO186" s="256">
        <f t="shared" si="243"/>
        <v>0</v>
      </c>
      <c r="AP186" s="256">
        <f t="shared" si="243"/>
        <v>0</v>
      </c>
      <c r="AQ186" s="256">
        <f t="shared" si="243"/>
        <v>0</v>
      </c>
      <c r="AR186" s="256">
        <f t="shared" si="243"/>
        <v>0</v>
      </c>
      <c r="AS186" s="256">
        <f t="shared" si="243"/>
        <v>0</v>
      </c>
      <c r="AT186" s="256">
        <f t="shared" si="243"/>
        <v>0</v>
      </c>
      <c r="AU186" s="256">
        <f t="shared" si="243"/>
        <v>0</v>
      </c>
      <c r="AV186" s="256">
        <f t="shared" si="243"/>
        <v>0</v>
      </c>
      <c r="AW186" s="273">
        <f t="shared" si="243"/>
        <v>0</v>
      </c>
      <c r="AX186" s="273">
        <f t="shared" si="243"/>
        <v>0</v>
      </c>
      <c r="AY186" s="255">
        <f t="shared" si="243"/>
        <v>0</v>
      </c>
      <c r="AZ186" s="255">
        <f t="shared" si="243"/>
        <v>0</v>
      </c>
      <c r="BA186" s="256">
        <f t="shared" si="243"/>
        <v>0</v>
      </c>
      <c r="BB186" s="256">
        <f t="shared" si="243"/>
        <v>0</v>
      </c>
      <c r="BC186" s="256">
        <f t="shared" si="243"/>
        <v>0</v>
      </c>
      <c r="BD186" s="256">
        <f t="shared" si="243"/>
        <v>0</v>
      </c>
      <c r="BE186" s="256">
        <f t="shared" si="243"/>
        <v>0</v>
      </c>
      <c r="BF186" s="256">
        <f t="shared" si="243"/>
        <v>0</v>
      </c>
      <c r="BG186" s="256">
        <f t="shared" si="243"/>
        <v>0</v>
      </c>
      <c r="BH186" s="256">
        <f t="shared" si="243"/>
        <v>0</v>
      </c>
      <c r="BI186" s="273">
        <f t="shared" si="243"/>
        <v>0</v>
      </c>
      <c r="BJ186" s="273">
        <f t="shared" si="243"/>
        <v>0</v>
      </c>
      <c r="BK186" s="255">
        <f t="shared" si="243"/>
        <v>0</v>
      </c>
      <c r="BL186" s="255">
        <f t="shared" si="243"/>
        <v>0</v>
      </c>
      <c r="BM186" s="256">
        <f t="shared" si="243"/>
        <v>0</v>
      </c>
      <c r="BN186" s="256">
        <f t="shared" si="243"/>
        <v>0</v>
      </c>
      <c r="BO186" s="256">
        <f t="shared" si="243"/>
        <v>0</v>
      </c>
      <c r="BP186" s="256">
        <f t="shared" ref="BP186:CH186" si="244">BP184+BP185</f>
        <v>0</v>
      </c>
      <c r="BQ186" s="256">
        <f t="shared" si="244"/>
        <v>0</v>
      </c>
      <c r="BR186" s="256">
        <f t="shared" si="244"/>
        <v>0</v>
      </c>
      <c r="BS186" s="256">
        <f t="shared" si="244"/>
        <v>0</v>
      </c>
      <c r="BT186" s="256">
        <f t="shared" si="244"/>
        <v>0</v>
      </c>
      <c r="BU186" s="273">
        <f t="shared" si="244"/>
        <v>0</v>
      </c>
      <c r="BV186" s="273">
        <f t="shared" si="244"/>
        <v>0</v>
      </c>
      <c r="BW186" s="255">
        <f t="shared" si="244"/>
        <v>0</v>
      </c>
      <c r="BX186" s="255">
        <f t="shared" si="244"/>
        <v>0</v>
      </c>
      <c r="BY186" s="256">
        <f t="shared" si="244"/>
        <v>0</v>
      </c>
      <c r="BZ186" s="256">
        <f t="shared" si="244"/>
        <v>0</v>
      </c>
      <c r="CA186" s="256">
        <f t="shared" si="244"/>
        <v>0</v>
      </c>
      <c r="CB186" s="256">
        <f t="shared" si="244"/>
        <v>0</v>
      </c>
      <c r="CC186" s="256">
        <f t="shared" si="244"/>
        <v>0</v>
      </c>
      <c r="CD186" s="256">
        <f t="shared" si="244"/>
        <v>0</v>
      </c>
      <c r="CE186" s="256">
        <f t="shared" si="244"/>
        <v>0</v>
      </c>
      <c r="CF186" s="256">
        <f t="shared" si="244"/>
        <v>0</v>
      </c>
      <c r="CG186" s="273">
        <f t="shared" si="244"/>
        <v>0</v>
      </c>
      <c r="CH186" s="308">
        <f t="shared" si="244"/>
        <v>0</v>
      </c>
    </row>
    <row r="187" spans="1:86" ht="15" hidden="1" thickBot="1" x14ac:dyDescent="0.35">
      <c r="A187" s="113"/>
      <c r="B187" s="113"/>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row>
    <row r="188" spans="1:86" ht="15" hidden="1" thickBot="1" x14ac:dyDescent="0.35">
      <c r="A188" s="113"/>
      <c r="B188" s="301" t="s">
        <v>37</v>
      </c>
      <c r="C188" s="174">
        <f>C$4</f>
        <v>44927</v>
      </c>
      <c r="D188" s="174">
        <f t="shared" ref="D188:BO188" si="245">D$4</f>
        <v>44958</v>
      </c>
      <c r="E188" s="174">
        <f t="shared" si="245"/>
        <v>44986</v>
      </c>
      <c r="F188" s="174">
        <f t="shared" si="245"/>
        <v>45017</v>
      </c>
      <c r="G188" s="174">
        <f t="shared" si="245"/>
        <v>45047</v>
      </c>
      <c r="H188" s="174">
        <f t="shared" si="245"/>
        <v>45078</v>
      </c>
      <c r="I188" s="174">
        <f t="shared" si="245"/>
        <v>45108</v>
      </c>
      <c r="J188" s="174">
        <f t="shared" si="245"/>
        <v>45139</v>
      </c>
      <c r="K188" s="174">
        <f t="shared" si="245"/>
        <v>45170</v>
      </c>
      <c r="L188" s="174">
        <f t="shared" si="245"/>
        <v>45200</v>
      </c>
      <c r="M188" s="174">
        <f t="shared" si="245"/>
        <v>45231</v>
      </c>
      <c r="N188" s="174">
        <f t="shared" si="245"/>
        <v>45261</v>
      </c>
      <c r="O188" s="174">
        <f t="shared" si="245"/>
        <v>45292</v>
      </c>
      <c r="P188" s="174">
        <f t="shared" si="245"/>
        <v>45323</v>
      </c>
      <c r="Q188" s="174">
        <f t="shared" si="245"/>
        <v>45352</v>
      </c>
      <c r="R188" s="174">
        <f t="shared" si="245"/>
        <v>45383</v>
      </c>
      <c r="S188" s="174">
        <f t="shared" si="245"/>
        <v>45413</v>
      </c>
      <c r="T188" s="174">
        <f t="shared" si="245"/>
        <v>45444</v>
      </c>
      <c r="U188" s="174">
        <f t="shared" si="245"/>
        <v>45474</v>
      </c>
      <c r="V188" s="174">
        <f t="shared" si="245"/>
        <v>45505</v>
      </c>
      <c r="W188" s="174">
        <f t="shared" si="245"/>
        <v>45536</v>
      </c>
      <c r="X188" s="174">
        <f t="shared" si="245"/>
        <v>45566</v>
      </c>
      <c r="Y188" s="174">
        <f t="shared" si="245"/>
        <v>45597</v>
      </c>
      <c r="Z188" s="174">
        <f t="shared" si="245"/>
        <v>45627</v>
      </c>
      <c r="AA188" s="174">
        <f t="shared" si="245"/>
        <v>45658</v>
      </c>
      <c r="AB188" s="174">
        <f t="shared" si="245"/>
        <v>45689</v>
      </c>
      <c r="AC188" s="174">
        <f t="shared" si="245"/>
        <v>45717</v>
      </c>
      <c r="AD188" s="174">
        <f t="shared" si="245"/>
        <v>45748</v>
      </c>
      <c r="AE188" s="174">
        <f t="shared" si="245"/>
        <v>45778</v>
      </c>
      <c r="AF188" s="174">
        <f t="shared" si="245"/>
        <v>45809</v>
      </c>
      <c r="AG188" s="174">
        <f t="shared" si="245"/>
        <v>45839</v>
      </c>
      <c r="AH188" s="174">
        <f t="shared" si="245"/>
        <v>45870</v>
      </c>
      <c r="AI188" s="174">
        <f t="shared" si="245"/>
        <v>45901</v>
      </c>
      <c r="AJ188" s="174">
        <f t="shared" si="245"/>
        <v>45931</v>
      </c>
      <c r="AK188" s="174">
        <f t="shared" si="245"/>
        <v>45962</v>
      </c>
      <c r="AL188" s="174">
        <f t="shared" si="245"/>
        <v>45992</v>
      </c>
      <c r="AM188" s="174">
        <f t="shared" si="245"/>
        <v>46023</v>
      </c>
      <c r="AN188" s="174">
        <f t="shared" si="245"/>
        <v>46054</v>
      </c>
      <c r="AO188" s="174">
        <f t="shared" si="245"/>
        <v>46082</v>
      </c>
      <c r="AP188" s="174">
        <f t="shared" si="245"/>
        <v>46113</v>
      </c>
      <c r="AQ188" s="174">
        <f t="shared" si="245"/>
        <v>46143</v>
      </c>
      <c r="AR188" s="174">
        <f t="shared" si="245"/>
        <v>46174</v>
      </c>
      <c r="AS188" s="174">
        <f t="shared" si="245"/>
        <v>46204</v>
      </c>
      <c r="AT188" s="174">
        <f t="shared" si="245"/>
        <v>46235</v>
      </c>
      <c r="AU188" s="174">
        <f t="shared" si="245"/>
        <v>46266</v>
      </c>
      <c r="AV188" s="174">
        <f t="shared" si="245"/>
        <v>46296</v>
      </c>
      <c r="AW188" s="174">
        <f t="shared" si="245"/>
        <v>46327</v>
      </c>
      <c r="AX188" s="174">
        <f t="shared" si="245"/>
        <v>46357</v>
      </c>
      <c r="AY188" s="174">
        <f t="shared" si="245"/>
        <v>46388</v>
      </c>
      <c r="AZ188" s="174">
        <f t="shared" si="245"/>
        <v>46419</v>
      </c>
      <c r="BA188" s="174">
        <f t="shared" si="245"/>
        <v>46447</v>
      </c>
      <c r="BB188" s="174">
        <f t="shared" si="245"/>
        <v>46478</v>
      </c>
      <c r="BC188" s="174">
        <f t="shared" si="245"/>
        <v>46508</v>
      </c>
      <c r="BD188" s="174">
        <f t="shared" si="245"/>
        <v>46539</v>
      </c>
      <c r="BE188" s="174">
        <f t="shared" si="245"/>
        <v>46569</v>
      </c>
      <c r="BF188" s="174">
        <f t="shared" si="245"/>
        <v>46600</v>
      </c>
      <c r="BG188" s="174">
        <f t="shared" si="245"/>
        <v>46631</v>
      </c>
      <c r="BH188" s="174">
        <f t="shared" si="245"/>
        <v>46661</v>
      </c>
      <c r="BI188" s="174">
        <f t="shared" si="245"/>
        <v>46692</v>
      </c>
      <c r="BJ188" s="174">
        <f t="shared" si="245"/>
        <v>46722</v>
      </c>
      <c r="BK188" s="174">
        <f t="shared" si="245"/>
        <v>46753</v>
      </c>
      <c r="BL188" s="174">
        <f t="shared" si="245"/>
        <v>46784</v>
      </c>
      <c r="BM188" s="174">
        <f t="shared" si="245"/>
        <v>46813</v>
      </c>
      <c r="BN188" s="174">
        <f t="shared" si="245"/>
        <v>46844</v>
      </c>
      <c r="BO188" s="174">
        <f t="shared" si="245"/>
        <v>46874</v>
      </c>
      <c r="BP188" s="174">
        <f t="shared" ref="BP188:CH188" si="246">BP$4</f>
        <v>46905</v>
      </c>
      <c r="BQ188" s="174">
        <f t="shared" si="246"/>
        <v>46935</v>
      </c>
      <c r="BR188" s="174">
        <f t="shared" si="246"/>
        <v>46966</v>
      </c>
      <c r="BS188" s="174">
        <f t="shared" si="246"/>
        <v>46997</v>
      </c>
      <c r="BT188" s="174">
        <f t="shared" si="246"/>
        <v>47027</v>
      </c>
      <c r="BU188" s="174">
        <f t="shared" si="246"/>
        <v>47058</v>
      </c>
      <c r="BV188" s="174">
        <f t="shared" si="246"/>
        <v>47088</v>
      </c>
      <c r="BW188" s="174">
        <f t="shared" si="246"/>
        <v>47119</v>
      </c>
      <c r="BX188" s="174">
        <f t="shared" si="246"/>
        <v>47150</v>
      </c>
      <c r="BY188" s="174">
        <f t="shared" si="246"/>
        <v>47178</v>
      </c>
      <c r="BZ188" s="174">
        <f t="shared" si="246"/>
        <v>47209</v>
      </c>
      <c r="CA188" s="174">
        <f t="shared" si="246"/>
        <v>47239</v>
      </c>
      <c r="CB188" s="174">
        <f t="shared" si="246"/>
        <v>47270</v>
      </c>
      <c r="CC188" s="174">
        <f t="shared" si="246"/>
        <v>47300</v>
      </c>
      <c r="CD188" s="174">
        <f t="shared" si="246"/>
        <v>47331</v>
      </c>
      <c r="CE188" s="174">
        <f t="shared" si="246"/>
        <v>47362</v>
      </c>
      <c r="CF188" s="174">
        <f t="shared" si="246"/>
        <v>47392</v>
      </c>
      <c r="CG188" s="174">
        <f t="shared" si="246"/>
        <v>47423</v>
      </c>
      <c r="CH188" s="175">
        <f t="shared" si="246"/>
        <v>47453</v>
      </c>
    </row>
    <row r="189" spans="1:86" hidden="1" x14ac:dyDescent="0.3">
      <c r="A189" s="113"/>
      <c r="B189" s="295" t="s">
        <v>135</v>
      </c>
      <c r="C189" s="126">
        <f>C157*'YTD PROGRAM SUMMARY'!C48</f>
        <v>0</v>
      </c>
      <c r="D189" s="126">
        <f>D157*'YTD PROGRAM SUMMARY'!D48</f>
        <v>0</v>
      </c>
      <c r="E189" s="126">
        <f>E157*'YTD PROGRAM SUMMARY'!E48</f>
        <v>0</v>
      </c>
      <c r="F189" s="126">
        <f>F157*'YTD PROGRAM SUMMARY'!F48</f>
        <v>0</v>
      </c>
      <c r="G189" s="126">
        <f>G157*'YTD PROGRAM SUMMARY'!G48</f>
        <v>0</v>
      </c>
      <c r="H189" s="126">
        <f>H157*'YTD PROGRAM SUMMARY'!H48</f>
        <v>0</v>
      </c>
      <c r="I189" s="126">
        <f>I157*'YTD PROGRAM SUMMARY'!I48</f>
        <v>0</v>
      </c>
      <c r="J189" s="126">
        <f>J157*'YTD PROGRAM SUMMARY'!J48</f>
        <v>0</v>
      </c>
      <c r="K189" s="126">
        <f>K157*'YTD PROGRAM SUMMARY'!K48</f>
        <v>0</v>
      </c>
      <c r="L189" s="126">
        <f>L157*'YTD PROGRAM SUMMARY'!L48</f>
        <v>0</v>
      </c>
      <c r="M189" s="126">
        <f>M157*'YTD PROGRAM SUMMARY'!M48</f>
        <v>0</v>
      </c>
      <c r="N189" s="126">
        <f>N157*'YTD PROGRAM SUMMARY'!N48</f>
        <v>0</v>
      </c>
      <c r="O189" s="258">
        <f>O157*'YTD PROGRAM SUMMARY'!O48</f>
        <v>0</v>
      </c>
      <c r="P189" s="258">
        <f>P157*'YTD PROGRAM SUMMARY'!P48</f>
        <v>0</v>
      </c>
      <c r="Q189" s="258">
        <f>Q157*'YTD PROGRAM SUMMARY'!Q48</f>
        <v>0</v>
      </c>
      <c r="R189" s="258">
        <f>R157*'YTD PROGRAM SUMMARY'!R48</f>
        <v>0</v>
      </c>
      <c r="S189" s="258">
        <f>S157*'YTD PROGRAM SUMMARY'!S48</f>
        <v>0</v>
      </c>
      <c r="T189" s="258">
        <f>T157*'YTD PROGRAM SUMMARY'!T48</f>
        <v>0</v>
      </c>
      <c r="U189" s="258">
        <f>U157*'YTD PROGRAM SUMMARY'!U48</f>
        <v>0</v>
      </c>
      <c r="V189" s="258">
        <f>V157*'YTD PROGRAM SUMMARY'!V48</f>
        <v>0</v>
      </c>
      <c r="W189" s="258">
        <f>W157*'YTD PROGRAM SUMMARY'!W48</f>
        <v>0</v>
      </c>
      <c r="X189" s="258">
        <f>X157*'YTD PROGRAM SUMMARY'!X48</f>
        <v>0</v>
      </c>
      <c r="Y189" s="258">
        <f>Y157*'YTD PROGRAM SUMMARY'!Y48</f>
        <v>0</v>
      </c>
      <c r="Z189" s="258">
        <f>Z157*'YTD PROGRAM SUMMARY'!Z48</f>
        <v>0</v>
      </c>
      <c r="AA189" s="258">
        <f>AA157*'YTD PROGRAM SUMMARY'!AA48</f>
        <v>0</v>
      </c>
      <c r="AB189" s="258">
        <f>AB157*'YTD PROGRAM SUMMARY'!AB48</f>
        <v>0</v>
      </c>
      <c r="AC189" s="258">
        <f>AC157*'YTD PROGRAM SUMMARY'!AC48</f>
        <v>0</v>
      </c>
      <c r="AD189" s="258">
        <f>AD157*'YTD PROGRAM SUMMARY'!AD48</f>
        <v>0</v>
      </c>
      <c r="AE189" s="258">
        <f>AE157*'YTD PROGRAM SUMMARY'!AE48</f>
        <v>0</v>
      </c>
      <c r="AF189" s="258">
        <f>AF157*'YTD PROGRAM SUMMARY'!AF48</f>
        <v>0</v>
      </c>
      <c r="AG189" s="258">
        <f>AG157*'YTD PROGRAM SUMMARY'!AG48</f>
        <v>0</v>
      </c>
      <c r="AH189" s="258">
        <f>AH157*'YTD PROGRAM SUMMARY'!AH48</f>
        <v>0</v>
      </c>
      <c r="AI189" s="258">
        <f>AI157*'YTD PROGRAM SUMMARY'!AI48</f>
        <v>0</v>
      </c>
      <c r="AJ189" s="258">
        <f>AJ157*'YTD PROGRAM SUMMARY'!AJ48</f>
        <v>0</v>
      </c>
      <c r="AK189" s="258">
        <f>AK157*'YTD PROGRAM SUMMARY'!AK48</f>
        <v>0</v>
      </c>
      <c r="AL189" s="258">
        <f>AL157*'YTD PROGRAM SUMMARY'!AL48</f>
        <v>0</v>
      </c>
      <c r="AM189" s="258">
        <f>AM157*'YTD PROGRAM SUMMARY'!AM48</f>
        <v>0</v>
      </c>
      <c r="AN189" s="258">
        <f>AN157*'YTD PROGRAM SUMMARY'!AN48</f>
        <v>0</v>
      </c>
      <c r="AO189" s="258">
        <f>AO157*'YTD PROGRAM SUMMARY'!AO48</f>
        <v>0</v>
      </c>
      <c r="AP189" s="258">
        <f>AP157*'YTD PROGRAM SUMMARY'!AP48</f>
        <v>0</v>
      </c>
      <c r="AQ189" s="258">
        <f>AQ157*'YTD PROGRAM SUMMARY'!AQ48</f>
        <v>0</v>
      </c>
      <c r="AR189" s="258">
        <f>AR157*'YTD PROGRAM SUMMARY'!AR48</f>
        <v>0</v>
      </c>
      <c r="AS189" s="258">
        <f>AS157*'YTD PROGRAM SUMMARY'!AS48</f>
        <v>0</v>
      </c>
      <c r="AT189" s="258">
        <f>AT157*'YTD PROGRAM SUMMARY'!AT48</f>
        <v>0</v>
      </c>
      <c r="AU189" s="258">
        <f>AU157*'YTD PROGRAM SUMMARY'!AU48</f>
        <v>0</v>
      </c>
      <c r="AV189" s="258">
        <f>AV157*'YTD PROGRAM SUMMARY'!AV48</f>
        <v>0</v>
      </c>
      <c r="AW189" s="258">
        <f>AW157*'YTD PROGRAM SUMMARY'!AW48</f>
        <v>0</v>
      </c>
      <c r="AX189" s="258">
        <f>AX157*'YTD PROGRAM SUMMARY'!AX48</f>
        <v>0</v>
      </c>
      <c r="AY189" s="258">
        <f>AY157*'YTD PROGRAM SUMMARY'!AY48</f>
        <v>0</v>
      </c>
      <c r="AZ189" s="258">
        <f>AZ157*'YTD PROGRAM SUMMARY'!AZ48</f>
        <v>0</v>
      </c>
      <c r="BA189" s="258">
        <f>BA157*'YTD PROGRAM SUMMARY'!BA48</f>
        <v>0</v>
      </c>
      <c r="BB189" s="258">
        <f>BB157*'YTD PROGRAM SUMMARY'!BB48</f>
        <v>0</v>
      </c>
      <c r="BC189" s="258">
        <f>BC157*'YTD PROGRAM SUMMARY'!BC48</f>
        <v>0</v>
      </c>
      <c r="BD189" s="258">
        <f>BD157*'YTD PROGRAM SUMMARY'!BD48</f>
        <v>0</v>
      </c>
      <c r="BE189" s="258">
        <f>BE157*'YTD PROGRAM SUMMARY'!BE48</f>
        <v>0</v>
      </c>
      <c r="BF189" s="258">
        <f>BF157*'YTD PROGRAM SUMMARY'!BF48</f>
        <v>0</v>
      </c>
      <c r="BG189" s="258">
        <f>BG157*'YTD PROGRAM SUMMARY'!BG48</f>
        <v>0</v>
      </c>
      <c r="BH189" s="258">
        <f>BH157*'YTD PROGRAM SUMMARY'!BH48</f>
        <v>0</v>
      </c>
      <c r="BI189" s="258">
        <f>BI157*'YTD PROGRAM SUMMARY'!BI48</f>
        <v>0</v>
      </c>
      <c r="BJ189" s="258">
        <f>BJ157*'YTD PROGRAM SUMMARY'!BJ48</f>
        <v>0</v>
      </c>
      <c r="BK189" s="258">
        <f>BK157*'YTD PROGRAM SUMMARY'!BK48</f>
        <v>0</v>
      </c>
      <c r="BL189" s="258">
        <f>BL157*'YTD PROGRAM SUMMARY'!BL48</f>
        <v>0</v>
      </c>
      <c r="BM189" s="258">
        <f>BM157*'YTD PROGRAM SUMMARY'!BM48</f>
        <v>0</v>
      </c>
      <c r="BN189" s="258">
        <f>BN157*'YTD PROGRAM SUMMARY'!BN48</f>
        <v>0</v>
      </c>
      <c r="BO189" s="258">
        <f>BO157*'YTD PROGRAM SUMMARY'!BO48</f>
        <v>0</v>
      </c>
      <c r="BP189" s="258">
        <f>BP157*'YTD PROGRAM SUMMARY'!BP48</f>
        <v>0</v>
      </c>
      <c r="BQ189" s="258">
        <f>BQ157*'YTD PROGRAM SUMMARY'!BQ48</f>
        <v>0</v>
      </c>
      <c r="BR189" s="258">
        <f>BR157*'YTD PROGRAM SUMMARY'!BR48</f>
        <v>0</v>
      </c>
      <c r="BS189" s="258">
        <f>BS157*'YTD PROGRAM SUMMARY'!BS48</f>
        <v>0</v>
      </c>
      <c r="BT189" s="258">
        <f>BT157*'YTD PROGRAM SUMMARY'!BT48</f>
        <v>0</v>
      </c>
      <c r="BU189" s="258">
        <f>BU157*'YTD PROGRAM SUMMARY'!BU48</f>
        <v>0</v>
      </c>
      <c r="BV189" s="258">
        <f>BV157*'YTD PROGRAM SUMMARY'!BV48</f>
        <v>0</v>
      </c>
      <c r="BW189" s="258">
        <f>BW157*'YTD PROGRAM SUMMARY'!BW48</f>
        <v>0</v>
      </c>
      <c r="BX189" s="258">
        <f>BX157*'YTD PROGRAM SUMMARY'!BX48</f>
        <v>0</v>
      </c>
      <c r="BY189" s="258">
        <f>BY157*'YTD PROGRAM SUMMARY'!BY48</f>
        <v>0</v>
      </c>
      <c r="BZ189" s="258">
        <f>BZ157*'YTD PROGRAM SUMMARY'!BZ48</f>
        <v>0</v>
      </c>
      <c r="CA189" s="258">
        <f>CA157*'YTD PROGRAM SUMMARY'!CA48</f>
        <v>0</v>
      </c>
      <c r="CB189" s="258">
        <f>CB157*'YTD PROGRAM SUMMARY'!CB48</f>
        <v>0</v>
      </c>
      <c r="CC189" s="258">
        <f>CC157*'YTD PROGRAM SUMMARY'!CC48</f>
        <v>0</v>
      </c>
      <c r="CD189" s="258">
        <f>CD157*'YTD PROGRAM SUMMARY'!CD48</f>
        <v>0</v>
      </c>
      <c r="CE189" s="258">
        <f>CE157*'YTD PROGRAM SUMMARY'!CE48</f>
        <v>0</v>
      </c>
      <c r="CF189" s="258">
        <f>CF157*'YTD PROGRAM SUMMARY'!CF48</f>
        <v>0</v>
      </c>
      <c r="CG189" s="258">
        <f>CG157*'YTD PROGRAM SUMMARY'!CG48</f>
        <v>0</v>
      </c>
      <c r="CH189" s="259">
        <f>CH157*'YTD PROGRAM SUMMARY'!CH48</f>
        <v>0</v>
      </c>
    </row>
    <row r="190" spans="1:86" ht="15" hidden="1" thickBot="1" x14ac:dyDescent="0.35">
      <c r="A190" s="113"/>
      <c r="B190" s="96" t="s">
        <v>136</v>
      </c>
      <c r="C190" s="119">
        <f>C176*'YTD PROGRAM SUMMARY'!C48</f>
        <v>0</v>
      </c>
      <c r="D190" s="119">
        <f>D176*'YTD PROGRAM SUMMARY'!D48</f>
        <v>0</v>
      </c>
      <c r="E190" s="119">
        <f>E176*'YTD PROGRAM SUMMARY'!E48</f>
        <v>0</v>
      </c>
      <c r="F190" s="119">
        <f>F176*'YTD PROGRAM SUMMARY'!F48</f>
        <v>0</v>
      </c>
      <c r="G190" s="119">
        <f>G176*'YTD PROGRAM SUMMARY'!G48</f>
        <v>0</v>
      </c>
      <c r="H190" s="119">
        <f>H176*'YTD PROGRAM SUMMARY'!H48</f>
        <v>0</v>
      </c>
      <c r="I190" s="119">
        <f>I176*'YTD PROGRAM SUMMARY'!I48</f>
        <v>0</v>
      </c>
      <c r="J190" s="119">
        <f>J176*'YTD PROGRAM SUMMARY'!J48</f>
        <v>0</v>
      </c>
      <c r="K190" s="119">
        <f>K176*'YTD PROGRAM SUMMARY'!K48</f>
        <v>0</v>
      </c>
      <c r="L190" s="119">
        <f>L176*'YTD PROGRAM SUMMARY'!L48</f>
        <v>0</v>
      </c>
      <c r="M190" s="119">
        <f>M176*'YTD PROGRAM SUMMARY'!M48</f>
        <v>0</v>
      </c>
      <c r="N190" s="119">
        <f>N176*'YTD PROGRAM SUMMARY'!N48</f>
        <v>0</v>
      </c>
      <c r="O190" s="250">
        <f>O176*'YTD PROGRAM SUMMARY'!O48</f>
        <v>0</v>
      </c>
      <c r="P190" s="250">
        <f>P176*'YTD PROGRAM SUMMARY'!P48</f>
        <v>0</v>
      </c>
      <c r="Q190" s="250">
        <f>Q176*'YTD PROGRAM SUMMARY'!Q48</f>
        <v>0</v>
      </c>
      <c r="R190" s="250">
        <f>R176*'YTD PROGRAM SUMMARY'!R48</f>
        <v>0</v>
      </c>
      <c r="S190" s="250">
        <f>S176*'YTD PROGRAM SUMMARY'!S48</f>
        <v>0</v>
      </c>
      <c r="T190" s="250">
        <f>T176*'YTD PROGRAM SUMMARY'!T48</f>
        <v>0</v>
      </c>
      <c r="U190" s="250">
        <f>U176*'YTD PROGRAM SUMMARY'!U48</f>
        <v>0</v>
      </c>
      <c r="V190" s="250">
        <f>V176*'YTD PROGRAM SUMMARY'!V48</f>
        <v>0</v>
      </c>
      <c r="W190" s="250">
        <f>W176*'YTD PROGRAM SUMMARY'!W48</f>
        <v>0</v>
      </c>
      <c r="X190" s="250">
        <f>X176*'YTD PROGRAM SUMMARY'!X48</f>
        <v>0</v>
      </c>
      <c r="Y190" s="250">
        <f>Y176*'YTD PROGRAM SUMMARY'!Y48</f>
        <v>0</v>
      </c>
      <c r="Z190" s="250">
        <f>Z176*'YTD PROGRAM SUMMARY'!Z48</f>
        <v>0</v>
      </c>
      <c r="AA190" s="250">
        <f>AA176*'YTD PROGRAM SUMMARY'!AA48</f>
        <v>0</v>
      </c>
      <c r="AB190" s="250">
        <f>AB176*'YTD PROGRAM SUMMARY'!AB48</f>
        <v>0</v>
      </c>
      <c r="AC190" s="250">
        <f>AC176*'YTD PROGRAM SUMMARY'!AC48</f>
        <v>0</v>
      </c>
      <c r="AD190" s="250">
        <f>AD176*'YTD PROGRAM SUMMARY'!AD48</f>
        <v>0</v>
      </c>
      <c r="AE190" s="250">
        <f>AE176*'YTD PROGRAM SUMMARY'!AE48</f>
        <v>0</v>
      </c>
      <c r="AF190" s="250">
        <f>AF176*'YTD PROGRAM SUMMARY'!AF48</f>
        <v>0</v>
      </c>
      <c r="AG190" s="250">
        <f>AG176*'YTD PROGRAM SUMMARY'!AG48</f>
        <v>0</v>
      </c>
      <c r="AH190" s="250">
        <f>AH176*'YTD PROGRAM SUMMARY'!AH48</f>
        <v>0</v>
      </c>
      <c r="AI190" s="250">
        <f>AI176*'YTD PROGRAM SUMMARY'!AI48</f>
        <v>0</v>
      </c>
      <c r="AJ190" s="250">
        <f>AJ176*'YTD PROGRAM SUMMARY'!AJ48</f>
        <v>0</v>
      </c>
      <c r="AK190" s="250">
        <f>AK176*'YTD PROGRAM SUMMARY'!AK48</f>
        <v>0</v>
      </c>
      <c r="AL190" s="250">
        <f>AL176*'YTD PROGRAM SUMMARY'!AL48</f>
        <v>0</v>
      </c>
      <c r="AM190" s="250">
        <f>AM176*'YTD PROGRAM SUMMARY'!AM48</f>
        <v>0</v>
      </c>
      <c r="AN190" s="250">
        <f>AN176*'YTD PROGRAM SUMMARY'!AN48</f>
        <v>0</v>
      </c>
      <c r="AO190" s="250">
        <f>AO176*'YTD PROGRAM SUMMARY'!AO48</f>
        <v>0</v>
      </c>
      <c r="AP190" s="250">
        <f>AP176*'YTD PROGRAM SUMMARY'!AP48</f>
        <v>0</v>
      </c>
      <c r="AQ190" s="250">
        <f>AQ176*'YTD PROGRAM SUMMARY'!AQ48</f>
        <v>0</v>
      </c>
      <c r="AR190" s="250">
        <f>AR176*'YTD PROGRAM SUMMARY'!AR48</f>
        <v>0</v>
      </c>
      <c r="AS190" s="250">
        <f>AS176*'YTD PROGRAM SUMMARY'!AS48</f>
        <v>0</v>
      </c>
      <c r="AT190" s="250">
        <f>AT176*'YTD PROGRAM SUMMARY'!AT48</f>
        <v>0</v>
      </c>
      <c r="AU190" s="250">
        <f>AU176*'YTD PROGRAM SUMMARY'!AU48</f>
        <v>0</v>
      </c>
      <c r="AV190" s="250">
        <f>AV176*'YTD PROGRAM SUMMARY'!AV48</f>
        <v>0</v>
      </c>
      <c r="AW190" s="250">
        <f>AW176*'YTD PROGRAM SUMMARY'!AW48</f>
        <v>0</v>
      </c>
      <c r="AX190" s="250">
        <f>AX176*'YTD PROGRAM SUMMARY'!AX48</f>
        <v>0</v>
      </c>
      <c r="AY190" s="250">
        <f>AY176*'YTD PROGRAM SUMMARY'!AY48</f>
        <v>0</v>
      </c>
      <c r="AZ190" s="250">
        <f>AZ176*'YTD PROGRAM SUMMARY'!AZ48</f>
        <v>0</v>
      </c>
      <c r="BA190" s="250">
        <f>BA176*'YTD PROGRAM SUMMARY'!BA48</f>
        <v>0</v>
      </c>
      <c r="BB190" s="250">
        <f>BB176*'YTD PROGRAM SUMMARY'!BB48</f>
        <v>0</v>
      </c>
      <c r="BC190" s="250">
        <f>BC176*'YTD PROGRAM SUMMARY'!BC48</f>
        <v>0</v>
      </c>
      <c r="BD190" s="250">
        <f>BD176*'YTD PROGRAM SUMMARY'!BD48</f>
        <v>0</v>
      </c>
      <c r="BE190" s="250">
        <f>BE176*'YTD PROGRAM SUMMARY'!BE48</f>
        <v>0</v>
      </c>
      <c r="BF190" s="250">
        <f>BF176*'YTD PROGRAM SUMMARY'!BF48</f>
        <v>0</v>
      </c>
      <c r="BG190" s="250">
        <f>BG176*'YTD PROGRAM SUMMARY'!BG48</f>
        <v>0</v>
      </c>
      <c r="BH190" s="250">
        <f>BH176*'YTD PROGRAM SUMMARY'!BH48</f>
        <v>0</v>
      </c>
      <c r="BI190" s="250">
        <f>BI176*'YTD PROGRAM SUMMARY'!BI48</f>
        <v>0</v>
      </c>
      <c r="BJ190" s="250">
        <f>BJ176*'YTD PROGRAM SUMMARY'!BJ48</f>
        <v>0</v>
      </c>
      <c r="BK190" s="250">
        <f>BK176*'YTD PROGRAM SUMMARY'!BK48</f>
        <v>0</v>
      </c>
      <c r="BL190" s="250">
        <f>BL176*'YTD PROGRAM SUMMARY'!BL48</f>
        <v>0</v>
      </c>
      <c r="BM190" s="250">
        <f>BM176*'YTD PROGRAM SUMMARY'!BM48</f>
        <v>0</v>
      </c>
      <c r="BN190" s="250">
        <f>BN176*'YTD PROGRAM SUMMARY'!BN48</f>
        <v>0</v>
      </c>
      <c r="BO190" s="250">
        <f>BO176*'YTD PROGRAM SUMMARY'!BO48</f>
        <v>0</v>
      </c>
      <c r="BP190" s="250">
        <f>BP176*'YTD PROGRAM SUMMARY'!BP48</f>
        <v>0</v>
      </c>
      <c r="BQ190" s="250">
        <f>BQ176*'YTD PROGRAM SUMMARY'!BQ48</f>
        <v>0</v>
      </c>
      <c r="BR190" s="250">
        <f>BR176*'YTD PROGRAM SUMMARY'!BR48</f>
        <v>0</v>
      </c>
      <c r="BS190" s="250">
        <f>BS176*'YTD PROGRAM SUMMARY'!BS48</f>
        <v>0</v>
      </c>
      <c r="BT190" s="250">
        <f>BT176*'YTD PROGRAM SUMMARY'!BT48</f>
        <v>0</v>
      </c>
      <c r="BU190" s="250">
        <f>BU176*'YTD PROGRAM SUMMARY'!BU48</f>
        <v>0</v>
      </c>
      <c r="BV190" s="250">
        <f>BV176*'YTD PROGRAM SUMMARY'!BV48</f>
        <v>0</v>
      </c>
      <c r="BW190" s="250">
        <f>BW176*'YTD PROGRAM SUMMARY'!BW48</f>
        <v>0</v>
      </c>
      <c r="BX190" s="250">
        <f>BX176*'YTD PROGRAM SUMMARY'!BX48</f>
        <v>0</v>
      </c>
      <c r="BY190" s="250">
        <f>BY176*'YTD PROGRAM SUMMARY'!BY48</f>
        <v>0</v>
      </c>
      <c r="BZ190" s="250">
        <f>BZ176*'YTD PROGRAM SUMMARY'!BZ48</f>
        <v>0</v>
      </c>
      <c r="CA190" s="250">
        <f>CA176*'YTD PROGRAM SUMMARY'!CA48</f>
        <v>0</v>
      </c>
      <c r="CB190" s="250">
        <f>CB176*'YTD PROGRAM SUMMARY'!CB48</f>
        <v>0</v>
      </c>
      <c r="CC190" s="250">
        <f>CC176*'YTD PROGRAM SUMMARY'!CC48</f>
        <v>0</v>
      </c>
      <c r="CD190" s="250">
        <f>CD176*'YTD PROGRAM SUMMARY'!CD48</f>
        <v>0</v>
      </c>
      <c r="CE190" s="250">
        <f>CE176*'YTD PROGRAM SUMMARY'!CE48</f>
        <v>0</v>
      </c>
      <c r="CF190" s="250">
        <f>CF176*'YTD PROGRAM SUMMARY'!CF48</f>
        <v>0</v>
      </c>
      <c r="CG190" s="250">
        <f>CG176*'YTD PROGRAM SUMMARY'!CG48</f>
        <v>0</v>
      </c>
      <c r="CH190" s="251">
        <f>CH176*'YTD PROGRAM SUMMARY'!CH48</f>
        <v>0</v>
      </c>
    </row>
    <row r="191" spans="1:86" hidden="1" x14ac:dyDescent="0.3">
      <c r="A191" s="113"/>
      <c r="B191" s="295" t="s">
        <v>137</v>
      </c>
      <c r="C191" s="120">
        <f>IFERROR(C189/C73,0)</f>
        <v>0</v>
      </c>
      <c r="D191" s="120">
        <f t="shared" ref="D191:BO191" si="247">IFERROR(D189/D73,0)</f>
        <v>0</v>
      </c>
      <c r="E191" s="120">
        <f t="shared" si="247"/>
        <v>0</v>
      </c>
      <c r="F191" s="120">
        <f t="shared" si="247"/>
        <v>0</v>
      </c>
      <c r="G191" s="120">
        <f t="shared" si="247"/>
        <v>0</v>
      </c>
      <c r="H191" s="120">
        <f t="shared" si="247"/>
        <v>0</v>
      </c>
      <c r="I191" s="120">
        <f t="shared" si="247"/>
        <v>0</v>
      </c>
      <c r="J191" s="120">
        <f t="shared" si="247"/>
        <v>0</v>
      </c>
      <c r="K191" s="120">
        <f t="shared" si="247"/>
        <v>0</v>
      </c>
      <c r="L191" s="120">
        <f t="shared" si="247"/>
        <v>0</v>
      </c>
      <c r="M191" s="120">
        <f t="shared" si="247"/>
        <v>0</v>
      </c>
      <c r="N191" s="120">
        <f t="shared" si="247"/>
        <v>0</v>
      </c>
      <c r="O191" s="252">
        <f t="shared" si="247"/>
        <v>0</v>
      </c>
      <c r="P191" s="252">
        <f t="shared" si="247"/>
        <v>0</v>
      </c>
      <c r="Q191" s="252">
        <f t="shared" si="247"/>
        <v>0</v>
      </c>
      <c r="R191" s="252">
        <f t="shared" si="247"/>
        <v>0</v>
      </c>
      <c r="S191" s="252">
        <f t="shared" si="247"/>
        <v>0</v>
      </c>
      <c r="T191" s="252">
        <f t="shared" si="247"/>
        <v>0</v>
      </c>
      <c r="U191" s="252">
        <f t="shared" si="247"/>
        <v>0</v>
      </c>
      <c r="V191" s="252">
        <f t="shared" si="247"/>
        <v>0</v>
      </c>
      <c r="W191" s="252">
        <f t="shared" si="247"/>
        <v>0</v>
      </c>
      <c r="X191" s="252">
        <f t="shared" si="247"/>
        <v>0</v>
      </c>
      <c r="Y191" s="252">
        <f t="shared" si="247"/>
        <v>0</v>
      </c>
      <c r="Z191" s="252">
        <f t="shared" si="247"/>
        <v>0</v>
      </c>
      <c r="AA191" s="252">
        <f t="shared" si="247"/>
        <v>0</v>
      </c>
      <c r="AB191" s="252">
        <f t="shared" si="247"/>
        <v>0</v>
      </c>
      <c r="AC191" s="252">
        <f t="shared" si="247"/>
        <v>0</v>
      </c>
      <c r="AD191" s="252">
        <f t="shared" si="247"/>
        <v>0</v>
      </c>
      <c r="AE191" s="252">
        <f t="shared" si="247"/>
        <v>0</v>
      </c>
      <c r="AF191" s="252">
        <f t="shared" si="247"/>
        <v>0</v>
      </c>
      <c r="AG191" s="252">
        <f t="shared" si="247"/>
        <v>0</v>
      </c>
      <c r="AH191" s="252">
        <f t="shared" si="247"/>
        <v>0</v>
      </c>
      <c r="AI191" s="252">
        <f t="shared" si="247"/>
        <v>0</v>
      </c>
      <c r="AJ191" s="252">
        <f t="shared" si="247"/>
        <v>0</v>
      </c>
      <c r="AK191" s="252">
        <f t="shared" si="247"/>
        <v>0</v>
      </c>
      <c r="AL191" s="252">
        <f t="shared" si="247"/>
        <v>0</v>
      </c>
      <c r="AM191" s="252">
        <f t="shared" si="247"/>
        <v>0</v>
      </c>
      <c r="AN191" s="252">
        <f t="shared" si="247"/>
        <v>0</v>
      </c>
      <c r="AO191" s="252">
        <f t="shared" si="247"/>
        <v>0</v>
      </c>
      <c r="AP191" s="252">
        <f t="shared" si="247"/>
        <v>0</v>
      </c>
      <c r="AQ191" s="252">
        <f t="shared" si="247"/>
        <v>0</v>
      </c>
      <c r="AR191" s="252">
        <f t="shared" si="247"/>
        <v>0</v>
      </c>
      <c r="AS191" s="252">
        <f t="shared" si="247"/>
        <v>0</v>
      </c>
      <c r="AT191" s="252">
        <f t="shared" si="247"/>
        <v>0</v>
      </c>
      <c r="AU191" s="252">
        <f t="shared" si="247"/>
        <v>0</v>
      </c>
      <c r="AV191" s="252">
        <f t="shared" si="247"/>
        <v>0</v>
      </c>
      <c r="AW191" s="252">
        <f t="shared" si="247"/>
        <v>0</v>
      </c>
      <c r="AX191" s="252">
        <f t="shared" si="247"/>
        <v>0</v>
      </c>
      <c r="AY191" s="252">
        <f t="shared" si="247"/>
        <v>0</v>
      </c>
      <c r="AZ191" s="252">
        <f t="shared" si="247"/>
        <v>0</v>
      </c>
      <c r="BA191" s="252">
        <f t="shared" si="247"/>
        <v>0</v>
      </c>
      <c r="BB191" s="252">
        <f t="shared" si="247"/>
        <v>0</v>
      </c>
      <c r="BC191" s="252">
        <f t="shared" si="247"/>
        <v>0</v>
      </c>
      <c r="BD191" s="252">
        <f t="shared" si="247"/>
        <v>0</v>
      </c>
      <c r="BE191" s="252">
        <f t="shared" si="247"/>
        <v>0</v>
      </c>
      <c r="BF191" s="252">
        <f t="shared" si="247"/>
        <v>0</v>
      </c>
      <c r="BG191" s="252">
        <f t="shared" si="247"/>
        <v>0</v>
      </c>
      <c r="BH191" s="252">
        <f t="shared" si="247"/>
        <v>0</v>
      </c>
      <c r="BI191" s="252">
        <f t="shared" si="247"/>
        <v>0</v>
      </c>
      <c r="BJ191" s="252">
        <f t="shared" si="247"/>
        <v>0</v>
      </c>
      <c r="BK191" s="252">
        <f t="shared" si="247"/>
        <v>0</v>
      </c>
      <c r="BL191" s="252">
        <f t="shared" si="247"/>
        <v>0</v>
      </c>
      <c r="BM191" s="252">
        <f t="shared" si="247"/>
        <v>0</v>
      </c>
      <c r="BN191" s="252">
        <f t="shared" si="247"/>
        <v>0</v>
      </c>
      <c r="BO191" s="252">
        <f t="shared" si="247"/>
        <v>0</v>
      </c>
      <c r="BP191" s="252">
        <f t="shared" ref="BP191:CH191" si="248">IFERROR(BP189/BP73,0)</f>
        <v>0</v>
      </c>
      <c r="BQ191" s="252">
        <f t="shared" si="248"/>
        <v>0</v>
      </c>
      <c r="BR191" s="252">
        <f t="shared" si="248"/>
        <v>0</v>
      </c>
      <c r="BS191" s="252">
        <f t="shared" si="248"/>
        <v>0</v>
      </c>
      <c r="BT191" s="252">
        <f t="shared" si="248"/>
        <v>0</v>
      </c>
      <c r="BU191" s="252">
        <f t="shared" si="248"/>
        <v>0</v>
      </c>
      <c r="BV191" s="252">
        <f t="shared" si="248"/>
        <v>0</v>
      </c>
      <c r="BW191" s="252">
        <f t="shared" si="248"/>
        <v>0</v>
      </c>
      <c r="BX191" s="252">
        <f t="shared" si="248"/>
        <v>0</v>
      </c>
      <c r="BY191" s="252">
        <f t="shared" si="248"/>
        <v>0</v>
      </c>
      <c r="BZ191" s="252">
        <f t="shared" si="248"/>
        <v>0</v>
      </c>
      <c r="CA191" s="252">
        <f t="shared" si="248"/>
        <v>0</v>
      </c>
      <c r="CB191" s="252">
        <f t="shared" si="248"/>
        <v>0</v>
      </c>
      <c r="CC191" s="252">
        <f t="shared" si="248"/>
        <v>0</v>
      </c>
      <c r="CD191" s="252">
        <f t="shared" si="248"/>
        <v>0</v>
      </c>
      <c r="CE191" s="252">
        <f t="shared" si="248"/>
        <v>0</v>
      </c>
      <c r="CF191" s="252">
        <f t="shared" si="248"/>
        <v>0</v>
      </c>
      <c r="CG191" s="252">
        <f t="shared" si="248"/>
        <v>0</v>
      </c>
      <c r="CH191" s="260">
        <f t="shared" si="248"/>
        <v>0</v>
      </c>
    </row>
    <row r="192" spans="1:86" ht="15" hidden="1" thickBot="1" x14ac:dyDescent="0.35">
      <c r="A192" s="113"/>
      <c r="B192" s="96" t="s">
        <v>138</v>
      </c>
      <c r="C192" s="121">
        <f>IFERROR(C190/C73,0)</f>
        <v>0</v>
      </c>
      <c r="D192" s="121">
        <f t="shared" ref="D192:BO192" si="249">IFERROR(D190/D73,0)</f>
        <v>0</v>
      </c>
      <c r="E192" s="121">
        <f t="shared" si="249"/>
        <v>0</v>
      </c>
      <c r="F192" s="121">
        <f t="shared" si="249"/>
        <v>0</v>
      </c>
      <c r="G192" s="121">
        <f t="shared" si="249"/>
        <v>0</v>
      </c>
      <c r="H192" s="121">
        <f t="shared" si="249"/>
        <v>0</v>
      </c>
      <c r="I192" s="121">
        <f t="shared" si="249"/>
        <v>0</v>
      </c>
      <c r="J192" s="121">
        <f t="shared" si="249"/>
        <v>0</v>
      </c>
      <c r="K192" s="121">
        <f t="shared" si="249"/>
        <v>0</v>
      </c>
      <c r="L192" s="121">
        <f t="shared" si="249"/>
        <v>0</v>
      </c>
      <c r="M192" s="121">
        <f t="shared" si="249"/>
        <v>0</v>
      </c>
      <c r="N192" s="121">
        <f t="shared" si="249"/>
        <v>0</v>
      </c>
      <c r="O192" s="253">
        <f t="shared" si="249"/>
        <v>0</v>
      </c>
      <c r="P192" s="253">
        <f t="shared" si="249"/>
        <v>0</v>
      </c>
      <c r="Q192" s="253">
        <f t="shared" si="249"/>
        <v>0</v>
      </c>
      <c r="R192" s="253">
        <f t="shared" si="249"/>
        <v>0</v>
      </c>
      <c r="S192" s="253">
        <f t="shared" si="249"/>
        <v>0</v>
      </c>
      <c r="T192" s="253">
        <f t="shared" si="249"/>
        <v>0</v>
      </c>
      <c r="U192" s="253">
        <f t="shared" si="249"/>
        <v>0</v>
      </c>
      <c r="V192" s="253">
        <f t="shared" si="249"/>
        <v>0</v>
      </c>
      <c r="W192" s="253">
        <f t="shared" si="249"/>
        <v>0</v>
      </c>
      <c r="X192" s="253">
        <f t="shared" si="249"/>
        <v>0</v>
      </c>
      <c r="Y192" s="253">
        <f t="shared" si="249"/>
        <v>0</v>
      </c>
      <c r="Z192" s="253">
        <f t="shared" si="249"/>
        <v>0</v>
      </c>
      <c r="AA192" s="253">
        <f t="shared" si="249"/>
        <v>0</v>
      </c>
      <c r="AB192" s="253">
        <f t="shared" si="249"/>
        <v>0</v>
      </c>
      <c r="AC192" s="253">
        <f t="shared" si="249"/>
        <v>0</v>
      </c>
      <c r="AD192" s="253">
        <f t="shared" si="249"/>
        <v>0</v>
      </c>
      <c r="AE192" s="253">
        <f t="shared" si="249"/>
        <v>0</v>
      </c>
      <c r="AF192" s="253">
        <f t="shared" si="249"/>
        <v>0</v>
      </c>
      <c r="AG192" s="253">
        <f t="shared" si="249"/>
        <v>0</v>
      </c>
      <c r="AH192" s="253">
        <f t="shared" si="249"/>
        <v>0</v>
      </c>
      <c r="AI192" s="253">
        <f t="shared" si="249"/>
        <v>0</v>
      </c>
      <c r="AJ192" s="253">
        <f t="shared" si="249"/>
        <v>0</v>
      </c>
      <c r="AK192" s="253">
        <f t="shared" si="249"/>
        <v>0</v>
      </c>
      <c r="AL192" s="253">
        <f t="shared" si="249"/>
        <v>0</v>
      </c>
      <c r="AM192" s="253">
        <f t="shared" si="249"/>
        <v>0</v>
      </c>
      <c r="AN192" s="253">
        <f t="shared" si="249"/>
        <v>0</v>
      </c>
      <c r="AO192" s="253">
        <f t="shared" si="249"/>
        <v>0</v>
      </c>
      <c r="AP192" s="253">
        <f t="shared" si="249"/>
        <v>0</v>
      </c>
      <c r="AQ192" s="253">
        <f t="shared" si="249"/>
        <v>0</v>
      </c>
      <c r="AR192" s="253">
        <f t="shared" si="249"/>
        <v>0</v>
      </c>
      <c r="AS192" s="253">
        <f t="shared" si="249"/>
        <v>0</v>
      </c>
      <c r="AT192" s="253">
        <f t="shared" si="249"/>
        <v>0</v>
      </c>
      <c r="AU192" s="253">
        <f t="shared" si="249"/>
        <v>0</v>
      </c>
      <c r="AV192" s="253">
        <f t="shared" si="249"/>
        <v>0</v>
      </c>
      <c r="AW192" s="253">
        <f t="shared" si="249"/>
        <v>0</v>
      </c>
      <c r="AX192" s="253">
        <f t="shared" si="249"/>
        <v>0</v>
      </c>
      <c r="AY192" s="253">
        <f t="shared" si="249"/>
        <v>0</v>
      </c>
      <c r="AZ192" s="253">
        <f t="shared" si="249"/>
        <v>0</v>
      </c>
      <c r="BA192" s="253">
        <f t="shared" si="249"/>
        <v>0</v>
      </c>
      <c r="BB192" s="253">
        <f t="shared" si="249"/>
        <v>0</v>
      </c>
      <c r="BC192" s="253">
        <f t="shared" si="249"/>
        <v>0</v>
      </c>
      <c r="BD192" s="253">
        <f t="shared" si="249"/>
        <v>0</v>
      </c>
      <c r="BE192" s="253">
        <f t="shared" si="249"/>
        <v>0</v>
      </c>
      <c r="BF192" s="253">
        <f t="shared" si="249"/>
        <v>0</v>
      </c>
      <c r="BG192" s="253">
        <f t="shared" si="249"/>
        <v>0</v>
      </c>
      <c r="BH192" s="253">
        <f t="shared" si="249"/>
        <v>0</v>
      </c>
      <c r="BI192" s="253">
        <f t="shared" si="249"/>
        <v>0</v>
      </c>
      <c r="BJ192" s="253">
        <f t="shared" si="249"/>
        <v>0</v>
      </c>
      <c r="BK192" s="253">
        <f t="shared" si="249"/>
        <v>0</v>
      </c>
      <c r="BL192" s="253">
        <f t="shared" si="249"/>
        <v>0</v>
      </c>
      <c r="BM192" s="253">
        <f t="shared" si="249"/>
        <v>0</v>
      </c>
      <c r="BN192" s="253">
        <f t="shared" si="249"/>
        <v>0</v>
      </c>
      <c r="BO192" s="253">
        <f t="shared" si="249"/>
        <v>0</v>
      </c>
      <c r="BP192" s="253">
        <f t="shared" ref="BP192:CH192" si="250">IFERROR(BP190/BP73,0)</f>
        <v>0</v>
      </c>
      <c r="BQ192" s="253">
        <f t="shared" si="250"/>
        <v>0</v>
      </c>
      <c r="BR192" s="253">
        <f t="shared" si="250"/>
        <v>0</v>
      </c>
      <c r="BS192" s="253">
        <f t="shared" si="250"/>
        <v>0</v>
      </c>
      <c r="BT192" s="253">
        <f t="shared" si="250"/>
        <v>0</v>
      </c>
      <c r="BU192" s="253">
        <f t="shared" si="250"/>
        <v>0</v>
      </c>
      <c r="BV192" s="253">
        <f t="shared" si="250"/>
        <v>0</v>
      </c>
      <c r="BW192" s="253">
        <f t="shared" si="250"/>
        <v>0</v>
      </c>
      <c r="BX192" s="253">
        <f t="shared" si="250"/>
        <v>0</v>
      </c>
      <c r="BY192" s="253">
        <f t="shared" si="250"/>
        <v>0</v>
      </c>
      <c r="BZ192" s="253">
        <f t="shared" si="250"/>
        <v>0</v>
      </c>
      <c r="CA192" s="253">
        <f t="shared" si="250"/>
        <v>0</v>
      </c>
      <c r="CB192" s="253">
        <f t="shared" si="250"/>
        <v>0</v>
      </c>
      <c r="CC192" s="253">
        <f t="shared" si="250"/>
        <v>0</v>
      </c>
      <c r="CD192" s="253">
        <f t="shared" si="250"/>
        <v>0</v>
      </c>
      <c r="CE192" s="253">
        <f t="shared" si="250"/>
        <v>0</v>
      </c>
      <c r="CF192" s="253">
        <f t="shared" si="250"/>
        <v>0</v>
      </c>
      <c r="CG192" s="253">
        <f t="shared" si="250"/>
        <v>0</v>
      </c>
      <c r="CH192" s="254">
        <f t="shared" si="250"/>
        <v>0</v>
      </c>
    </row>
    <row r="193" spans="1:86" ht="15" hidden="1" thickBot="1" x14ac:dyDescent="0.35">
      <c r="A193" s="113"/>
      <c r="B193" s="302" t="s">
        <v>139</v>
      </c>
      <c r="C193" s="123">
        <f>C191+C192</f>
        <v>0</v>
      </c>
      <c r="D193" s="123">
        <f t="shared" ref="D193:BO193" si="251">D191+D192</f>
        <v>0</v>
      </c>
      <c r="E193" s="124">
        <f t="shared" si="251"/>
        <v>0</v>
      </c>
      <c r="F193" s="124">
        <f t="shared" si="251"/>
        <v>0</v>
      </c>
      <c r="G193" s="124">
        <f t="shared" si="251"/>
        <v>0</v>
      </c>
      <c r="H193" s="124">
        <f t="shared" si="251"/>
        <v>0</v>
      </c>
      <c r="I193" s="124">
        <f t="shared" si="251"/>
        <v>0</v>
      </c>
      <c r="J193" s="124">
        <f t="shared" si="251"/>
        <v>0</v>
      </c>
      <c r="K193" s="124">
        <f t="shared" si="251"/>
        <v>0</v>
      </c>
      <c r="L193" s="124">
        <f t="shared" si="251"/>
        <v>0</v>
      </c>
      <c r="M193" s="125">
        <f t="shared" si="251"/>
        <v>0</v>
      </c>
      <c r="N193" s="134">
        <f t="shared" si="251"/>
        <v>0</v>
      </c>
      <c r="O193" s="255">
        <f t="shared" si="251"/>
        <v>0</v>
      </c>
      <c r="P193" s="255">
        <f t="shared" si="251"/>
        <v>0</v>
      </c>
      <c r="Q193" s="256">
        <f t="shared" si="251"/>
        <v>0</v>
      </c>
      <c r="R193" s="256">
        <f t="shared" si="251"/>
        <v>0</v>
      </c>
      <c r="S193" s="256">
        <f t="shared" si="251"/>
        <v>0</v>
      </c>
      <c r="T193" s="256">
        <f t="shared" si="251"/>
        <v>0</v>
      </c>
      <c r="U193" s="256">
        <f t="shared" si="251"/>
        <v>0</v>
      </c>
      <c r="V193" s="256">
        <f t="shared" si="251"/>
        <v>0</v>
      </c>
      <c r="W193" s="256">
        <f t="shared" si="251"/>
        <v>0</v>
      </c>
      <c r="X193" s="256">
        <f t="shared" si="251"/>
        <v>0</v>
      </c>
      <c r="Y193" s="273">
        <f t="shared" si="251"/>
        <v>0</v>
      </c>
      <c r="Z193" s="273">
        <f t="shared" si="251"/>
        <v>0</v>
      </c>
      <c r="AA193" s="255">
        <f t="shared" si="251"/>
        <v>0</v>
      </c>
      <c r="AB193" s="255">
        <f t="shared" si="251"/>
        <v>0</v>
      </c>
      <c r="AC193" s="256">
        <f t="shared" si="251"/>
        <v>0</v>
      </c>
      <c r="AD193" s="256">
        <f t="shared" si="251"/>
        <v>0</v>
      </c>
      <c r="AE193" s="256">
        <f t="shared" si="251"/>
        <v>0</v>
      </c>
      <c r="AF193" s="256">
        <f t="shared" si="251"/>
        <v>0</v>
      </c>
      <c r="AG193" s="256">
        <f t="shared" si="251"/>
        <v>0</v>
      </c>
      <c r="AH193" s="256">
        <f t="shared" si="251"/>
        <v>0</v>
      </c>
      <c r="AI193" s="256">
        <f t="shared" si="251"/>
        <v>0</v>
      </c>
      <c r="AJ193" s="256">
        <f t="shared" si="251"/>
        <v>0</v>
      </c>
      <c r="AK193" s="273">
        <f t="shared" si="251"/>
        <v>0</v>
      </c>
      <c r="AL193" s="273">
        <f t="shared" si="251"/>
        <v>0</v>
      </c>
      <c r="AM193" s="255">
        <f t="shared" si="251"/>
        <v>0</v>
      </c>
      <c r="AN193" s="255">
        <f t="shared" si="251"/>
        <v>0</v>
      </c>
      <c r="AO193" s="256">
        <f t="shared" si="251"/>
        <v>0</v>
      </c>
      <c r="AP193" s="256">
        <f t="shared" si="251"/>
        <v>0</v>
      </c>
      <c r="AQ193" s="256">
        <f t="shared" si="251"/>
        <v>0</v>
      </c>
      <c r="AR193" s="256">
        <f t="shared" si="251"/>
        <v>0</v>
      </c>
      <c r="AS193" s="256">
        <f t="shared" si="251"/>
        <v>0</v>
      </c>
      <c r="AT193" s="256">
        <f t="shared" si="251"/>
        <v>0</v>
      </c>
      <c r="AU193" s="256">
        <f t="shared" si="251"/>
        <v>0</v>
      </c>
      <c r="AV193" s="256">
        <f t="shared" si="251"/>
        <v>0</v>
      </c>
      <c r="AW193" s="273">
        <f t="shared" si="251"/>
        <v>0</v>
      </c>
      <c r="AX193" s="273">
        <f t="shared" si="251"/>
        <v>0</v>
      </c>
      <c r="AY193" s="255">
        <f t="shared" si="251"/>
        <v>0</v>
      </c>
      <c r="AZ193" s="255">
        <f t="shared" si="251"/>
        <v>0</v>
      </c>
      <c r="BA193" s="256">
        <f t="shared" si="251"/>
        <v>0</v>
      </c>
      <c r="BB193" s="256">
        <f t="shared" si="251"/>
        <v>0</v>
      </c>
      <c r="BC193" s="256">
        <f t="shared" si="251"/>
        <v>0</v>
      </c>
      <c r="BD193" s="256">
        <f t="shared" si="251"/>
        <v>0</v>
      </c>
      <c r="BE193" s="256">
        <f t="shared" si="251"/>
        <v>0</v>
      </c>
      <c r="BF193" s="256">
        <f t="shared" si="251"/>
        <v>0</v>
      </c>
      <c r="BG193" s="256">
        <f t="shared" si="251"/>
        <v>0</v>
      </c>
      <c r="BH193" s="256">
        <f t="shared" si="251"/>
        <v>0</v>
      </c>
      <c r="BI193" s="273">
        <f t="shared" si="251"/>
        <v>0</v>
      </c>
      <c r="BJ193" s="273">
        <f t="shared" si="251"/>
        <v>0</v>
      </c>
      <c r="BK193" s="255">
        <f t="shared" si="251"/>
        <v>0</v>
      </c>
      <c r="BL193" s="255">
        <f t="shared" si="251"/>
        <v>0</v>
      </c>
      <c r="BM193" s="256">
        <f t="shared" si="251"/>
        <v>0</v>
      </c>
      <c r="BN193" s="256">
        <f t="shared" si="251"/>
        <v>0</v>
      </c>
      <c r="BO193" s="256">
        <f t="shared" si="251"/>
        <v>0</v>
      </c>
      <c r="BP193" s="256">
        <f t="shared" ref="BP193:CH193" si="252">BP191+BP192</f>
        <v>0</v>
      </c>
      <c r="BQ193" s="256">
        <f t="shared" si="252"/>
        <v>0</v>
      </c>
      <c r="BR193" s="256">
        <f t="shared" si="252"/>
        <v>0</v>
      </c>
      <c r="BS193" s="256">
        <f t="shared" si="252"/>
        <v>0</v>
      </c>
      <c r="BT193" s="256">
        <f t="shared" si="252"/>
        <v>0</v>
      </c>
      <c r="BU193" s="273">
        <f t="shared" si="252"/>
        <v>0</v>
      </c>
      <c r="BV193" s="273">
        <f t="shared" si="252"/>
        <v>0</v>
      </c>
      <c r="BW193" s="255">
        <f t="shared" si="252"/>
        <v>0</v>
      </c>
      <c r="BX193" s="255">
        <f t="shared" si="252"/>
        <v>0</v>
      </c>
      <c r="BY193" s="256">
        <f t="shared" si="252"/>
        <v>0</v>
      </c>
      <c r="BZ193" s="256">
        <f t="shared" si="252"/>
        <v>0</v>
      </c>
      <c r="CA193" s="256">
        <f t="shared" si="252"/>
        <v>0</v>
      </c>
      <c r="CB193" s="256">
        <f t="shared" si="252"/>
        <v>0</v>
      </c>
      <c r="CC193" s="256">
        <f t="shared" si="252"/>
        <v>0</v>
      </c>
      <c r="CD193" s="256">
        <f t="shared" si="252"/>
        <v>0</v>
      </c>
      <c r="CE193" s="256">
        <f t="shared" si="252"/>
        <v>0</v>
      </c>
      <c r="CF193" s="256">
        <f t="shared" si="252"/>
        <v>0</v>
      </c>
      <c r="CG193" s="273">
        <f t="shared" si="252"/>
        <v>0</v>
      </c>
      <c r="CH193" s="308">
        <f t="shared" si="252"/>
        <v>0</v>
      </c>
    </row>
    <row r="194" spans="1:86" hidden="1" x14ac:dyDescent="0.3">
      <c r="A194" s="113"/>
      <c r="B194" s="113" t="s">
        <v>140</v>
      </c>
      <c r="C194" s="127">
        <f>C186+C193</f>
        <v>0</v>
      </c>
      <c r="D194" s="127">
        <f t="shared" ref="D194:BO194" si="253">D186+D193</f>
        <v>0</v>
      </c>
      <c r="E194" s="127">
        <f t="shared" si="253"/>
        <v>0</v>
      </c>
      <c r="F194" s="127">
        <f t="shared" si="253"/>
        <v>0</v>
      </c>
      <c r="G194" s="127">
        <f t="shared" si="253"/>
        <v>0</v>
      </c>
      <c r="H194" s="127">
        <f t="shared" si="253"/>
        <v>0</v>
      </c>
      <c r="I194" s="127">
        <f t="shared" si="253"/>
        <v>0</v>
      </c>
      <c r="J194" s="127">
        <f t="shared" si="253"/>
        <v>0</v>
      </c>
      <c r="K194" s="127">
        <f t="shared" si="253"/>
        <v>0</v>
      </c>
      <c r="L194" s="127">
        <f t="shared" si="253"/>
        <v>0</v>
      </c>
      <c r="M194" s="127">
        <f t="shared" si="253"/>
        <v>0</v>
      </c>
      <c r="N194" s="127">
        <f t="shared" si="253"/>
        <v>0</v>
      </c>
      <c r="O194" s="262">
        <f t="shared" si="253"/>
        <v>0</v>
      </c>
      <c r="P194" s="262">
        <f t="shared" si="253"/>
        <v>0</v>
      </c>
      <c r="Q194" s="262">
        <f t="shared" si="253"/>
        <v>0</v>
      </c>
      <c r="R194" s="262">
        <f t="shared" si="253"/>
        <v>0</v>
      </c>
      <c r="S194" s="262">
        <f t="shared" si="253"/>
        <v>0</v>
      </c>
      <c r="T194" s="262">
        <f t="shared" si="253"/>
        <v>0</v>
      </c>
      <c r="U194" s="262">
        <f t="shared" si="253"/>
        <v>0</v>
      </c>
      <c r="V194" s="262">
        <f t="shared" si="253"/>
        <v>0</v>
      </c>
      <c r="W194" s="262">
        <f t="shared" si="253"/>
        <v>0</v>
      </c>
      <c r="X194" s="262">
        <f t="shared" si="253"/>
        <v>0</v>
      </c>
      <c r="Y194" s="262">
        <f t="shared" si="253"/>
        <v>0</v>
      </c>
      <c r="Z194" s="262">
        <f t="shared" si="253"/>
        <v>0</v>
      </c>
      <c r="AA194" s="262">
        <f t="shared" si="253"/>
        <v>0</v>
      </c>
      <c r="AB194" s="262">
        <f t="shared" si="253"/>
        <v>0</v>
      </c>
      <c r="AC194" s="262">
        <f t="shared" si="253"/>
        <v>0</v>
      </c>
      <c r="AD194" s="262">
        <f t="shared" si="253"/>
        <v>0</v>
      </c>
      <c r="AE194" s="262">
        <f t="shared" si="253"/>
        <v>0</v>
      </c>
      <c r="AF194" s="262">
        <f t="shared" si="253"/>
        <v>0</v>
      </c>
      <c r="AG194" s="262">
        <f t="shared" si="253"/>
        <v>0</v>
      </c>
      <c r="AH194" s="262">
        <f t="shared" si="253"/>
        <v>0</v>
      </c>
      <c r="AI194" s="262">
        <f t="shared" si="253"/>
        <v>0</v>
      </c>
      <c r="AJ194" s="262">
        <f t="shared" si="253"/>
        <v>0</v>
      </c>
      <c r="AK194" s="262">
        <f t="shared" si="253"/>
        <v>0</v>
      </c>
      <c r="AL194" s="262">
        <f t="shared" si="253"/>
        <v>0</v>
      </c>
      <c r="AM194" s="262">
        <f t="shared" si="253"/>
        <v>0</v>
      </c>
      <c r="AN194" s="262">
        <f t="shared" si="253"/>
        <v>0</v>
      </c>
      <c r="AO194" s="262">
        <f t="shared" si="253"/>
        <v>0</v>
      </c>
      <c r="AP194" s="262">
        <f t="shared" si="253"/>
        <v>0</v>
      </c>
      <c r="AQ194" s="262">
        <f t="shared" si="253"/>
        <v>0</v>
      </c>
      <c r="AR194" s="262">
        <f t="shared" si="253"/>
        <v>0</v>
      </c>
      <c r="AS194" s="262">
        <f t="shared" si="253"/>
        <v>0</v>
      </c>
      <c r="AT194" s="262">
        <f t="shared" si="253"/>
        <v>0</v>
      </c>
      <c r="AU194" s="262">
        <f t="shared" si="253"/>
        <v>0</v>
      </c>
      <c r="AV194" s="262">
        <f t="shared" si="253"/>
        <v>0</v>
      </c>
      <c r="AW194" s="262">
        <f t="shared" si="253"/>
        <v>0</v>
      </c>
      <c r="AX194" s="262">
        <f t="shared" si="253"/>
        <v>0</v>
      </c>
      <c r="AY194" s="262">
        <f t="shared" si="253"/>
        <v>0</v>
      </c>
      <c r="AZ194" s="262">
        <f t="shared" si="253"/>
        <v>0</v>
      </c>
      <c r="BA194" s="262">
        <f t="shared" si="253"/>
        <v>0</v>
      </c>
      <c r="BB194" s="262">
        <f t="shared" si="253"/>
        <v>0</v>
      </c>
      <c r="BC194" s="262">
        <f t="shared" si="253"/>
        <v>0</v>
      </c>
      <c r="BD194" s="262">
        <f t="shared" si="253"/>
        <v>0</v>
      </c>
      <c r="BE194" s="262">
        <f t="shared" si="253"/>
        <v>0</v>
      </c>
      <c r="BF194" s="262">
        <f t="shared" si="253"/>
        <v>0</v>
      </c>
      <c r="BG194" s="262">
        <f t="shared" si="253"/>
        <v>0</v>
      </c>
      <c r="BH194" s="262">
        <f t="shared" si="253"/>
        <v>0</v>
      </c>
      <c r="BI194" s="262">
        <f t="shared" si="253"/>
        <v>0</v>
      </c>
      <c r="BJ194" s="262">
        <f t="shared" si="253"/>
        <v>0</v>
      </c>
      <c r="BK194" s="262">
        <f t="shared" si="253"/>
        <v>0</v>
      </c>
      <c r="BL194" s="262">
        <f t="shared" si="253"/>
        <v>0</v>
      </c>
      <c r="BM194" s="262">
        <f t="shared" si="253"/>
        <v>0</v>
      </c>
      <c r="BN194" s="262">
        <f t="shared" si="253"/>
        <v>0</v>
      </c>
      <c r="BO194" s="262">
        <f t="shared" si="253"/>
        <v>0</v>
      </c>
      <c r="BP194" s="262">
        <f t="shared" ref="BP194:CH194" si="254">BP186+BP193</f>
        <v>0</v>
      </c>
      <c r="BQ194" s="262">
        <f t="shared" si="254"/>
        <v>0</v>
      </c>
      <c r="BR194" s="262">
        <f t="shared" si="254"/>
        <v>0</v>
      </c>
      <c r="BS194" s="262">
        <f t="shared" si="254"/>
        <v>0</v>
      </c>
      <c r="BT194" s="262">
        <f t="shared" si="254"/>
        <v>0</v>
      </c>
      <c r="BU194" s="262">
        <f t="shared" si="254"/>
        <v>0</v>
      </c>
      <c r="BV194" s="262">
        <f t="shared" si="254"/>
        <v>0</v>
      </c>
      <c r="BW194" s="262">
        <f t="shared" si="254"/>
        <v>0</v>
      </c>
      <c r="BX194" s="262">
        <f t="shared" si="254"/>
        <v>0</v>
      </c>
      <c r="BY194" s="262">
        <f t="shared" si="254"/>
        <v>0</v>
      </c>
      <c r="BZ194" s="262">
        <f t="shared" si="254"/>
        <v>0</v>
      </c>
      <c r="CA194" s="262">
        <f t="shared" si="254"/>
        <v>0</v>
      </c>
      <c r="CB194" s="262">
        <f t="shared" si="254"/>
        <v>0</v>
      </c>
      <c r="CC194" s="262">
        <f t="shared" si="254"/>
        <v>0</v>
      </c>
      <c r="CD194" s="262">
        <f t="shared" si="254"/>
        <v>0</v>
      </c>
      <c r="CE194" s="262">
        <f t="shared" si="254"/>
        <v>0</v>
      </c>
      <c r="CF194" s="262">
        <f t="shared" si="254"/>
        <v>0</v>
      </c>
      <c r="CG194" s="262">
        <f t="shared" si="254"/>
        <v>0</v>
      </c>
      <c r="CH194" s="262">
        <f t="shared" si="254"/>
        <v>0</v>
      </c>
    </row>
    <row r="195" spans="1:86" hidden="1" x14ac:dyDescent="0.3">
      <c r="A195" s="113"/>
      <c r="B195" s="113"/>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row>
    <row r="196" spans="1:86" hidden="1" x14ac:dyDescent="0.3">
      <c r="A196" s="113"/>
      <c r="B196" s="113" t="s">
        <v>141</v>
      </c>
      <c r="C196" s="128">
        <f t="shared" ref="C196" si="255">SUM(C182:C183)</f>
        <v>0</v>
      </c>
      <c r="D196" s="128">
        <f t="shared" ref="D196:BO196" si="256">SUM(D182:D183)</f>
        <v>0</v>
      </c>
      <c r="E196" s="129">
        <f t="shared" si="256"/>
        <v>0</v>
      </c>
      <c r="F196" s="129">
        <f t="shared" si="256"/>
        <v>0</v>
      </c>
      <c r="G196" s="129">
        <f t="shared" si="256"/>
        <v>0</v>
      </c>
      <c r="H196" s="129">
        <f t="shared" si="256"/>
        <v>0</v>
      </c>
      <c r="I196" s="129">
        <f t="shared" si="256"/>
        <v>0</v>
      </c>
      <c r="J196" s="129">
        <f t="shared" si="256"/>
        <v>0</v>
      </c>
      <c r="K196" s="129">
        <f t="shared" si="256"/>
        <v>0</v>
      </c>
      <c r="L196" s="129">
        <f t="shared" si="256"/>
        <v>0</v>
      </c>
      <c r="M196" s="130">
        <f t="shared" si="256"/>
        <v>0</v>
      </c>
      <c r="N196" s="130">
        <f t="shared" si="256"/>
        <v>0</v>
      </c>
      <c r="O196" s="268">
        <f t="shared" si="256"/>
        <v>0</v>
      </c>
      <c r="P196" s="268">
        <f t="shared" si="256"/>
        <v>0</v>
      </c>
      <c r="Q196" s="269">
        <f t="shared" si="256"/>
        <v>0</v>
      </c>
      <c r="R196" s="269">
        <f t="shared" si="256"/>
        <v>0</v>
      </c>
      <c r="S196" s="269">
        <f t="shared" si="256"/>
        <v>0</v>
      </c>
      <c r="T196" s="269">
        <f t="shared" si="256"/>
        <v>0</v>
      </c>
      <c r="U196" s="269">
        <f t="shared" si="256"/>
        <v>0</v>
      </c>
      <c r="V196" s="269">
        <f t="shared" si="256"/>
        <v>0</v>
      </c>
      <c r="W196" s="269">
        <f t="shared" si="256"/>
        <v>0</v>
      </c>
      <c r="X196" s="269">
        <f t="shared" si="256"/>
        <v>0</v>
      </c>
      <c r="Y196" s="270">
        <f t="shared" si="256"/>
        <v>0</v>
      </c>
      <c r="Z196" s="270">
        <f t="shared" si="256"/>
        <v>0</v>
      </c>
      <c r="AA196" s="268">
        <f t="shared" si="256"/>
        <v>0</v>
      </c>
      <c r="AB196" s="268">
        <f t="shared" si="256"/>
        <v>0</v>
      </c>
      <c r="AC196" s="269">
        <f t="shared" si="256"/>
        <v>0</v>
      </c>
      <c r="AD196" s="269">
        <f t="shared" si="256"/>
        <v>0</v>
      </c>
      <c r="AE196" s="269">
        <f t="shared" si="256"/>
        <v>0</v>
      </c>
      <c r="AF196" s="269">
        <f t="shared" si="256"/>
        <v>0</v>
      </c>
      <c r="AG196" s="269">
        <f t="shared" si="256"/>
        <v>0</v>
      </c>
      <c r="AH196" s="269">
        <f t="shared" si="256"/>
        <v>0</v>
      </c>
      <c r="AI196" s="269">
        <f t="shared" si="256"/>
        <v>0</v>
      </c>
      <c r="AJ196" s="269">
        <f t="shared" si="256"/>
        <v>0</v>
      </c>
      <c r="AK196" s="270">
        <f t="shared" si="256"/>
        <v>0</v>
      </c>
      <c r="AL196" s="270">
        <f t="shared" si="256"/>
        <v>0</v>
      </c>
      <c r="AM196" s="268">
        <f t="shared" si="256"/>
        <v>0</v>
      </c>
      <c r="AN196" s="268">
        <f t="shared" si="256"/>
        <v>0</v>
      </c>
      <c r="AO196" s="269">
        <f t="shared" si="256"/>
        <v>0</v>
      </c>
      <c r="AP196" s="269">
        <f t="shared" si="256"/>
        <v>0</v>
      </c>
      <c r="AQ196" s="269">
        <f t="shared" si="256"/>
        <v>0</v>
      </c>
      <c r="AR196" s="269">
        <f t="shared" si="256"/>
        <v>0</v>
      </c>
      <c r="AS196" s="269">
        <f t="shared" si="256"/>
        <v>0</v>
      </c>
      <c r="AT196" s="269">
        <f t="shared" si="256"/>
        <v>0</v>
      </c>
      <c r="AU196" s="269">
        <f t="shared" si="256"/>
        <v>0</v>
      </c>
      <c r="AV196" s="269">
        <f t="shared" si="256"/>
        <v>0</v>
      </c>
      <c r="AW196" s="270">
        <f t="shared" si="256"/>
        <v>0</v>
      </c>
      <c r="AX196" s="270">
        <f t="shared" si="256"/>
        <v>0</v>
      </c>
      <c r="AY196" s="268">
        <f t="shared" si="256"/>
        <v>0</v>
      </c>
      <c r="AZ196" s="268">
        <f t="shared" si="256"/>
        <v>0</v>
      </c>
      <c r="BA196" s="269">
        <f t="shared" si="256"/>
        <v>0</v>
      </c>
      <c r="BB196" s="269">
        <f t="shared" si="256"/>
        <v>0</v>
      </c>
      <c r="BC196" s="269">
        <f t="shared" si="256"/>
        <v>0</v>
      </c>
      <c r="BD196" s="269">
        <f t="shared" si="256"/>
        <v>0</v>
      </c>
      <c r="BE196" s="269">
        <f t="shared" si="256"/>
        <v>0</v>
      </c>
      <c r="BF196" s="269">
        <f t="shared" si="256"/>
        <v>0</v>
      </c>
      <c r="BG196" s="269">
        <f t="shared" si="256"/>
        <v>0</v>
      </c>
      <c r="BH196" s="269">
        <f t="shared" si="256"/>
        <v>0</v>
      </c>
      <c r="BI196" s="270">
        <f t="shared" si="256"/>
        <v>0</v>
      </c>
      <c r="BJ196" s="270">
        <f t="shared" si="256"/>
        <v>0</v>
      </c>
      <c r="BK196" s="268">
        <f t="shared" si="256"/>
        <v>0</v>
      </c>
      <c r="BL196" s="268">
        <f t="shared" si="256"/>
        <v>0</v>
      </c>
      <c r="BM196" s="269">
        <f t="shared" si="256"/>
        <v>0</v>
      </c>
      <c r="BN196" s="269">
        <f t="shared" si="256"/>
        <v>0</v>
      </c>
      <c r="BO196" s="269">
        <f t="shared" si="256"/>
        <v>0</v>
      </c>
      <c r="BP196" s="269">
        <f t="shared" ref="BP196:CH196" si="257">SUM(BP182:BP183)</f>
        <v>0</v>
      </c>
      <c r="BQ196" s="269">
        <f t="shared" si="257"/>
        <v>0</v>
      </c>
      <c r="BR196" s="269">
        <f t="shared" si="257"/>
        <v>0</v>
      </c>
      <c r="BS196" s="269">
        <f t="shared" si="257"/>
        <v>0</v>
      </c>
      <c r="BT196" s="269">
        <f t="shared" si="257"/>
        <v>0</v>
      </c>
      <c r="BU196" s="270">
        <f t="shared" si="257"/>
        <v>0</v>
      </c>
      <c r="BV196" s="270">
        <f t="shared" si="257"/>
        <v>0</v>
      </c>
      <c r="BW196" s="268">
        <f t="shared" si="257"/>
        <v>0</v>
      </c>
      <c r="BX196" s="268">
        <f t="shared" si="257"/>
        <v>0</v>
      </c>
      <c r="BY196" s="269">
        <f t="shared" si="257"/>
        <v>0</v>
      </c>
      <c r="BZ196" s="269">
        <f t="shared" si="257"/>
        <v>0</v>
      </c>
      <c r="CA196" s="269">
        <f t="shared" si="257"/>
        <v>0</v>
      </c>
      <c r="CB196" s="269">
        <f t="shared" si="257"/>
        <v>0</v>
      </c>
      <c r="CC196" s="269">
        <f t="shared" si="257"/>
        <v>0</v>
      </c>
      <c r="CD196" s="269">
        <f t="shared" si="257"/>
        <v>0</v>
      </c>
      <c r="CE196" s="269">
        <f t="shared" si="257"/>
        <v>0</v>
      </c>
      <c r="CF196" s="269">
        <f t="shared" si="257"/>
        <v>0</v>
      </c>
      <c r="CG196" s="270">
        <f t="shared" si="257"/>
        <v>0</v>
      </c>
      <c r="CH196" s="270">
        <f t="shared" si="257"/>
        <v>0</v>
      </c>
    </row>
    <row r="197" spans="1:86" hidden="1" x14ac:dyDescent="0.3">
      <c r="A197" s="113"/>
      <c r="B197" s="113" t="s">
        <v>142</v>
      </c>
      <c r="C197" s="128">
        <f t="shared" ref="C197" si="258">SUM(C189:C190)</f>
        <v>0</v>
      </c>
      <c r="D197" s="128">
        <f t="shared" ref="D197:BO197" si="259">SUM(D189:D190)</f>
        <v>0</v>
      </c>
      <c r="E197" s="129">
        <f t="shared" si="259"/>
        <v>0</v>
      </c>
      <c r="F197" s="129">
        <f t="shared" si="259"/>
        <v>0</v>
      </c>
      <c r="G197" s="129">
        <f t="shared" si="259"/>
        <v>0</v>
      </c>
      <c r="H197" s="129">
        <f t="shared" si="259"/>
        <v>0</v>
      </c>
      <c r="I197" s="129">
        <f t="shared" si="259"/>
        <v>0</v>
      </c>
      <c r="J197" s="129">
        <f t="shared" si="259"/>
        <v>0</v>
      </c>
      <c r="K197" s="129">
        <f t="shared" si="259"/>
        <v>0</v>
      </c>
      <c r="L197" s="129">
        <f t="shared" si="259"/>
        <v>0</v>
      </c>
      <c r="M197" s="130">
        <f t="shared" si="259"/>
        <v>0</v>
      </c>
      <c r="N197" s="130">
        <f t="shared" si="259"/>
        <v>0</v>
      </c>
      <c r="O197" s="268">
        <f t="shared" si="259"/>
        <v>0</v>
      </c>
      <c r="P197" s="268">
        <f t="shared" si="259"/>
        <v>0</v>
      </c>
      <c r="Q197" s="269">
        <f t="shared" si="259"/>
        <v>0</v>
      </c>
      <c r="R197" s="269">
        <f t="shared" si="259"/>
        <v>0</v>
      </c>
      <c r="S197" s="269">
        <f t="shared" si="259"/>
        <v>0</v>
      </c>
      <c r="T197" s="269">
        <f t="shared" si="259"/>
        <v>0</v>
      </c>
      <c r="U197" s="269">
        <f t="shared" si="259"/>
        <v>0</v>
      </c>
      <c r="V197" s="269">
        <f t="shared" si="259"/>
        <v>0</v>
      </c>
      <c r="W197" s="269">
        <f t="shared" si="259"/>
        <v>0</v>
      </c>
      <c r="X197" s="269">
        <f t="shared" si="259"/>
        <v>0</v>
      </c>
      <c r="Y197" s="270">
        <f t="shared" si="259"/>
        <v>0</v>
      </c>
      <c r="Z197" s="270">
        <f t="shared" si="259"/>
        <v>0</v>
      </c>
      <c r="AA197" s="268">
        <f t="shared" si="259"/>
        <v>0</v>
      </c>
      <c r="AB197" s="268">
        <f t="shared" si="259"/>
        <v>0</v>
      </c>
      <c r="AC197" s="269">
        <f t="shared" si="259"/>
        <v>0</v>
      </c>
      <c r="AD197" s="269">
        <f t="shared" si="259"/>
        <v>0</v>
      </c>
      <c r="AE197" s="269">
        <f t="shared" si="259"/>
        <v>0</v>
      </c>
      <c r="AF197" s="269">
        <f t="shared" si="259"/>
        <v>0</v>
      </c>
      <c r="AG197" s="269">
        <f t="shared" si="259"/>
        <v>0</v>
      </c>
      <c r="AH197" s="269">
        <f t="shared" si="259"/>
        <v>0</v>
      </c>
      <c r="AI197" s="269">
        <f t="shared" si="259"/>
        <v>0</v>
      </c>
      <c r="AJ197" s="269">
        <f t="shared" si="259"/>
        <v>0</v>
      </c>
      <c r="AK197" s="270">
        <f t="shared" si="259"/>
        <v>0</v>
      </c>
      <c r="AL197" s="270">
        <f t="shared" si="259"/>
        <v>0</v>
      </c>
      <c r="AM197" s="268">
        <f t="shared" si="259"/>
        <v>0</v>
      </c>
      <c r="AN197" s="268">
        <f t="shared" si="259"/>
        <v>0</v>
      </c>
      <c r="AO197" s="269">
        <f t="shared" si="259"/>
        <v>0</v>
      </c>
      <c r="AP197" s="269">
        <f t="shared" si="259"/>
        <v>0</v>
      </c>
      <c r="AQ197" s="269">
        <f t="shared" si="259"/>
        <v>0</v>
      </c>
      <c r="AR197" s="269">
        <f t="shared" si="259"/>
        <v>0</v>
      </c>
      <c r="AS197" s="269">
        <f t="shared" si="259"/>
        <v>0</v>
      </c>
      <c r="AT197" s="269">
        <f t="shared" si="259"/>
        <v>0</v>
      </c>
      <c r="AU197" s="269">
        <f t="shared" si="259"/>
        <v>0</v>
      </c>
      <c r="AV197" s="269">
        <f t="shared" si="259"/>
        <v>0</v>
      </c>
      <c r="AW197" s="270">
        <f t="shared" si="259"/>
        <v>0</v>
      </c>
      <c r="AX197" s="270">
        <f t="shared" si="259"/>
        <v>0</v>
      </c>
      <c r="AY197" s="268">
        <f t="shared" si="259"/>
        <v>0</v>
      </c>
      <c r="AZ197" s="268">
        <f t="shared" si="259"/>
        <v>0</v>
      </c>
      <c r="BA197" s="269">
        <f t="shared" si="259"/>
        <v>0</v>
      </c>
      <c r="BB197" s="269">
        <f t="shared" si="259"/>
        <v>0</v>
      </c>
      <c r="BC197" s="269">
        <f t="shared" si="259"/>
        <v>0</v>
      </c>
      <c r="BD197" s="269">
        <f t="shared" si="259"/>
        <v>0</v>
      </c>
      <c r="BE197" s="269">
        <f t="shared" si="259"/>
        <v>0</v>
      </c>
      <c r="BF197" s="269">
        <f t="shared" si="259"/>
        <v>0</v>
      </c>
      <c r="BG197" s="269">
        <f t="shared" si="259"/>
        <v>0</v>
      </c>
      <c r="BH197" s="269">
        <f t="shared" si="259"/>
        <v>0</v>
      </c>
      <c r="BI197" s="270">
        <f t="shared" si="259"/>
        <v>0</v>
      </c>
      <c r="BJ197" s="270">
        <f t="shared" si="259"/>
        <v>0</v>
      </c>
      <c r="BK197" s="268">
        <f t="shared" si="259"/>
        <v>0</v>
      </c>
      <c r="BL197" s="268">
        <f t="shared" si="259"/>
        <v>0</v>
      </c>
      <c r="BM197" s="269">
        <f t="shared" si="259"/>
        <v>0</v>
      </c>
      <c r="BN197" s="269">
        <f t="shared" si="259"/>
        <v>0</v>
      </c>
      <c r="BO197" s="269">
        <f t="shared" si="259"/>
        <v>0</v>
      </c>
      <c r="BP197" s="269">
        <f t="shared" ref="BP197:CH197" si="260">SUM(BP189:BP190)</f>
        <v>0</v>
      </c>
      <c r="BQ197" s="269">
        <f t="shared" si="260"/>
        <v>0</v>
      </c>
      <c r="BR197" s="269">
        <f t="shared" si="260"/>
        <v>0</v>
      </c>
      <c r="BS197" s="269">
        <f t="shared" si="260"/>
        <v>0</v>
      </c>
      <c r="BT197" s="269">
        <f t="shared" si="260"/>
        <v>0</v>
      </c>
      <c r="BU197" s="270">
        <f t="shared" si="260"/>
        <v>0</v>
      </c>
      <c r="BV197" s="270">
        <f t="shared" si="260"/>
        <v>0</v>
      </c>
      <c r="BW197" s="268">
        <f t="shared" si="260"/>
        <v>0</v>
      </c>
      <c r="BX197" s="268">
        <f t="shared" si="260"/>
        <v>0</v>
      </c>
      <c r="BY197" s="269">
        <f t="shared" si="260"/>
        <v>0</v>
      </c>
      <c r="BZ197" s="269">
        <f t="shared" si="260"/>
        <v>0</v>
      </c>
      <c r="CA197" s="269">
        <f t="shared" si="260"/>
        <v>0</v>
      </c>
      <c r="CB197" s="269">
        <f t="shared" si="260"/>
        <v>0</v>
      </c>
      <c r="CC197" s="269">
        <f t="shared" si="260"/>
        <v>0</v>
      </c>
      <c r="CD197" s="269">
        <f t="shared" si="260"/>
        <v>0</v>
      </c>
      <c r="CE197" s="269">
        <f t="shared" si="260"/>
        <v>0</v>
      </c>
      <c r="CF197" s="269">
        <f t="shared" si="260"/>
        <v>0</v>
      </c>
      <c r="CG197" s="270">
        <f t="shared" si="260"/>
        <v>0</v>
      </c>
      <c r="CH197" s="270">
        <f t="shared" si="260"/>
        <v>0</v>
      </c>
    </row>
    <row r="198" spans="1:86" hidden="1" x14ac:dyDescent="0.3">
      <c r="A198" s="113"/>
      <c r="B198" s="113" t="s">
        <v>129</v>
      </c>
      <c r="C198" s="131">
        <f t="shared" ref="C198" si="261">SUM(C196:C197)</f>
        <v>0</v>
      </c>
      <c r="D198" s="131">
        <f t="shared" ref="D198:BO198" si="262">SUM(D196:D197)</f>
        <v>0</v>
      </c>
      <c r="E198" s="131">
        <f t="shared" si="262"/>
        <v>0</v>
      </c>
      <c r="F198" s="131">
        <f t="shared" si="262"/>
        <v>0</v>
      </c>
      <c r="G198" s="131">
        <f t="shared" si="262"/>
        <v>0</v>
      </c>
      <c r="H198" s="131">
        <f t="shared" si="262"/>
        <v>0</v>
      </c>
      <c r="I198" s="131">
        <f t="shared" si="262"/>
        <v>0</v>
      </c>
      <c r="J198" s="131">
        <f t="shared" si="262"/>
        <v>0</v>
      </c>
      <c r="K198" s="131">
        <f t="shared" si="262"/>
        <v>0</v>
      </c>
      <c r="L198" s="131">
        <f t="shared" si="262"/>
        <v>0</v>
      </c>
      <c r="M198" s="132">
        <f t="shared" si="262"/>
        <v>0</v>
      </c>
      <c r="N198" s="132">
        <f t="shared" si="262"/>
        <v>0</v>
      </c>
      <c r="O198" s="271">
        <f t="shared" si="262"/>
        <v>0</v>
      </c>
      <c r="P198" s="271">
        <f t="shared" si="262"/>
        <v>0</v>
      </c>
      <c r="Q198" s="271">
        <f t="shared" si="262"/>
        <v>0</v>
      </c>
      <c r="R198" s="271">
        <f t="shared" si="262"/>
        <v>0</v>
      </c>
      <c r="S198" s="271">
        <f t="shared" si="262"/>
        <v>0</v>
      </c>
      <c r="T198" s="271">
        <f t="shared" si="262"/>
        <v>0</v>
      </c>
      <c r="U198" s="271">
        <f t="shared" si="262"/>
        <v>0</v>
      </c>
      <c r="V198" s="271">
        <f t="shared" si="262"/>
        <v>0</v>
      </c>
      <c r="W198" s="271">
        <f t="shared" si="262"/>
        <v>0</v>
      </c>
      <c r="X198" s="271">
        <f t="shared" si="262"/>
        <v>0</v>
      </c>
      <c r="Y198" s="272">
        <f t="shared" si="262"/>
        <v>0</v>
      </c>
      <c r="Z198" s="272">
        <f t="shared" si="262"/>
        <v>0</v>
      </c>
      <c r="AA198" s="271">
        <f t="shared" si="262"/>
        <v>0</v>
      </c>
      <c r="AB198" s="271">
        <f t="shared" si="262"/>
        <v>0</v>
      </c>
      <c r="AC198" s="271">
        <f t="shared" si="262"/>
        <v>0</v>
      </c>
      <c r="AD198" s="271">
        <f t="shared" si="262"/>
        <v>0</v>
      </c>
      <c r="AE198" s="271">
        <f t="shared" si="262"/>
        <v>0</v>
      </c>
      <c r="AF198" s="271">
        <f t="shared" si="262"/>
        <v>0</v>
      </c>
      <c r="AG198" s="271">
        <f t="shared" si="262"/>
        <v>0</v>
      </c>
      <c r="AH198" s="271">
        <f t="shared" si="262"/>
        <v>0</v>
      </c>
      <c r="AI198" s="271">
        <f t="shared" si="262"/>
        <v>0</v>
      </c>
      <c r="AJ198" s="271">
        <f t="shared" si="262"/>
        <v>0</v>
      </c>
      <c r="AK198" s="272">
        <f t="shared" si="262"/>
        <v>0</v>
      </c>
      <c r="AL198" s="272">
        <f t="shared" si="262"/>
        <v>0</v>
      </c>
      <c r="AM198" s="271">
        <f t="shared" si="262"/>
        <v>0</v>
      </c>
      <c r="AN198" s="271">
        <f t="shared" si="262"/>
        <v>0</v>
      </c>
      <c r="AO198" s="271">
        <f t="shared" si="262"/>
        <v>0</v>
      </c>
      <c r="AP198" s="271">
        <f t="shared" si="262"/>
        <v>0</v>
      </c>
      <c r="AQ198" s="271">
        <f t="shared" si="262"/>
        <v>0</v>
      </c>
      <c r="AR198" s="271">
        <f t="shared" si="262"/>
        <v>0</v>
      </c>
      <c r="AS198" s="271">
        <f t="shared" si="262"/>
        <v>0</v>
      </c>
      <c r="AT198" s="271">
        <f t="shared" si="262"/>
        <v>0</v>
      </c>
      <c r="AU198" s="271">
        <f t="shared" si="262"/>
        <v>0</v>
      </c>
      <c r="AV198" s="271">
        <f t="shared" si="262"/>
        <v>0</v>
      </c>
      <c r="AW198" s="272">
        <f t="shared" si="262"/>
        <v>0</v>
      </c>
      <c r="AX198" s="272">
        <f t="shared" si="262"/>
        <v>0</v>
      </c>
      <c r="AY198" s="271">
        <f t="shared" si="262"/>
        <v>0</v>
      </c>
      <c r="AZ198" s="271">
        <f t="shared" si="262"/>
        <v>0</v>
      </c>
      <c r="BA198" s="271">
        <f t="shared" si="262"/>
        <v>0</v>
      </c>
      <c r="BB198" s="271">
        <f t="shared" si="262"/>
        <v>0</v>
      </c>
      <c r="BC198" s="271">
        <f t="shared" si="262"/>
        <v>0</v>
      </c>
      <c r="BD198" s="271">
        <f t="shared" si="262"/>
        <v>0</v>
      </c>
      <c r="BE198" s="271">
        <f t="shared" si="262"/>
        <v>0</v>
      </c>
      <c r="BF198" s="271">
        <f t="shared" si="262"/>
        <v>0</v>
      </c>
      <c r="BG198" s="271">
        <f t="shared" si="262"/>
        <v>0</v>
      </c>
      <c r="BH198" s="271">
        <f t="shared" si="262"/>
        <v>0</v>
      </c>
      <c r="BI198" s="272">
        <f t="shared" si="262"/>
        <v>0</v>
      </c>
      <c r="BJ198" s="272">
        <f t="shared" si="262"/>
        <v>0</v>
      </c>
      <c r="BK198" s="271">
        <f t="shared" si="262"/>
        <v>0</v>
      </c>
      <c r="BL198" s="271">
        <f t="shared" si="262"/>
        <v>0</v>
      </c>
      <c r="BM198" s="271">
        <f t="shared" si="262"/>
        <v>0</v>
      </c>
      <c r="BN198" s="271">
        <f t="shared" si="262"/>
        <v>0</v>
      </c>
      <c r="BO198" s="271">
        <f t="shared" si="262"/>
        <v>0</v>
      </c>
      <c r="BP198" s="271">
        <f t="shared" ref="BP198:CH198" si="263">SUM(BP196:BP197)</f>
        <v>0</v>
      </c>
      <c r="BQ198" s="271">
        <f t="shared" si="263"/>
        <v>0</v>
      </c>
      <c r="BR198" s="271">
        <f t="shared" si="263"/>
        <v>0</v>
      </c>
      <c r="BS198" s="271">
        <f t="shared" si="263"/>
        <v>0</v>
      </c>
      <c r="BT198" s="271">
        <f t="shared" si="263"/>
        <v>0</v>
      </c>
      <c r="BU198" s="272">
        <f t="shared" si="263"/>
        <v>0</v>
      </c>
      <c r="BV198" s="272">
        <f t="shared" si="263"/>
        <v>0</v>
      </c>
      <c r="BW198" s="271">
        <f t="shared" si="263"/>
        <v>0</v>
      </c>
      <c r="BX198" s="271">
        <f t="shared" si="263"/>
        <v>0</v>
      </c>
      <c r="BY198" s="271">
        <f t="shared" si="263"/>
        <v>0</v>
      </c>
      <c r="BZ198" s="271">
        <f t="shared" si="263"/>
        <v>0</v>
      </c>
      <c r="CA198" s="271">
        <f t="shared" si="263"/>
        <v>0</v>
      </c>
      <c r="CB198" s="271">
        <f t="shared" si="263"/>
        <v>0</v>
      </c>
      <c r="CC198" s="271">
        <f t="shared" si="263"/>
        <v>0</v>
      </c>
      <c r="CD198" s="271">
        <f t="shared" si="263"/>
        <v>0</v>
      </c>
      <c r="CE198" s="271">
        <f t="shared" si="263"/>
        <v>0</v>
      </c>
      <c r="CF198" s="271">
        <f t="shared" si="263"/>
        <v>0</v>
      </c>
      <c r="CG198" s="272">
        <f t="shared" si="263"/>
        <v>0</v>
      </c>
      <c r="CH198" s="272">
        <f t="shared" si="263"/>
        <v>0</v>
      </c>
    </row>
    <row r="199" spans="1:86" hidden="1" x14ac:dyDescent="0.3"/>
    <row r="200" spans="1:86" hidden="1" x14ac:dyDescent="0.3">
      <c r="B200" s="203" t="s">
        <v>235</v>
      </c>
      <c r="C200" s="416">
        <f>IF('YTD PROGRAM SUMMARY'!C4=0,0,C198-C73)</f>
        <v>0</v>
      </c>
      <c r="D200" s="416">
        <f>IF('YTD PROGRAM SUMMARY'!D4=0,0,D198-D73)</f>
        <v>0</v>
      </c>
      <c r="E200" s="416">
        <f>IF('YTD PROGRAM SUMMARY'!E4=0,0,E198-E73)</f>
        <v>0</v>
      </c>
      <c r="F200" s="416">
        <f>IF('YTD PROGRAM SUMMARY'!F4=0,0,F198-F73)</f>
        <v>0</v>
      </c>
      <c r="G200" s="416">
        <f>IF('YTD PROGRAM SUMMARY'!G4=0,0,G198-G73)</f>
        <v>0</v>
      </c>
      <c r="H200" s="416">
        <f>IF('YTD PROGRAM SUMMARY'!H4=0,0,H198-H73)</f>
        <v>0</v>
      </c>
      <c r="I200" s="416">
        <f>IF('YTD PROGRAM SUMMARY'!I4=0,0,I198-I73)</f>
        <v>0</v>
      </c>
      <c r="J200" s="416">
        <f>IF('YTD PROGRAM SUMMARY'!J4=0,0,J198-J73)</f>
        <v>0</v>
      </c>
      <c r="K200" s="416">
        <f>IF('YTD PROGRAM SUMMARY'!K4=0,0,K198-K73)</f>
        <v>0</v>
      </c>
      <c r="L200" s="416">
        <f>IF('YTD PROGRAM SUMMARY'!L4=0,0,L198-L73)</f>
        <v>0</v>
      </c>
      <c r="M200" s="416">
        <f>IF('YTD PROGRAM SUMMARY'!M4=0,0,M198-M73)</f>
        <v>0</v>
      </c>
      <c r="N200" s="416">
        <f>IF('YTD PROGRAM SUMMARY'!N4=0,0,N198-N73)</f>
        <v>0</v>
      </c>
    </row>
    <row r="201" spans="1:86" hidden="1" x14ac:dyDescent="0.3">
      <c r="B201" s="203"/>
      <c r="C201" s="203"/>
      <c r="D201" s="203"/>
      <c r="E201" s="203"/>
      <c r="F201" s="203"/>
      <c r="G201" s="203"/>
      <c r="H201" s="203"/>
      <c r="I201" s="203"/>
      <c r="J201" s="203"/>
      <c r="K201" s="203"/>
      <c r="L201" s="203"/>
      <c r="M201" s="203"/>
      <c r="N201" s="203"/>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499984740745262"/>
  </sheetPr>
  <dimension ref="A1:CJ109"/>
  <sheetViews>
    <sheetView zoomScale="80" zoomScaleNormal="80" workbookViewId="0">
      <pane xSplit="2" topLeftCell="C1" activePane="topRight" state="frozen"/>
      <selection activeCell="B2" sqref="B2:B3"/>
      <selection pane="topRight" activeCell="D31" sqref="D31"/>
    </sheetView>
  </sheetViews>
  <sheetFormatPr defaultRowHeight="14.4" x14ac:dyDescent="0.3"/>
  <cols>
    <col min="1" max="1" width="8" customWidth="1"/>
    <col min="2" max="2" width="24.6640625" customWidth="1"/>
    <col min="3" max="3" width="15.6640625" bestFit="1" customWidth="1"/>
    <col min="4" max="4" width="11.5546875" bestFit="1" customWidth="1"/>
    <col min="5" max="6" width="12.5546875" bestFit="1" customWidth="1"/>
    <col min="7" max="14" width="14.33203125" bestFit="1" customWidth="1"/>
    <col min="15" max="16" width="15.33203125" bestFit="1" customWidth="1"/>
    <col min="17" max="30" width="15.33203125" customWidth="1"/>
    <col min="31" max="86" width="13.6640625"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30</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74"/>
    </row>
    <row r="6" spans="1:88" x14ac:dyDescent="0.3">
      <c r="A6" s="562"/>
      <c r="B6" s="13"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74"/>
    </row>
    <row r="7" spans="1:88" x14ac:dyDescent="0.3">
      <c r="A7" s="562"/>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201"/>
      <c r="CF7" s="201"/>
      <c r="CG7" s="201"/>
      <c r="CH7" s="274"/>
    </row>
    <row r="8" spans="1:88" x14ac:dyDescent="0.3">
      <c r="A8" s="562"/>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74"/>
    </row>
    <row r="9" spans="1:88" x14ac:dyDescent="0.3">
      <c r="A9" s="562"/>
      <c r="B9" s="13"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c r="BU9" s="201"/>
      <c r="BV9" s="201"/>
      <c r="BW9" s="201"/>
      <c r="BX9" s="201"/>
      <c r="BY9" s="201"/>
      <c r="BZ9" s="201"/>
      <c r="CA9" s="201"/>
      <c r="CB9" s="201"/>
      <c r="CC9" s="201"/>
      <c r="CD9" s="201"/>
      <c r="CE9" s="201"/>
      <c r="CF9" s="201"/>
      <c r="CG9" s="201"/>
      <c r="CH9" s="274"/>
    </row>
    <row r="10" spans="1:88" x14ac:dyDescent="0.3">
      <c r="A10" s="562"/>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74"/>
    </row>
    <row r="11" spans="1:88" x14ac:dyDescent="0.3">
      <c r="A11" s="562"/>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74"/>
    </row>
    <row r="12" spans="1:88" x14ac:dyDescent="0.3">
      <c r="A12" s="562"/>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74"/>
    </row>
    <row r="13" spans="1:88" x14ac:dyDescent="0.3">
      <c r="A13" s="562"/>
      <c r="B13" s="11" t="s">
        <v>5</v>
      </c>
      <c r="C13" s="3">
        <f>'BIZ kWh ENTRY'!C108</f>
        <v>0</v>
      </c>
      <c r="D13" s="3">
        <f>'BIZ kWh ENTRY'!D108</f>
        <v>0</v>
      </c>
      <c r="E13" s="3">
        <f>'BIZ kWh ENTRY'!E108</f>
        <v>0</v>
      </c>
      <c r="F13" s="3">
        <f>'BIZ kWh ENTRY'!F108</f>
        <v>0</v>
      </c>
      <c r="G13" s="3">
        <f>'BIZ kWh ENTRY'!G108</f>
        <v>0</v>
      </c>
      <c r="H13" s="3">
        <f>'BIZ kWh ENTRY'!H108</f>
        <v>0</v>
      </c>
      <c r="I13" s="3">
        <f>'BIZ kWh ENTRY'!I108</f>
        <v>6629.2670499999995</v>
      </c>
      <c r="J13" s="3">
        <f>'BIZ kWh ENTRY'!J108</f>
        <v>11179.974799999996</v>
      </c>
      <c r="K13" s="3">
        <f>'BIZ kWh ENTRY'!K108</f>
        <v>0</v>
      </c>
      <c r="L13" s="3">
        <f>'BIZ kWh ENTRY'!L108</f>
        <v>0</v>
      </c>
      <c r="M13" s="3">
        <f>'BIZ kWh ENTRY'!M108</f>
        <v>0</v>
      </c>
      <c r="N13" s="3">
        <f>'BIZ kWh ENTRY'!N108</f>
        <v>0</v>
      </c>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74"/>
    </row>
    <row r="14" spans="1:88" x14ac:dyDescent="0.3">
      <c r="A14" s="562"/>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74"/>
    </row>
    <row r="15" spans="1:88" x14ac:dyDescent="0.3">
      <c r="A15" s="562"/>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74"/>
    </row>
    <row r="16" spans="1:88" x14ac:dyDescent="0.3">
      <c r="A16" s="562"/>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74"/>
    </row>
    <row r="17" spans="1:86" x14ac:dyDescent="0.3">
      <c r="A17" s="562"/>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1"/>
      <c r="CF17" s="201"/>
      <c r="CG17" s="201"/>
      <c r="CH17" s="274"/>
    </row>
    <row r="18" spans="1:86" x14ac:dyDescent="0.3">
      <c r="A18" s="562"/>
      <c r="B18" s="11" t="s">
        <v>11</v>
      </c>
      <c r="C18" s="3"/>
      <c r="D18" s="3"/>
      <c r="E18" s="275"/>
      <c r="F18" s="275"/>
      <c r="G18" s="275"/>
      <c r="H18" s="275"/>
      <c r="I18" s="275"/>
      <c r="J18" s="275"/>
      <c r="K18" s="275"/>
      <c r="L18" s="275"/>
      <c r="M18" s="275"/>
      <c r="N18" s="275"/>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c r="CC18" s="201"/>
      <c r="CD18" s="201"/>
      <c r="CE18" s="201"/>
      <c r="CF18" s="201"/>
      <c r="CG18" s="201"/>
      <c r="CH18" s="274"/>
    </row>
    <row r="19" spans="1:86" ht="15" thickBot="1" x14ac:dyDescent="0.35">
      <c r="A19" s="563"/>
      <c r="B19" s="222" t="s">
        <v>25</v>
      </c>
      <c r="C19" s="276">
        <f>SUM(C5:C18)</f>
        <v>0</v>
      </c>
      <c r="D19" s="276">
        <f t="shared" ref="D19:N19" si="2">SUM(D5:D18)</f>
        <v>0</v>
      </c>
      <c r="E19" s="276">
        <f t="shared" si="2"/>
        <v>0</v>
      </c>
      <c r="F19" s="276">
        <f t="shared" si="2"/>
        <v>0</v>
      </c>
      <c r="G19" s="276">
        <f t="shared" si="2"/>
        <v>0</v>
      </c>
      <c r="H19" s="276">
        <f t="shared" si="2"/>
        <v>0</v>
      </c>
      <c r="I19" s="276">
        <f t="shared" si="2"/>
        <v>6629.2670499999995</v>
      </c>
      <c r="J19" s="276">
        <f t="shared" si="2"/>
        <v>11179.974799999996</v>
      </c>
      <c r="K19" s="276">
        <f t="shared" si="2"/>
        <v>0</v>
      </c>
      <c r="L19" s="276">
        <f t="shared" si="2"/>
        <v>0</v>
      </c>
      <c r="M19" s="276">
        <f t="shared" si="2"/>
        <v>0</v>
      </c>
      <c r="N19" s="276">
        <f t="shared" si="2"/>
        <v>0</v>
      </c>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c r="CH19" s="310"/>
    </row>
    <row r="20" spans="1:86" x14ac:dyDescent="0.3">
      <c r="A20" s="298"/>
      <c r="B20" s="299"/>
      <c r="C20" s="9"/>
      <c r="D20" s="299"/>
      <c r="E20" s="9"/>
      <c r="F20" s="299"/>
      <c r="G20" s="299"/>
      <c r="H20" s="9"/>
      <c r="I20" s="299"/>
      <c r="J20" s="299"/>
      <c r="K20" s="9"/>
      <c r="L20" s="299"/>
      <c r="M20" s="359" t="s">
        <v>218</v>
      </c>
      <c r="N20" s="360">
        <f>SUM(C19:N19)</f>
        <v>17809.241849999995</v>
      </c>
      <c r="O20" s="359" t="s">
        <v>219</v>
      </c>
      <c r="P20" s="361">
        <f>'BIZ kWh ENTRY'!O113</f>
        <v>17809.241849999995</v>
      </c>
      <c r="Q20" s="9"/>
      <c r="R20" s="299"/>
      <c r="S20" s="299"/>
      <c r="T20" s="9"/>
      <c r="U20" s="299"/>
      <c r="V20" s="299"/>
      <c r="W20" s="9"/>
      <c r="X20" s="299"/>
      <c r="Y20" s="299"/>
      <c r="Z20" s="9"/>
      <c r="AA20" s="299"/>
      <c r="AB20" s="299"/>
      <c r="AC20" s="9"/>
      <c r="AD20" s="299"/>
      <c r="AE20" s="299"/>
      <c r="AF20" s="9"/>
      <c r="AG20" s="299"/>
      <c r="AH20" s="299"/>
      <c r="AI20" s="9"/>
      <c r="AJ20" s="299"/>
      <c r="AK20" s="299"/>
      <c r="AL20" s="9"/>
      <c r="AM20" s="299"/>
      <c r="AN20" s="299"/>
      <c r="AO20" s="9"/>
      <c r="AP20" s="299"/>
      <c r="AQ20" s="299"/>
      <c r="AR20" s="9"/>
      <c r="AS20" s="299"/>
      <c r="AT20" s="299"/>
      <c r="AU20" s="9"/>
      <c r="AV20" s="299"/>
      <c r="AW20" s="299"/>
      <c r="AX20" s="9"/>
      <c r="AY20" s="299"/>
      <c r="AZ20" s="299"/>
      <c r="BA20" s="9"/>
      <c r="BB20" s="299"/>
      <c r="BC20" s="299"/>
      <c r="BD20" s="9"/>
      <c r="BE20" s="299"/>
      <c r="BF20" s="299"/>
      <c r="BG20" s="9"/>
      <c r="BH20" s="299"/>
      <c r="BI20" s="299"/>
      <c r="BJ20" s="9"/>
      <c r="BK20" s="299"/>
      <c r="BL20" s="299"/>
      <c r="BM20" s="9"/>
      <c r="BN20" s="299"/>
      <c r="BO20" s="299"/>
      <c r="BP20" s="9"/>
      <c r="BQ20" s="299"/>
      <c r="BR20" s="299"/>
      <c r="BS20" s="9"/>
      <c r="BT20" s="299"/>
      <c r="BU20" s="299"/>
      <c r="BV20" s="9"/>
      <c r="BW20" s="299"/>
      <c r="BX20" s="299"/>
      <c r="BY20" s="9"/>
      <c r="BZ20" s="299"/>
      <c r="CA20" s="299"/>
      <c r="CB20" s="9"/>
      <c r="CC20" s="299"/>
      <c r="CD20" s="299"/>
      <c r="CE20" s="9"/>
      <c r="CF20" s="299"/>
      <c r="CG20" s="299"/>
      <c r="CH20" s="147"/>
    </row>
    <row r="21" spans="1:86" ht="15" thickBot="1" x14ac:dyDescent="0.35">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row>
    <row r="22" spans="1:86" ht="16.2" thickBot="1" x14ac:dyDescent="0.35">
      <c r="A22" s="564" t="s">
        <v>31</v>
      </c>
      <c r="B22" s="18" t="str">
        <f t="shared" ref="B22" si="3">B4</f>
        <v>End Use</v>
      </c>
      <c r="C22" s="174">
        <f>C$4</f>
        <v>44927</v>
      </c>
      <c r="D22" s="174">
        <f t="shared" ref="D22:BO22" si="4">D$4</f>
        <v>44958</v>
      </c>
      <c r="E22" s="174">
        <f t="shared" si="4"/>
        <v>44986</v>
      </c>
      <c r="F22" s="174">
        <f t="shared" si="4"/>
        <v>45017</v>
      </c>
      <c r="G22" s="174">
        <f t="shared" si="4"/>
        <v>45047</v>
      </c>
      <c r="H22" s="174">
        <f t="shared" si="4"/>
        <v>45078</v>
      </c>
      <c r="I22" s="174">
        <f t="shared" si="4"/>
        <v>45108</v>
      </c>
      <c r="J22" s="174">
        <f t="shared" si="4"/>
        <v>45139</v>
      </c>
      <c r="K22" s="174">
        <f t="shared" si="4"/>
        <v>45170</v>
      </c>
      <c r="L22" s="174">
        <f t="shared" si="4"/>
        <v>45200</v>
      </c>
      <c r="M22" s="174">
        <f t="shared" si="4"/>
        <v>45231</v>
      </c>
      <c r="N22" s="174">
        <f t="shared" si="4"/>
        <v>45261</v>
      </c>
      <c r="O22" s="174">
        <f t="shared" si="4"/>
        <v>45292</v>
      </c>
      <c r="P22" s="174">
        <f t="shared" si="4"/>
        <v>45323</v>
      </c>
      <c r="Q22" s="174">
        <f t="shared" si="4"/>
        <v>45352</v>
      </c>
      <c r="R22" s="174">
        <f t="shared" si="4"/>
        <v>45383</v>
      </c>
      <c r="S22" s="174">
        <f t="shared" si="4"/>
        <v>45413</v>
      </c>
      <c r="T22" s="174">
        <f t="shared" si="4"/>
        <v>45444</v>
      </c>
      <c r="U22" s="174">
        <f t="shared" si="4"/>
        <v>45474</v>
      </c>
      <c r="V22" s="174">
        <f t="shared" si="4"/>
        <v>45505</v>
      </c>
      <c r="W22" s="174">
        <f t="shared" si="4"/>
        <v>45536</v>
      </c>
      <c r="X22" s="174">
        <f t="shared" si="4"/>
        <v>45566</v>
      </c>
      <c r="Y22" s="174">
        <f t="shared" si="4"/>
        <v>45597</v>
      </c>
      <c r="Z22" s="174">
        <f t="shared" si="4"/>
        <v>45627</v>
      </c>
      <c r="AA22" s="174">
        <f t="shared" si="4"/>
        <v>45658</v>
      </c>
      <c r="AB22" s="174">
        <f t="shared" si="4"/>
        <v>45689</v>
      </c>
      <c r="AC22" s="174">
        <f t="shared" si="4"/>
        <v>45717</v>
      </c>
      <c r="AD22" s="174">
        <f t="shared" si="4"/>
        <v>45748</v>
      </c>
      <c r="AE22" s="174">
        <f t="shared" si="4"/>
        <v>45778</v>
      </c>
      <c r="AF22" s="174">
        <f t="shared" si="4"/>
        <v>45809</v>
      </c>
      <c r="AG22" s="174">
        <f t="shared" si="4"/>
        <v>45839</v>
      </c>
      <c r="AH22" s="174">
        <f t="shared" si="4"/>
        <v>45870</v>
      </c>
      <c r="AI22" s="174">
        <f t="shared" si="4"/>
        <v>45901</v>
      </c>
      <c r="AJ22" s="174">
        <f t="shared" si="4"/>
        <v>45931</v>
      </c>
      <c r="AK22" s="174">
        <f t="shared" si="4"/>
        <v>45962</v>
      </c>
      <c r="AL22" s="174">
        <f t="shared" si="4"/>
        <v>45992</v>
      </c>
      <c r="AM22" s="174">
        <f t="shared" si="4"/>
        <v>46023</v>
      </c>
      <c r="AN22" s="174">
        <f t="shared" si="4"/>
        <v>46054</v>
      </c>
      <c r="AO22" s="174">
        <f t="shared" si="4"/>
        <v>46082</v>
      </c>
      <c r="AP22" s="174">
        <f t="shared" si="4"/>
        <v>46113</v>
      </c>
      <c r="AQ22" s="174">
        <f t="shared" si="4"/>
        <v>46143</v>
      </c>
      <c r="AR22" s="174">
        <f t="shared" si="4"/>
        <v>46174</v>
      </c>
      <c r="AS22" s="174">
        <f t="shared" si="4"/>
        <v>46204</v>
      </c>
      <c r="AT22" s="174">
        <f t="shared" si="4"/>
        <v>46235</v>
      </c>
      <c r="AU22" s="174">
        <f t="shared" si="4"/>
        <v>46266</v>
      </c>
      <c r="AV22" s="174">
        <f t="shared" si="4"/>
        <v>46296</v>
      </c>
      <c r="AW22" s="174">
        <f t="shared" si="4"/>
        <v>46327</v>
      </c>
      <c r="AX22" s="174">
        <f t="shared" si="4"/>
        <v>46357</v>
      </c>
      <c r="AY22" s="174">
        <f t="shared" si="4"/>
        <v>46388</v>
      </c>
      <c r="AZ22" s="174">
        <f t="shared" si="4"/>
        <v>46419</v>
      </c>
      <c r="BA22" s="174">
        <f t="shared" si="4"/>
        <v>46447</v>
      </c>
      <c r="BB22" s="174">
        <f t="shared" si="4"/>
        <v>46478</v>
      </c>
      <c r="BC22" s="174">
        <f t="shared" si="4"/>
        <v>46508</v>
      </c>
      <c r="BD22" s="174">
        <f t="shared" si="4"/>
        <v>46539</v>
      </c>
      <c r="BE22" s="174">
        <f t="shared" si="4"/>
        <v>46569</v>
      </c>
      <c r="BF22" s="174">
        <f t="shared" si="4"/>
        <v>46600</v>
      </c>
      <c r="BG22" s="174">
        <f t="shared" si="4"/>
        <v>46631</v>
      </c>
      <c r="BH22" s="174">
        <f t="shared" si="4"/>
        <v>46661</v>
      </c>
      <c r="BI22" s="174">
        <f t="shared" si="4"/>
        <v>46692</v>
      </c>
      <c r="BJ22" s="174">
        <f t="shared" si="4"/>
        <v>46722</v>
      </c>
      <c r="BK22" s="174">
        <f t="shared" si="4"/>
        <v>46753</v>
      </c>
      <c r="BL22" s="174">
        <f t="shared" si="4"/>
        <v>46784</v>
      </c>
      <c r="BM22" s="174">
        <f t="shared" si="4"/>
        <v>46813</v>
      </c>
      <c r="BN22" s="174">
        <f t="shared" si="4"/>
        <v>46844</v>
      </c>
      <c r="BO22" s="174">
        <f t="shared" si="4"/>
        <v>46874</v>
      </c>
      <c r="BP22" s="174">
        <f t="shared" ref="BP22:CH22" si="5">BP$4</f>
        <v>46905</v>
      </c>
      <c r="BQ22" s="174">
        <f t="shared" si="5"/>
        <v>46935</v>
      </c>
      <c r="BR22" s="174">
        <f t="shared" si="5"/>
        <v>46966</v>
      </c>
      <c r="BS22" s="174">
        <f t="shared" si="5"/>
        <v>46997</v>
      </c>
      <c r="BT22" s="174">
        <f t="shared" si="5"/>
        <v>47027</v>
      </c>
      <c r="BU22" s="174">
        <f t="shared" si="5"/>
        <v>47058</v>
      </c>
      <c r="BV22" s="174">
        <f t="shared" si="5"/>
        <v>47088</v>
      </c>
      <c r="BW22" s="174">
        <f t="shared" si="5"/>
        <v>47119</v>
      </c>
      <c r="BX22" s="174">
        <f t="shared" si="5"/>
        <v>47150</v>
      </c>
      <c r="BY22" s="174">
        <f t="shared" si="5"/>
        <v>47178</v>
      </c>
      <c r="BZ22" s="174">
        <f t="shared" si="5"/>
        <v>47209</v>
      </c>
      <c r="CA22" s="174">
        <f t="shared" si="5"/>
        <v>47239</v>
      </c>
      <c r="CB22" s="174">
        <f t="shared" si="5"/>
        <v>47270</v>
      </c>
      <c r="CC22" s="174">
        <f t="shared" si="5"/>
        <v>47300</v>
      </c>
      <c r="CD22" s="174">
        <f t="shared" si="5"/>
        <v>47331</v>
      </c>
      <c r="CE22" s="174">
        <f t="shared" si="5"/>
        <v>47362</v>
      </c>
      <c r="CF22" s="174">
        <f t="shared" si="5"/>
        <v>47392</v>
      </c>
      <c r="CG22" s="174">
        <f t="shared" si="5"/>
        <v>47423</v>
      </c>
      <c r="CH22" s="175">
        <f t="shared" si="5"/>
        <v>47453</v>
      </c>
    </row>
    <row r="23" spans="1:86" ht="15" customHeight="1" x14ac:dyDescent="0.3">
      <c r="A23" s="565"/>
      <c r="B23" s="11" t="str">
        <f t="shared" ref="B23:B37" si="6">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74"/>
    </row>
    <row r="24" spans="1:86" x14ac:dyDescent="0.3">
      <c r="A24" s="565"/>
      <c r="B24" s="13" t="str">
        <f t="shared" si="6"/>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74"/>
    </row>
    <row r="25" spans="1:86" x14ac:dyDescent="0.3">
      <c r="A25" s="565"/>
      <c r="B25" s="11" t="str">
        <f t="shared" si="6"/>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c r="CC25" s="201"/>
      <c r="CD25" s="201"/>
      <c r="CE25" s="201"/>
      <c r="CF25" s="201"/>
      <c r="CG25" s="201"/>
      <c r="CH25" s="274"/>
    </row>
    <row r="26" spans="1:86" x14ac:dyDescent="0.3">
      <c r="A26" s="565"/>
      <c r="B26" s="11" t="str">
        <f t="shared" si="6"/>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74"/>
    </row>
    <row r="27" spans="1:86" x14ac:dyDescent="0.3">
      <c r="A27" s="565"/>
      <c r="B27" s="13" t="str">
        <f t="shared" si="6"/>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74"/>
    </row>
    <row r="28" spans="1:86" x14ac:dyDescent="0.3">
      <c r="A28" s="565"/>
      <c r="B28" s="11" t="str">
        <f t="shared" si="6"/>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74"/>
    </row>
    <row r="29" spans="1:86" x14ac:dyDescent="0.3">
      <c r="A29" s="565"/>
      <c r="B29" s="11" t="str">
        <f t="shared" si="6"/>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c r="BU29" s="201"/>
      <c r="BV29" s="201"/>
      <c r="BW29" s="201"/>
      <c r="BX29" s="201"/>
      <c r="BY29" s="201"/>
      <c r="BZ29" s="201"/>
      <c r="CA29" s="201"/>
      <c r="CB29" s="201"/>
      <c r="CC29" s="201"/>
      <c r="CD29" s="201"/>
      <c r="CE29" s="201"/>
      <c r="CF29" s="201"/>
      <c r="CG29" s="201"/>
      <c r="CH29" s="274"/>
    </row>
    <row r="30" spans="1:86" x14ac:dyDescent="0.3">
      <c r="A30" s="565"/>
      <c r="B30" s="11" t="str">
        <f t="shared" si="6"/>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74"/>
    </row>
    <row r="31" spans="1:86" x14ac:dyDescent="0.3">
      <c r="A31" s="565"/>
      <c r="B31" s="11" t="str">
        <f t="shared" si="6"/>
        <v>Miscellaneous</v>
      </c>
      <c r="C31" s="3">
        <f>'BIZ kWh ENTRY'!S108</f>
        <v>0</v>
      </c>
      <c r="D31" s="3">
        <f>'BIZ kWh ENTRY'!T108</f>
        <v>0</v>
      </c>
      <c r="E31" s="3">
        <f>'BIZ kWh ENTRY'!U108</f>
        <v>0</v>
      </c>
      <c r="F31" s="3">
        <f>'BIZ kWh ENTRY'!V108</f>
        <v>0</v>
      </c>
      <c r="G31" s="3">
        <f>'BIZ kWh ENTRY'!W108</f>
        <v>0</v>
      </c>
      <c r="H31" s="3">
        <f>'BIZ kWh ENTRY'!X108</f>
        <v>0</v>
      </c>
      <c r="I31" s="3">
        <f>'BIZ kWh ENTRY'!Y108</f>
        <v>138951.73132499997</v>
      </c>
      <c r="J31" s="3">
        <f>'BIZ kWh ENTRY'!Z108</f>
        <v>264068.18575833307</v>
      </c>
      <c r="K31" s="3">
        <f>'BIZ kWh ENTRY'!AA108</f>
        <v>0</v>
      </c>
      <c r="L31" s="3">
        <f>'BIZ kWh ENTRY'!AB108</f>
        <v>0</v>
      </c>
      <c r="M31" s="3">
        <f>'BIZ kWh ENTRY'!AC108</f>
        <v>0</v>
      </c>
      <c r="N31" s="3">
        <f>'BIZ kWh ENTRY'!AD108</f>
        <v>311.90220000000323</v>
      </c>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74"/>
    </row>
    <row r="32" spans="1:86" ht="15" customHeight="1" x14ac:dyDescent="0.3">
      <c r="A32" s="565"/>
      <c r="B32" s="11" t="str">
        <f t="shared" si="6"/>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74"/>
    </row>
    <row r="33" spans="1:86" x14ac:dyDescent="0.3">
      <c r="A33" s="565"/>
      <c r="B33" s="11" t="str">
        <f t="shared" si="6"/>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c r="BA33" s="201"/>
      <c r="BB33" s="201"/>
      <c r="BC33" s="201"/>
      <c r="BD33" s="201"/>
      <c r="BE33" s="201"/>
      <c r="BF33" s="201"/>
      <c r="BG33" s="201"/>
      <c r="BH33" s="201"/>
      <c r="BI33" s="201"/>
      <c r="BJ33" s="201"/>
      <c r="BK33" s="201"/>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74"/>
    </row>
    <row r="34" spans="1:86" x14ac:dyDescent="0.3">
      <c r="A34" s="565"/>
      <c r="B34" s="11" t="str">
        <f t="shared" si="6"/>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74"/>
    </row>
    <row r="35" spans="1:86" x14ac:dyDescent="0.3">
      <c r="A35" s="565"/>
      <c r="B35" s="11" t="str">
        <f t="shared" si="6"/>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1"/>
      <c r="BF35" s="201"/>
      <c r="BG35" s="201"/>
      <c r="BH35" s="201"/>
      <c r="BI35" s="201"/>
      <c r="BJ35" s="201"/>
      <c r="BK35" s="201"/>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74"/>
    </row>
    <row r="36" spans="1:86" ht="15" customHeight="1" x14ac:dyDescent="0.3">
      <c r="A36" s="565"/>
      <c r="B36" s="11" t="str">
        <f t="shared" si="6"/>
        <v xml:space="preserve"> </v>
      </c>
      <c r="C36" s="3"/>
      <c r="D36" s="3"/>
      <c r="E36" s="3"/>
      <c r="F36" s="3"/>
      <c r="G36" s="3"/>
      <c r="H36" s="3"/>
      <c r="I36" s="3"/>
      <c r="J36" s="3"/>
      <c r="K36" s="3"/>
      <c r="L36" s="3"/>
      <c r="M36" s="3"/>
      <c r="N36" s="3"/>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74"/>
    </row>
    <row r="37" spans="1:86" ht="15" customHeight="1" thickBot="1" x14ac:dyDescent="0.35">
      <c r="A37" s="566"/>
      <c r="B37" s="222" t="str">
        <f t="shared" si="6"/>
        <v>Monthly kWh</v>
      </c>
      <c r="C37" s="276">
        <f>SUM(C23:C36)</f>
        <v>0</v>
      </c>
      <c r="D37" s="276">
        <f t="shared" ref="D37:N37" si="7">SUM(D23:D36)</f>
        <v>0</v>
      </c>
      <c r="E37" s="276">
        <f t="shared" si="7"/>
        <v>0</v>
      </c>
      <c r="F37" s="276">
        <f t="shared" si="7"/>
        <v>0</v>
      </c>
      <c r="G37" s="276">
        <f t="shared" si="7"/>
        <v>0</v>
      </c>
      <c r="H37" s="276">
        <f t="shared" si="7"/>
        <v>0</v>
      </c>
      <c r="I37" s="276">
        <f t="shared" si="7"/>
        <v>138951.73132499997</v>
      </c>
      <c r="J37" s="276">
        <f t="shared" si="7"/>
        <v>264068.18575833307</v>
      </c>
      <c r="K37" s="276">
        <f t="shared" si="7"/>
        <v>0</v>
      </c>
      <c r="L37" s="276">
        <f t="shared" si="7"/>
        <v>0</v>
      </c>
      <c r="M37" s="276">
        <f t="shared" si="7"/>
        <v>0</v>
      </c>
      <c r="N37" s="276">
        <f t="shared" si="7"/>
        <v>311.90220000000323</v>
      </c>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309"/>
      <c r="BR37" s="309"/>
      <c r="BS37" s="309"/>
      <c r="BT37" s="309"/>
      <c r="BU37" s="309"/>
      <c r="BV37" s="309"/>
      <c r="BW37" s="309"/>
      <c r="BX37" s="309"/>
      <c r="BY37" s="309"/>
      <c r="BZ37" s="309"/>
      <c r="CA37" s="309"/>
      <c r="CB37" s="309"/>
      <c r="CC37" s="309"/>
      <c r="CD37" s="309"/>
      <c r="CE37" s="309"/>
      <c r="CF37" s="309"/>
      <c r="CG37" s="309"/>
      <c r="CH37" s="310"/>
    </row>
    <row r="38" spans="1:86" x14ac:dyDescent="0.3">
      <c r="A38" s="8"/>
      <c r="B38" s="299"/>
      <c r="C38" s="9"/>
      <c r="D38" s="299"/>
      <c r="E38" s="9"/>
      <c r="F38" s="299"/>
      <c r="G38" s="299"/>
      <c r="H38" s="9"/>
      <c r="I38" s="299"/>
      <c r="J38" s="299"/>
      <c r="K38" s="9"/>
      <c r="L38" s="299"/>
      <c r="M38" s="359" t="s">
        <v>218</v>
      </c>
      <c r="N38" s="360">
        <f>SUM(C37:N37)</f>
        <v>403331.81928333302</v>
      </c>
      <c r="O38" s="359" t="s">
        <v>219</v>
      </c>
      <c r="P38" s="361">
        <f>'BIZ kWh ENTRY'!AE113</f>
        <v>403331.81928333302</v>
      </c>
      <c r="Q38" s="9"/>
      <c r="R38" s="299"/>
      <c r="S38" s="299"/>
      <c r="T38" s="9"/>
      <c r="U38" s="299"/>
      <c r="V38" s="299"/>
      <c r="W38" s="9"/>
      <c r="X38" s="299"/>
      <c r="Y38" s="299"/>
      <c r="Z38" s="9"/>
      <c r="AA38" s="299"/>
      <c r="AB38" s="299"/>
      <c r="AC38" s="9"/>
      <c r="AD38" s="299"/>
      <c r="AE38" s="299"/>
      <c r="AF38" s="9"/>
      <c r="AG38" s="299"/>
      <c r="AH38" s="299"/>
      <c r="AI38" s="9"/>
      <c r="AJ38" s="299"/>
      <c r="AK38" s="299"/>
      <c r="AL38" s="9"/>
      <c r="AM38" s="299"/>
      <c r="AN38" s="299"/>
      <c r="AO38" s="9"/>
      <c r="AP38" s="299"/>
      <c r="AQ38" s="299"/>
      <c r="AR38" s="9"/>
      <c r="AS38" s="299"/>
      <c r="AT38" s="299"/>
      <c r="AU38" s="9"/>
      <c r="AV38" s="299"/>
      <c r="AW38" s="299"/>
      <c r="AX38" s="9"/>
      <c r="AY38" s="299"/>
      <c r="AZ38" s="299"/>
      <c r="BA38" s="9"/>
      <c r="BB38" s="299"/>
      <c r="BC38" s="299"/>
      <c r="BD38" s="9"/>
      <c r="BE38" s="299"/>
      <c r="BF38" s="299"/>
      <c r="BG38" s="9"/>
      <c r="BH38" s="299"/>
      <c r="BI38" s="299"/>
      <c r="BJ38" s="9"/>
      <c r="BK38" s="299"/>
      <c r="BL38" s="299"/>
      <c r="BM38" s="9"/>
      <c r="BN38" s="299"/>
      <c r="BO38" s="299"/>
      <c r="BP38" s="9"/>
      <c r="BQ38" s="299"/>
      <c r="BR38" s="299"/>
      <c r="BS38" s="9"/>
      <c r="BT38" s="299"/>
      <c r="BU38" s="299"/>
      <c r="BV38" s="9"/>
      <c r="BW38" s="299"/>
      <c r="BX38" s="299"/>
      <c r="BY38" s="9"/>
      <c r="BZ38" s="299"/>
      <c r="CA38" s="299"/>
      <c r="CB38" s="9"/>
      <c r="CC38" s="299"/>
      <c r="CD38" s="299"/>
      <c r="CE38" s="9"/>
      <c r="CF38" s="299"/>
      <c r="CG38" s="299"/>
      <c r="CH38" s="147"/>
    </row>
    <row r="39" spans="1:86" ht="15" thickBot="1" x14ac:dyDescent="0.35">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row>
    <row r="40" spans="1:86" ht="16.2" thickBot="1" x14ac:dyDescent="0.35">
      <c r="A40" s="567" t="s">
        <v>32</v>
      </c>
      <c r="B40" s="18" t="str">
        <f t="shared" ref="B40" si="8">B22</f>
        <v>End Use</v>
      </c>
      <c r="C40" s="174">
        <f>C$4</f>
        <v>44927</v>
      </c>
      <c r="D40" s="174">
        <f t="shared" ref="D40:BO40" si="9">D$4</f>
        <v>44958</v>
      </c>
      <c r="E40" s="174">
        <f t="shared" si="9"/>
        <v>44986</v>
      </c>
      <c r="F40" s="174">
        <f t="shared" si="9"/>
        <v>45017</v>
      </c>
      <c r="G40" s="174">
        <f t="shared" si="9"/>
        <v>45047</v>
      </c>
      <c r="H40" s="174">
        <f t="shared" si="9"/>
        <v>45078</v>
      </c>
      <c r="I40" s="174">
        <f t="shared" si="9"/>
        <v>45108</v>
      </c>
      <c r="J40" s="174">
        <f t="shared" si="9"/>
        <v>45139</v>
      </c>
      <c r="K40" s="174">
        <f t="shared" si="9"/>
        <v>45170</v>
      </c>
      <c r="L40" s="174">
        <f t="shared" si="9"/>
        <v>45200</v>
      </c>
      <c r="M40" s="174">
        <f t="shared" si="9"/>
        <v>45231</v>
      </c>
      <c r="N40" s="174">
        <f t="shared" si="9"/>
        <v>45261</v>
      </c>
      <c r="O40" s="174">
        <f t="shared" si="9"/>
        <v>45292</v>
      </c>
      <c r="P40" s="174">
        <f t="shared" si="9"/>
        <v>45323</v>
      </c>
      <c r="Q40" s="174">
        <f t="shared" si="9"/>
        <v>45352</v>
      </c>
      <c r="R40" s="174">
        <f t="shared" si="9"/>
        <v>45383</v>
      </c>
      <c r="S40" s="174">
        <f t="shared" si="9"/>
        <v>45413</v>
      </c>
      <c r="T40" s="174">
        <f t="shared" si="9"/>
        <v>45444</v>
      </c>
      <c r="U40" s="174">
        <f t="shared" si="9"/>
        <v>45474</v>
      </c>
      <c r="V40" s="174">
        <f t="shared" si="9"/>
        <v>45505</v>
      </c>
      <c r="W40" s="174">
        <f t="shared" si="9"/>
        <v>45536</v>
      </c>
      <c r="X40" s="174">
        <f t="shared" si="9"/>
        <v>45566</v>
      </c>
      <c r="Y40" s="174">
        <f t="shared" si="9"/>
        <v>45597</v>
      </c>
      <c r="Z40" s="174">
        <f t="shared" si="9"/>
        <v>45627</v>
      </c>
      <c r="AA40" s="174">
        <f t="shared" si="9"/>
        <v>45658</v>
      </c>
      <c r="AB40" s="174">
        <f t="shared" si="9"/>
        <v>45689</v>
      </c>
      <c r="AC40" s="174">
        <f t="shared" si="9"/>
        <v>45717</v>
      </c>
      <c r="AD40" s="174">
        <f t="shared" si="9"/>
        <v>45748</v>
      </c>
      <c r="AE40" s="174">
        <f t="shared" si="9"/>
        <v>45778</v>
      </c>
      <c r="AF40" s="174">
        <f t="shared" si="9"/>
        <v>45809</v>
      </c>
      <c r="AG40" s="174">
        <f t="shared" si="9"/>
        <v>45839</v>
      </c>
      <c r="AH40" s="174">
        <f t="shared" si="9"/>
        <v>45870</v>
      </c>
      <c r="AI40" s="174">
        <f t="shared" si="9"/>
        <v>45901</v>
      </c>
      <c r="AJ40" s="174">
        <f t="shared" si="9"/>
        <v>45931</v>
      </c>
      <c r="AK40" s="174">
        <f t="shared" si="9"/>
        <v>45962</v>
      </c>
      <c r="AL40" s="174">
        <f t="shared" si="9"/>
        <v>45992</v>
      </c>
      <c r="AM40" s="174">
        <f t="shared" si="9"/>
        <v>46023</v>
      </c>
      <c r="AN40" s="174">
        <f t="shared" si="9"/>
        <v>46054</v>
      </c>
      <c r="AO40" s="174">
        <f t="shared" si="9"/>
        <v>46082</v>
      </c>
      <c r="AP40" s="174">
        <f t="shared" si="9"/>
        <v>46113</v>
      </c>
      <c r="AQ40" s="174">
        <f t="shared" si="9"/>
        <v>46143</v>
      </c>
      <c r="AR40" s="174">
        <f t="shared" si="9"/>
        <v>46174</v>
      </c>
      <c r="AS40" s="174">
        <f t="shared" si="9"/>
        <v>46204</v>
      </c>
      <c r="AT40" s="174">
        <f t="shared" si="9"/>
        <v>46235</v>
      </c>
      <c r="AU40" s="174">
        <f t="shared" si="9"/>
        <v>46266</v>
      </c>
      <c r="AV40" s="174">
        <f t="shared" si="9"/>
        <v>46296</v>
      </c>
      <c r="AW40" s="174">
        <f t="shared" si="9"/>
        <v>46327</v>
      </c>
      <c r="AX40" s="174">
        <f t="shared" si="9"/>
        <v>46357</v>
      </c>
      <c r="AY40" s="174">
        <f t="shared" si="9"/>
        <v>46388</v>
      </c>
      <c r="AZ40" s="174">
        <f t="shared" si="9"/>
        <v>46419</v>
      </c>
      <c r="BA40" s="174">
        <f t="shared" si="9"/>
        <v>46447</v>
      </c>
      <c r="BB40" s="174">
        <f t="shared" si="9"/>
        <v>46478</v>
      </c>
      <c r="BC40" s="174">
        <f t="shared" si="9"/>
        <v>46508</v>
      </c>
      <c r="BD40" s="174">
        <f t="shared" si="9"/>
        <v>46539</v>
      </c>
      <c r="BE40" s="174">
        <f t="shared" si="9"/>
        <v>46569</v>
      </c>
      <c r="BF40" s="174">
        <f t="shared" si="9"/>
        <v>46600</v>
      </c>
      <c r="BG40" s="174">
        <f t="shared" si="9"/>
        <v>46631</v>
      </c>
      <c r="BH40" s="174">
        <f t="shared" si="9"/>
        <v>46661</v>
      </c>
      <c r="BI40" s="174">
        <f t="shared" si="9"/>
        <v>46692</v>
      </c>
      <c r="BJ40" s="174">
        <f t="shared" si="9"/>
        <v>46722</v>
      </c>
      <c r="BK40" s="174">
        <f t="shared" si="9"/>
        <v>46753</v>
      </c>
      <c r="BL40" s="174">
        <f t="shared" si="9"/>
        <v>46784</v>
      </c>
      <c r="BM40" s="174">
        <f t="shared" si="9"/>
        <v>46813</v>
      </c>
      <c r="BN40" s="174">
        <f t="shared" si="9"/>
        <v>46844</v>
      </c>
      <c r="BO40" s="174">
        <f t="shared" si="9"/>
        <v>46874</v>
      </c>
      <c r="BP40" s="174">
        <f t="shared" ref="BP40:CH40" si="10">BP$4</f>
        <v>46905</v>
      </c>
      <c r="BQ40" s="174">
        <f t="shared" si="10"/>
        <v>46935</v>
      </c>
      <c r="BR40" s="174">
        <f t="shared" si="10"/>
        <v>46966</v>
      </c>
      <c r="BS40" s="174">
        <f t="shared" si="10"/>
        <v>46997</v>
      </c>
      <c r="BT40" s="174">
        <f t="shared" si="10"/>
        <v>47027</v>
      </c>
      <c r="BU40" s="174">
        <f t="shared" si="10"/>
        <v>47058</v>
      </c>
      <c r="BV40" s="174">
        <f t="shared" si="10"/>
        <v>47088</v>
      </c>
      <c r="BW40" s="174">
        <f t="shared" si="10"/>
        <v>47119</v>
      </c>
      <c r="BX40" s="174">
        <f t="shared" si="10"/>
        <v>47150</v>
      </c>
      <c r="BY40" s="174">
        <f t="shared" si="10"/>
        <v>47178</v>
      </c>
      <c r="BZ40" s="174">
        <f t="shared" si="10"/>
        <v>47209</v>
      </c>
      <c r="CA40" s="174">
        <f t="shared" si="10"/>
        <v>47239</v>
      </c>
      <c r="CB40" s="174">
        <f t="shared" si="10"/>
        <v>47270</v>
      </c>
      <c r="CC40" s="174">
        <f t="shared" si="10"/>
        <v>47300</v>
      </c>
      <c r="CD40" s="174">
        <f t="shared" si="10"/>
        <v>47331</v>
      </c>
      <c r="CE40" s="174">
        <f t="shared" si="10"/>
        <v>47362</v>
      </c>
      <c r="CF40" s="174">
        <f t="shared" si="10"/>
        <v>47392</v>
      </c>
      <c r="CG40" s="174">
        <f t="shared" si="10"/>
        <v>47423</v>
      </c>
      <c r="CH40" s="175">
        <f t="shared" si="10"/>
        <v>47453</v>
      </c>
    </row>
    <row r="41" spans="1:86" ht="15" customHeight="1" x14ac:dyDescent="0.3">
      <c r="A41" s="568"/>
      <c r="B41" s="11" t="str">
        <f t="shared" ref="B41:B55" si="11">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74"/>
    </row>
    <row r="42" spans="1:86" x14ac:dyDescent="0.3">
      <c r="A42" s="568"/>
      <c r="B42" s="13" t="str">
        <f t="shared" si="11"/>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74"/>
    </row>
    <row r="43" spans="1:86" x14ac:dyDescent="0.3">
      <c r="A43" s="568"/>
      <c r="B43" s="11" t="str">
        <f t="shared" si="11"/>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1"/>
      <c r="BF43" s="201"/>
      <c r="BG43" s="201"/>
      <c r="BH43" s="201"/>
      <c r="BI43" s="201"/>
      <c r="BJ43" s="201"/>
      <c r="BK43" s="201"/>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74"/>
    </row>
    <row r="44" spans="1:86" x14ac:dyDescent="0.3">
      <c r="A44" s="568"/>
      <c r="B44" s="11" t="str">
        <f t="shared" si="11"/>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74"/>
    </row>
    <row r="45" spans="1:86" x14ac:dyDescent="0.3">
      <c r="A45" s="568"/>
      <c r="B45" s="13" t="str">
        <f t="shared" si="11"/>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74"/>
    </row>
    <row r="46" spans="1:86" x14ac:dyDescent="0.3">
      <c r="A46" s="568"/>
      <c r="B46" s="11" t="str">
        <f t="shared" si="11"/>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74"/>
    </row>
    <row r="47" spans="1:86" x14ac:dyDescent="0.3">
      <c r="A47" s="568"/>
      <c r="B47" s="11" t="str">
        <f t="shared" si="11"/>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74"/>
    </row>
    <row r="48" spans="1:86" x14ac:dyDescent="0.3">
      <c r="A48" s="568"/>
      <c r="B48" s="11" t="str">
        <f t="shared" si="11"/>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74"/>
    </row>
    <row r="49" spans="1:86" x14ac:dyDescent="0.3">
      <c r="A49" s="568"/>
      <c r="B49" s="11" t="str">
        <f t="shared" si="11"/>
        <v>Miscellaneous</v>
      </c>
      <c r="C49" s="3">
        <f>'BIZ kWh ENTRY'!AI108</f>
        <v>0</v>
      </c>
      <c r="D49" s="3">
        <f>'BIZ kWh ENTRY'!AJ108</f>
        <v>0</v>
      </c>
      <c r="E49" s="3">
        <f>'BIZ kWh ENTRY'!AK108</f>
        <v>0</v>
      </c>
      <c r="F49" s="3">
        <f>'BIZ kWh ENTRY'!AL108</f>
        <v>0</v>
      </c>
      <c r="G49" s="3">
        <f>'BIZ kWh ENTRY'!AM108</f>
        <v>0</v>
      </c>
      <c r="H49" s="3">
        <f>'BIZ kWh ENTRY'!AN108</f>
        <v>0</v>
      </c>
      <c r="I49" s="3">
        <f>'BIZ kWh ENTRY'!AO108</f>
        <v>53266.900050000084</v>
      </c>
      <c r="J49" s="3">
        <f>'BIZ kWh ENTRY'!AP108</f>
        <v>312344.2862750002</v>
      </c>
      <c r="K49" s="3">
        <f>'BIZ kWh ENTRY'!AQ108</f>
        <v>0</v>
      </c>
      <c r="L49" s="3">
        <f>'BIZ kWh ENTRY'!AR108</f>
        <v>0</v>
      </c>
      <c r="M49" s="3">
        <f>'BIZ kWh ENTRY'!AS108</f>
        <v>0</v>
      </c>
      <c r="N49" s="3">
        <f>'BIZ kWh ENTRY'!AT108</f>
        <v>39886.515174999993</v>
      </c>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74"/>
    </row>
    <row r="50" spans="1:86" ht="15" customHeight="1" x14ac:dyDescent="0.3">
      <c r="A50" s="568"/>
      <c r="B50" s="11" t="str">
        <f t="shared" si="11"/>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01"/>
      <c r="CA50" s="201"/>
      <c r="CB50" s="201"/>
      <c r="CC50" s="201"/>
      <c r="CD50" s="201"/>
      <c r="CE50" s="201"/>
      <c r="CF50" s="201"/>
      <c r="CG50" s="201"/>
      <c r="CH50" s="274"/>
    </row>
    <row r="51" spans="1:86" x14ac:dyDescent="0.3">
      <c r="A51" s="568"/>
      <c r="B51" s="11" t="str">
        <f t="shared" si="11"/>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1"/>
      <c r="BQ51" s="201"/>
      <c r="BR51" s="201"/>
      <c r="BS51" s="201"/>
      <c r="BT51" s="201"/>
      <c r="BU51" s="201"/>
      <c r="BV51" s="201"/>
      <c r="BW51" s="201"/>
      <c r="BX51" s="201"/>
      <c r="BY51" s="201"/>
      <c r="BZ51" s="201"/>
      <c r="CA51" s="201"/>
      <c r="CB51" s="201"/>
      <c r="CC51" s="201"/>
      <c r="CD51" s="201"/>
      <c r="CE51" s="201"/>
      <c r="CF51" s="201"/>
      <c r="CG51" s="201"/>
      <c r="CH51" s="274"/>
    </row>
    <row r="52" spans="1:86" x14ac:dyDescent="0.3">
      <c r="A52" s="568"/>
      <c r="B52" s="11" t="str">
        <f t="shared" si="11"/>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1"/>
      <c r="BQ52" s="201"/>
      <c r="BR52" s="201"/>
      <c r="BS52" s="201"/>
      <c r="BT52" s="201"/>
      <c r="BU52" s="201"/>
      <c r="BV52" s="201"/>
      <c r="BW52" s="201"/>
      <c r="BX52" s="201"/>
      <c r="BY52" s="201"/>
      <c r="BZ52" s="201"/>
      <c r="CA52" s="201"/>
      <c r="CB52" s="201"/>
      <c r="CC52" s="201"/>
      <c r="CD52" s="201"/>
      <c r="CE52" s="201"/>
      <c r="CF52" s="201"/>
      <c r="CG52" s="201"/>
      <c r="CH52" s="274"/>
    </row>
    <row r="53" spans="1:86" x14ac:dyDescent="0.3">
      <c r="A53" s="568"/>
      <c r="B53" s="11" t="str">
        <f t="shared" si="11"/>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74"/>
    </row>
    <row r="54" spans="1:86" ht="15" customHeight="1" x14ac:dyDescent="0.3">
      <c r="A54" s="568"/>
      <c r="B54" s="11" t="str">
        <f t="shared" si="11"/>
        <v xml:space="preserve"> </v>
      </c>
      <c r="C54" s="3"/>
      <c r="D54" s="3"/>
      <c r="E54" s="3"/>
      <c r="F54" s="3"/>
      <c r="G54" s="3"/>
      <c r="H54" s="3"/>
      <c r="I54" s="3"/>
      <c r="J54" s="3"/>
      <c r="K54" s="3"/>
      <c r="L54" s="3"/>
      <c r="M54" s="3"/>
      <c r="N54" s="3"/>
      <c r="O54" s="201"/>
      <c r="P54" s="201"/>
      <c r="Q54" s="201"/>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c r="AO54" s="201"/>
      <c r="AP54" s="201"/>
      <c r="AQ54" s="201"/>
      <c r="AR54" s="201"/>
      <c r="AS54" s="201"/>
      <c r="AT54" s="201"/>
      <c r="AU54" s="201"/>
      <c r="AV54" s="201"/>
      <c r="AW54" s="201"/>
      <c r="AX54" s="201"/>
      <c r="AY54" s="201"/>
      <c r="AZ54" s="201"/>
      <c r="BA54" s="201"/>
      <c r="BB54" s="201"/>
      <c r="BC54" s="201"/>
      <c r="BD54" s="201"/>
      <c r="BE54" s="201"/>
      <c r="BF54" s="201"/>
      <c r="BG54" s="201"/>
      <c r="BH54" s="201"/>
      <c r="BI54" s="201"/>
      <c r="BJ54" s="201"/>
      <c r="BK54" s="201"/>
      <c r="BL54" s="201"/>
      <c r="BM54" s="201"/>
      <c r="BN54" s="201"/>
      <c r="BO54" s="201"/>
      <c r="BP54" s="201"/>
      <c r="BQ54" s="201"/>
      <c r="BR54" s="201"/>
      <c r="BS54" s="201"/>
      <c r="BT54" s="201"/>
      <c r="BU54" s="201"/>
      <c r="BV54" s="201"/>
      <c r="BW54" s="201"/>
      <c r="BX54" s="201"/>
      <c r="BY54" s="201"/>
      <c r="BZ54" s="201"/>
      <c r="CA54" s="201"/>
      <c r="CB54" s="201"/>
      <c r="CC54" s="201"/>
      <c r="CD54" s="201"/>
      <c r="CE54" s="201"/>
      <c r="CF54" s="201"/>
      <c r="CG54" s="201"/>
      <c r="CH54" s="274"/>
    </row>
    <row r="55" spans="1:86" ht="15" customHeight="1" thickBot="1" x14ac:dyDescent="0.35">
      <c r="A55" s="569"/>
      <c r="B55" s="222" t="str">
        <f t="shared" si="11"/>
        <v>Monthly kWh</v>
      </c>
      <c r="C55" s="276">
        <f>SUM(C41:C54)</f>
        <v>0</v>
      </c>
      <c r="D55" s="276">
        <f t="shared" ref="D55:N55" si="12">SUM(D41:D54)</f>
        <v>0</v>
      </c>
      <c r="E55" s="276">
        <f t="shared" si="12"/>
        <v>0</v>
      </c>
      <c r="F55" s="276">
        <f t="shared" si="12"/>
        <v>0</v>
      </c>
      <c r="G55" s="276">
        <f t="shared" si="12"/>
        <v>0</v>
      </c>
      <c r="H55" s="276">
        <f t="shared" si="12"/>
        <v>0</v>
      </c>
      <c r="I55" s="276">
        <f t="shared" si="12"/>
        <v>53266.900050000084</v>
      </c>
      <c r="J55" s="276">
        <f t="shared" si="12"/>
        <v>312344.2862750002</v>
      </c>
      <c r="K55" s="276">
        <f t="shared" si="12"/>
        <v>0</v>
      </c>
      <c r="L55" s="276">
        <f t="shared" si="12"/>
        <v>0</v>
      </c>
      <c r="M55" s="276">
        <f t="shared" si="12"/>
        <v>0</v>
      </c>
      <c r="N55" s="276">
        <f t="shared" si="12"/>
        <v>39886.515174999993</v>
      </c>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c r="BO55" s="309"/>
      <c r="BP55" s="309"/>
      <c r="BQ55" s="309"/>
      <c r="BR55" s="309"/>
      <c r="BS55" s="309"/>
      <c r="BT55" s="309"/>
      <c r="BU55" s="309"/>
      <c r="BV55" s="309"/>
      <c r="BW55" s="309"/>
      <c r="BX55" s="309"/>
      <c r="BY55" s="309"/>
      <c r="BZ55" s="309"/>
      <c r="CA55" s="309"/>
      <c r="CB55" s="309"/>
      <c r="CC55" s="309"/>
      <c r="CD55" s="309"/>
      <c r="CE55" s="309"/>
      <c r="CF55" s="309"/>
      <c r="CG55" s="309"/>
      <c r="CH55" s="310"/>
    </row>
    <row r="56" spans="1:86" ht="15" customHeight="1" x14ac:dyDescent="0.3">
      <c r="A56" s="8"/>
      <c r="B56" s="299"/>
      <c r="C56" s="9"/>
      <c r="D56" s="299"/>
      <c r="E56" s="9"/>
      <c r="F56" s="5"/>
      <c r="G56" s="5"/>
      <c r="H56" s="5"/>
      <c r="I56" s="5"/>
      <c r="J56" s="5"/>
      <c r="K56" s="5"/>
      <c r="L56" s="5"/>
      <c r="M56" s="359" t="s">
        <v>218</v>
      </c>
      <c r="N56" s="360">
        <f>SUM(C55:N55)</f>
        <v>405497.70150000026</v>
      </c>
      <c r="O56" s="359" t="s">
        <v>219</v>
      </c>
      <c r="P56" s="361">
        <f>'BIZ kWh ENTRY'!AU113</f>
        <v>405497.70150000026</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170"/>
    </row>
    <row r="57" spans="1:86" ht="15" thickBot="1" x14ac:dyDescent="0.35">
      <c r="C57" s="146"/>
      <c r="D57" s="146"/>
      <c r="E57" s="146"/>
      <c r="F57" s="299"/>
      <c r="G57" s="299"/>
      <c r="H57" s="9"/>
      <c r="I57" s="299"/>
      <c r="J57" s="299"/>
      <c r="K57" s="9"/>
      <c r="L57" s="299"/>
      <c r="M57" s="299"/>
      <c r="N57" s="9"/>
      <c r="O57" s="299"/>
      <c r="P57" s="299"/>
      <c r="Q57" s="9"/>
      <c r="R57" s="299"/>
      <c r="S57" s="299"/>
      <c r="T57" s="9"/>
      <c r="U57" s="299"/>
      <c r="V57" s="299"/>
      <c r="W57" s="9"/>
      <c r="X57" s="299"/>
      <c r="Y57" s="299"/>
      <c r="Z57" s="9"/>
      <c r="AA57" s="299"/>
      <c r="AB57" s="299"/>
      <c r="AC57" s="9"/>
      <c r="AD57" s="299"/>
      <c r="AE57" s="299"/>
      <c r="AF57" s="9"/>
      <c r="AG57" s="299"/>
      <c r="AH57" s="299"/>
      <c r="AI57" s="9"/>
      <c r="AJ57" s="299"/>
      <c r="AK57" s="299"/>
      <c r="AL57" s="9"/>
      <c r="AM57" s="299"/>
      <c r="AN57" s="299"/>
      <c r="AO57" s="9"/>
      <c r="AP57" s="299"/>
      <c r="AQ57" s="299"/>
      <c r="AR57" s="9"/>
      <c r="AS57" s="299"/>
      <c r="AT57" s="299"/>
      <c r="AU57" s="9"/>
      <c r="AV57" s="299"/>
      <c r="AW57" s="299"/>
      <c r="AX57" s="9"/>
      <c r="AY57" s="299"/>
      <c r="AZ57" s="299"/>
      <c r="BA57" s="9"/>
      <c r="BB57" s="299"/>
      <c r="BC57" s="299"/>
      <c r="BD57" s="9"/>
      <c r="BE57" s="299"/>
      <c r="BF57" s="299"/>
      <c r="BG57" s="9"/>
      <c r="BH57" s="299"/>
      <c r="BI57" s="299"/>
      <c r="BJ57" s="9"/>
      <c r="BK57" s="299"/>
      <c r="BL57" s="299"/>
      <c r="BM57" s="9"/>
      <c r="BN57" s="299"/>
      <c r="BO57" s="299"/>
      <c r="BP57" s="9"/>
      <c r="BQ57" s="299"/>
      <c r="BR57" s="299"/>
      <c r="BS57" s="9"/>
      <c r="BT57" s="299"/>
      <c r="BU57" s="299"/>
      <c r="BV57" s="9"/>
      <c r="BW57" s="299"/>
      <c r="BX57" s="299"/>
      <c r="BY57" s="9"/>
      <c r="BZ57" s="299"/>
      <c r="CA57" s="299"/>
      <c r="CB57" s="9"/>
      <c r="CC57" s="299"/>
      <c r="CD57" s="299"/>
      <c r="CE57" s="9"/>
      <c r="CF57" s="299"/>
      <c r="CG57" s="299"/>
      <c r="CH57" s="171"/>
    </row>
    <row r="58" spans="1:86" ht="16.2" thickBot="1" x14ac:dyDescent="0.35">
      <c r="A58" s="622" t="s">
        <v>33</v>
      </c>
      <c r="B58" s="18" t="str">
        <f t="shared" ref="B58" si="13">B40</f>
        <v>End Use</v>
      </c>
      <c r="C58" s="174">
        <f>C$4</f>
        <v>44927</v>
      </c>
      <c r="D58" s="174">
        <f t="shared" ref="D58:BO58" si="14">D$4</f>
        <v>44958</v>
      </c>
      <c r="E58" s="174">
        <f t="shared" si="14"/>
        <v>44986</v>
      </c>
      <c r="F58" s="174">
        <f t="shared" si="14"/>
        <v>45017</v>
      </c>
      <c r="G58" s="174">
        <f t="shared" si="14"/>
        <v>45047</v>
      </c>
      <c r="H58" s="174">
        <f t="shared" si="14"/>
        <v>45078</v>
      </c>
      <c r="I58" s="174">
        <f t="shared" si="14"/>
        <v>45108</v>
      </c>
      <c r="J58" s="174">
        <f t="shared" si="14"/>
        <v>45139</v>
      </c>
      <c r="K58" s="174">
        <f t="shared" si="14"/>
        <v>45170</v>
      </c>
      <c r="L58" s="174">
        <f t="shared" si="14"/>
        <v>45200</v>
      </c>
      <c r="M58" s="174">
        <f t="shared" si="14"/>
        <v>45231</v>
      </c>
      <c r="N58" s="174">
        <f t="shared" si="14"/>
        <v>45261</v>
      </c>
      <c r="O58" s="174">
        <f t="shared" si="14"/>
        <v>45292</v>
      </c>
      <c r="P58" s="174">
        <f t="shared" si="14"/>
        <v>45323</v>
      </c>
      <c r="Q58" s="174">
        <f t="shared" si="14"/>
        <v>45352</v>
      </c>
      <c r="R58" s="174">
        <f t="shared" si="14"/>
        <v>45383</v>
      </c>
      <c r="S58" s="174">
        <f t="shared" si="14"/>
        <v>45413</v>
      </c>
      <c r="T58" s="174">
        <f t="shared" si="14"/>
        <v>45444</v>
      </c>
      <c r="U58" s="174">
        <f t="shared" si="14"/>
        <v>45474</v>
      </c>
      <c r="V58" s="174">
        <f t="shared" si="14"/>
        <v>45505</v>
      </c>
      <c r="W58" s="174">
        <f t="shared" si="14"/>
        <v>45536</v>
      </c>
      <c r="X58" s="174">
        <f t="shared" si="14"/>
        <v>45566</v>
      </c>
      <c r="Y58" s="174">
        <f t="shared" si="14"/>
        <v>45597</v>
      </c>
      <c r="Z58" s="174">
        <f t="shared" si="14"/>
        <v>45627</v>
      </c>
      <c r="AA58" s="174">
        <f t="shared" si="14"/>
        <v>45658</v>
      </c>
      <c r="AB58" s="174">
        <f t="shared" si="14"/>
        <v>45689</v>
      </c>
      <c r="AC58" s="174">
        <f t="shared" si="14"/>
        <v>45717</v>
      </c>
      <c r="AD58" s="174">
        <f t="shared" si="14"/>
        <v>45748</v>
      </c>
      <c r="AE58" s="174">
        <f t="shared" si="14"/>
        <v>45778</v>
      </c>
      <c r="AF58" s="174">
        <f t="shared" si="14"/>
        <v>45809</v>
      </c>
      <c r="AG58" s="174">
        <f t="shared" si="14"/>
        <v>45839</v>
      </c>
      <c r="AH58" s="174">
        <f t="shared" si="14"/>
        <v>45870</v>
      </c>
      <c r="AI58" s="174">
        <f t="shared" si="14"/>
        <v>45901</v>
      </c>
      <c r="AJ58" s="174">
        <f t="shared" si="14"/>
        <v>45931</v>
      </c>
      <c r="AK58" s="174">
        <f t="shared" si="14"/>
        <v>45962</v>
      </c>
      <c r="AL58" s="174">
        <f t="shared" si="14"/>
        <v>45992</v>
      </c>
      <c r="AM58" s="174">
        <f t="shared" si="14"/>
        <v>46023</v>
      </c>
      <c r="AN58" s="174">
        <f t="shared" si="14"/>
        <v>46054</v>
      </c>
      <c r="AO58" s="174">
        <f t="shared" si="14"/>
        <v>46082</v>
      </c>
      <c r="AP58" s="174">
        <f t="shared" si="14"/>
        <v>46113</v>
      </c>
      <c r="AQ58" s="174">
        <f t="shared" si="14"/>
        <v>46143</v>
      </c>
      <c r="AR58" s="174">
        <f t="shared" si="14"/>
        <v>46174</v>
      </c>
      <c r="AS58" s="174">
        <f t="shared" si="14"/>
        <v>46204</v>
      </c>
      <c r="AT58" s="174">
        <f t="shared" si="14"/>
        <v>46235</v>
      </c>
      <c r="AU58" s="174">
        <f t="shared" si="14"/>
        <v>46266</v>
      </c>
      <c r="AV58" s="174">
        <f t="shared" si="14"/>
        <v>46296</v>
      </c>
      <c r="AW58" s="174">
        <f t="shared" si="14"/>
        <v>46327</v>
      </c>
      <c r="AX58" s="174">
        <f t="shared" si="14"/>
        <v>46357</v>
      </c>
      <c r="AY58" s="174">
        <f t="shared" si="14"/>
        <v>46388</v>
      </c>
      <c r="AZ58" s="174">
        <f t="shared" si="14"/>
        <v>46419</v>
      </c>
      <c r="BA58" s="174">
        <f t="shared" si="14"/>
        <v>46447</v>
      </c>
      <c r="BB58" s="174">
        <f t="shared" si="14"/>
        <v>46478</v>
      </c>
      <c r="BC58" s="174">
        <f t="shared" si="14"/>
        <v>46508</v>
      </c>
      <c r="BD58" s="174">
        <f t="shared" si="14"/>
        <v>46539</v>
      </c>
      <c r="BE58" s="174">
        <f t="shared" si="14"/>
        <v>46569</v>
      </c>
      <c r="BF58" s="174">
        <f t="shared" si="14"/>
        <v>46600</v>
      </c>
      <c r="BG58" s="174">
        <f t="shared" si="14"/>
        <v>46631</v>
      </c>
      <c r="BH58" s="174">
        <f t="shared" si="14"/>
        <v>46661</v>
      </c>
      <c r="BI58" s="174">
        <f t="shared" si="14"/>
        <v>46692</v>
      </c>
      <c r="BJ58" s="174">
        <f t="shared" si="14"/>
        <v>46722</v>
      </c>
      <c r="BK58" s="174">
        <f t="shared" si="14"/>
        <v>46753</v>
      </c>
      <c r="BL58" s="174">
        <f t="shared" si="14"/>
        <v>46784</v>
      </c>
      <c r="BM58" s="174">
        <f t="shared" si="14"/>
        <v>46813</v>
      </c>
      <c r="BN58" s="174">
        <f t="shared" si="14"/>
        <v>46844</v>
      </c>
      <c r="BO58" s="174">
        <f t="shared" si="14"/>
        <v>46874</v>
      </c>
      <c r="BP58" s="174">
        <f t="shared" ref="BP58:CH58" si="15">BP$4</f>
        <v>46905</v>
      </c>
      <c r="BQ58" s="174">
        <f t="shared" si="15"/>
        <v>46935</v>
      </c>
      <c r="BR58" s="174">
        <f t="shared" si="15"/>
        <v>46966</v>
      </c>
      <c r="BS58" s="174">
        <f t="shared" si="15"/>
        <v>46997</v>
      </c>
      <c r="BT58" s="174">
        <f t="shared" si="15"/>
        <v>47027</v>
      </c>
      <c r="BU58" s="174">
        <f t="shared" si="15"/>
        <v>47058</v>
      </c>
      <c r="BV58" s="174">
        <f t="shared" si="15"/>
        <v>47088</v>
      </c>
      <c r="BW58" s="174">
        <f t="shared" si="15"/>
        <v>47119</v>
      </c>
      <c r="BX58" s="174">
        <f t="shared" si="15"/>
        <v>47150</v>
      </c>
      <c r="BY58" s="174">
        <f t="shared" si="15"/>
        <v>47178</v>
      </c>
      <c r="BZ58" s="174">
        <f t="shared" si="15"/>
        <v>47209</v>
      </c>
      <c r="CA58" s="174">
        <f t="shared" si="15"/>
        <v>47239</v>
      </c>
      <c r="CB58" s="174">
        <f t="shared" si="15"/>
        <v>47270</v>
      </c>
      <c r="CC58" s="174">
        <f t="shared" si="15"/>
        <v>47300</v>
      </c>
      <c r="CD58" s="174">
        <f t="shared" si="15"/>
        <v>47331</v>
      </c>
      <c r="CE58" s="174">
        <f t="shared" si="15"/>
        <v>47362</v>
      </c>
      <c r="CF58" s="174">
        <f t="shared" si="15"/>
        <v>47392</v>
      </c>
      <c r="CG58" s="174">
        <f t="shared" si="15"/>
        <v>47423</v>
      </c>
      <c r="CH58" s="175">
        <f t="shared" si="15"/>
        <v>47453</v>
      </c>
    </row>
    <row r="59" spans="1:86" x14ac:dyDescent="0.3">
      <c r="A59" s="623"/>
      <c r="B59" s="11" t="str">
        <f t="shared" ref="B59:B73" si="16">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c r="BA59" s="201"/>
      <c r="BB59" s="201"/>
      <c r="BC59" s="201"/>
      <c r="BD59" s="201"/>
      <c r="BE59" s="201"/>
      <c r="BF59" s="201"/>
      <c r="BG59" s="201"/>
      <c r="BH59" s="201"/>
      <c r="BI59" s="201"/>
      <c r="BJ59" s="201"/>
      <c r="BK59" s="201"/>
      <c r="BL59" s="201"/>
      <c r="BM59" s="201"/>
      <c r="BN59" s="201"/>
      <c r="BO59" s="201"/>
      <c r="BP59" s="201"/>
      <c r="BQ59" s="201"/>
      <c r="BR59" s="201"/>
      <c r="BS59" s="201"/>
      <c r="BT59" s="201"/>
      <c r="BU59" s="201"/>
      <c r="BV59" s="201"/>
      <c r="BW59" s="201"/>
      <c r="BX59" s="201"/>
      <c r="BY59" s="201"/>
      <c r="BZ59" s="201"/>
      <c r="CA59" s="201"/>
      <c r="CB59" s="201"/>
      <c r="CC59" s="201"/>
      <c r="CD59" s="201"/>
      <c r="CE59" s="201"/>
      <c r="CF59" s="201"/>
      <c r="CG59" s="201"/>
      <c r="CH59" s="274"/>
    </row>
    <row r="60" spans="1:86" ht="15" customHeight="1" x14ac:dyDescent="0.3">
      <c r="A60" s="623"/>
      <c r="B60" s="11" t="str">
        <f t="shared" si="16"/>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1"/>
      <c r="BR60" s="201"/>
      <c r="BS60" s="201"/>
      <c r="BT60" s="201"/>
      <c r="BU60" s="201"/>
      <c r="BV60" s="201"/>
      <c r="BW60" s="201"/>
      <c r="BX60" s="201"/>
      <c r="BY60" s="201"/>
      <c r="BZ60" s="201"/>
      <c r="CA60" s="201"/>
      <c r="CB60" s="201"/>
      <c r="CC60" s="201"/>
      <c r="CD60" s="201"/>
      <c r="CE60" s="201"/>
      <c r="CF60" s="201"/>
      <c r="CG60" s="201"/>
      <c r="CH60" s="274"/>
    </row>
    <row r="61" spans="1:86" x14ac:dyDescent="0.3">
      <c r="A61" s="623"/>
      <c r="B61" s="11" t="str">
        <f t="shared" si="16"/>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c r="AM61" s="201"/>
      <c r="AN61" s="201"/>
      <c r="AO61" s="201"/>
      <c r="AP61" s="201"/>
      <c r="AQ61" s="201"/>
      <c r="AR61" s="201"/>
      <c r="AS61" s="201"/>
      <c r="AT61" s="201"/>
      <c r="AU61" s="201"/>
      <c r="AV61" s="201"/>
      <c r="AW61" s="201"/>
      <c r="AX61" s="201"/>
      <c r="AY61" s="201"/>
      <c r="AZ61" s="201"/>
      <c r="BA61" s="201"/>
      <c r="BB61" s="201"/>
      <c r="BC61" s="201"/>
      <c r="BD61" s="201"/>
      <c r="BE61" s="201"/>
      <c r="BF61" s="201"/>
      <c r="BG61" s="201"/>
      <c r="BH61" s="201"/>
      <c r="BI61" s="201"/>
      <c r="BJ61" s="201"/>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74"/>
    </row>
    <row r="62" spans="1:86" x14ac:dyDescent="0.3">
      <c r="A62" s="623"/>
      <c r="B62" s="11" t="str">
        <f t="shared" si="16"/>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AQ62" s="201"/>
      <c r="AR62" s="201"/>
      <c r="AS62" s="201"/>
      <c r="AT62" s="201"/>
      <c r="AU62" s="201"/>
      <c r="AV62" s="201"/>
      <c r="AW62" s="201"/>
      <c r="AX62" s="201"/>
      <c r="AY62" s="201"/>
      <c r="AZ62" s="201"/>
      <c r="BA62" s="201"/>
      <c r="BB62" s="201"/>
      <c r="BC62" s="201"/>
      <c r="BD62" s="201"/>
      <c r="BE62" s="201"/>
      <c r="BF62" s="201"/>
      <c r="BG62" s="201"/>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74"/>
    </row>
    <row r="63" spans="1:86" x14ac:dyDescent="0.3">
      <c r="A63" s="623"/>
      <c r="B63" s="11" t="str">
        <f t="shared" si="16"/>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1"/>
      <c r="BF63" s="201"/>
      <c r="BG63" s="201"/>
      <c r="BH63" s="201"/>
      <c r="BI63" s="201"/>
      <c r="BJ63" s="201"/>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74"/>
    </row>
    <row r="64" spans="1:86" x14ac:dyDescent="0.3">
      <c r="A64" s="623"/>
      <c r="B64" s="11" t="str">
        <f t="shared" si="16"/>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74"/>
    </row>
    <row r="65" spans="1:86" x14ac:dyDescent="0.3">
      <c r="A65" s="623"/>
      <c r="B65" s="11" t="str">
        <f t="shared" si="16"/>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201"/>
      <c r="BI65" s="201"/>
      <c r="BJ65" s="201"/>
      <c r="BK65" s="201"/>
      <c r="BL65" s="201"/>
      <c r="BM65" s="201"/>
      <c r="BN65" s="201"/>
      <c r="BO65" s="201"/>
      <c r="BP65" s="201"/>
      <c r="BQ65" s="201"/>
      <c r="BR65" s="201"/>
      <c r="BS65" s="201"/>
      <c r="BT65" s="201"/>
      <c r="BU65" s="201"/>
      <c r="BV65" s="201"/>
      <c r="BW65" s="201"/>
      <c r="BX65" s="201"/>
      <c r="BY65" s="201"/>
      <c r="BZ65" s="201"/>
      <c r="CA65" s="201"/>
      <c r="CB65" s="201"/>
      <c r="CC65" s="201"/>
      <c r="CD65" s="201"/>
      <c r="CE65" s="201"/>
      <c r="CF65" s="201"/>
      <c r="CG65" s="201"/>
      <c r="CH65" s="274"/>
    </row>
    <row r="66" spans="1:86" x14ac:dyDescent="0.3">
      <c r="A66" s="623"/>
      <c r="B66" s="11" t="str">
        <f t="shared" si="16"/>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c r="AM66" s="201"/>
      <c r="AN66" s="201"/>
      <c r="AO66" s="201"/>
      <c r="AP66" s="201"/>
      <c r="AQ66" s="201"/>
      <c r="AR66" s="201"/>
      <c r="AS66" s="201"/>
      <c r="AT66" s="201"/>
      <c r="AU66" s="201"/>
      <c r="AV66" s="201"/>
      <c r="AW66" s="201"/>
      <c r="AX66" s="201"/>
      <c r="AY66" s="201"/>
      <c r="AZ66" s="201"/>
      <c r="BA66" s="201"/>
      <c r="BB66" s="201"/>
      <c r="BC66" s="201"/>
      <c r="BD66" s="201"/>
      <c r="BE66" s="201"/>
      <c r="BF66" s="201"/>
      <c r="BG66" s="201"/>
      <c r="BH66" s="201"/>
      <c r="BI66" s="201"/>
      <c r="BJ66" s="201"/>
      <c r="BK66" s="201"/>
      <c r="BL66" s="201"/>
      <c r="BM66" s="201"/>
      <c r="BN66" s="201"/>
      <c r="BO66" s="201"/>
      <c r="BP66" s="201"/>
      <c r="BQ66" s="201"/>
      <c r="BR66" s="201"/>
      <c r="BS66" s="201"/>
      <c r="BT66" s="201"/>
      <c r="BU66" s="201"/>
      <c r="BV66" s="201"/>
      <c r="BW66" s="201"/>
      <c r="BX66" s="201"/>
      <c r="BY66" s="201"/>
      <c r="BZ66" s="201"/>
      <c r="CA66" s="201"/>
      <c r="CB66" s="201"/>
      <c r="CC66" s="201"/>
      <c r="CD66" s="201"/>
      <c r="CE66" s="201"/>
      <c r="CF66" s="201"/>
      <c r="CG66" s="201"/>
      <c r="CH66" s="274"/>
    </row>
    <row r="67" spans="1:86" x14ac:dyDescent="0.3">
      <c r="A67" s="623"/>
      <c r="B67" s="11" t="str">
        <f t="shared" si="16"/>
        <v>Miscellaneous</v>
      </c>
      <c r="C67" s="3">
        <f>'BIZ kWh ENTRY'!AY108</f>
        <v>0</v>
      </c>
      <c r="D67" s="3">
        <f>'BIZ kWh ENTRY'!AZ108</f>
        <v>0</v>
      </c>
      <c r="E67" s="3">
        <f>'BIZ kWh ENTRY'!BA108</f>
        <v>0</v>
      </c>
      <c r="F67" s="3">
        <f>'BIZ kWh ENTRY'!BB108</f>
        <v>0</v>
      </c>
      <c r="G67" s="3">
        <f>'BIZ kWh ENTRY'!BC108</f>
        <v>0</v>
      </c>
      <c r="H67" s="3">
        <f>'BIZ kWh ENTRY'!BD108</f>
        <v>0</v>
      </c>
      <c r="I67" s="3">
        <f>'BIZ kWh ENTRY'!BE108</f>
        <v>-12421.016700000133</v>
      </c>
      <c r="J67" s="3">
        <f>'BIZ kWh ENTRY'!BF108</f>
        <v>8539.018450000025</v>
      </c>
      <c r="K67" s="3">
        <f>'BIZ kWh ENTRY'!BG108</f>
        <v>0</v>
      </c>
      <c r="L67" s="3">
        <f>'BIZ kWh ENTRY'!BH108</f>
        <v>0</v>
      </c>
      <c r="M67" s="3">
        <f>'BIZ kWh ENTRY'!BI108</f>
        <v>0</v>
      </c>
      <c r="N67" s="3">
        <f>'BIZ kWh ENTRY'!BJ108</f>
        <v>102870.74129999999</v>
      </c>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201"/>
      <c r="AP67" s="201"/>
      <c r="AQ67" s="201"/>
      <c r="AR67" s="201"/>
      <c r="AS67" s="201"/>
      <c r="AT67" s="201"/>
      <c r="AU67" s="201"/>
      <c r="AV67" s="201"/>
      <c r="AW67" s="201"/>
      <c r="AX67" s="201"/>
      <c r="AY67" s="201"/>
      <c r="AZ67" s="201"/>
      <c r="BA67" s="201"/>
      <c r="BB67" s="201"/>
      <c r="BC67" s="201"/>
      <c r="BD67" s="201"/>
      <c r="BE67" s="201"/>
      <c r="BF67" s="201"/>
      <c r="BG67" s="201"/>
      <c r="BH67" s="201"/>
      <c r="BI67" s="201"/>
      <c r="BJ67" s="201"/>
      <c r="BK67" s="201"/>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74"/>
    </row>
    <row r="68" spans="1:86" x14ac:dyDescent="0.3">
      <c r="A68" s="623"/>
      <c r="B68" s="11" t="str">
        <f t="shared" si="16"/>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c r="AY68" s="201"/>
      <c r="AZ68" s="201"/>
      <c r="BA68" s="201"/>
      <c r="BB68" s="201"/>
      <c r="BC68" s="201"/>
      <c r="BD68" s="201"/>
      <c r="BE68" s="201"/>
      <c r="BF68" s="201"/>
      <c r="BG68" s="201"/>
      <c r="BH68" s="201"/>
      <c r="BI68" s="201"/>
      <c r="BJ68" s="201"/>
      <c r="BK68" s="201"/>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74"/>
    </row>
    <row r="69" spans="1:86" ht="15.75" customHeight="1" x14ac:dyDescent="0.3">
      <c r="A69" s="623"/>
      <c r="B69" s="11" t="str">
        <f t="shared" si="16"/>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01"/>
      <c r="P69" s="201"/>
      <c r="Q69" s="201"/>
      <c r="R69" s="201"/>
      <c r="S69" s="201"/>
      <c r="T69" s="201"/>
      <c r="U69" s="201"/>
      <c r="V69" s="201"/>
      <c r="W69" s="201"/>
      <c r="X69" s="201"/>
      <c r="Y69" s="201"/>
      <c r="Z69" s="201"/>
      <c r="AA69" s="201"/>
      <c r="AB69" s="201"/>
      <c r="AC69" s="201"/>
      <c r="AD69" s="201"/>
      <c r="AE69" s="201"/>
      <c r="AF69" s="201"/>
      <c r="AG69" s="201"/>
      <c r="AH69" s="201"/>
      <c r="AI69" s="201"/>
      <c r="AJ69" s="201"/>
      <c r="AK69" s="201"/>
      <c r="AL69" s="201"/>
      <c r="AM69" s="201"/>
      <c r="AN69" s="201"/>
      <c r="AO69" s="201"/>
      <c r="AP69" s="201"/>
      <c r="AQ69" s="201"/>
      <c r="AR69" s="201"/>
      <c r="AS69" s="201"/>
      <c r="AT69" s="201"/>
      <c r="AU69" s="201"/>
      <c r="AV69" s="201"/>
      <c r="AW69" s="201"/>
      <c r="AX69" s="201"/>
      <c r="AY69" s="201"/>
      <c r="AZ69" s="201"/>
      <c r="BA69" s="201"/>
      <c r="BB69" s="201"/>
      <c r="BC69" s="201"/>
      <c r="BD69" s="201"/>
      <c r="BE69" s="201"/>
      <c r="BF69" s="201"/>
      <c r="BG69" s="201"/>
      <c r="BH69" s="201"/>
      <c r="BI69" s="201"/>
      <c r="BJ69" s="201"/>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74"/>
    </row>
    <row r="70" spans="1:86" x14ac:dyDescent="0.3">
      <c r="A70" s="623"/>
      <c r="B70" s="11" t="str">
        <f t="shared" si="16"/>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01"/>
      <c r="P70" s="201"/>
      <c r="Q70" s="201"/>
      <c r="R70" s="201"/>
      <c r="S70" s="201"/>
      <c r="T70" s="201"/>
      <c r="U70" s="201"/>
      <c r="V70" s="201"/>
      <c r="W70" s="201"/>
      <c r="X70" s="201"/>
      <c r="Y70" s="201"/>
      <c r="Z70" s="201"/>
      <c r="AA70" s="201"/>
      <c r="AB70" s="201"/>
      <c r="AC70" s="201"/>
      <c r="AD70" s="201"/>
      <c r="AE70" s="201"/>
      <c r="AF70" s="201"/>
      <c r="AG70" s="201"/>
      <c r="AH70" s="201"/>
      <c r="AI70" s="201"/>
      <c r="AJ70" s="201"/>
      <c r="AK70" s="201"/>
      <c r="AL70" s="201"/>
      <c r="AM70" s="201"/>
      <c r="AN70" s="201"/>
      <c r="AO70" s="201"/>
      <c r="AP70" s="201"/>
      <c r="AQ70" s="201"/>
      <c r="AR70" s="201"/>
      <c r="AS70" s="201"/>
      <c r="AT70" s="201"/>
      <c r="AU70" s="201"/>
      <c r="AV70" s="201"/>
      <c r="AW70" s="201"/>
      <c r="AX70" s="201"/>
      <c r="AY70" s="201"/>
      <c r="AZ70" s="201"/>
      <c r="BA70" s="201"/>
      <c r="BB70" s="201"/>
      <c r="BC70" s="201"/>
      <c r="BD70" s="201"/>
      <c r="BE70" s="201"/>
      <c r="BF70" s="201"/>
      <c r="BG70" s="201"/>
      <c r="BH70" s="201"/>
      <c r="BI70" s="201"/>
      <c r="BJ70" s="201"/>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74"/>
    </row>
    <row r="71" spans="1:86" x14ac:dyDescent="0.3">
      <c r="A71" s="623"/>
      <c r="B71" s="11" t="str">
        <f t="shared" si="16"/>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01"/>
      <c r="P71" s="201"/>
      <c r="Q71" s="201"/>
      <c r="R71" s="201"/>
      <c r="S71" s="201"/>
      <c r="T71" s="201"/>
      <c r="U71" s="201"/>
      <c r="V71" s="201"/>
      <c r="W71" s="201"/>
      <c r="X71" s="201"/>
      <c r="Y71" s="201"/>
      <c r="Z71" s="201"/>
      <c r="AA71" s="201"/>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1"/>
      <c r="BA71" s="201"/>
      <c r="BB71" s="201"/>
      <c r="BC71" s="201"/>
      <c r="BD71" s="201"/>
      <c r="BE71" s="201"/>
      <c r="BF71" s="201"/>
      <c r="BG71" s="201"/>
      <c r="BH71" s="201"/>
      <c r="BI71" s="201"/>
      <c r="BJ71" s="201"/>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74"/>
    </row>
    <row r="72" spans="1:86" x14ac:dyDescent="0.3">
      <c r="A72" s="623"/>
      <c r="B72" s="11" t="str">
        <f t="shared" si="16"/>
        <v xml:space="preserve"> </v>
      </c>
      <c r="C72" s="3"/>
      <c r="D72" s="3"/>
      <c r="E72" s="3"/>
      <c r="F72" s="3"/>
      <c r="G72" s="3"/>
      <c r="H72" s="3"/>
      <c r="I72" s="3"/>
      <c r="J72" s="3"/>
      <c r="K72" s="3"/>
      <c r="L72" s="3"/>
      <c r="M72" s="3"/>
      <c r="N72" s="3"/>
      <c r="O72" s="201"/>
      <c r="P72" s="201"/>
      <c r="Q72" s="201"/>
      <c r="R72" s="201"/>
      <c r="S72" s="201"/>
      <c r="T72" s="201"/>
      <c r="U72" s="201"/>
      <c r="V72" s="201"/>
      <c r="W72" s="201"/>
      <c r="X72" s="201"/>
      <c r="Y72" s="201"/>
      <c r="Z72" s="201"/>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201"/>
      <c r="BA72" s="201"/>
      <c r="BB72" s="201"/>
      <c r="BC72" s="201"/>
      <c r="BD72" s="201"/>
      <c r="BE72" s="201"/>
      <c r="BF72" s="201"/>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74"/>
    </row>
    <row r="73" spans="1:86" ht="15.75" customHeight="1" thickBot="1" x14ac:dyDescent="0.35">
      <c r="A73" s="624"/>
      <c r="B73" s="222" t="str">
        <f t="shared" si="16"/>
        <v>Monthly kWh</v>
      </c>
      <c r="C73" s="276">
        <f>SUM(C59:C72)</f>
        <v>0</v>
      </c>
      <c r="D73" s="276">
        <f t="shared" ref="D73:N73" si="17">SUM(D59:D72)</f>
        <v>0</v>
      </c>
      <c r="E73" s="276">
        <f t="shared" si="17"/>
        <v>0</v>
      </c>
      <c r="F73" s="276">
        <f t="shared" si="17"/>
        <v>0</v>
      </c>
      <c r="G73" s="276">
        <f t="shared" si="17"/>
        <v>0</v>
      </c>
      <c r="H73" s="276">
        <f t="shared" si="17"/>
        <v>0</v>
      </c>
      <c r="I73" s="276">
        <f t="shared" si="17"/>
        <v>-12421.016700000133</v>
      </c>
      <c r="J73" s="276">
        <f t="shared" si="17"/>
        <v>8539.018450000025</v>
      </c>
      <c r="K73" s="276">
        <f t="shared" si="17"/>
        <v>0</v>
      </c>
      <c r="L73" s="276">
        <f t="shared" si="17"/>
        <v>0</v>
      </c>
      <c r="M73" s="276">
        <f t="shared" si="17"/>
        <v>0</v>
      </c>
      <c r="N73" s="276">
        <f t="shared" si="17"/>
        <v>102870.74129999999</v>
      </c>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309"/>
      <c r="AM73" s="309"/>
      <c r="AN73" s="309"/>
      <c r="AO73" s="309"/>
      <c r="AP73" s="309"/>
      <c r="AQ73" s="309"/>
      <c r="AR73" s="309"/>
      <c r="AS73" s="309"/>
      <c r="AT73" s="309"/>
      <c r="AU73" s="309"/>
      <c r="AV73" s="309"/>
      <c r="AW73" s="309"/>
      <c r="AX73" s="309"/>
      <c r="AY73" s="309"/>
      <c r="AZ73" s="309"/>
      <c r="BA73" s="309"/>
      <c r="BB73" s="309"/>
      <c r="BC73" s="309"/>
      <c r="BD73" s="309"/>
      <c r="BE73" s="309"/>
      <c r="BF73" s="309"/>
      <c r="BG73" s="309"/>
      <c r="BH73" s="309"/>
      <c r="BI73" s="309"/>
      <c r="BJ73" s="309"/>
      <c r="BK73" s="309"/>
      <c r="BL73" s="309"/>
      <c r="BM73" s="309"/>
      <c r="BN73" s="309"/>
      <c r="BO73" s="309"/>
      <c r="BP73" s="309"/>
      <c r="BQ73" s="309"/>
      <c r="BR73" s="309"/>
      <c r="BS73" s="309"/>
      <c r="BT73" s="309"/>
      <c r="BU73" s="309"/>
      <c r="BV73" s="309"/>
      <c r="BW73" s="309"/>
      <c r="BX73" s="309"/>
      <c r="BY73" s="309"/>
      <c r="BZ73" s="309"/>
      <c r="CA73" s="309"/>
      <c r="CB73" s="309"/>
      <c r="CC73" s="309"/>
      <c r="CD73" s="309"/>
      <c r="CE73" s="309"/>
      <c r="CF73" s="309"/>
      <c r="CG73" s="309"/>
      <c r="CH73" s="310"/>
    </row>
    <row r="74" spans="1:86" ht="15.75" customHeight="1" x14ac:dyDescent="0.3">
      <c r="A74" s="8"/>
      <c r="B74" s="299"/>
      <c r="C74" s="9"/>
      <c r="D74" s="299"/>
      <c r="E74" s="9"/>
      <c r="F74" s="5"/>
      <c r="G74" s="299"/>
      <c r="H74" s="299"/>
      <c r="I74" s="9"/>
      <c r="J74" s="299"/>
      <c r="K74" s="299"/>
      <c r="L74" s="9"/>
      <c r="M74" s="359" t="s">
        <v>218</v>
      </c>
      <c r="N74" s="360">
        <f>SUM(C73:N73)</f>
        <v>98988.743049999888</v>
      </c>
      <c r="O74" s="359" t="s">
        <v>219</v>
      </c>
      <c r="P74" s="361">
        <f>'BIZ kWh ENTRY'!BK113</f>
        <v>98988.743049999888</v>
      </c>
      <c r="Q74" s="299"/>
      <c r="R74" s="9"/>
      <c r="S74" s="299"/>
      <c r="T74" s="299"/>
      <c r="U74" s="9"/>
      <c r="V74" s="299"/>
      <c r="W74" s="299"/>
      <c r="X74" s="9"/>
      <c r="Y74" s="299"/>
      <c r="Z74" s="299"/>
      <c r="AA74" s="9"/>
      <c r="AB74" s="299"/>
      <c r="AC74" s="299"/>
      <c r="AD74" s="9"/>
      <c r="AE74" s="299"/>
      <c r="AF74" s="299"/>
      <c r="AG74" s="9"/>
      <c r="AH74" s="299"/>
      <c r="AI74" s="299"/>
      <c r="AJ74" s="9"/>
      <c r="AK74" s="299"/>
      <c r="AL74" s="299"/>
      <c r="AM74" s="9"/>
      <c r="AN74" s="299"/>
      <c r="AO74" s="299"/>
      <c r="AP74" s="9"/>
      <c r="AQ74" s="299"/>
      <c r="AR74" s="299"/>
      <c r="AS74" s="9"/>
      <c r="AT74" s="299"/>
      <c r="AU74" s="299"/>
      <c r="AV74" s="9"/>
      <c r="AW74" s="299"/>
      <c r="AX74" s="299"/>
      <c r="AY74" s="9"/>
      <c r="AZ74" s="299"/>
      <c r="BA74" s="299"/>
      <c r="BB74" s="9"/>
      <c r="BC74" s="299"/>
      <c r="BD74" s="299"/>
      <c r="BE74" s="9"/>
      <c r="BF74" s="299"/>
      <c r="BG74" s="299"/>
      <c r="BH74" s="9"/>
      <c r="BI74" s="299"/>
      <c r="BJ74" s="299"/>
      <c r="BK74" s="9"/>
      <c r="BL74" s="299"/>
      <c r="BM74" s="299"/>
      <c r="BN74" s="9"/>
      <c r="BO74" s="299"/>
      <c r="BP74" s="299"/>
      <c r="BQ74" s="9"/>
      <c r="BR74" s="299"/>
      <c r="BS74" s="299"/>
      <c r="BT74" s="9"/>
      <c r="BU74" s="299"/>
      <c r="BV74" s="299"/>
      <c r="BW74" s="9"/>
      <c r="BX74" s="299"/>
      <c r="BY74" s="299"/>
      <c r="BZ74" s="9"/>
      <c r="CA74" s="299"/>
      <c r="CB74" s="299"/>
      <c r="CC74" s="9"/>
      <c r="CD74" s="299"/>
      <c r="CE74" s="299"/>
      <c r="CF74" s="9"/>
      <c r="CG74" s="299"/>
      <c r="CH74" s="299"/>
    </row>
    <row r="75" spans="1:86" ht="15.75" customHeight="1" thickBot="1" x14ac:dyDescent="0.35">
      <c r="P75" s="356">
        <f>P20+P38+P56+P74</f>
        <v>925627.50568333315</v>
      </c>
    </row>
    <row r="76" spans="1:86" ht="16.5" customHeight="1" thickBot="1" x14ac:dyDescent="0.35">
      <c r="A76" s="553" t="s">
        <v>17</v>
      </c>
      <c r="B76" s="18" t="s">
        <v>106</v>
      </c>
      <c r="C76" s="174">
        <f>C$4</f>
        <v>44927</v>
      </c>
      <c r="D76" s="174">
        <f t="shared" ref="D76:BO76" si="18">D$4</f>
        <v>44958</v>
      </c>
      <c r="E76" s="174">
        <f t="shared" si="18"/>
        <v>44986</v>
      </c>
      <c r="F76" s="174">
        <f t="shared" si="18"/>
        <v>45017</v>
      </c>
      <c r="G76" s="174">
        <f t="shared" si="18"/>
        <v>45047</v>
      </c>
      <c r="H76" s="174">
        <f t="shared" si="18"/>
        <v>45078</v>
      </c>
      <c r="I76" s="174">
        <f t="shared" si="18"/>
        <v>45108</v>
      </c>
      <c r="J76" s="174">
        <f t="shared" si="18"/>
        <v>45139</v>
      </c>
      <c r="K76" s="174">
        <f t="shared" si="18"/>
        <v>45170</v>
      </c>
      <c r="L76" s="174">
        <f t="shared" si="18"/>
        <v>45200</v>
      </c>
      <c r="M76" s="174">
        <f t="shared" si="18"/>
        <v>45231</v>
      </c>
      <c r="N76" s="174">
        <f t="shared" si="18"/>
        <v>45261</v>
      </c>
      <c r="O76" s="174">
        <f t="shared" si="18"/>
        <v>45292</v>
      </c>
      <c r="P76" s="174">
        <f t="shared" si="18"/>
        <v>45323</v>
      </c>
      <c r="Q76" s="174">
        <f t="shared" si="18"/>
        <v>45352</v>
      </c>
      <c r="R76" s="174">
        <f t="shared" si="18"/>
        <v>45383</v>
      </c>
      <c r="S76" s="174">
        <f t="shared" si="18"/>
        <v>45413</v>
      </c>
      <c r="T76" s="174">
        <f t="shared" si="18"/>
        <v>45444</v>
      </c>
      <c r="U76" s="174">
        <f t="shared" si="18"/>
        <v>45474</v>
      </c>
      <c r="V76" s="174">
        <f t="shared" si="18"/>
        <v>45505</v>
      </c>
      <c r="W76" s="174">
        <f t="shared" si="18"/>
        <v>45536</v>
      </c>
      <c r="X76" s="174">
        <f t="shared" si="18"/>
        <v>45566</v>
      </c>
      <c r="Y76" s="174">
        <f t="shared" si="18"/>
        <v>45597</v>
      </c>
      <c r="Z76" s="174">
        <f t="shared" si="18"/>
        <v>45627</v>
      </c>
      <c r="AA76" s="174">
        <f t="shared" si="18"/>
        <v>45658</v>
      </c>
      <c r="AB76" s="174">
        <f t="shared" si="18"/>
        <v>45689</v>
      </c>
      <c r="AC76" s="174">
        <f t="shared" si="18"/>
        <v>45717</v>
      </c>
      <c r="AD76" s="174">
        <f t="shared" si="18"/>
        <v>45748</v>
      </c>
      <c r="AE76" s="174">
        <f t="shared" si="18"/>
        <v>45778</v>
      </c>
      <c r="AF76" s="174">
        <f t="shared" si="18"/>
        <v>45809</v>
      </c>
      <c r="AG76" s="174">
        <f t="shared" si="18"/>
        <v>45839</v>
      </c>
      <c r="AH76" s="174">
        <f t="shared" si="18"/>
        <v>45870</v>
      </c>
      <c r="AI76" s="174">
        <f t="shared" si="18"/>
        <v>45901</v>
      </c>
      <c r="AJ76" s="174">
        <f t="shared" si="18"/>
        <v>45931</v>
      </c>
      <c r="AK76" s="174">
        <f t="shared" si="18"/>
        <v>45962</v>
      </c>
      <c r="AL76" s="174">
        <f t="shared" si="18"/>
        <v>45992</v>
      </c>
      <c r="AM76" s="174">
        <f t="shared" si="18"/>
        <v>46023</v>
      </c>
      <c r="AN76" s="174">
        <f t="shared" si="18"/>
        <v>46054</v>
      </c>
      <c r="AO76" s="174">
        <f t="shared" si="18"/>
        <v>46082</v>
      </c>
      <c r="AP76" s="174">
        <f t="shared" si="18"/>
        <v>46113</v>
      </c>
      <c r="AQ76" s="174">
        <f t="shared" si="18"/>
        <v>46143</v>
      </c>
      <c r="AR76" s="174">
        <f t="shared" si="18"/>
        <v>46174</v>
      </c>
      <c r="AS76" s="174">
        <f t="shared" si="18"/>
        <v>46204</v>
      </c>
      <c r="AT76" s="174">
        <f t="shared" si="18"/>
        <v>46235</v>
      </c>
      <c r="AU76" s="174">
        <f t="shared" si="18"/>
        <v>46266</v>
      </c>
      <c r="AV76" s="174">
        <f t="shared" si="18"/>
        <v>46296</v>
      </c>
      <c r="AW76" s="174">
        <f t="shared" si="18"/>
        <v>46327</v>
      </c>
      <c r="AX76" s="174">
        <f t="shared" si="18"/>
        <v>46357</v>
      </c>
      <c r="AY76" s="174">
        <f t="shared" si="18"/>
        <v>46388</v>
      </c>
      <c r="AZ76" s="174">
        <f t="shared" si="18"/>
        <v>46419</v>
      </c>
      <c r="BA76" s="174">
        <f t="shared" si="18"/>
        <v>46447</v>
      </c>
      <c r="BB76" s="174">
        <f t="shared" si="18"/>
        <v>46478</v>
      </c>
      <c r="BC76" s="174">
        <f t="shared" si="18"/>
        <v>46508</v>
      </c>
      <c r="BD76" s="174">
        <f t="shared" si="18"/>
        <v>46539</v>
      </c>
      <c r="BE76" s="174">
        <f t="shared" si="18"/>
        <v>46569</v>
      </c>
      <c r="BF76" s="174">
        <f t="shared" si="18"/>
        <v>46600</v>
      </c>
      <c r="BG76" s="174">
        <f t="shared" si="18"/>
        <v>46631</v>
      </c>
      <c r="BH76" s="174">
        <f t="shared" si="18"/>
        <v>46661</v>
      </c>
      <c r="BI76" s="174">
        <f t="shared" si="18"/>
        <v>46692</v>
      </c>
      <c r="BJ76" s="174">
        <f t="shared" si="18"/>
        <v>46722</v>
      </c>
      <c r="BK76" s="174">
        <f t="shared" si="18"/>
        <v>46753</v>
      </c>
      <c r="BL76" s="174">
        <f t="shared" si="18"/>
        <v>46784</v>
      </c>
      <c r="BM76" s="174">
        <f t="shared" si="18"/>
        <v>46813</v>
      </c>
      <c r="BN76" s="174">
        <f t="shared" si="18"/>
        <v>46844</v>
      </c>
      <c r="BO76" s="174">
        <f t="shared" si="18"/>
        <v>46874</v>
      </c>
      <c r="BP76" s="174">
        <f t="shared" ref="BP76:CH76" si="19">BP$4</f>
        <v>46905</v>
      </c>
      <c r="BQ76" s="174">
        <f t="shared" si="19"/>
        <v>46935</v>
      </c>
      <c r="BR76" s="174">
        <f t="shared" si="19"/>
        <v>46966</v>
      </c>
      <c r="BS76" s="174">
        <f t="shared" si="19"/>
        <v>46997</v>
      </c>
      <c r="BT76" s="174">
        <f t="shared" si="19"/>
        <v>47027</v>
      </c>
      <c r="BU76" s="174">
        <f t="shared" si="19"/>
        <v>47058</v>
      </c>
      <c r="BV76" s="174">
        <f t="shared" si="19"/>
        <v>47088</v>
      </c>
      <c r="BW76" s="174">
        <f t="shared" si="19"/>
        <v>47119</v>
      </c>
      <c r="BX76" s="174">
        <f t="shared" si="19"/>
        <v>47150</v>
      </c>
      <c r="BY76" s="174">
        <f t="shared" si="19"/>
        <v>47178</v>
      </c>
      <c r="BZ76" s="174">
        <f t="shared" si="19"/>
        <v>47209</v>
      </c>
      <c r="CA76" s="174">
        <f t="shared" si="19"/>
        <v>47239</v>
      </c>
      <c r="CB76" s="174">
        <f t="shared" si="19"/>
        <v>47270</v>
      </c>
      <c r="CC76" s="174">
        <f t="shared" si="19"/>
        <v>47300</v>
      </c>
      <c r="CD76" s="174">
        <f t="shared" si="19"/>
        <v>47331</v>
      </c>
      <c r="CE76" s="174">
        <f t="shared" si="19"/>
        <v>47362</v>
      </c>
      <c r="CF76" s="174">
        <f t="shared" si="19"/>
        <v>47392</v>
      </c>
      <c r="CG76" s="174">
        <f t="shared" si="19"/>
        <v>47423</v>
      </c>
      <c r="CH76" s="175">
        <f t="shared" si="19"/>
        <v>47453</v>
      </c>
    </row>
    <row r="77" spans="1:86" ht="15.6" x14ac:dyDescent="0.3">
      <c r="A77" s="554"/>
      <c r="B77" s="14" t="s">
        <v>30</v>
      </c>
      <c r="C77" s="30">
        <f>((C19*C$90))*C$2</f>
        <v>0</v>
      </c>
      <c r="D77" s="30">
        <f t="shared" ref="D77:BO77" si="20">((D19*D$90))*D$2</f>
        <v>0</v>
      </c>
      <c r="E77" s="30">
        <f t="shared" si="20"/>
        <v>0</v>
      </c>
      <c r="F77" s="30">
        <f t="shared" si="20"/>
        <v>0</v>
      </c>
      <c r="G77" s="30">
        <f t="shared" si="20"/>
        <v>0</v>
      </c>
      <c r="H77" s="30">
        <f t="shared" si="20"/>
        <v>0</v>
      </c>
      <c r="I77" s="30">
        <f t="shared" si="20"/>
        <v>571.71163648887739</v>
      </c>
      <c r="J77" s="30">
        <f t="shared" si="20"/>
        <v>964.16717573813969</v>
      </c>
      <c r="K77" s="30">
        <f t="shared" si="20"/>
        <v>0</v>
      </c>
      <c r="L77" s="30">
        <f t="shared" si="20"/>
        <v>0</v>
      </c>
      <c r="M77" s="30">
        <f t="shared" si="20"/>
        <v>0</v>
      </c>
      <c r="N77" s="30">
        <f t="shared" si="20"/>
        <v>0</v>
      </c>
      <c r="O77" s="30">
        <f t="shared" si="20"/>
        <v>0</v>
      </c>
      <c r="P77" s="30">
        <f t="shared" si="20"/>
        <v>0</v>
      </c>
      <c r="Q77" s="30">
        <f t="shared" si="20"/>
        <v>0</v>
      </c>
      <c r="R77" s="30">
        <f t="shared" si="20"/>
        <v>0</v>
      </c>
      <c r="S77" s="30">
        <f t="shared" si="20"/>
        <v>0</v>
      </c>
      <c r="T77" s="30">
        <f t="shared" si="20"/>
        <v>0</v>
      </c>
      <c r="U77" s="30">
        <f t="shared" si="20"/>
        <v>0</v>
      </c>
      <c r="V77" s="30">
        <f t="shared" si="20"/>
        <v>0</v>
      </c>
      <c r="W77" s="30">
        <f t="shared" si="20"/>
        <v>0</v>
      </c>
      <c r="X77" s="30">
        <f t="shared" si="20"/>
        <v>0</v>
      </c>
      <c r="Y77" s="30">
        <f t="shared" si="20"/>
        <v>0</v>
      </c>
      <c r="Z77" s="30">
        <f t="shared" si="20"/>
        <v>0</v>
      </c>
      <c r="AA77" s="30">
        <f t="shared" si="20"/>
        <v>0</v>
      </c>
      <c r="AB77" s="30">
        <f t="shared" si="20"/>
        <v>0</v>
      </c>
      <c r="AC77" s="30">
        <f t="shared" si="20"/>
        <v>0</v>
      </c>
      <c r="AD77" s="30">
        <f t="shared" si="20"/>
        <v>0</v>
      </c>
      <c r="AE77" s="30">
        <f t="shared" si="20"/>
        <v>0</v>
      </c>
      <c r="AF77" s="30">
        <f t="shared" si="20"/>
        <v>0</v>
      </c>
      <c r="AG77" s="30">
        <f t="shared" si="20"/>
        <v>0</v>
      </c>
      <c r="AH77" s="30">
        <f t="shared" si="20"/>
        <v>0</v>
      </c>
      <c r="AI77" s="30">
        <f t="shared" si="20"/>
        <v>0</v>
      </c>
      <c r="AJ77" s="30">
        <f t="shared" si="20"/>
        <v>0</v>
      </c>
      <c r="AK77" s="30">
        <f t="shared" si="20"/>
        <v>0</v>
      </c>
      <c r="AL77" s="30">
        <f t="shared" si="20"/>
        <v>0</v>
      </c>
      <c r="AM77" s="30">
        <f t="shared" si="20"/>
        <v>0</v>
      </c>
      <c r="AN77" s="30">
        <f t="shared" si="20"/>
        <v>0</v>
      </c>
      <c r="AO77" s="30">
        <f t="shared" si="20"/>
        <v>0</v>
      </c>
      <c r="AP77" s="30">
        <f t="shared" si="20"/>
        <v>0</v>
      </c>
      <c r="AQ77" s="30">
        <f t="shared" si="20"/>
        <v>0</v>
      </c>
      <c r="AR77" s="30">
        <f t="shared" si="20"/>
        <v>0</v>
      </c>
      <c r="AS77" s="30">
        <f t="shared" si="20"/>
        <v>0</v>
      </c>
      <c r="AT77" s="30">
        <f t="shared" si="20"/>
        <v>0</v>
      </c>
      <c r="AU77" s="30">
        <f t="shared" si="20"/>
        <v>0</v>
      </c>
      <c r="AV77" s="30">
        <f t="shared" si="20"/>
        <v>0</v>
      </c>
      <c r="AW77" s="30">
        <f t="shared" si="20"/>
        <v>0</v>
      </c>
      <c r="AX77" s="30">
        <f t="shared" si="20"/>
        <v>0</v>
      </c>
      <c r="AY77" s="30">
        <f t="shared" si="20"/>
        <v>0</v>
      </c>
      <c r="AZ77" s="30">
        <f t="shared" si="20"/>
        <v>0</v>
      </c>
      <c r="BA77" s="30">
        <f t="shared" si="20"/>
        <v>0</v>
      </c>
      <c r="BB77" s="30">
        <f t="shared" si="20"/>
        <v>0</v>
      </c>
      <c r="BC77" s="30">
        <f t="shared" si="20"/>
        <v>0</v>
      </c>
      <c r="BD77" s="30">
        <f t="shared" si="20"/>
        <v>0</v>
      </c>
      <c r="BE77" s="30">
        <f t="shared" si="20"/>
        <v>0</v>
      </c>
      <c r="BF77" s="30">
        <f t="shared" si="20"/>
        <v>0</v>
      </c>
      <c r="BG77" s="30">
        <f t="shared" si="20"/>
        <v>0</v>
      </c>
      <c r="BH77" s="30">
        <f t="shared" si="20"/>
        <v>0</v>
      </c>
      <c r="BI77" s="30">
        <f t="shared" si="20"/>
        <v>0</v>
      </c>
      <c r="BJ77" s="30">
        <f t="shared" si="20"/>
        <v>0</v>
      </c>
      <c r="BK77" s="30">
        <f t="shared" si="20"/>
        <v>0</v>
      </c>
      <c r="BL77" s="30">
        <f t="shared" si="20"/>
        <v>0</v>
      </c>
      <c r="BM77" s="30">
        <f t="shared" si="20"/>
        <v>0</v>
      </c>
      <c r="BN77" s="30">
        <f t="shared" si="20"/>
        <v>0</v>
      </c>
      <c r="BO77" s="30">
        <f t="shared" si="20"/>
        <v>0</v>
      </c>
      <c r="BP77" s="30">
        <f t="shared" ref="BP77:CH77" si="21">((BP19*BP$90))*BP$2</f>
        <v>0</v>
      </c>
      <c r="BQ77" s="30">
        <f t="shared" si="21"/>
        <v>0</v>
      </c>
      <c r="BR77" s="30">
        <f t="shared" si="21"/>
        <v>0</v>
      </c>
      <c r="BS77" s="30">
        <f t="shared" si="21"/>
        <v>0</v>
      </c>
      <c r="BT77" s="30">
        <f t="shared" si="21"/>
        <v>0</v>
      </c>
      <c r="BU77" s="30">
        <f t="shared" si="21"/>
        <v>0</v>
      </c>
      <c r="BV77" s="30">
        <f t="shared" si="21"/>
        <v>0</v>
      </c>
      <c r="BW77" s="30">
        <f t="shared" si="21"/>
        <v>0</v>
      </c>
      <c r="BX77" s="30">
        <f t="shared" si="21"/>
        <v>0</v>
      </c>
      <c r="BY77" s="30">
        <f t="shared" si="21"/>
        <v>0</v>
      </c>
      <c r="BZ77" s="30">
        <f t="shared" si="21"/>
        <v>0</v>
      </c>
      <c r="CA77" s="30">
        <f t="shared" si="21"/>
        <v>0</v>
      </c>
      <c r="CB77" s="30">
        <f t="shared" si="21"/>
        <v>0</v>
      </c>
      <c r="CC77" s="30">
        <f t="shared" si="21"/>
        <v>0</v>
      </c>
      <c r="CD77" s="30">
        <f t="shared" si="21"/>
        <v>0</v>
      </c>
      <c r="CE77" s="30">
        <f t="shared" si="21"/>
        <v>0</v>
      </c>
      <c r="CF77" s="30">
        <f t="shared" si="21"/>
        <v>0</v>
      </c>
      <c r="CG77" s="30">
        <f t="shared" si="21"/>
        <v>0</v>
      </c>
      <c r="CH77" s="33">
        <f t="shared" si="21"/>
        <v>0</v>
      </c>
    </row>
    <row r="78" spans="1:86" ht="15.6" x14ac:dyDescent="0.3">
      <c r="A78" s="554"/>
      <c r="B78" s="14" t="s">
        <v>31</v>
      </c>
      <c r="C78" s="30">
        <f>((C37*C$91))*C$2</f>
        <v>0</v>
      </c>
      <c r="D78" s="30">
        <f t="shared" ref="D78:BO78" si="22">((D37*D$91))*D$2</f>
        <v>0</v>
      </c>
      <c r="E78" s="30">
        <f t="shared" si="22"/>
        <v>0</v>
      </c>
      <c r="F78" s="30">
        <f t="shared" si="22"/>
        <v>0</v>
      </c>
      <c r="G78" s="30">
        <f t="shared" si="22"/>
        <v>0</v>
      </c>
      <c r="H78" s="30">
        <f t="shared" si="22"/>
        <v>0</v>
      </c>
      <c r="I78" s="30">
        <f t="shared" si="22"/>
        <v>9120.1455186223357</v>
      </c>
      <c r="J78" s="30">
        <f t="shared" si="22"/>
        <v>17419.350297413454</v>
      </c>
      <c r="K78" s="30">
        <f t="shared" si="22"/>
        <v>0</v>
      </c>
      <c r="L78" s="30">
        <f t="shared" si="22"/>
        <v>0</v>
      </c>
      <c r="M78" s="30">
        <f t="shared" si="22"/>
        <v>0</v>
      </c>
      <c r="N78" s="30">
        <f t="shared" si="22"/>
        <v>10.502230522410109</v>
      </c>
      <c r="O78" s="30">
        <f t="shared" si="22"/>
        <v>0</v>
      </c>
      <c r="P78" s="30">
        <f t="shared" si="22"/>
        <v>0</v>
      </c>
      <c r="Q78" s="30">
        <f t="shared" si="22"/>
        <v>0</v>
      </c>
      <c r="R78" s="30">
        <f t="shared" si="22"/>
        <v>0</v>
      </c>
      <c r="S78" s="30">
        <f t="shared" si="22"/>
        <v>0</v>
      </c>
      <c r="T78" s="30">
        <f t="shared" si="22"/>
        <v>0</v>
      </c>
      <c r="U78" s="30">
        <f t="shared" si="22"/>
        <v>0</v>
      </c>
      <c r="V78" s="30">
        <f t="shared" si="22"/>
        <v>0</v>
      </c>
      <c r="W78" s="30">
        <f t="shared" si="22"/>
        <v>0</v>
      </c>
      <c r="X78" s="30">
        <f t="shared" si="22"/>
        <v>0</v>
      </c>
      <c r="Y78" s="30">
        <f t="shared" si="22"/>
        <v>0</v>
      </c>
      <c r="Z78" s="30">
        <f t="shared" si="22"/>
        <v>0</v>
      </c>
      <c r="AA78" s="30">
        <f t="shared" si="22"/>
        <v>0</v>
      </c>
      <c r="AB78" s="30">
        <f t="shared" si="22"/>
        <v>0</v>
      </c>
      <c r="AC78" s="30">
        <f t="shared" si="22"/>
        <v>0</v>
      </c>
      <c r="AD78" s="30">
        <f t="shared" si="22"/>
        <v>0</v>
      </c>
      <c r="AE78" s="30">
        <f t="shared" si="22"/>
        <v>0</v>
      </c>
      <c r="AF78" s="30">
        <f t="shared" si="22"/>
        <v>0</v>
      </c>
      <c r="AG78" s="30">
        <f t="shared" si="22"/>
        <v>0</v>
      </c>
      <c r="AH78" s="30">
        <f t="shared" si="22"/>
        <v>0</v>
      </c>
      <c r="AI78" s="30">
        <f t="shared" si="22"/>
        <v>0</v>
      </c>
      <c r="AJ78" s="30">
        <f t="shared" si="22"/>
        <v>0</v>
      </c>
      <c r="AK78" s="30">
        <f t="shared" si="22"/>
        <v>0</v>
      </c>
      <c r="AL78" s="30">
        <f t="shared" si="22"/>
        <v>0</v>
      </c>
      <c r="AM78" s="30">
        <f t="shared" si="22"/>
        <v>0</v>
      </c>
      <c r="AN78" s="30">
        <f t="shared" si="22"/>
        <v>0</v>
      </c>
      <c r="AO78" s="30">
        <f t="shared" si="22"/>
        <v>0</v>
      </c>
      <c r="AP78" s="30">
        <f t="shared" si="22"/>
        <v>0</v>
      </c>
      <c r="AQ78" s="30">
        <f t="shared" si="22"/>
        <v>0</v>
      </c>
      <c r="AR78" s="30">
        <f t="shared" si="22"/>
        <v>0</v>
      </c>
      <c r="AS78" s="30">
        <f t="shared" si="22"/>
        <v>0</v>
      </c>
      <c r="AT78" s="30">
        <f t="shared" si="22"/>
        <v>0</v>
      </c>
      <c r="AU78" s="30">
        <f t="shared" si="22"/>
        <v>0</v>
      </c>
      <c r="AV78" s="30">
        <f t="shared" si="22"/>
        <v>0</v>
      </c>
      <c r="AW78" s="30">
        <f t="shared" si="22"/>
        <v>0</v>
      </c>
      <c r="AX78" s="30">
        <f t="shared" si="22"/>
        <v>0</v>
      </c>
      <c r="AY78" s="30">
        <f t="shared" si="22"/>
        <v>0</v>
      </c>
      <c r="AZ78" s="30">
        <f t="shared" si="22"/>
        <v>0</v>
      </c>
      <c r="BA78" s="30">
        <f t="shared" si="22"/>
        <v>0</v>
      </c>
      <c r="BB78" s="30">
        <f t="shared" si="22"/>
        <v>0</v>
      </c>
      <c r="BC78" s="30">
        <f t="shared" si="22"/>
        <v>0</v>
      </c>
      <c r="BD78" s="30">
        <f t="shared" si="22"/>
        <v>0</v>
      </c>
      <c r="BE78" s="30">
        <f t="shared" si="22"/>
        <v>0</v>
      </c>
      <c r="BF78" s="30">
        <f t="shared" si="22"/>
        <v>0</v>
      </c>
      <c r="BG78" s="30">
        <f t="shared" si="22"/>
        <v>0</v>
      </c>
      <c r="BH78" s="30">
        <f t="shared" si="22"/>
        <v>0</v>
      </c>
      <c r="BI78" s="30">
        <f t="shared" si="22"/>
        <v>0</v>
      </c>
      <c r="BJ78" s="30">
        <f t="shared" si="22"/>
        <v>0</v>
      </c>
      <c r="BK78" s="30">
        <f t="shared" si="22"/>
        <v>0</v>
      </c>
      <c r="BL78" s="30">
        <f t="shared" si="22"/>
        <v>0</v>
      </c>
      <c r="BM78" s="30">
        <f t="shared" si="22"/>
        <v>0</v>
      </c>
      <c r="BN78" s="30">
        <f t="shared" si="22"/>
        <v>0</v>
      </c>
      <c r="BO78" s="30">
        <f t="shared" si="22"/>
        <v>0</v>
      </c>
      <c r="BP78" s="30">
        <f t="shared" ref="BP78:CH78" si="23">((BP37*BP$91))*BP$2</f>
        <v>0</v>
      </c>
      <c r="BQ78" s="30">
        <f t="shared" si="23"/>
        <v>0</v>
      </c>
      <c r="BR78" s="30">
        <f t="shared" si="23"/>
        <v>0</v>
      </c>
      <c r="BS78" s="30">
        <f t="shared" si="23"/>
        <v>0</v>
      </c>
      <c r="BT78" s="30">
        <f t="shared" si="23"/>
        <v>0</v>
      </c>
      <c r="BU78" s="30">
        <f t="shared" si="23"/>
        <v>0</v>
      </c>
      <c r="BV78" s="30">
        <f t="shared" si="23"/>
        <v>0</v>
      </c>
      <c r="BW78" s="30">
        <f t="shared" si="23"/>
        <v>0</v>
      </c>
      <c r="BX78" s="30">
        <f t="shared" si="23"/>
        <v>0</v>
      </c>
      <c r="BY78" s="30">
        <f t="shared" si="23"/>
        <v>0</v>
      </c>
      <c r="BZ78" s="30">
        <f t="shared" si="23"/>
        <v>0</v>
      </c>
      <c r="CA78" s="30">
        <f t="shared" si="23"/>
        <v>0</v>
      </c>
      <c r="CB78" s="30">
        <f t="shared" si="23"/>
        <v>0</v>
      </c>
      <c r="CC78" s="30">
        <f t="shared" si="23"/>
        <v>0</v>
      </c>
      <c r="CD78" s="30">
        <f t="shared" si="23"/>
        <v>0</v>
      </c>
      <c r="CE78" s="30">
        <f t="shared" si="23"/>
        <v>0</v>
      </c>
      <c r="CF78" s="30">
        <f t="shared" si="23"/>
        <v>0</v>
      </c>
      <c r="CG78" s="30">
        <f t="shared" si="23"/>
        <v>0</v>
      </c>
      <c r="CH78" s="33">
        <f t="shared" si="23"/>
        <v>0</v>
      </c>
    </row>
    <row r="79" spans="1:86" ht="15.6" x14ac:dyDescent="0.3">
      <c r="A79" s="554"/>
      <c r="B79" s="14" t="s">
        <v>32</v>
      </c>
      <c r="C79" s="30">
        <f>((C55*C$92))*C$2</f>
        <v>0</v>
      </c>
      <c r="D79" s="30">
        <f t="shared" ref="D79:BO79" si="24">((D55*D$92))*D$2</f>
        <v>0</v>
      </c>
      <c r="E79" s="30">
        <f t="shared" si="24"/>
        <v>0</v>
      </c>
      <c r="F79" s="30">
        <f t="shared" si="24"/>
        <v>0</v>
      </c>
      <c r="G79" s="30">
        <f t="shared" si="24"/>
        <v>0</v>
      </c>
      <c r="H79" s="30">
        <f t="shared" si="24"/>
        <v>0</v>
      </c>
      <c r="I79" s="30">
        <f t="shared" si="24"/>
        <v>3382.6372506701823</v>
      </c>
      <c r="J79" s="30">
        <f t="shared" si="24"/>
        <v>20001.950256121403</v>
      </c>
      <c r="K79" s="30">
        <f t="shared" si="24"/>
        <v>0</v>
      </c>
      <c r="L79" s="30">
        <f t="shared" si="24"/>
        <v>0</v>
      </c>
      <c r="M79" s="30">
        <f t="shared" si="24"/>
        <v>0</v>
      </c>
      <c r="N79" s="30">
        <f t="shared" si="24"/>
        <v>1310.8583552718223</v>
      </c>
      <c r="O79" s="30">
        <f t="shared" si="24"/>
        <v>0</v>
      </c>
      <c r="P79" s="30">
        <f t="shared" si="24"/>
        <v>0</v>
      </c>
      <c r="Q79" s="30">
        <f t="shared" si="24"/>
        <v>0</v>
      </c>
      <c r="R79" s="30">
        <f t="shared" si="24"/>
        <v>0</v>
      </c>
      <c r="S79" s="30">
        <f t="shared" si="24"/>
        <v>0</v>
      </c>
      <c r="T79" s="30">
        <f t="shared" si="24"/>
        <v>0</v>
      </c>
      <c r="U79" s="30">
        <f t="shared" si="24"/>
        <v>0</v>
      </c>
      <c r="V79" s="30">
        <f t="shared" si="24"/>
        <v>0</v>
      </c>
      <c r="W79" s="30">
        <f t="shared" si="24"/>
        <v>0</v>
      </c>
      <c r="X79" s="30">
        <f t="shared" si="24"/>
        <v>0</v>
      </c>
      <c r="Y79" s="30">
        <f t="shared" si="24"/>
        <v>0</v>
      </c>
      <c r="Z79" s="30">
        <f t="shared" si="24"/>
        <v>0</v>
      </c>
      <c r="AA79" s="30">
        <f t="shared" si="24"/>
        <v>0</v>
      </c>
      <c r="AB79" s="30">
        <f t="shared" si="24"/>
        <v>0</v>
      </c>
      <c r="AC79" s="30">
        <f t="shared" si="24"/>
        <v>0</v>
      </c>
      <c r="AD79" s="30">
        <f t="shared" si="24"/>
        <v>0</v>
      </c>
      <c r="AE79" s="30">
        <f t="shared" si="24"/>
        <v>0</v>
      </c>
      <c r="AF79" s="30">
        <f t="shared" si="24"/>
        <v>0</v>
      </c>
      <c r="AG79" s="30">
        <f t="shared" si="24"/>
        <v>0</v>
      </c>
      <c r="AH79" s="30">
        <f t="shared" si="24"/>
        <v>0</v>
      </c>
      <c r="AI79" s="30">
        <f t="shared" si="24"/>
        <v>0</v>
      </c>
      <c r="AJ79" s="30">
        <f t="shared" si="24"/>
        <v>0</v>
      </c>
      <c r="AK79" s="30">
        <f t="shared" si="24"/>
        <v>0</v>
      </c>
      <c r="AL79" s="30">
        <f t="shared" si="24"/>
        <v>0</v>
      </c>
      <c r="AM79" s="30">
        <f t="shared" si="24"/>
        <v>0</v>
      </c>
      <c r="AN79" s="30">
        <f t="shared" si="24"/>
        <v>0</v>
      </c>
      <c r="AO79" s="30">
        <f t="shared" si="24"/>
        <v>0</v>
      </c>
      <c r="AP79" s="30">
        <f t="shared" si="24"/>
        <v>0</v>
      </c>
      <c r="AQ79" s="30">
        <f t="shared" si="24"/>
        <v>0</v>
      </c>
      <c r="AR79" s="30">
        <f t="shared" si="24"/>
        <v>0</v>
      </c>
      <c r="AS79" s="30">
        <f t="shared" si="24"/>
        <v>0</v>
      </c>
      <c r="AT79" s="30">
        <f t="shared" si="24"/>
        <v>0</v>
      </c>
      <c r="AU79" s="30">
        <f t="shared" si="24"/>
        <v>0</v>
      </c>
      <c r="AV79" s="30">
        <f t="shared" si="24"/>
        <v>0</v>
      </c>
      <c r="AW79" s="30">
        <f t="shared" si="24"/>
        <v>0</v>
      </c>
      <c r="AX79" s="30">
        <f t="shared" si="24"/>
        <v>0</v>
      </c>
      <c r="AY79" s="30">
        <f t="shared" si="24"/>
        <v>0</v>
      </c>
      <c r="AZ79" s="30">
        <f t="shared" si="24"/>
        <v>0</v>
      </c>
      <c r="BA79" s="30">
        <f t="shared" si="24"/>
        <v>0</v>
      </c>
      <c r="BB79" s="30">
        <f t="shared" si="24"/>
        <v>0</v>
      </c>
      <c r="BC79" s="30">
        <f t="shared" si="24"/>
        <v>0</v>
      </c>
      <c r="BD79" s="30">
        <f t="shared" si="24"/>
        <v>0</v>
      </c>
      <c r="BE79" s="30">
        <f t="shared" si="24"/>
        <v>0</v>
      </c>
      <c r="BF79" s="30">
        <f t="shared" si="24"/>
        <v>0</v>
      </c>
      <c r="BG79" s="30">
        <f t="shared" si="24"/>
        <v>0</v>
      </c>
      <c r="BH79" s="30">
        <f t="shared" si="24"/>
        <v>0</v>
      </c>
      <c r="BI79" s="30">
        <f t="shared" si="24"/>
        <v>0</v>
      </c>
      <c r="BJ79" s="30">
        <f t="shared" si="24"/>
        <v>0</v>
      </c>
      <c r="BK79" s="30">
        <f t="shared" si="24"/>
        <v>0</v>
      </c>
      <c r="BL79" s="30">
        <f t="shared" si="24"/>
        <v>0</v>
      </c>
      <c r="BM79" s="30">
        <f t="shared" si="24"/>
        <v>0</v>
      </c>
      <c r="BN79" s="30">
        <f t="shared" si="24"/>
        <v>0</v>
      </c>
      <c r="BO79" s="30">
        <f t="shared" si="24"/>
        <v>0</v>
      </c>
      <c r="BP79" s="30">
        <f t="shared" ref="BP79:CH79" si="25">((BP55*BP$92))*BP$2</f>
        <v>0</v>
      </c>
      <c r="BQ79" s="30">
        <f t="shared" si="25"/>
        <v>0</v>
      </c>
      <c r="BR79" s="30">
        <f t="shared" si="25"/>
        <v>0</v>
      </c>
      <c r="BS79" s="30">
        <f t="shared" si="25"/>
        <v>0</v>
      </c>
      <c r="BT79" s="30">
        <f t="shared" si="25"/>
        <v>0</v>
      </c>
      <c r="BU79" s="30">
        <f t="shared" si="25"/>
        <v>0</v>
      </c>
      <c r="BV79" s="30">
        <f t="shared" si="25"/>
        <v>0</v>
      </c>
      <c r="BW79" s="30">
        <f t="shared" si="25"/>
        <v>0</v>
      </c>
      <c r="BX79" s="30">
        <f t="shared" si="25"/>
        <v>0</v>
      </c>
      <c r="BY79" s="30">
        <f t="shared" si="25"/>
        <v>0</v>
      </c>
      <c r="BZ79" s="30">
        <f t="shared" si="25"/>
        <v>0</v>
      </c>
      <c r="CA79" s="30">
        <f t="shared" si="25"/>
        <v>0</v>
      </c>
      <c r="CB79" s="30">
        <f t="shared" si="25"/>
        <v>0</v>
      </c>
      <c r="CC79" s="30">
        <f t="shared" si="25"/>
        <v>0</v>
      </c>
      <c r="CD79" s="30">
        <f t="shared" si="25"/>
        <v>0</v>
      </c>
      <c r="CE79" s="30">
        <f t="shared" si="25"/>
        <v>0</v>
      </c>
      <c r="CF79" s="30">
        <f t="shared" si="25"/>
        <v>0</v>
      </c>
      <c r="CG79" s="30">
        <f t="shared" si="25"/>
        <v>0</v>
      </c>
      <c r="CH79" s="33">
        <f t="shared" si="25"/>
        <v>0</v>
      </c>
    </row>
    <row r="80" spans="1:86" ht="15.75" customHeight="1" x14ac:dyDescent="0.3">
      <c r="A80" s="554"/>
      <c r="B80" s="14" t="s">
        <v>33</v>
      </c>
      <c r="C80" s="30">
        <f>((C73*C$93))*C$2</f>
        <v>0</v>
      </c>
      <c r="D80" s="30">
        <f t="shared" ref="D80:BO80" si="26">((D73*D$93))*D$2</f>
        <v>0</v>
      </c>
      <c r="E80" s="30">
        <f t="shared" si="26"/>
        <v>0</v>
      </c>
      <c r="F80" s="30">
        <f t="shared" si="26"/>
        <v>0</v>
      </c>
      <c r="G80" s="30">
        <f t="shared" si="26"/>
        <v>0</v>
      </c>
      <c r="H80" s="30">
        <f t="shared" si="26"/>
        <v>0</v>
      </c>
      <c r="I80" s="30">
        <f t="shared" si="26"/>
        <v>-584.04707362361876</v>
      </c>
      <c r="J80" s="30">
        <f t="shared" si="26"/>
        <v>393.40368071548613</v>
      </c>
      <c r="K80" s="30">
        <f t="shared" si="26"/>
        <v>0</v>
      </c>
      <c r="L80" s="30">
        <f t="shared" si="26"/>
        <v>0</v>
      </c>
      <c r="M80" s="30">
        <f t="shared" si="26"/>
        <v>0</v>
      </c>
      <c r="N80" s="30">
        <f t="shared" si="26"/>
        <v>2376.99307092258</v>
      </c>
      <c r="O80" s="30">
        <f t="shared" si="26"/>
        <v>0</v>
      </c>
      <c r="P80" s="30">
        <f t="shared" si="26"/>
        <v>0</v>
      </c>
      <c r="Q80" s="30">
        <f t="shared" si="26"/>
        <v>0</v>
      </c>
      <c r="R80" s="30">
        <f t="shared" si="26"/>
        <v>0</v>
      </c>
      <c r="S80" s="30">
        <f t="shared" si="26"/>
        <v>0</v>
      </c>
      <c r="T80" s="30">
        <f t="shared" si="26"/>
        <v>0</v>
      </c>
      <c r="U80" s="30">
        <f t="shared" si="26"/>
        <v>0</v>
      </c>
      <c r="V80" s="30">
        <f t="shared" si="26"/>
        <v>0</v>
      </c>
      <c r="W80" s="30">
        <f t="shared" si="26"/>
        <v>0</v>
      </c>
      <c r="X80" s="30">
        <f t="shared" si="26"/>
        <v>0</v>
      </c>
      <c r="Y80" s="30">
        <f t="shared" si="26"/>
        <v>0</v>
      </c>
      <c r="Z80" s="30">
        <f t="shared" si="26"/>
        <v>0</v>
      </c>
      <c r="AA80" s="30">
        <f t="shared" si="26"/>
        <v>0</v>
      </c>
      <c r="AB80" s="30">
        <f t="shared" si="26"/>
        <v>0</v>
      </c>
      <c r="AC80" s="30">
        <f t="shared" si="26"/>
        <v>0</v>
      </c>
      <c r="AD80" s="30">
        <f t="shared" si="26"/>
        <v>0</v>
      </c>
      <c r="AE80" s="30">
        <f t="shared" si="26"/>
        <v>0</v>
      </c>
      <c r="AF80" s="30">
        <f t="shared" si="26"/>
        <v>0</v>
      </c>
      <c r="AG80" s="30">
        <f t="shared" si="26"/>
        <v>0</v>
      </c>
      <c r="AH80" s="30">
        <f t="shared" si="26"/>
        <v>0</v>
      </c>
      <c r="AI80" s="30">
        <f t="shared" si="26"/>
        <v>0</v>
      </c>
      <c r="AJ80" s="30">
        <f t="shared" si="26"/>
        <v>0</v>
      </c>
      <c r="AK80" s="30">
        <f t="shared" si="26"/>
        <v>0</v>
      </c>
      <c r="AL80" s="30">
        <f t="shared" si="26"/>
        <v>0</v>
      </c>
      <c r="AM80" s="30">
        <f t="shared" si="26"/>
        <v>0</v>
      </c>
      <c r="AN80" s="30">
        <f t="shared" si="26"/>
        <v>0</v>
      </c>
      <c r="AO80" s="30">
        <f t="shared" si="26"/>
        <v>0</v>
      </c>
      <c r="AP80" s="30">
        <f t="shared" si="26"/>
        <v>0</v>
      </c>
      <c r="AQ80" s="30">
        <f t="shared" si="26"/>
        <v>0</v>
      </c>
      <c r="AR80" s="30">
        <f t="shared" si="26"/>
        <v>0</v>
      </c>
      <c r="AS80" s="30">
        <f t="shared" si="26"/>
        <v>0</v>
      </c>
      <c r="AT80" s="30">
        <f t="shared" si="26"/>
        <v>0</v>
      </c>
      <c r="AU80" s="30">
        <f t="shared" si="26"/>
        <v>0</v>
      </c>
      <c r="AV80" s="30">
        <f t="shared" si="26"/>
        <v>0</v>
      </c>
      <c r="AW80" s="30">
        <f t="shared" si="26"/>
        <v>0</v>
      </c>
      <c r="AX80" s="30">
        <f t="shared" si="26"/>
        <v>0</v>
      </c>
      <c r="AY80" s="30">
        <f t="shared" si="26"/>
        <v>0</v>
      </c>
      <c r="AZ80" s="30">
        <f t="shared" si="26"/>
        <v>0</v>
      </c>
      <c r="BA80" s="30">
        <f t="shared" si="26"/>
        <v>0</v>
      </c>
      <c r="BB80" s="30">
        <f t="shared" si="26"/>
        <v>0</v>
      </c>
      <c r="BC80" s="30">
        <f t="shared" si="26"/>
        <v>0</v>
      </c>
      <c r="BD80" s="30">
        <f t="shared" si="26"/>
        <v>0</v>
      </c>
      <c r="BE80" s="30">
        <f t="shared" si="26"/>
        <v>0</v>
      </c>
      <c r="BF80" s="30">
        <f t="shared" si="26"/>
        <v>0</v>
      </c>
      <c r="BG80" s="30">
        <f t="shared" si="26"/>
        <v>0</v>
      </c>
      <c r="BH80" s="30">
        <f t="shared" si="26"/>
        <v>0</v>
      </c>
      <c r="BI80" s="30">
        <f t="shared" si="26"/>
        <v>0</v>
      </c>
      <c r="BJ80" s="30">
        <f t="shared" si="26"/>
        <v>0</v>
      </c>
      <c r="BK80" s="30">
        <f t="shared" si="26"/>
        <v>0</v>
      </c>
      <c r="BL80" s="30">
        <f t="shared" si="26"/>
        <v>0</v>
      </c>
      <c r="BM80" s="30">
        <f t="shared" si="26"/>
        <v>0</v>
      </c>
      <c r="BN80" s="30">
        <f t="shared" si="26"/>
        <v>0</v>
      </c>
      <c r="BO80" s="30">
        <f t="shared" si="26"/>
        <v>0</v>
      </c>
      <c r="BP80" s="30">
        <f t="shared" ref="BP80:CH80" si="27">((BP73*BP$93))*BP$2</f>
        <v>0</v>
      </c>
      <c r="BQ80" s="30">
        <f t="shared" si="27"/>
        <v>0</v>
      </c>
      <c r="BR80" s="30">
        <f t="shared" si="27"/>
        <v>0</v>
      </c>
      <c r="BS80" s="30">
        <f t="shared" si="27"/>
        <v>0</v>
      </c>
      <c r="BT80" s="30">
        <f t="shared" si="27"/>
        <v>0</v>
      </c>
      <c r="BU80" s="30">
        <f t="shared" si="27"/>
        <v>0</v>
      </c>
      <c r="BV80" s="30">
        <f t="shared" si="27"/>
        <v>0</v>
      </c>
      <c r="BW80" s="30">
        <f t="shared" si="27"/>
        <v>0</v>
      </c>
      <c r="BX80" s="30">
        <f t="shared" si="27"/>
        <v>0</v>
      </c>
      <c r="BY80" s="30">
        <f t="shared" si="27"/>
        <v>0</v>
      </c>
      <c r="BZ80" s="30">
        <f t="shared" si="27"/>
        <v>0</v>
      </c>
      <c r="CA80" s="30">
        <f t="shared" si="27"/>
        <v>0</v>
      </c>
      <c r="CB80" s="30">
        <f t="shared" si="27"/>
        <v>0</v>
      </c>
      <c r="CC80" s="30">
        <f t="shared" si="27"/>
        <v>0</v>
      </c>
      <c r="CD80" s="30">
        <f t="shared" si="27"/>
        <v>0</v>
      </c>
      <c r="CE80" s="30">
        <f t="shared" si="27"/>
        <v>0</v>
      </c>
      <c r="CF80" s="30">
        <f t="shared" si="27"/>
        <v>0</v>
      </c>
      <c r="CG80" s="30">
        <f t="shared" si="27"/>
        <v>0</v>
      </c>
      <c r="CH80" s="33">
        <f t="shared" si="27"/>
        <v>0</v>
      </c>
    </row>
    <row r="81" spans="1:88" ht="15.6" x14ac:dyDescent="0.3">
      <c r="A81" s="554"/>
      <c r="B81" s="14"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12"/>
    </row>
    <row r="82" spans="1:88" ht="15.6" x14ac:dyDescent="0.3">
      <c r="A82" s="554"/>
      <c r="B82" s="14" t="s">
        <v>102</v>
      </c>
      <c r="C82" s="30">
        <f>C77</f>
        <v>0</v>
      </c>
      <c r="D82" s="30">
        <f>C82+D77</f>
        <v>0</v>
      </c>
      <c r="E82" s="30">
        <f t="shared" ref="E82:BP82" si="28">D82+E77</f>
        <v>0</v>
      </c>
      <c r="F82" s="30">
        <f t="shared" si="28"/>
        <v>0</v>
      </c>
      <c r="G82" s="30">
        <f t="shared" si="28"/>
        <v>0</v>
      </c>
      <c r="H82" s="30">
        <f t="shared" si="28"/>
        <v>0</v>
      </c>
      <c r="I82" s="30">
        <f t="shared" si="28"/>
        <v>571.71163648887739</v>
      </c>
      <c r="J82" s="30">
        <f t="shared" si="28"/>
        <v>1535.8788122270171</v>
      </c>
      <c r="K82" s="30">
        <f t="shared" si="28"/>
        <v>1535.8788122270171</v>
      </c>
      <c r="L82" s="30">
        <f t="shared" si="28"/>
        <v>1535.8788122270171</v>
      </c>
      <c r="M82" s="30">
        <f t="shared" si="28"/>
        <v>1535.8788122270171</v>
      </c>
      <c r="N82" s="30">
        <f t="shared" si="28"/>
        <v>1535.8788122270171</v>
      </c>
      <c r="O82" s="30">
        <f t="shared" si="28"/>
        <v>1535.8788122270171</v>
      </c>
      <c r="P82" s="30">
        <f t="shared" si="28"/>
        <v>1535.8788122270171</v>
      </c>
      <c r="Q82" s="30">
        <f t="shared" si="28"/>
        <v>1535.8788122270171</v>
      </c>
      <c r="R82" s="30">
        <f t="shared" si="28"/>
        <v>1535.8788122270171</v>
      </c>
      <c r="S82" s="30">
        <f t="shared" si="28"/>
        <v>1535.8788122270171</v>
      </c>
      <c r="T82" s="30">
        <f t="shared" si="28"/>
        <v>1535.8788122270171</v>
      </c>
      <c r="U82" s="30">
        <f t="shared" si="28"/>
        <v>1535.8788122270171</v>
      </c>
      <c r="V82" s="30">
        <f t="shared" si="28"/>
        <v>1535.8788122270171</v>
      </c>
      <c r="W82" s="30">
        <f t="shared" si="28"/>
        <v>1535.8788122270171</v>
      </c>
      <c r="X82" s="30">
        <f t="shared" si="28"/>
        <v>1535.8788122270171</v>
      </c>
      <c r="Y82" s="30">
        <f t="shared" si="28"/>
        <v>1535.8788122270171</v>
      </c>
      <c r="Z82" s="30">
        <f t="shared" si="28"/>
        <v>1535.8788122270171</v>
      </c>
      <c r="AA82" s="30">
        <f t="shared" si="28"/>
        <v>1535.8788122270171</v>
      </c>
      <c r="AB82" s="30">
        <f t="shared" si="28"/>
        <v>1535.8788122270171</v>
      </c>
      <c r="AC82" s="30">
        <f t="shared" si="28"/>
        <v>1535.8788122270171</v>
      </c>
      <c r="AD82" s="30">
        <f t="shared" si="28"/>
        <v>1535.8788122270171</v>
      </c>
      <c r="AE82" s="30">
        <f t="shared" si="28"/>
        <v>1535.8788122270171</v>
      </c>
      <c r="AF82" s="30">
        <f t="shared" si="28"/>
        <v>1535.8788122270171</v>
      </c>
      <c r="AG82" s="30">
        <f t="shared" si="28"/>
        <v>1535.8788122270171</v>
      </c>
      <c r="AH82" s="30">
        <f t="shared" si="28"/>
        <v>1535.8788122270171</v>
      </c>
      <c r="AI82" s="30">
        <f t="shared" si="28"/>
        <v>1535.8788122270171</v>
      </c>
      <c r="AJ82" s="30">
        <f t="shared" si="28"/>
        <v>1535.8788122270171</v>
      </c>
      <c r="AK82" s="30">
        <f t="shared" si="28"/>
        <v>1535.8788122270171</v>
      </c>
      <c r="AL82" s="30">
        <f t="shared" si="28"/>
        <v>1535.8788122270171</v>
      </c>
      <c r="AM82" s="30">
        <f t="shared" si="28"/>
        <v>1535.8788122270171</v>
      </c>
      <c r="AN82" s="30">
        <f t="shared" si="28"/>
        <v>1535.8788122270171</v>
      </c>
      <c r="AO82" s="30">
        <f t="shared" si="28"/>
        <v>1535.8788122270171</v>
      </c>
      <c r="AP82" s="30">
        <f t="shared" si="28"/>
        <v>1535.8788122270171</v>
      </c>
      <c r="AQ82" s="30">
        <f t="shared" si="28"/>
        <v>1535.8788122270171</v>
      </c>
      <c r="AR82" s="30">
        <f t="shared" si="28"/>
        <v>1535.8788122270171</v>
      </c>
      <c r="AS82" s="30">
        <f t="shared" si="28"/>
        <v>1535.8788122270171</v>
      </c>
      <c r="AT82" s="30">
        <f t="shared" si="28"/>
        <v>1535.8788122270171</v>
      </c>
      <c r="AU82" s="30">
        <f t="shared" si="28"/>
        <v>1535.8788122270171</v>
      </c>
      <c r="AV82" s="30">
        <f t="shared" si="28"/>
        <v>1535.8788122270171</v>
      </c>
      <c r="AW82" s="30">
        <f t="shared" si="28"/>
        <v>1535.8788122270171</v>
      </c>
      <c r="AX82" s="30">
        <f t="shared" si="28"/>
        <v>1535.8788122270171</v>
      </c>
      <c r="AY82" s="30">
        <f t="shared" si="28"/>
        <v>1535.8788122270171</v>
      </c>
      <c r="AZ82" s="30">
        <f t="shared" si="28"/>
        <v>1535.8788122270171</v>
      </c>
      <c r="BA82" s="30">
        <f t="shared" si="28"/>
        <v>1535.8788122270171</v>
      </c>
      <c r="BB82" s="30">
        <f t="shared" si="28"/>
        <v>1535.8788122270171</v>
      </c>
      <c r="BC82" s="30">
        <f t="shared" si="28"/>
        <v>1535.8788122270171</v>
      </c>
      <c r="BD82" s="30">
        <f t="shared" si="28"/>
        <v>1535.8788122270171</v>
      </c>
      <c r="BE82" s="30">
        <f t="shared" si="28"/>
        <v>1535.8788122270171</v>
      </c>
      <c r="BF82" s="30">
        <f t="shared" si="28"/>
        <v>1535.8788122270171</v>
      </c>
      <c r="BG82" s="30">
        <f t="shared" si="28"/>
        <v>1535.8788122270171</v>
      </c>
      <c r="BH82" s="30">
        <f t="shared" si="28"/>
        <v>1535.8788122270171</v>
      </c>
      <c r="BI82" s="30">
        <f t="shared" si="28"/>
        <v>1535.8788122270171</v>
      </c>
      <c r="BJ82" s="30">
        <f t="shared" si="28"/>
        <v>1535.8788122270171</v>
      </c>
      <c r="BK82" s="30">
        <f t="shared" si="28"/>
        <v>1535.8788122270171</v>
      </c>
      <c r="BL82" s="30">
        <f t="shared" si="28"/>
        <v>1535.8788122270171</v>
      </c>
      <c r="BM82" s="30">
        <f t="shared" si="28"/>
        <v>1535.8788122270171</v>
      </c>
      <c r="BN82" s="30">
        <f t="shared" si="28"/>
        <v>1535.8788122270171</v>
      </c>
      <c r="BO82" s="30">
        <f t="shared" si="28"/>
        <v>1535.8788122270171</v>
      </c>
      <c r="BP82" s="30">
        <f t="shared" si="28"/>
        <v>1535.8788122270171</v>
      </c>
      <c r="BQ82" s="30">
        <f t="shared" ref="BQ82:CH82" si="29">BP82+BQ77</f>
        <v>1535.8788122270171</v>
      </c>
      <c r="BR82" s="30">
        <f t="shared" si="29"/>
        <v>1535.8788122270171</v>
      </c>
      <c r="BS82" s="30">
        <f t="shared" si="29"/>
        <v>1535.8788122270171</v>
      </c>
      <c r="BT82" s="30">
        <f t="shared" si="29"/>
        <v>1535.8788122270171</v>
      </c>
      <c r="BU82" s="30">
        <f t="shared" si="29"/>
        <v>1535.8788122270171</v>
      </c>
      <c r="BV82" s="30">
        <f t="shared" si="29"/>
        <v>1535.8788122270171</v>
      </c>
      <c r="BW82" s="30">
        <f t="shared" si="29"/>
        <v>1535.8788122270171</v>
      </c>
      <c r="BX82" s="30">
        <f t="shared" si="29"/>
        <v>1535.8788122270171</v>
      </c>
      <c r="BY82" s="30">
        <f t="shared" si="29"/>
        <v>1535.8788122270171</v>
      </c>
      <c r="BZ82" s="30">
        <f t="shared" si="29"/>
        <v>1535.8788122270171</v>
      </c>
      <c r="CA82" s="30">
        <f t="shared" si="29"/>
        <v>1535.8788122270171</v>
      </c>
      <c r="CB82" s="30">
        <f t="shared" si="29"/>
        <v>1535.8788122270171</v>
      </c>
      <c r="CC82" s="30">
        <f t="shared" si="29"/>
        <v>1535.8788122270171</v>
      </c>
      <c r="CD82" s="30">
        <f t="shared" si="29"/>
        <v>1535.8788122270171</v>
      </c>
      <c r="CE82" s="30">
        <f t="shared" si="29"/>
        <v>1535.8788122270171</v>
      </c>
      <c r="CF82" s="30">
        <f t="shared" si="29"/>
        <v>1535.8788122270171</v>
      </c>
      <c r="CG82" s="30">
        <f t="shared" si="29"/>
        <v>1535.8788122270171</v>
      </c>
      <c r="CH82" s="33">
        <f t="shared" si="29"/>
        <v>1535.8788122270171</v>
      </c>
    </row>
    <row r="83" spans="1:88" ht="15.6" x14ac:dyDescent="0.3">
      <c r="A83" s="554"/>
      <c r="B83" s="14" t="s">
        <v>103</v>
      </c>
      <c r="C83" s="30">
        <f t="shared" ref="C83:C85" si="30">C78</f>
        <v>0</v>
      </c>
      <c r="D83" s="30">
        <f>C83+D78</f>
        <v>0</v>
      </c>
      <c r="E83" s="30">
        <f t="shared" ref="E83:BP83" si="31">D83+E78</f>
        <v>0</v>
      </c>
      <c r="F83" s="30">
        <f t="shared" si="31"/>
        <v>0</v>
      </c>
      <c r="G83" s="30">
        <f t="shared" si="31"/>
        <v>0</v>
      </c>
      <c r="H83" s="30">
        <f t="shared" si="31"/>
        <v>0</v>
      </c>
      <c r="I83" s="30">
        <f t="shared" si="31"/>
        <v>9120.1455186223357</v>
      </c>
      <c r="J83" s="30">
        <f t="shared" si="31"/>
        <v>26539.495816035789</v>
      </c>
      <c r="K83" s="30">
        <f t="shared" si="31"/>
        <v>26539.495816035789</v>
      </c>
      <c r="L83" s="30">
        <f t="shared" si="31"/>
        <v>26539.495816035789</v>
      </c>
      <c r="M83" s="30">
        <f t="shared" si="31"/>
        <v>26539.495816035789</v>
      </c>
      <c r="N83" s="30">
        <f t="shared" si="31"/>
        <v>26549.998046558198</v>
      </c>
      <c r="O83" s="30">
        <f t="shared" si="31"/>
        <v>26549.998046558198</v>
      </c>
      <c r="P83" s="30">
        <f t="shared" si="31"/>
        <v>26549.998046558198</v>
      </c>
      <c r="Q83" s="30">
        <f t="shared" si="31"/>
        <v>26549.998046558198</v>
      </c>
      <c r="R83" s="30">
        <f t="shared" si="31"/>
        <v>26549.998046558198</v>
      </c>
      <c r="S83" s="30">
        <f t="shared" si="31"/>
        <v>26549.998046558198</v>
      </c>
      <c r="T83" s="30">
        <f t="shared" si="31"/>
        <v>26549.998046558198</v>
      </c>
      <c r="U83" s="30">
        <f t="shared" si="31"/>
        <v>26549.998046558198</v>
      </c>
      <c r="V83" s="30">
        <f t="shared" si="31"/>
        <v>26549.998046558198</v>
      </c>
      <c r="W83" s="30">
        <f t="shared" si="31"/>
        <v>26549.998046558198</v>
      </c>
      <c r="X83" s="30">
        <f t="shared" si="31"/>
        <v>26549.998046558198</v>
      </c>
      <c r="Y83" s="30">
        <f t="shared" si="31"/>
        <v>26549.998046558198</v>
      </c>
      <c r="Z83" s="30">
        <f t="shared" si="31"/>
        <v>26549.998046558198</v>
      </c>
      <c r="AA83" s="30">
        <f t="shared" si="31"/>
        <v>26549.998046558198</v>
      </c>
      <c r="AB83" s="30">
        <f t="shared" si="31"/>
        <v>26549.998046558198</v>
      </c>
      <c r="AC83" s="30">
        <f t="shared" si="31"/>
        <v>26549.998046558198</v>
      </c>
      <c r="AD83" s="30">
        <f t="shared" si="31"/>
        <v>26549.998046558198</v>
      </c>
      <c r="AE83" s="30">
        <f t="shared" si="31"/>
        <v>26549.998046558198</v>
      </c>
      <c r="AF83" s="30">
        <f t="shared" si="31"/>
        <v>26549.998046558198</v>
      </c>
      <c r="AG83" s="30">
        <f t="shared" si="31"/>
        <v>26549.998046558198</v>
      </c>
      <c r="AH83" s="30">
        <f t="shared" si="31"/>
        <v>26549.998046558198</v>
      </c>
      <c r="AI83" s="30">
        <f t="shared" si="31"/>
        <v>26549.998046558198</v>
      </c>
      <c r="AJ83" s="30">
        <f t="shared" si="31"/>
        <v>26549.998046558198</v>
      </c>
      <c r="AK83" s="30">
        <f t="shared" si="31"/>
        <v>26549.998046558198</v>
      </c>
      <c r="AL83" s="30">
        <f t="shared" si="31"/>
        <v>26549.998046558198</v>
      </c>
      <c r="AM83" s="30">
        <f t="shared" si="31"/>
        <v>26549.998046558198</v>
      </c>
      <c r="AN83" s="30">
        <f t="shared" si="31"/>
        <v>26549.998046558198</v>
      </c>
      <c r="AO83" s="30">
        <f t="shared" si="31"/>
        <v>26549.998046558198</v>
      </c>
      <c r="AP83" s="30">
        <f t="shared" si="31"/>
        <v>26549.998046558198</v>
      </c>
      <c r="AQ83" s="30">
        <f t="shared" si="31"/>
        <v>26549.998046558198</v>
      </c>
      <c r="AR83" s="30">
        <f t="shared" si="31"/>
        <v>26549.998046558198</v>
      </c>
      <c r="AS83" s="30">
        <f t="shared" si="31"/>
        <v>26549.998046558198</v>
      </c>
      <c r="AT83" s="30">
        <f t="shared" si="31"/>
        <v>26549.998046558198</v>
      </c>
      <c r="AU83" s="30">
        <f t="shared" si="31"/>
        <v>26549.998046558198</v>
      </c>
      <c r="AV83" s="30">
        <f t="shared" si="31"/>
        <v>26549.998046558198</v>
      </c>
      <c r="AW83" s="30">
        <f t="shared" si="31"/>
        <v>26549.998046558198</v>
      </c>
      <c r="AX83" s="30">
        <f t="shared" si="31"/>
        <v>26549.998046558198</v>
      </c>
      <c r="AY83" s="30">
        <f t="shared" si="31"/>
        <v>26549.998046558198</v>
      </c>
      <c r="AZ83" s="30">
        <f t="shared" si="31"/>
        <v>26549.998046558198</v>
      </c>
      <c r="BA83" s="30">
        <f t="shared" si="31"/>
        <v>26549.998046558198</v>
      </c>
      <c r="BB83" s="30">
        <f t="shared" si="31"/>
        <v>26549.998046558198</v>
      </c>
      <c r="BC83" s="30">
        <f t="shared" si="31"/>
        <v>26549.998046558198</v>
      </c>
      <c r="BD83" s="30">
        <f t="shared" si="31"/>
        <v>26549.998046558198</v>
      </c>
      <c r="BE83" s="30">
        <f t="shared" si="31"/>
        <v>26549.998046558198</v>
      </c>
      <c r="BF83" s="30">
        <f t="shared" si="31"/>
        <v>26549.998046558198</v>
      </c>
      <c r="BG83" s="30">
        <f t="shared" si="31"/>
        <v>26549.998046558198</v>
      </c>
      <c r="BH83" s="30">
        <f t="shared" si="31"/>
        <v>26549.998046558198</v>
      </c>
      <c r="BI83" s="30">
        <f t="shared" si="31"/>
        <v>26549.998046558198</v>
      </c>
      <c r="BJ83" s="30">
        <f t="shared" si="31"/>
        <v>26549.998046558198</v>
      </c>
      <c r="BK83" s="30">
        <f t="shared" si="31"/>
        <v>26549.998046558198</v>
      </c>
      <c r="BL83" s="30">
        <f t="shared" si="31"/>
        <v>26549.998046558198</v>
      </c>
      <c r="BM83" s="30">
        <f t="shared" si="31"/>
        <v>26549.998046558198</v>
      </c>
      <c r="BN83" s="30">
        <f t="shared" si="31"/>
        <v>26549.998046558198</v>
      </c>
      <c r="BO83" s="30">
        <f t="shared" si="31"/>
        <v>26549.998046558198</v>
      </c>
      <c r="BP83" s="30">
        <f t="shared" si="31"/>
        <v>26549.998046558198</v>
      </c>
      <c r="BQ83" s="30">
        <f t="shared" ref="BQ83:CH83" si="32">BP83+BQ78</f>
        <v>26549.998046558198</v>
      </c>
      <c r="BR83" s="30">
        <f t="shared" si="32"/>
        <v>26549.998046558198</v>
      </c>
      <c r="BS83" s="30">
        <f t="shared" si="32"/>
        <v>26549.998046558198</v>
      </c>
      <c r="BT83" s="30">
        <f t="shared" si="32"/>
        <v>26549.998046558198</v>
      </c>
      <c r="BU83" s="30">
        <f t="shared" si="32"/>
        <v>26549.998046558198</v>
      </c>
      <c r="BV83" s="30">
        <f t="shared" si="32"/>
        <v>26549.998046558198</v>
      </c>
      <c r="BW83" s="30">
        <f t="shared" si="32"/>
        <v>26549.998046558198</v>
      </c>
      <c r="BX83" s="30">
        <f t="shared" si="32"/>
        <v>26549.998046558198</v>
      </c>
      <c r="BY83" s="30">
        <f t="shared" si="32"/>
        <v>26549.998046558198</v>
      </c>
      <c r="BZ83" s="30">
        <f t="shared" si="32"/>
        <v>26549.998046558198</v>
      </c>
      <c r="CA83" s="30">
        <f t="shared" si="32"/>
        <v>26549.998046558198</v>
      </c>
      <c r="CB83" s="30">
        <f t="shared" si="32"/>
        <v>26549.998046558198</v>
      </c>
      <c r="CC83" s="30">
        <f t="shared" si="32"/>
        <v>26549.998046558198</v>
      </c>
      <c r="CD83" s="30">
        <f t="shared" si="32"/>
        <v>26549.998046558198</v>
      </c>
      <c r="CE83" s="30">
        <f t="shared" si="32"/>
        <v>26549.998046558198</v>
      </c>
      <c r="CF83" s="30">
        <f t="shared" si="32"/>
        <v>26549.998046558198</v>
      </c>
      <c r="CG83" s="30">
        <f t="shared" si="32"/>
        <v>26549.998046558198</v>
      </c>
      <c r="CH83" s="33">
        <f t="shared" si="32"/>
        <v>26549.998046558198</v>
      </c>
    </row>
    <row r="84" spans="1:88" ht="15.6" x14ac:dyDescent="0.3">
      <c r="A84" s="554"/>
      <c r="B84" s="14" t="s">
        <v>104</v>
      </c>
      <c r="C84" s="30">
        <f t="shared" si="30"/>
        <v>0</v>
      </c>
      <c r="D84" s="30">
        <f>C84+D79</f>
        <v>0</v>
      </c>
      <c r="E84" s="30">
        <f t="shared" ref="E84:BP84" si="33">D84+E79</f>
        <v>0</v>
      </c>
      <c r="F84" s="30">
        <f t="shared" si="33"/>
        <v>0</v>
      </c>
      <c r="G84" s="30">
        <f t="shared" si="33"/>
        <v>0</v>
      </c>
      <c r="H84" s="30">
        <f t="shared" si="33"/>
        <v>0</v>
      </c>
      <c r="I84" s="30">
        <f t="shared" si="33"/>
        <v>3382.6372506701823</v>
      </c>
      <c r="J84" s="30">
        <f t="shared" si="33"/>
        <v>23384.587506791584</v>
      </c>
      <c r="K84" s="30">
        <f t="shared" si="33"/>
        <v>23384.587506791584</v>
      </c>
      <c r="L84" s="30">
        <f t="shared" si="33"/>
        <v>23384.587506791584</v>
      </c>
      <c r="M84" s="30">
        <f t="shared" si="33"/>
        <v>23384.587506791584</v>
      </c>
      <c r="N84" s="30">
        <f t="shared" si="33"/>
        <v>24695.445862063407</v>
      </c>
      <c r="O84" s="30">
        <f t="shared" si="33"/>
        <v>24695.445862063407</v>
      </c>
      <c r="P84" s="30">
        <f t="shared" si="33"/>
        <v>24695.445862063407</v>
      </c>
      <c r="Q84" s="30">
        <f t="shared" si="33"/>
        <v>24695.445862063407</v>
      </c>
      <c r="R84" s="30">
        <f t="shared" si="33"/>
        <v>24695.445862063407</v>
      </c>
      <c r="S84" s="30">
        <f t="shared" si="33"/>
        <v>24695.445862063407</v>
      </c>
      <c r="T84" s="30">
        <f t="shared" si="33"/>
        <v>24695.445862063407</v>
      </c>
      <c r="U84" s="30">
        <f t="shared" si="33"/>
        <v>24695.445862063407</v>
      </c>
      <c r="V84" s="30">
        <f t="shared" si="33"/>
        <v>24695.445862063407</v>
      </c>
      <c r="W84" s="30">
        <f t="shared" si="33"/>
        <v>24695.445862063407</v>
      </c>
      <c r="X84" s="30">
        <f t="shared" si="33"/>
        <v>24695.445862063407</v>
      </c>
      <c r="Y84" s="30">
        <f t="shared" si="33"/>
        <v>24695.445862063407</v>
      </c>
      <c r="Z84" s="30">
        <f t="shared" si="33"/>
        <v>24695.445862063407</v>
      </c>
      <c r="AA84" s="30">
        <f t="shared" si="33"/>
        <v>24695.445862063407</v>
      </c>
      <c r="AB84" s="30">
        <f t="shared" si="33"/>
        <v>24695.445862063407</v>
      </c>
      <c r="AC84" s="30">
        <f t="shared" si="33"/>
        <v>24695.445862063407</v>
      </c>
      <c r="AD84" s="30">
        <f t="shared" si="33"/>
        <v>24695.445862063407</v>
      </c>
      <c r="AE84" s="30">
        <f t="shared" si="33"/>
        <v>24695.445862063407</v>
      </c>
      <c r="AF84" s="30">
        <f t="shared" si="33"/>
        <v>24695.445862063407</v>
      </c>
      <c r="AG84" s="30">
        <f t="shared" si="33"/>
        <v>24695.445862063407</v>
      </c>
      <c r="AH84" s="30">
        <f t="shared" si="33"/>
        <v>24695.445862063407</v>
      </c>
      <c r="AI84" s="30">
        <f t="shared" si="33"/>
        <v>24695.445862063407</v>
      </c>
      <c r="AJ84" s="30">
        <f t="shared" si="33"/>
        <v>24695.445862063407</v>
      </c>
      <c r="AK84" s="30">
        <f t="shared" si="33"/>
        <v>24695.445862063407</v>
      </c>
      <c r="AL84" s="30">
        <f t="shared" si="33"/>
        <v>24695.445862063407</v>
      </c>
      <c r="AM84" s="30">
        <f t="shared" si="33"/>
        <v>24695.445862063407</v>
      </c>
      <c r="AN84" s="30">
        <f t="shared" si="33"/>
        <v>24695.445862063407</v>
      </c>
      <c r="AO84" s="30">
        <f t="shared" si="33"/>
        <v>24695.445862063407</v>
      </c>
      <c r="AP84" s="30">
        <f t="shared" si="33"/>
        <v>24695.445862063407</v>
      </c>
      <c r="AQ84" s="30">
        <f t="shared" si="33"/>
        <v>24695.445862063407</v>
      </c>
      <c r="AR84" s="30">
        <f t="shared" si="33"/>
        <v>24695.445862063407</v>
      </c>
      <c r="AS84" s="30">
        <f t="shared" si="33"/>
        <v>24695.445862063407</v>
      </c>
      <c r="AT84" s="30">
        <f t="shared" si="33"/>
        <v>24695.445862063407</v>
      </c>
      <c r="AU84" s="30">
        <f t="shared" si="33"/>
        <v>24695.445862063407</v>
      </c>
      <c r="AV84" s="30">
        <f t="shared" si="33"/>
        <v>24695.445862063407</v>
      </c>
      <c r="AW84" s="30">
        <f t="shared" si="33"/>
        <v>24695.445862063407</v>
      </c>
      <c r="AX84" s="30">
        <f t="shared" si="33"/>
        <v>24695.445862063407</v>
      </c>
      <c r="AY84" s="30">
        <f t="shared" si="33"/>
        <v>24695.445862063407</v>
      </c>
      <c r="AZ84" s="30">
        <f t="shared" si="33"/>
        <v>24695.445862063407</v>
      </c>
      <c r="BA84" s="30">
        <f t="shared" si="33"/>
        <v>24695.445862063407</v>
      </c>
      <c r="BB84" s="30">
        <f t="shared" si="33"/>
        <v>24695.445862063407</v>
      </c>
      <c r="BC84" s="30">
        <f t="shared" si="33"/>
        <v>24695.445862063407</v>
      </c>
      <c r="BD84" s="30">
        <f t="shared" si="33"/>
        <v>24695.445862063407</v>
      </c>
      <c r="BE84" s="30">
        <f t="shared" si="33"/>
        <v>24695.445862063407</v>
      </c>
      <c r="BF84" s="30">
        <f t="shared" si="33"/>
        <v>24695.445862063407</v>
      </c>
      <c r="BG84" s="30">
        <f t="shared" si="33"/>
        <v>24695.445862063407</v>
      </c>
      <c r="BH84" s="30">
        <f t="shared" si="33"/>
        <v>24695.445862063407</v>
      </c>
      <c r="BI84" s="30">
        <f t="shared" si="33"/>
        <v>24695.445862063407</v>
      </c>
      <c r="BJ84" s="30">
        <f t="shared" si="33"/>
        <v>24695.445862063407</v>
      </c>
      <c r="BK84" s="30">
        <f t="shared" si="33"/>
        <v>24695.445862063407</v>
      </c>
      <c r="BL84" s="30">
        <f t="shared" si="33"/>
        <v>24695.445862063407</v>
      </c>
      <c r="BM84" s="30">
        <f t="shared" si="33"/>
        <v>24695.445862063407</v>
      </c>
      <c r="BN84" s="30">
        <f t="shared" si="33"/>
        <v>24695.445862063407</v>
      </c>
      <c r="BO84" s="30">
        <f t="shared" si="33"/>
        <v>24695.445862063407</v>
      </c>
      <c r="BP84" s="30">
        <f t="shared" si="33"/>
        <v>24695.445862063407</v>
      </c>
      <c r="BQ84" s="30">
        <f t="shared" ref="BQ84:CH84" si="34">BP84+BQ79</f>
        <v>24695.445862063407</v>
      </c>
      <c r="BR84" s="30">
        <f t="shared" si="34"/>
        <v>24695.445862063407</v>
      </c>
      <c r="BS84" s="30">
        <f t="shared" si="34"/>
        <v>24695.445862063407</v>
      </c>
      <c r="BT84" s="30">
        <f t="shared" si="34"/>
        <v>24695.445862063407</v>
      </c>
      <c r="BU84" s="30">
        <f t="shared" si="34"/>
        <v>24695.445862063407</v>
      </c>
      <c r="BV84" s="30">
        <f t="shared" si="34"/>
        <v>24695.445862063407</v>
      </c>
      <c r="BW84" s="30">
        <f t="shared" si="34"/>
        <v>24695.445862063407</v>
      </c>
      <c r="BX84" s="30">
        <f t="shared" si="34"/>
        <v>24695.445862063407</v>
      </c>
      <c r="BY84" s="30">
        <f t="shared" si="34"/>
        <v>24695.445862063407</v>
      </c>
      <c r="BZ84" s="30">
        <f t="shared" si="34"/>
        <v>24695.445862063407</v>
      </c>
      <c r="CA84" s="30">
        <f t="shared" si="34"/>
        <v>24695.445862063407</v>
      </c>
      <c r="CB84" s="30">
        <f t="shared" si="34"/>
        <v>24695.445862063407</v>
      </c>
      <c r="CC84" s="30">
        <f t="shared" si="34"/>
        <v>24695.445862063407</v>
      </c>
      <c r="CD84" s="30">
        <f t="shared" si="34"/>
        <v>24695.445862063407</v>
      </c>
      <c r="CE84" s="30">
        <f t="shared" si="34"/>
        <v>24695.445862063407</v>
      </c>
      <c r="CF84" s="30">
        <f t="shared" si="34"/>
        <v>24695.445862063407</v>
      </c>
      <c r="CG84" s="30">
        <f t="shared" si="34"/>
        <v>24695.445862063407</v>
      </c>
      <c r="CH84" s="33">
        <f t="shared" si="34"/>
        <v>24695.445862063407</v>
      </c>
    </row>
    <row r="85" spans="1:88" ht="16.2" thickBot="1" x14ac:dyDescent="0.35">
      <c r="A85" s="555"/>
      <c r="B85" s="15" t="s">
        <v>105</v>
      </c>
      <c r="C85" s="31">
        <f t="shared" si="30"/>
        <v>0</v>
      </c>
      <c r="D85" s="31">
        <f>C85+D80</f>
        <v>0</v>
      </c>
      <c r="E85" s="31">
        <f t="shared" ref="E85:BP85" si="35">D85+E80</f>
        <v>0</v>
      </c>
      <c r="F85" s="31">
        <f t="shared" si="35"/>
        <v>0</v>
      </c>
      <c r="G85" s="31">
        <f t="shared" si="35"/>
        <v>0</v>
      </c>
      <c r="H85" s="31">
        <f t="shared" si="35"/>
        <v>0</v>
      </c>
      <c r="I85" s="31">
        <f t="shared" si="35"/>
        <v>-584.04707362361876</v>
      </c>
      <c r="J85" s="31">
        <f t="shared" si="35"/>
        <v>-190.64339290813263</v>
      </c>
      <c r="K85" s="31">
        <f t="shared" si="35"/>
        <v>-190.64339290813263</v>
      </c>
      <c r="L85" s="31">
        <f t="shared" si="35"/>
        <v>-190.64339290813263</v>
      </c>
      <c r="M85" s="31">
        <f t="shared" si="35"/>
        <v>-190.64339290813263</v>
      </c>
      <c r="N85" s="31">
        <f t="shared" si="35"/>
        <v>2186.3496780144474</v>
      </c>
      <c r="O85" s="31">
        <f t="shared" si="35"/>
        <v>2186.3496780144474</v>
      </c>
      <c r="P85" s="31">
        <f t="shared" si="35"/>
        <v>2186.3496780144474</v>
      </c>
      <c r="Q85" s="31">
        <f t="shared" si="35"/>
        <v>2186.3496780144474</v>
      </c>
      <c r="R85" s="31">
        <f t="shared" si="35"/>
        <v>2186.3496780144474</v>
      </c>
      <c r="S85" s="31">
        <f t="shared" si="35"/>
        <v>2186.3496780144474</v>
      </c>
      <c r="T85" s="31">
        <f t="shared" si="35"/>
        <v>2186.3496780144474</v>
      </c>
      <c r="U85" s="31">
        <f t="shared" si="35"/>
        <v>2186.3496780144474</v>
      </c>
      <c r="V85" s="31">
        <f t="shared" si="35"/>
        <v>2186.3496780144474</v>
      </c>
      <c r="W85" s="31">
        <f t="shared" si="35"/>
        <v>2186.3496780144474</v>
      </c>
      <c r="X85" s="31">
        <f t="shared" si="35"/>
        <v>2186.3496780144474</v>
      </c>
      <c r="Y85" s="31">
        <f t="shared" si="35"/>
        <v>2186.3496780144474</v>
      </c>
      <c r="Z85" s="31">
        <f t="shared" si="35"/>
        <v>2186.3496780144474</v>
      </c>
      <c r="AA85" s="31">
        <f t="shared" si="35"/>
        <v>2186.3496780144474</v>
      </c>
      <c r="AB85" s="31">
        <f t="shared" si="35"/>
        <v>2186.3496780144474</v>
      </c>
      <c r="AC85" s="31">
        <f t="shared" si="35"/>
        <v>2186.3496780144474</v>
      </c>
      <c r="AD85" s="31">
        <f t="shared" si="35"/>
        <v>2186.3496780144474</v>
      </c>
      <c r="AE85" s="31">
        <f t="shared" si="35"/>
        <v>2186.3496780144474</v>
      </c>
      <c r="AF85" s="31">
        <f t="shared" si="35"/>
        <v>2186.3496780144474</v>
      </c>
      <c r="AG85" s="31">
        <f t="shared" si="35"/>
        <v>2186.3496780144474</v>
      </c>
      <c r="AH85" s="31">
        <f t="shared" si="35"/>
        <v>2186.3496780144474</v>
      </c>
      <c r="AI85" s="31">
        <f t="shared" si="35"/>
        <v>2186.3496780144474</v>
      </c>
      <c r="AJ85" s="31">
        <f t="shared" si="35"/>
        <v>2186.3496780144474</v>
      </c>
      <c r="AK85" s="31">
        <f t="shared" si="35"/>
        <v>2186.3496780144474</v>
      </c>
      <c r="AL85" s="31">
        <f t="shared" si="35"/>
        <v>2186.3496780144474</v>
      </c>
      <c r="AM85" s="31">
        <f t="shared" si="35"/>
        <v>2186.3496780144474</v>
      </c>
      <c r="AN85" s="31">
        <f t="shared" si="35"/>
        <v>2186.3496780144474</v>
      </c>
      <c r="AO85" s="31">
        <f t="shared" si="35"/>
        <v>2186.3496780144474</v>
      </c>
      <c r="AP85" s="31">
        <f t="shared" si="35"/>
        <v>2186.3496780144474</v>
      </c>
      <c r="AQ85" s="31">
        <f t="shared" si="35"/>
        <v>2186.3496780144474</v>
      </c>
      <c r="AR85" s="31">
        <f t="shared" si="35"/>
        <v>2186.3496780144474</v>
      </c>
      <c r="AS85" s="31">
        <f t="shared" si="35"/>
        <v>2186.3496780144474</v>
      </c>
      <c r="AT85" s="31">
        <f t="shared" si="35"/>
        <v>2186.3496780144474</v>
      </c>
      <c r="AU85" s="31">
        <f t="shared" si="35"/>
        <v>2186.3496780144474</v>
      </c>
      <c r="AV85" s="31">
        <f t="shared" si="35"/>
        <v>2186.3496780144474</v>
      </c>
      <c r="AW85" s="31">
        <f t="shared" si="35"/>
        <v>2186.3496780144474</v>
      </c>
      <c r="AX85" s="31">
        <f t="shared" si="35"/>
        <v>2186.3496780144474</v>
      </c>
      <c r="AY85" s="31">
        <f t="shared" si="35"/>
        <v>2186.3496780144474</v>
      </c>
      <c r="AZ85" s="31">
        <f t="shared" si="35"/>
        <v>2186.3496780144474</v>
      </c>
      <c r="BA85" s="31">
        <f t="shared" si="35"/>
        <v>2186.3496780144474</v>
      </c>
      <c r="BB85" s="31">
        <f t="shared" si="35"/>
        <v>2186.3496780144474</v>
      </c>
      <c r="BC85" s="31">
        <f t="shared" si="35"/>
        <v>2186.3496780144474</v>
      </c>
      <c r="BD85" s="31">
        <f t="shared" si="35"/>
        <v>2186.3496780144474</v>
      </c>
      <c r="BE85" s="31">
        <f t="shared" si="35"/>
        <v>2186.3496780144474</v>
      </c>
      <c r="BF85" s="31">
        <f t="shared" si="35"/>
        <v>2186.3496780144474</v>
      </c>
      <c r="BG85" s="31">
        <f t="shared" si="35"/>
        <v>2186.3496780144474</v>
      </c>
      <c r="BH85" s="31">
        <f t="shared" si="35"/>
        <v>2186.3496780144474</v>
      </c>
      <c r="BI85" s="31">
        <f t="shared" si="35"/>
        <v>2186.3496780144474</v>
      </c>
      <c r="BJ85" s="31">
        <f t="shared" si="35"/>
        <v>2186.3496780144474</v>
      </c>
      <c r="BK85" s="31">
        <f t="shared" si="35"/>
        <v>2186.3496780144474</v>
      </c>
      <c r="BL85" s="31">
        <f t="shared" si="35"/>
        <v>2186.3496780144474</v>
      </c>
      <c r="BM85" s="31">
        <f t="shared" si="35"/>
        <v>2186.3496780144474</v>
      </c>
      <c r="BN85" s="31">
        <f t="shared" si="35"/>
        <v>2186.3496780144474</v>
      </c>
      <c r="BO85" s="31">
        <f t="shared" si="35"/>
        <v>2186.3496780144474</v>
      </c>
      <c r="BP85" s="31">
        <f t="shared" si="35"/>
        <v>2186.3496780144474</v>
      </c>
      <c r="BQ85" s="31">
        <f t="shared" ref="BQ85:CH85" si="36">BP85+BQ80</f>
        <v>2186.3496780144474</v>
      </c>
      <c r="BR85" s="31">
        <f t="shared" si="36"/>
        <v>2186.3496780144474</v>
      </c>
      <c r="BS85" s="31">
        <f t="shared" si="36"/>
        <v>2186.3496780144474</v>
      </c>
      <c r="BT85" s="31">
        <f t="shared" si="36"/>
        <v>2186.3496780144474</v>
      </c>
      <c r="BU85" s="31">
        <f t="shared" si="36"/>
        <v>2186.3496780144474</v>
      </c>
      <c r="BV85" s="31">
        <f t="shared" si="36"/>
        <v>2186.3496780144474</v>
      </c>
      <c r="BW85" s="31">
        <f t="shared" si="36"/>
        <v>2186.3496780144474</v>
      </c>
      <c r="BX85" s="31">
        <f t="shared" si="36"/>
        <v>2186.3496780144474</v>
      </c>
      <c r="BY85" s="31">
        <f t="shared" si="36"/>
        <v>2186.3496780144474</v>
      </c>
      <c r="BZ85" s="31">
        <f t="shared" si="36"/>
        <v>2186.3496780144474</v>
      </c>
      <c r="CA85" s="31">
        <f t="shared" si="36"/>
        <v>2186.3496780144474</v>
      </c>
      <c r="CB85" s="31">
        <f t="shared" si="36"/>
        <v>2186.3496780144474</v>
      </c>
      <c r="CC85" s="31">
        <f t="shared" si="36"/>
        <v>2186.3496780144474</v>
      </c>
      <c r="CD85" s="31">
        <f t="shared" si="36"/>
        <v>2186.3496780144474</v>
      </c>
      <c r="CE85" s="31">
        <f t="shared" si="36"/>
        <v>2186.3496780144474</v>
      </c>
      <c r="CF85" s="31">
        <f t="shared" si="36"/>
        <v>2186.3496780144474</v>
      </c>
      <c r="CG85" s="31">
        <f t="shared" si="36"/>
        <v>2186.3496780144474</v>
      </c>
      <c r="CH85" s="34">
        <f t="shared" si="36"/>
        <v>2186.3496780144474</v>
      </c>
    </row>
    <row r="86" spans="1:88" x14ac:dyDescent="0.3">
      <c r="A86" s="8"/>
      <c r="B86" s="40"/>
      <c r="C86" s="37"/>
      <c r="D86" s="42"/>
      <c r="E86" s="37"/>
      <c r="F86" s="42"/>
      <c r="G86" s="37"/>
      <c r="H86" s="42"/>
      <c r="I86" s="37"/>
      <c r="J86" s="42"/>
      <c r="K86" s="37"/>
      <c r="L86" s="42"/>
      <c r="M86" s="37"/>
      <c r="N86" s="42"/>
      <c r="O86" s="37"/>
      <c r="P86" s="42"/>
      <c r="Q86" s="37"/>
      <c r="R86" s="42"/>
      <c r="S86" s="37"/>
      <c r="T86" s="42"/>
      <c r="U86" s="37"/>
      <c r="V86" s="42"/>
      <c r="W86" s="37"/>
      <c r="X86" s="42"/>
      <c r="Y86" s="37"/>
      <c r="Z86" s="42"/>
      <c r="AA86" s="37"/>
      <c r="AB86" s="42"/>
      <c r="AC86" s="37"/>
      <c r="AD86" s="42"/>
      <c r="AE86" s="37"/>
      <c r="AF86" s="42"/>
      <c r="AG86" s="37"/>
      <c r="AH86" s="42"/>
      <c r="AI86" s="37"/>
      <c r="AJ86" s="42"/>
      <c r="AK86" s="37"/>
      <c r="AL86" s="42"/>
      <c r="AM86" s="37"/>
      <c r="AN86" s="42"/>
      <c r="AO86" s="37"/>
      <c r="AP86" s="42"/>
      <c r="AQ86" s="37"/>
      <c r="AR86" s="42"/>
      <c r="AS86" s="37"/>
      <c r="AT86" s="42"/>
      <c r="AU86" s="37"/>
      <c r="AV86" s="42"/>
      <c r="AW86" s="37"/>
      <c r="AX86" s="42"/>
      <c r="AY86" s="37"/>
      <c r="AZ86" s="42"/>
      <c r="BA86" s="37"/>
      <c r="BB86" s="42"/>
      <c r="BC86" s="37"/>
      <c r="BD86" s="42"/>
      <c r="BE86" s="37"/>
      <c r="BF86" s="42"/>
      <c r="BG86" s="37"/>
      <c r="BH86" s="42"/>
      <c r="BI86" s="37"/>
      <c r="BJ86" s="42"/>
      <c r="BK86" s="37"/>
      <c r="BL86" s="42"/>
      <c r="BM86" s="37"/>
      <c r="BN86" s="42"/>
      <c r="BO86" s="37"/>
      <c r="BP86" s="42"/>
      <c r="BQ86" s="37"/>
      <c r="BR86" s="42"/>
      <c r="BS86" s="37"/>
      <c r="BT86" s="42"/>
      <c r="BU86" s="37"/>
      <c r="BV86" s="42"/>
      <c r="BW86" s="37"/>
      <c r="BX86" s="42"/>
      <c r="BY86" s="37"/>
      <c r="BZ86" s="42"/>
      <c r="CA86" s="37"/>
      <c r="CB86" s="42"/>
      <c r="CC86" s="37"/>
      <c r="CD86" s="42"/>
      <c r="CE86" s="37"/>
      <c r="CF86" s="42"/>
      <c r="CG86" s="37"/>
      <c r="CH86" s="42"/>
    </row>
    <row r="87" spans="1:88" x14ac:dyDescent="0.3">
      <c r="B87" s="1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spans="1:88" ht="15" thickBot="1" x14ac:dyDescent="0.35">
      <c r="A88" s="7"/>
      <c r="E88" s="227" t="s">
        <v>224</v>
      </c>
    </row>
    <row r="89" spans="1:88" ht="15" customHeight="1" thickBot="1" x14ac:dyDescent="0.35">
      <c r="A89" s="619" t="s">
        <v>119</v>
      </c>
      <c r="B89" s="305" t="s">
        <v>101</v>
      </c>
      <c r="C89" s="174">
        <f>C$4</f>
        <v>44927</v>
      </c>
      <c r="D89" s="174">
        <f t="shared" ref="D89:BO89" si="37">D$4</f>
        <v>44958</v>
      </c>
      <c r="E89" s="174">
        <f t="shared" si="37"/>
        <v>44986</v>
      </c>
      <c r="F89" s="174">
        <f t="shared" si="37"/>
        <v>45017</v>
      </c>
      <c r="G89" s="174">
        <f t="shared" si="37"/>
        <v>45047</v>
      </c>
      <c r="H89" s="174">
        <f t="shared" si="37"/>
        <v>45078</v>
      </c>
      <c r="I89" s="174">
        <f t="shared" si="37"/>
        <v>45108</v>
      </c>
      <c r="J89" s="174">
        <f t="shared" si="37"/>
        <v>45139</v>
      </c>
      <c r="K89" s="174">
        <f t="shared" si="37"/>
        <v>45170</v>
      </c>
      <c r="L89" s="174">
        <f t="shared" si="37"/>
        <v>45200</v>
      </c>
      <c r="M89" s="174">
        <f t="shared" si="37"/>
        <v>45231</v>
      </c>
      <c r="N89" s="174">
        <f t="shared" si="37"/>
        <v>45261</v>
      </c>
      <c r="O89" s="174">
        <f t="shared" si="37"/>
        <v>45292</v>
      </c>
      <c r="P89" s="174">
        <f t="shared" si="37"/>
        <v>45323</v>
      </c>
      <c r="Q89" s="174">
        <f t="shared" si="37"/>
        <v>45352</v>
      </c>
      <c r="R89" s="174">
        <f t="shared" si="37"/>
        <v>45383</v>
      </c>
      <c r="S89" s="174">
        <f t="shared" si="37"/>
        <v>45413</v>
      </c>
      <c r="T89" s="174">
        <f t="shared" si="37"/>
        <v>45444</v>
      </c>
      <c r="U89" s="174">
        <f t="shared" si="37"/>
        <v>45474</v>
      </c>
      <c r="V89" s="174">
        <f t="shared" si="37"/>
        <v>45505</v>
      </c>
      <c r="W89" s="174">
        <f t="shared" si="37"/>
        <v>45536</v>
      </c>
      <c r="X89" s="174">
        <f t="shared" si="37"/>
        <v>45566</v>
      </c>
      <c r="Y89" s="174">
        <f t="shared" si="37"/>
        <v>45597</v>
      </c>
      <c r="Z89" s="174">
        <f t="shared" si="37"/>
        <v>45627</v>
      </c>
      <c r="AA89" s="174">
        <f t="shared" si="37"/>
        <v>45658</v>
      </c>
      <c r="AB89" s="174">
        <f t="shared" si="37"/>
        <v>45689</v>
      </c>
      <c r="AC89" s="174">
        <f t="shared" si="37"/>
        <v>45717</v>
      </c>
      <c r="AD89" s="174">
        <f t="shared" si="37"/>
        <v>45748</v>
      </c>
      <c r="AE89" s="174">
        <f t="shared" si="37"/>
        <v>45778</v>
      </c>
      <c r="AF89" s="174">
        <f t="shared" si="37"/>
        <v>45809</v>
      </c>
      <c r="AG89" s="174">
        <f t="shared" si="37"/>
        <v>45839</v>
      </c>
      <c r="AH89" s="174">
        <f t="shared" si="37"/>
        <v>45870</v>
      </c>
      <c r="AI89" s="174">
        <f t="shared" si="37"/>
        <v>45901</v>
      </c>
      <c r="AJ89" s="174">
        <f t="shared" si="37"/>
        <v>45931</v>
      </c>
      <c r="AK89" s="174">
        <f t="shared" si="37"/>
        <v>45962</v>
      </c>
      <c r="AL89" s="174">
        <f t="shared" si="37"/>
        <v>45992</v>
      </c>
      <c r="AM89" s="174">
        <f t="shared" si="37"/>
        <v>46023</v>
      </c>
      <c r="AN89" s="174">
        <f t="shared" si="37"/>
        <v>46054</v>
      </c>
      <c r="AO89" s="174">
        <f t="shared" si="37"/>
        <v>46082</v>
      </c>
      <c r="AP89" s="174">
        <f t="shared" si="37"/>
        <v>46113</v>
      </c>
      <c r="AQ89" s="174">
        <f t="shared" si="37"/>
        <v>46143</v>
      </c>
      <c r="AR89" s="174">
        <f t="shared" si="37"/>
        <v>46174</v>
      </c>
      <c r="AS89" s="174">
        <f t="shared" si="37"/>
        <v>46204</v>
      </c>
      <c r="AT89" s="174">
        <f t="shared" si="37"/>
        <v>46235</v>
      </c>
      <c r="AU89" s="174">
        <f t="shared" si="37"/>
        <v>46266</v>
      </c>
      <c r="AV89" s="174">
        <f t="shared" si="37"/>
        <v>46296</v>
      </c>
      <c r="AW89" s="174">
        <f t="shared" si="37"/>
        <v>46327</v>
      </c>
      <c r="AX89" s="174">
        <f t="shared" si="37"/>
        <v>46357</v>
      </c>
      <c r="AY89" s="174">
        <f t="shared" si="37"/>
        <v>46388</v>
      </c>
      <c r="AZ89" s="174">
        <f t="shared" si="37"/>
        <v>46419</v>
      </c>
      <c r="BA89" s="174">
        <f t="shared" si="37"/>
        <v>46447</v>
      </c>
      <c r="BB89" s="174">
        <f t="shared" si="37"/>
        <v>46478</v>
      </c>
      <c r="BC89" s="174">
        <f t="shared" si="37"/>
        <v>46508</v>
      </c>
      <c r="BD89" s="174">
        <f t="shared" si="37"/>
        <v>46539</v>
      </c>
      <c r="BE89" s="174">
        <f t="shared" si="37"/>
        <v>46569</v>
      </c>
      <c r="BF89" s="174">
        <f t="shared" si="37"/>
        <v>46600</v>
      </c>
      <c r="BG89" s="174">
        <f t="shared" si="37"/>
        <v>46631</v>
      </c>
      <c r="BH89" s="174">
        <f t="shared" si="37"/>
        <v>46661</v>
      </c>
      <c r="BI89" s="174">
        <f t="shared" si="37"/>
        <v>46692</v>
      </c>
      <c r="BJ89" s="174">
        <f t="shared" si="37"/>
        <v>46722</v>
      </c>
      <c r="BK89" s="174">
        <f t="shared" si="37"/>
        <v>46753</v>
      </c>
      <c r="BL89" s="174">
        <f t="shared" si="37"/>
        <v>46784</v>
      </c>
      <c r="BM89" s="174">
        <f t="shared" si="37"/>
        <v>46813</v>
      </c>
      <c r="BN89" s="174">
        <f t="shared" si="37"/>
        <v>46844</v>
      </c>
      <c r="BO89" s="174">
        <f t="shared" si="37"/>
        <v>46874</v>
      </c>
      <c r="BP89" s="174">
        <f t="shared" ref="BP89:CH89" si="38">BP$4</f>
        <v>46905</v>
      </c>
      <c r="BQ89" s="174">
        <f t="shared" si="38"/>
        <v>46935</v>
      </c>
      <c r="BR89" s="174">
        <f t="shared" si="38"/>
        <v>46966</v>
      </c>
      <c r="BS89" s="174">
        <f t="shared" si="38"/>
        <v>46997</v>
      </c>
      <c r="BT89" s="174">
        <f t="shared" si="38"/>
        <v>47027</v>
      </c>
      <c r="BU89" s="174">
        <f t="shared" si="38"/>
        <v>47058</v>
      </c>
      <c r="BV89" s="174">
        <f t="shared" si="38"/>
        <v>47088</v>
      </c>
      <c r="BW89" s="174">
        <f t="shared" si="38"/>
        <v>47119</v>
      </c>
      <c r="BX89" s="174">
        <f t="shared" si="38"/>
        <v>47150</v>
      </c>
      <c r="BY89" s="174">
        <f t="shared" si="38"/>
        <v>47178</v>
      </c>
      <c r="BZ89" s="174">
        <f t="shared" si="38"/>
        <v>47209</v>
      </c>
      <c r="CA89" s="174">
        <f t="shared" si="38"/>
        <v>47239</v>
      </c>
      <c r="CB89" s="174">
        <f t="shared" si="38"/>
        <v>47270</v>
      </c>
      <c r="CC89" s="174">
        <f t="shared" si="38"/>
        <v>47300</v>
      </c>
      <c r="CD89" s="174">
        <f t="shared" si="38"/>
        <v>47331</v>
      </c>
      <c r="CE89" s="174">
        <f t="shared" si="38"/>
        <v>47362</v>
      </c>
      <c r="CF89" s="174">
        <f t="shared" si="38"/>
        <v>47392</v>
      </c>
      <c r="CG89" s="174">
        <f t="shared" si="38"/>
        <v>47423</v>
      </c>
      <c r="CH89" s="175">
        <f t="shared" si="38"/>
        <v>47453</v>
      </c>
    </row>
    <row r="90" spans="1:88" ht="15.75" customHeight="1" x14ac:dyDescent="0.3">
      <c r="A90" s="620"/>
      <c r="B90" s="11" t="s">
        <v>30</v>
      </c>
      <c r="C90" s="412">
        <f>'LI 2M - SGS'!C93</f>
        <v>5.5282999999999999E-2</v>
      </c>
      <c r="D90" s="412">
        <f>'LI 2M - SGS'!D93</f>
        <v>5.5594999999999999E-2</v>
      </c>
      <c r="E90" s="412">
        <f>'LI 2M - SGS'!E93</f>
        <v>5.738E-2</v>
      </c>
      <c r="F90" s="412">
        <f>'LI 2M - SGS'!F93</f>
        <v>6.3913999999999999E-2</v>
      </c>
      <c r="G90" s="412">
        <f>'LI 2M - SGS'!G93</f>
        <v>6.8912000000000001E-2</v>
      </c>
      <c r="H90" s="412">
        <f>'LI 2M - SGS'!H93</f>
        <v>9.9557000000000007E-2</v>
      </c>
      <c r="I90" s="436">
        <f>'LI 2M - SGS'!I93</f>
        <v>0.104534</v>
      </c>
      <c r="J90" s="436">
        <f>'LI 2M - SGS'!J93</f>
        <v>0.104534</v>
      </c>
      <c r="K90" s="436">
        <f>'LI 2M - SGS'!K93</f>
        <v>0.104534</v>
      </c>
      <c r="L90" s="436">
        <f>'LI 2M - SGS'!L93</f>
        <v>6.5838999999999995E-2</v>
      </c>
      <c r="M90" s="436">
        <f>'LI 2M - SGS'!M93</f>
        <v>6.8312999999999999E-2</v>
      </c>
      <c r="N90" s="436">
        <f>'LI 2M - SGS'!N93</f>
        <v>6.4322000000000004E-2</v>
      </c>
      <c r="O90" s="436">
        <f>'LI 2M - SGS'!O93</f>
        <v>6.0077999999999999E-2</v>
      </c>
      <c r="P90" s="436">
        <f>'LI 2M - SGS'!P93</f>
        <v>5.8437000000000003E-2</v>
      </c>
      <c r="Q90" s="436">
        <f>'LI 2M - SGS'!Q93</f>
        <v>6.1108999999999997E-2</v>
      </c>
      <c r="R90" s="436">
        <f>'LI 2M - SGS'!R93</f>
        <v>6.9194000000000006E-2</v>
      </c>
      <c r="S90" s="436">
        <f>'LI 2M - SGS'!S93</f>
        <v>7.2404999999999997E-2</v>
      </c>
      <c r="T90" s="436">
        <f>'LI 2M - SGS'!T93</f>
        <v>0.104534</v>
      </c>
      <c r="U90" s="436">
        <f>'LI 2M - SGS'!U93</f>
        <v>0.104534</v>
      </c>
      <c r="V90" s="436">
        <f>'LI 2M - SGS'!V93</f>
        <v>0.104534</v>
      </c>
      <c r="W90" s="436">
        <f>'LI 2M - SGS'!W93</f>
        <v>0.104534</v>
      </c>
      <c r="X90" s="436">
        <f>'LI 2M - SGS'!X93</f>
        <v>6.5838999999999995E-2</v>
      </c>
      <c r="Y90" s="436">
        <f>'LI 2M - SGS'!Y93</f>
        <v>6.8312999999999999E-2</v>
      </c>
      <c r="Z90" s="436">
        <f>'LI 2M - SGS'!Z93</f>
        <v>6.4322000000000004E-2</v>
      </c>
      <c r="AA90" s="436">
        <f>'LI 2M - SGS'!AA93</f>
        <v>6.0077999999999999E-2</v>
      </c>
      <c r="AB90" s="436">
        <f>'LI 2M - SGS'!AB93</f>
        <v>5.8437000000000003E-2</v>
      </c>
      <c r="AC90" s="436">
        <f>'LI 2M - SGS'!AC93</f>
        <v>6.1108999999999997E-2</v>
      </c>
      <c r="AD90" s="436">
        <f>'LI 2M - SGS'!AD93</f>
        <v>6.9194000000000006E-2</v>
      </c>
      <c r="AE90" s="436">
        <f>'LI 2M - SGS'!AE93</f>
        <v>7.2404999999999997E-2</v>
      </c>
      <c r="AF90" s="436">
        <f>'LI 2M - SGS'!AF93</f>
        <v>0.104534</v>
      </c>
      <c r="AG90" s="436">
        <f>'LI 2M - SGS'!AG93</f>
        <v>0.104534</v>
      </c>
      <c r="AH90" s="436">
        <f>'LI 2M - SGS'!AH93</f>
        <v>0.104534</v>
      </c>
      <c r="AI90" s="436">
        <f>'LI 2M - SGS'!AI93</f>
        <v>0.104534</v>
      </c>
      <c r="AJ90" s="436">
        <f>'LI 2M - SGS'!AJ93</f>
        <v>6.5838999999999995E-2</v>
      </c>
      <c r="AK90" s="436">
        <f>'LI 2M - SGS'!AK93</f>
        <v>6.8312999999999999E-2</v>
      </c>
      <c r="AL90" s="436">
        <f>'LI 2M - SGS'!AL93</f>
        <v>6.4322000000000004E-2</v>
      </c>
      <c r="AM90" s="436">
        <f>'LI 2M - SGS'!AM93</f>
        <v>6.0077999999999999E-2</v>
      </c>
      <c r="AN90" s="436">
        <f>'LI 2M - SGS'!AN93</f>
        <v>5.8437000000000003E-2</v>
      </c>
      <c r="AO90" s="436">
        <f>'LI 2M - SGS'!AO93</f>
        <v>6.1108999999999997E-2</v>
      </c>
      <c r="AP90" s="436">
        <f>'LI 2M - SGS'!AP93</f>
        <v>6.9194000000000006E-2</v>
      </c>
      <c r="AQ90" s="436">
        <f>'LI 2M - SGS'!AQ93</f>
        <v>7.2404999999999997E-2</v>
      </c>
      <c r="AR90" s="436">
        <f>'LI 2M - SGS'!AR93</f>
        <v>0.104534</v>
      </c>
      <c r="AS90" s="436">
        <f>'LI 2M - SGS'!AS93</f>
        <v>0.104534</v>
      </c>
      <c r="AT90" s="436">
        <f>'LI 2M - SGS'!AT93</f>
        <v>0.104534</v>
      </c>
      <c r="AU90" s="436">
        <f>'LI 2M - SGS'!AU93</f>
        <v>0.104534</v>
      </c>
      <c r="AV90" s="436">
        <f>'LI 2M - SGS'!AV93</f>
        <v>6.5838999999999995E-2</v>
      </c>
      <c r="AW90" s="436">
        <f>'LI 2M - SGS'!AW93</f>
        <v>6.8312999999999999E-2</v>
      </c>
      <c r="AX90" s="436">
        <f>'LI 2M - SGS'!AX93</f>
        <v>6.4322000000000004E-2</v>
      </c>
      <c r="AY90" s="436">
        <f>'LI 2M - SGS'!AY93</f>
        <v>6.0077999999999999E-2</v>
      </c>
      <c r="AZ90" s="436">
        <f>'LI 2M - SGS'!AZ93</f>
        <v>5.8437000000000003E-2</v>
      </c>
      <c r="BA90" s="436">
        <f>'LI 2M - SGS'!BA93</f>
        <v>6.1108999999999997E-2</v>
      </c>
      <c r="BB90" s="436">
        <f>'LI 2M - SGS'!BB93</f>
        <v>6.9194000000000006E-2</v>
      </c>
      <c r="BC90" s="436">
        <f>'LI 2M - SGS'!BC93</f>
        <v>7.2404999999999997E-2</v>
      </c>
      <c r="BD90" s="436">
        <f>'LI 2M - SGS'!BD93</f>
        <v>0.104534</v>
      </c>
      <c r="BE90" s="436">
        <f>'LI 2M - SGS'!BE93</f>
        <v>0.104534</v>
      </c>
      <c r="BF90" s="436">
        <f>'LI 2M - SGS'!BF93</f>
        <v>0.104534</v>
      </c>
      <c r="BG90" s="436">
        <f>'LI 2M - SGS'!BG93</f>
        <v>0.104534</v>
      </c>
      <c r="BH90" s="436">
        <f>'LI 2M - SGS'!BH93</f>
        <v>6.5838999999999995E-2</v>
      </c>
      <c r="BI90" s="436">
        <f>'LI 2M - SGS'!BI93</f>
        <v>6.8312999999999999E-2</v>
      </c>
      <c r="BJ90" s="436">
        <f>'LI 2M - SGS'!BJ93</f>
        <v>6.4322000000000004E-2</v>
      </c>
      <c r="BK90" s="436">
        <f>'LI 2M - SGS'!BK93</f>
        <v>6.0077999999999999E-2</v>
      </c>
      <c r="BL90" s="436">
        <f>'LI 2M - SGS'!BL93</f>
        <v>5.8437000000000003E-2</v>
      </c>
      <c r="BM90" s="436">
        <f>'LI 2M - SGS'!BM93</f>
        <v>6.1108999999999997E-2</v>
      </c>
      <c r="BN90" s="436">
        <f>'LI 2M - SGS'!BN93</f>
        <v>6.9194000000000006E-2</v>
      </c>
      <c r="BO90" s="436">
        <f>'LI 2M - SGS'!BO93</f>
        <v>7.2404999999999997E-2</v>
      </c>
      <c r="BP90" s="436">
        <f>'LI 2M - SGS'!BP93</f>
        <v>0.104534</v>
      </c>
      <c r="BQ90" s="436">
        <f>'LI 2M - SGS'!BQ93</f>
        <v>0.104534</v>
      </c>
      <c r="BR90" s="436">
        <f>'LI 2M - SGS'!BR93</f>
        <v>0.104534</v>
      </c>
      <c r="BS90" s="436">
        <f>'LI 2M - SGS'!BS93</f>
        <v>0.104534</v>
      </c>
      <c r="BT90" s="436">
        <f>'LI 2M - SGS'!BT93</f>
        <v>6.5838999999999995E-2</v>
      </c>
      <c r="BU90" s="436">
        <f>'LI 2M - SGS'!BU93</f>
        <v>6.8312999999999999E-2</v>
      </c>
      <c r="BV90" s="436">
        <f>'LI 2M - SGS'!BV93</f>
        <v>6.4322000000000004E-2</v>
      </c>
      <c r="BW90" s="436">
        <f>'LI 2M - SGS'!BW93</f>
        <v>6.0077999999999999E-2</v>
      </c>
      <c r="BX90" s="436">
        <f>'LI 2M - SGS'!BX93</f>
        <v>5.8437000000000003E-2</v>
      </c>
      <c r="BY90" s="436">
        <f>'LI 2M - SGS'!BY93</f>
        <v>6.1108999999999997E-2</v>
      </c>
      <c r="BZ90" s="436">
        <f>'LI 2M - SGS'!BZ93</f>
        <v>6.9194000000000006E-2</v>
      </c>
      <c r="CA90" s="436">
        <f>'LI 2M - SGS'!CA93</f>
        <v>7.2404999999999997E-2</v>
      </c>
      <c r="CB90" s="436">
        <f>'LI 2M - SGS'!CB93</f>
        <v>0.104534</v>
      </c>
      <c r="CC90" s="436">
        <f>'LI 2M - SGS'!CC93</f>
        <v>0.104534</v>
      </c>
      <c r="CD90" s="436">
        <f>'LI 2M - SGS'!CD93</f>
        <v>0.104534</v>
      </c>
      <c r="CE90" s="436">
        <f>'LI 2M - SGS'!CE93</f>
        <v>0.104534</v>
      </c>
      <c r="CF90" s="436">
        <f>'LI 2M - SGS'!CF93</f>
        <v>6.5838999999999995E-2</v>
      </c>
      <c r="CG90" s="436">
        <f>'LI 2M - SGS'!CG93</f>
        <v>6.8312999999999999E-2</v>
      </c>
      <c r="CH90" s="442">
        <f>'LI 2M - SGS'!CH93</f>
        <v>6.4322000000000004E-2</v>
      </c>
      <c r="CJ90" s="229" t="s">
        <v>187</v>
      </c>
    </row>
    <row r="91" spans="1:88" x14ac:dyDescent="0.3">
      <c r="A91" s="620"/>
      <c r="B91" s="11" t="s">
        <v>31</v>
      </c>
      <c r="C91" s="412">
        <f>'LI 3M - LGS'!C101</f>
        <v>3.7309000000000002E-2</v>
      </c>
      <c r="D91" s="412">
        <f>'LI 3M - LGS'!D101</f>
        <v>3.7734999999999998E-2</v>
      </c>
      <c r="E91" s="412">
        <f>'LI 3M - LGS'!E101</f>
        <v>3.8399999999999997E-2</v>
      </c>
      <c r="F91" s="412">
        <f>'LI 3M - LGS'!F101</f>
        <v>3.9986000000000001E-2</v>
      </c>
      <c r="G91" s="412">
        <f>'LI 3M - LGS'!G101</f>
        <v>4.1888000000000002E-2</v>
      </c>
      <c r="H91" s="412">
        <f>'LI 3M - LGS'!H101</f>
        <v>7.8059000000000003E-2</v>
      </c>
      <c r="I91" s="436">
        <f>'LI 3M - LGS'!I101</f>
        <v>7.9558000000000004E-2</v>
      </c>
      <c r="J91" s="436">
        <f>'LI 3M - LGS'!J101</f>
        <v>7.9958000000000001E-2</v>
      </c>
      <c r="K91" s="436">
        <f>'LI 3M - LGS'!K101</f>
        <v>7.8107999999999997E-2</v>
      </c>
      <c r="L91" s="436">
        <f>'LI 3M - LGS'!L101</f>
        <v>4.1531999999999999E-2</v>
      </c>
      <c r="M91" s="436">
        <f>'LI 3M - LGS'!M101</f>
        <v>4.2438999999999998E-2</v>
      </c>
      <c r="N91" s="436">
        <f>'LI 3M - LGS'!N101</f>
        <v>4.0814000000000003E-2</v>
      </c>
      <c r="O91" s="436">
        <f>'LI 3M - LGS'!O101</f>
        <v>3.9933000000000003E-2</v>
      </c>
      <c r="P91" s="436">
        <f>'LI 3M - LGS'!P101</f>
        <v>3.9878999999999998E-2</v>
      </c>
      <c r="Q91" s="436">
        <f>'LI 3M - LGS'!Q101</f>
        <v>4.1041000000000001E-2</v>
      </c>
      <c r="R91" s="436">
        <f>'LI 3M - LGS'!R101</f>
        <v>4.1168000000000003E-2</v>
      </c>
      <c r="S91" s="436">
        <f>'LI 3M - LGS'!S101</f>
        <v>4.2222999999999997E-2</v>
      </c>
      <c r="T91" s="436">
        <f>'LI 3M - LGS'!T101</f>
        <v>8.2789000000000001E-2</v>
      </c>
      <c r="U91" s="436">
        <f>'LI 3M - LGS'!U101</f>
        <v>7.9558000000000004E-2</v>
      </c>
      <c r="V91" s="436">
        <f>'LI 3M - LGS'!V101</f>
        <v>7.9958000000000001E-2</v>
      </c>
      <c r="W91" s="436">
        <f>'LI 3M - LGS'!W101</f>
        <v>7.8107999999999997E-2</v>
      </c>
      <c r="X91" s="436">
        <f>'LI 3M - LGS'!X101</f>
        <v>4.1531999999999999E-2</v>
      </c>
      <c r="Y91" s="436">
        <f>'LI 3M - LGS'!Y101</f>
        <v>4.2438999999999998E-2</v>
      </c>
      <c r="Z91" s="436">
        <f>'LI 3M - LGS'!Z101</f>
        <v>4.0814000000000003E-2</v>
      </c>
      <c r="AA91" s="436">
        <f>'LI 3M - LGS'!AA101</f>
        <v>3.9933000000000003E-2</v>
      </c>
      <c r="AB91" s="436">
        <f>'LI 3M - LGS'!AB101</f>
        <v>3.9878999999999998E-2</v>
      </c>
      <c r="AC91" s="436">
        <f>'LI 3M - LGS'!AC101</f>
        <v>4.1041000000000001E-2</v>
      </c>
      <c r="AD91" s="436">
        <f>'LI 3M - LGS'!AD101</f>
        <v>4.1168000000000003E-2</v>
      </c>
      <c r="AE91" s="436">
        <f>'LI 3M - LGS'!AE101</f>
        <v>4.2222999999999997E-2</v>
      </c>
      <c r="AF91" s="436">
        <f>'LI 3M - LGS'!AF101</f>
        <v>8.2789000000000001E-2</v>
      </c>
      <c r="AG91" s="436">
        <f>'LI 3M - LGS'!AG101</f>
        <v>7.9558000000000004E-2</v>
      </c>
      <c r="AH91" s="436">
        <f>'LI 3M - LGS'!AH101</f>
        <v>7.9958000000000001E-2</v>
      </c>
      <c r="AI91" s="436">
        <f>'LI 3M - LGS'!AI101</f>
        <v>7.8107999999999997E-2</v>
      </c>
      <c r="AJ91" s="436">
        <f>'LI 3M - LGS'!AJ101</f>
        <v>4.1531999999999999E-2</v>
      </c>
      <c r="AK91" s="436">
        <f>'LI 3M - LGS'!AK101</f>
        <v>4.2438999999999998E-2</v>
      </c>
      <c r="AL91" s="436">
        <f>'LI 3M - LGS'!AL101</f>
        <v>4.0814000000000003E-2</v>
      </c>
      <c r="AM91" s="436">
        <f>'LI 3M - LGS'!AM101</f>
        <v>3.9933000000000003E-2</v>
      </c>
      <c r="AN91" s="436">
        <f>'LI 3M - LGS'!AN101</f>
        <v>3.9878999999999998E-2</v>
      </c>
      <c r="AO91" s="436">
        <f>'LI 3M - LGS'!AO101</f>
        <v>4.1041000000000001E-2</v>
      </c>
      <c r="AP91" s="436">
        <f>'LI 3M - LGS'!AP101</f>
        <v>4.1168000000000003E-2</v>
      </c>
      <c r="AQ91" s="436">
        <f>'LI 3M - LGS'!AQ101</f>
        <v>4.2222999999999997E-2</v>
      </c>
      <c r="AR91" s="436">
        <f>'LI 3M - LGS'!AR101</f>
        <v>8.2789000000000001E-2</v>
      </c>
      <c r="AS91" s="436">
        <f>'LI 3M - LGS'!AS101</f>
        <v>7.9558000000000004E-2</v>
      </c>
      <c r="AT91" s="436">
        <f>'LI 3M - LGS'!AT101</f>
        <v>7.9958000000000001E-2</v>
      </c>
      <c r="AU91" s="436">
        <f>'LI 3M - LGS'!AU101</f>
        <v>7.8107999999999997E-2</v>
      </c>
      <c r="AV91" s="436">
        <f>'LI 3M - LGS'!AV101</f>
        <v>4.1531999999999999E-2</v>
      </c>
      <c r="AW91" s="436">
        <f>'LI 3M - LGS'!AW101</f>
        <v>4.2438999999999998E-2</v>
      </c>
      <c r="AX91" s="436">
        <f>'LI 3M - LGS'!AX101</f>
        <v>4.0814000000000003E-2</v>
      </c>
      <c r="AY91" s="436">
        <f>'LI 3M - LGS'!AY101</f>
        <v>3.9933000000000003E-2</v>
      </c>
      <c r="AZ91" s="436">
        <f>'LI 3M - LGS'!AZ101</f>
        <v>3.9878999999999998E-2</v>
      </c>
      <c r="BA91" s="436">
        <f>'LI 3M - LGS'!BA101</f>
        <v>4.1041000000000001E-2</v>
      </c>
      <c r="BB91" s="436">
        <f>'LI 3M - LGS'!BB101</f>
        <v>4.1168000000000003E-2</v>
      </c>
      <c r="BC91" s="436">
        <f>'LI 3M - LGS'!BC101</f>
        <v>4.2222999999999997E-2</v>
      </c>
      <c r="BD91" s="436">
        <f>'LI 3M - LGS'!BD101</f>
        <v>8.2789000000000001E-2</v>
      </c>
      <c r="BE91" s="436">
        <f>'LI 3M - LGS'!BE101</f>
        <v>7.9558000000000004E-2</v>
      </c>
      <c r="BF91" s="436">
        <f>'LI 3M - LGS'!BF101</f>
        <v>7.9958000000000001E-2</v>
      </c>
      <c r="BG91" s="436">
        <f>'LI 3M - LGS'!BG101</f>
        <v>7.8107999999999997E-2</v>
      </c>
      <c r="BH91" s="436">
        <f>'LI 3M - LGS'!BH101</f>
        <v>4.1531999999999999E-2</v>
      </c>
      <c r="BI91" s="436">
        <f>'LI 3M - LGS'!BI101</f>
        <v>4.2438999999999998E-2</v>
      </c>
      <c r="BJ91" s="436">
        <f>'LI 3M - LGS'!BJ101</f>
        <v>4.0814000000000003E-2</v>
      </c>
      <c r="BK91" s="436">
        <f>'LI 3M - LGS'!BK101</f>
        <v>3.9933000000000003E-2</v>
      </c>
      <c r="BL91" s="436">
        <f>'LI 3M - LGS'!BL101</f>
        <v>3.9878999999999998E-2</v>
      </c>
      <c r="BM91" s="436">
        <f>'LI 3M - LGS'!BM101</f>
        <v>4.1041000000000001E-2</v>
      </c>
      <c r="BN91" s="436">
        <f>'LI 3M - LGS'!BN101</f>
        <v>4.1168000000000003E-2</v>
      </c>
      <c r="BO91" s="436">
        <f>'LI 3M - LGS'!BO101</f>
        <v>4.2222999999999997E-2</v>
      </c>
      <c r="BP91" s="436">
        <f>'LI 3M - LGS'!BP101</f>
        <v>8.2789000000000001E-2</v>
      </c>
      <c r="BQ91" s="436">
        <f>'LI 3M - LGS'!BQ101</f>
        <v>7.9558000000000004E-2</v>
      </c>
      <c r="BR91" s="436">
        <f>'LI 3M - LGS'!BR101</f>
        <v>7.9958000000000001E-2</v>
      </c>
      <c r="BS91" s="436">
        <f>'LI 3M - LGS'!BS101</f>
        <v>7.8107999999999997E-2</v>
      </c>
      <c r="BT91" s="436">
        <f>'LI 3M - LGS'!BT101</f>
        <v>4.1531999999999999E-2</v>
      </c>
      <c r="BU91" s="436">
        <f>'LI 3M - LGS'!BU101</f>
        <v>4.2438999999999998E-2</v>
      </c>
      <c r="BV91" s="436">
        <f>'LI 3M - LGS'!BV101</f>
        <v>4.0814000000000003E-2</v>
      </c>
      <c r="BW91" s="436">
        <f>'LI 3M - LGS'!BW101</f>
        <v>3.9933000000000003E-2</v>
      </c>
      <c r="BX91" s="436">
        <f>'LI 3M - LGS'!BX101</f>
        <v>3.9878999999999998E-2</v>
      </c>
      <c r="BY91" s="436">
        <f>'LI 3M - LGS'!BY101</f>
        <v>4.1041000000000001E-2</v>
      </c>
      <c r="BZ91" s="436">
        <f>'LI 3M - LGS'!BZ101</f>
        <v>4.1168000000000003E-2</v>
      </c>
      <c r="CA91" s="436">
        <f>'LI 3M - LGS'!CA101</f>
        <v>4.2222999999999997E-2</v>
      </c>
      <c r="CB91" s="436">
        <f>'LI 3M - LGS'!CB101</f>
        <v>8.2789000000000001E-2</v>
      </c>
      <c r="CC91" s="436">
        <f>'LI 3M - LGS'!CC101</f>
        <v>7.9558000000000004E-2</v>
      </c>
      <c r="CD91" s="436">
        <f>'LI 3M - LGS'!CD101</f>
        <v>7.9958000000000001E-2</v>
      </c>
      <c r="CE91" s="436">
        <f>'LI 3M - LGS'!CE101</f>
        <v>7.8107999999999997E-2</v>
      </c>
      <c r="CF91" s="436">
        <f>'LI 3M - LGS'!CF101</f>
        <v>4.1531999999999999E-2</v>
      </c>
      <c r="CG91" s="436">
        <f>'LI 3M - LGS'!CG101</f>
        <v>4.2438999999999998E-2</v>
      </c>
      <c r="CH91" s="442">
        <f>'LI 3M - LGS'!CH101</f>
        <v>4.0814000000000003E-2</v>
      </c>
      <c r="CJ91" s="229" t="s">
        <v>194</v>
      </c>
    </row>
    <row r="92" spans="1:88" x14ac:dyDescent="0.3">
      <c r="A92" s="620"/>
      <c r="B92" s="11" t="s">
        <v>32</v>
      </c>
      <c r="C92" s="412">
        <f>'LI 4M - SPS'!C101</f>
        <v>3.7862E-2</v>
      </c>
      <c r="D92" s="412">
        <f>'LI 4M - SPS'!D101</f>
        <v>3.8269999999999998E-2</v>
      </c>
      <c r="E92" s="412">
        <f>'LI 4M - SPS'!E101</f>
        <v>3.8302999999999997E-2</v>
      </c>
      <c r="F92" s="412">
        <f>'LI 4M - SPS'!F101</f>
        <v>3.9909E-2</v>
      </c>
      <c r="G92" s="412">
        <f>'LI 4M - SPS'!G101</f>
        <v>4.1751999999999997E-2</v>
      </c>
      <c r="H92" s="412">
        <f>'LI 4M - SPS'!H101</f>
        <v>7.5856000000000007E-2</v>
      </c>
      <c r="I92" s="436">
        <f>'LI 4M - SPS'!I101</f>
        <v>7.6974000000000001E-2</v>
      </c>
      <c r="J92" s="436">
        <f>'LI 4M - SPS'!J101</f>
        <v>7.7621999999999997E-2</v>
      </c>
      <c r="K92" s="436">
        <f>'LI 4M - SPS'!K101</f>
        <v>7.6564999999999994E-2</v>
      </c>
      <c r="L92" s="436">
        <f>'LI 4M - SPS'!L101</f>
        <v>4.2223999999999998E-2</v>
      </c>
      <c r="M92" s="436">
        <f>'LI 4M - SPS'!M101</f>
        <v>4.2845000000000001E-2</v>
      </c>
      <c r="N92" s="436">
        <f>'LI 4M - SPS'!N101</f>
        <v>3.9836000000000003E-2</v>
      </c>
      <c r="O92" s="436">
        <f>'LI 4M - SPS'!O101</f>
        <v>3.9829999999999997E-2</v>
      </c>
      <c r="P92" s="436">
        <f>'LI 4M - SPS'!P101</f>
        <v>4.0202000000000002E-2</v>
      </c>
      <c r="Q92" s="436">
        <f>'LI 4M - SPS'!Q101</f>
        <v>4.0568E-2</v>
      </c>
      <c r="R92" s="436">
        <f>'LI 4M - SPS'!R101</f>
        <v>4.1613999999999998E-2</v>
      </c>
      <c r="S92" s="436">
        <f>'LI 4M - SPS'!S101</f>
        <v>4.3744999999999999E-2</v>
      </c>
      <c r="T92" s="436">
        <f>'LI 4M - SPS'!T101</f>
        <v>8.1032999999999994E-2</v>
      </c>
      <c r="U92" s="436">
        <f>'LI 4M - SPS'!U101</f>
        <v>7.6974000000000001E-2</v>
      </c>
      <c r="V92" s="436">
        <f>'LI 4M - SPS'!V101</f>
        <v>7.7621999999999997E-2</v>
      </c>
      <c r="W92" s="436">
        <f>'LI 4M - SPS'!W101</f>
        <v>7.6564999999999994E-2</v>
      </c>
      <c r="X92" s="436">
        <f>'LI 4M - SPS'!X101</f>
        <v>4.2223999999999998E-2</v>
      </c>
      <c r="Y92" s="436">
        <f>'LI 4M - SPS'!Y101</f>
        <v>4.2845000000000001E-2</v>
      </c>
      <c r="Z92" s="436">
        <f>'LI 4M - SPS'!Z101</f>
        <v>3.9836000000000003E-2</v>
      </c>
      <c r="AA92" s="436">
        <f>'LI 4M - SPS'!AA101</f>
        <v>3.9829999999999997E-2</v>
      </c>
      <c r="AB92" s="436">
        <f>'LI 4M - SPS'!AB101</f>
        <v>4.0202000000000002E-2</v>
      </c>
      <c r="AC92" s="436">
        <f>'LI 4M - SPS'!AC101</f>
        <v>4.0568E-2</v>
      </c>
      <c r="AD92" s="436">
        <f>'LI 4M - SPS'!AD101</f>
        <v>4.1613999999999998E-2</v>
      </c>
      <c r="AE92" s="436">
        <f>'LI 4M - SPS'!AE101</f>
        <v>4.3744999999999999E-2</v>
      </c>
      <c r="AF92" s="436">
        <f>'LI 4M - SPS'!AF101</f>
        <v>8.1032999999999994E-2</v>
      </c>
      <c r="AG92" s="436">
        <f>'LI 4M - SPS'!AG101</f>
        <v>7.6974000000000001E-2</v>
      </c>
      <c r="AH92" s="436">
        <f>'LI 4M - SPS'!AH101</f>
        <v>7.7621999999999997E-2</v>
      </c>
      <c r="AI92" s="436">
        <f>'LI 4M - SPS'!AI101</f>
        <v>7.6564999999999994E-2</v>
      </c>
      <c r="AJ92" s="436">
        <f>'LI 4M - SPS'!AJ101</f>
        <v>4.2223999999999998E-2</v>
      </c>
      <c r="AK92" s="436">
        <f>'LI 4M - SPS'!AK101</f>
        <v>4.2845000000000001E-2</v>
      </c>
      <c r="AL92" s="436">
        <f>'LI 4M - SPS'!AL101</f>
        <v>3.9836000000000003E-2</v>
      </c>
      <c r="AM92" s="436">
        <f>'LI 4M - SPS'!AM101</f>
        <v>3.9829999999999997E-2</v>
      </c>
      <c r="AN92" s="436">
        <f>'LI 4M - SPS'!AN101</f>
        <v>4.0202000000000002E-2</v>
      </c>
      <c r="AO92" s="436">
        <f>'LI 4M - SPS'!AO101</f>
        <v>4.0568E-2</v>
      </c>
      <c r="AP92" s="436">
        <f>'LI 4M - SPS'!AP101</f>
        <v>4.1613999999999998E-2</v>
      </c>
      <c r="AQ92" s="436">
        <f>'LI 4M - SPS'!AQ101</f>
        <v>4.3744999999999999E-2</v>
      </c>
      <c r="AR92" s="436">
        <f>'LI 4M - SPS'!AR101</f>
        <v>8.1032999999999994E-2</v>
      </c>
      <c r="AS92" s="436">
        <f>'LI 4M - SPS'!AS101</f>
        <v>7.6974000000000001E-2</v>
      </c>
      <c r="AT92" s="436">
        <f>'LI 4M - SPS'!AT101</f>
        <v>7.7621999999999997E-2</v>
      </c>
      <c r="AU92" s="436">
        <f>'LI 4M - SPS'!AU101</f>
        <v>7.6564999999999994E-2</v>
      </c>
      <c r="AV92" s="436">
        <f>'LI 4M - SPS'!AV101</f>
        <v>4.2223999999999998E-2</v>
      </c>
      <c r="AW92" s="436">
        <f>'LI 4M - SPS'!AW101</f>
        <v>4.2845000000000001E-2</v>
      </c>
      <c r="AX92" s="436">
        <f>'LI 4M - SPS'!AX101</f>
        <v>3.9836000000000003E-2</v>
      </c>
      <c r="AY92" s="436">
        <f>'LI 4M - SPS'!AY101</f>
        <v>3.9829999999999997E-2</v>
      </c>
      <c r="AZ92" s="436">
        <f>'LI 4M - SPS'!AZ101</f>
        <v>4.0202000000000002E-2</v>
      </c>
      <c r="BA92" s="436">
        <f>'LI 4M - SPS'!BA101</f>
        <v>4.0568E-2</v>
      </c>
      <c r="BB92" s="436">
        <f>'LI 4M - SPS'!BB101</f>
        <v>4.1613999999999998E-2</v>
      </c>
      <c r="BC92" s="436">
        <f>'LI 4M - SPS'!BC101</f>
        <v>4.3744999999999999E-2</v>
      </c>
      <c r="BD92" s="436">
        <f>'LI 4M - SPS'!BD101</f>
        <v>8.1032999999999994E-2</v>
      </c>
      <c r="BE92" s="436">
        <f>'LI 4M - SPS'!BE101</f>
        <v>7.6974000000000001E-2</v>
      </c>
      <c r="BF92" s="436">
        <f>'LI 4M - SPS'!BF101</f>
        <v>7.7621999999999997E-2</v>
      </c>
      <c r="BG92" s="436">
        <f>'LI 4M - SPS'!BG101</f>
        <v>7.6564999999999994E-2</v>
      </c>
      <c r="BH92" s="436">
        <f>'LI 4M - SPS'!BH101</f>
        <v>4.2223999999999998E-2</v>
      </c>
      <c r="BI92" s="436">
        <f>'LI 4M - SPS'!BI101</f>
        <v>4.2845000000000001E-2</v>
      </c>
      <c r="BJ92" s="436">
        <f>'LI 4M - SPS'!BJ101</f>
        <v>3.9836000000000003E-2</v>
      </c>
      <c r="BK92" s="436">
        <f>'LI 4M - SPS'!BK101</f>
        <v>3.9829999999999997E-2</v>
      </c>
      <c r="BL92" s="436">
        <f>'LI 4M - SPS'!BL101</f>
        <v>4.0202000000000002E-2</v>
      </c>
      <c r="BM92" s="436">
        <f>'LI 4M - SPS'!BM101</f>
        <v>4.0568E-2</v>
      </c>
      <c r="BN92" s="436">
        <f>'LI 4M - SPS'!BN101</f>
        <v>4.1613999999999998E-2</v>
      </c>
      <c r="BO92" s="436">
        <f>'LI 4M - SPS'!BO101</f>
        <v>4.3744999999999999E-2</v>
      </c>
      <c r="BP92" s="436">
        <f>'LI 4M - SPS'!BP101</f>
        <v>8.1032999999999994E-2</v>
      </c>
      <c r="BQ92" s="436">
        <f>'LI 4M - SPS'!BQ101</f>
        <v>7.6974000000000001E-2</v>
      </c>
      <c r="BR92" s="436">
        <f>'LI 4M - SPS'!BR101</f>
        <v>7.7621999999999997E-2</v>
      </c>
      <c r="BS92" s="436">
        <f>'LI 4M - SPS'!BS101</f>
        <v>7.6564999999999994E-2</v>
      </c>
      <c r="BT92" s="436">
        <f>'LI 4M - SPS'!BT101</f>
        <v>4.2223999999999998E-2</v>
      </c>
      <c r="BU92" s="436">
        <f>'LI 4M - SPS'!BU101</f>
        <v>4.2845000000000001E-2</v>
      </c>
      <c r="BV92" s="436">
        <f>'LI 4M - SPS'!BV101</f>
        <v>3.9836000000000003E-2</v>
      </c>
      <c r="BW92" s="436">
        <f>'LI 4M - SPS'!BW101</f>
        <v>3.9829999999999997E-2</v>
      </c>
      <c r="BX92" s="436">
        <f>'LI 4M - SPS'!BX101</f>
        <v>4.0202000000000002E-2</v>
      </c>
      <c r="BY92" s="436">
        <f>'LI 4M - SPS'!BY101</f>
        <v>4.0568E-2</v>
      </c>
      <c r="BZ92" s="436">
        <f>'LI 4M - SPS'!BZ101</f>
        <v>4.1613999999999998E-2</v>
      </c>
      <c r="CA92" s="436">
        <f>'LI 4M - SPS'!CA101</f>
        <v>4.3744999999999999E-2</v>
      </c>
      <c r="CB92" s="436">
        <f>'LI 4M - SPS'!CB101</f>
        <v>8.1032999999999994E-2</v>
      </c>
      <c r="CC92" s="436">
        <f>'LI 4M - SPS'!CC101</f>
        <v>7.6974000000000001E-2</v>
      </c>
      <c r="CD92" s="436">
        <f>'LI 4M - SPS'!CD101</f>
        <v>7.7621999999999997E-2</v>
      </c>
      <c r="CE92" s="436">
        <f>'LI 4M - SPS'!CE101</f>
        <v>7.6564999999999994E-2</v>
      </c>
      <c r="CF92" s="436">
        <f>'LI 4M - SPS'!CF101</f>
        <v>4.2223999999999998E-2</v>
      </c>
      <c r="CG92" s="436">
        <f>'LI 4M - SPS'!CG101</f>
        <v>4.2845000000000001E-2</v>
      </c>
      <c r="CH92" s="442">
        <f>'LI 4M - SPS'!CH101</f>
        <v>3.9836000000000003E-2</v>
      </c>
      <c r="CJ92" s="229" t="s">
        <v>233</v>
      </c>
    </row>
    <row r="93" spans="1:88" ht="15" thickBot="1" x14ac:dyDescent="0.35">
      <c r="A93" s="621"/>
      <c r="B93" s="16" t="s">
        <v>33</v>
      </c>
      <c r="C93" s="411">
        <f>'LI 11M - LPS'!C101</f>
        <v>2.9121000000000001E-2</v>
      </c>
      <c r="D93" s="411">
        <f>'LI 11M - LPS'!D101</f>
        <v>2.8996000000000001E-2</v>
      </c>
      <c r="E93" s="411">
        <f>'LI 11M - LPS'!E101</f>
        <v>3.0048999999999999E-2</v>
      </c>
      <c r="F93" s="411">
        <f>'LI 11M - LPS'!F101</f>
        <v>2.9555999999999999E-2</v>
      </c>
      <c r="G93" s="411">
        <f>'LI 11M - LPS'!G101</f>
        <v>3.1981000000000002E-2</v>
      </c>
      <c r="H93" s="411">
        <f>'LI 11M - LPS'!H101</f>
        <v>5.3499999999999999E-2</v>
      </c>
      <c r="I93" s="434">
        <f>'LI 11M - LPS'!I101</f>
        <v>5.6994999999999997E-2</v>
      </c>
      <c r="J93" s="434">
        <f>'LI 11M - LPS'!J101</f>
        <v>5.5843999999999998E-2</v>
      </c>
      <c r="K93" s="434">
        <f>'LI 11M - LPS'!K101</f>
        <v>5.5169000000000003E-2</v>
      </c>
      <c r="L93" s="434">
        <f>'LI 11M - LPS'!L101</f>
        <v>3.5621E-2</v>
      </c>
      <c r="M93" s="434">
        <f>'LI 11M - LPS'!M101</f>
        <v>3.0717999999999999E-2</v>
      </c>
      <c r="N93" s="434">
        <f>'LI 11M - LPS'!N101</f>
        <v>2.8008000000000002E-2</v>
      </c>
      <c r="O93" s="434">
        <f>'LI 11M - LPS'!O101</f>
        <v>2.7657000000000001E-2</v>
      </c>
      <c r="P93" s="434">
        <f>'LI 11M - LPS'!P101</f>
        <v>2.6662000000000002E-2</v>
      </c>
      <c r="Q93" s="434">
        <f>'LI 11M - LPS'!Q101</f>
        <v>2.7882000000000001E-2</v>
      </c>
      <c r="R93" s="434">
        <f>'LI 11M - LPS'!R101</f>
        <v>3.1621999999999997E-2</v>
      </c>
      <c r="S93" s="434">
        <f>'LI 11M - LPS'!S101</f>
        <v>3.5316E-2</v>
      </c>
      <c r="T93" s="434">
        <f>'LI 11M - LPS'!T101</f>
        <v>5.7203999999999998E-2</v>
      </c>
      <c r="U93" s="434">
        <f>'LI 11M - LPS'!U101</f>
        <v>5.6994999999999997E-2</v>
      </c>
      <c r="V93" s="434">
        <f>'LI 11M - LPS'!V101</f>
        <v>5.5843999999999998E-2</v>
      </c>
      <c r="W93" s="434">
        <f>'LI 11M - LPS'!W101</f>
        <v>5.5169000000000003E-2</v>
      </c>
      <c r="X93" s="434">
        <f>'LI 11M - LPS'!X101</f>
        <v>3.5621E-2</v>
      </c>
      <c r="Y93" s="434">
        <f>'LI 11M - LPS'!Y101</f>
        <v>3.0717999999999999E-2</v>
      </c>
      <c r="Z93" s="434">
        <f>'LI 11M - LPS'!Z101</f>
        <v>2.8008000000000002E-2</v>
      </c>
      <c r="AA93" s="434">
        <f>'LI 11M - LPS'!AA101</f>
        <v>2.7657000000000001E-2</v>
      </c>
      <c r="AB93" s="434">
        <f>'LI 11M - LPS'!AB101</f>
        <v>2.6662000000000002E-2</v>
      </c>
      <c r="AC93" s="434">
        <f>'LI 11M - LPS'!AC101</f>
        <v>2.7882000000000001E-2</v>
      </c>
      <c r="AD93" s="434">
        <f>'LI 11M - LPS'!AD101</f>
        <v>3.1621999999999997E-2</v>
      </c>
      <c r="AE93" s="434">
        <f>'LI 11M - LPS'!AE101</f>
        <v>3.5316E-2</v>
      </c>
      <c r="AF93" s="434">
        <f>'LI 11M - LPS'!AF101</f>
        <v>5.7203999999999998E-2</v>
      </c>
      <c r="AG93" s="434">
        <f>'LI 11M - LPS'!AG101</f>
        <v>5.6994999999999997E-2</v>
      </c>
      <c r="AH93" s="434">
        <f>'LI 11M - LPS'!AH101</f>
        <v>5.5843999999999998E-2</v>
      </c>
      <c r="AI93" s="434">
        <f>'LI 11M - LPS'!AI101</f>
        <v>5.5169000000000003E-2</v>
      </c>
      <c r="AJ93" s="434">
        <f>'LI 11M - LPS'!AJ101</f>
        <v>3.5621E-2</v>
      </c>
      <c r="AK93" s="434">
        <f>'LI 11M - LPS'!AK101</f>
        <v>3.0717999999999999E-2</v>
      </c>
      <c r="AL93" s="434">
        <f>'LI 11M - LPS'!AL101</f>
        <v>2.8008000000000002E-2</v>
      </c>
      <c r="AM93" s="434">
        <f>'LI 11M - LPS'!AM101</f>
        <v>2.7657000000000001E-2</v>
      </c>
      <c r="AN93" s="434">
        <f>'LI 11M - LPS'!AN101</f>
        <v>2.6662000000000002E-2</v>
      </c>
      <c r="AO93" s="434">
        <f>'LI 11M - LPS'!AO101</f>
        <v>2.7882000000000001E-2</v>
      </c>
      <c r="AP93" s="434">
        <f>'LI 11M - LPS'!AP101</f>
        <v>3.1621999999999997E-2</v>
      </c>
      <c r="AQ93" s="434">
        <f>'LI 11M - LPS'!AQ101</f>
        <v>3.5316E-2</v>
      </c>
      <c r="AR93" s="434">
        <f>'LI 11M - LPS'!AR101</f>
        <v>5.7203999999999998E-2</v>
      </c>
      <c r="AS93" s="434">
        <f>'LI 11M - LPS'!AS101</f>
        <v>5.6994999999999997E-2</v>
      </c>
      <c r="AT93" s="434">
        <f>'LI 11M - LPS'!AT101</f>
        <v>5.5843999999999998E-2</v>
      </c>
      <c r="AU93" s="434">
        <f>'LI 11M - LPS'!AU101</f>
        <v>5.5169000000000003E-2</v>
      </c>
      <c r="AV93" s="434">
        <f>'LI 11M - LPS'!AV101</f>
        <v>3.5621E-2</v>
      </c>
      <c r="AW93" s="434">
        <f>'LI 11M - LPS'!AW101</f>
        <v>3.0717999999999999E-2</v>
      </c>
      <c r="AX93" s="434">
        <f>'LI 11M - LPS'!AX101</f>
        <v>2.8008000000000002E-2</v>
      </c>
      <c r="AY93" s="434">
        <f>'LI 11M - LPS'!AY101</f>
        <v>2.7657000000000001E-2</v>
      </c>
      <c r="AZ93" s="434">
        <f>'LI 11M - LPS'!AZ101</f>
        <v>2.6662000000000002E-2</v>
      </c>
      <c r="BA93" s="434">
        <f>'LI 11M - LPS'!BA101</f>
        <v>2.7882000000000001E-2</v>
      </c>
      <c r="BB93" s="434">
        <f>'LI 11M - LPS'!BB101</f>
        <v>3.1621999999999997E-2</v>
      </c>
      <c r="BC93" s="434">
        <f>'LI 11M - LPS'!BC101</f>
        <v>3.5316E-2</v>
      </c>
      <c r="BD93" s="434">
        <f>'LI 11M - LPS'!BD101</f>
        <v>5.7203999999999998E-2</v>
      </c>
      <c r="BE93" s="434">
        <f>'LI 11M - LPS'!BE101</f>
        <v>5.6994999999999997E-2</v>
      </c>
      <c r="BF93" s="434">
        <f>'LI 11M - LPS'!BF101</f>
        <v>5.5843999999999998E-2</v>
      </c>
      <c r="BG93" s="434">
        <f>'LI 11M - LPS'!BG101</f>
        <v>5.5169000000000003E-2</v>
      </c>
      <c r="BH93" s="434">
        <f>'LI 11M - LPS'!BH101</f>
        <v>3.5621E-2</v>
      </c>
      <c r="BI93" s="434">
        <f>'LI 11M - LPS'!BI101</f>
        <v>3.0717999999999999E-2</v>
      </c>
      <c r="BJ93" s="434">
        <f>'LI 11M - LPS'!BJ101</f>
        <v>2.8008000000000002E-2</v>
      </c>
      <c r="BK93" s="434">
        <f>'LI 11M - LPS'!BK101</f>
        <v>2.7657000000000001E-2</v>
      </c>
      <c r="BL93" s="434">
        <f>'LI 11M - LPS'!BL101</f>
        <v>2.6662000000000002E-2</v>
      </c>
      <c r="BM93" s="434">
        <f>'LI 11M - LPS'!BM101</f>
        <v>2.7882000000000001E-2</v>
      </c>
      <c r="BN93" s="434">
        <f>'LI 11M - LPS'!BN101</f>
        <v>3.1621999999999997E-2</v>
      </c>
      <c r="BO93" s="434">
        <f>'LI 11M - LPS'!BO101</f>
        <v>3.5316E-2</v>
      </c>
      <c r="BP93" s="434">
        <f>'LI 11M - LPS'!BP101</f>
        <v>5.7203999999999998E-2</v>
      </c>
      <c r="BQ93" s="434">
        <f>'LI 11M - LPS'!BQ101</f>
        <v>5.6994999999999997E-2</v>
      </c>
      <c r="BR93" s="434">
        <f>'LI 11M - LPS'!BR101</f>
        <v>5.5843999999999998E-2</v>
      </c>
      <c r="BS93" s="434">
        <f>'LI 11M - LPS'!BS101</f>
        <v>5.5169000000000003E-2</v>
      </c>
      <c r="BT93" s="434">
        <f>'LI 11M - LPS'!BT101</f>
        <v>3.5621E-2</v>
      </c>
      <c r="BU93" s="434">
        <f>'LI 11M - LPS'!BU101</f>
        <v>3.0717999999999999E-2</v>
      </c>
      <c r="BV93" s="434">
        <f>'LI 11M - LPS'!BV101</f>
        <v>2.8008000000000002E-2</v>
      </c>
      <c r="BW93" s="434">
        <f>'LI 11M - LPS'!BW101</f>
        <v>2.7657000000000001E-2</v>
      </c>
      <c r="BX93" s="434">
        <f>'LI 11M - LPS'!BX101</f>
        <v>2.6662000000000002E-2</v>
      </c>
      <c r="BY93" s="434">
        <f>'LI 11M - LPS'!BY101</f>
        <v>2.7882000000000001E-2</v>
      </c>
      <c r="BZ93" s="434">
        <f>'LI 11M - LPS'!BZ101</f>
        <v>3.1621999999999997E-2</v>
      </c>
      <c r="CA93" s="434">
        <f>'LI 11M - LPS'!CA101</f>
        <v>3.5316E-2</v>
      </c>
      <c r="CB93" s="434">
        <f>'LI 11M - LPS'!CB101</f>
        <v>5.7203999999999998E-2</v>
      </c>
      <c r="CC93" s="434">
        <f>'LI 11M - LPS'!CC101</f>
        <v>5.6994999999999997E-2</v>
      </c>
      <c r="CD93" s="434">
        <f>'LI 11M - LPS'!CD101</f>
        <v>5.5843999999999998E-2</v>
      </c>
      <c r="CE93" s="434">
        <f>'LI 11M - LPS'!CE101</f>
        <v>5.5169000000000003E-2</v>
      </c>
      <c r="CF93" s="434">
        <f>'LI 11M - LPS'!CF101</f>
        <v>3.5621E-2</v>
      </c>
      <c r="CG93" s="434">
        <f>'LI 11M - LPS'!CG101</f>
        <v>3.0717999999999999E-2</v>
      </c>
      <c r="CH93" s="441">
        <f>'LI 11M - LPS'!CH101</f>
        <v>2.8008000000000002E-2</v>
      </c>
    </row>
    <row r="94" spans="1:88" x14ac:dyDescent="0.3">
      <c r="C94" s="410" t="s">
        <v>232</v>
      </c>
      <c r="I94" s="435" t="s">
        <v>255</v>
      </c>
    </row>
    <row r="108" spans="4:10" x14ac:dyDescent="0.3">
      <c r="J108" s="5"/>
    </row>
    <row r="109" spans="4:10" x14ac:dyDescent="0.3">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4B9E-214A-4A25-BE67-1A5478C52319}">
  <sheetPr codeName="Sheet19">
    <tabColor theme="5" tint="-0.499984740745262"/>
  </sheetPr>
  <dimension ref="A1:CJ44"/>
  <sheetViews>
    <sheetView zoomScale="80" zoomScaleNormal="80" workbookViewId="0">
      <pane xSplit="2" topLeftCell="C1" activePane="topRight" state="frozen"/>
      <selection activeCell="B2" sqref="B2:B3"/>
      <selection pane="topRight" activeCell="E22" sqref="E22"/>
    </sheetView>
  </sheetViews>
  <sheetFormatPr defaultRowHeight="14.4" x14ac:dyDescent="0.3"/>
  <cols>
    <col min="1" max="1" width="8" customWidth="1"/>
    <col min="2" max="2" width="24.88671875" customWidth="1"/>
    <col min="3" max="3" width="15.88671875" bestFit="1" customWidth="1"/>
    <col min="4" max="4" width="11.5546875" bestFit="1" customWidth="1"/>
    <col min="5" max="6" width="12.5546875" bestFit="1" customWidth="1"/>
    <col min="7" max="14" width="14.109375" bestFit="1" customWidth="1"/>
    <col min="15" max="16" width="15.109375" bestFit="1" customWidth="1"/>
    <col min="17" max="30" width="15.109375" customWidth="1"/>
    <col min="31" max="86" width="13.88671875"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v>0.82499999999999996</v>
      </c>
      <c r="D2" s="395">
        <f>C2</f>
        <v>0.82499999999999996</v>
      </c>
      <c r="E2" s="388">
        <f t="shared" ref="E2:BP2" si="0">D2</f>
        <v>0.82499999999999996</v>
      </c>
      <c r="F2" s="397">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29</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0</v>
      </c>
      <c r="C5" s="3">
        <f>'RES kWh ENTRY'!C130</f>
        <v>0</v>
      </c>
      <c r="D5" s="3">
        <f>'RES kWh ENTRY'!D130</f>
        <v>0</v>
      </c>
      <c r="E5" s="3">
        <f>'RES kWh ENTRY'!E130</f>
        <v>0</v>
      </c>
      <c r="F5" s="3">
        <f>'RES kWh ENTRY'!F130</f>
        <v>0</v>
      </c>
      <c r="G5" s="3">
        <f>'RES kWh ENTRY'!G130</f>
        <v>0</v>
      </c>
      <c r="H5" s="3">
        <f>'RES kWh ENTRY'!H130</f>
        <v>0</v>
      </c>
      <c r="I5" s="3">
        <f>'RES kWh ENTRY'!I130</f>
        <v>0</v>
      </c>
      <c r="J5" s="3">
        <f>'RES kWh ENTRY'!J130</f>
        <v>0</v>
      </c>
      <c r="K5" s="3">
        <f>'RES kWh ENTRY'!K130</f>
        <v>0</v>
      </c>
      <c r="L5" s="3">
        <f>'RES kWh ENTRY'!L130</f>
        <v>0</v>
      </c>
      <c r="M5" s="3">
        <f>'RES kWh ENTRY'!M130</f>
        <v>0</v>
      </c>
      <c r="N5" s="3">
        <f>'RES kWh ENTRY'!N130</f>
        <v>0</v>
      </c>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74"/>
    </row>
    <row r="6" spans="1:88" x14ac:dyDescent="0.3">
      <c r="A6" s="562"/>
      <c r="B6" s="13" t="s">
        <v>1</v>
      </c>
      <c r="C6" s="3">
        <f>'RES kWh ENTRY'!C131</f>
        <v>0</v>
      </c>
      <c r="D6" s="3">
        <f>'RES kWh ENTRY'!D131</f>
        <v>0</v>
      </c>
      <c r="E6" s="3">
        <f>'RES kWh ENTRY'!E131</f>
        <v>0</v>
      </c>
      <c r="F6" s="3">
        <f>'RES kWh ENTRY'!F131</f>
        <v>0</v>
      </c>
      <c r="G6" s="3">
        <f>'RES kWh ENTRY'!G131</f>
        <v>0</v>
      </c>
      <c r="H6" s="3">
        <f>'RES kWh ENTRY'!H131</f>
        <v>0</v>
      </c>
      <c r="I6" s="3">
        <f>'RES kWh ENTRY'!I131</f>
        <v>0</v>
      </c>
      <c r="J6" s="3">
        <f>'RES kWh ENTRY'!J131</f>
        <v>0</v>
      </c>
      <c r="K6" s="3">
        <f>'RES kWh ENTRY'!K131</f>
        <v>0</v>
      </c>
      <c r="L6" s="3">
        <f>'RES kWh ENTRY'!L131</f>
        <v>0</v>
      </c>
      <c r="M6" s="3">
        <f>'RES kWh ENTRY'!M131</f>
        <v>0</v>
      </c>
      <c r="N6" s="3">
        <f>'RES kWh ENTRY'!N131</f>
        <v>0</v>
      </c>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74"/>
    </row>
    <row r="7" spans="1:88" x14ac:dyDescent="0.3">
      <c r="A7" s="562"/>
      <c r="B7" s="11" t="s">
        <v>2</v>
      </c>
      <c r="C7" s="3">
        <f>'RES kWh ENTRY'!C132</f>
        <v>0</v>
      </c>
      <c r="D7" s="3">
        <f>'RES kWh ENTRY'!D132</f>
        <v>0</v>
      </c>
      <c r="E7" s="3">
        <f>'RES kWh ENTRY'!E132</f>
        <v>0</v>
      </c>
      <c r="F7" s="3">
        <f>'RES kWh ENTRY'!F132</f>
        <v>0</v>
      </c>
      <c r="G7" s="3">
        <f>'RES kWh ENTRY'!G132</f>
        <v>0</v>
      </c>
      <c r="H7" s="3">
        <f>'RES kWh ENTRY'!H132</f>
        <v>0</v>
      </c>
      <c r="I7" s="3">
        <f>'RES kWh ENTRY'!I132</f>
        <v>0</v>
      </c>
      <c r="J7" s="3">
        <f>'RES kWh ENTRY'!J132</f>
        <v>0</v>
      </c>
      <c r="K7" s="3">
        <f>'RES kWh ENTRY'!K132</f>
        <v>0</v>
      </c>
      <c r="L7" s="3">
        <f>'RES kWh ENTRY'!L132</f>
        <v>0</v>
      </c>
      <c r="M7" s="3">
        <f>'RES kWh ENTRY'!M132</f>
        <v>0</v>
      </c>
      <c r="N7" s="3">
        <f>'RES kWh ENTRY'!N132</f>
        <v>0</v>
      </c>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201"/>
      <c r="CF7" s="201"/>
      <c r="CG7" s="201"/>
      <c r="CH7" s="274"/>
    </row>
    <row r="8" spans="1:88" x14ac:dyDescent="0.3">
      <c r="A8" s="562"/>
      <c r="B8" s="11" t="s">
        <v>9</v>
      </c>
      <c r="C8" s="3">
        <f>'RES kWh ENTRY'!C133</f>
        <v>0</v>
      </c>
      <c r="D8" s="3">
        <f>'RES kWh ENTRY'!D133</f>
        <v>0</v>
      </c>
      <c r="E8" s="3">
        <f>'RES kWh ENTRY'!E133</f>
        <v>0</v>
      </c>
      <c r="F8" s="3">
        <f>'RES kWh ENTRY'!F133</f>
        <v>0</v>
      </c>
      <c r="G8" s="3">
        <f>'RES kWh ENTRY'!G133</f>
        <v>0</v>
      </c>
      <c r="H8" s="3">
        <f>'RES kWh ENTRY'!H133</f>
        <v>0</v>
      </c>
      <c r="I8" s="3">
        <f>'RES kWh ENTRY'!I133</f>
        <v>0</v>
      </c>
      <c r="J8" s="3">
        <f>'RES kWh ENTRY'!J133</f>
        <v>0</v>
      </c>
      <c r="K8" s="3">
        <f>'RES kWh ENTRY'!K133</f>
        <v>0</v>
      </c>
      <c r="L8" s="3">
        <f>'RES kWh ENTRY'!L133</f>
        <v>0</v>
      </c>
      <c r="M8" s="3">
        <f>'RES kWh ENTRY'!M133</f>
        <v>0</v>
      </c>
      <c r="N8" s="3">
        <f>'RES kWh ENTRY'!N133</f>
        <v>0</v>
      </c>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74"/>
    </row>
    <row r="9" spans="1:88" x14ac:dyDescent="0.3">
      <c r="A9" s="562"/>
      <c r="B9" s="13" t="s">
        <v>3</v>
      </c>
      <c r="C9" s="3">
        <f>'RES kWh ENTRY'!C134</f>
        <v>0</v>
      </c>
      <c r="D9" s="3">
        <f>'RES kWh ENTRY'!D134</f>
        <v>0</v>
      </c>
      <c r="E9" s="3">
        <f>'RES kWh ENTRY'!E134</f>
        <v>0</v>
      </c>
      <c r="F9" s="3">
        <f>'RES kWh ENTRY'!F134</f>
        <v>0</v>
      </c>
      <c r="G9" s="3">
        <f>'RES kWh ENTRY'!G134</f>
        <v>0</v>
      </c>
      <c r="H9" s="3">
        <f>'RES kWh ENTRY'!H134</f>
        <v>27017.125887534981</v>
      </c>
      <c r="I9" s="3">
        <f>'RES kWh ENTRY'!I134</f>
        <v>181731.19382740516</v>
      </c>
      <c r="J9" s="3">
        <f>'RES kWh ENTRY'!J134</f>
        <v>134886.87658645265</v>
      </c>
      <c r="K9" s="3">
        <f>'RES kWh ENTRY'!K134</f>
        <v>389.72972755464656</v>
      </c>
      <c r="L9" s="3">
        <f>'RES kWh ENTRY'!L134</f>
        <v>0</v>
      </c>
      <c r="M9" s="3">
        <f>'RES kWh ENTRY'!M134</f>
        <v>0</v>
      </c>
      <c r="N9" s="3">
        <f>'RES kWh ENTRY'!N134</f>
        <v>0</v>
      </c>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c r="BU9" s="201"/>
      <c r="BV9" s="201"/>
      <c r="BW9" s="201"/>
      <c r="BX9" s="201"/>
      <c r="BY9" s="201"/>
      <c r="BZ9" s="201"/>
      <c r="CA9" s="201"/>
      <c r="CB9" s="201"/>
      <c r="CC9" s="201"/>
      <c r="CD9" s="201"/>
      <c r="CE9" s="201"/>
      <c r="CF9" s="201"/>
      <c r="CG9" s="201"/>
      <c r="CH9" s="274"/>
    </row>
    <row r="10" spans="1:88" x14ac:dyDescent="0.3">
      <c r="A10" s="562"/>
      <c r="B10" s="11" t="s">
        <v>4</v>
      </c>
      <c r="C10" s="3">
        <f>'RES kWh ENTRY'!C135</f>
        <v>0</v>
      </c>
      <c r="D10" s="3">
        <f>'RES kWh ENTRY'!D135</f>
        <v>0</v>
      </c>
      <c r="E10" s="3">
        <f>'RES kWh ENTRY'!E135</f>
        <v>0</v>
      </c>
      <c r="F10" s="3">
        <f>'RES kWh ENTRY'!F135</f>
        <v>0</v>
      </c>
      <c r="G10" s="3">
        <f>'RES kWh ENTRY'!G135</f>
        <v>0</v>
      </c>
      <c r="H10" s="3">
        <f>'RES kWh ENTRY'!H135</f>
        <v>0</v>
      </c>
      <c r="I10" s="3">
        <f>'RES kWh ENTRY'!I135</f>
        <v>0</v>
      </c>
      <c r="J10" s="3">
        <f>'RES kWh ENTRY'!J135</f>
        <v>0</v>
      </c>
      <c r="K10" s="3">
        <f>'RES kWh ENTRY'!K135</f>
        <v>0</v>
      </c>
      <c r="L10" s="3">
        <f>'RES kWh ENTRY'!L135</f>
        <v>0</v>
      </c>
      <c r="M10" s="3">
        <f>'RES kWh ENTRY'!M135</f>
        <v>0</v>
      </c>
      <c r="N10" s="3">
        <f>'RES kWh ENTRY'!N135</f>
        <v>0</v>
      </c>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74"/>
    </row>
    <row r="11" spans="1:88" x14ac:dyDescent="0.3">
      <c r="A11" s="562"/>
      <c r="B11" s="11" t="s">
        <v>5</v>
      </c>
      <c r="C11" s="3">
        <f>'RES kWh ENTRY'!C136</f>
        <v>0</v>
      </c>
      <c r="D11" s="3">
        <f>'RES kWh ENTRY'!D136</f>
        <v>0</v>
      </c>
      <c r="E11" s="3">
        <f>'RES kWh ENTRY'!E136</f>
        <v>0</v>
      </c>
      <c r="F11" s="3">
        <f>'RES kWh ENTRY'!F136</f>
        <v>0</v>
      </c>
      <c r="G11" s="3">
        <f>'RES kWh ENTRY'!G136</f>
        <v>0</v>
      </c>
      <c r="H11" s="3">
        <f>'RES kWh ENTRY'!H136</f>
        <v>0</v>
      </c>
      <c r="I11" s="3">
        <f>'RES kWh ENTRY'!I136</f>
        <v>0</v>
      </c>
      <c r="J11" s="3">
        <f>'RES kWh ENTRY'!J136</f>
        <v>0</v>
      </c>
      <c r="K11" s="3">
        <f>'RES kWh ENTRY'!K136</f>
        <v>0</v>
      </c>
      <c r="L11" s="3">
        <f>'RES kWh ENTRY'!L136</f>
        <v>0</v>
      </c>
      <c r="M11" s="3">
        <f>'RES kWh ENTRY'!M136</f>
        <v>0</v>
      </c>
      <c r="N11" s="3">
        <f>'RES kWh ENTRY'!N136</f>
        <v>0</v>
      </c>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74"/>
    </row>
    <row r="12" spans="1:88" x14ac:dyDescent="0.3">
      <c r="A12" s="562"/>
      <c r="B12" s="11" t="s">
        <v>6</v>
      </c>
      <c r="C12" s="3">
        <f>'RES kWh ENTRY'!C137</f>
        <v>0</v>
      </c>
      <c r="D12" s="3">
        <f>'RES kWh ENTRY'!D137</f>
        <v>0</v>
      </c>
      <c r="E12" s="3">
        <f>'RES kWh ENTRY'!E137</f>
        <v>0</v>
      </c>
      <c r="F12" s="3">
        <f>'RES kWh ENTRY'!F137</f>
        <v>0</v>
      </c>
      <c r="G12" s="3">
        <f>'RES kWh ENTRY'!G137</f>
        <v>0</v>
      </c>
      <c r="H12" s="3">
        <f>'RES kWh ENTRY'!H137</f>
        <v>0</v>
      </c>
      <c r="I12" s="3">
        <f>'RES kWh ENTRY'!I137</f>
        <v>0</v>
      </c>
      <c r="J12" s="3">
        <f>'RES kWh ENTRY'!J137</f>
        <v>0</v>
      </c>
      <c r="K12" s="3">
        <f>'RES kWh ENTRY'!K137</f>
        <v>0</v>
      </c>
      <c r="L12" s="3">
        <f>'RES kWh ENTRY'!L137</f>
        <v>0</v>
      </c>
      <c r="M12" s="3">
        <f>'RES kWh ENTRY'!M137</f>
        <v>0</v>
      </c>
      <c r="N12" s="3">
        <f>'RES kWh ENTRY'!N137</f>
        <v>0</v>
      </c>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74"/>
    </row>
    <row r="13" spans="1:88" x14ac:dyDescent="0.3">
      <c r="A13" s="562"/>
      <c r="B13" s="11" t="s">
        <v>7</v>
      </c>
      <c r="C13" s="3">
        <f>'RES kWh ENTRY'!C138</f>
        <v>0</v>
      </c>
      <c r="D13" s="3">
        <f>'RES kWh ENTRY'!D138</f>
        <v>0</v>
      </c>
      <c r="E13" s="3">
        <f>'RES kWh ENTRY'!E138</f>
        <v>0</v>
      </c>
      <c r="F13" s="3">
        <f>'RES kWh ENTRY'!F138</f>
        <v>0</v>
      </c>
      <c r="G13" s="3">
        <f>'RES kWh ENTRY'!G138</f>
        <v>0</v>
      </c>
      <c r="H13" s="3">
        <f>'RES kWh ENTRY'!H138</f>
        <v>0</v>
      </c>
      <c r="I13" s="3">
        <f>'RES kWh ENTRY'!I138</f>
        <v>0</v>
      </c>
      <c r="J13" s="3">
        <f>'RES kWh ENTRY'!J138</f>
        <v>0</v>
      </c>
      <c r="K13" s="3">
        <f>'RES kWh ENTRY'!K138</f>
        <v>0</v>
      </c>
      <c r="L13" s="3">
        <f>'RES kWh ENTRY'!L138</f>
        <v>0</v>
      </c>
      <c r="M13" s="3">
        <f>'RES kWh ENTRY'!M138</f>
        <v>0</v>
      </c>
      <c r="N13" s="3">
        <f>'RES kWh ENTRY'!N138</f>
        <v>0</v>
      </c>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74"/>
    </row>
    <row r="14" spans="1:88" x14ac:dyDescent="0.3">
      <c r="A14" s="562"/>
      <c r="B14" s="11" t="s">
        <v>8</v>
      </c>
      <c r="C14" s="3">
        <f>'RES kWh ENTRY'!C139</f>
        <v>0</v>
      </c>
      <c r="D14" s="3">
        <f>'RES kWh ENTRY'!D139</f>
        <v>0</v>
      </c>
      <c r="E14" s="3">
        <f>'RES kWh ENTRY'!E139</f>
        <v>0</v>
      </c>
      <c r="F14" s="3">
        <f>'RES kWh ENTRY'!F139</f>
        <v>0</v>
      </c>
      <c r="G14" s="3">
        <f>'RES kWh ENTRY'!G139</f>
        <v>0</v>
      </c>
      <c r="H14" s="3">
        <f>'RES kWh ENTRY'!H139</f>
        <v>0</v>
      </c>
      <c r="I14" s="3">
        <f>'RES kWh ENTRY'!I139</f>
        <v>0</v>
      </c>
      <c r="J14" s="3">
        <f>'RES kWh ENTRY'!J139</f>
        <v>0</v>
      </c>
      <c r="K14" s="3">
        <f>'RES kWh ENTRY'!K139</f>
        <v>0</v>
      </c>
      <c r="L14" s="3">
        <f>'RES kWh ENTRY'!L139</f>
        <v>0</v>
      </c>
      <c r="M14" s="3">
        <f>'RES kWh ENTRY'!M139</f>
        <v>0</v>
      </c>
      <c r="N14" s="3">
        <f>'RES kWh ENTRY'!N139</f>
        <v>0</v>
      </c>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74"/>
    </row>
    <row r="15" spans="1:88" x14ac:dyDescent="0.3">
      <c r="A15" s="562"/>
      <c r="B15" s="221" t="s">
        <v>42</v>
      </c>
      <c r="C15" s="3">
        <f>'RES kWh ENTRY'!C140</f>
        <v>0</v>
      </c>
      <c r="D15" s="3">
        <f>'RES kWh ENTRY'!D140</f>
        <v>0</v>
      </c>
      <c r="E15" s="3">
        <f>'RES kWh ENTRY'!E140</f>
        <v>0</v>
      </c>
      <c r="F15" s="3">
        <f>'RES kWh ENTRY'!F140</f>
        <v>0</v>
      </c>
      <c r="G15" s="3">
        <f>'RES kWh ENTRY'!G140</f>
        <v>0</v>
      </c>
      <c r="H15" s="3">
        <f>'RES kWh ENTRY'!H140</f>
        <v>0</v>
      </c>
      <c r="I15" s="3">
        <f>'RES kWh ENTRY'!I140</f>
        <v>0</v>
      </c>
      <c r="J15" s="3">
        <f>'RES kWh ENTRY'!J140</f>
        <v>0</v>
      </c>
      <c r="K15" s="3">
        <f>'RES kWh ENTRY'!K140</f>
        <v>0</v>
      </c>
      <c r="L15" s="3">
        <f>'RES kWh ENTRY'!L140</f>
        <v>0</v>
      </c>
      <c r="M15" s="3">
        <f>'RES kWh ENTRY'!M140</f>
        <v>0</v>
      </c>
      <c r="N15" s="3">
        <f>'RES kWh ENTRY'!N140</f>
        <v>0</v>
      </c>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74"/>
    </row>
    <row r="16" spans="1:88" x14ac:dyDescent="0.3">
      <c r="A16" s="562"/>
      <c r="B16" s="11" t="s">
        <v>11</v>
      </c>
      <c r="C16" s="3"/>
      <c r="D16" s="3"/>
      <c r="E16" s="275"/>
      <c r="F16" s="275"/>
      <c r="G16" s="275"/>
      <c r="H16" s="275"/>
      <c r="I16" s="275"/>
      <c r="J16" s="275"/>
      <c r="K16" s="275"/>
      <c r="L16" s="275"/>
      <c r="M16" s="275"/>
      <c r="N16" s="275"/>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74"/>
    </row>
    <row r="17" spans="1:86" ht="15" thickBot="1" x14ac:dyDescent="0.35">
      <c r="A17" s="563"/>
      <c r="B17" s="222" t="s">
        <v>25</v>
      </c>
      <c r="C17" s="276">
        <f t="shared" ref="C17:N17" si="2">SUM(C5:C16)</f>
        <v>0</v>
      </c>
      <c r="D17" s="276">
        <f t="shared" si="2"/>
        <v>0</v>
      </c>
      <c r="E17" s="276">
        <f t="shared" si="2"/>
        <v>0</v>
      </c>
      <c r="F17" s="276">
        <f t="shared" si="2"/>
        <v>0</v>
      </c>
      <c r="G17" s="276">
        <f t="shared" si="2"/>
        <v>0</v>
      </c>
      <c r="H17" s="276">
        <f t="shared" si="2"/>
        <v>27017.125887534981</v>
      </c>
      <c r="I17" s="276">
        <f t="shared" si="2"/>
        <v>181731.19382740516</v>
      </c>
      <c r="J17" s="276">
        <f t="shared" si="2"/>
        <v>134886.87658645265</v>
      </c>
      <c r="K17" s="276">
        <f t="shared" si="2"/>
        <v>389.72972755464656</v>
      </c>
      <c r="L17" s="276">
        <f t="shared" si="2"/>
        <v>0</v>
      </c>
      <c r="M17" s="276">
        <f t="shared" si="2"/>
        <v>0</v>
      </c>
      <c r="N17" s="276">
        <f t="shared" si="2"/>
        <v>0</v>
      </c>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c r="CH17" s="310"/>
    </row>
    <row r="18" spans="1:86" ht="15.75" customHeight="1" x14ac:dyDescent="0.3">
      <c r="A18" s="8"/>
      <c r="B18" s="299"/>
      <c r="C18" s="9"/>
      <c r="D18" s="299"/>
      <c r="E18" s="9"/>
      <c r="F18" s="5"/>
      <c r="G18" s="299"/>
      <c r="H18" s="299"/>
      <c r="I18" s="9"/>
      <c r="J18" s="299"/>
      <c r="K18" s="299"/>
      <c r="L18" s="9"/>
      <c r="M18" s="359" t="s">
        <v>218</v>
      </c>
      <c r="N18" s="360">
        <f>SUM(C17:N17)</f>
        <v>344024.92602894746</v>
      </c>
      <c r="O18" s="359"/>
      <c r="P18" s="361"/>
      <c r="Q18" s="299"/>
      <c r="R18" s="9"/>
      <c r="S18" s="299"/>
      <c r="T18" s="299"/>
      <c r="U18" s="9"/>
      <c r="V18" s="299"/>
      <c r="W18" s="299"/>
      <c r="X18" s="9"/>
      <c r="Y18" s="299"/>
      <c r="Z18" s="299"/>
      <c r="AA18" s="9"/>
      <c r="AB18" s="299"/>
      <c r="AC18" s="299"/>
      <c r="AD18" s="9"/>
      <c r="AE18" s="299"/>
      <c r="AF18" s="299"/>
      <c r="AG18" s="9"/>
      <c r="AH18" s="299"/>
      <c r="AI18" s="299"/>
      <c r="AJ18" s="9"/>
      <c r="AK18" s="299"/>
      <c r="AL18" s="299"/>
      <c r="AM18" s="9"/>
      <c r="AN18" s="299"/>
      <c r="AO18" s="299"/>
      <c r="AP18" s="9"/>
      <c r="AQ18" s="299"/>
      <c r="AR18" s="299"/>
      <c r="AS18" s="9"/>
      <c r="AT18" s="299"/>
      <c r="AU18" s="299"/>
      <c r="AV18" s="9"/>
      <c r="AW18" s="299"/>
      <c r="AX18" s="299"/>
      <c r="AY18" s="9"/>
      <c r="AZ18" s="299"/>
      <c r="BA18" s="299"/>
      <c r="BB18" s="9"/>
      <c r="BC18" s="299"/>
      <c r="BD18" s="299"/>
      <c r="BE18" s="9"/>
      <c r="BF18" s="299"/>
      <c r="BG18" s="299"/>
      <c r="BH18" s="9"/>
      <c r="BI18" s="299"/>
      <c r="BJ18" s="299"/>
      <c r="BK18" s="9"/>
      <c r="BL18" s="299"/>
      <c r="BM18" s="299"/>
      <c r="BN18" s="9"/>
      <c r="BO18" s="299"/>
      <c r="BP18" s="299"/>
      <c r="BQ18" s="9"/>
      <c r="BR18" s="299"/>
      <c r="BS18" s="299"/>
      <c r="BT18" s="9"/>
      <c r="BU18" s="299"/>
      <c r="BV18" s="299"/>
      <c r="BW18" s="9"/>
      <c r="BX18" s="299"/>
      <c r="BY18" s="299"/>
      <c r="BZ18" s="9"/>
      <c r="CA18" s="299"/>
      <c r="CB18" s="299"/>
      <c r="CC18" s="9"/>
      <c r="CD18" s="299"/>
      <c r="CE18" s="299"/>
      <c r="CF18" s="9"/>
      <c r="CG18" s="299"/>
      <c r="CH18" s="299"/>
    </row>
    <row r="19" spans="1:86" ht="15.75" customHeight="1" thickBot="1" x14ac:dyDescent="0.35">
      <c r="P19" s="356"/>
    </row>
    <row r="20" spans="1:86" ht="16.5" customHeight="1" thickBot="1" x14ac:dyDescent="0.35">
      <c r="A20" s="553" t="s">
        <v>17</v>
      </c>
      <c r="B20" s="18" t="s">
        <v>106</v>
      </c>
      <c r="C20" s="174">
        <f>C$4</f>
        <v>44927</v>
      </c>
      <c r="D20" s="174">
        <f t="shared" ref="D20:BO20" si="3">D$4</f>
        <v>44958</v>
      </c>
      <c r="E20" s="174">
        <f t="shared" si="3"/>
        <v>44986</v>
      </c>
      <c r="F20" s="174">
        <f t="shared" si="3"/>
        <v>45017</v>
      </c>
      <c r="G20" s="174">
        <f t="shared" si="3"/>
        <v>45047</v>
      </c>
      <c r="H20" s="174">
        <f t="shared" si="3"/>
        <v>45078</v>
      </c>
      <c r="I20" s="174">
        <f t="shared" si="3"/>
        <v>45108</v>
      </c>
      <c r="J20" s="174">
        <f t="shared" si="3"/>
        <v>45139</v>
      </c>
      <c r="K20" s="174">
        <f t="shared" si="3"/>
        <v>45170</v>
      </c>
      <c r="L20" s="174">
        <f t="shared" si="3"/>
        <v>45200</v>
      </c>
      <c r="M20" s="174">
        <f t="shared" si="3"/>
        <v>45231</v>
      </c>
      <c r="N20" s="174">
        <f t="shared" si="3"/>
        <v>45261</v>
      </c>
      <c r="O20" s="174">
        <f t="shared" si="3"/>
        <v>45292</v>
      </c>
      <c r="P20" s="174">
        <f t="shared" si="3"/>
        <v>45323</v>
      </c>
      <c r="Q20" s="174">
        <f t="shared" si="3"/>
        <v>45352</v>
      </c>
      <c r="R20" s="174">
        <f t="shared" si="3"/>
        <v>45383</v>
      </c>
      <c r="S20" s="174">
        <f t="shared" si="3"/>
        <v>45413</v>
      </c>
      <c r="T20" s="174">
        <f t="shared" si="3"/>
        <v>45444</v>
      </c>
      <c r="U20" s="174">
        <f t="shared" si="3"/>
        <v>45474</v>
      </c>
      <c r="V20" s="174">
        <f t="shared" si="3"/>
        <v>45505</v>
      </c>
      <c r="W20" s="174">
        <f t="shared" si="3"/>
        <v>45536</v>
      </c>
      <c r="X20" s="174">
        <f t="shared" si="3"/>
        <v>45566</v>
      </c>
      <c r="Y20" s="174">
        <f t="shared" si="3"/>
        <v>45597</v>
      </c>
      <c r="Z20" s="174">
        <f t="shared" si="3"/>
        <v>45627</v>
      </c>
      <c r="AA20" s="174">
        <f t="shared" si="3"/>
        <v>45658</v>
      </c>
      <c r="AB20" s="174">
        <f t="shared" si="3"/>
        <v>45689</v>
      </c>
      <c r="AC20" s="174">
        <f t="shared" si="3"/>
        <v>45717</v>
      </c>
      <c r="AD20" s="174">
        <f t="shared" si="3"/>
        <v>45748</v>
      </c>
      <c r="AE20" s="174">
        <f t="shared" si="3"/>
        <v>45778</v>
      </c>
      <c r="AF20" s="174">
        <f t="shared" si="3"/>
        <v>45809</v>
      </c>
      <c r="AG20" s="174">
        <f t="shared" si="3"/>
        <v>45839</v>
      </c>
      <c r="AH20" s="174">
        <f t="shared" si="3"/>
        <v>45870</v>
      </c>
      <c r="AI20" s="174">
        <f t="shared" si="3"/>
        <v>45901</v>
      </c>
      <c r="AJ20" s="174">
        <f t="shared" si="3"/>
        <v>45931</v>
      </c>
      <c r="AK20" s="174">
        <f t="shared" si="3"/>
        <v>45962</v>
      </c>
      <c r="AL20" s="174">
        <f t="shared" si="3"/>
        <v>45992</v>
      </c>
      <c r="AM20" s="174">
        <f t="shared" si="3"/>
        <v>46023</v>
      </c>
      <c r="AN20" s="174">
        <f t="shared" si="3"/>
        <v>46054</v>
      </c>
      <c r="AO20" s="174">
        <f t="shared" si="3"/>
        <v>46082</v>
      </c>
      <c r="AP20" s="174">
        <f t="shared" si="3"/>
        <v>46113</v>
      </c>
      <c r="AQ20" s="174">
        <f t="shared" si="3"/>
        <v>46143</v>
      </c>
      <c r="AR20" s="174">
        <f t="shared" si="3"/>
        <v>46174</v>
      </c>
      <c r="AS20" s="174">
        <f t="shared" si="3"/>
        <v>46204</v>
      </c>
      <c r="AT20" s="174">
        <f t="shared" si="3"/>
        <v>46235</v>
      </c>
      <c r="AU20" s="174">
        <f t="shared" si="3"/>
        <v>46266</v>
      </c>
      <c r="AV20" s="174">
        <f t="shared" si="3"/>
        <v>46296</v>
      </c>
      <c r="AW20" s="174">
        <f t="shared" si="3"/>
        <v>46327</v>
      </c>
      <c r="AX20" s="174">
        <f t="shared" si="3"/>
        <v>46357</v>
      </c>
      <c r="AY20" s="174">
        <f t="shared" si="3"/>
        <v>46388</v>
      </c>
      <c r="AZ20" s="174">
        <f t="shared" si="3"/>
        <v>46419</v>
      </c>
      <c r="BA20" s="174">
        <f t="shared" si="3"/>
        <v>46447</v>
      </c>
      <c r="BB20" s="174">
        <f t="shared" si="3"/>
        <v>46478</v>
      </c>
      <c r="BC20" s="174">
        <f t="shared" si="3"/>
        <v>46508</v>
      </c>
      <c r="BD20" s="174">
        <f t="shared" si="3"/>
        <v>46539</v>
      </c>
      <c r="BE20" s="174">
        <f t="shared" si="3"/>
        <v>46569</v>
      </c>
      <c r="BF20" s="174">
        <f t="shared" si="3"/>
        <v>46600</v>
      </c>
      <c r="BG20" s="174">
        <f t="shared" si="3"/>
        <v>46631</v>
      </c>
      <c r="BH20" s="174">
        <f t="shared" si="3"/>
        <v>46661</v>
      </c>
      <c r="BI20" s="174">
        <f t="shared" si="3"/>
        <v>46692</v>
      </c>
      <c r="BJ20" s="174">
        <f t="shared" si="3"/>
        <v>46722</v>
      </c>
      <c r="BK20" s="174">
        <f t="shared" si="3"/>
        <v>46753</v>
      </c>
      <c r="BL20" s="174">
        <f t="shared" si="3"/>
        <v>46784</v>
      </c>
      <c r="BM20" s="174">
        <f t="shared" si="3"/>
        <v>46813</v>
      </c>
      <c r="BN20" s="174">
        <f t="shared" si="3"/>
        <v>46844</v>
      </c>
      <c r="BO20" s="174">
        <f t="shared" si="3"/>
        <v>46874</v>
      </c>
      <c r="BP20" s="174">
        <f t="shared" ref="BP20:CH20" si="4">BP$4</f>
        <v>46905</v>
      </c>
      <c r="BQ20" s="174">
        <f t="shared" si="4"/>
        <v>46935</v>
      </c>
      <c r="BR20" s="174">
        <f t="shared" si="4"/>
        <v>46966</v>
      </c>
      <c r="BS20" s="174">
        <f t="shared" si="4"/>
        <v>46997</v>
      </c>
      <c r="BT20" s="174">
        <f t="shared" si="4"/>
        <v>47027</v>
      </c>
      <c r="BU20" s="174">
        <f t="shared" si="4"/>
        <v>47058</v>
      </c>
      <c r="BV20" s="174">
        <f t="shared" si="4"/>
        <v>47088</v>
      </c>
      <c r="BW20" s="174">
        <f t="shared" si="4"/>
        <v>47119</v>
      </c>
      <c r="BX20" s="174">
        <f t="shared" si="4"/>
        <v>47150</v>
      </c>
      <c r="BY20" s="174">
        <f t="shared" si="4"/>
        <v>47178</v>
      </c>
      <c r="BZ20" s="174">
        <f t="shared" si="4"/>
        <v>47209</v>
      </c>
      <c r="CA20" s="174">
        <f t="shared" si="4"/>
        <v>47239</v>
      </c>
      <c r="CB20" s="174">
        <f t="shared" si="4"/>
        <v>47270</v>
      </c>
      <c r="CC20" s="174">
        <f t="shared" si="4"/>
        <v>47300</v>
      </c>
      <c r="CD20" s="174">
        <f t="shared" si="4"/>
        <v>47331</v>
      </c>
      <c r="CE20" s="174">
        <f t="shared" si="4"/>
        <v>47362</v>
      </c>
      <c r="CF20" s="174">
        <f t="shared" si="4"/>
        <v>47392</v>
      </c>
      <c r="CG20" s="174">
        <f t="shared" si="4"/>
        <v>47423</v>
      </c>
      <c r="CH20" s="175">
        <f t="shared" si="4"/>
        <v>47453</v>
      </c>
    </row>
    <row r="21" spans="1:86" ht="15.6" x14ac:dyDescent="0.3">
      <c r="A21" s="554"/>
      <c r="B21" s="14" t="s">
        <v>29</v>
      </c>
      <c r="C21" s="30">
        <f t="shared" ref="C21:BN21" si="5">((C17*C$28))*C$2</f>
        <v>0</v>
      </c>
      <c r="D21" s="30">
        <f t="shared" si="5"/>
        <v>0</v>
      </c>
      <c r="E21" s="30">
        <f t="shared" si="5"/>
        <v>0</v>
      </c>
      <c r="F21" s="30">
        <f t="shared" si="5"/>
        <v>0</v>
      </c>
      <c r="G21" s="30">
        <f t="shared" si="5"/>
        <v>0</v>
      </c>
      <c r="H21" s="30">
        <f t="shared" si="5"/>
        <v>2577.8937762390719</v>
      </c>
      <c r="I21" s="30">
        <f t="shared" si="5"/>
        <v>18295.59257754065</v>
      </c>
      <c r="J21" s="30">
        <f t="shared" si="5"/>
        <v>13579.257451929236</v>
      </c>
      <c r="K21" s="30">
        <f t="shared" si="5"/>
        <v>39.234335254005984</v>
      </c>
      <c r="L21" s="30">
        <f t="shared" si="5"/>
        <v>0</v>
      </c>
      <c r="M21" s="30">
        <f t="shared" si="5"/>
        <v>0</v>
      </c>
      <c r="N21" s="30">
        <f t="shared" si="5"/>
        <v>0</v>
      </c>
      <c r="O21" s="30">
        <f t="shared" si="5"/>
        <v>0</v>
      </c>
      <c r="P21" s="30">
        <f t="shared" si="5"/>
        <v>0</v>
      </c>
      <c r="Q21" s="30">
        <f t="shared" si="5"/>
        <v>0</v>
      </c>
      <c r="R21" s="30">
        <f t="shared" si="5"/>
        <v>0</v>
      </c>
      <c r="S21" s="30">
        <f t="shared" si="5"/>
        <v>0</v>
      </c>
      <c r="T21" s="30">
        <f t="shared" si="5"/>
        <v>0</v>
      </c>
      <c r="U21" s="30">
        <f t="shared" si="5"/>
        <v>0</v>
      </c>
      <c r="V21" s="30">
        <f t="shared" si="5"/>
        <v>0</v>
      </c>
      <c r="W21" s="30">
        <f t="shared" si="5"/>
        <v>0</v>
      </c>
      <c r="X21" s="30">
        <f t="shared" si="5"/>
        <v>0</v>
      </c>
      <c r="Y21" s="30">
        <f t="shared" si="5"/>
        <v>0</v>
      </c>
      <c r="Z21" s="30">
        <f t="shared" si="5"/>
        <v>0</v>
      </c>
      <c r="AA21" s="30">
        <f t="shared" si="5"/>
        <v>0</v>
      </c>
      <c r="AB21" s="30">
        <f t="shared" si="5"/>
        <v>0</v>
      </c>
      <c r="AC21" s="30">
        <f t="shared" si="5"/>
        <v>0</v>
      </c>
      <c r="AD21" s="30">
        <f t="shared" si="5"/>
        <v>0</v>
      </c>
      <c r="AE21" s="30">
        <f t="shared" si="5"/>
        <v>0</v>
      </c>
      <c r="AF21" s="30">
        <f t="shared" si="5"/>
        <v>0</v>
      </c>
      <c r="AG21" s="30">
        <f t="shared" si="5"/>
        <v>0</v>
      </c>
      <c r="AH21" s="30">
        <f t="shared" si="5"/>
        <v>0</v>
      </c>
      <c r="AI21" s="30">
        <f t="shared" si="5"/>
        <v>0</v>
      </c>
      <c r="AJ21" s="30">
        <f t="shared" si="5"/>
        <v>0</v>
      </c>
      <c r="AK21" s="30">
        <f t="shared" si="5"/>
        <v>0</v>
      </c>
      <c r="AL21" s="30">
        <f t="shared" si="5"/>
        <v>0</v>
      </c>
      <c r="AM21" s="30">
        <f t="shared" si="5"/>
        <v>0</v>
      </c>
      <c r="AN21" s="30">
        <f t="shared" si="5"/>
        <v>0</v>
      </c>
      <c r="AO21" s="30">
        <f t="shared" si="5"/>
        <v>0</v>
      </c>
      <c r="AP21" s="30">
        <f t="shared" si="5"/>
        <v>0</v>
      </c>
      <c r="AQ21" s="30">
        <f t="shared" si="5"/>
        <v>0</v>
      </c>
      <c r="AR21" s="30">
        <f t="shared" si="5"/>
        <v>0</v>
      </c>
      <c r="AS21" s="30">
        <f t="shared" si="5"/>
        <v>0</v>
      </c>
      <c r="AT21" s="30">
        <f t="shared" si="5"/>
        <v>0</v>
      </c>
      <c r="AU21" s="30">
        <f t="shared" si="5"/>
        <v>0</v>
      </c>
      <c r="AV21" s="30">
        <f t="shared" si="5"/>
        <v>0</v>
      </c>
      <c r="AW21" s="30">
        <f t="shared" si="5"/>
        <v>0</v>
      </c>
      <c r="AX21" s="30">
        <f t="shared" si="5"/>
        <v>0</v>
      </c>
      <c r="AY21" s="30">
        <f t="shared" si="5"/>
        <v>0</v>
      </c>
      <c r="AZ21" s="30">
        <f t="shared" si="5"/>
        <v>0</v>
      </c>
      <c r="BA21" s="30">
        <f t="shared" si="5"/>
        <v>0</v>
      </c>
      <c r="BB21" s="30">
        <f t="shared" si="5"/>
        <v>0</v>
      </c>
      <c r="BC21" s="30">
        <f t="shared" si="5"/>
        <v>0</v>
      </c>
      <c r="BD21" s="30">
        <f t="shared" si="5"/>
        <v>0</v>
      </c>
      <c r="BE21" s="30">
        <f t="shared" si="5"/>
        <v>0</v>
      </c>
      <c r="BF21" s="30">
        <f t="shared" si="5"/>
        <v>0</v>
      </c>
      <c r="BG21" s="30">
        <f t="shared" si="5"/>
        <v>0</v>
      </c>
      <c r="BH21" s="30">
        <f t="shared" si="5"/>
        <v>0</v>
      </c>
      <c r="BI21" s="30">
        <f t="shared" si="5"/>
        <v>0</v>
      </c>
      <c r="BJ21" s="30">
        <f t="shared" si="5"/>
        <v>0</v>
      </c>
      <c r="BK21" s="30">
        <f t="shared" si="5"/>
        <v>0</v>
      </c>
      <c r="BL21" s="30">
        <f t="shared" si="5"/>
        <v>0</v>
      </c>
      <c r="BM21" s="30">
        <f t="shared" si="5"/>
        <v>0</v>
      </c>
      <c r="BN21" s="30">
        <f t="shared" si="5"/>
        <v>0</v>
      </c>
      <c r="BO21" s="30">
        <f t="shared" ref="BO21:CH21" si="6">((BO17*BO$28))*BO$2</f>
        <v>0</v>
      </c>
      <c r="BP21" s="30">
        <f t="shared" si="6"/>
        <v>0</v>
      </c>
      <c r="BQ21" s="30">
        <f t="shared" si="6"/>
        <v>0</v>
      </c>
      <c r="BR21" s="30">
        <f t="shared" si="6"/>
        <v>0</v>
      </c>
      <c r="BS21" s="30">
        <f t="shared" si="6"/>
        <v>0</v>
      </c>
      <c r="BT21" s="30">
        <f t="shared" si="6"/>
        <v>0</v>
      </c>
      <c r="BU21" s="30">
        <f t="shared" si="6"/>
        <v>0</v>
      </c>
      <c r="BV21" s="30">
        <f t="shared" si="6"/>
        <v>0</v>
      </c>
      <c r="BW21" s="30">
        <f t="shared" si="6"/>
        <v>0</v>
      </c>
      <c r="BX21" s="30">
        <f t="shared" si="6"/>
        <v>0</v>
      </c>
      <c r="BY21" s="30">
        <f t="shared" si="6"/>
        <v>0</v>
      </c>
      <c r="BZ21" s="30">
        <f t="shared" si="6"/>
        <v>0</v>
      </c>
      <c r="CA21" s="30">
        <f t="shared" si="6"/>
        <v>0</v>
      </c>
      <c r="CB21" s="30">
        <f t="shared" si="6"/>
        <v>0</v>
      </c>
      <c r="CC21" s="30">
        <f t="shared" si="6"/>
        <v>0</v>
      </c>
      <c r="CD21" s="30">
        <f t="shared" si="6"/>
        <v>0</v>
      </c>
      <c r="CE21" s="30">
        <f t="shared" si="6"/>
        <v>0</v>
      </c>
      <c r="CF21" s="30">
        <f t="shared" si="6"/>
        <v>0</v>
      </c>
      <c r="CG21" s="30">
        <f t="shared" si="6"/>
        <v>0</v>
      </c>
      <c r="CH21" s="33">
        <f t="shared" si="6"/>
        <v>0</v>
      </c>
    </row>
    <row r="22" spans="1:86" ht="15.6" x14ac:dyDescent="0.3">
      <c r="A22" s="554"/>
      <c r="B22" s="14"/>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12"/>
    </row>
    <row r="23" spans="1:86" ht="15.6" x14ac:dyDescent="0.3">
      <c r="A23" s="554"/>
      <c r="B23" s="14" t="s">
        <v>280</v>
      </c>
      <c r="C23" s="30">
        <f>C21</f>
        <v>0</v>
      </c>
      <c r="D23" s="30">
        <f t="shared" ref="D23:BO23" si="7">C23+D21</f>
        <v>0</v>
      </c>
      <c r="E23" s="30">
        <f t="shared" si="7"/>
        <v>0</v>
      </c>
      <c r="F23" s="30">
        <f t="shared" si="7"/>
        <v>0</v>
      </c>
      <c r="G23" s="30">
        <f t="shared" si="7"/>
        <v>0</v>
      </c>
      <c r="H23" s="30">
        <f t="shared" si="7"/>
        <v>2577.8937762390719</v>
      </c>
      <c r="I23" s="30">
        <f t="shared" si="7"/>
        <v>20873.486353779721</v>
      </c>
      <c r="J23" s="30">
        <f t="shared" si="7"/>
        <v>34452.74380570896</v>
      </c>
      <c r="K23" s="30">
        <f t="shared" si="7"/>
        <v>34491.978140962965</v>
      </c>
      <c r="L23" s="30">
        <f t="shared" si="7"/>
        <v>34491.978140962965</v>
      </c>
      <c r="M23" s="30">
        <f t="shared" si="7"/>
        <v>34491.978140962965</v>
      </c>
      <c r="N23" s="30">
        <f t="shared" si="7"/>
        <v>34491.978140962965</v>
      </c>
      <c r="O23" s="30">
        <f t="shared" si="7"/>
        <v>34491.978140962965</v>
      </c>
      <c r="P23" s="30">
        <f t="shared" si="7"/>
        <v>34491.978140962965</v>
      </c>
      <c r="Q23" s="30">
        <f t="shared" si="7"/>
        <v>34491.978140962965</v>
      </c>
      <c r="R23" s="30">
        <f t="shared" si="7"/>
        <v>34491.978140962965</v>
      </c>
      <c r="S23" s="30">
        <f t="shared" si="7"/>
        <v>34491.978140962965</v>
      </c>
      <c r="T23" s="30">
        <f t="shared" si="7"/>
        <v>34491.978140962965</v>
      </c>
      <c r="U23" s="30">
        <f t="shared" si="7"/>
        <v>34491.978140962965</v>
      </c>
      <c r="V23" s="30">
        <f t="shared" si="7"/>
        <v>34491.978140962965</v>
      </c>
      <c r="W23" s="30">
        <f t="shared" si="7"/>
        <v>34491.978140962965</v>
      </c>
      <c r="X23" s="30">
        <f t="shared" si="7"/>
        <v>34491.978140962965</v>
      </c>
      <c r="Y23" s="30">
        <f t="shared" si="7"/>
        <v>34491.978140962965</v>
      </c>
      <c r="Z23" s="30">
        <f t="shared" si="7"/>
        <v>34491.978140962965</v>
      </c>
      <c r="AA23" s="30">
        <f t="shared" si="7"/>
        <v>34491.978140962965</v>
      </c>
      <c r="AB23" s="30">
        <f t="shared" si="7"/>
        <v>34491.978140962965</v>
      </c>
      <c r="AC23" s="30">
        <f t="shared" si="7"/>
        <v>34491.978140962965</v>
      </c>
      <c r="AD23" s="30">
        <f t="shared" si="7"/>
        <v>34491.978140962965</v>
      </c>
      <c r="AE23" s="30">
        <f t="shared" si="7"/>
        <v>34491.978140962965</v>
      </c>
      <c r="AF23" s="30">
        <f t="shared" si="7"/>
        <v>34491.978140962965</v>
      </c>
      <c r="AG23" s="30">
        <f t="shared" si="7"/>
        <v>34491.978140962965</v>
      </c>
      <c r="AH23" s="30">
        <f t="shared" si="7"/>
        <v>34491.978140962965</v>
      </c>
      <c r="AI23" s="30">
        <f t="shared" si="7"/>
        <v>34491.978140962965</v>
      </c>
      <c r="AJ23" s="30">
        <f t="shared" si="7"/>
        <v>34491.978140962965</v>
      </c>
      <c r="AK23" s="30">
        <f t="shared" si="7"/>
        <v>34491.978140962965</v>
      </c>
      <c r="AL23" s="30">
        <f t="shared" si="7"/>
        <v>34491.978140962965</v>
      </c>
      <c r="AM23" s="30">
        <f t="shared" si="7"/>
        <v>34491.978140962965</v>
      </c>
      <c r="AN23" s="30">
        <f t="shared" si="7"/>
        <v>34491.978140962965</v>
      </c>
      <c r="AO23" s="30">
        <f t="shared" si="7"/>
        <v>34491.978140962965</v>
      </c>
      <c r="AP23" s="30">
        <f t="shared" si="7"/>
        <v>34491.978140962965</v>
      </c>
      <c r="AQ23" s="30">
        <f t="shared" si="7"/>
        <v>34491.978140962965</v>
      </c>
      <c r="AR23" s="30">
        <f t="shared" si="7"/>
        <v>34491.978140962965</v>
      </c>
      <c r="AS23" s="30">
        <f t="shared" si="7"/>
        <v>34491.978140962965</v>
      </c>
      <c r="AT23" s="30">
        <f t="shared" si="7"/>
        <v>34491.978140962965</v>
      </c>
      <c r="AU23" s="30">
        <f t="shared" si="7"/>
        <v>34491.978140962965</v>
      </c>
      <c r="AV23" s="30">
        <f t="shared" si="7"/>
        <v>34491.978140962965</v>
      </c>
      <c r="AW23" s="30">
        <f t="shared" si="7"/>
        <v>34491.978140962965</v>
      </c>
      <c r="AX23" s="30">
        <f t="shared" si="7"/>
        <v>34491.978140962965</v>
      </c>
      <c r="AY23" s="30">
        <f t="shared" si="7"/>
        <v>34491.978140962965</v>
      </c>
      <c r="AZ23" s="30">
        <f t="shared" si="7"/>
        <v>34491.978140962965</v>
      </c>
      <c r="BA23" s="30">
        <f t="shared" si="7"/>
        <v>34491.978140962965</v>
      </c>
      <c r="BB23" s="30">
        <f t="shared" si="7"/>
        <v>34491.978140962965</v>
      </c>
      <c r="BC23" s="30">
        <f t="shared" si="7"/>
        <v>34491.978140962965</v>
      </c>
      <c r="BD23" s="30">
        <f t="shared" si="7"/>
        <v>34491.978140962965</v>
      </c>
      <c r="BE23" s="30">
        <f t="shared" si="7"/>
        <v>34491.978140962965</v>
      </c>
      <c r="BF23" s="30">
        <f t="shared" si="7"/>
        <v>34491.978140962965</v>
      </c>
      <c r="BG23" s="30">
        <f t="shared" si="7"/>
        <v>34491.978140962965</v>
      </c>
      <c r="BH23" s="30">
        <f t="shared" si="7"/>
        <v>34491.978140962965</v>
      </c>
      <c r="BI23" s="30">
        <f t="shared" si="7"/>
        <v>34491.978140962965</v>
      </c>
      <c r="BJ23" s="30">
        <f t="shared" si="7"/>
        <v>34491.978140962965</v>
      </c>
      <c r="BK23" s="30">
        <f t="shared" si="7"/>
        <v>34491.978140962965</v>
      </c>
      <c r="BL23" s="30">
        <f t="shared" si="7"/>
        <v>34491.978140962965</v>
      </c>
      <c r="BM23" s="30">
        <f t="shared" si="7"/>
        <v>34491.978140962965</v>
      </c>
      <c r="BN23" s="30">
        <f t="shared" si="7"/>
        <v>34491.978140962965</v>
      </c>
      <c r="BO23" s="30">
        <f t="shared" si="7"/>
        <v>34491.978140962965</v>
      </c>
      <c r="BP23" s="30">
        <f t="shared" ref="BP23:CH23" si="8">BO23+BP21</f>
        <v>34491.978140962965</v>
      </c>
      <c r="BQ23" s="30">
        <f t="shared" si="8"/>
        <v>34491.978140962965</v>
      </c>
      <c r="BR23" s="30">
        <f t="shared" si="8"/>
        <v>34491.978140962965</v>
      </c>
      <c r="BS23" s="30">
        <f t="shared" si="8"/>
        <v>34491.978140962965</v>
      </c>
      <c r="BT23" s="30">
        <f t="shared" si="8"/>
        <v>34491.978140962965</v>
      </c>
      <c r="BU23" s="30">
        <f t="shared" si="8"/>
        <v>34491.978140962965</v>
      </c>
      <c r="BV23" s="30">
        <f t="shared" si="8"/>
        <v>34491.978140962965</v>
      </c>
      <c r="BW23" s="30">
        <f t="shared" si="8"/>
        <v>34491.978140962965</v>
      </c>
      <c r="BX23" s="30">
        <f t="shared" si="8"/>
        <v>34491.978140962965</v>
      </c>
      <c r="BY23" s="30">
        <f t="shared" si="8"/>
        <v>34491.978140962965</v>
      </c>
      <c r="BZ23" s="30">
        <f t="shared" si="8"/>
        <v>34491.978140962965</v>
      </c>
      <c r="CA23" s="30">
        <f t="shared" si="8"/>
        <v>34491.978140962965</v>
      </c>
      <c r="CB23" s="30">
        <f t="shared" si="8"/>
        <v>34491.978140962965</v>
      </c>
      <c r="CC23" s="30">
        <f t="shared" si="8"/>
        <v>34491.978140962965</v>
      </c>
      <c r="CD23" s="30">
        <f t="shared" si="8"/>
        <v>34491.978140962965</v>
      </c>
      <c r="CE23" s="30">
        <f t="shared" si="8"/>
        <v>34491.978140962965</v>
      </c>
      <c r="CF23" s="30">
        <f t="shared" si="8"/>
        <v>34491.978140962965</v>
      </c>
      <c r="CG23" s="30">
        <f t="shared" si="8"/>
        <v>34491.978140962965</v>
      </c>
      <c r="CH23" s="33">
        <f t="shared" si="8"/>
        <v>34491.978140962965</v>
      </c>
    </row>
    <row r="24" spans="1:86" x14ac:dyDescent="0.3">
      <c r="A24" s="8"/>
      <c r="B24" s="40"/>
      <c r="C24" s="37"/>
      <c r="D24" s="42"/>
      <c r="E24" s="37"/>
      <c r="F24" s="42"/>
      <c r="G24" s="37"/>
      <c r="H24" s="42"/>
      <c r="I24" s="37"/>
      <c r="J24" s="42"/>
      <c r="K24" s="37"/>
      <c r="L24" s="42"/>
      <c r="M24" s="37"/>
      <c r="N24" s="42"/>
      <c r="O24" s="37"/>
      <c r="P24" s="42"/>
      <c r="Q24" s="37"/>
      <c r="R24" s="42"/>
      <c r="S24" s="37"/>
      <c r="T24" s="42"/>
      <c r="U24" s="37"/>
      <c r="V24" s="42"/>
      <c r="W24" s="37"/>
      <c r="X24" s="42"/>
      <c r="Y24" s="37"/>
      <c r="Z24" s="42"/>
      <c r="AA24" s="37"/>
      <c r="AB24" s="42"/>
      <c r="AC24" s="37"/>
      <c r="AD24" s="42"/>
      <c r="AE24" s="37"/>
      <c r="AF24" s="42"/>
      <c r="AG24" s="37"/>
      <c r="AH24" s="42"/>
      <c r="AI24" s="37"/>
      <c r="AJ24" s="42"/>
      <c r="AK24" s="37"/>
      <c r="AL24" s="42"/>
      <c r="AM24" s="37"/>
      <c r="AN24" s="42"/>
      <c r="AO24" s="37"/>
      <c r="AP24" s="42"/>
      <c r="AQ24" s="37"/>
      <c r="AR24" s="42"/>
      <c r="AS24" s="37"/>
      <c r="AT24" s="42"/>
      <c r="AU24" s="37"/>
      <c r="AV24" s="42"/>
      <c r="AW24" s="37"/>
      <c r="AX24" s="42"/>
      <c r="AY24" s="37"/>
      <c r="AZ24" s="42"/>
      <c r="BA24" s="37"/>
      <c r="BB24" s="42"/>
      <c r="BC24" s="37"/>
      <c r="BD24" s="42"/>
      <c r="BE24" s="37"/>
      <c r="BF24" s="42"/>
      <c r="BG24" s="37"/>
      <c r="BH24" s="42"/>
      <c r="BI24" s="37"/>
      <c r="BJ24" s="42"/>
      <c r="BK24" s="37"/>
      <c r="BL24" s="42"/>
      <c r="BM24" s="37"/>
      <c r="BN24" s="42"/>
      <c r="BO24" s="37"/>
      <c r="BP24" s="42"/>
      <c r="BQ24" s="37"/>
      <c r="BR24" s="42"/>
      <c r="BS24" s="37"/>
      <c r="BT24" s="42"/>
      <c r="BU24" s="37"/>
      <c r="BV24" s="42"/>
      <c r="BW24" s="37"/>
      <c r="BX24" s="42"/>
      <c r="BY24" s="37"/>
      <c r="BZ24" s="42"/>
      <c r="CA24" s="37"/>
      <c r="CB24" s="42"/>
      <c r="CC24" s="37"/>
      <c r="CD24" s="42"/>
      <c r="CE24" s="37"/>
      <c r="CF24" s="42"/>
      <c r="CG24" s="37"/>
      <c r="CH24" s="42"/>
    </row>
    <row r="25" spans="1:86" x14ac:dyDescent="0.3">
      <c r="B25" s="17"/>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row>
    <row r="26" spans="1:86" ht="15" thickBot="1" x14ac:dyDescent="0.35">
      <c r="A26" s="7"/>
      <c r="E26" s="227"/>
    </row>
    <row r="27" spans="1:86" ht="15" customHeight="1" thickBot="1" x14ac:dyDescent="0.35">
      <c r="A27" s="20"/>
      <c r="B27" s="542" t="s">
        <v>167</v>
      </c>
      <c r="C27" s="174">
        <f>C$4</f>
        <v>44927</v>
      </c>
      <c r="D27" s="174">
        <f t="shared" ref="D27:BO27" si="9">D$4</f>
        <v>44958</v>
      </c>
      <c r="E27" s="174">
        <f t="shared" si="9"/>
        <v>44986</v>
      </c>
      <c r="F27" s="174">
        <f t="shared" si="9"/>
        <v>45017</v>
      </c>
      <c r="G27" s="174">
        <f t="shared" si="9"/>
        <v>45047</v>
      </c>
      <c r="H27" s="174">
        <f t="shared" si="9"/>
        <v>45078</v>
      </c>
      <c r="I27" s="174">
        <f t="shared" si="9"/>
        <v>45108</v>
      </c>
      <c r="J27" s="174">
        <f t="shared" si="9"/>
        <v>45139</v>
      </c>
      <c r="K27" s="174">
        <f t="shared" si="9"/>
        <v>45170</v>
      </c>
      <c r="L27" s="174">
        <f t="shared" si="9"/>
        <v>45200</v>
      </c>
      <c r="M27" s="174">
        <f t="shared" si="9"/>
        <v>45231</v>
      </c>
      <c r="N27" s="174">
        <f t="shared" si="9"/>
        <v>45261</v>
      </c>
      <c r="O27" s="174">
        <f t="shared" si="9"/>
        <v>45292</v>
      </c>
      <c r="P27" s="174">
        <f t="shared" si="9"/>
        <v>45323</v>
      </c>
      <c r="Q27" s="174">
        <f t="shared" si="9"/>
        <v>45352</v>
      </c>
      <c r="R27" s="174">
        <f t="shared" si="9"/>
        <v>45383</v>
      </c>
      <c r="S27" s="174">
        <f t="shared" si="9"/>
        <v>45413</v>
      </c>
      <c r="T27" s="174">
        <f t="shared" si="9"/>
        <v>45444</v>
      </c>
      <c r="U27" s="174">
        <f t="shared" si="9"/>
        <v>45474</v>
      </c>
      <c r="V27" s="174">
        <f t="shared" si="9"/>
        <v>45505</v>
      </c>
      <c r="W27" s="174">
        <f t="shared" si="9"/>
        <v>45536</v>
      </c>
      <c r="X27" s="174">
        <f t="shared" si="9"/>
        <v>45566</v>
      </c>
      <c r="Y27" s="174">
        <f t="shared" si="9"/>
        <v>45597</v>
      </c>
      <c r="Z27" s="174">
        <f t="shared" si="9"/>
        <v>45627</v>
      </c>
      <c r="AA27" s="174">
        <f t="shared" si="9"/>
        <v>45658</v>
      </c>
      <c r="AB27" s="174">
        <f t="shared" si="9"/>
        <v>45689</v>
      </c>
      <c r="AC27" s="174">
        <f t="shared" si="9"/>
        <v>45717</v>
      </c>
      <c r="AD27" s="174">
        <f t="shared" si="9"/>
        <v>45748</v>
      </c>
      <c r="AE27" s="174">
        <f t="shared" si="9"/>
        <v>45778</v>
      </c>
      <c r="AF27" s="174">
        <f t="shared" si="9"/>
        <v>45809</v>
      </c>
      <c r="AG27" s="174">
        <f t="shared" si="9"/>
        <v>45839</v>
      </c>
      <c r="AH27" s="174">
        <f t="shared" si="9"/>
        <v>45870</v>
      </c>
      <c r="AI27" s="174">
        <f t="shared" si="9"/>
        <v>45901</v>
      </c>
      <c r="AJ27" s="174">
        <f t="shared" si="9"/>
        <v>45931</v>
      </c>
      <c r="AK27" s="174">
        <f t="shared" si="9"/>
        <v>45962</v>
      </c>
      <c r="AL27" s="174">
        <f t="shared" si="9"/>
        <v>45992</v>
      </c>
      <c r="AM27" s="174">
        <f t="shared" si="9"/>
        <v>46023</v>
      </c>
      <c r="AN27" s="174">
        <f t="shared" si="9"/>
        <v>46054</v>
      </c>
      <c r="AO27" s="174">
        <f t="shared" si="9"/>
        <v>46082</v>
      </c>
      <c r="AP27" s="174">
        <f t="shared" si="9"/>
        <v>46113</v>
      </c>
      <c r="AQ27" s="174">
        <f t="shared" si="9"/>
        <v>46143</v>
      </c>
      <c r="AR27" s="174">
        <f t="shared" si="9"/>
        <v>46174</v>
      </c>
      <c r="AS27" s="174">
        <f t="shared" si="9"/>
        <v>46204</v>
      </c>
      <c r="AT27" s="174">
        <f t="shared" si="9"/>
        <v>46235</v>
      </c>
      <c r="AU27" s="174">
        <f t="shared" si="9"/>
        <v>46266</v>
      </c>
      <c r="AV27" s="174">
        <f t="shared" si="9"/>
        <v>46296</v>
      </c>
      <c r="AW27" s="174">
        <f t="shared" si="9"/>
        <v>46327</v>
      </c>
      <c r="AX27" s="174">
        <f t="shared" si="9"/>
        <v>46357</v>
      </c>
      <c r="AY27" s="174">
        <f t="shared" si="9"/>
        <v>46388</v>
      </c>
      <c r="AZ27" s="174">
        <f t="shared" si="9"/>
        <v>46419</v>
      </c>
      <c r="BA27" s="174">
        <f t="shared" si="9"/>
        <v>46447</v>
      </c>
      <c r="BB27" s="174">
        <f t="shared" si="9"/>
        <v>46478</v>
      </c>
      <c r="BC27" s="174">
        <f t="shared" si="9"/>
        <v>46508</v>
      </c>
      <c r="BD27" s="174">
        <f t="shared" si="9"/>
        <v>46539</v>
      </c>
      <c r="BE27" s="174">
        <f t="shared" si="9"/>
        <v>46569</v>
      </c>
      <c r="BF27" s="174">
        <f t="shared" si="9"/>
        <v>46600</v>
      </c>
      <c r="BG27" s="174">
        <f t="shared" si="9"/>
        <v>46631</v>
      </c>
      <c r="BH27" s="174">
        <f t="shared" si="9"/>
        <v>46661</v>
      </c>
      <c r="BI27" s="174">
        <f t="shared" si="9"/>
        <v>46692</v>
      </c>
      <c r="BJ27" s="174">
        <f t="shared" si="9"/>
        <v>46722</v>
      </c>
      <c r="BK27" s="174">
        <f t="shared" si="9"/>
        <v>46753</v>
      </c>
      <c r="BL27" s="174">
        <f t="shared" si="9"/>
        <v>46784</v>
      </c>
      <c r="BM27" s="174">
        <f t="shared" si="9"/>
        <v>46813</v>
      </c>
      <c r="BN27" s="174">
        <f t="shared" si="9"/>
        <v>46844</v>
      </c>
      <c r="BO27" s="174">
        <f t="shared" si="9"/>
        <v>46874</v>
      </c>
      <c r="BP27" s="174">
        <f t="shared" ref="BP27:CH27" si="10">BP$4</f>
        <v>46905</v>
      </c>
      <c r="BQ27" s="174">
        <f t="shared" si="10"/>
        <v>46935</v>
      </c>
      <c r="BR27" s="174">
        <f t="shared" si="10"/>
        <v>46966</v>
      </c>
      <c r="BS27" s="174">
        <f t="shared" si="10"/>
        <v>46997</v>
      </c>
      <c r="BT27" s="174">
        <f t="shared" si="10"/>
        <v>47027</v>
      </c>
      <c r="BU27" s="174">
        <f t="shared" si="10"/>
        <v>47058</v>
      </c>
      <c r="BV27" s="174">
        <f t="shared" si="10"/>
        <v>47088</v>
      </c>
      <c r="BW27" s="174">
        <f t="shared" si="10"/>
        <v>47119</v>
      </c>
      <c r="BX27" s="174">
        <f t="shared" si="10"/>
        <v>47150</v>
      </c>
      <c r="BY27" s="174">
        <f t="shared" si="10"/>
        <v>47178</v>
      </c>
      <c r="BZ27" s="174">
        <f t="shared" si="10"/>
        <v>47209</v>
      </c>
      <c r="CA27" s="174">
        <f t="shared" si="10"/>
        <v>47239</v>
      </c>
      <c r="CB27" s="174">
        <f t="shared" si="10"/>
        <v>47270</v>
      </c>
      <c r="CC27" s="174">
        <f t="shared" si="10"/>
        <v>47300</v>
      </c>
      <c r="CD27" s="174">
        <f t="shared" si="10"/>
        <v>47331</v>
      </c>
      <c r="CE27" s="174">
        <f t="shared" si="10"/>
        <v>47362</v>
      </c>
      <c r="CF27" s="174">
        <f t="shared" si="10"/>
        <v>47392</v>
      </c>
      <c r="CG27" s="174">
        <f t="shared" si="10"/>
        <v>47423</v>
      </c>
      <c r="CH27" s="175">
        <f t="shared" si="10"/>
        <v>47453</v>
      </c>
    </row>
    <row r="28" spans="1:86" ht="15.75" customHeight="1" thickBot="1" x14ac:dyDescent="0.35">
      <c r="A28" s="20"/>
      <c r="B28" s="543"/>
      <c r="C28" s="409">
        <f>' 1M - RES'!C78</f>
        <v>5.1041000000000003E-2</v>
      </c>
      <c r="D28" s="409">
        <f>' 1M - RES'!D78</f>
        <v>5.1568999999999997E-2</v>
      </c>
      <c r="E28" s="409">
        <f>' 1M - RES'!E78</f>
        <v>5.2597999999999999E-2</v>
      </c>
      <c r="F28" s="409">
        <f>' 1M - RES'!F78</f>
        <v>5.4790999999999999E-2</v>
      </c>
      <c r="G28" s="409">
        <f>' 1M - RES'!G78</f>
        <v>5.6397999999999997E-2</v>
      </c>
      <c r="H28" s="409">
        <f>' 1M - RES'!H78</f>
        <v>0.115657</v>
      </c>
      <c r="I28" s="433">
        <f>' 1M - RES'!I78</f>
        <v>0.122029</v>
      </c>
      <c r="J28" s="433">
        <f>' 1M - RES'!J78</f>
        <v>0.122026</v>
      </c>
      <c r="K28" s="433">
        <f>' 1M - RES'!K78</f>
        <v>0.12202499999999999</v>
      </c>
      <c r="L28" s="433">
        <f>' 1M - RES'!L78</f>
        <v>5.5929E-2</v>
      </c>
      <c r="M28" s="433">
        <f>' 1M - RES'!M78</f>
        <v>5.9523E-2</v>
      </c>
      <c r="N28" s="433">
        <f>' 1M - RES'!N78</f>
        <v>5.5969999999999999E-2</v>
      </c>
      <c r="O28" s="433">
        <f>' 1M - RES'!O78</f>
        <v>5.3462000000000003E-2</v>
      </c>
      <c r="P28" s="433">
        <f>' 1M - RES'!P78</f>
        <v>5.3289999999999997E-2</v>
      </c>
      <c r="Q28" s="433">
        <f>' 1M - RES'!Q78</f>
        <v>5.4837999999999998E-2</v>
      </c>
      <c r="R28" s="433">
        <f>' 1M - RES'!R78</f>
        <v>5.9094000000000001E-2</v>
      </c>
      <c r="S28" s="433">
        <f>' 1M - RES'!S78</f>
        <v>6.0398E-2</v>
      </c>
      <c r="T28" s="433">
        <f>' 1M - RES'!T78</f>
        <v>0.122034</v>
      </c>
      <c r="U28" s="433">
        <f>' 1M - RES'!U78</f>
        <v>0.122029</v>
      </c>
      <c r="V28" s="433">
        <f>' 1M - RES'!V78</f>
        <v>0.122026</v>
      </c>
      <c r="W28" s="433">
        <f>' 1M - RES'!W78</f>
        <v>0.12202499999999999</v>
      </c>
      <c r="X28" s="433">
        <f>' 1M - RES'!X78</f>
        <v>5.5929E-2</v>
      </c>
      <c r="Y28" s="433">
        <f>' 1M - RES'!Y78</f>
        <v>5.9523E-2</v>
      </c>
      <c r="Z28" s="433">
        <f>' 1M - RES'!Z78</f>
        <v>5.5969999999999999E-2</v>
      </c>
      <c r="AA28" s="433">
        <f>' 1M - RES'!AA78</f>
        <v>5.3462000000000003E-2</v>
      </c>
      <c r="AB28" s="433">
        <f>' 1M - RES'!AB78</f>
        <v>5.3289999999999997E-2</v>
      </c>
      <c r="AC28" s="433">
        <f>' 1M - RES'!AC78</f>
        <v>5.4837999999999998E-2</v>
      </c>
      <c r="AD28" s="433">
        <f>' 1M - RES'!AD78</f>
        <v>5.9094000000000001E-2</v>
      </c>
      <c r="AE28" s="433">
        <f>' 1M - RES'!AE78</f>
        <v>6.0398E-2</v>
      </c>
      <c r="AF28" s="433">
        <f>' 1M - RES'!AF78</f>
        <v>0.122034</v>
      </c>
      <c r="AG28" s="433">
        <f>' 1M - RES'!AG78</f>
        <v>0.122029</v>
      </c>
      <c r="AH28" s="433">
        <f>' 1M - RES'!AH78</f>
        <v>0.122026</v>
      </c>
      <c r="AI28" s="433">
        <f>' 1M - RES'!AI78</f>
        <v>0.12202499999999999</v>
      </c>
      <c r="AJ28" s="433">
        <f>' 1M - RES'!AJ78</f>
        <v>5.5929E-2</v>
      </c>
      <c r="AK28" s="433">
        <f>' 1M - RES'!AK78</f>
        <v>5.9523E-2</v>
      </c>
      <c r="AL28" s="433">
        <f>' 1M - RES'!AL78</f>
        <v>5.5969999999999999E-2</v>
      </c>
      <c r="AM28" s="433">
        <f>' 1M - RES'!AM78</f>
        <v>5.3462000000000003E-2</v>
      </c>
      <c r="AN28" s="433">
        <f>' 1M - RES'!AN78</f>
        <v>5.3289999999999997E-2</v>
      </c>
      <c r="AO28" s="433">
        <f>' 1M - RES'!AO78</f>
        <v>5.4837999999999998E-2</v>
      </c>
      <c r="AP28" s="433">
        <f>' 1M - RES'!AP78</f>
        <v>5.9094000000000001E-2</v>
      </c>
      <c r="AQ28" s="433">
        <f>' 1M - RES'!AQ78</f>
        <v>6.0398E-2</v>
      </c>
      <c r="AR28" s="433">
        <f>' 1M - RES'!AR78</f>
        <v>0.122034</v>
      </c>
      <c r="AS28" s="433">
        <f>' 1M - RES'!AS78</f>
        <v>0.122029</v>
      </c>
      <c r="AT28" s="433">
        <f>' 1M - RES'!AT78</f>
        <v>0.122026</v>
      </c>
      <c r="AU28" s="433">
        <f>' 1M - RES'!AU78</f>
        <v>0.12202499999999999</v>
      </c>
      <c r="AV28" s="433">
        <f>' 1M - RES'!AV78</f>
        <v>5.5929E-2</v>
      </c>
      <c r="AW28" s="433">
        <f>' 1M - RES'!AW78</f>
        <v>5.9523E-2</v>
      </c>
      <c r="AX28" s="433">
        <f>' 1M - RES'!AX78</f>
        <v>5.5969999999999999E-2</v>
      </c>
      <c r="AY28" s="433">
        <f>' 1M - RES'!AY78</f>
        <v>5.3462000000000003E-2</v>
      </c>
      <c r="AZ28" s="433">
        <f>' 1M - RES'!AZ78</f>
        <v>5.3289999999999997E-2</v>
      </c>
      <c r="BA28" s="433">
        <f>' 1M - RES'!BA78</f>
        <v>5.4837999999999998E-2</v>
      </c>
      <c r="BB28" s="433">
        <f>' 1M - RES'!BB78</f>
        <v>5.9094000000000001E-2</v>
      </c>
      <c r="BC28" s="433">
        <f>' 1M - RES'!BC78</f>
        <v>6.0398E-2</v>
      </c>
      <c r="BD28" s="433">
        <f>' 1M - RES'!BD78</f>
        <v>0.122034</v>
      </c>
      <c r="BE28" s="433">
        <f>' 1M - RES'!BE78</f>
        <v>0.122029</v>
      </c>
      <c r="BF28" s="433">
        <f>' 1M - RES'!BF78</f>
        <v>0.122026</v>
      </c>
      <c r="BG28" s="433">
        <f>' 1M - RES'!BG78</f>
        <v>0.12202499999999999</v>
      </c>
      <c r="BH28" s="433">
        <f>' 1M - RES'!BH78</f>
        <v>5.5929E-2</v>
      </c>
      <c r="BI28" s="433">
        <f>' 1M - RES'!BI78</f>
        <v>5.9523E-2</v>
      </c>
      <c r="BJ28" s="433">
        <f>' 1M - RES'!BJ78</f>
        <v>5.5969999999999999E-2</v>
      </c>
      <c r="BK28" s="433">
        <f>' 1M - RES'!BK78</f>
        <v>5.3462000000000003E-2</v>
      </c>
      <c r="BL28" s="433">
        <f>' 1M - RES'!BL78</f>
        <v>5.3289999999999997E-2</v>
      </c>
      <c r="BM28" s="433">
        <f>' 1M - RES'!BM78</f>
        <v>5.4837999999999998E-2</v>
      </c>
      <c r="BN28" s="433">
        <f>' 1M - RES'!BN78</f>
        <v>5.9094000000000001E-2</v>
      </c>
      <c r="BO28" s="433">
        <f>' 1M - RES'!BO78</f>
        <v>6.0398E-2</v>
      </c>
      <c r="BP28" s="433">
        <f>' 1M - RES'!BP78</f>
        <v>0.122034</v>
      </c>
      <c r="BQ28" s="433">
        <f>' 1M - RES'!BQ78</f>
        <v>0.122029</v>
      </c>
      <c r="BR28" s="433">
        <f>' 1M - RES'!BR78</f>
        <v>0.122026</v>
      </c>
      <c r="BS28" s="433">
        <f>' 1M - RES'!BS78</f>
        <v>0.12202499999999999</v>
      </c>
      <c r="BT28" s="433">
        <f>' 1M - RES'!BT78</f>
        <v>5.5929E-2</v>
      </c>
      <c r="BU28" s="433">
        <f>' 1M - RES'!BU78</f>
        <v>5.9523E-2</v>
      </c>
      <c r="BV28" s="433">
        <f>' 1M - RES'!BV78</f>
        <v>5.5969999999999999E-2</v>
      </c>
      <c r="BW28" s="433">
        <f>' 1M - RES'!BW78</f>
        <v>5.3462000000000003E-2</v>
      </c>
      <c r="BX28" s="433">
        <f>' 1M - RES'!BX78</f>
        <v>5.3289999999999997E-2</v>
      </c>
      <c r="BY28" s="433">
        <f>' 1M - RES'!BY78</f>
        <v>5.4837999999999998E-2</v>
      </c>
      <c r="BZ28" s="433">
        <f>' 1M - RES'!BZ78</f>
        <v>5.9094000000000001E-2</v>
      </c>
      <c r="CA28" s="433">
        <f>' 1M - RES'!CA78</f>
        <v>6.0398E-2</v>
      </c>
      <c r="CB28" s="433">
        <f>' 1M - RES'!CB78</f>
        <v>0.122034</v>
      </c>
      <c r="CC28" s="433">
        <f>' 1M - RES'!CC78</f>
        <v>0.122029</v>
      </c>
      <c r="CD28" s="433">
        <f>' 1M - RES'!CD78</f>
        <v>0.122026</v>
      </c>
      <c r="CE28" s="433">
        <f>' 1M - RES'!CE78</f>
        <v>0.12202499999999999</v>
      </c>
      <c r="CF28" s="433">
        <f>' 1M - RES'!CF78</f>
        <v>5.5929E-2</v>
      </c>
      <c r="CG28" s="433">
        <f>' 1M - RES'!CG78</f>
        <v>5.9523E-2</v>
      </c>
      <c r="CH28" s="433">
        <f>' 1M - RES'!CH78</f>
        <v>5.5969999999999999E-2</v>
      </c>
    </row>
    <row r="29" spans="1:86" x14ac:dyDescent="0.3">
      <c r="C29" s="410" t="s">
        <v>232</v>
      </c>
      <c r="I29" s="435" t="s">
        <v>255</v>
      </c>
    </row>
    <row r="43" spans="4:10" x14ac:dyDescent="0.3">
      <c r="J43" s="5"/>
    </row>
    <row r="44" spans="4:10" x14ac:dyDescent="0.3">
      <c r="D44" s="6"/>
    </row>
  </sheetData>
  <mergeCells count="3">
    <mergeCell ref="A4:A17"/>
    <mergeCell ref="A20:A23"/>
    <mergeCell ref="B27:B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D45"/>
  <sheetViews>
    <sheetView workbookViewId="0">
      <selection activeCell="E32" sqref="E32"/>
    </sheetView>
  </sheetViews>
  <sheetFormatPr defaultRowHeight="14.4" x14ac:dyDescent="0.3"/>
  <cols>
    <col min="1" max="1" width="22" customWidth="1"/>
    <col min="2" max="2" width="6.44140625" customWidth="1"/>
    <col min="3" max="3" width="15.5546875" customWidth="1"/>
    <col min="18" max="18" width="11.6640625" customWidth="1"/>
  </cols>
  <sheetData>
    <row r="1" spans="1:30" x14ac:dyDescent="0.3">
      <c r="A1" s="1" t="s">
        <v>198</v>
      </c>
    </row>
    <row r="3" spans="1:30" x14ac:dyDescent="0.3">
      <c r="A3" s="378" t="s">
        <v>222</v>
      </c>
      <c r="R3" t="s">
        <v>227</v>
      </c>
    </row>
    <row r="4" spans="1:30" x14ac:dyDescent="0.3">
      <c r="D4" s="362">
        <f>'RES kWh ENTRY'!C3</f>
        <v>44927</v>
      </c>
      <c r="E4" s="362">
        <f>'RES kWh ENTRY'!D3</f>
        <v>44958</v>
      </c>
      <c r="F4" s="362">
        <f>'RES kWh ENTRY'!E3</f>
        <v>44986</v>
      </c>
      <c r="G4" s="362">
        <f>'RES kWh ENTRY'!F3</f>
        <v>45017</v>
      </c>
      <c r="H4" s="362">
        <f>'RES kWh ENTRY'!G3</f>
        <v>45047</v>
      </c>
      <c r="I4" s="362">
        <f>'RES kWh ENTRY'!H3</f>
        <v>45078</v>
      </c>
      <c r="J4" s="362">
        <f>'RES kWh ENTRY'!I3</f>
        <v>45108</v>
      </c>
      <c r="K4" s="362">
        <f>'RES kWh ENTRY'!J3</f>
        <v>45139</v>
      </c>
      <c r="L4" s="362">
        <f>'RES kWh ENTRY'!K3</f>
        <v>45170</v>
      </c>
      <c r="M4" s="362">
        <f>'RES kWh ENTRY'!L3</f>
        <v>45200</v>
      </c>
      <c r="N4" s="362">
        <f>'RES kWh ENTRY'!M3</f>
        <v>45231</v>
      </c>
      <c r="O4" s="362" t="str">
        <f>'RES kWh ENTRY'!N3</f>
        <v>Dec-23 +</v>
      </c>
      <c r="S4" s="362">
        <f>D4</f>
        <v>44927</v>
      </c>
      <c r="T4" s="362">
        <f t="shared" ref="T4:AD4" si="0">E4</f>
        <v>44958</v>
      </c>
      <c r="U4" s="362">
        <f t="shared" si="0"/>
        <v>44986</v>
      </c>
      <c r="V4" s="362">
        <f t="shared" si="0"/>
        <v>45017</v>
      </c>
      <c r="W4" s="362">
        <f t="shared" si="0"/>
        <v>45047</v>
      </c>
      <c r="X4" s="362">
        <f t="shared" si="0"/>
        <v>45078</v>
      </c>
      <c r="Y4" s="362">
        <f t="shared" si="0"/>
        <v>45108</v>
      </c>
      <c r="Z4" s="362">
        <f t="shared" si="0"/>
        <v>45139</v>
      </c>
      <c r="AA4" s="362">
        <f t="shared" si="0"/>
        <v>45170</v>
      </c>
      <c r="AB4" s="362">
        <f t="shared" si="0"/>
        <v>45200</v>
      </c>
      <c r="AC4" s="362">
        <f t="shared" si="0"/>
        <v>45231</v>
      </c>
      <c r="AD4" s="362" t="str">
        <f t="shared" si="0"/>
        <v>Dec-23 +</v>
      </c>
    </row>
    <row r="5" spans="1:30" x14ac:dyDescent="0.3">
      <c r="A5" t="s">
        <v>220</v>
      </c>
      <c r="B5" t="s">
        <v>34</v>
      </c>
      <c r="C5" t="s">
        <v>221</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t="b">
        <f>'YTD PROGRAM SUMMARY'!M11='YTD PROGRAM SUMMARY'!M12</f>
        <v>1</v>
      </c>
      <c r="O5" s="6" t="b">
        <f>'YTD PROGRAM SUMMARY'!N11='YTD PROGRAM SUMMARY'!N12</f>
        <v>1</v>
      </c>
      <c r="R5" t="s">
        <v>228</v>
      </c>
      <c r="S5" s="430" t="str">
        <f>IF('YTD PROGRAM SUMMARY'!CJ54=0,"NO INPUTS","OK")</f>
        <v>NO INPUTS</v>
      </c>
      <c r="T5" s="430" t="str">
        <f>IF('YTD PROGRAM SUMMARY'!CK54=0,"NO INPUTS","OK")</f>
        <v>OK</v>
      </c>
      <c r="U5" s="430" t="str">
        <f>IF('YTD PROGRAM SUMMARY'!CL54=0,"NO INPUTS","OK")</f>
        <v>OK</v>
      </c>
      <c r="V5" s="430" t="str">
        <f>IF('YTD PROGRAM SUMMARY'!CM54=0,"NO INPUTS","OK")</f>
        <v>OK</v>
      </c>
      <c r="W5" s="430" t="str">
        <f>IF('YTD PROGRAM SUMMARY'!CN54=0,"NO INPUTS","OK")</f>
        <v>OK</v>
      </c>
      <c r="X5" s="430" t="str">
        <f>IF('YTD PROGRAM SUMMARY'!CO54=0,"NO INPUTS","OK")</f>
        <v>OK</v>
      </c>
      <c r="Y5" s="430" t="str">
        <f>IF('YTD PROGRAM SUMMARY'!CP54=0,"NO INPUTS","OK")</f>
        <v>OK</v>
      </c>
      <c r="Z5" s="430" t="str">
        <f>IF('YTD PROGRAM SUMMARY'!CQ54=0,"NO INPUTS","OK")</f>
        <v>OK</v>
      </c>
      <c r="AA5" s="430" t="str">
        <f>IF('YTD PROGRAM SUMMARY'!CR54=0,"NO INPUTS","OK")</f>
        <v>OK</v>
      </c>
      <c r="AB5" s="430" t="str">
        <f>IF('YTD PROGRAM SUMMARY'!CS54=0,"NO INPUTS","OK")</f>
        <v>OK</v>
      </c>
      <c r="AC5" s="430" t="str">
        <f>IF('YTD PROGRAM SUMMARY'!CT54=0,"NO INPUTS","OK")</f>
        <v>OK</v>
      </c>
      <c r="AD5" s="430" t="str">
        <f>IF('YTD PROGRAM SUMMARY'!CU54=0,"NO INPUTS","OK")</f>
        <v>OK</v>
      </c>
    </row>
    <row r="8" spans="1:30" x14ac:dyDescent="0.3">
      <c r="A8" s="378" t="s">
        <v>223</v>
      </c>
    </row>
    <row r="9" spans="1:30" x14ac:dyDescent="0.3">
      <c r="A9" t="s">
        <v>199</v>
      </c>
      <c r="B9" t="s">
        <v>29</v>
      </c>
      <c r="C9" t="s">
        <v>200</v>
      </c>
      <c r="D9" s="6" t="b">
        <f>'RES kWh ENTRY'!O155='RES kWh ENTRY'!P156</f>
        <v>1</v>
      </c>
    </row>
    <row r="10" spans="1:30" x14ac:dyDescent="0.3">
      <c r="B10" t="s">
        <v>29</v>
      </c>
      <c r="C10" t="s">
        <v>201</v>
      </c>
      <c r="D10" s="6" t="b">
        <f>'RES kWh ENTRY'!O169='RES kWh ENTRY'!P169</f>
        <v>1</v>
      </c>
    </row>
    <row r="11" spans="1:30" x14ac:dyDescent="0.3">
      <c r="B11" t="s">
        <v>29</v>
      </c>
      <c r="C11" t="s">
        <v>202</v>
      </c>
      <c r="D11" s="6" t="b">
        <f>'RES kWh ENTRY'!O170='RES kWh ENTRY'!P170</f>
        <v>1</v>
      </c>
    </row>
    <row r="12" spans="1:30" x14ac:dyDescent="0.3">
      <c r="A12" t="s">
        <v>203</v>
      </c>
      <c r="B12" t="s">
        <v>30</v>
      </c>
      <c r="C12" t="s">
        <v>200</v>
      </c>
      <c r="D12" t="b">
        <f>'BIZ kWh ENTRY'!O177='BIZ kWh ENTRY'!P177</f>
        <v>1</v>
      </c>
    </row>
    <row r="13" spans="1:30" x14ac:dyDescent="0.3">
      <c r="B13" t="s">
        <v>30</v>
      </c>
      <c r="C13" t="s">
        <v>201</v>
      </c>
      <c r="D13" t="b">
        <f>'BIZ kWh ENTRY'!O193='BIZ kWh ENTRY'!P193</f>
        <v>1</v>
      </c>
    </row>
    <row r="14" spans="1:30" x14ac:dyDescent="0.3">
      <c r="B14" t="s">
        <v>30</v>
      </c>
      <c r="C14" t="s">
        <v>204</v>
      </c>
      <c r="D14" t="b">
        <f>'BIZ kWh ENTRY'!O113='BIZ kWh ENTRY'!P113</f>
        <v>1</v>
      </c>
    </row>
    <row r="15" spans="1:30" x14ac:dyDescent="0.3">
      <c r="B15" t="s">
        <v>30</v>
      </c>
      <c r="C15" t="s">
        <v>202</v>
      </c>
      <c r="D15" t="b">
        <f>'BIZ kWh ENTRY'!O194='BIZ kWh ENTRY'!P194</f>
        <v>1</v>
      </c>
    </row>
    <row r="16" spans="1:30" x14ac:dyDescent="0.3">
      <c r="B16" t="s">
        <v>31</v>
      </c>
      <c r="C16" t="s">
        <v>200</v>
      </c>
      <c r="D16" t="b">
        <f>'BIZ kWh ENTRY'!AE177='BIZ kWh ENTRY'!AF177</f>
        <v>1</v>
      </c>
    </row>
    <row r="17" spans="1:5" x14ac:dyDescent="0.3">
      <c r="B17" t="s">
        <v>31</v>
      </c>
      <c r="C17" t="s">
        <v>201</v>
      </c>
      <c r="D17" t="b">
        <f>'BIZ kWh ENTRY'!AE193='BIZ kWh ENTRY'!AF193</f>
        <v>1</v>
      </c>
    </row>
    <row r="18" spans="1:5" x14ac:dyDescent="0.3">
      <c r="B18" t="s">
        <v>31</v>
      </c>
      <c r="C18" t="s">
        <v>204</v>
      </c>
      <c r="D18" t="b">
        <f>'BIZ kWh ENTRY'!AE113='BIZ kWh ENTRY'!AF113</f>
        <v>1</v>
      </c>
    </row>
    <row r="19" spans="1:5" x14ac:dyDescent="0.3">
      <c r="B19" t="s">
        <v>31</v>
      </c>
      <c r="C19" t="s">
        <v>202</v>
      </c>
      <c r="D19" s="6" t="b">
        <f>'BIZ kWh ENTRY'!AE194='BIZ kWh ENTRY'!AF194</f>
        <v>1</v>
      </c>
    </row>
    <row r="20" spans="1:5" x14ac:dyDescent="0.3">
      <c r="B20" t="s">
        <v>32</v>
      </c>
      <c r="C20" t="s">
        <v>200</v>
      </c>
      <c r="D20">
        <f>'BIZ kWh ENTRY'!AU177-'BIZ kWh ENTRY'!AV177</f>
        <v>0</v>
      </c>
    </row>
    <row r="21" spans="1:5" x14ac:dyDescent="0.3">
      <c r="B21" t="s">
        <v>32</v>
      </c>
      <c r="C21" t="s">
        <v>201</v>
      </c>
      <c r="D21" t="b">
        <f>'BIZ kWh ENTRY'!AU193='BIZ kWh ENTRY'!AV193</f>
        <v>1</v>
      </c>
    </row>
    <row r="22" spans="1:5" x14ac:dyDescent="0.3">
      <c r="B22" t="s">
        <v>32</v>
      </c>
      <c r="C22" t="s">
        <v>204</v>
      </c>
      <c r="D22" t="b">
        <f>'BIZ kWh ENTRY'!AU113='BIZ kWh ENTRY'!AV113</f>
        <v>1</v>
      </c>
    </row>
    <row r="23" spans="1:5" x14ac:dyDescent="0.3">
      <c r="B23" t="s">
        <v>32</v>
      </c>
      <c r="C23" t="s">
        <v>202</v>
      </c>
      <c r="D23">
        <f>'BIZ kWh ENTRY'!AU194-'BIZ kWh ENTRY'!AV194</f>
        <v>0</v>
      </c>
    </row>
    <row r="24" spans="1:5" x14ac:dyDescent="0.3">
      <c r="B24" t="s">
        <v>33</v>
      </c>
      <c r="C24" t="s">
        <v>200</v>
      </c>
      <c r="D24" t="b">
        <f>'BIZ kWh ENTRY'!BK177='BIZ kWh ENTRY'!BL177</f>
        <v>1</v>
      </c>
    </row>
    <row r="25" spans="1:5" x14ac:dyDescent="0.3">
      <c r="B25" t="s">
        <v>33</v>
      </c>
      <c r="C25" t="s">
        <v>201</v>
      </c>
      <c r="D25" t="b">
        <f>'BIZ kWh ENTRY'!BK193='BIZ kWh ENTRY'!BL193</f>
        <v>1</v>
      </c>
    </row>
    <row r="26" spans="1:5" x14ac:dyDescent="0.3">
      <c r="B26" t="s">
        <v>33</v>
      </c>
      <c r="C26" t="s">
        <v>204</v>
      </c>
      <c r="D26" t="b">
        <f>'BIZ kWh ENTRY'!BK113='BIZ kWh ENTRY'!BL113</f>
        <v>1</v>
      </c>
    </row>
    <row r="27" spans="1:5" x14ac:dyDescent="0.3">
      <c r="B27" t="s">
        <v>33</v>
      </c>
      <c r="C27" t="s">
        <v>202</v>
      </c>
      <c r="D27" t="b">
        <f>'BIZ kWh ENTRY'!BK194='BIZ kWh ENTRY'!BL194</f>
        <v>1</v>
      </c>
    </row>
    <row r="28" spans="1:5" x14ac:dyDescent="0.3">
      <c r="A28" t="s">
        <v>205</v>
      </c>
      <c r="C28" t="s">
        <v>200</v>
      </c>
      <c r="D28" s="379" t="b">
        <f>'BIZ SUM'!O177='BIZ SUM'!P177</f>
        <v>1</v>
      </c>
      <c r="E28" s="211" t="b">
        <f>'BIZ SUM'!O177='BIZ SUM'!P177</f>
        <v>1</v>
      </c>
    </row>
    <row r="29" spans="1:5" x14ac:dyDescent="0.3">
      <c r="C29" t="s">
        <v>201</v>
      </c>
      <c r="D29" t="b">
        <f>'BIZ SUM'!O193='BIZ SUM'!P193</f>
        <v>1</v>
      </c>
      <c r="E29" t="b">
        <f>'BIZ SUM'!O193='BIZ SUM'!P193</f>
        <v>1</v>
      </c>
    </row>
    <row r="30" spans="1:5" x14ac:dyDescent="0.3">
      <c r="C30" t="s">
        <v>204</v>
      </c>
      <c r="D30" t="b">
        <f>'BIZ SUM'!O113='BIZ SUM'!P113</f>
        <v>1</v>
      </c>
      <c r="E30" t="b">
        <f>'BIZ SUM'!O113='BIZ SUM'!P113</f>
        <v>1</v>
      </c>
    </row>
    <row r="31" spans="1:5" x14ac:dyDescent="0.3">
      <c r="C31" t="s">
        <v>202</v>
      </c>
      <c r="D31">
        <f>'BIZ SUM'!O194-'BIZ SUM'!P194</f>
        <v>0</v>
      </c>
      <c r="E31">
        <f>'BIZ SUM'!O194-'BIZ SUM'!P194</f>
        <v>0</v>
      </c>
    </row>
    <row r="32" spans="1:5" x14ac:dyDescent="0.3">
      <c r="A32" t="s">
        <v>206</v>
      </c>
      <c r="C32" t="s">
        <v>217</v>
      </c>
      <c r="D32" s="6" t="b">
        <f>' 1M - RES'!O31=' 1M - RES'!O32</f>
        <v>1</v>
      </c>
    </row>
    <row r="33" spans="1:4" x14ac:dyDescent="0.3">
      <c r="A33" t="s">
        <v>210</v>
      </c>
      <c r="C33" t="s">
        <v>217</v>
      </c>
      <c r="D33" t="b">
        <f>'2M - SGS'!O37='2M - SGS'!O38</f>
        <v>1</v>
      </c>
    </row>
    <row r="34" spans="1:4" x14ac:dyDescent="0.3">
      <c r="A34" t="s">
        <v>209</v>
      </c>
      <c r="C34" t="s">
        <v>217</v>
      </c>
      <c r="D34" t="b">
        <f>'3M - LGS'!O37='3M - LGS'!O38</f>
        <v>1</v>
      </c>
    </row>
    <row r="35" spans="1:4" x14ac:dyDescent="0.3">
      <c r="A35" t="s">
        <v>208</v>
      </c>
      <c r="C35" t="s">
        <v>217</v>
      </c>
      <c r="D35" t="b">
        <f>'4M - SPS'!O37='4M - SPS'!O38</f>
        <v>1</v>
      </c>
    </row>
    <row r="36" spans="1:4" x14ac:dyDescent="0.3">
      <c r="A36" t="s">
        <v>207</v>
      </c>
      <c r="C36" t="s">
        <v>217</v>
      </c>
      <c r="D36" t="b">
        <f>'11M - LPS'!O37='11M - LPS'!O38</f>
        <v>1</v>
      </c>
    </row>
    <row r="37" spans="1:4" x14ac:dyDescent="0.3">
      <c r="A37" t="s">
        <v>211</v>
      </c>
      <c r="C37" t="s">
        <v>217</v>
      </c>
      <c r="D37" s="6" t="b">
        <f>' LI 1M - RES'!O31=' LI 1M - RES'!O32</f>
        <v>1</v>
      </c>
    </row>
    <row r="38" spans="1:4" x14ac:dyDescent="0.3">
      <c r="A38" t="s">
        <v>212</v>
      </c>
      <c r="C38" t="s">
        <v>217</v>
      </c>
      <c r="D38" t="b">
        <f>'LI 2M - SGS'!O37='LI 2M - SGS'!O38</f>
        <v>1</v>
      </c>
    </row>
    <row r="39" spans="1:4" x14ac:dyDescent="0.3">
      <c r="A39" t="s">
        <v>213</v>
      </c>
      <c r="C39" t="s">
        <v>217</v>
      </c>
      <c r="D39" t="b">
        <f>'LI 3M - LGS'!O37='LI 3M - LGS'!O38</f>
        <v>1</v>
      </c>
    </row>
    <row r="40" spans="1:4" x14ac:dyDescent="0.3">
      <c r="A40" t="s">
        <v>214</v>
      </c>
      <c r="C40" t="s">
        <v>217</v>
      </c>
      <c r="D40" t="b">
        <f>'LI 4M - SPS'!O37='LI 4M - SPS'!O38</f>
        <v>1</v>
      </c>
    </row>
    <row r="41" spans="1:4" x14ac:dyDescent="0.3">
      <c r="A41" t="s">
        <v>215</v>
      </c>
      <c r="C41" t="s">
        <v>217</v>
      </c>
      <c r="D41" t="b">
        <f>'LI 11M - LPS'!O37='LI 11M - LPS'!O38</f>
        <v>1</v>
      </c>
    </row>
    <row r="42" spans="1:4" x14ac:dyDescent="0.3">
      <c r="A42" t="s">
        <v>216</v>
      </c>
      <c r="B42" t="s">
        <v>30</v>
      </c>
      <c r="C42" t="s">
        <v>217</v>
      </c>
      <c r="D42" s="211" t="b">
        <f>'Biz DRENE'!N20='Biz DRENE'!P20</f>
        <v>1</v>
      </c>
    </row>
    <row r="43" spans="1:4" x14ac:dyDescent="0.3">
      <c r="B43" t="s">
        <v>31</v>
      </c>
      <c r="C43" t="s">
        <v>217</v>
      </c>
      <c r="D43" s="211" t="b">
        <f>'Biz DRENE'!N38='Biz DRENE'!P38</f>
        <v>1</v>
      </c>
    </row>
    <row r="44" spans="1:4" x14ac:dyDescent="0.3">
      <c r="B44" t="s">
        <v>32</v>
      </c>
      <c r="C44" t="s">
        <v>217</v>
      </c>
      <c r="D44" s="211" t="b">
        <f>'Biz DRENE'!N56='Biz DRENE'!P56</f>
        <v>1</v>
      </c>
    </row>
    <row r="45" spans="1:4" x14ac:dyDescent="0.3">
      <c r="B45" t="s">
        <v>33</v>
      </c>
      <c r="C45" t="s">
        <v>217</v>
      </c>
      <c r="D45" s="211" t="b">
        <f>'Biz DRENE'!N74='Biz DRENE'!P74</f>
        <v>1</v>
      </c>
    </row>
  </sheetData>
  <conditionalFormatting sqref="D9:D45 E28: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C000"/>
  </sheetPr>
  <dimension ref="A1:DD109"/>
  <sheetViews>
    <sheetView tabSelected="1" topLeftCell="E1" zoomScaleNormal="100" workbookViewId="0">
      <selection activeCell="H1" sqref="H1"/>
    </sheetView>
  </sheetViews>
  <sheetFormatPr defaultRowHeight="14.4" x14ac:dyDescent="0.3"/>
  <cols>
    <col min="1" max="1" width="13.33203125" customWidth="1"/>
    <col min="2" max="2" width="19.33203125" bestFit="1" customWidth="1"/>
    <col min="3" max="7" width="13.44140625" customWidth="1"/>
    <col min="8" max="9" width="14.44140625" customWidth="1"/>
    <col min="10" max="11" width="15.33203125" customWidth="1"/>
    <col min="12" max="13" width="14.44140625" customWidth="1"/>
    <col min="14" max="14" width="14.5546875" customWidth="1"/>
    <col min="15" max="16" width="14.33203125" customWidth="1"/>
    <col min="17" max="20" width="14.6640625" customWidth="1"/>
    <col min="21" max="24" width="15.6640625" customWidth="1"/>
    <col min="25" max="26" width="14.6640625" customWidth="1"/>
    <col min="27" max="38" width="12.33203125" customWidth="1"/>
    <col min="39" max="86" width="7.33203125" customWidth="1"/>
    <col min="87" max="87" width="15.6640625" bestFit="1" customWidth="1"/>
    <col min="88" max="105" width="12.33203125" customWidth="1"/>
    <col min="108" max="108" width="12.33203125" customWidth="1"/>
  </cols>
  <sheetData>
    <row r="1" spans="1:88" ht="25.8" x14ac:dyDescent="0.5">
      <c r="A1" s="311" t="s">
        <v>239</v>
      </c>
    </row>
    <row r="3" spans="1:88" x14ac:dyDescent="0.3">
      <c r="A3" s="497" t="s">
        <v>38</v>
      </c>
      <c r="B3" s="497"/>
      <c r="N3" s="227"/>
    </row>
    <row r="4" spans="1:88" ht="15" thickBot="1" x14ac:dyDescent="0.35">
      <c r="A4" s="497"/>
      <c r="B4" s="497"/>
      <c r="C4" s="180" t="s">
        <v>240</v>
      </c>
      <c r="D4" s="180" t="s">
        <v>240</v>
      </c>
      <c r="E4" s="180" t="s">
        <v>240</v>
      </c>
      <c r="F4" s="180" t="s">
        <v>240</v>
      </c>
      <c r="G4" s="180" t="s">
        <v>240</v>
      </c>
      <c r="H4" s="180" t="s">
        <v>240</v>
      </c>
      <c r="I4" s="180" t="s">
        <v>240</v>
      </c>
      <c r="J4" s="180" t="s">
        <v>240</v>
      </c>
      <c r="K4" s="180" t="s">
        <v>240</v>
      </c>
      <c r="L4" s="180" t="s">
        <v>240</v>
      </c>
      <c r="M4" s="180" t="s">
        <v>240</v>
      </c>
      <c r="N4" s="180" t="s">
        <v>240</v>
      </c>
      <c r="O4" s="180" t="s">
        <v>240</v>
      </c>
      <c r="P4" s="180" t="s">
        <v>240</v>
      </c>
      <c r="Q4" s="180" t="s">
        <v>240</v>
      </c>
      <c r="R4" s="180" t="s">
        <v>240</v>
      </c>
      <c r="S4" s="180" t="s">
        <v>240</v>
      </c>
      <c r="T4" s="180"/>
      <c r="U4" s="180"/>
      <c r="V4" s="180"/>
      <c r="W4" s="180"/>
      <c r="X4" s="180"/>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c r="BS4" s="181"/>
      <c r="BT4" s="181"/>
      <c r="BU4" s="181"/>
      <c r="BV4" s="181"/>
      <c r="BW4" s="181"/>
      <c r="BX4" s="181"/>
      <c r="BY4" s="181"/>
      <c r="BZ4" s="181"/>
      <c r="CA4" s="181"/>
      <c r="CB4" s="181"/>
      <c r="CC4" s="181"/>
      <c r="CD4" s="181"/>
      <c r="CE4" s="181"/>
      <c r="CF4" s="181"/>
      <c r="CG4" s="181"/>
      <c r="CH4" s="181"/>
    </row>
    <row r="5" spans="1:88" ht="15" thickBot="1" x14ac:dyDescent="0.35">
      <c r="B5" s="178" t="s">
        <v>35</v>
      </c>
      <c r="C5" s="174">
        <v>44927</v>
      </c>
      <c r="D5" s="174">
        <f>EDATE(C5,1)</f>
        <v>44958</v>
      </c>
      <c r="E5" s="174">
        <f t="shared" ref="E5:BP5" si="0">EDATE(D5,1)</f>
        <v>44986</v>
      </c>
      <c r="F5" s="174">
        <f t="shared" si="0"/>
        <v>45017</v>
      </c>
      <c r="G5" s="174">
        <f t="shared" si="0"/>
        <v>45047</v>
      </c>
      <c r="H5" s="174">
        <f t="shared" si="0"/>
        <v>45078</v>
      </c>
      <c r="I5" s="174">
        <f t="shared" si="0"/>
        <v>45108</v>
      </c>
      <c r="J5" s="174">
        <f t="shared" si="0"/>
        <v>45139</v>
      </c>
      <c r="K5" s="174">
        <f t="shared" si="0"/>
        <v>45170</v>
      </c>
      <c r="L5" s="174">
        <f t="shared" si="0"/>
        <v>45200</v>
      </c>
      <c r="M5" s="174">
        <f t="shared" si="0"/>
        <v>45231</v>
      </c>
      <c r="N5" s="174">
        <f t="shared" si="0"/>
        <v>45261</v>
      </c>
      <c r="O5" s="174">
        <f t="shared" si="0"/>
        <v>45292</v>
      </c>
      <c r="P5" s="174">
        <f t="shared" si="0"/>
        <v>45323</v>
      </c>
      <c r="Q5" s="174">
        <f t="shared" si="0"/>
        <v>45352</v>
      </c>
      <c r="R5" s="174">
        <f t="shared" si="0"/>
        <v>45383</v>
      </c>
      <c r="S5" s="174">
        <f t="shared" si="0"/>
        <v>45413</v>
      </c>
      <c r="T5" s="174">
        <f t="shared" si="0"/>
        <v>45444</v>
      </c>
      <c r="U5" s="174">
        <f t="shared" si="0"/>
        <v>45474</v>
      </c>
      <c r="V5" s="174">
        <f t="shared" si="0"/>
        <v>45505</v>
      </c>
      <c r="W5" s="174">
        <f t="shared" si="0"/>
        <v>45536</v>
      </c>
      <c r="X5" s="174">
        <f t="shared" si="0"/>
        <v>45566</v>
      </c>
      <c r="Y5" s="174">
        <f t="shared" si="0"/>
        <v>45597</v>
      </c>
      <c r="Z5" s="174">
        <f t="shared" si="0"/>
        <v>45627</v>
      </c>
      <c r="AA5" s="174">
        <f t="shared" si="0"/>
        <v>45658</v>
      </c>
      <c r="AB5" s="174">
        <f t="shared" si="0"/>
        <v>45689</v>
      </c>
      <c r="AC5" s="174">
        <f t="shared" si="0"/>
        <v>45717</v>
      </c>
      <c r="AD5" s="174">
        <f t="shared" si="0"/>
        <v>45748</v>
      </c>
      <c r="AE5" s="174">
        <f t="shared" si="0"/>
        <v>45778</v>
      </c>
      <c r="AF5" s="174">
        <f t="shared" si="0"/>
        <v>45809</v>
      </c>
      <c r="AG5" s="174">
        <f t="shared" si="0"/>
        <v>45839</v>
      </c>
      <c r="AH5" s="174">
        <f t="shared" si="0"/>
        <v>45870</v>
      </c>
      <c r="AI5" s="174">
        <f t="shared" si="0"/>
        <v>45901</v>
      </c>
      <c r="AJ5" s="174">
        <f t="shared" si="0"/>
        <v>45931</v>
      </c>
      <c r="AK5" s="174">
        <f t="shared" si="0"/>
        <v>45962</v>
      </c>
      <c r="AL5" s="174">
        <f t="shared" si="0"/>
        <v>45992</v>
      </c>
      <c r="AM5" s="174">
        <f t="shared" si="0"/>
        <v>46023</v>
      </c>
      <c r="AN5" s="174">
        <f t="shared" si="0"/>
        <v>46054</v>
      </c>
      <c r="AO5" s="174">
        <f t="shared" si="0"/>
        <v>46082</v>
      </c>
      <c r="AP5" s="174">
        <f t="shared" si="0"/>
        <v>46113</v>
      </c>
      <c r="AQ5" s="174">
        <f t="shared" si="0"/>
        <v>46143</v>
      </c>
      <c r="AR5" s="174">
        <f t="shared" si="0"/>
        <v>46174</v>
      </c>
      <c r="AS5" s="174">
        <f t="shared" si="0"/>
        <v>46204</v>
      </c>
      <c r="AT5" s="174">
        <f t="shared" si="0"/>
        <v>46235</v>
      </c>
      <c r="AU5" s="174">
        <f t="shared" si="0"/>
        <v>46266</v>
      </c>
      <c r="AV5" s="174">
        <f t="shared" si="0"/>
        <v>46296</v>
      </c>
      <c r="AW5" s="174">
        <f t="shared" si="0"/>
        <v>46327</v>
      </c>
      <c r="AX5" s="174">
        <f t="shared" si="0"/>
        <v>46357</v>
      </c>
      <c r="AY5" s="174">
        <f t="shared" si="0"/>
        <v>46388</v>
      </c>
      <c r="AZ5" s="174">
        <f t="shared" si="0"/>
        <v>46419</v>
      </c>
      <c r="BA5" s="174">
        <f t="shared" si="0"/>
        <v>46447</v>
      </c>
      <c r="BB5" s="174">
        <f t="shared" si="0"/>
        <v>46478</v>
      </c>
      <c r="BC5" s="174">
        <f t="shared" si="0"/>
        <v>46508</v>
      </c>
      <c r="BD5" s="174">
        <f t="shared" si="0"/>
        <v>46539</v>
      </c>
      <c r="BE5" s="174">
        <f t="shared" si="0"/>
        <v>46569</v>
      </c>
      <c r="BF5" s="174">
        <f t="shared" si="0"/>
        <v>46600</v>
      </c>
      <c r="BG5" s="174">
        <f t="shared" si="0"/>
        <v>46631</v>
      </c>
      <c r="BH5" s="174">
        <f t="shared" si="0"/>
        <v>46661</v>
      </c>
      <c r="BI5" s="174">
        <f t="shared" si="0"/>
        <v>46692</v>
      </c>
      <c r="BJ5" s="174">
        <f t="shared" si="0"/>
        <v>46722</v>
      </c>
      <c r="BK5" s="174">
        <f t="shared" si="0"/>
        <v>46753</v>
      </c>
      <c r="BL5" s="174">
        <f t="shared" si="0"/>
        <v>46784</v>
      </c>
      <c r="BM5" s="174">
        <f t="shared" si="0"/>
        <v>46813</v>
      </c>
      <c r="BN5" s="174">
        <f t="shared" si="0"/>
        <v>46844</v>
      </c>
      <c r="BO5" s="174">
        <f t="shared" si="0"/>
        <v>46874</v>
      </c>
      <c r="BP5" s="174">
        <f t="shared" si="0"/>
        <v>46905</v>
      </c>
      <c r="BQ5" s="174">
        <f t="shared" ref="BQ5:CH5" si="1">EDATE(BP5,1)</f>
        <v>46935</v>
      </c>
      <c r="BR5" s="174">
        <f t="shared" si="1"/>
        <v>46966</v>
      </c>
      <c r="BS5" s="174">
        <f t="shared" si="1"/>
        <v>46997</v>
      </c>
      <c r="BT5" s="174">
        <f t="shared" si="1"/>
        <v>47027</v>
      </c>
      <c r="BU5" s="174">
        <f t="shared" si="1"/>
        <v>47058</v>
      </c>
      <c r="BV5" s="174">
        <f t="shared" si="1"/>
        <v>47088</v>
      </c>
      <c r="BW5" s="174">
        <f t="shared" si="1"/>
        <v>47119</v>
      </c>
      <c r="BX5" s="174">
        <f t="shared" si="1"/>
        <v>47150</v>
      </c>
      <c r="BY5" s="174">
        <f t="shared" si="1"/>
        <v>47178</v>
      </c>
      <c r="BZ5" s="174">
        <f t="shared" si="1"/>
        <v>47209</v>
      </c>
      <c r="CA5" s="174">
        <f t="shared" si="1"/>
        <v>47239</v>
      </c>
      <c r="CB5" s="174">
        <f t="shared" si="1"/>
        <v>47270</v>
      </c>
      <c r="CC5" s="174">
        <f t="shared" si="1"/>
        <v>47300</v>
      </c>
      <c r="CD5" s="174">
        <f t="shared" si="1"/>
        <v>47331</v>
      </c>
      <c r="CE5" s="174">
        <f t="shared" si="1"/>
        <v>47362</v>
      </c>
      <c r="CF5" s="174">
        <f t="shared" si="1"/>
        <v>47392</v>
      </c>
      <c r="CG5" s="174">
        <f t="shared" si="1"/>
        <v>47423</v>
      </c>
      <c r="CH5" s="174">
        <f t="shared" si="1"/>
        <v>47453</v>
      </c>
    </row>
    <row r="6" spans="1:88" x14ac:dyDescent="0.3">
      <c r="B6" s="67" t="s">
        <v>29</v>
      </c>
      <c r="C6" s="55">
        <f t="shared" ref="C6:R10" si="2">IF(C$4="X",C14+C22,0)</f>
        <v>-718.79723111770727</v>
      </c>
      <c r="D6" s="55">
        <f t="shared" si="2"/>
        <v>2383.0121987397224</v>
      </c>
      <c r="E6" s="55">
        <f t="shared" si="2"/>
        <v>15377.38030472121</v>
      </c>
      <c r="F6" s="55">
        <f t="shared" si="2"/>
        <v>36402.56897164711</v>
      </c>
      <c r="G6" s="55">
        <f t="shared" si="2"/>
        <v>79627.083754551059</v>
      </c>
      <c r="H6" s="55">
        <f t="shared" si="2"/>
        <v>305871.31315377064</v>
      </c>
      <c r="I6" s="55">
        <f t="shared" si="2"/>
        <v>710751.69766736159</v>
      </c>
      <c r="J6" s="55">
        <f t="shared" si="2"/>
        <v>1183904.080581269</v>
      </c>
      <c r="K6" s="55">
        <f t="shared" si="2"/>
        <v>1502335.2653106498</v>
      </c>
      <c r="L6" s="55">
        <f t="shared" si="2"/>
        <v>1605226.8960865978</v>
      </c>
      <c r="M6" s="55">
        <f t="shared" si="2"/>
        <v>1749106.3713380839</v>
      </c>
      <c r="N6" s="55">
        <f t="shared" si="2"/>
        <v>1982951.4872116623</v>
      </c>
      <c r="O6" s="55">
        <f t="shared" si="2"/>
        <v>2242502.4391495171</v>
      </c>
      <c r="P6" s="55">
        <f t="shared" si="2"/>
        <v>2461832.0115914438</v>
      </c>
      <c r="Q6" s="55">
        <f t="shared" si="2"/>
        <v>2653116.7329019578</v>
      </c>
      <c r="R6" s="55">
        <f t="shared" si="2"/>
        <v>2797636.6433621803</v>
      </c>
      <c r="S6" s="55">
        <f t="shared" ref="S6:CD9" si="3">IF(S$4="X",S14+S22,0)</f>
        <v>2969465.3537151385</v>
      </c>
      <c r="T6" s="55">
        <f t="shared" si="3"/>
        <v>0</v>
      </c>
      <c r="U6" s="55">
        <f t="shared" si="3"/>
        <v>0</v>
      </c>
      <c r="V6" s="55">
        <f t="shared" si="3"/>
        <v>0</v>
      </c>
      <c r="W6" s="55">
        <f t="shared" si="3"/>
        <v>0</v>
      </c>
      <c r="X6" s="55">
        <f t="shared" si="3"/>
        <v>0</v>
      </c>
      <c r="Y6" s="55">
        <f t="shared" si="3"/>
        <v>0</v>
      </c>
      <c r="Z6" s="55">
        <f t="shared" si="3"/>
        <v>0</v>
      </c>
      <c r="AA6" s="55">
        <f t="shared" si="3"/>
        <v>0</v>
      </c>
      <c r="AB6" s="55">
        <f t="shared" si="3"/>
        <v>0</v>
      </c>
      <c r="AC6" s="55">
        <f t="shared" si="3"/>
        <v>0</v>
      </c>
      <c r="AD6" s="55">
        <f t="shared" si="3"/>
        <v>0</v>
      </c>
      <c r="AE6" s="55">
        <f t="shared" si="3"/>
        <v>0</v>
      </c>
      <c r="AF6" s="55">
        <f t="shared" si="3"/>
        <v>0</v>
      </c>
      <c r="AG6" s="55">
        <f t="shared" si="3"/>
        <v>0</v>
      </c>
      <c r="AH6" s="55">
        <f t="shared" si="3"/>
        <v>0</v>
      </c>
      <c r="AI6" s="55">
        <f t="shared" si="3"/>
        <v>0</v>
      </c>
      <c r="AJ6" s="55">
        <f t="shared" si="3"/>
        <v>0</v>
      </c>
      <c r="AK6" s="55">
        <f t="shared" si="3"/>
        <v>0</v>
      </c>
      <c r="AL6" s="55">
        <f t="shared" si="3"/>
        <v>0</v>
      </c>
      <c r="AM6" s="55">
        <f t="shared" si="3"/>
        <v>0</v>
      </c>
      <c r="AN6" s="55">
        <f t="shared" si="3"/>
        <v>0</v>
      </c>
      <c r="AO6" s="55">
        <f t="shared" si="3"/>
        <v>0</v>
      </c>
      <c r="AP6" s="55">
        <f t="shared" si="3"/>
        <v>0</v>
      </c>
      <c r="AQ6" s="55">
        <f t="shared" si="3"/>
        <v>0</v>
      </c>
      <c r="AR6" s="55">
        <f t="shared" si="3"/>
        <v>0</v>
      </c>
      <c r="AS6" s="55">
        <f t="shared" si="3"/>
        <v>0</v>
      </c>
      <c r="AT6" s="55">
        <f t="shared" si="3"/>
        <v>0</v>
      </c>
      <c r="AU6" s="55">
        <f t="shared" si="3"/>
        <v>0</v>
      </c>
      <c r="AV6" s="55">
        <f t="shared" si="3"/>
        <v>0</v>
      </c>
      <c r="AW6" s="55">
        <f t="shared" si="3"/>
        <v>0</v>
      </c>
      <c r="AX6" s="55">
        <f t="shared" si="3"/>
        <v>0</v>
      </c>
      <c r="AY6" s="55">
        <f t="shared" si="3"/>
        <v>0</v>
      </c>
      <c r="AZ6" s="55">
        <f t="shared" si="3"/>
        <v>0</v>
      </c>
      <c r="BA6" s="55">
        <f t="shared" si="3"/>
        <v>0</v>
      </c>
      <c r="BB6" s="55">
        <f t="shared" si="3"/>
        <v>0</v>
      </c>
      <c r="BC6" s="55">
        <f t="shared" si="3"/>
        <v>0</v>
      </c>
      <c r="BD6" s="55">
        <f t="shared" si="3"/>
        <v>0</v>
      </c>
      <c r="BE6" s="55">
        <f t="shared" si="3"/>
        <v>0</v>
      </c>
      <c r="BF6" s="55">
        <f t="shared" si="3"/>
        <v>0</v>
      </c>
      <c r="BG6" s="55">
        <f t="shared" si="3"/>
        <v>0</v>
      </c>
      <c r="BH6" s="55">
        <f t="shared" si="3"/>
        <v>0</v>
      </c>
      <c r="BI6" s="55">
        <f t="shared" si="3"/>
        <v>0</v>
      </c>
      <c r="BJ6" s="55">
        <f t="shared" si="3"/>
        <v>0</v>
      </c>
      <c r="BK6" s="55">
        <f t="shared" si="3"/>
        <v>0</v>
      </c>
      <c r="BL6" s="55">
        <f t="shared" si="3"/>
        <v>0</v>
      </c>
      <c r="BM6" s="55">
        <f t="shared" si="3"/>
        <v>0</v>
      </c>
      <c r="BN6" s="55">
        <f t="shared" si="3"/>
        <v>0</v>
      </c>
      <c r="BO6" s="55">
        <f t="shared" si="3"/>
        <v>0</v>
      </c>
      <c r="BP6" s="55">
        <f t="shared" si="3"/>
        <v>0</v>
      </c>
      <c r="BQ6" s="55">
        <f t="shared" si="3"/>
        <v>0</v>
      </c>
      <c r="BR6" s="55">
        <f t="shared" si="3"/>
        <v>0</v>
      </c>
      <c r="BS6" s="55">
        <f t="shared" si="3"/>
        <v>0</v>
      </c>
      <c r="BT6" s="55">
        <f t="shared" si="3"/>
        <v>0</v>
      </c>
      <c r="BU6" s="55">
        <f t="shared" si="3"/>
        <v>0</v>
      </c>
      <c r="BV6" s="55">
        <f t="shared" si="3"/>
        <v>0</v>
      </c>
      <c r="BW6" s="55">
        <f t="shared" si="3"/>
        <v>0</v>
      </c>
      <c r="BX6" s="55">
        <f t="shared" si="3"/>
        <v>0</v>
      </c>
      <c r="BY6" s="55">
        <f t="shared" si="3"/>
        <v>0</v>
      </c>
      <c r="BZ6" s="55">
        <f t="shared" si="3"/>
        <v>0</v>
      </c>
      <c r="CA6" s="55">
        <f t="shared" si="3"/>
        <v>0</v>
      </c>
      <c r="CB6" s="55">
        <f t="shared" si="3"/>
        <v>0</v>
      </c>
      <c r="CC6" s="55">
        <f t="shared" si="3"/>
        <v>0</v>
      </c>
      <c r="CD6" s="55">
        <f t="shared" si="3"/>
        <v>0</v>
      </c>
      <c r="CE6" s="55">
        <f t="shared" ref="CE6:CH9" si="4">IF(CE$4="X",CE14+CE22,0)</f>
        <v>0</v>
      </c>
      <c r="CF6" s="55">
        <f t="shared" si="4"/>
        <v>0</v>
      </c>
      <c r="CG6" s="55">
        <f t="shared" si="4"/>
        <v>0</v>
      </c>
      <c r="CH6" s="158">
        <f t="shared" si="4"/>
        <v>0</v>
      </c>
    </row>
    <row r="7" spans="1:88" x14ac:dyDescent="0.3">
      <c r="B7" s="60" t="s">
        <v>30</v>
      </c>
      <c r="C7" s="55">
        <f t="shared" si="2"/>
        <v>0</v>
      </c>
      <c r="D7" s="55">
        <f t="shared" ref="D7:BO10" si="5">IF(D$4="X",D15+D23,0)</f>
        <v>831.88317816802851</v>
      </c>
      <c r="E7" s="55">
        <f t="shared" si="5"/>
        <v>5717.3438049495298</v>
      </c>
      <c r="F7" s="55">
        <f t="shared" si="5"/>
        <v>16422.986401178096</v>
      </c>
      <c r="G7" s="55">
        <f t="shared" si="5"/>
        <v>36889.501038923678</v>
      </c>
      <c r="H7" s="55">
        <f t="shared" si="5"/>
        <v>72268.590180751271</v>
      </c>
      <c r="I7" s="55">
        <f t="shared" si="5"/>
        <v>131112.06097070564</v>
      </c>
      <c r="J7" s="55">
        <f t="shared" si="5"/>
        <v>184040.54051675191</v>
      </c>
      <c r="K7" s="55">
        <f t="shared" si="5"/>
        <v>246036.70433450316</v>
      </c>
      <c r="L7" s="55">
        <f t="shared" si="5"/>
        <v>299137.11946123099</v>
      </c>
      <c r="M7" s="55">
        <f t="shared" si="5"/>
        <v>353885.46862035332</v>
      </c>
      <c r="N7" s="55">
        <f t="shared" si="5"/>
        <v>431674.97913613031</v>
      </c>
      <c r="O7" s="55">
        <f t="shared" si="5"/>
        <v>526938.17882134113</v>
      </c>
      <c r="P7" s="55">
        <f t="shared" si="5"/>
        <v>599057.01136125973</v>
      </c>
      <c r="Q7" s="55">
        <f t="shared" si="5"/>
        <v>680316.46241233847</v>
      </c>
      <c r="R7" s="55">
        <f t="shared" si="5"/>
        <v>770227.43996583123</v>
      </c>
      <c r="S7" s="55">
        <f t="shared" si="5"/>
        <v>889558.02741228975</v>
      </c>
      <c r="T7" s="55">
        <f t="shared" si="5"/>
        <v>0</v>
      </c>
      <c r="U7" s="55">
        <f t="shared" si="5"/>
        <v>0</v>
      </c>
      <c r="V7" s="55">
        <f t="shared" si="5"/>
        <v>0</v>
      </c>
      <c r="W7" s="55">
        <f t="shared" si="5"/>
        <v>0</v>
      </c>
      <c r="X7" s="55">
        <f t="shared" si="5"/>
        <v>0</v>
      </c>
      <c r="Y7" s="55">
        <f t="shared" si="5"/>
        <v>0</v>
      </c>
      <c r="Z7" s="55">
        <f t="shared" si="5"/>
        <v>0</v>
      </c>
      <c r="AA7" s="55">
        <f t="shared" si="5"/>
        <v>0</v>
      </c>
      <c r="AB7" s="55">
        <f t="shared" si="5"/>
        <v>0</v>
      </c>
      <c r="AC7" s="55">
        <f t="shared" si="5"/>
        <v>0</v>
      </c>
      <c r="AD7" s="55">
        <f t="shared" si="5"/>
        <v>0</v>
      </c>
      <c r="AE7" s="55">
        <f t="shared" si="5"/>
        <v>0</v>
      </c>
      <c r="AF7" s="55">
        <f t="shared" si="5"/>
        <v>0</v>
      </c>
      <c r="AG7" s="55">
        <f t="shared" si="5"/>
        <v>0</v>
      </c>
      <c r="AH7" s="55">
        <f t="shared" si="5"/>
        <v>0</v>
      </c>
      <c r="AI7" s="55">
        <f t="shared" si="5"/>
        <v>0</v>
      </c>
      <c r="AJ7" s="55">
        <f t="shared" si="5"/>
        <v>0</v>
      </c>
      <c r="AK7" s="55">
        <f t="shared" si="5"/>
        <v>0</v>
      </c>
      <c r="AL7" s="55">
        <f t="shared" si="5"/>
        <v>0</v>
      </c>
      <c r="AM7" s="55">
        <f t="shared" si="5"/>
        <v>0</v>
      </c>
      <c r="AN7" s="55">
        <f t="shared" si="5"/>
        <v>0</v>
      </c>
      <c r="AO7" s="55">
        <f t="shared" si="5"/>
        <v>0</v>
      </c>
      <c r="AP7" s="55">
        <f t="shared" si="5"/>
        <v>0</v>
      </c>
      <c r="AQ7" s="55">
        <f t="shared" si="5"/>
        <v>0</v>
      </c>
      <c r="AR7" s="55">
        <f t="shared" si="5"/>
        <v>0</v>
      </c>
      <c r="AS7" s="55">
        <f t="shared" si="5"/>
        <v>0</v>
      </c>
      <c r="AT7" s="55">
        <f t="shared" si="5"/>
        <v>0</v>
      </c>
      <c r="AU7" s="55">
        <f t="shared" si="5"/>
        <v>0</v>
      </c>
      <c r="AV7" s="55">
        <f t="shared" si="5"/>
        <v>0</v>
      </c>
      <c r="AW7" s="55">
        <f t="shared" si="5"/>
        <v>0</v>
      </c>
      <c r="AX7" s="55">
        <f t="shared" si="5"/>
        <v>0</v>
      </c>
      <c r="AY7" s="55">
        <f t="shared" si="5"/>
        <v>0</v>
      </c>
      <c r="AZ7" s="55">
        <f t="shared" si="5"/>
        <v>0</v>
      </c>
      <c r="BA7" s="55">
        <f t="shared" si="5"/>
        <v>0</v>
      </c>
      <c r="BB7" s="55">
        <f t="shared" si="5"/>
        <v>0</v>
      </c>
      <c r="BC7" s="55">
        <f t="shared" si="5"/>
        <v>0</v>
      </c>
      <c r="BD7" s="55">
        <f t="shared" si="5"/>
        <v>0</v>
      </c>
      <c r="BE7" s="55">
        <f t="shared" si="5"/>
        <v>0</v>
      </c>
      <c r="BF7" s="55">
        <f t="shared" si="5"/>
        <v>0</v>
      </c>
      <c r="BG7" s="55">
        <f t="shared" si="5"/>
        <v>0</v>
      </c>
      <c r="BH7" s="55">
        <f t="shared" si="5"/>
        <v>0</v>
      </c>
      <c r="BI7" s="55">
        <f t="shared" si="5"/>
        <v>0</v>
      </c>
      <c r="BJ7" s="55">
        <f t="shared" si="5"/>
        <v>0</v>
      </c>
      <c r="BK7" s="55">
        <f t="shared" si="5"/>
        <v>0</v>
      </c>
      <c r="BL7" s="55">
        <f t="shared" si="5"/>
        <v>0</v>
      </c>
      <c r="BM7" s="55">
        <f t="shared" si="5"/>
        <v>0</v>
      </c>
      <c r="BN7" s="55">
        <f t="shared" si="5"/>
        <v>0</v>
      </c>
      <c r="BO7" s="55">
        <f t="shared" si="5"/>
        <v>0</v>
      </c>
      <c r="BP7" s="55">
        <f t="shared" si="3"/>
        <v>0</v>
      </c>
      <c r="BQ7" s="55">
        <f t="shared" si="3"/>
        <v>0</v>
      </c>
      <c r="BR7" s="55">
        <f t="shared" si="3"/>
        <v>0</v>
      </c>
      <c r="BS7" s="55">
        <f t="shared" si="3"/>
        <v>0</v>
      </c>
      <c r="BT7" s="55">
        <f t="shared" si="3"/>
        <v>0</v>
      </c>
      <c r="BU7" s="55">
        <f t="shared" si="3"/>
        <v>0</v>
      </c>
      <c r="BV7" s="55">
        <f t="shared" si="3"/>
        <v>0</v>
      </c>
      <c r="BW7" s="55">
        <f t="shared" si="3"/>
        <v>0</v>
      </c>
      <c r="BX7" s="55">
        <f t="shared" si="3"/>
        <v>0</v>
      </c>
      <c r="BY7" s="55">
        <f t="shared" si="3"/>
        <v>0</v>
      </c>
      <c r="BZ7" s="55">
        <f t="shared" si="3"/>
        <v>0</v>
      </c>
      <c r="CA7" s="55">
        <f t="shared" si="3"/>
        <v>0</v>
      </c>
      <c r="CB7" s="55">
        <f t="shared" si="3"/>
        <v>0</v>
      </c>
      <c r="CC7" s="55">
        <f t="shared" si="3"/>
        <v>0</v>
      </c>
      <c r="CD7" s="55">
        <f t="shared" si="3"/>
        <v>0</v>
      </c>
      <c r="CE7" s="55">
        <f t="shared" si="4"/>
        <v>0</v>
      </c>
      <c r="CF7" s="55">
        <f t="shared" si="4"/>
        <v>0</v>
      </c>
      <c r="CG7" s="55">
        <f t="shared" si="4"/>
        <v>0</v>
      </c>
      <c r="CH7" s="159">
        <f t="shared" si="4"/>
        <v>0</v>
      </c>
    </row>
    <row r="8" spans="1:88" x14ac:dyDescent="0.3">
      <c r="B8" s="60" t="s">
        <v>31</v>
      </c>
      <c r="C8" s="55">
        <f t="shared" si="2"/>
        <v>0</v>
      </c>
      <c r="D8" s="55">
        <f t="shared" si="5"/>
        <v>310.75664086936064</v>
      </c>
      <c r="E8" s="55">
        <f t="shared" si="5"/>
        <v>4919.0118658966039</v>
      </c>
      <c r="F8" s="55">
        <f t="shared" si="5"/>
        <v>17331.716421743258</v>
      </c>
      <c r="G8" s="55">
        <f t="shared" si="5"/>
        <v>53784.924256776314</v>
      </c>
      <c r="H8" s="55">
        <f t="shared" si="5"/>
        <v>165891.4085244328</v>
      </c>
      <c r="I8" s="55">
        <f t="shared" si="5"/>
        <v>342213.1154132965</v>
      </c>
      <c r="J8" s="55">
        <f t="shared" si="5"/>
        <v>532174.78255549748</v>
      </c>
      <c r="K8" s="55">
        <f t="shared" si="5"/>
        <v>683029.55776263739</v>
      </c>
      <c r="L8" s="55">
        <f t="shared" si="5"/>
        <v>774247.68666293996</v>
      </c>
      <c r="M8" s="55">
        <f t="shared" si="5"/>
        <v>869281.28301555524</v>
      </c>
      <c r="N8" s="55">
        <f t="shared" si="5"/>
        <v>1003137.0837622859</v>
      </c>
      <c r="O8" s="55">
        <f t="shared" si="5"/>
        <v>1171535.8464957494</v>
      </c>
      <c r="P8" s="55">
        <f t="shared" si="5"/>
        <v>1306821.356271599</v>
      </c>
      <c r="Q8" s="55">
        <f t="shared" si="5"/>
        <v>1450832.973753406</v>
      </c>
      <c r="R8" s="55">
        <f t="shared" si="5"/>
        <v>1585015.8471966235</v>
      </c>
      <c r="S8" s="55">
        <f t="shared" si="5"/>
        <v>1759974.2890650514</v>
      </c>
      <c r="T8" s="55">
        <f t="shared" si="5"/>
        <v>0</v>
      </c>
      <c r="U8" s="55">
        <f t="shared" si="5"/>
        <v>0</v>
      </c>
      <c r="V8" s="55">
        <f t="shared" si="5"/>
        <v>0</v>
      </c>
      <c r="W8" s="55">
        <f t="shared" si="5"/>
        <v>0</v>
      </c>
      <c r="X8" s="55">
        <f t="shared" si="5"/>
        <v>0</v>
      </c>
      <c r="Y8" s="55">
        <f t="shared" si="5"/>
        <v>0</v>
      </c>
      <c r="Z8" s="55">
        <f t="shared" si="5"/>
        <v>0</v>
      </c>
      <c r="AA8" s="55">
        <f t="shared" si="5"/>
        <v>0</v>
      </c>
      <c r="AB8" s="55">
        <f t="shared" si="5"/>
        <v>0</v>
      </c>
      <c r="AC8" s="55">
        <f t="shared" si="5"/>
        <v>0</v>
      </c>
      <c r="AD8" s="55">
        <f t="shared" si="5"/>
        <v>0</v>
      </c>
      <c r="AE8" s="55">
        <f t="shared" si="5"/>
        <v>0</v>
      </c>
      <c r="AF8" s="55">
        <f t="shared" si="5"/>
        <v>0</v>
      </c>
      <c r="AG8" s="55">
        <f t="shared" si="5"/>
        <v>0</v>
      </c>
      <c r="AH8" s="55">
        <f t="shared" si="5"/>
        <v>0</v>
      </c>
      <c r="AI8" s="55">
        <f t="shared" si="5"/>
        <v>0</v>
      </c>
      <c r="AJ8" s="55">
        <f t="shared" si="5"/>
        <v>0</v>
      </c>
      <c r="AK8" s="55">
        <f t="shared" si="5"/>
        <v>0</v>
      </c>
      <c r="AL8" s="55">
        <f t="shared" si="5"/>
        <v>0</v>
      </c>
      <c r="AM8" s="55">
        <f t="shared" si="5"/>
        <v>0</v>
      </c>
      <c r="AN8" s="55">
        <f t="shared" si="5"/>
        <v>0</v>
      </c>
      <c r="AO8" s="55">
        <f t="shared" si="5"/>
        <v>0</v>
      </c>
      <c r="AP8" s="55">
        <f t="shared" si="5"/>
        <v>0</v>
      </c>
      <c r="AQ8" s="55">
        <f t="shared" si="5"/>
        <v>0</v>
      </c>
      <c r="AR8" s="55">
        <f t="shared" si="5"/>
        <v>0</v>
      </c>
      <c r="AS8" s="55">
        <f t="shared" si="5"/>
        <v>0</v>
      </c>
      <c r="AT8" s="55">
        <f t="shared" si="5"/>
        <v>0</v>
      </c>
      <c r="AU8" s="55">
        <f t="shared" si="5"/>
        <v>0</v>
      </c>
      <c r="AV8" s="55">
        <f t="shared" si="5"/>
        <v>0</v>
      </c>
      <c r="AW8" s="55">
        <f t="shared" si="5"/>
        <v>0</v>
      </c>
      <c r="AX8" s="55">
        <f t="shared" si="5"/>
        <v>0</v>
      </c>
      <c r="AY8" s="55">
        <f t="shared" si="5"/>
        <v>0</v>
      </c>
      <c r="AZ8" s="55">
        <f t="shared" si="5"/>
        <v>0</v>
      </c>
      <c r="BA8" s="55">
        <f t="shared" si="5"/>
        <v>0</v>
      </c>
      <c r="BB8" s="55">
        <f t="shared" si="5"/>
        <v>0</v>
      </c>
      <c r="BC8" s="55">
        <f t="shared" si="5"/>
        <v>0</v>
      </c>
      <c r="BD8" s="55">
        <f t="shared" si="5"/>
        <v>0</v>
      </c>
      <c r="BE8" s="55">
        <f t="shared" si="5"/>
        <v>0</v>
      </c>
      <c r="BF8" s="55">
        <f t="shared" si="5"/>
        <v>0</v>
      </c>
      <c r="BG8" s="55">
        <f t="shared" si="5"/>
        <v>0</v>
      </c>
      <c r="BH8" s="55">
        <f t="shared" si="5"/>
        <v>0</v>
      </c>
      <c r="BI8" s="55">
        <f t="shared" si="5"/>
        <v>0</v>
      </c>
      <c r="BJ8" s="55">
        <f t="shared" si="5"/>
        <v>0</v>
      </c>
      <c r="BK8" s="55">
        <f t="shared" si="5"/>
        <v>0</v>
      </c>
      <c r="BL8" s="55">
        <f t="shared" si="5"/>
        <v>0</v>
      </c>
      <c r="BM8" s="55">
        <f t="shared" si="5"/>
        <v>0</v>
      </c>
      <c r="BN8" s="55">
        <f t="shared" si="5"/>
        <v>0</v>
      </c>
      <c r="BO8" s="55">
        <f t="shared" si="5"/>
        <v>0</v>
      </c>
      <c r="BP8" s="55">
        <f t="shared" si="3"/>
        <v>0</v>
      </c>
      <c r="BQ8" s="55">
        <f t="shared" si="3"/>
        <v>0</v>
      </c>
      <c r="BR8" s="55">
        <f t="shared" si="3"/>
        <v>0</v>
      </c>
      <c r="BS8" s="55">
        <f t="shared" si="3"/>
        <v>0</v>
      </c>
      <c r="BT8" s="55">
        <f t="shared" si="3"/>
        <v>0</v>
      </c>
      <c r="BU8" s="55">
        <f t="shared" si="3"/>
        <v>0</v>
      </c>
      <c r="BV8" s="55">
        <f t="shared" si="3"/>
        <v>0</v>
      </c>
      <c r="BW8" s="55">
        <f t="shared" si="3"/>
        <v>0</v>
      </c>
      <c r="BX8" s="55">
        <f t="shared" si="3"/>
        <v>0</v>
      </c>
      <c r="BY8" s="55">
        <f t="shared" si="3"/>
        <v>0</v>
      </c>
      <c r="BZ8" s="55">
        <f t="shared" si="3"/>
        <v>0</v>
      </c>
      <c r="CA8" s="55">
        <f t="shared" si="3"/>
        <v>0</v>
      </c>
      <c r="CB8" s="55">
        <f t="shared" si="3"/>
        <v>0</v>
      </c>
      <c r="CC8" s="55">
        <f t="shared" si="3"/>
        <v>0</v>
      </c>
      <c r="CD8" s="55">
        <f t="shared" si="3"/>
        <v>0</v>
      </c>
      <c r="CE8" s="55">
        <f t="shared" si="4"/>
        <v>0</v>
      </c>
      <c r="CF8" s="55">
        <f t="shared" si="4"/>
        <v>0</v>
      </c>
      <c r="CG8" s="55">
        <f t="shared" si="4"/>
        <v>0</v>
      </c>
      <c r="CH8" s="159">
        <f t="shared" si="4"/>
        <v>0</v>
      </c>
    </row>
    <row r="9" spans="1:88" x14ac:dyDescent="0.3">
      <c r="B9" s="60" t="s">
        <v>32</v>
      </c>
      <c r="C9" s="55">
        <f t="shared" si="2"/>
        <v>0</v>
      </c>
      <c r="D9" s="55">
        <f t="shared" si="5"/>
        <v>740.31339635085351</v>
      </c>
      <c r="E9" s="55">
        <f t="shared" si="5"/>
        <v>2565.0237206087472</v>
      </c>
      <c r="F9" s="55">
        <f t="shared" si="5"/>
        <v>5740.8862718479468</v>
      </c>
      <c r="G9" s="55">
        <f t="shared" si="5"/>
        <v>12337.305276622177</v>
      </c>
      <c r="H9" s="55">
        <f t="shared" si="5"/>
        <v>30552.380029556385</v>
      </c>
      <c r="I9" s="55">
        <f t="shared" si="5"/>
        <v>61461.276159629771</v>
      </c>
      <c r="J9" s="55">
        <f t="shared" si="5"/>
        <v>115329.26025648782</v>
      </c>
      <c r="K9" s="55">
        <f t="shared" si="5"/>
        <v>146517.58935255354</v>
      </c>
      <c r="L9" s="55">
        <f t="shared" si="5"/>
        <v>163529.18046986981</v>
      </c>
      <c r="M9" s="55">
        <f t="shared" si="5"/>
        <v>182919.20243981812</v>
      </c>
      <c r="N9" s="55">
        <f t="shared" si="5"/>
        <v>217958.25146549862</v>
      </c>
      <c r="O9" s="55">
        <f t="shared" si="5"/>
        <v>265520.0631385225</v>
      </c>
      <c r="P9" s="55">
        <f t="shared" si="5"/>
        <v>303903.132639663</v>
      </c>
      <c r="Q9" s="55">
        <f t="shared" si="5"/>
        <v>343000.48760694667</v>
      </c>
      <c r="R9" s="55">
        <f t="shared" si="5"/>
        <v>379610.95753498009</v>
      </c>
      <c r="S9" s="55">
        <f t="shared" si="5"/>
        <v>431163.87113298301</v>
      </c>
      <c r="T9" s="55">
        <f t="shared" si="5"/>
        <v>0</v>
      </c>
      <c r="U9" s="55">
        <f t="shared" si="5"/>
        <v>0</v>
      </c>
      <c r="V9" s="55">
        <f t="shared" si="5"/>
        <v>0</v>
      </c>
      <c r="W9" s="55">
        <f t="shared" si="5"/>
        <v>0</v>
      </c>
      <c r="X9" s="55">
        <f t="shared" si="5"/>
        <v>0</v>
      </c>
      <c r="Y9" s="55">
        <f t="shared" si="5"/>
        <v>0</v>
      </c>
      <c r="Z9" s="55">
        <f t="shared" si="5"/>
        <v>0</v>
      </c>
      <c r="AA9" s="55">
        <f t="shared" si="5"/>
        <v>0</v>
      </c>
      <c r="AB9" s="55">
        <f t="shared" si="5"/>
        <v>0</v>
      </c>
      <c r="AC9" s="55">
        <f t="shared" si="5"/>
        <v>0</v>
      </c>
      <c r="AD9" s="55">
        <f t="shared" si="5"/>
        <v>0</v>
      </c>
      <c r="AE9" s="55">
        <f t="shared" si="5"/>
        <v>0</v>
      </c>
      <c r="AF9" s="55">
        <f t="shared" si="5"/>
        <v>0</v>
      </c>
      <c r="AG9" s="55">
        <f t="shared" si="5"/>
        <v>0</v>
      </c>
      <c r="AH9" s="55">
        <f t="shared" si="5"/>
        <v>0</v>
      </c>
      <c r="AI9" s="55">
        <f t="shared" si="5"/>
        <v>0</v>
      </c>
      <c r="AJ9" s="55">
        <f t="shared" si="5"/>
        <v>0</v>
      </c>
      <c r="AK9" s="55">
        <f t="shared" si="5"/>
        <v>0</v>
      </c>
      <c r="AL9" s="55">
        <f t="shared" si="5"/>
        <v>0</v>
      </c>
      <c r="AM9" s="55">
        <f t="shared" si="5"/>
        <v>0</v>
      </c>
      <c r="AN9" s="55">
        <f t="shared" si="5"/>
        <v>0</v>
      </c>
      <c r="AO9" s="55">
        <f t="shared" si="5"/>
        <v>0</v>
      </c>
      <c r="AP9" s="55">
        <f t="shared" si="5"/>
        <v>0</v>
      </c>
      <c r="AQ9" s="55">
        <f t="shared" si="5"/>
        <v>0</v>
      </c>
      <c r="AR9" s="55">
        <f t="shared" si="5"/>
        <v>0</v>
      </c>
      <c r="AS9" s="55">
        <f t="shared" si="5"/>
        <v>0</v>
      </c>
      <c r="AT9" s="55">
        <f t="shared" si="5"/>
        <v>0</v>
      </c>
      <c r="AU9" s="55">
        <f t="shared" si="5"/>
        <v>0</v>
      </c>
      <c r="AV9" s="55">
        <f t="shared" si="5"/>
        <v>0</v>
      </c>
      <c r="AW9" s="55">
        <f t="shared" si="5"/>
        <v>0</v>
      </c>
      <c r="AX9" s="55">
        <f t="shared" si="5"/>
        <v>0</v>
      </c>
      <c r="AY9" s="55">
        <f t="shared" si="5"/>
        <v>0</v>
      </c>
      <c r="AZ9" s="55">
        <f t="shared" si="5"/>
        <v>0</v>
      </c>
      <c r="BA9" s="55">
        <f t="shared" si="5"/>
        <v>0</v>
      </c>
      <c r="BB9" s="55">
        <f t="shared" si="5"/>
        <v>0</v>
      </c>
      <c r="BC9" s="55">
        <f t="shared" si="5"/>
        <v>0</v>
      </c>
      <c r="BD9" s="55">
        <f t="shared" si="5"/>
        <v>0</v>
      </c>
      <c r="BE9" s="55">
        <f t="shared" si="5"/>
        <v>0</v>
      </c>
      <c r="BF9" s="55">
        <f t="shared" si="5"/>
        <v>0</v>
      </c>
      <c r="BG9" s="55">
        <f t="shared" si="5"/>
        <v>0</v>
      </c>
      <c r="BH9" s="55">
        <f t="shared" si="5"/>
        <v>0</v>
      </c>
      <c r="BI9" s="55">
        <f t="shared" si="5"/>
        <v>0</v>
      </c>
      <c r="BJ9" s="55">
        <f t="shared" si="5"/>
        <v>0</v>
      </c>
      <c r="BK9" s="55">
        <f t="shared" si="5"/>
        <v>0</v>
      </c>
      <c r="BL9" s="55">
        <f t="shared" si="5"/>
        <v>0</v>
      </c>
      <c r="BM9" s="55">
        <f t="shared" si="5"/>
        <v>0</v>
      </c>
      <c r="BN9" s="55">
        <f t="shared" si="5"/>
        <v>0</v>
      </c>
      <c r="BO9" s="55">
        <f t="shared" si="5"/>
        <v>0</v>
      </c>
      <c r="BP9" s="55">
        <f t="shared" si="3"/>
        <v>0</v>
      </c>
      <c r="BQ9" s="55">
        <f t="shared" si="3"/>
        <v>0</v>
      </c>
      <c r="BR9" s="55">
        <f t="shared" si="3"/>
        <v>0</v>
      </c>
      <c r="BS9" s="55">
        <f t="shared" si="3"/>
        <v>0</v>
      </c>
      <c r="BT9" s="55">
        <f t="shared" si="3"/>
        <v>0</v>
      </c>
      <c r="BU9" s="55">
        <f t="shared" si="3"/>
        <v>0</v>
      </c>
      <c r="BV9" s="55">
        <f t="shared" si="3"/>
        <v>0</v>
      </c>
      <c r="BW9" s="55">
        <f t="shared" si="3"/>
        <v>0</v>
      </c>
      <c r="BX9" s="55">
        <f t="shared" si="3"/>
        <v>0</v>
      </c>
      <c r="BY9" s="55">
        <f t="shared" si="3"/>
        <v>0</v>
      </c>
      <c r="BZ9" s="55">
        <f t="shared" si="3"/>
        <v>0</v>
      </c>
      <c r="CA9" s="55">
        <f t="shared" si="3"/>
        <v>0</v>
      </c>
      <c r="CB9" s="55">
        <f t="shared" si="3"/>
        <v>0</v>
      </c>
      <c r="CC9" s="55">
        <f t="shared" si="3"/>
        <v>0</v>
      </c>
      <c r="CD9" s="55">
        <f t="shared" si="3"/>
        <v>0</v>
      </c>
      <c r="CE9" s="55">
        <f t="shared" si="4"/>
        <v>0</v>
      </c>
      <c r="CF9" s="55">
        <f t="shared" si="4"/>
        <v>0</v>
      </c>
      <c r="CG9" s="55">
        <f t="shared" si="4"/>
        <v>0</v>
      </c>
      <c r="CH9" s="159">
        <f t="shared" si="4"/>
        <v>0</v>
      </c>
    </row>
    <row r="10" spans="1:88" ht="15" thickBot="1" x14ac:dyDescent="0.35">
      <c r="B10" s="36" t="s">
        <v>33</v>
      </c>
      <c r="C10" s="164">
        <f t="shared" si="2"/>
        <v>0</v>
      </c>
      <c r="D10" s="164">
        <f t="shared" si="5"/>
        <v>0</v>
      </c>
      <c r="E10" s="164">
        <f t="shared" si="5"/>
        <v>110.16184849433583</v>
      </c>
      <c r="F10" s="164">
        <f t="shared" si="5"/>
        <v>332.08486280061118</v>
      </c>
      <c r="G10" s="164">
        <f t="shared" si="5"/>
        <v>688.36854741185402</v>
      </c>
      <c r="H10" s="164">
        <f t="shared" si="5"/>
        <v>6795.6839285108836</v>
      </c>
      <c r="I10" s="164">
        <f t="shared" si="5"/>
        <v>20040.03729443868</v>
      </c>
      <c r="J10" s="164">
        <f t="shared" si="5"/>
        <v>34808.144778439928</v>
      </c>
      <c r="K10" s="164">
        <f t="shared" si="5"/>
        <v>42899.090599484924</v>
      </c>
      <c r="L10" s="164">
        <f t="shared" si="5"/>
        <v>45193.603909965306</v>
      </c>
      <c r="M10" s="164">
        <f t="shared" si="5"/>
        <v>46529.507755118066</v>
      </c>
      <c r="N10" s="164">
        <f t="shared" si="5"/>
        <v>52971.994606763263</v>
      </c>
      <c r="O10" s="164">
        <f t="shared" si="5"/>
        <v>60491.885607836804</v>
      </c>
      <c r="P10" s="164">
        <f t="shared" si="5"/>
        <v>66408.30152640614</v>
      </c>
      <c r="Q10" s="164">
        <f t="shared" si="5"/>
        <v>73072.712566437374</v>
      </c>
      <c r="R10" s="164">
        <f t="shared" si="5"/>
        <v>80961.679079555528</v>
      </c>
      <c r="S10" s="164">
        <f t="shared" si="5"/>
        <v>94521.837719302683</v>
      </c>
      <c r="T10" s="164">
        <f t="shared" si="5"/>
        <v>0</v>
      </c>
      <c r="U10" s="164">
        <f t="shared" si="5"/>
        <v>0</v>
      </c>
      <c r="V10" s="164">
        <f t="shared" si="5"/>
        <v>0</v>
      </c>
      <c r="W10" s="164">
        <f t="shared" si="5"/>
        <v>0</v>
      </c>
      <c r="X10" s="164">
        <f t="shared" si="5"/>
        <v>0</v>
      </c>
      <c r="Y10" s="164">
        <f t="shared" si="5"/>
        <v>0</v>
      </c>
      <c r="Z10" s="164">
        <f t="shared" si="5"/>
        <v>0</v>
      </c>
      <c r="AA10" s="164">
        <f t="shared" si="5"/>
        <v>0</v>
      </c>
      <c r="AB10" s="164">
        <f t="shared" si="5"/>
        <v>0</v>
      </c>
      <c r="AC10" s="164">
        <f t="shared" si="5"/>
        <v>0</v>
      </c>
      <c r="AD10" s="164">
        <f t="shared" si="5"/>
        <v>0</v>
      </c>
      <c r="AE10" s="164">
        <f t="shared" si="5"/>
        <v>0</v>
      </c>
      <c r="AF10" s="164">
        <f t="shared" si="5"/>
        <v>0</v>
      </c>
      <c r="AG10" s="164">
        <f t="shared" si="5"/>
        <v>0</v>
      </c>
      <c r="AH10" s="164">
        <f t="shared" si="5"/>
        <v>0</v>
      </c>
      <c r="AI10" s="164">
        <f t="shared" si="5"/>
        <v>0</v>
      </c>
      <c r="AJ10" s="164">
        <f t="shared" si="5"/>
        <v>0</v>
      </c>
      <c r="AK10" s="164">
        <f t="shared" si="5"/>
        <v>0</v>
      </c>
      <c r="AL10" s="164">
        <f t="shared" si="5"/>
        <v>0</v>
      </c>
      <c r="AM10" s="164">
        <f t="shared" si="5"/>
        <v>0</v>
      </c>
      <c r="AN10" s="164">
        <f t="shared" si="5"/>
        <v>0</v>
      </c>
      <c r="AO10" s="164">
        <f t="shared" si="5"/>
        <v>0</v>
      </c>
      <c r="AP10" s="164">
        <f t="shared" si="5"/>
        <v>0</v>
      </c>
      <c r="AQ10" s="164">
        <f t="shared" si="5"/>
        <v>0</v>
      </c>
      <c r="AR10" s="164">
        <f t="shared" si="5"/>
        <v>0</v>
      </c>
      <c r="AS10" s="164">
        <f t="shared" si="5"/>
        <v>0</v>
      </c>
      <c r="AT10" s="164">
        <f t="shared" si="5"/>
        <v>0</v>
      </c>
      <c r="AU10" s="164">
        <f t="shared" si="5"/>
        <v>0</v>
      </c>
      <c r="AV10" s="164">
        <f t="shared" si="5"/>
        <v>0</v>
      </c>
      <c r="AW10" s="164">
        <f t="shared" si="5"/>
        <v>0</v>
      </c>
      <c r="AX10" s="164">
        <f t="shared" si="5"/>
        <v>0</v>
      </c>
      <c r="AY10" s="164">
        <f t="shared" si="5"/>
        <v>0</v>
      </c>
      <c r="AZ10" s="164">
        <f t="shared" si="5"/>
        <v>0</v>
      </c>
      <c r="BA10" s="164">
        <f t="shared" si="5"/>
        <v>0</v>
      </c>
      <c r="BB10" s="164">
        <f t="shared" si="5"/>
        <v>0</v>
      </c>
      <c r="BC10" s="164">
        <f t="shared" si="5"/>
        <v>0</v>
      </c>
      <c r="BD10" s="164">
        <f t="shared" si="5"/>
        <v>0</v>
      </c>
      <c r="BE10" s="164">
        <f t="shared" si="5"/>
        <v>0</v>
      </c>
      <c r="BF10" s="164">
        <f t="shared" si="5"/>
        <v>0</v>
      </c>
      <c r="BG10" s="164">
        <f t="shared" si="5"/>
        <v>0</v>
      </c>
      <c r="BH10" s="164">
        <f t="shared" si="5"/>
        <v>0</v>
      </c>
      <c r="BI10" s="164">
        <f t="shared" si="5"/>
        <v>0</v>
      </c>
      <c r="BJ10" s="164">
        <f t="shared" si="5"/>
        <v>0</v>
      </c>
      <c r="BK10" s="164">
        <f t="shared" si="5"/>
        <v>0</v>
      </c>
      <c r="BL10" s="164">
        <f t="shared" si="5"/>
        <v>0</v>
      </c>
      <c r="BM10" s="164">
        <f t="shared" si="5"/>
        <v>0</v>
      </c>
      <c r="BN10" s="164">
        <f t="shared" si="5"/>
        <v>0</v>
      </c>
      <c r="BO10" s="164">
        <f t="shared" ref="BO10:CH10" si="6">IF(BO$4="X",BO18+BO26,0)</f>
        <v>0</v>
      </c>
      <c r="BP10" s="164">
        <f t="shared" si="6"/>
        <v>0</v>
      </c>
      <c r="BQ10" s="164">
        <f t="shared" si="6"/>
        <v>0</v>
      </c>
      <c r="BR10" s="164">
        <f t="shared" si="6"/>
        <v>0</v>
      </c>
      <c r="BS10" s="164">
        <f t="shared" si="6"/>
        <v>0</v>
      </c>
      <c r="BT10" s="164">
        <f t="shared" si="6"/>
        <v>0</v>
      </c>
      <c r="BU10" s="164">
        <f t="shared" si="6"/>
        <v>0</v>
      </c>
      <c r="BV10" s="164">
        <f t="shared" si="6"/>
        <v>0</v>
      </c>
      <c r="BW10" s="164">
        <f t="shared" si="6"/>
        <v>0</v>
      </c>
      <c r="BX10" s="164">
        <f t="shared" si="6"/>
        <v>0</v>
      </c>
      <c r="BY10" s="164">
        <f t="shared" si="6"/>
        <v>0</v>
      </c>
      <c r="BZ10" s="164">
        <f t="shared" si="6"/>
        <v>0</v>
      </c>
      <c r="CA10" s="164">
        <f t="shared" si="6"/>
        <v>0</v>
      </c>
      <c r="CB10" s="164">
        <f t="shared" si="6"/>
        <v>0</v>
      </c>
      <c r="CC10" s="164">
        <f t="shared" si="6"/>
        <v>0</v>
      </c>
      <c r="CD10" s="164">
        <f t="shared" si="6"/>
        <v>0</v>
      </c>
      <c r="CE10" s="164">
        <f t="shared" si="6"/>
        <v>0</v>
      </c>
      <c r="CF10" s="164">
        <f t="shared" si="6"/>
        <v>0</v>
      </c>
      <c r="CG10" s="164">
        <f t="shared" si="6"/>
        <v>0</v>
      </c>
      <c r="CH10" s="165">
        <f t="shared" si="6"/>
        <v>0</v>
      </c>
      <c r="CI10" s="352" t="s">
        <v>196</v>
      </c>
    </row>
    <row r="11" spans="1:88" ht="15" thickBot="1" x14ac:dyDescent="0.35">
      <c r="A11" s="1"/>
      <c r="B11" s="61" t="s">
        <v>34</v>
      </c>
      <c r="C11" s="166">
        <f>SUM(C6:C10)</f>
        <v>-718.79723111770727</v>
      </c>
      <c r="D11" s="167">
        <f t="shared" ref="D11:BO11" si="7">SUM(D6:D10)</f>
        <v>4265.9654141279643</v>
      </c>
      <c r="E11" s="167">
        <f t="shared" si="7"/>
        <v>28688.921544670429</v>
      </c>
      <c r="F11" s="167">
        <f t="shared" si="7"/>
        <v>76230.242929217013</v>
      </c>
      <c r="G11" s="167">
        <f t="shared" si="7"/>
        <v>183327.18287428509</v>
      </c>
      <c r="H11" s="167">
        <f t="shared" si="7"/>
        <v>581379.37581702194</v>
      </c>
      <c r="I11" s="167">
        <f t="shared" si="7"/>
        <v>1265578.1875054319</v>
      </c>
      <c r="J11" s="167">
        <f t="shared" si="7"/>
        <v>2050256.8086884462</v>
      </c>
      <c r="K11" s="167">
        <f t="shared" si="7"/>
        <v>2620818.2073598285</v>
      </c>
      <c r="L11" s="167">
        <f t="shared" si="7"/>
        <v>2887334.4865906034</v>
      </c>
      <c r="M11" s="167">
        <f t="shared" si="7"/>
        <v>3201721.8331689285</v>
      </c>
      <c r="N11" s="167">
        <f t="shared" si="7"/>
        <v>3688693.79618234</v>
      </c>
      <c r="O11" s="167">
        <f t="shared" si="7"/>
        <v>4266988.4132129671</v>
      </c>
      <c r="P11" s="167">
        <f t="shared" si="7"/>
        <v>4738021.8133903714</v>
      </c>
      <c r="Q11" s="167">
        <f t="shared" si="7"/>
        <v>5200339.3692410858</v>
      </c>
      <c r="R11" s="167">
        <f t="shared" si="7"/>
        <v>5613452.5671391711</v>
      </c>
      <c r="S11" s="167">
        <f t="shared" si="7"/>
        <v>6144683.3790447656</v>
      </c>
      <c r="T11" s="167">
        <f t="shared" si="7"/>
        <v>0</v>
      </c>
      <c r="U11" s="167">
        <f t="shared" si="7"/>
        <v>0</v>
      </c>
      <c r="V11" s="167">
        <f t="shared" si="7"/>
        <v>0</v>
      </c>
      <c r="W11" s="167">
        <f t="shared" si="7"/>
        <v>0</v>
      </c>
      <c r="X11" s="167">
        <f t="shared" si="7"/>
        <v>0</v>
      </c>
      <c r="Y11" s="167">
        <f t="shared" si="7"/>
        <v>0</v>
      </c>
      <c r="Z11" s="167">
        <f t="shared" si="7"/>
        <v>0</v>
      </c>
      <c r="AA11" s="167">
        <f t="shared" si="7"/>
        <v>0</v>
      </c>
      <c r="AB11" s="167">
        <f t="shared" si="7"/>
        <v>0</v>
      </c>
      <c r="AC11" s="167">
        <f t="shared" si="7"/>
        <v>0</v>
      </c>
      <c r="AD11" s="167">
        <f t="shared" si="7"/>
        <v>0</v>
      </c>
      <c r="AE11" s="167">
        <f t="shared" si="7"/>
        <v>0</v>
      </c>
      <c r="AF11" s="167">
        <f t="shared" si="7"/>
        <v>0</v>
      </c>
      <c r="AG11" s="167">
        <f t="shared" si="7"/>
        <v>0</v>
      </c>
      <c r="AH11" s="167">
        <f t="shared" si="7"/>
        <v>0</v>
      </c>
      <c r="AI11" s="167">
        <f t="shared" si="7"/>
        <v>0</v>
      </c>
      <c r="AJ11" s="167">
        <f t="shared" si="7"/>
        <v>0</v>
      </c>
      <c r="AK11" s="167">
        <f t="shared" si="7"/>
        <v>0</v>
      </c>
      <c r="AL11" s="167">
        <f t="shared" si="7"/>
        <v>0</v>
      </c>
      <c r="AM11" s="167">
        <f t="shared" si="7"/>
        <v>0</v>
      </c>
      <c r="AN11" s="167">
        <f t="shared" si="7"/>
        <v>0</v>
      </c>
      <c r="AO11" s="167">
        <f t="shared" si="7"/>
        <v>0</v>
      </c>
      <c r="AP11" s="167">
        <f t="shared" si="7"/>
        <v>0</v>
      </c>
      <c r="AQ11" s="167">
        <f t="shared" si="7"/>
        <v>0</v>
      </c>
      <c r="AR11" s="167">
        <f t="shared" si="7"/>
        <v>0</v>
      </c>
      <c r="AS11" s="167">
        <f t="shared" si="7"/>
        <v>0</v>
      </c>
      <c r="AT11" s="167">
        <f t="shared" si="7"/>
        <v>0</v>
      </c>
      <c r="AU11" s="167">
        <f t="shared" si="7"/>
        <v>0</v>
      </c>
      <c r="AV11" s="167">
        <f t="shared" si="7"/>
        <v>0</v>
      </c>
      <c r="AW11" s="167">
        <f t="shared" si="7"/>
        <v>0</v>
      </c>
      <c r="AX11" s="167">
        <f t="shared" si="7"/>
        <v>0</v>
      </c>
      <c r="AY11" s="167">
        <f t="shared" si="7"/>
        <v>0</v>
      </c>
      <c r="AZ11" s="167">
        <f t="shared" si="7"/>
        <v>0</v>
      </c>
      <c r="BA11" s="167">
        <f t="shared" si="7"/>
        <v>0</v>
      </c>
      <c r="BB11" s="167">
        <f t="shared" si="7"/>
        <v>0</v>
      </c>
      <c r="BC11" s="167">
        <f t="shared" si="7"/>
        <v>0</v>
      </c>
      <c r="BD11" s="167">
        <f t="shared" si="7"/>
        <v>0</v>
      </c>
      <c r="BE11" s="167">
        <f t="shared" si="7"/>
        <v>0</v>
      </c>
      <c r="BF11" s="167">
        <f t="shared" si="7"/>
        <v>0</v>
      </c>
      <c r="BG11" s="167">
        <f t="shared" si="7"/>
        <v>0</v>
      </c>
      <c r="BH11" s="167">
        <f t="shared" si="7"/>
        <v>0</v>
      </c>
      <c r="BI11" s="167">
        <f t="shared" si="7"/>
        <v>0</v>
      </c>
      <c r="BJ11" s="167">
        <f t="shared" si="7"/>
        <v>0</v>
      </c>
      <c r="BK11" s="167">
        <f t="shared" si="7"/>
        <v>0</v>
      </c>
      <c r="BL11" s="167">
        <f t="shared" si="7"/>
        <v>0</v>
      </c>
      <c r="BM11" s="167">
        <f t="shared" si="7"/>
        <v>0</v>
      </c>
      <c r="BN11" s="167">
        <f t="shared" si="7"/>
        <v>0</v>
      </c>
      <c r="BO11" s="167">
        <f t="shared" si="7"/>
        <v>0</v>
      </c>
      <c r="BP11" s="167">
        <f t="shared" ref="BP11:CH11" si="8">SUM(BP6:BP10)</f>
        <v>0</v>
      </c>
      <c r="BQ11" s="167">
        <f t="shared" si="8"/>
        <v>0</v>
      </c>
      <c r="BR11" s="167">
        <f t="shared" si="8"/>
        <v>0</v>
      </c>
      <c r="BS11" s="167">
        <f t="shared" si="8"/>
        <v>0</v>
      </c>
      <c r="BT11" s="167">
        <f t="shared" si="8"/>
        <v>0</v>
      </c>
      <c r="BU11" s="167">
        <f t="shared" si="8"/>
        <v>0</v>
      </c>
      <c r="BV11" s="167">
        <f t="shared" si="8"/>
        <v>0</v>
      </c>
      <c r="BW11" s="167">
        <f t="shared" si="8"/>
        <v>0</v>
      </c>
      <c r="BX11" s="167">
        <f t="shared" si="8"/>
        <v>0</v>
      </c>
      <c r="BY11" s="167">
        <f t="shared" si="8"/>
        <v>0</v>
      </c>
      <c r="BZ11" s="167">
        <f t="shared" si="8"/>
        <v>0</v>
      </c>
      <c r="CA11" s="167">
        <f t="shared" si="8"/>
        <v>0</v>
      </c>
      <c r="CB11" s="167">
        <f t="shared" si="8"/>
        <v>0</v>
      </c>
      <c r="CC11" s="167">
        <f t="shared" si="8"/>
        <v>0</v>
      </c>
      <c r="CD11" s="167">
        <f t="shared" si="8"/>
        <v>0</v>
      </c>
      <c r="CE11" s="167">
        <f t="shared" si="8"/>
        <v>0</v>
      </c>
      <c r="CF11" s="167">
        <f t="shared" si="8"/>
        <v>0</v>
      </c>
      <c r="CG11" s="167">
        <f t="shared" si="8"/>
        <v>0</v>
      </c>
      <c r="CH11" s="168">
        <f t="shared" si="8"/>
        <v>0</v>
      </c>
      <c r="CI11" s="354">
        <f>CI93</f>
        <v>6144683.3790447656</v>
      </c>
    </row>
    <row r="12" spans="1:88" s="337" customFormat="1" ht="15" thickBot="1" x14ac:dyDescent="0.35">
      <c r="B12" s="338" t="s">
        <v>182</v>
      </c>
      <c r="C12" s="355">
        <f>IF(C4="x",' 1M - RES'!C62+'2M - SGS'!C74+'3M - LGS'!C74+'4M - SPS'!C74+'11M - LPS'!C74+' LI 1M - RES'!C62+'LI 2M - SGS'!C74+'LI 3M - LGS'!C74+'LI 4M - SPS'!C74+'LI 11M - LPS'!C74+'Biz DRENE'!C82+'Biz DRENE'!C83+'Biz DRENE'!C84+'Biz DRENE'!C85+'Res DRENE'!C23,0)</f>
        <v>-718.79723111770727</v>
      </c>
      <c r="D12" s="355">
        <f>IF(D4="x",' 1M - RES'!D62+'2M - SGS'!D74+'3M - LGS'!D74+'4M - SPS'!D74+'11M - LPS'!D74+' LI 1M - RES'!D62+'LI 2M - SGS'!D74+'LI 3M - LGS'!D74+'LI 4M - SPS'!D74+'LI 11M - LPS'!D74+'Biz DRENE'!D82+'Biz DRENE'!D83+'Biz DRENE'!D84+'Biz DRENE'!D85+'Res DRENE'!D23,0)</f>
        <v>4265.9654141279643</v>
      </c>
      <c r="E12" s="355">
        <f>IF(E4="x",' 1M - RES'!E62+'2M - SGS'!E74+'3M - LGS'!E74+'4M - SPS'!E74+'11M - LPS'!E74+' LI 1M - RES'!E62+'LI 2M - SGS'!E74+'LI 3M - LGS'!E74+'LI 4M - SPS'!E74+'LI 11M - LPS'!E74+'Biz DRENE'!E82+'Biz DRENE'!E83+'Biz DRENE'!E84+'Biz DRENE'!E85+'Res DRENE'!E23,0)</f>
        <v>28688.921544670429</v>
      </c>
      <c r="F12" s="355">
        <f>IF(F4="x",' 1M - RES'!F62+'2M - SGS'!F74+'3M - LGS'!F74+'4M - SPS'!F74+'11M - LPS'!F74+' LI 1M - RES'!F62+'LI 2M - SGS'!F74+'LI 3M - LGS'!F74+'LI 4M - SPS'!F74+'LI 11M - LPS'!F74+'Biz DRENE'!F82+'Biz DRENE'!F83+'Biz DRENE'!F84+'Biz DRENE'!F85+'Res DRENE'!F23,0)</f>
        <v>76230.242929217027</v>
      </c>
      <c r="G12" s="355">
        <f>IF(G4="x",' 1M - RES'!G62+'2M - SGS'!G74+'3M - LGS'!G74+'4M - SPS'!G74+'11M - LPS'!G74+' LI 1M - RES'!G62+'LI 2M - SGS'!G74+'LI 3M - LGS'!G74+'LI 4M - SPS'!G74+'LI 11M - LPS'!G74+'Biz DRENE'!G82+'Biz DRENE'!G83+'Biz DRENE'!G84+'Biz DRENE'!G85+'Res DRENE'!G23,0)</f>
        <v>183327.18287428509</v>
      </c>
      <c r="H12" s="355">
        <f>IF(H4="x",' 1M - RES'!H62+'2M - SGS'!H74+'3M - LGS'!H74+'4M - SPS'!H74+'11M - LPS'!H74+' LI 1M - RES'!H62+'LI 2M - SGS'!H74+'LI 3M - LGS'!H74+'LI 4M - SPS'!H74+'LI 11M - LPS'!H74+'Biz DRENE'!H82+'Biz DRENE'!H83+'Biz DRENE'!H84+'Biz DRENE'!H85+'Res DRENE'!H23,0)</f>
        <v>581379.37581702205</v>
      </c>
      <c r="I12" s="355">
        <f>IF(I4="x",' 1M - RES'!I62+'2M - SGS'!I74+'3M - LGS'!I74+'4M - SPS'!I74+'11M - LPS'!I74+' LI 1M - RES'!I62+'LI 2M - SGS'!I74+'LI 3M - LGS'!I74+'LI 4M - SPS'!I74+'LI 11M - LPS'!I74+'Biz DRENE'!I82+'Biz DRENE'!I83+'Biz DRENE'!I84+'Biz DRENE'!I85+'Res DRENE'!I23,0)</f>
        <v>1265578.1875054319</v>
      </c>
      <c r="J12" s="355">
        <f>IF(J4="x",' 1M - RES'!J62+'2M - SGS'!J74+'3M - LGS'!J74+'4M - SPS'!J74+'11M - LPS'!J74+' LI 1M - RES'!J62+'LI 2M - SGS'!J74+'LI 3M - LGS'!J74+'LI 4M - SPS'!J74+'LI 11M - LPS'!J74+'Biz DRENE'!J82+'Biz DRENE'!J83+'Biz DRENE'!J84+'Biz DRENE'!J85+'Res DRENE'!J23,0)</f>
        <v>2050256.8086884464</v>
      </c>
      <c r="K12" s="355">
        <f>IF(K4="x",' 1M - RES'!K62+'2M - SGS'!K74+'3M - LGS'!K74+'4M - SPS'!K74+'11M - LPS'!K74+' LI 1M - RES'!K62+'LI 2M - SGS'!K74+'LI 3M - LGS'!K74+'LI 4M - SPS'!K74+'LI 11M - LPS'!K74+'Biz DRENE'!K82+'Biz DRENE'!K83+'Biz DRENE'!K84+'Biz DRENE'!K85+'Res DRENE'!K23,0)</f>
        <v>2620818.207359829</v>
      </c>
      <c r="L12" s="355">
        <f>IF(L4="x",' 1M - RES'!L62+'2M - SGS'!L74+'3M - LGS'!L74+'4M - SPS'!L74+'11M - LPS'!L74+' LI 1M - RES'!L62+'LI 2M - SGS'!L74+'LI 3M - LGS'!L74+'LI 4M - SPS'!L74+'LI 11M - LPS'!L74+'Biz DRENE'!L82+'Biz DRENE'!L83+'Biz DRENE'!L84+'Biz DRENE'!L85+'Res DRENE'!L23,0)</f>
        <v>2887334.4865906034</v>
      </c>
      <c r="M12" s="355">
        <f>IF(M4="x",' 1M - RES'!M62+'2M - SGS'!M74+'3M - LGS'!M74+'4M - SPS'!M74+'11M - LPS'!M74+' LI 1M - RES'!M62+'LI 2M - SGS'!M74+'LI 3M - LGS'!M74+'LI 4M - SPS'!M74+'LI 11M - LPS'!M74+'Biz DRENE'!M82+'Biz DRENE'!M83+'Biz DRENE'!M84+'Biz DRENE'!M85+'Res DRENE'!M23,0)</f>
        <v>3201721.8331689285</v>
      </c>
      <c r="N12" s="355">
        <f>IF(N4="x",' 1M - RES'!N62+'2M - SGS'!N74+'3M - LGS'!N74+'4M - SPS'!N74+'11M - LPS'!N74+' LI 1M - RES'!N62+'LI 2M - SGS'!N74+'LI 3M - LGS'!N74+'LI 4M - SPS'!N74+'LI 11M - LPS'!N74+'Biz DRENE'!N82+'Biz DRENE'!N83+'Biz DRENE'!N84+'Biz DRENE'!N85+'Res DRENE'!N23,0)</f>
        <v>3688693.79618234</v>
      </c>
      <c r="O12" s="355">
        <f>IF(O4="x",' 1M - RES'!O62+'2M - SGS'!O74+'3M - LGS'!O74+'4M - SPS'!O74+'11M - LPS'!O74+' LI 1M - RES'!O62+'LI 2M - SGS'!O74+'LI 3M - LGS'!O74+'LI 4M - SPS'!O74+'LI 11M - LPS'!O74+'Biz DRENE'!O82+'Biz DRENE'!O83+'Biz DRENE'!O84+'Biz DRENE'!O85+'Res DRENE'!O23,0)</f>
        <v>4266988.4132129662</v>
      </c>
      <c r="P12" s="355">
        <f>IF(P4="x",' 1M - RES'!P62+'2M - SGS'!P74+'3M - LGS'!P74+'4M - SPS'!P74+'11M - LPS'!P74+' LI 1M - RES'!P62+'LI 2M - SGS'!P74+'LI 3M - LGS'!P74+'LI 4M - SPS'!P74+'LI 11M - LPS'!P74+'Biz DRENE'!P82+'Biz DRENE'!P83+'Biz DRENE'!P84+'Biz DRENE'!P85+'Res DRENE'!P23,0)</f>
        <v>4738021.8133903723</v>
      </c>
      <c r="Q12" s="355">
        <f>IF(Q4="x",' 1M - RES'!Q62+'2M - SGS'!Q74+'3M - LGS'!Q74+'4M - SPS'!Q74+'11M - LPS'!Q74+' LI 1M - RES'!Q62+'LI 2M - SGS'!Q74+'LI 3M - LGS'!Q74+'LI 4M - SPS'!Q74+'LI 11M - LPS'!Q74+'Biz DRENE'!Q82+'Biz DRENE'!Q83+'Biz DRENE'!Q84+'Biz DRENE'!Q85+'Res DRENE'!Q23,0)</f>
        <v>5200339.3692410868</v>
      </c>
      <c r="R12" s="355">
        <f>IF(R4="x",' 1M - RES'!R62+'2M - SGS'!R74+'3M - LGS'!R74+'4M - SPS'!R74+'11M - LPS'!R74+' LI 1M - RES'!R62+'LI 2M - SGS'!R74+'LI 3M - LGS'!R74+'LI 4M - SPS'!R74+'LI 11M - LPS'!R74+'Biz DRENE'!R82+'Biz DRENE'!R83+'Biz DRENE'!R84+'Biz DRENE'!R85+'Res DRENE'!R23,0)</f>
        <v>5613452.5671391711</v>
      </c>
      <c r="S12" s="355">
        <f>IF(S4="x",' 1M - RES'!S62+'2M - SGS'!S74+'3M - LGS'!S74+'4M - SPS'!S74+'11M - LPS'!S74+' LI 1M - RES'!S62+'LI 2M - SGS'!S74+'LI 3M - LGS'!S74+'LI 4M - SPS'!S74+'LI 11M - LPS'!S74+'Biz DRENE'!S82+'Biz DRENE'!S83+'Biz DRENE'!S84+'Biz DRENE'!S85+'Res DRENE'!S23,0)</f>
        <v>6144683.3790447656</v>
      </c>
      <c r="T12" s="355">
        <f>IF(T4="x",' 1M - RES'!T62+'2M - SGS'!T74+'3M - LGS'!T74+'4M - SPS'!T74+'11M - LPS'!T74+' LI 1M - RES'!T62+'LI 2M - SGS'!T74+'LI 3M - LGS'!T74+'LI 4M - SPS'!T74+'LI 11M - LPS'!T74+'Biz DRENE'!T82+'Biz DRENE'!T83+'Biz DRENE'!T84+'Biz DRENE'!T85+'Res DRENE'!T23,0)</f>
        <v>0</v>
      </c>
      <c r="U12" s="355">
        <f>IF(U4="x",' 1M - RES'!U62+'2M - SGS'!U74+'3M - LGS'!U74+'4M - SPS'!U74+'11M - LPS'!U74+' LI 1M - RES'!U62+'LI 2M - SGS'!U74+'LI 3M - LGS'!U74+'LI 4M - SPS'!U74+'LI 11M - LPS'!U74+'Biz DRENE'!U82+'Biz DRENE'!U83+'Biz DRENE'!U84+'Biz DRENE'!U85+'Res DRENE'!U23,0)</f>
        <v>0</v>
      </c>
      <c r="V12" s="355">
        <f>IF(V4="x",' 1M - RES'!V62+'2M - SGS'!V74+'3M - LGS'!V74+'4M - SPS'!V74+'11M - LPS'!V74+' LI 1M - RES'!V62+'LI 2M - SGS'!V74+'LI 3M - LGS'!V74+'LI 4M - SPS'!V74+'LI 11M - LPS'!V74+'Biz DRENE'!V82+'Biz DRENE'!V83+'Biz DRENE'!V84+'Biz DRENE'!V85+'Res DRENE'!V23,0)</f>
        <v>0</v>
      </c>
      <c r="W12" s="355">
        <f>IF(W4="x",' 1M - RES'!W62+'2M - SGS'!W74+'3M - LGS'!W74+'4M - SPS'!W74+'11M - LPS'!W74+' LI 1M - RES'!W62+'LI 2M - SGS'!W74+'LI 3M - LGS'!W74+'LI 4M - SPS'!W74+'LI 11M - LPS'!W74+'Biz DRENE'!W82+'Biz DRENE'!W83+'Biz DRENE'!W84+'Biz DRENE'!W85+'Res DRENE'!W23,0)</f>
        <v>0</v>
      </c>
      <c r="X12" s="355">
        <f>IF(X4="x",' 1M - RES'!X62+'2M - SGS'!X74+'3M - LGS'!X74+'4M - SPS'!X74+'11M - LPS'!X74+' LI 1M - RES'!X62+'LI 2M - SGS'!X74+'LI 3M - LGS'!X74+'LI 4M - SPS'!X74+'LI 11M - LPS'!X74+'Biz DRENE'!X82+'Biz DRENE'!X83+'Biz DRENE'!X84+'Biz DRENE'!X85+'Res DRENE'!X23,0)</f>
        <v>0</v>
      </c>
      <c r="Y12" s="355">
        <f>IF(Y4="x",' 1M - RES'!Y62+'2M - SGS'!Y74+'3M - LGS'!Y74+'4M - SPS'!Y74+'11M - LPS'!Y74+' LI 1M - RES'!Y62+'LI 2M - SGS'!Y74+'LI 3M - LGS'!Y74+'LI 4M - SPS'!Y74+'LI 11M - LPS'!Y74+'Biz DRENE'!Y82+'Biz DRENE'!Y83+'Biz DRENE'!Y84+'Biz DRENE'!Y85+'Res DRENE'!Y23,0)</f>
        <v>0</v>
      </c>
      <c r="Z12" s="355">
        <f>IF(Z4="x",' 1M - RES'!Z62+'2M - SGS'!Z74+'3M - LGS'!Z74+'4M - SPS'!Z74+'11M - LPS'!Z74+' LI 1M - RES'!Z62+'LI 2M - SGS'!Z74+'LI 3M - LGS'!Z74+'LI 4M - SPS'!Z74+'LI 11M - LPS'!Z74+'Biz DRENE'!Z82+'Biz DRENE'!Z83+'Biz DRENE'!Z84+'Biz DRENE'!Z85+'Res DRENE'!Z23,0)</f>
        <v>0</v>
      </c>
      <c r="AA12" s="355">
        <f>IF(AA4="x",' 1M - RES'!AA62+'2M - SGS'!AA74+'3M - LGS'!AA74+'4M - SPS'!AA74+'11M - LPS'!AA74+' LI 1M - RES'!AA62+'LI 2M - SGS'!AA74+'LI 3M - LGS'!AA74+'LI 4M - SPS'!AA74+'LI 11M - LPS'!AA74+'Biz DRENE'!AA82+'Biz DRENE'!AA83+'Biz DRENE'!AA84+'Biz DRENE'!AA85+'Res DRENE'!AA23,0)</f>
        <v>0</v>
      </c>
      <c r="AB12" s="355">
        <f>IF(AB4="x",' 1M - RES'!AB62+'2M - SGS'!AB74+'3M - LGS'!AB74+'4M - SPS'!AB74+'11M - LPS'!AB74+' LI 1M - RES'!AB62+'LI 2M - SGS'!AB74+'LI 3M - LGS'!AB74+'LI 4M - SPS'!AB74+'LI 11M - LPS'!AB74+'Biz DRENE'!AB82+'Biz DRENE'!AB83+'Biz DRENE'!AB84+'Biz DRENE'!AB85+'Res DRENE'!AB23,0)</f>
        <v>0</v>
      </c>
      <c r="AC12" s="355">
        <f>IF(AC4="x",' 1M - RES'!AC62+'2M - SGS'!AC74+'3M - LGS'!AC74+'4M - SPS'!AC74+'11M - LPS'!AC74+' LI 1M - RES'!AC62+'LI 2M - SGS'!AC74+'LI 3M - LGS'!AC74+'LI 4M - SPS'!AC74+'LI 11M - LPS'!AC74+'Biz DRENE'!AC82+'Biz DRENE'!AC83+'Biz DRENE'!AC84+'Biz DRENE'!AC85+'Res DRENE'!AC23,0)</f>
        <v>0</v>
      </c>
      <c r="AD12" s="355">
        <f>IF(AD4="x",' 1M - RES'!AD62+'2M - SGS'!AD74+'3M - LGS'!AD74+'4M - SPS'!AD74+'11M - LPS'!AD74+' LI 1M - RES'!AD62+'LI 2M - SGS'!AD74+'LI 3M - LGS'!AD74+'LI 4M - SPS'!AD74+'LI 11M - LPS'!AD74+'Biz DRENE'!AD82+'Biz DRENE'!AD83+'Biz DRENE'!AD84+'Biz DRENE'!AD85+'Res DRENE'!AD23,0)</f>
        <v>0</v>
      </c>
      <c r="AE12" s="355">
        <f>IF(AE4="x",' 1M - RES'!AE62+'2M - SGS'!AE74+'3M - LGS'!AE74+'4M - SPS'!AE74+'11M - LPS'!AE74+' LI 1M - RES'!AE62+'LI 2M - SGS'!AE74+'LI 3M - LGS'!AE74+'LI 4M - SPS'!AE74+'LI 11M - LPS'!AE74+'Biz DRENE'!AE82+'Biz DRENE'!AE83+'Biz DRENE'!AE84+'Biz DRENE'!AE85+'Res DRENE'!AE23,0)</f>
        <v>0</v>
      </c>
      <c r="AF12" s="355">
        <f>IF(AF4="x",' 1M - RES'!AF62+'2M - SGS'!AF74+'3M - LGS'!AF74+'4M - SPS'!AF74+'11M - LPS'!AF74+' LI 1M - RES'!AF62+'LI 2M - SGS'!AF74+'LI 3M - LGS'!AF74+'LI 4M - SPS'!AF74+'LI 11M - LPS'!AF74+'Biz DRENE'!AF82+'Biz DRENE'!AF83+'Biz DRENE'!AF84+'Biz DRENE'!AF85+'Res DRENE'!AF23,0)</f>
        <v>0</v>
      </c>
      <c r="AG12" s="355">
        <f>IF(AG4="x",' 1M - RES'!AG62+'2M - SGS'!AG74+'3M - LGS'!AG74+'4M - SPS'!AG74+'11M - LPS'!AG74+' LI 1M - RES'!AG62+'LI 2M - SGS'!AG74+'LI 3M - LGS'!AG74+'LI 4M - SPS'!AG74+'LI 11M - LPS'!AG74+'Biz DRENE'!AG82+'Biz DRENE'!AG83+'Biz DRENE'!AG84+'Biz DRENE'!AG85+'Res DRENE'!AG23,0)</f>
        <v>0</v>
      </c>
      <c r="AH12" s="355">
        <f>IF(AH4="x",' 1M - RES'!AH62+'2M - SGS'!AH74+'3M - LGS'!AH74+'4M - SPS'!AH74+'11M - LPS'!AH74+' LI 1M - RES'!AH62+'LI 2M - SGS'!AH74+'LI 3M - LGS'!AH74+'LI 4M - SPS'!AH74+'LI 11M - LPS'!AH74+'Biz DRENE'!AH82+'Biz DRENE'!AH83+'Biz DRENE'!AH84+'Biz DRENE'!AH85+'Res DRENE'!AH23,0)</f>
        <v>0</v>
      </c>
      <c r="AI12" s="355">
        <f>IF(AI4="x",' 1M - RES'!AI62+'2M - SGS'!AI74+'3M - LGS'!AI74+'4M - SPS'!AI74+'11M - LPS'!AI74+' LI 1M - RES'!AI62+'LI 2M - SGS'!AI74+'LI 3M - LGS'!AI74+'LI 4M - SPS'!AI74+'LI 11M - LPS'!AI74+'Biz DRENE'!AI82+'Biz DRENE'!AI83+'Biz DRENE'!AI84+'Biz DRENE'!AI85+'Res DRENE'!AI23,0)</f>
        <v>0</v>
      </c>
      <c r="AJ12" s="355">
        <f>IF(AJ4="x",' 1M - RES'!AJ62+'2M - SGS'!AJ74+'3M - LGS'!AJ74+'4M - SPS'!AJ74+'11M - LPS'!AJ74+' LI 1M - RES'!AJ62+'LI 2M - SGS'!AJ74+'LI 3M - LGS'!AJ74+'LI 4M - SPS'!AJ74+'LI 11M - LPS'!AJ74+'Biz DRENE'!AJ82+'Biz DRENE'!AJ83+'Biz DRENE'!AJ84+'Biz DRENE'!AJ85+'Res DRENE'!AJ23,0)</f>
        <v>0</v>
      </c>
      <c r="AK12" s="355">
        <f>IF(AK4="x",' 1M - RES'!AK62+'2M - SGS'!AK74+'3M - LGS'!AK74+'4M - SPS'!AK74+'11M - LPS'!AK74+' LI 1M - RES'!AK62+'LI 2M - SGS'!AK74+'LI 3M - LGS'!AK74+'LI 4M - SPS'!AK74+'LI 11M - LPS'!AK74+'Biz DRENE'!AK82+'Biz DRENE'!AK83+'Biz DRENE'!AK84+'Biz DRENE'!AK85+'Res DRENE'!AK23,0)</f>
        <v>0</v>
      </c>
      <c r="AL12" s="355">
        <f>IF(AL4="x",' 1M - RES'!AL62+'2M - SGS'!AL74+'3M - LGS'!AL74+'4M - SPS'!AL74+'11M - LPS'!AL74+' LI 1M - RES'!AL62+'LI 2M - SGS'!AL74+'LI 3M - LGS'!AL74+'LI 4M - SPS'!AL74+'LI 11M - LPS'!AL74+'Biz DRENE'!AL82+'Biz DRENE'!AL83+'Biz DRENE'!AL84+'Biz DRENE'!AL85+'Res DRENE'!AL23,0)</f>
        <v>0</v>
      </c>
      <c r="AM12" s="355">
        <f>IF(AM4="x",' 1M - RES'!AM62+'2M - SGS'!AM74+'3M - LGS'!AM74+'4M - SPS'!AM74+'11M - LPS'!AM74+' LI 1M - RES'!AM62+'LI 2M - SGS'!AM74+'LI 3M - LGS'!AM74+'LI 4M - SPS'!AM74+'LI 11M - LPS'!AM74+'Biz DRENE'!AM82+'Biz DRENE'!AM83+'Biz DRENE'!AM84+'Biz DRENE'!AM85+'Res DRENE'!AM23,0)</f>
        <v>0</v>
      </c>
      <c r="AN12" s="355">
        <f>IF(AN4="x",' 1M - RES'!AN62+'2M - SGS'!AN74+'3M - LGS'!AN74+'4M - SPS'!AN74+'11M - LPS'!AN74+' LI 1M - RES'!AN62+'LI 2M - SGS'!AN74+'LI 3M - LGS'!AN74+'LI 4M - SPS'!AN74+'LI 11M - LPS'!AN74+'Biz DRENE'!AN82+'Biz DRENE'!AN83+'Biz DRENE'!AN84+'Biz DRENE'!AN85+'Res DRENE'!AN23,0)</f>
        <v>0</v>
      </c>
      <c r="AO12" s="355">
        <f>IF(AO4="x",' 1M - RES'!AO62+'2M - SGS'!AO74+'3M - LGS'!AO74+'4M - SPS'!AO74+'11M - LPS'!AO74+' LI 1M - RES'!AO62+'LI 2M - SGS'!AO74+'LI 3M - LGS'!AO74+'LI 4M - SPS'!AO74+'LI 11M - LPS'!AO74+'Biz DRENE'!AO82+'Biz DRENE'!AO83+'Biz DRENE'!AO84+'Biz DRENE'!AO85+'Res DRENE'!AO23,0)</f>
        <v>0</v>
      </c>
      <c r="AP12" s="355">
        <f>IF(AP4="x",' 1M - RES'!AP62+'2M - SGS'!AP74+'3M - LGS'!AP74+'4M - SPS'!AP74+'11M - LPS'!AP74+' LI 1M - RES'!AP62+'LI 2M - SGS'!AP74+'LI 3M - LGS'!AP74+'LI 4M - SPS'!AP74+'LI 11M - LPS'!AP74+'Biz DRENE'!AP82+'Biz DRENE'!AP83+'Biz DRENE'!AP84+'Biz DRENE'!AP85+'Res DRENE'!AP23,0)</f>
        <v>0</v>
      </c>
      <c r="AQ12" s="355">
        <f>IF(AQ4="x",' 1M - RES'!AQ62+'2M - SGS'!AQ74+'3M - LGS'!AQ74+'4M - SPS'!AQ74+'11M - LPS'!AQ74+' LI 1M - RES'!AQ62+'LI 2M - SGS'!AQ74+'LI 3M - LGS'!AQ74+'LI 4M - SPS'!AQ74+'LI 11M - LPS'!AQ74+'Biz DRENE'!AQ82+'Biz DRENE'!AQ83+'Biz DRENE'!AQ84+'Biz DRENE'!AQ85+'Res DRENE'!AQ23,0)</f>
        <v>0</v>
      </c>
      <c r="AR12" s="355">
        <f>IF(AR4="x",' 1M - RES'!AR62+'2M - SGS'!AR74+'3M - LGS'!AR74+'4M - SPS'!AR74+'11M - LPS'!AR74+' LI 1M - RES'!AR62+'LI 2M - SGS'!AR74+'LI 3M - LGS'!AR74+'LI 4M - SPS'!AR74+'LI 11M - LPS'!AR74+'Biz DRENE'!AR82+'Biz DRENE'!AR83+'Biz DRENE'!AR84+'Biz DRENE'!AR85+'Res DRENE'!AR23,0)</f>
        <v>0</v>
      </c>
      <c r="AS12" s="355">
        <f>IF(AS4="x",' 1M - RES'!AS62+'2M - SGS'!AS74+'3M - LGS'!AS74+'4M - SPS'!AS74+'11M - LPS'!AS74+' LI 1M - RES'!AS62+'LI 2M - SGS'!AS74+'LI 3M - LGS'!AS74+'LI 4M - SPS'!AS74+'LI 11M - LPS'!AS74+'Biz DRENE'!AS82+'Biz DRENE'!AS83+'Biz DRENE'!AS84+'Biz DRENE'!AS85+'Res DRENE'!AS23,0)</f>
        <v>0</v>
      </c>
      <c r="AT12" s="355">
        <f>IF(AT4="x",' 1M - RES'!AT62+'2M - SGS'!AT74+'3M - LGS'!AT74+'4M - SPS'!AT74+'11M - LPS'!AT74+' LI 1M - RES'!AT62+'LI 2M - SGS'!AT74+'LI 3M - LGS'!AT74+'LI 4M - SPS'!AT74+'LI 11M - LPS'!AT74+'Biz DRENE'!AT82+'Biz DRENE'!AT83+'Biz DRENE'!AT84+'Biz DRENE'!AT85+'Res DRENE'!AT23,0)</f>
        <v>0</v>
      </c>
      <c r="AU12" s="355">
        <f>IF(AU4="x",' 1M - RES'!AU62+'2M - SGS'!AU74+'3M - LGS'!AU74+'4M - SPS'!AU74+'11M - LPS'!AU74+' LI 1M - RES'!AU62+'LI 2M - SGS'!AU74+'LI 3M - LGS'!AU74+'LI 4M - SPS'!AU74+'LI 11M - LPS'!AU74+'Biz DRENE'!AU82+'Biz DRENE'!AU83+'Biz DRENE'!AU84+'Biz DRENE'!AU85+'Res DRENE'!AU23,0)</f>
        <v>0</v>
      </c>
      <c r="AV12" s="355">
        <f>IF(AV4="x",' 1M - RES'!AV62+'2M - SGS'!AV74+'3M - LGS'!AV74+'4M - SPS'!AV74+'11M - LPS'!AV74+' LI 1M - RES'!AV62+'LI 2M - SGS'!AV74+'LI 3M - LGS'!AV74+'LI 4M - SPS'!AV74+'LI 11M - LPS'!AV74+'Biz DRENE'!AV82+'Biz DRENE'!AV83+'Biz DRENE'!AV84+'Biz DRENE'!AV85+'Res DRENE'!AV23,0)</f>
        <v>0</v>
      </c>
      <c r="AW12" s="355">
        <f>IF(AW4="x",' 1M - RES'!AW62+'2M - SGS'!AW74+'3M - LGS'!AW74+'4M - SPS'!AW74+'11M - LPS'!AW74+' LI 1M - RES'!AW62+'LI 2M - SGS'!AW74+'LI 3M - LGS'!AW74+'LI 4M - SPS'!AW74+'LI 11M - LPS'!AW74+'Biz DRENE'!AW82+'Biz DRENE'!AW83+'Biz DRENE'!AW84+'Biz DRENE'!AW85+'Res DRENE'!AW23,0)</f>
        <v>0</v>
      </c>
      <c r="AX12" s="355">
        <f>IF(AX4="x",' 1M - RES'!AX62+'2M - SGS'!AX74+'3M - LGS'!AX74+'4M - SPS'!AX74+'11M - LPS'!AX74+' LI 1M - RES'!AX62+'LI 2M - SGS'!AX74+'LI 3M - LGS'!AX74+'LI 4M - SPS'!AX74+'LI 11M - LPS'!AX74+'Biz DRENE'!AX82+'Biz DRENE'!AX83+'Biz DRENE'!AX84+'Biz DRENE'!AX85+'Res DRENE'!AX23,0)</f>
        <v>0</v>
      </c>
      <c r="AY12" s="355">
        <f>IF(AY4="x",' 1M - RES'!AY62+'2M - SGS'!AY74+'3M - LGS'!AY74+'4M - SPS'!AY74+'11M - LPS'!AY74+' LI 1M - RES'!AY62+'LI 2M - SGS'!AY74+'LI 3M - LGS'!AY74+'LI 4M - SPS'!AY74+'LI 11M - LPS'!AY74+'Biz DRENE'!AY82+'Biz DRENE'!AY83+'Biz DRENE'!AY84+'Biz DRENE'!AY85+'Res DRENE'!AY23,0)</f>
        <v>0</v>
      </c>
      <c r="AZ12" s="355">
        <f>IF(AZ4="x",' 1M - RES'!AZ62+'2M - SGS'!AZ74+'3M - LGS'!AZ74+'4M - SPS'!AZ74+'11M - LPS'!AZ74+' LI 1M - RES'!AZ62+'LI 2M - SGS'!AZ74+'LI 3M - LGS'!AZ74+'LI 4M - SPS'!AZ74+'LI 11M - LPS'!AZ74+'Biz DRENE'!AZ82+'Biz DRENE'!AZ83+'Biz DRENE'!AZ84+'Biz DRENE'!AZ85+'Res DRENE'!AZ23,0)</f>
        <v>0</v>
      </c>
      <c r="BA12" s="355">
        <f>IF(BA4="x",' 1M - RES'!BA62+'2M - SGS'!BA74+'3M - LGS'!BA74+'4M - SPS'!BA74+'11M - LPS'!BA74+' LI 1M - RES'!BA62+'LI 2M - SGS'!BA74+'LI 3M - LGS'!BA74+'LI 4M - SPS'!BA74+'LI 11M - LPS'!BA74+'Biz DRENE'!BA82+'Biz DRENE'!BA83+'Biz DRENE'!BA84+'Biz DRENE'!BA85+'Res DRENE'!BA23,0)</f>
        <v>0</v>
      </c>
      <c r="BB12" s="355">
        <f>IF(BB4="x",' 1M - RES'!BB62+'2M - SGS'!BB74+'3M - LGS'!BB74+'4M - SPS'!BB74+'11M - LPS'!BB74+' LI 1M - RES'!BB62+'LI 2M - SGS'!BB74+'LI 3M - LGS'!BB74+'LI 4M - SPS'!BB74+'LI 11M - LPS'!BB74+'Biz DRENE'!BB82+'Biz DRENE'!BB83+'Biz DRENE'!BB84+'Biz DRENE'!BB85+'Res DRENE'!BB23,0)</f>
        <v>0</v>
      </c>
      <c r="BC12" s="355">
        <f>IF(BC4="x",' 1M - RES'!BC62+'2M - SGS'!BC74+'3M - LGS'!BC74+'4M - SPS'!BC74+'11M - LPS'!BC74+' LI 1M - RES'!BC62+'LI 2M - SGS'!BC74+'LI 3M - LGS'!BC74+'LI 4M - SPS'!BC74+'LI 11M - LPS'!BC74+'Biz DRENE'!BC82+'Biz DRENE'!BC83+'Biz DRENE'!BC84+'Biz DRENE'!BC85+'Res DRENE'!BC23,0)</f>
        <v>0</v>
      </c>
      <c r="BD12" s="355">
        <f>IF(BD4="x",' 1M - RES'!BD62+'2M - SGS'!BD74+'3M - LGS'!BD74+'4M - SPS'!BD74+'11M - LPS'!BD74+' LI 1M - RES'!BD62+'LI 2M - SGS'!BD74+'LI 3M - LGS'!BD74+'LI 4M - SPS'!BD74+'LI 11M - LPS'!BD74+'Biz DRENE'!BD82+'Biz DRENE'!BD83+'Biz DRENE'!BD84+'Biz DRENE'!BD85+'Res DRENE'!BD23,0)</f>
        <v>0</v>
      </c>
      <c r="BE12" s="355">
        <f>IF(BE4="x",' 1M - RES'!BE62+'2M - SGS'!BE74+'3M - LGS'!BE74+'4M - SPS'!BE74+'11M - LPS'!BE74+' LI 1M - RES'!BE62+'LI 2M - SGS'!BE74+'LI 3M - LGS'!BE74+'LI 4M - SPS'!BE74+'LI 11M - LPS'!BE74+'Biz DRENE'!BE82+'Biz DRENE'!BE83+'Biz DRENE'!BE84+'Biz DRENE'!BE85+'Res DRENE'!BE23,0)</f>
        <v>0</v>
      </c>
      <c r="BF12" s="355">
        <f>IF(BF4="x",' 1M - RES'!BF62+'2M - SGS'!BF74+'3M - LGS'!BF74+'4M - SPS'!BF74+'11M - LPS'!BF74+' LI 1M - RES'!BF62+'LI 2M - SGS'!BF74+'LI 3M - LGS'!BF74+'LI 4M - SPS'!BF74+'LI 11M - LPS'!BF74+'Biz DRENE'!BF82+'Biz DRENE'!BF83+'Biz DRENE'!BF84+'Biz DRENE'!BF85+'Res DRENE'!BF23,0)</f>
        <v>0</v>
      </c>
      <c r="BG12" s="355">
        <f>IF(BG4="x",' 1M - RES'!BG62+'2M - SGS'!BG74+'3M - LGS'!BG74+'4M - SPS'!BG74+'11M - LPS'!BG74+' LI 1M - RES'!BG62+'LI 2M - SGS'!BG74+'LI 3M - LGS'!BG74+'LI 4M - SPS'!BG74+'LI 11M - LPS'!BG74+'Biz DRENE'!BG82+'Biz DRENE'!BG83+'Biz DRENE'!BG84+'Biz DRENE'!BG85+'Res DRENE'!BG23,0)</f>
        <v>0</v>
      </c>
      <c r="BH12" s="355">
        <f>IF(BH4="x",' 1M - RES'!BH62+'2M - SGS'!BH74+'3M - LGS'!BH74+'4M - SPS'!BH74+'11M - LPS'!BH74+' LI 1M - RES'!BH62+'LI 2M - SGS'!BH74+'LI 3M - LGS'!BH74+'LI 4M - SPS'!BH74+'LI 11M - LPS'!BH74+'Biz DRENE'!BH82+'Biz DRENE'!BH83+'Biz DRENE'!BH84+'Biz DRENE'!BH85+'Res DRENE'!BH23,0)</f>
        <v>0</v>
      </c>
      <c r="BI12" s="355">
        <f>IF(BI4="x",' 1M - RES'!BI62+'2M - SGS'!BI74+'3M - LGS'!BI74+'4M - SPS'!BI74+'11M - LPS'!BI74+' LI 1M - RES'!BI62+'LI 2M - SGS'!BI74+'LI 3M - LGS'!BI74+'LI 4M - SPS'!BI74+'LI 11M - LPS'!BI74+'Biz DRENE'!BI82+'Biz DRENE'!BI83+'Biz DRENE'!BI84+'Biz DRENE'!BI85+'Res DRENE'!BI23,0)</f>
        <v>0</v>
      </c>
      <c r="BJ12" s="355">
        <f>IF(BJ4="x",' 1M - RES'!BJ62+'2M - SGS'!BJ74+'3M - LGS'!BJ74+'4M - SPS'!BJ74+'11M - LPS'!BJ74+' LI 1M - RES'!BJ62+'LI 2M - SGS'!BJ74+'LI 3M - LGS'!BJ74+'LI 4M - SPS'!BJ74+'LI 11M - LPS'!BJ74+'Biz DRENE'!BJ82+'Biz DRENE'!BJ83+'Biz DRENE'!BJ84+'Biz DRENE'!BJ85+'Res DRENE'!BJ23,0)</f>
        <v>0</v>
      </c>
      <c r="BK12" s="355">
        <f>IF(BK4="x",' 1M - RES'!BK62+'2M - SGS'!BK74+'3M - LGS'!BK74+'4M - SPS'!BK74+'11M - LPS'!BK74+' LI 1M - RES'!BK62+'LI 2M - SGS'!BK74+'LI 3M - LGS'!BK74+'LI 4M - SPS'!BK74+'LI 11M - LPS'!BK74+'Biz DRENE'!BK82+'Biz DRENE'!BK83+'Biz DRENE'!BK84+'Biz DRENE'!BK85+'Res DRENE'!BK23,0)</f>
        <v>0</v>
      </c>
      <c r="BL12" s="355">
        <f>IF(BL4="x",' 1M - RES'!BL62+'2M - SGS'!BL74+'3M - LGS'!BL74+'4M - SPS'!BL74+'11M - LPS'!BL74+' LI 1M - RES'!BL62+'LI 2M - SGS'!BL74+'LI 3M - LGS'!BL74+'LI 4M - SPS'!BL74+'LI 11M - LPS'!BL74+'Biz DRENE'!BL82+'Biz DRENE'!BL83+'Biz DRENE'!BL84+'Biz DRENE'!BL85+'Res DRENE'!BL23,0)</f>
        <v>0</v>
      </c>
      <c r="BM12" s="355">
        <f>IF(BM4="x",' 1M - RES'!BM62+'2M - SGS'!BM74+'3M - LGS'!BM74+'4M - SPS'!BM74+'11M - LPS'!BM74+' LI 1M - RES'!BM62+'LI 2M - SGS'!BM74+'LI 3M - LGS'!BM74+'LI 4M - SPS'!BM74+'LI 11M - LPS'!BM74+'Biz DRENE'!BM82+'Biz DRENE'!BM83+'Biz DRENE'!BM84+'Biz DRENE'!BM85+'Res DRENE'!BM23,0)</f>
        <v>0</v>
      </c>
      <c r="BN12" s="355">
        <f>IF(BN4="x",' 1M - RES'!BN62+'2M - SGS'!BN74+'3M - LGS'!BN74+'4M - SPS'!BN74+'11M - LPS'!BN74+' LI 1M - RES'!BN62+'LI 2M - SGS'!BN74+'LI 3M - LGS'!BN74+'LI 4M - SPS'!BN74+'LI 11M - LPS'!BN74+'Biz DRENE'!BN82+'Biz DRENE'!BN83+'Biz DRENE'!BN84+'Biz DRENE'!BN85+'Res DRENE'!BN23,0)</f>
        <v>0</v>
      </c>
      <c r="BO12" s="355">
        <f>IF(BO4="x",' 1M - RES'!BO62+'2M - SGS'!BO74+'3M - LGS'!BO74+'4M - SPS'!BO74+'11M - LPS'!BO74+' LI 1M - RES'!BO62+'LI 2M - SGS'!BO74+'LI 3M - LGS'!BO74+'LI 4M - SPS'!BO74+'LI 11M - LPS'!BO74+'Biz DRENE'!BO82+'Biz DRENE'!BO83+'Biz DRENE'!BO84+'Biz DRENE'!BO85+'Res DRENE'!BO23,0)</f>
        <v>0</v>
      </c>
      <c r="BP12" s="355">
        <f>IF(BP4="x",' 1M - RES'!BP62+'2M - SGS'!BP74+'3M - LGS'!BP74+'4M - SPS'!BP74+'11M - LPS'!BP74+' LI 1M - RES'!BP62+'LI 2M - SGS'!BP74+'LI 3M - LGS'!BP74+'LI 4M - SPS'!BP74+'LI 11M - LPS'!BP74+'Biz DRENE'!BP82+'Biz DRENE'!BP83+'Biz DRENE'!BP84+'Biz DRENE'!BP85+'Res DRENE'!BP23,0)</f>
        <v>0</v>
      </c>
      <c r="BQ12" s="355">
        <f>IF(BQ4="x",' 1M - RES'!BQ62+'2M - SGS'!BQ74+'3M - LGS'!BQ74+'4M - SPS'!BQ74+'11M - LPS'!BQ74+' LI 1M - RES'!BQ62+'LI 2M - SGS'!BQ74+'LI 3M - LGS'!BQ74+'LI 4M - SPS'!BQ74+'LI 11M - LPS'!BQ74+'Biz DRENE'!BQ82+'Biz DRENE'!BQ83+'Biz DRENE'!BQ84+'Biz DRENE'!BQ85+'Res DRENE'!BQ23,0)</f>
        <v>0</v>
      </c>
      <c r="BR12" s="355">
        <f>IF(BR4="x",' 1M - RES'!BR62+'2M - SGS'!BR74+'3M - LGS'!BR74+'4M - SPS'!BR74+'11M - LPS'!BR74+' LI 1M - RES'!BR62+'LI 2M - SGS'!BR74+'LI 3M - LGS'!BR74+'LI 4M - SPS'!BR74+'LI 11M - LPS'!BR74+'Biz DRENE'!BR82+'Biz DRENE'!BR83+'Biz DRENE'!BR84+'Biz DRENE'!BR85+'Res DRENE'!BR23,0)</f>
        <v>0</v>
      </c>
      <c r="BS12" s="355">
        <f>IF(BS4="x",' 1M - RES'!BS62+'2M - SGS'!BS74+'3M - LGS'!BS74+'4M - SPS'!BS74+'11M - LPS'!BS74+' LI 1M - RES'!BS62+'LI 2M - SGS'!BS74+'LI 3M - LGS'!BS74+'LI 4M - SPS'!BS74+'LI 11M - LPS'!BS74+'Biz DRENE'!BS82+'Biz DRENE'!BS83+'Biz DRENE'!BS84+'Biz DRENE'!BS85+'Res DRENE'!BS23,0)</f>
        <v>0</v>
      </c>
      <c r="BT12" s="355">
        <f>IF(BT4="x",' 1M - RES'!BT62+'2M - SGS'!BT74+'3M - LGS'!BT74+'4M - SPS'!BT74+'11M - LPS'!BT74+' LI 1M - RES'!BT62+'LI 2M - SGS'!BT74+'LI 3M - LGS'!BT74+'LI 4M - SPS'!BT74+'LI 11M - LPS'!BT74+'Biz DRENE'!BT82+'Biz DRENE'!BT83+'Biz DRENE'!BT84+'Biz DRENE'!BT85+'Res DRENE'!BT23,0)</f>
        <v>0</v>
      </c>
      <c r="BU12" s="355">
        <f>IF(BU4="x",' 1M - RES'!BU62+'2M - SGS'!BU74+'3M - LGS'!BU74+'4M - SPS'!BU74+'11M - LPS'!BU74+' LI 1M - RES'!BU62+'LI 2M - SGS'!BU74+'LI 3M - LGS'!BU74+'LI 4M - SPS'!BU74+'LI 11M - LPS'!BU74+'Biz DRENE'!BU82+'Biz DRENE'!BU83+'Biz DRENE'!BU84+'Biz DRENE'!BU85+'Res DRENE'!BU23,0)</f>
        <v>0</v>
      </c>
      <c r="BV12" s="355">
        <f>IF(BV4="x",' 1M - RES'!BV62+'2M - SGS'!BV74+'3M - LGS'!BV74+'4M - SPS'!BV74+'11M - LPS'!BV74+' LI 1M - RES'!BV62+'LI 2M - SGS'!BV74+'LI 3M - LGS'!BV74+'LI 4M - SPS'!BV74+'LI 11M - LPS'!BV74+'Biz DRENE'!BV82+'Biz DRENE'!BV83+'Biz DRENE'!BV84+'Biz DRENE'!BV85+'Res DRENE'!BV23,0)</f>
        <v>0</v>
      </c>
      <c r="BW12" s="355">
        <f>IF(BW4="x",' 1M - RES'!BW62+'2M - SGS'!BW74+'3M - LGS'!BW74+'4M - SPS'!BW74+'11M - LPS'!BW74+' LI 1M - RES'!BW62+'LI 2M - SGS'!BW74+'LI 3M - LGS'!BW74+'LI 4M - SPS'!BW74+'LI 11M - LPS'!BW74+'Biz DRENE'!BW82+'Biz DRENE'!BW83+'Biz DRENE'!BW84+'Biz DRENE'!BW85+'Res DRENE'!BW23,0)</f>
        <v>0</v>
      </c>
      <c r="BX12" s="355">
        <f>IF(BX4="x",' 1M - RES'!BX62+'2M - SGS'!BX74+'3M - LGS'!BX74+'4M - SPS'!BX74+'11M - LPS'!BX74+' LI 1M - RES'!BX62+'LI 2M - SGS'!BX74+'LI 3M - LGS'!BX74+'LI 4M - SPS'!BX74+'LI 11M - LPS'!BX74+'Biz DRENE'!BX82+'Biz DRENE'!BX83+'Biz DRENE'!BX84+'Biz DRENE'!BX85+'Res DRENE'!BX23,0)</f>
        <v>0</v>
      </c>
      <c r="BY12" s="355">
        <f>IF(BY4="x",' 1M - RES'!BY62+'2M - SGS'!BY74+'3M - LGS'!BY74+'4M - SPS'!BY74+'11M - LPS'!BY74+' LI 1M - RES'!BY62+'LI 2M - SGS'!BY74+'LI 3M - LGS'!BY74+'LI 4M - SPS'!BY74+'LI 11M - LPS'!BY74+'Biz DRENE'!BY82+'Biz DRENE'!BY83+'Biz DRENE'!BY84+'Biz DRENE'!BY85+'Res DRENE'!BY23,0)</f>
        <v>0</v>
      </c>
      <c r="BZ12" s="355">
        <f>IF(BZ4="x",' 1M - RES'!BZ62+'2M - SGS'!BZ74+'3M - LGS'!BZ74+'4M - SPS'!BZ74+'11M - LPS'!BZ74+' LI 1M - RES'!BZ62+'LI 2M - SGS'!BZ74+'LI 3M - LGS'!BZ74+'LI 4M - SPS'!BZ74+'LI 11M - LPS'!BZ74+'Biz DRENE'!BZ82+'Biz DRENE'!BZ83+'Biz DRENE'!BZ84+'Biz DRENE'!BZ85+'Res DRENE'!BZ23,0)</f>
        <v>0</v>
      </c>
      <c r="CA12" s="355">
        <f>IF(CA4="x",' 1M - RES'!CA62+'2M - SGS'!CA74+'3M - LGS'!CA74+'4M - SPS'!CA74+'11M - LPS'!CA74+' LI 1M - RES'!CA62+'LI 2M - SGS'!CA74+'LI 3M - LGS'!CA74+'LI 4M - SPS'!CA74+'LI 11M - LPS'!CA74+'Biz DRENE'!CA82+'Biz DRENE'!CA83+'Biz DRENE'!CA84+'Biz DRENE'!CA85+'Res DRENE'!CA23,0)</f>
        <v>0</v>
      </c>
      <c r="CB12" s="355">
        <f>IF(CB4="x",' 1M - RES'!CB62+'2M - SGS'!CB74+'3M - LGS'!CB74+'4M - SPS'!CB74+'11M - LPS'!CB74+' LI 1M - RES'!CB62+'LI 2M - SGS'!CB74+'LI 3M - LGS'!CB74+'LI 4M - SPS'!CB74+'LI 11M - LPS'!CB74+'Biz DRENE'!CB82+'Biz DRENE'!CB83+'Biz DRENE'!CB84+'Biz DRENE'!CB85+'Res DRENE'!CB23,0)</f>
        <v>0</v>
      </c>
      <c r="CC12" s="355">
        <f>IF(CC4="x",' 1M - RES'!CC62+'2M - SGS'!CC74+'3M - LGS'!CC74+'4M - SPS'!CC74+'11M - LPS'!CC74+' LI 1M - RES'!CC62+'LI 2M - SGS'!CC74+'LI 3M - LGS'!CC74+'LI 4M - SPS'!CC74+'LI 11M - LPS'!CC74+'Biz DRENE'!CC82+'Biz DRENE'!CC83+'Biz DRENE'!CC84+'Biz DRENE'!CC85+'Res DRENE'!CC23,0)</f>
        <v>0</v>
      </c>
      <c r="CD12" s="355">
        <f>IF(CD4="x",' 1M - RES'!CD62+'2M - SGS'!CD74+'3M - LGS'!CD74+'4M - SPS'!CD74+'11M - LPS'!CD74+' LI 1M - RES'!CD62+'LI 2M - SGS'!CD74+'LI 3M - LGS'!CD74+'LI 4M - SPS'!CD74+'LI 11M - LPS'!CD74+'Biz DRENE'!CD82+'Biz DRENE'!CD83+'Biz DRENE'!CD84+'Biz DRENE'!CD85+'Res DRENE'!CD23,0)</f>
        <v>0</v>
      </c>
      <c r="CE12" s="355">
        <f>IF(CE4="x",' 1M - RES'!CE62+'2M - SGS'!CE74+'3M - LGS'!CE74+'4M - SPS'!CE74+'11M - LPS'!CE74+' LI 1M - RES'!CE62+'LI 2M - SGS'!CE74+'LI 3M - LGS'!CE74+'LI 4M - SPS'!CE74+'LI 11M - LPS'!CE74+'Biz DRENE'!CE82+'Biz DRENE'!CE83+'Biz DRENE'!CE84+'Biz DRENE'!CE85+'Res DRENE'!CE23,0)</f>
        <v>0</v>
      </c>
      <c r="CF12" s="355">
        <f>IF(CF4="x",' 1M - RES'!CF62+'2M - SGS'!CF74+'3M - LGS'!CF74+'4M - SPS'!CF74+'11M - LPS'!CF74+' LI 1M - RES'!CF62+'LI 2M - SGS'!CF74+'LI 3M - LGS'!CF74+'LI 4M - SPS'!CF74+'LI 11M - LPS'!CF74+'Biz DRENE'!CF82+'Biz DRENE'!CF83+'Biz DRENE'!CF84+'Biz DRENE'!CF85+'Res DRENE'!CF23,0)</f>
        <v>0</v>
      </c>
      <c r="CG12" s="355">
        <f>IF(CG4="x",' 1M - RES'!CG62+'2M - SGS'!CG74+'3M - LGS'!CG74+'4M - SPS'!CG74+'11M - LPS'!CG74+' LI 1M - RES'!CG62+'LI 2M - SGS'!CG74+'LI 3M - LGS'!CG74+'LI 4M - SPS'!CG74+'LI 11M - LPS'!CG74+'Biz DRENE'!CG82+'Biz DRENE'!CG83+'Biz DRENE'!CG84+'Biz DRENE'!CG85+'Res DRENE'!CG23,0)</f>
        <v>0</v>
      </c>
      <c r="CH12" s="355">
        <f>IF(CH4="x",' 1M - RES'!CH62+'2M - SGS'!CH74+'3M - LGS'!CH74+'4M - SPS'!CH74+'11M - LPS'!CH74+' LI 1M - RES'!CH62+'LI 2M - SGS'!CH74+'LI 3M - LGS'!CH74+'LI 4M - SPS'!CH74+'LI 11M - LPS'!CH74+'Biz DRENE'!CH82+'Biz DRENE'!CH83+'Biz DRENE'!CH84+'Biz DRENE'!CH85+'Res DRENE'!CH23,0)</f>
        <v>0</v>
      </c>
      <c r="CI12" s="337">
        <f>X12</f>
        <v>0</v>
      </c>
      <c r="CJ12" s="337" t="s">
        <v>281</v>
      </c>
    </row>
    <row r="13" spans="1:88" ht="15" thickBot="1" x14ac:dyDescent="0.35">
      <c r="B13" s="179" t="s">
        <v>160</v>
      </c>
      <c r="C13" s="150">
        <f t="shared" ref="C13:AH13" si="9">C5</f>
        <v>44927</v>
      </c>
      <c r="D13" s="176">
        <f t="shared" si="9"/>
        <v>44958</v>
      </c>
      <c r="E13" s="176">
        <f t="shared" si="9"/>
        <v>44986</v>
      </c>
      <c r="F13" s="176">
        <f t="shared" si="9"/>
        <v>45017</v>
      </c>
      <c r="G13" s="176">
        <f t="shared" si="9"/>
        <v>45047</v>
      </c>
      <c r="H13" s="176">
        <f t="shared" si="9"/>
        <v>45078</v>
      </c>
      <c r="I13" s="176">
        <f t="shared" si="9"/>
        <v>45108</v>
      </c>
      <c r="J13" s="176">
        <f t="shared" si="9"/>
        <v>45139</v>
      </c>
      <c r="K13" s="176">
        <f t="shared" si="9"/>
        <v>45170</v>
      </c>
      <c r="L13" s="176">
        <f t="shared" si="9"/>
        <v>45200</v>
      </c>
      <c r="M13" s="176">
        <f t="shared" si="9"/>
        <v>45231</v>
      </c>
      <c r="N13" s="176">
        <f t="shared" si="9"/>
        <v>45261</v>
      </c>
      <c r="O13" s="176">
        <f t="shared" si="9"/>
        <v>45292</v>
      </c>
      <c r="P13" s="176">
        <f t="shared" si="9"/>
        <v>45323</v>
      </c>
      <c r="Q13" s="176">
        <f t="shared" si="9"/>
        <v>45352</v>
      </c>
      <c r="R13" s="176">
        <f t="shared" si="9"/>
        <v>45383</v>
      </c>
      <c r="S13" s="176">
        <f t="shared" si="9"/>
        <v>45413</v>
      </c>
      <c r="T13" s="176">
        <f t="shared" si="9"/>
        <v>45444</v>
      </c>
      <c r="U13" s="176">
        <f t="shared" si="9"/>
        <v>45474</v>
      </c>
      <c r="V13" s="176">
        <f t="shared" si="9"/>
        <v>45505</v>
      </c>
      <c r="W13" s="176">
        <f t="shared" si="9"/>
        <v>45536</v>
      </c>
      <c r="X13" s="176">
        <f t="shared" si="9"/>
        <v>45566</v>
      </c>
      <c r="Y13" s="176">
        <f t="shared" si="9"/>
        <v>45597</v>
      </c>
      <c r="Z13" s="176">
        <f t="shared" si="9"/>
        <v>45627</v>
      </c>
      <c r="AA13" s="176">
        <f t="shared" si="9"/>
        <v>45658</v>
      </c>
      <c r="AB13" s="176">
        <f t="shared" si="9"/>
        <v>45689</v>
      </c>
      <c r="AC13" s="176">
        <f t="shared" si="9"/>
        <v>45717</v>
      </c>
      <c r="AD13" s="176">
        <f t="shared" si="9"/>
        <v>45748</v>
      </c>
      <c r="AE13" s="176">
        <f t="shared" si="9"/>
        <v>45778</v>
      </c>
      <c r="AF13" s="176">
        <f t="shared" si="9"/>
        <v>45809</v>
      </c>
      <c r="AG13" s="176">
        <f t="shared" si="9"/>
        <v>45839</v>
      </c>
      <c r="AH13" s="176">
        <f t="shared" si="9"/>
        <v>45870</v>
      </c>
      <c r="AI13" s="176">
        <f t="shared" ref="AI13:BN13" si="10">AI5</f>
        <v>45901</v>
      </c>
      <c r="AJ13" s="176">
        <f t="shared" si="10"/>
        <v>45931</v>
      </c>
      <c r="AK13" s="176">
        <f t="shared" si="10"/>
        <v>45962</v>
      </c>
      <c r="AL13" s="176">
        <f t="shared" si="10"/>
        <v>45992</v>
      </c>
      <c r="AM13" s="176">
        <f t="shared" si="10"/>
        <v>46023</v>
      </c>
      <c r="AN13" s="176">
        <f t="shared" si="10"/>
        <v>46054</v>
      </c>
      <c r="AO13" s="176">
        <f t="shared" si="10"/>
        <v>46082</v>
      </c>
      <c r="AP13" s="176">
        <f t="shared" si="10"/>
        <v>46113</v>
      </c>
      <c r="AQ13" s="176">
        <f t="shared" si="10"/>
        <v>46143</v>
      </c>
      <c r="AR13" s="176">
        <f t="shared" si="10"/>
        <v>46174</v>
      </c>
      <c r="AS13" s="176">
        <f t="shared" si="10"/>
        <v>46204</v>
      </c>
      <c r="AT13" s="176">
        <f t="shared" si="10"/>
        <v>46235</v>
      </c>
      <c r="AU13" s="176">
        <f t="shared" si="10"/>
        <v>46266</v>
      </c>
      <c r="AV13" s="176">
        <f t="shared" si="10"/>
        <v>46296</v>
      </c>
      <c r="AW13" s="176">
        <f t="shared" si="10"/>
        <v>46327</v>
      </c>
      <c r="AX13" s="176">
        <f t="shared" si="10"/>
        <v>46357</v>
      </c>
      <c r="AY13" s="176">
        <f t="shared" si="10"/>
        <v>46388</v>
      </c>
      <c r="AZ13" s="176">
        <f t="shared" si="10"/>
        <v>46419</v>
      </c>
      <c r="BA13" s="176">
        <f t="shared" si="10"/>
        <v>46447</v>
      </c>
      <c r="BB13" s="176">
        <f t="shared" si="10"/>
        <v>46478</v>
      </c>
      <c r="BC13" s="176">
        <f t="shared" si="10"/>
        <v>46508</v>
      </c>
      <c r="BD13" s="176">
        <f t="shared" si="10"/>
        <v>46539</v>
      </c>
      <c r="BE13" s="176">
        <f t="shared" si="10"/>
        <v>46569</v>
      </c>
      <c r="BF13" s="176">
        <f t="shared" si="10"/>
        <v>46600</v>
      </c>
      <c r="BG13" s="176">
        <f t="shared" si="10"/>
        <v>46631</v>
      </c>
      <c r="BH13" s="176">
        <f t="shared" si="10"/>
        <v>46661</v>
      </c>
      <c r="BI13" s="176">
        <f t="shared" si="10"/>
        <v>46692</v>
      </c>
      <c r="BJ13" s="176">
        <f t="shared" si="10"/>
        <v>46722</v>
      </c>
      <c r="BK13" s="176">
        <f t="shared" si="10"/>
        <v>46753</v>
      </c>
      <c r="BL13" s="176">
        <f t="shared" si="10"/>
        <v>46784</v>
      </c>
      <c r="BM13" s="176">
        <f t="shared" si="10"/>
        <v>46813</v>
      </c>
      <c r="BN13" s="176">
        <f t="shared" si="10"/>
        <v>46844</v>
      </c>
      <c r="BO13" s="176">
        <f t="shared" ref="BO13:CH13" si="11">BO5</f>
        <v>46874</v>
      </c>
      <c r="BP13" s="176">
        <f t="shared" si="11"/>
        <v>46905</v>
      </c>
      <c r="BQ13" s="176">
        <f t="shared" si="11"/>
        <v>46935</v>
      </c>
      <c r="BR13" s="176">
        <f t="shared" si="11"/>
        <v>46966</v>
      </c>
      <c r="BS13" s="176">
        <f t="shared" si="11"/>
        <v>46997</v>
      </c>
      <c r="BT13" s="176">
        <f t="shared" si="11"/>
        <v>47027</v>
      </c>
      <c r="BU13" s="176">
        <f t="shared" si="11"/>
        <v>47058</v>
      </c>
      <c r="BV13" s="176">
        <f t="shared" si="11"/>
        <v>47088</v>
      </c>
      <c r="BW13" s="176">
        <f t="shared" si="11"/>
        <v>47119</v>
      </c>
      <c r="BX13" s="176">
        <f t="shared" si="11"/>
        <v>47150</v>
      </c>
      <c r="BY13" s="176">
        <f t="shared" si="11"/>
        <v>47178</v>
      </c>
      <c r="BZ13" s="176">
        <f t="shared" si="11"/>
        <v>47209</v>
      </c>
      <c r="CA13" s="176">
        <f t="shared" si="11"/>
        <v>47239</v>
      </c>
      <c r="CB13" s="176">
        <f t="shared" si="11"/>
        <v>47270</v>
      </c>
      <c r="CC13" s="176">
        <f t="shared" si="11"/>
        <v>47300</v>
      </c>
      <c r="CD13" s="176">
        <f t="shared" si="11"/>
        <v>47331</v>
      </c>
      <c r="CE13" s="176">
        <f t="shared" si="11"/>
        <v>47362</v>
      </c>
      <c r="CF13" s="176">
        <f t="shared" si="11"/>
        <v>47392</v>
      </c>
      <c r="CG13" s="176">
        <f t="shared" si="11"/>
        <v>47423</v>
      </c>
      <c r="CH13" s="176">
        <f t="shared" si="11"/>
        <v>47453</v>
      </c>
      <c r="CI13" s="463">
        <f>' 1M - RES'!X62+'2M - SGS'!X74+'3M - LGS'!X74+'4M - SPS'!X74+'11M - LPS'!X74+' LI 1M - RES'!X62+'LI 2M - SGS'!X74+'LI 3M - LGS'!X74+'LI 4M - SPS'!X74+'LI 11M - LPS'!X74+'Biz DRENE'!X85+'Biz DRENE'!X84+'Biz DRENE'!X83+'Biz DRENE'!X82+'Res DRENE'!X23</f>
        <v>12682527.96473827</v>
      </c>
      <c r="CJ13" s="337" t="s">
        <v>281</v>
      </c>
    </row>
    <row r="14" spans="1:88" x14ac:dyDescent="0.3">
      <c r="B14" s="59" t="s">
        <v>29</v>
      </c>
      <c r="C14" s="54">
        <f>IF(C$4="X",' 1M - RES'!C$62+'Res DRENE'!C23,0)</f>
        <v>-817.40070878105689</v>
      </c>
      <c r="D14" s="54">
        <f>IF(D$4="X",' 1M - RES'!D$62+'Res DRENE'!D23,0)</f>
        <v>683.14046221906165</v>
      </c>
      <c r="E14" s="54">
        <f>IF(E$4="X",' 1M - RES'!E$62+'Res DRENE'!E23,0)</f>
        <v>9414.9827176853705</v>
      </c>
      <c r="F14" s="54">
        <f>IF(F$4="X",' 1M - RES'!F$62+'Res DRENE'!F23,0)</f>
        <v>19374.072054239572</v>
      </c>
      <c r="G14" s="54">
        <f>IF(G$4="X",' 1M - RES'!G$62+'Res DRENE'!G23,0)</f>
        <v>38157.550359270623</v>
      </c>
      <c r="H14" s="54">
        <f>IF(H$4="X",' 1M - RES'!H$62+'Res DRENE'!H23,0)</f>
        <v>173774.04003924361</v>
      </c>
      <c r="I14" s="54">
        <f>IF(I$4="X",' 1M - RES'!I$62+'Res DRENE'!I23,0)</f>
        <v>444047.83719553717</v>
      </c>
      <c r="J14" s="54">
        <f>IF(J$4="X",' 1M - RES'!J$62+'Res DRENE'!J23,0)</f>
        <v>767948.69401446974</v>
      </c>
      <c r="K14" s="54">
        <f>IF(K$4="X",' 1M - RES'!K$62+'Res DRENE'!K23,0)</f>
        <v>953252.32023712527</v>
      </c>
      <c r="L14" s="54">
        <f>IF(L$4="X",' 1M - RES'!L$62+'Res DRENE'!L23,0)</f>
        <v>993538.05708117678</v>
      </c>
      <c r="M14" s="54">
        <f>IF(M$4="X",' 1M - RES'!M$62+'Res DRENE'!M23,0)</f>
        <v>1059236.4491763094</v>
      </c>
      <c r="N14" s="54">
        <f>IF(N$4="X",' 1M - RES'!N$62+'Res DRENE'!N23,0)</f>
        <v>1193132.933264737</v>
      </c>
      <c r="O14" s="54">
        <f>IF(O$4="X",' 1M - RES'!O$62+'Res DRENE'!O23,0)</f>
        <v>1347102.2045383404</v>
      </c>
      <c r="P14" s="54">
        <f>IF(P$4="X",' 1M - RES'!P$62+'Res DRENE'!P23,0)</f>
        <v>1475639.7112782709</v>
      </c>
      <c r="Q14" s="54">
        <f>IF(Q$4="X",' 1M - RES'!Q$62+'Res DRENE'!Q23,0)</f>
        <v>1577021.6415982924</v>
      </c>
      <c r="R14" s="54">
        <f>IF(R$4="X",' 1M - RES'!R$62+'Res DRENE'!R23,0)</f>
        <v>1641724.6972277553</v>
      </c>
      <c r="S14" s="54">
        <f>IF(S$4="X",' 1M - RES'!S$62+'Res DRENE'!S23,0)</f>
        <v>1734563.7024366723</v>
      </c>
      <c r="T14" s="54">
        <f>IF(T$4="X",' 1M - RES'!T$62+'Res DRENE'!T23,0)</f>
        <v>0</v>
      </c>
      <c r="U14" s="54">
        <f>IF(U$4="X",' 1M - RES'!U$62+'Res DRENE'!U23,0)</f>
        <v>0</v>
      </c>
      <c r="V14" s="54">
        <f>IF(V$4="X",' 1M - RES'!V$62+'Res DRENE'!V23,0)</f>
        <v>0</v>
      </c>
      <c r="W14" s="54">
        <f>IF(W$4="X",' 1M - RES'!W$62+'Res DRENE'!W23,0)</f>
        <v>0</v>
      </c>
      <c r="X14" s="54">
        <f>IF(X$4="X",' 1M - RES'!X$62+'Res DRENE'!X23,0)</f>
        <v>0</v>
      </c>
      <c r="Y14" s="54">
        <f>IF(Y$4="X",' 1M - RES'!Y$62+'Res DRENE'!Y23,0)</f>
        <v>0</v>
      </c>
      <c r="Z14" s="54">
        <f>IF(Z$4="X",' 1M - RES'!Z$62+'Res DRENE'!Z23,0)</f>
        <v>0</v>
      </c>
      <c r="AA14" s="54">
        <f>IF(AA$4="X",' 1M - RES'!AA$62+'Res DRENE'!AA23,0)</f>
        <v>0</v>
      </c>
      <c r="AB14" s="54">
        <f>IF(AB$4="X",' 1M - RES'!AB$62+'Res DRENE'!AB23,0)</f>
        <v>0</v>
      </c>
      <c r="AC14" s="54">
        <f>IF(AC$4="X",' 1M - RES'!AC$62+'Res DRENE'!AC23,0)</f>
        <v>0</v>
      </c>
      <c r="AD14" s="54">
        <f>IF(AD$4="X",' 1M - RES'!AD$62+'Res DRENE'!AD23,0)</f>
        <v>0</v>
      </c>
      <c r="AE14" s="54">
        <f>IF(AE$4="X",' 1M - RES'!AE$62+'Res DRENE'!AE23,0)</f>
        <v>0</v>
      </c>
      <c r="AF14" s="54">
        <f>IF(AF$4="X",' 1M - RES'!AF$62+'Res DRENE'!AF23,0)</f>
        <v>0</v>
      </c>
      <c r="AG14" s="54">
        <f>IF(AG$4="X",' 1M - RES'!AG$62+'Res DRENE'!AG23,0)</f>
        <v>0</v>
      </c>
      <c r="AH14" s="54">
        <f>IF(AH$4="X",' 1M - RES'!AH$62+'Res DRENE'!AH23,0)</f>
        <v>0</v>
      </c>
      <c r="AI14" s="54">
        <f>IF(AI$4="X",' 1M - RES'!AI$62+'Res DRENE'!AI23,0)</f>
        <v>0</v>
      </c>
      <c r="AJ14" s="54">
        <f>IF(AJ$4="X",' 1M - RES'!AJ$62+'Res DRENE'!AJ23,0)</f>
        <v>0</v>
      </c>
      <c r="AK14" s="54">
        <f>IF(AK$4="X",' 1M - RES'!AK$62+'Res DRENE'!AK23,0)</f>
        <v>0</v>
      </c>
      <c r="AL14" s="54">
        <f>IF(AL$4="X",' 1M - RES'!AL$62+'Res DRENE'!AL23,0)</f>
        <v>0</v>
      </c>
      <c r="AM14" s="54">
        <f>IF(AM$4="X",' 1M - RES'!AM$62+'Res DRENE'!AM23,0)</f>
        <v>0</v>
      </c>
      <c r="AN14" s="54">
        <f>IF(AN$4="X",' 1M - RES'!AN$62+'Res DRENE'!AN23,0)</f>
        <v>0</v>
      </c>
      <c r="AO14" s="54">
        <f>IF(AO$4="X",' 1M - RES'!AO$62+'Res DRENE'!AO23,0)</f>
        <v>0</v>
      </c>
      <c r="AP14" s="54">
        <f>IF(AP$4="X",' 1M - RES'!AP$62+'Res DRENE'!AP23,0)</f>
        <v>0</v>
      </c>
      <c r="AQ14" s="54">
        <f>IF(AQ$4="X",' 1M - RES'!AQ$62+'Res DRENE'!AQ23,0)</f>
        <v>0</v>
      </c>
      <c r="AR14" s="54">
        <f>IF(AR$4="X",' 1M - RES'!AR$62+'Res DRENE'!AR23,0)</f>
        <v>0</v>
      </c>
      <c r="AS14" s="54">
        <f>IF(AS$4="X",' 1M - RES'!AS$62+'Res DRENE'!AS23,0)</f>
        <v>0</v>
      </c>
      <c r="AT14" s="54">
        <f>IF(AT$4="X",' 1M - RES'!AT$62+'Res DRENE'!AT23,0)</f>
        <v>0</v>
      </c>
      <c r="AU14" s="54">
        <f>IF(AU$4="X",' 1M - RES'!AU$62+'Res DRENE'!AU23,0)</f>
        <v>0</v>
      </c>
      <c r="AV14" s="54">
        <f>IF(AV$4="X",' 1M - RES'!AV$62+'Res DRENE'!AV23,0)</f>
        <v>0</v>
      </c>
      <c r="AW14" s="54">
        <f>IF(AW$4="X",' 1M - RES'!AW$62+'Res DRENE'!AW23,0)</f>
        <v>0</v>
      </c>
      <c r="AX14" s="54">
        <f>IF(AX$4="X",' 1M - RES'!AX$62+'Res DRENE'!AX23,0)</f>
        <v>0</v>
      </c>
      <c r="AY14" s="54">
        <f>IF(AY$4="X",' 1M - RES'!AY$62+'Res DRENE'!AY23,0)</f>
        <v>0</v>
      </c>
      <c r="AZ14" s="54">
        <f>IF(AZ$4="X",' 1M - RES'!AZ$62+'Res DRENE'!AZ23,0)</f>
        <v>0</v>
      </c>
      <c r="BA14" s="54">
        <f>IF(BA$4="X",' 1M - RES'!BA$62+'Res DRENE'!BA23,0)</f>
        <v>0</v>
      </c>
      <c r="BB14" s="54">
        <f>IF(BB$4="X",' 1M - RES'!BB$62+'Res DRENE'!BB23,0)</f>
        <v>0</v>
      </c>
      <c r="BC14" s="54">
        <f>IF(BC$4="X",' 1M - RES'!BC$62+'Res DRENE'!BC23,0)</f>
        <v>0</v>
      </c>
      <c r="BD14" s="54">
        <f>IF(BD$4="X",' 1M - RES'!BD$62+'Res DRENE'!BD23,0)</f>
        <v>0</v>
      </c>
      <c r="BE14" s="54">
        <f>IF(BE$4="X",' 1M - RES'!BE$62+'Res DRENE'!BE23,0)</f>
        <v>0</v>
      </c>
      <c r="BF14" s="54">
        <f>IF(BF$4="X",' 1M - RES'!BF$62+'Res DRENE'!BF23,0)</f>
        <v>0</v>
      </c>
      <c r="BG14" s="54">
        <f>IF(BG$4="X",' 1M - RES'!BG$62+'Res DRENE'!BG23,0)</f>
        <v>0</v>
      </c>
      <c r="BH14" s="54">
        <f>IF(BH$4="X",' 1M - RES'!BH$62+'Res DRENE'!BH23,0)</f>
        <v>0</v>
      </c>
      <c r="BI14" s="54">
        <f>IF(BI$4="X",' 1M - RES'!BI$62+'Res DRENE'!BI23,0)</f>
        <v>0</v>
      </c>
      <c r="BJ14" s="54">
        <f>IF(BJ$4="X",' 1M - RES'!BJ$62+'Res DRENE'!BJ23,0)</f>
        <v>0</v>
      </c>
      <c r="BK14" s="54">
        <f>IF(BK$4="X",' 1M - RES'!BK$62+'Res DRENE'!BK23,0)</f>
        <v>0</v>
      </c>
      <c r="BL14" s="54">
        <f>IF(BL$4="X",' 1M - RES'!BL$62+'Res DRENE'!BL23,0)</f>
        <v>0</v>
      </c>
      <c r="BM14" s="54">
        <f>IF(BM$4="X",' 1M - RES'!BM$62+'Res DRENE'!BM23,0)</f>
        <v>0</v>
      </c>
      <c r="BN14" s="54">
        <f>IF(BN$4="X",' 1M - RES'!BN$62+'Res DRENE'!BN23,0)</f>
        <v>0</v>
      </c>
      <c r="BO14" s="54">
        <f>IF(BO$4="X",' 1M - RES'!BO$62+'Res DRENE'!BO23,0)</f>
        <v>0</v>
      </c>
      <c r="BP14" s="54">
        <f>IF(BP$4="X",' 1M - RES'!BP$62+'Res DRENE'!BP23,0)</f>
        <v>0</v>
      </c>
      <c r="BQ14" s="54">
        <f>IF(BQ$4="X",' 1M - RES'!BQ$62+'Res DRENE'!BQ23,0)</f>
        <v>0</v>
      </c>
      <c r="BR14" s="54">
        <f>IF(BR$4="X",' 1M - RES'!BR$62+'Res DRENE'!BR23,0)</f>
        <v>0</v>
      </c>
      <c r="BS14" s="54">
        <f>IF(BS$4="X",' 1M - RES'!BS$62+'Res DRENE'!BS23,0)</f>
        <v>0</v>
      </c>
      <c r="BT14" s="54">
        <f>IF(BT$4="X",' 1M - RES'!BT$62+'Res DRENE'!BT23,0)</f>
        <v>0</v>
      </c>
      <c r="BU14" s="54">
        <f>IF(BU$4="X",' 1M - RES'!BU$62+'Res DRENE'!BU23,0)</f>
        <v>0</v>
      </c>
      <c r="BV14" s="54">
        <f>IF(BV$4="X",' 1M - RES'!BV$62+'Res DRENE'!BV23,0)</f>
        <v>0</v>
      </c>
      <c r="BW14" s="54">
        <f>IF(BW$4="X",' 1M - RES'!BW$62+'Res DRENE'!BW23,0)</f>
        <v>0</v>
      </c>
      <c r="BX14" s="54">
        <f>IF(BX$4="X",' 1M - RES'!BX$62+'Res DRENE'!BX23,0)</f>
        <v>0</v>
      </c>
      <c r="BY14" s="54">
        <f>IF(BY$4="X",' 1M - RES'!BY$62+'Res DRENE'!BY23,0)</f>
        <v>0</v>
      </c>
      <c r="BZ14" s="54">
        <f>IF(BZ$4="X",' 1M - RES'!BZ$62+'Res DRENE'!BZ23,0)</f>
        <v>0</v>
      </c>
      <c r="CA14" s="54">
        <f>IF(CA$4="X",' 1M - RES'!CA$62+'Res DRENE'!CA23,0)</f>
        <v>0</v>
      </c>
      <c r="CB14" s="54">
        <f>IF(CB$4="X",' 1M - RES'!CB$62+'Res DRENE'!CB23,0)</f>
        <v>0</v>
      </c>
      <c r="CC14" s="54">
        <f>IF(CC$4="X",' 1M - RES'!CC$62+'Res DRENE'!CC23,0)</f>
        <v>0</v>
      </c>
      <c r="CD14" s="54">
        <f>IF(CD$4="X",' 1M - RES'!CD$62+'Res DRENE'!CD23,0)</f>
        <v>0</v>
      </c>
      <c r="CE14" s="54">
        <f>IF(CE$4="X",' 1M - RES'!CE$62+'Res DRENE'!CE23,0)</f>
        <v>0</v>
      </c>
      <c r="CF14" s="54">
        <f>IF(CF$4="X",' 1M - RES'!CF$62+'Res DRENE'!CF23,0)</f>
        <v>0</v>
      </c>
      <c r="CG14" s="54">
        <f>IF(CG$4="X",' 1M - RES'!CG$62+'Res DRENE'!CG23,0)</f>
        <v>0</v>
      </c>
      <c r="CH14" s="160">
        <f>IF(CH$4="X",' 1M - RES'!CH$62+'Res DRENE'!CH23,0)</f>
        <v>0</v>
      </c>
    </row>
    <row r="15" spans="1:88" x14ac:dyDescent="0.3">
      <c r="B15" s="60" t="s">
        <v>30</v>
      </c>
      <c r="C15" s="55">
        <f>IF(C$4="X",'2M - SGS'!C74+'Biz DRENE'!C82,0)</f>
        <v>0</v>
      </c>
      <c r="D15" s="55">
        <f>IF(D$4="X",'2M - SGS'!D74+'Biz DRENE'!D82,0)</f>
        <v>831.88317816802851</v>
      </c>
      <c r="E15" s="55">
        <f>IF(E$4="X",'2M - SGS'!E74+'Biz DRENE'!E82,0)</f>
        <v>5361.7254281918285</v>
      </c>
      <c r="F15" s="55">
        <f>IF(F$4="X",'2M - SGS'!F74+'Biz DRENE'!F82,0)</f>
        <v>15024.237703757004</v>
      </c>
      <c r="G15" s="55">
        <f>IF(G$4="X",'2M - SGS'!G74+'Biz DRENE'!G82,0)</f>
        <v>32808.746024389024</v>
      </c>
      <c r="H15" s="55">
        <f>IF(H$4="X",'2M - SGS'!H74+'Biz DRENE'!H82,0)</f>
        <v>63164.927201151018</v>
      </c>
      <c r="I15" s="55">
        <f>IF(I$4="X",'2M - SGS'!I74+'Biz DRENE'!I82,0)</f>
        <v>113925.78047167108</v>
      </c>
      <c r="J15" s="55">
        <f>IF(J$4="X",'2M - SGS'!J74+'Biz DRENE'!J82,0)</f>
        <v>159636.88238079913</v>
      </c>
      <c r="K15" s="55">
        <f>IF(K$4="X",'2M - SGS'!K74+'Biz DRENE'!K82,0)</f>
        <v>212346.82105040614</v>
      </c>
      <c r="L15" s="55">
        <f>IF(L$4="X",'2M - SGS'!L74+'Biz DRENE'!L82,0)</f>
        <v>257323.41991885516</v>
      </c>
      <c r="M15" s="55">
        <f>IF(M$4="X",'2M - SGS'!M74+'Biz DRENE'!M82,0)</f>
        <v>304594.40446343675</v>
      </c>
      <c r="N15" s="55">
        <f>IF(N$4="X",'2M - SGS'!N74+'Biz DRENE'!N82,0)</f>
        <v>373293.66456932999</v>
      </c>
      <c r="O15" s="55">
        <f>IF(O$4="X",'2M - SGS'!O74+'Biz DRENE'!O82,0)</f>
        <v>458188.12150726037</v>
      </c>
      <c r="P15" s="55">
        <f>IF(P$4="X",'2M - SGS'!P74+'Biz DRENE'!P82,0)</f>
        <v>522523.27005368512</v>
      </c>
      <c r="Q15" s="55">
        <f>IF(Q$4="X",'2M - SGS'!Q74+'Biz DRENE'!Q82,0)</f>
        <v>594940.28897845687</v>
      </c>
      <c r="R15" s="55">
        <f>IF(R$4="X",'2M - SGS'!R74+'Biz DRENE'!R82,0)</f>
        <v>675057.44512674387</v>
      </c>
      <c r="S15" s="55">
        <f>IF(S$4="X",'2M - SGS'!S74+'Biz DRENE'!S82,0)</f>
        <v>781707.08006098657</v>
      </c>
      <c r="T15" s="55">
        <f>IF(T$4="X",'2M - SGS'!T74+'Biz DRENE'!T82,0)</f>
        <v>0</v>
      </c>
      <c r="U15" s="55">
        <f>IF(U$4="X",'2M - SGS'!U74+'Biz DRENE'!U82,0)</f>
        <v>0</v>
      </c>
      <c r="V15" s="55">
        <f>IF(V$4="X",'2M - SGS'!V74+'Biz DRENE'!V82,0)</f>
        <v>0</v>
      </c>
      <c r="W15" s="55">
        <f>IF(W$4="X",'2M - SGS'!W74+'Biz DRENE'!W82,0)</f>
        <v>0</v>
      </c>
      <c r="X15" s="55">
        <f>IF(X$4="X",'2M - SGS'!X74+'Biz DRENE'!X82,0)</f>
        <v>0</v>
      </c>
      <c r="Y15" s="55">
        <f>IF(Y$4="X",'2M - SGS'!Y74+'Biz DRENE'!Y82,0)</f>
        <v>0</v>
      </c>
      <c r="Z15" s="55">
        <f>IF(Z$4="X",'2M - SGS'!Z74+'Biz DRENE'!Z82,0)</f>
        <v>0</v>
      </c>
      <c r="AA15" s="55">
        <f>IF(AA$4="X",'2M - SGS'!AA74+'Biz DRENE'!AA82,0)</f>
        <v>0</v>
      </c>
      <c r="AB15" s="55">
        <f>IF(AB$4="X",'2M - SGS'!AB74+'Biz DRENE'!AB82,0)</f>
        <v>0</v>
      </c>
      <c r="AC15" s="55">
        <f>IF(AC$4="X",'2M - SGS'!AC74+'Biz DRENE'!AC82,0)</f>
        <v>0</v>
      </c>
      <c r="AD15" s="55">
        <f>IF(AD$4="X",'2M - SGS'!AD74+'Biz DRENE'!AD82,0)</f>
        <v>0</v>
      </c>
      <c r="AE15" s="55">
        <f>IF(AE$4="X",'2M - SGS'!AE74+'Biz DRENE'!AE82,0)</f>
        <v>0</v>
      </c>
      <c r="AF15" s="55">
        <f>IF(AF$4="X",'2M - SGS'!AF74+'Biz DRENE'!AF82,0)</f>
        <v>0</v>
      </c>
      <c r="AG15" s="55">
        <f>IF(AG$4="X",'2M - SGS'!AG74+'Biz DRENE'!AG82,0)</f>
        <v>0</v>
      </c>
      <c r="AH15" s="55">
        <f>IF(AH$4="X",'2M - SGS'!AH74+'Biz DRENE'!AH82,0)</f>
        <v>0</v>
      </c>
      <c r="AI15" s="55">
        <f>IF(AI$4="X",'2M - SGS'!AI74+'Biz DRENE'!AI82,0)</f>
        <v>0</v>
      </c>
      <c r="AJ15" s="55">
        <f>IF(AJ$4="X",'2M - SGS'!AJ74+'Biz DRENE'!AJ82,0)</f>
        <v>0</v>
      </c>
      <c r="AK15" s="55">
        <f>IF(AK$4="X",'2M - SGS'!AK74+'Biz DRENE'!AK82,0)</f>
        <v>0</v>
      </c>
      <c r="AL15" s="55">
        <f>IF(AL$4="X",'2M - SGS'!AL74+'Biz DRENE'!AL82,0)</f>
        <v>0</v>
      </c>
      <c r="AM15" s="55">
        <f>IF(AM$4="X",'2M - SGS'!AM74+'Biz DRENE'!AM82,0)</f>
        <v>0</v>
      </c>
      <c r="AN15" s="55">
        <f>IF(AN$4="X",'2M - SGS'!AN74+'Biz DRENE'!AN82,0)</f>
        <v>0</v>
      </c>
      <c r="AO15" s="55">
        <f>IF(AO$4="X",'2M - SGS'!AO74+'Biz DRENE'!AO82,0)</f>
        <v>0</v>
      </c>
      <c r="AP15" s="55">
        <f>IF(AP$4="X",'2M - SGS'!AP74+'Biz DRENE'!AP82,0)</f>
        <v>0</v>
      </c>
      <c r="AQ15" s="55">
        <f>IF(AQ$4="X",'2M - SGS'!AQ74+'Biz DRENE'!AQ82,0)</f>
        <v>0</v>
      </c>
      <c r="AR15" s="55">
        <f>IF(AR$4="X",'2M - SGS'!AR74+'Biz DRENE'!AR82,0)</f>
        <v>0</v>
      </c>
      <c r="AS15" s="55">
        <f>IF(AS$4="X",'2M - SGS'!AS74+'Biz DRENE'!AS82,0)</f>
        <v>0</v>
      </c>
      <c r="AT15" s="55">
        <f>IF(AT$4="X",'2M - SGS'!AT74+'Biz DRENE'!AT82,0)</f>
        <v>0</v>
      </c>
      <c r="AU15" s="55">
        <f>IF(AU$4="X",'2M - SGS'!AU74+'Biz DRENE'!AU82,0)</f>
        <v>0</v>
      </c>
      <c r="AV15" s="55">
        <f>IF(AV$4="X",'2M - SGS'!AV74+'Biz DRENE'!AV82,0)</f>
        <v>0</v>
      </c>
      <c r="AW15" s="55">
        <f>IF(AW$4="X",'2M - SGS'!AW74+'Biz DRENE'!AW82,0)</f>
        <v>0</v>
      </c>
      <c r="AX15" s="55">
        <f>IF(AX$4="X",'2M - SGS'!AX74+'Biz DRENE'!AX82,0)</f>
        <v>0</v>
      </c>
      <c r="AY15" s="55">
        <f>IF(AY$4="X",'2M - SGS'!AY74+'Biz DRENE'!AY82,0)</f>
        <v>0</v>
      </c>
      <c r="AZ15" s="55">
        <f>IF(AZ$4="X",'2M - SGS'!AZ74+'Biz DRENE'!AZ82,0)</f>
        <v>0</v>
      </c>
      <c r="BA15" s="55">
        <f>IF(BA$4="X",'2M - SGS'!BA74+'Biz DRENE'!BA82,0)</f>
        <v>0</v>
      </c>
      <c r="BB15" s="55">
        <f>IF(BB$4="X",'2M - SGS'!BB74+'Biz DRENE'!BB82,0)</f>
        <v>0</v>
      </c>
      <c r="BC15" s="55">
        <f>IF(BC$4="X",'2M - SGS'!BC74+'Biz DRENE'!BC82,0)</f>
        <v>0</v>
      </c>
      <c r="BD15" s="55">
        <f>IF(BD$4="X",'2M - SGS'!BD74+'Biz DRENE'!BD82,0)</f>
        <v>0</v>
      </c>
      <c r="BE15" s="55">
        <f>IF(BE$4="X",'2M - SGS'!BE74+'Biz DRENE'!BE82,0)</f>
        <v>0</v>
      </c>
      <c r="BF15" s="55">
        <f>IF(BF$4="X",'2M - SGS'!BF74+'Biz DRENE'!BF82,0)</f>
        <v>0</v>
      </c>
      <c r="BG15" s="55">
        <f>IF(BG$4="X",'2M - SGS'!BG74+'Biz DRENE'!BG82,0)</f>
        <v>0</v>
      </c>
      <c r="BH15" s="55">
        <f>IF(BH$4="X",'2M - SGS'!BH74+'Biz DRENE'!BH82,0)</f>
        <v>0</v>
      </c>
      <c r="BI15" s="55">
        <f>IF(BI$4="X",'2M - SGS'!BI74+'Biz DRENE'!BI82,0)</f>
        <v>0</v>
      </c>
      <c r="BJ15" s="55">
        <f>IF(BJ$4="X",'2M - SGS'!BJ74+'Biz DRENE'!BJ82,0)</f>
        <v>0</v>
      </c>
      <c r="BK15" s="55">
        <f>IF(BK$4="X",'2M - SGS'!BK74+'Biz DRENE'!BK82,0)</f>
        <v>0</v>
      </c>
      <c r="BL15" s="55">
        <f>IF(BL$4="X",'2M - SGS'!BL74+'Biz DRENE'!BL82,0)</f>
        <v>0</v>
      </c>
      <c r="BM15" s="55">
        <f>IF(BM$4="X",'2M - SGS'!BM74+'Biz DRENE'!BM82,0)</f>
        <v>0</v>
      </c>
      <c r="BN15" s="55">
        <f>IF(BN$4="X",'2M - SGS'!BN74+'Biz DRENE'!BN82,0)</f>
        <v>0</v>
      </c>
      <c r="BO15" s="55">
        <f>IF(BO$4="X",'2M - SGS'!BO74+'Biz DRENE'!BO82,0)</f>
        <v>0</v>
      </c>
      <c r="BP15" s="55">
        <f>IF(BP$4="X",'2M - SGS'!BP74+'Biz DRENE'!BP82,0)</f>
        <v>0</v>
      </c>
      <c r="BQ15" s="55">
        <f>IF(BQ$4="X",'2M - SGS'!BQ74+'Biz DRENE'!BQ82,0)</f>
        <v>0</v>
      </c>
      <c r="BR15" s="55">
        <f>IF(BR$4="X",'2M - SGS'!BR74+'Biz DRENE'!BR82,0)</f>
        <v>0</v>
      </c>
      <c r="BS15" s="55">
        <f>IF(BS$4="X",'2M - SGS'!BS74+'Biz DRENE'!BS82,0)</f>
        <v>0</v>
      </c>
      <c r="BT15" s="55">
        <f>IF(BT$4="X",'2M - SGS'!BT74+'Biz DRENE'!BT82,0)</f>
        <v>0</v>
      </c>
      <c r="BU15" s="55">
        <f>IF(BU$4="X",'2M - SGS'!BU74+'Biz DRENE'!BU82,0)</f>
        <v>0</v>
      </c>
      <c r="BV15" s="55">
        <f>IF(BV$4="X",'2M - SGS'!BV74+'Biz DRENE'!BV82,0)</f>
        <v>0</v>
      </c>
      <c r="BW15" s="55">
        <f>IF(BW$4="X",'2M - SGS'!BW74+'Biz DRENE'!BW82,0)</f>
        <v>0</v>
      </c>
      <c r="BX15" s="55">
        <f>IF(BX$4="X",'2M - SGS'!BX74+'Biz DRENE'!BX82,0)</f>
        <v>0</v>
      </c>
      <c r="BY15" s="55">
        <f>IF(BY$4="X",'2M - SGS'!BY74+'Biz DRENE'!BY82,0)</f>
        <v>0</v>
      </c>
      <c r="BZ15" s="55">
        <f>IF(BZ$4="X",'2M - SGS'!BZ74+'Biz DRENE'!BZ82,0)</f>
        <v>0</v>
      </c>
      <c r="CA15" s="55">
        <f>IF(CA$4="X",'2M - SGS'!CA74+'Biz DRENE'!CA82,0)</f>
        <v>0</v>
      </c>
      <c r="CB15" s="55">
        <f>IF(CB$4="X",'2M - SGS'!CB74+'Biz DRENE'!CB82,0)</f>
        <v>0</v>
      </c>
      <c r="CC15" s="55">
        <f>IF(CC$4="X",'2M - SGS'!CC74+'Biz DRENE'!CC82,0)</f>
        <v>0</v>
      </c>
      <c r="CD15" s="55">
        <f>IF(CD$4="X",'2M - SGS'!CD74+'Biz DRENE'!CD82,0)</f>
        <v>0</v>
      </c>
      <c r="CE15" s="55">
        <f>IF(CE$4="X",'2M - SGS'!CE74+'Biz DRENE'!CE82,0)</f>
        <v>0</v>
      </c>
      <c r="CF15" s="55">
        <f>IF(CF$4="X",'2M - SGS'!CF74+'Biz DRENE'!CF82,0)</f>
        <v>0</v>
      </c>
      <c r="CG15" s="55">
        <f>IF(CG$4="X",'2M - SGS'!CG74+'Biz DRENE'!CG82,0)</f>
        <v>0</v>
      </c>
      <c r="CH15" s="159">
        <f>IF(CH$4="X",'2M - SGS'!CH74+'Biz DRENE'!CH82,0)</f>
        <v>0</v>
      </c>
    </row>
    <row r="16" spans="1:88" x14ac:dyDescent="0.3">
      <c r="B16" s="60" t="s">
        <v>31</v>
      </c>
      <c r="C16" s="55">
        <f>IF(C$4="X",'3M - LGS'!C74+'Biz DRENE'!C83,0)</f>
        <v>0</v>
      </c>
      <c r="D16" s="55">
        <f>IF(D$4="X",'3M - LGS'!D74+'Biz DRENE'!D83,0)</f>
        <v>310.75664086936064</v>
      </c>
      <c r="E16" s="55">
        <f>IF(E$4="X",'3M - LGS'!E74+'Biz DRENE'!E83,0)</f>
        <v>4846.8821877319106</v>
      </c>
      <c r="F16" s="55">
        <f>IF(F$4="X",'3M - LGS'!F74+'Biz DRENE'!F83,0)</f>
        <v>17092.221945668531</v>
      </c>
      <c r="G16" s="55">
        <f>IF(G$4="X",'3M - LGS'!G74+'Biz DRENE'!G83,0)</f>
        <v>53178.065319561691</v>
      </c>
      <c r="H16" s="55">
        <f>IF(H$4="X",'3M - LGS'!H74+'Biz DRENE'!H83,0)</f>
        <v>164421.04299345671</v>
      </c>
      <c r="I16" s="55">
        <f>IF(I$4="X",'3M - LGS'!I74+'Biz DRENE'!I83,0)</f>
        <v>339104.20069436415</v>
      </c>
      <c r="J16" s="55">
        <f>IF(J$4="X",'3M - LGS'!J74+'Biz DRENE'!J83,0)</f>
        <v>527258.26798685885</v>
      </c>
      <c r="K16" s="55">
        <f>IF(K$4="X",'3M - LGS'!K74+'Biz DRENE'!K83,0)</f>
        <v>675447.42884767323</v>
      </c>
      <c r="L16" s="55">
        <f>IF(L$4="X",'3M - LGS'!L74+'Biz DRENE'!L83,0)</f>
        <v>764381.33032895892</v>
      </c>
      <c r="M16" s="55">
        <f>IF(M$4="X",'3M - LGS'!M74+'Biz DRENE'!M83,0)</f>
        <v>857302.00111991446</v>
      </c>
      <c r="N16" s="55">
        <f>IF(N$4="X",'3M - LGS'!N74+'Biz DRENE'!N83,0)</f>
        <v>986282.81883939379</v>
      </c>
      <c r="O16" s="55">
        <f>IF(O$4="X",'3M - LGS'!O74+'Biz DRENE'!O83,0)</f>
        <v>1146437.4298575737</v>
      </c>
      <c r="P16" s="55">
        <f>IF(P$4="X",'3M - LGS'!P74+'Biz DRENE'!P83,0)</f>
        <v>1275411.879738176</v>
      </c>
      <c r="Q16" s="55">
        <f>IF(Q$4="X",'3M - LGS'!Q74+'Biz DRENE'!Q83,0)</f>
        <v>1412337.2876497575</v>
      </c>
      <c r="R16" s="55">
        <f>IF(R$4="X",'3M - LGS'!R74+'Biz DRENE'!R83,0)</f>
        <v>1539494.7459829503</v>
      </c>
      <c r="S16" s="55">
        <f>IF(S$4="X",'3M - LGS'!S74+'Biz DRENE'!S83,0)</f>
        <v>1705608.5515888499</v>
      </c>
      <c r="T16" s="55">
        <f>IF(T$4="X",'3M - LGS'!T74+'Biz DRENE'!T83,0)</f>
        <v>0</v>
      </c>
      <c r="U16" s="55">
        <f>IF(U$4="X",'3M - LGS'!U74+'Biz DRENE'!U83,0)</f>
        <v>0</v>
      </c>
      <c r="V16" s="55">
        <f>IF(V$4="X",'3M - LGS'!V74+'Biz DRENE'!V83,0)</f>
        <v>0</v>
      </c>
      <c r="W16" s="55">
        <f>IF(W$4="X",'3M - LGS'!W74+'Biz DRENE'!W83,0)</f>
        <v>0</v>
      </c>
      <c r="X16" s="55">
        <f>IF(X$4="X",'3M - LGS'!X74+'Biz DRENE'!X83,0)</f>
        <v>0</v>
      </c>
      <c r="Y16" s="55">
        <f>IF(Y$4="X",'3M - LGS'!Y74+'Biz DRENE'!Y83,0)</f>
        <v>0</v>
      </c>
      <c r="Z16" s="55">
        <f>IF(Z$4="X",'3M - LGS'!Z74+'Biz DRENE'!Z83,0)</f>
        <v>0</v>
      </c>
      <c r="AA16" s="55">
        <f>IF(AA$4="X",'3M - LGS'!AA74+'Biz DRENE'!AA83,0)</f>
        <v>0</v>
      </c>
      <c r="AB16" s="55">
        <f>IF(AB$4="X",'3M - LGS'!AB74+'Biz DRENE'!AB83,0)</f>
        <v>0</v>
      </c>
      <c r="AC16" s="55">
        <f>IF(AC$4="X",'3M - LGS'!AC74+'Biz DRENE'!AC83,0)</f>
        <v>0</v>
      </c>
      <c r="AD16" s="55">
        <f>IF(AD$4="X",'3M - LGS'!AD74+'Biz DRENE'!AD83,0)</f>
        <v>0</v>
      </c>
      <c r="AE16" s="55">
        <f>IF(AE$4="X",'3M - LGS'!AE74+'Biz DRENE'!AE83,0)</f>
        <v>0</v>
      </c>
      <c r="AF16" s="55">
        <f>IF(AF$4="X",'3M - LGS'!AF74+'Biz DRENE'!AF83,0)</f>
        <v>0</v>
      </c>
      <c r="AG16" s="55">
        <f>IF(AG$4="X",'3M - LGS'!AG74+'Biz DRENE'!AG83,0)</f>
        <v>0</v>
      </c>
      <c r="AH16" s="55">
        <f>IF(AH$4="X",'3M - LGS'!AH74+'Biz DRENE'!AH83,0)</f>
        <v>0</v>
      </c>
      <c r="AI16" s="55">
        <f>IF(AI$4="X",'3M - LGS'!AI74+'Biz DRENE'!AI83,0)</f>
        <v>0</v>
      </c>
      <c r="AJ16" s="55">
        <f>IF(AJ$4="X",'3M - LGS'!AJ74+'Biz DRENE'!AJ83,0)</f>
        <v>0</v>
      </c>
      <c r="AK16" s="55">
        <f>IF(AK$4="X",'3M - LGS'!AK74+'Biz DRENE'!AK83,0)</f>
        <v>0</v>
      </c>
      <c r="AL16" s="55">
        <f>IF(AL$4="X",'3M - LGS'!AL74+'Biz DRENE'!AL83,0)</f>
        <v>0</v>
      </c>
      <c r="AM16" s="55">
        <f>IF(AM$4="X",'3M - LGS'!AM74+'Biz DRENE'!AM83,0)</f>
        <v>0</v>
      </c>
      <c r="AN16" s="55">
        <f>IF(AN$4="X",'3M - LGS'!AN74+'Biz DRENE'!AN83,0)</f>
        <v>0</v>
      </c>
      <c r="AO16" s="55">
        <f>IF(AO$4="X",'3M - LGS'!AO74+'Biz DRENE'!AO83,0)</f>
        <v>0</v>
      </c>
      <c r="AP16" s="55">
        <f>IF(AP$4="X",'3M - LGS'!AP74+'Biz DRENE'!AP83,0)</f>
        <v>0</v>
      </c>
      <c r="AQ16" s="55">
        <f>IF(AQ$4="X",'3M - LGS'!AQ74+'Biz DRENE'!AQ83,0)</f>
        <v>0</v>
      </c>
      <c r="AR16" s="55">
        <f>IF(AR$4="X",'3M - LGS'!AR74+'Biz DRENE'!AR83,0)</f>
        <v>0</v>
      </c>
      <c r="AS16" s="55">
        <f>IF(AS$4="X",'3M - LGS'!AS74+'Biz DRENE'!AS83,0)</f>
        <v>0</v>
      </c>
      <c r="AT16" s="55">
        <f>IF(AT$4="X",'3M - LGS'!AT74+'Biz DRENE'!AT83,0)</f>
        <v>0</v>
      </c>
      <c r="AU16" s="55">
        <f>IF(AU$4="X",'3M - LGS'!AU74+'Biz DRENE'!AU83,0)</f>
        <v>0</v>
      </c>
      <c r="AV16" s="55">
        <f>IF(AV$4="X",'3M - LGS'!AV74+'Biz DRENE'!AV83,0)</f>
        <v>0</v>
      </c>
      <c r="AW16" s="55">
        <f>IF(AW$4="X",'3M - LGS'!AW74+'Biz DRENE'!AW83,0)</f>
        <v>0</v>
      </c>
      <c r="AX16" s="55">
        <f>IF(AX$4="X",'3M - LGS'!AX74+'Biz DRENE'!AX83,0)</f>
        <v>0</v>
      </c>
      <c r="AY16" s="55">
        <f>IF(AY$4="X",'3M - LGS'!AY74+'Biz DRENE'!AY83,0)</f>
        <v>0</v>
      </c>
      <c r="AZ16" s="55">
        <f>IF(AZ$4="X",'3M - LGS'!AZ74+'Biz DRENE'!AZ83,0)</f>
        <v>0</v>
      </c>
      <c r="BA16" s="55">
        <f>IF(BA$4="X",'3M - LGS'!BA74+'Biz DRENE'!BA83,0)</f>
        <v>0</v>
      </c>
      <c r="BB16" s="55">
        <f>IF(BB$4="X",'3M - LGS'!BB74+'Biz DRENE'!BB83,0)</f>
        <v>0</v>
      </c>
      <c r="BC16" s="55">
        <f>IF(BC$4="X",'3M - LGS'!BC74+'Biz DRENE'!BC83,0)</f>
        <v>0</v>
      </c>
      <c r="BD16" s="55">
        <f>IF(BD$4="X",'3M - LGS'!BD74+'Biz DRENE'!BD83,0)</f>
        <v>0</v>
      </c>
      <c r="BE16" s="55">
        <f>IF(BE$4="X",'3M - LGS'!BE74+'Biz DRENE'!BE83,0)</f>
        <v>0</v>
      </c>
      <c r="BF16" s="55">
        <f>IF(BF$4="X",'3M - LGS'!BF74+'Biz DRENE'!BF83,0)</f>
        <v>0</v>
      </c>
      <c r="BG16" s="55">
        <f>IF(BG$4="X",'3M - LGS'!BG74+'Biz DRENE'!BG83,0)</f>
        <v>0</v>
      </c>
      <c r="BH16" s="55">
        <f>IF(BH$4="X",'3M - LGS'!BH74+'Biz DRENE'!BH83,0)</f>
        <v>0</v>
      </c>
      <c r="BI16" s="55">
        <f>IF(BI$4="X",'3M - LGS'!BI74+'Biz DRENE'!BI83,0)</f>
        <v>0</v>
      </c>
      <c r="BJ16" s="55">
        <f>IF(BJ$4="X",'3M - LGS'!BJ74+'Biz DRENE'!BJ83,0)</f>
        <v>0</v>
      </c>
      <c r="BK16" s="55">
        <f>IF(BK$4="X",'3M - LGS'!BK74+'Biz DRENE'!BK83,0)</f>
        <v>0</v>
      </c>
      <c r="BL16" s="55">
        <f>IF(BL$4="X",'3M - LGS'!BL74+'Biz DRENE'!BL83,0)</f>
        <v>0</v>
      </c>
      <c r="BM16" s="55">
        <f>IF(BM$4="X",'3M - LGS'!BM74+'Biz DRENE'!BM83,0)</f>
        <v>0</v>
      </c>
      <c r="BN16" s="55">
        <f>IF(BN$4="X",'3M - LGS'!BN74+'Biz DRENE'!BN83,0)</f>
        <v>0</v>
      </c>
      <c r="BO16" s="55">
        <f>IF(BO$4="X",'3M - LGS'!BO74+'Biz DRENE'!BO83,0)</f>
        <v>0</v>
      </c>
      <c r="BP16" s="55">
        <f>IF(BP$4="X",'3M - LGS'!BP74+'Biz DRENE'!BP83,0)</f>
        <v>0</v>
      </c>
      <c r="BQ16" s="55">
        <f>IF(BQ$4="X",'3M - LGS'!BQ74+'Biz DRENE'!BQ83,0)</f>
        <v>0</v>
      </c>
      <c r="BR16" s="55">
        <f>IF(BR$4="X",'3M - LGS'!BR74+'Biz DRENE'!BR83,0)</f>
        <v>0</v>
      </c>
      <c r="BS16" s="55">
        <f>IF(BS$4="X",'3M - LGS'!BS74+'Biz DRENE'!BS83,0)</f>
        <v>0</v>
      </c>
      <c r="BT16" s="55">
        <f>IF(BT$4="X",'3M - LGS'!BT74+'Biz DRENE'!BT83,0)</f>
        <v>0</v>
      </c>
      <c r="BU16" s="55">
        <f>IF(BU$4="X",'3M - LGS'!BU74+'Biz DRENE'!BU83,0)</f>
        <v>0</v>
      </c>
      <c r="BV16" s="55">
        <f>IF(BV$4="X",'3M - LGS'!BV74+'Biz DRENE'!BV83,0)</f>
        <v>0</v>
      </c>
      <c r="BW16" s="55">
        <f>IF(BW$4="X",'3M - LGS'!BW74+'Biz DRENE'!BW83,0)</f>
        <v>0</v>
      </c>
      <c r="BX16" s="55">
        <f>IF(BX$4="X",'3M - LGS'!BX74+'Biz DRENE'!BX83,0)</f>
        <v>0</v>
      </c>
      <c r="BY16" s="55">
        <f>IF(BY$4="X",'3M - LGS'!BY74+'Biz DRENE'!BY83,0)</f>
        <v>0</v>
      </c>
      <c r="BZ16" s="55">
        <f>IF(BZ$4="X",'3M - LGS'!BZ74+'Biz DRENE'!BZ83,0)</f>
        <v>0</v>
      </c>
      <c r="CA16" s="55">
        <f>IF(CA$4="X",'3M - LGS'!CA74+'Biz DRENE'!CA83,0)</f>
        <v>0</v>
      </c>
      <c r="CB16" s="55">
        <f>IF(CB$4="X",'3M - LGS'!CB74+'Biz DRENE'!CB83,0)</f>
        <v>0</v>
      </c>
      <c r="CC16" s="55">
        <f>IF(CC$4="X",'3M - LGS'!CC74+'Biz DRENE'!CC83,0)</f>
        <v>0</v>
      </c>
      <c r="CD16" s="55">
        <f>IF(CD$4="X",'3M - LGS'!CD74+'Biz DRENE'!CD83,0)</f>
        <v>0</v>
      </c>
      <c r="CE16" s="55">
        <f>IF(CE$4="X",'3M - LGS'!CE74+'Biz DRENE'!CE83,0)</f>
        <v>0</v>
      </c>
      <c r="CF16" s="55">
        <f>IF(CF$4="X",'3M - LGS'!CF74+'Biz DRENE'!CF83,0)</f>
        <v>0</v>
      </c>
      <c r="CG16" s="55">
        <f>IF(CG$4="X",'3M - LGS'!CG74+'Biz DRENE'!CG83,0)</f>
        <v>0</v>
      </c>
      <c r="CH16" s="159">
        <f>IF(CH$4="X",'3M - LGS'!CH74+'Biz DRENE'!CH83,0)</f>
        <v>0</v>
      </c>
    </row>
    <row r="17" spans="1:99" x14ac:dyDescent="0.3">
      <c r="B17" s="60" t="s">
        <v>32</v>
      </c>
      <c r="C17" s="55">
        <f>IF(C$4="X",'4M - SPS'!C74+'Biz DRENE'!C84,0)</f>
        <v>0</v>
      </c>
      <c r="D17" s="55">
        <f>IF(D$4="X",'4M - SPS'!D74+'Biz DRENE'!D84,0)</f>
        <v>740.31339635085351</v>
      </c>
      <c r="E17" s="55">
        <f>IF(E$4="X",'4M - SPS'!E74+'Biz DRENE'!E84,0)</f>
        <v>2565.0237206087472</v>
      </c>
      <c r="F17" s="55">
        <f>IF(F$4="X",'4M - SPS'!F74+'Biz DRENE'!F84,0)</f>
        <v>5740.8862718479468</v>
      </c>
      <c r="G17" s="55">
        <f>IF(G$4="X",'4M - SPS'!G74+'Biz DRENE'!G84,0)</f>
        <v>12337.305276622177</v>
      </c>
      <c r="H17" s="55">
        <f>IF(H$4="X",'4M - SPS'!H74+'Biz DRENE'!H84,0)</f>
        <v>30552.380029556385</v>
      </c>
      <c r="I17" s="55">
        <f>IF(I$4="X",'4M - SPS'!I74+'Biz DRENE'!I84,0)</f>
        <v>61461.276159629771</v>
      </c>
      <c r="J17" s="55">
        <f>IF(J$4="X",'4M - SPS'!J74+'Biz DRENE'!J84,0)</f>
        <v>115329.26025648782</v>
      </c>
      <c r="K17" s="55">
        <f>IF(K$4="X",'4M - SPS'!K74+'Biz DRENE'!K84,0)</f>
        <v>146517.58935255354</v>
      </c>
      <c r="L17" s="55">
        <f>IF(L$4="X",'4M - SPS'!L74+'Biz DRENE'!L84,0)</f>
        <v>163529.18046986981</v>
      </c>
      <c r="M17" s="55">
        <f>IF(M$4="X",'4M - SPS'!M74+'Biz DRENE'!M84,0)</f>
        <v>182919.20243981812</v>
      </c>
      <c r="N17" s="55">
        <f>IF(N$4="X",'4M - SPS'!N74+'Biz DRENE'!N84,0)</f>
        <v>217958.25146549862</v>
      </c>
      <c r="O17" s="55">
        <f>IF(O$4="X",'4M - SPS'!O74+'Biz DRENE'!O84,0)</f>
        <v>265520.0631385225</v>
      </c>
      <c r="P17" s="55">
        <f>IF(P$4="X",'4M - SPS'!P74+'Biz DRENE'!P84,0)</f>
        <v>303903.132639663</v>
      </c>
      <c r="Q17" s="55">
        <f>IF(Q$4="X",'4M - SPS'!Q74+'Biz DRENE'!Q84,0)</f>
        <v>343000.48760694667</v>
      </c>
      <c r="R17" s="55">
        <f>IF(R$4="X",'4M - SPS'!R74+'Biz DRENE'!R84,0)</f>
        <v>379610.95753498009</v>
      </c>
      <c r="S17" s="55">
        <f>IF(S$4="X",'4M - SPS'!S74+'Biz DRENE'!S84,0)</f>
        <v>431163.87113298301</v>
      </c>
      <c r="T17" s="55">
        <f>IF(T$4="X",'4M - SPS'!T74+'Biz DRENE'!T84,0)</f>
        <v>0</v>
      </c>
      <c r="U17" s="55">
        <f>IF(U$4="X",'4M - SPS'!U74+'Biz DRENE'!U84,0)</f>
        <v>0</v>
      </c>
      <c r="V17" s="55">
        <f>IF(V$4="X",'4M - SPS'!V74+'Biz DRENE'!V84,0)</f>
        <v>0</v>
      </c>
      <c r="W17" s="55">
        <f>IF(W$4="X",'4M - SPS'!W74+'Biz DRENE'!W84,0)</f>
        <v>0</v>
      </c>
      <c r="X17" s="55">
        <f>IF(X$4="X",'4M - SPS'!X74+'Biz DRENE'!X84,0)</f>
        <v>0</v>
      </c>
      <c r="Y17" s="55">
        <f>IF(Y$4="X",'4M - SPS'!Y74+'Biz DRENE'!Y84,0)</f>
        <v>0</v>
      </c>
      <c r="Z17" s="55">
        <f>IF(Z$4="X",'4M - SPS'!Z74+'Biz DRENE'!Z84,0)</f>
        <v>0</v>
      </c>
      <c r="AA17" s="55">
        <f>IF(AA$4="X",'4M - SPS'!AA74+'Biz DRENE'!AA84,0)</f>
        <v>0</v>
      </c>
      <c r="AB17" s="55">
        <f>IF(AB$4="X",'4M - SPS'!AB74+'Biz DRENE'!AB84,0)</f>
        <v>0</v>
      </c>
      <c r="AC17" s="55">
        <f>IF(AC$4="X",'4M - SPS'!AC74+'Biz DRENE'!AC84,0)</f>
        <v>0</v>
      </c>
      <c r="AD17" s="55">
        <f>IF(AD$4="X",'4M - SPS'!AD74+'Biz DRENE'!AD84,0)</f>
        <v>0</v>
      </c>
      <c r="AE17" s="55">
        <f>IF(AE$4="X",'4M - SPS'!AE74+'Biz DRENE'!AE84,0)</f>
        <v>0</v>
      </c>
      <c r="AF17" s="55">
        <f>IF(AF$4="X",'4M - SPS'!AF74+'Biz DRENE'!AF84,0)</f>
        <v>0</v>
      </c>
      <c r="AG17" s="55">
        <f>IF(AG$4="X",'4M - SPS'!AG74+'Biz DRENE'!AG84,0)</f>
        <v>0</v>
      </c>
      <c r="AH17" s="55">
        <f>IF(AH$4="X",'4M - SPS'!AH74+'Biz DRENE'!AH84,0)</f>
        <v>0</v>
      </c>
      <c r="AI17" s="55">
        <f>IF(AI$4="X",'4M - SPS'!AI74+'Biz DRENE'!AI84,0)</f>
        <v>0</v>
      </c>
      <c r="AJ17" s="55">
        <f>IF(AJ$4="X",'4M - SPS'!AJ74+'Biz DRENE'!AJ84,0)</f>
        <v>0</v>
      </c>
      <c r="AK17" s="55">
        <f>IF(AK$4="X",'4M - SPS'!AK74+'Biz DRENE'!AK84,0)</f>
        <v>0</v>
      </c>
      <c r="AL17" s="55">
        <f>IF(AL$4="X",'4M - SPS'!AL74+'Biz DRENE'!AL84,0)</f>
        <v>0</v>
      </c>
      <c r="AM17" s="55">
        <f>IF(AM$4="X",'4M - SPS'!AM74+'Biz DRENE'!AM84,0)</f>
        <v>0</v>
      </c>
      <c r="AN17" s="55">
        <f>IF(AN$4="X",'4M - SPS'!AN74+'Biz DRENE'!AN84,0)</f>
        <v>0</v>
      </c>
      <c r="AO17" s="55">
        <f>IF(AO$4="X",'4M - SPS'!AO74+'Biz DRENE'!AO84,0)</f>
        <v>0</v>
      </c>
      <c r="AP17" s="55">
        <f>IF(AP$4="X",'4M - SPS'!AP74+'Biz DRENE'!AP84,0)</f>
        <v>0</v>
      </c>
      <c r="AQ17" s="55">
        <f>IF(AQ$4="X",'4M - SPS'!AQ74+'Biz DRENE'!AQ84,0)</f>
        <v>0</v>
      </c>
      <c r="AR17" s="55">
        <f>IF(AR$4="X",'4M - SPS'!AR74+'Biz DRENE'!AR84,0)</f>
        <v>0</v>
      </c>
      <c r="AS17" s="55">
        <f>IF(AS$4="X",'4M - SPS'!AS74+'Biz DRENE'!AS84,0)</f>
        <v>0</v>
      </c>
      <c r="AT17" s="55">
        <f>IF(AT$4="X",'4M - SPS'!AT74+'Biz DRENE'!AT84,0)</f>
        <v>0</v>
      </c>
      <c r="AU17" s="55">
        <f>IF(AU$4="X",'4M - SPS'!AU74+'Biz DRENE'!AU84,0)</f>
        <v>0</v>
      </c>
      <c r="AV17" s="55">
        <f>IF(AV$4="X",'4M - SPS'!AV74+'Biz DRENE'!AV84,0)</f>
        <v>0</v>
      </c>
      <c r="AW17" s="55">
        <f>IF(AW$4="X",'4M - SPS'!AW74+'Biz DRENE'!AW84,0)</f>
        <v>0</v>
      </c>
      <c r="AX17" s="55">
        <f>IF(AX$4="X",'4M - SPS'!AX74+'Biz DRENE'!AX84,0)</f>
        <v>0</v>
      </c>
      <c r="AY17" s="55">
        <f>IF(AY$4="X",'4M - SPS'!AY74+'Biz DRENE'!AY84,0)</f>
        <v>0</v>
      </c>
      <c r="AZ17" s="55">
        <f>IF(AZ$4="X",'4M - SPS'!AZ74+'Biz DRENE'!AZ84,0)</f>
        <v>0</v>
      </c>
      <c r="BA17" s="55">
        <f>IF(BA$4="X",'4M - SPS'!BA74+'Biz DRENE'!BA84,0)</f>
        <v>0</v>
      </c>
      <c r="BB17" s="55">
        <f>IF(BB$4="X",'4M - SPS'!BB74+'Biz DRENE'!BB84,0)</f>
        <v>0</v>
      </c>
      <c r="BC17" s="55">
        <f>IF(BC$4="X",'4M - SPS'!BC74+'Biz DRENE'!BC84,0)</f>
        <v>0</v>
      </c>
      <c r="BD17" s="55">
        <f>IF(BD$4="X",'4M - SPS'!BD74+'Biz DRENE'!BD84,0)</f>
        <v>0</v>
      </c>
      <c r="BE17" s="55">
        <f>IF(BE$4="X",'4M - SPS'!BE74+'Biz DRENE'!BE84,0)</f>
        <v>0</v>
      </c>
      <c r="BF17" s="55">
        <f>IF(BF$4="X",'4M - SPS'!BF74+'Biz DRENE'!BF84,0)</f>
        <v>0</v>
      </c>
      <c r="BG17" s="55">
        <f>IF(BG$4="X",'4M - SPS'!BG74+'Biz DRENE'!BG84,0)</f>
        <v>0</v>
      </c>
      <c r="BH17" s="55">
        <f>IF(BH$4="X",'4M - SPS'!BH74+'Biz DRENE'!BH84,0)</f>
        <v>0</v>
      </c>
      <c r="BI17" s="55">
        <f>IF(BI$4="X",'4M - SPS'!BI74+'Biz DRENE'!BI84,0)</f>
        <v>0</v>
      </c>
      <c r="BJ17" s="55">
        <f>IF(BJ$4="X",'4M - SPS'!BJ74+'Biz DRENE'!BJ84,0)</f>
        <v>0</v>
      </c>
      <c r="BK17" s="55">
        <f>IF(BK$4="X",'4M - SPS'!BK74+'Biz DRENE'!BK84,0)</f>
        <v>0</v>
      </c>
      <c r="BL17" s="55">
        <f>IF(BL$4="X",'4M - SPS'!BL74+'Biz DRENE'!BL84,0)</f>
        <v>0</v>
      </c>
      <c r="BM17" s="55">
        <f>IF(BM$4="X",'4M - SPS'!BM74+'Biz DRENE'!BM84,0)</f>
        <v>0</v>
      </c>
      <c r="BN17" s="55">
        <f>IF(BN$4="X",'4M - SPS'!BN74+'Biz DRENE'!BN84,0)</f>
        <v>0</v>
      </c>
      <c r="BO17" s="55">
        <f>IF(BO$4="X",'4M - SPS'!BO74+'Biz DRENE'!BO84,0)</f>
        <v>0</v>
      </c>
      <c r="BP17" s="55">
        <f>IF(BP$4="X",'4M - SPS'!BP74+'Biz DRENE'!BP84,0)</f>
        <v>0</v>
      </c>
      <c r="BQ17" s="55">
        <f>IF(BQ$4="X",'4M - SPS'!BQ74+'Biz DRENE'!BQ84,0)</f>
        <v>0</v>
      </c>
      <c r="BR17" s="55">
        <f>IF(BR$4="X",'4M - SPS'!BR74+'Biz DRENE'!BR84,0)</f>
        <v>0</v>
      </c>
      <c r="BS17" s="55">
        <f>IF(BS$4="X",'4M - SPS'!BS74+'Biz DRENE'!BS84,0)</f>
        <v>0</v>
      </c>
      <c r="BT17" s="55">
        <f>IF(BT$4="X",'4M - SPS'!BT74+'Biz DRENE'!BT84,0)</f>
        <v>0</v>
      </c>
      <c r="BU17" s="55">
        <f>IF(BU$4="X",'4M - SPS'!BU74+'Biz DRENE'!BU84,0)</f>
        <v>0</v>
      </c>
      <c r="BV17" s="55">
        <f>IF(BV$4="X",'4M - SPS'!BV74+'Biz DRENE'!BV84,0)</f>
        <v>0</v>
      </c>
      <c r="BW17" s="55">
        <f>IF(BW$4="X",'4M - SPS'!BW74+'Biz DRENE'!BW84,0)</f>
        <v>0</v>
      </c>
      <c r="BX17" s="55">
        <f>IF(BX$4="X",'4M - SPS'!BX74+'Biz DRENE'!BX84,0)</f>
        <v>0</v>
      </c>
      <c r="BY17" s="55">
        <f>IF(BY$4="X",'4M - SPS'!BY74+'Biz DRENE'!BY84,0)</f>
        <v>0</v>
      </c>
      <c r="BZ17" s="55">
        <f>IF(BZ$4="X",'4M - SPS'!BZ74+'Biz DRENE'!BZ84,0)</f>
        <v>0</v>
      </c>
      <c r="CA17" s="55">
        <f>IF(CA$4="X",'4M - SPS'!CA74+'Biz DRENE'!CA84,0)</f>
        <v>0</v>
      </c>
      <c r="CB17" s="55">
        <f>IF(CB$4="X",'4M - SPS'!CB74+'Biz DRENE'!CB84,0)</f>
        <v>0</v>
      </c>
      <c r="CC17" s="55">
        <f>IF(CC$4="X",'4M - SPS'!CC74+'Biz DRENE'!CC84,0)</f>
        <v>0</v>
      </c>
      <c r="CD17" s="55">
        <f>IF(CD$4="X",'4M - SPS'!CD74+'Biz DRENE'!CD84,0)</f>
        <v>0</v>
      </c>
      <c r="CE17" s="55">
        <f>IF(CE$4="X",'4M - SPS'!CE74+'Biz DRENE'!CE84,0)</f>
        <v>0</v>
      </c>
      <c r="CF17" s="55">
        <f>IF(CF$4="X",'4M - SPS'!CF74+'Biz DRENE'!CF84,0)</f>
        <v>0</v>
      </c>
      <c r="CG17" s="55">
        <f>IF(CG$4="X",'4M - SPS'!CG74+'Biz DRENE'!CG84,0)</f>
        <v>0</v>
      </c>
      <c r="CH17" s="159">
        <f>IF(CH$4="X",'4M - SPS'!CH74+'Biz DRENE'!CH84,0)</f>
        <v>0</v>
      </c>
    </row>
    <row r="18" spans="1:99" ht="15" thickBot="1" x14ac:dyDescent="0.35">
      <c r="B18" s="36" t="s">
        <v>33</v>
      </c>
      <c r="C18" s="56">
        <f>IF(C$4="X",'11M - LPS'!C74+'Biz DRENE'!C85,0)</f>
        <v>0</v>
      </c>
      <c r="D18" s="56">
        <f>IF(D$4="X",'11M - LPS'!D74+'Biz DRENE'!D85,0)</f>
        <v>0</v>
      </c>
      <c r="E18" s="56">
        <f>IF(E$4="X",'11M - LPS'!E74+'Biz DRENE'!E85,0)</f>
        <v>110.16184849433583</v>
      </c>
      <c r="F18" s="56">
        <f>IF(F$4="X",'11M - LPS'!F74+'Biz DRENE'!F85,0)</f>
        <v>332.08486280061118</v>
      </c>
      <c r="G18" s="56">
        <f>IF(G$4="X",'11M - LPS'!G74+'Biz DRENE'!G85,0)</f>
        <v>688.36854741185402</v>
      </c>
      <c r="H18" s="56">
        <f>IF(H$4="X",'11M - LPS'!H74+'Biz DRENE'!H85,0)</f>
        <v>6795.6839285108836</v>
      </c>
      <c r="I18" s="56">
        <f>IF(I$4="X",'11M - LPS'!I74+'Biz DRENE'!I85,0)</f>
        <v>20040.03729443868</v>
      </c>
      <c r="J18" s="56">
        <f>IF(J$4="X",'11M - LPS'!J74+'Biz DRENE'!J85,0)</f>
        <v>34808.144778439928</v>
      </c>
      <c r="K18" s="56">
        <f>IF(K$4="X",'11M - LPS'!K74+'Biz DRENE'!K85,0)</f>
        <v>42899.090599484924</v>
      </c>
      <c r="L18" s="56">
        <f>IF(L$4="X",'11M - LPS'!L74+'Biz DRENE'!L85,0)</f>
        <v>45193.603909965306</v>
      </c>
      <c r="M18" s="56">
        <f>IF(M$4="X",'11M - LPS'!M74+'Biz DRENE'!M85,0)</f>
        <v>46529.507755118066</v>
      </c>
      <c r="N18" s="56">
        <f>IF(N$4="X",'11M - LPS'!N74+'Biz DRENE'!N85,0)</f>
        <v>52971.994606763263</v>
      </c>
      <c r="O18" s="56">
        <f>IF(O$4="X",'11M - LPS'!O74+'Biz DRENE'!O85,0)</f>
        <v>60491.885607836804</v>
      </c>
      <c r="P18" s="56">
        <f>IF(P$4="X",'11M - LPS'!P74+'Biz DRENE'!P85,0)</f>
        <v>66408.30152640614</v>
      </c>
      <c r="Q18" s="56">
        <f>IF(Q$4="X",'11M - LPS'!Q74+'Biz DRENE'!Q85,0)</f>
        <v>73072.712566437374</v>
      </c>
      <c r="R18" s="56">
        <f>IF(R$4="X",'11M - LPS'!R74+'Biz DRENE'!R85,0)</f>
        <v>80961.679079555528</v>
      </c>
      <c r="S18" s="56">
        <f>IF(S$4="X",'11M - LPS'!S74+'Biz DRENE'!S85,0)</f>
        <v>94521.837719302683</v>
      </c>
      <c r="T18" s="56">
        <f>IF(T$4="X",'11M - LPS'!T74+'Biz DRENE'!T85,0)</f>
        <v>0</v>
      </c>
      <c r="U18" s="56">
        <f>IF(U$4="X",'11M - LPS'!U74+'Biz DRENE'!U85,0)</f>
        <v>0</v>
      </c>
      <c r="V18" s="56">
        <f>IF(V$4="X",'11M - LPS'!V74+'Biz DRENE'!V85,0)</f>
        <v>0</v>
      </c>
      <c r="W18" s="56">
        <f>IF(W$4="X",'11M - LPS'!W74+'Biz DRENE'!W85,0)</f>
        <v>0</v>
      </c>
      <c r="X18" s="56">
        <f>IF(X$4="X",'11M - LPS'!X74+'Biz DRENE'!X85,0)</f>
        <v>0</v>
      </c>
      <c r="Y18" s="56">
        <f>IF(Y$4="X",'11M - LPS'!Y74+'Biz DRENE'!Y85,0)</f>
        <v>0</v>
      </c>
      <c r="Z18" s="56">
        <f>IF(Z$4="X",'11M - LPS'!Z74+'Biz DRENE'!Z85,0)</f>
        <v>0</v>
      </c>
      <c r="AA18" s="56">
        <f>IF(AA$4="X",'11M - LPS'!AA74+'Biz DRENE'!AA85,0)</f>
        <v>0</v>
      </c>
      <c r="AB18" s="56">
        <f>IF(AB$4="X",'11M - LPS'!AB74+'Biz DRENE'!AB85,0)</f>
        <v>0</v>
      </c>
      <c r="AC18" s="56">
        <f>IF(AC$4="X",'11M - LPS'!AC74+'Biz DRENE'!AC85,0)</f>
        <v>0</v>
      </c>
      <c r="AD18" s="56">
        <f>IF(AD$4="X",'11M - LPS'!AD74+'Biz DRENE'!AD85,0)</f>
        <v>0</v>
      </c>
      <c r="AE18" s="56">
        <f>IF(AE$4="X",'11M - LPS'!AE74+'Biz DRENE'!AE85,0)</f>
        <v>0</v>
      </c>
      <c r="AF18" s="56">
        <f>IF(AF$4="X",'11M - LPS'!AF74+'Biz DRENE'!AF85,0)</f>
        <v>0</v>
      </c>
      <c r="AG18" s="56">
        <f>IF(AG$4="X",'11M - LPS'!AG74+'Biz DRENE'!AG85,0)</f>
        <v>0</v>
      </c>
      <c r="AH18" s="56">
        <f>IF(AH$4="X",'11M - LPS'!AH74+'Biz DRENE'!AH85,0)</f>
        <v>0</v>
      </c>
      <c r="AI18" s="56">
        <f>IF(AI$4="X",'11M - LPS'!AI74+'Biz DRENE'!AI85,0)</f>
        <v>0</v>
      </c>
      <c r="AJ18" s="56">
        <f>IF(AJ$4="X",'11M - LPS'!AJ74+'Biz DRENE'!AJ85,0)</f>
        <v>0</v>
      </c>
      <c r="AK18" s="56">
        <f>IF(AK$4="X",'11M - LPS'!AK74+'Biz DRENE'!AK85,0)</f>
        <v>0</v>
      </c>
      <c r="AL18" s="56">
        <f>IF(AL$4="X",'11M - LPS'!AL74+'Biz DRENE'!AL85,0)</f>
        <v>0</v>
      </c>
      <c r="AM18" s="56">
        <f>IF(AM$4="X",'11M - LPS'!AM74+'Biz DRENE'!AM85,0)</f>
        <v>0</v>
      </c>
      <c r="AN18" s="56">
        <f>IF(AN$4="X",'11M - LPS'!AN74+'Biz DRENE'!AN85,0)</f>
        <v>0</v>
      </c>
      <c r="AO18" s="56">
        <f>IF(AO$4="X",'11M - LPS'!AO74+'Biz DRENE'!AO85,0)</f>
        <v>0</v>
      </c>
      <c r="AP18" s="56">
        <f>IF(AP$4="X",'11M - LPS'!AP74+'Biz DRENE'!AP85,0)</f>
        <v>0</v>
      </c>
      <c r="AQ18" s="56">
        <f>IF(AQ$4="X",'11M - LPS'!AQ74+'Biz DRENE'!AQ85,0)</f>
        <v>0</v>
      </c>
      <c r="AR18" s="56">
        <f>IF(AR$4="X",'11M - LPS'!AR74+'Biz DRENE'!AR85,0)</f>
        <v>0</v>
      </c>
      <c r="AS18" s="56">
        <f>IF(AS$4="X",'11M - LPS'!AS74+'Biz DRENE'!AS85,0)</f>
        <v>0</v>
      </c>
      <c r="AT18" s="56">
        <f>IF(AT$4="X",'11M - LPS'!AT74+'Biz DRENE'!AT85,0)</f>
        <v>0</v>
      </c>
      <c r="AU18" s="56">
        <f>IF(AU$4="X",'11M - LPS'!AU74+'Biz DRENE'!AU85,0)</f>
        <v>0</v>
      </c>
      <c r="AV18" s="56">
        <f>IF(AV$4="X",'11M - LPS'!AV74+'Biz DRENE'!AV85,0)</f>
        <v>0</v>
      </c>
      <c r="AW18" s="56">
        <f>IF(AW$4="X",'11M - LPS'!AW74+'Biz DRENE'!AW85,0)</f>
        <v>0</v>
      </c>
      <c r="AX18" s="56">
        <f>IF(AX$4="X",'11M - LPS'!AX74+'Biz DRENE'!AX85,0)</f>
        <v>0</v>
      </c>
      <c r="AY18" s="56">
        <f>IF(AY$4="X",'11M - LPS'!AY74+'Biz DRENE'!AY85,0)</f>
        <v>0</v>
      </c>
      <c r="AZ18" s="56">
        <f>IF(AZ$4="X",'11M - LPS'!AZ74+'Biz DRENE'!AZ85,0)</f>
        <v>0</v>
      </c>
      <c r="BA18" s="56">
        <f>IF(BA$4="X",'11M - LPS'!BA74+'Biz DRENE'!BA85,0)</f>
        <v>0</v>
      </c>
      <c r="BB18" s="56">
        <f>IF(BB$4="X",'11M - LPS'!BB74+'Biz DRENE'!BB85,0)</f>
        <v>0</v>
      </c>
      <c r="BC18" s="56">
        <f>IF(BC$4="X",'11M - LPS'!BC74+'Biz DRENE'!BC85,0)</f>
        <v>0</v>
      </c>
      <c r="BD18" s="56">
        <f>IF(BD$4="X",'11M - LPS'!BD74+'Biz DRENE'!BD85,0)</f>
        <v>0</v>
      </c>
      <c r="BE18" s="56">
        <f>IF(BE$4="X",'11M - LPS'!BE74+'Biz DRENE'!BE85,0)</f>
        <v>0</v>
      </c>
      <c r="BF18" s="56">
        <f>IF(BF$4="X",'11M - LPS'!BF74+'Biz DRENE'!BF85,0)</f>
        <v>0</v>
      </c>
      <c r="BG18" s="56">
        <f>IF(BG$4="X",'11M - LPS'!BG74+'Biz DRENE'!BG85,0)</f>
        <v>0</v>
      </c>
      <c r="BH18" s="56">
        <f>IF(BH$4="X",'11M - LPS'!BH74+'Biz DRENE'!BH85,0)</f>
        <v>0</v>
      </c>
      <c r="BI18" s="56">
        <f>IF(BI$4="X",'11M - LPS'!BI74+'Biz DRENE'!BI85,0)</f>
        <v>0</v>
      </c>
      <c r="BJ18" s="56">
        <f>IF(BJ$4="X",'11M - LPS'!BJ74+'Biz DRENE'!BJ85,0)</f>
        <v>0</v>
      </c>
      <c r="BK18" s="56">
        <f>IF(BK$4="X",'11M - LPS'!BK74+'Biz DRENE'!BK85,0)</f>
        <v>0</v>
      </c>
      <c r="BL18" s="56">
        <f>IF(BL$4="X",'11M - LPS'!BL74+'Biz DRENE'!BL85,0)</f>
        <v>0</v>
      </c>
      <c r="BM18" s="56">
        <f>IF(BM$4="X",'11M - LPS'!BM74+'Biz DRENE'!BM85,0)</f>
        <v>0</v>
      </c>
      <c r="BN18" s="56">
        <f>IF(BN$4="X",'11M - LPS'!BN74+'Biz DRENE'!BN85,0)</f>
        <v>0</v>
      </c>
      <c r="BO18" s="56">
        <f>IF(BO$4="X",'11M - LPS'!BO74+'Biz DRENE'!BO85,0)</f>
        <v>0</v>
      </c>
      <c r="BP18" s="56">
        <f>IF(BP$4="X",'11M - LPS'!BP74+'Biz DRENE'!BP85,0)</f>
        <v>0</v>
      </c>
      <c r="BQ18" s="56">
        <f>IF(BQ$4="X",'11M - LPS'!BQ74+'Biz DRENE'!BQ85,0)</f>
        <v>0</v>
      </c>
      <c r="BR18" s="56">
        <f>IF(BR$4="X",'11M - LPS'!BR74+'Biz DRENE'!BR85,0)</f>
        <v>0</v>
      </c>
      <c r="BS18" s="56">
        <f>IF(BS$4="X",'11M - LPS'!BS74+'Biz DRENE'!BS85,0)</f>
        <v>0</v>
      </c>
      <c r="BT18" s="56">
        <f>IF(BT$4="X",'11M - LPS'!BT74+'Biz DRENE'!BT85,0)</f>
        <v>0</v>
      </c>
      <c r="BU18" s="56">
        <f>IF(BU$4="X",'11M - LPS'!BU74+'Biz DRENE'!BU85,0)</f>
        <v>0</v>
      </c>
      <c r="BV18" s="56">
        <f>IF(BV$4="X",'11M - LPS'!BV74+'Biz DRENE'!BV85,0)</f>
        <v>0</v>
      </c>
      <c r="BW18" s="56">
        <f>IF(BW$4="X",'11M - LPS'!BW74+'Biz DRENE'!BW85,0)</f>
        <v>0</v>
      </c>
      <c r="BX18" s="56">
        <f>IF(BX$4="X",'11M - LPS'!BX74+'Biz DRENE'!BX85,0)</f>
        <v>0</v>
      </c>
      <c r="BY18" s="56">
        <f>IF(BY$4="X",'11M - LPS'!BY74+'Biz DRENE'!BY85,0)</f>
        <v>0</v>
      </c>
      <c r="BZ18" s="56">
        <f>IF(BZ$4="X",'11M - LPS'!BZ74+'Biz DRENE'!BZ85,0)</f>
        <v>0</v>
      </c>
      <c r="CA18" s="56">
        <f>IF(CA$4="X",'11M - LPS'!CA74+'Biz DRENE'!CA85,0)</f>
        <v>0</v>
      </c>
      <c r="CB18" s="56">
        <f>IF(CB$4="X",'11M - LPS'!CB74+'Biz DRENE'!CB85,0)</f>
        <v>0</v>
      </c>
      <c r="CC18" s="56">
        <f>IF(CC$4="X",'11M - LPS'!CC74+'Biz DRENE'!CC85,0)</f>
        <v>0</v>
      </c>
      <c r="CD18" s="56">
        <f>IF(CD$4="X",'11M - LPS'!CD74+'Biz DRENE'!CD85,0)</f>
        <v>0</v>
      </c>
      <c r="CE18" s="56">
        <f>IF(CE$4="X",'11M - LPS'!CE74+'Biz DRENE'!CE85,0)</f>
        <v>0</v>
      </c>
      <c r="CF18" s="56">
        <f>IF(CF$4="X",'11M - LPS'!CF74+'Biz DRENE'!CF85,0)</f>
        <v>0</v>
      </c>
      <c r="CG18" s="56">
        <f>IF(CG$4="X",'11M - LPS'!CG74+'Biz DRENE'!CG85,0)</f>
        <v>0</v>
      </c>
      <c r="CH18" s="161">
        <f>IF(CH$4="X",'11M - LPS'!CH74+'Biz DRENE'!CH85,0)</f>
        <v>0</v>
      </c>
    </row>
    <row r="19" spans="1:99" ht="15" thickBot="1" x14ac:dyDescent="0.35">
      <c r="A19" s="1"/>
      <c r="B19" s="61" t="s">
        <v>34</v>
      </c>
      <c r="C19" s="62">
        <f>SUM(C14:C18)</f>
        <v>-817.40070878105689</v>
      </c>
      <c r="D19" s="50">
        <f t="shared" ref="D19:BO19" si="12">SUM(D14:D18)</f>
        <v>2566.093677607304</v>
      </c>
      <c r="E19" s="50">
        <f t="shared" si="12"/>
        <v>22298.775902712194</v>
      </c>
      <c r="F19" s="50">
        <f t="shared" si="12"/>
        <v>57563.502838313674</v>
      </c>
      <c r="G19" s="50">
        <f t="shared" si="12"/>
        <v>137170.03552725539</v>
      </c>
      <c r="H19" s="50">
        <f t="shared" si="12"/>
        <v>438708.0741919186</v>
      </c>
      <c r="I19" s="50">
        <f t="shared" si="12"/>
        <v>978579.13181564084</v>
      </c>
      <c r="J19" s="50">
        <f t="shared" si="12"/>
        <v>1604981.2494170556</v>
      </c>
      <c r="K19" s="50">
        <f t="shared" si="12"/>
        <v>2030463.250087243</v>
      </c>
      <c r="L19" s="50">
        <f t="shared" si="12"/>
        <v>2223965.5917088254</v>
      </c>
      <c r="M19" s="50">
        <f t="shared" si="12"/>
        <v>2450581.5649545966</v>
      </c>
      <c r="N19" s="50">
        <f t="shared" si="12"/>
        <v>2823639.6627457226</v>
      </c>
      <c r="O19" s="50">
        <f t="shared" si="12"/>
        <v>3277739.7046495336</v>
      </c>
      <c r="P19" s="50">
        <f t="shared" si="12"/>
        <v>3643886.295236201</v>
      </c>
      <c r="Q19" s="50">
        <f t="shared" si="12"/>
        <v>4000372.4183998904</v>
      </c>
      <c r="R19" s="50">
        <f t="shared" si="12"/>
        <v>4316849.5249519851</v>
      </c>
      <c r="S19" s="50">
        <f t="shared" si="12"/>
        <v>4747565.042938794</v>
      </c>
      <c r="T19" s="50">
        <f t="shared" si="12"/>
        <v>0</v>
      </c>
      <c r="U19" s="50">
        <f t="shared" si="12"/>
        <v>0</v>
      </c>
      <c r="V19" s="50">
        <f t="shared" si="12"/>
        <v>0</v>
      </c>
      <c r="W19" s="50">
        <f t="shared" si="12"/>
        <v>0</v>
      </c>
      <c r="X19" s="50">
        <f t="shared" si="12"/>
        <v>0</v>
      </c>
      <c r="Y19" s="50">
        <f t="shared" si="12"/>
        <v>0</v>
      </c>
      <c r="Z19" s="50">
        <f t="shared" si="12"/>
        <v>0</v>
      </c>
      <c r="AA19" s="50">
        <f t="shared" si="12"/>
        <v>0</v>
      </c>
      <c r="AB19" s="50">
        <f t="shared" si="12"/>
        <v>0</v>
      </c>
      <c r="AC19" s="50">
        <f t="shared" si="12"/>
        <v>0</v>
      </c>
      <c r="AD19" s="50">
        <f t="shared" si="12"/>
        <v>0</v>
      </c>
      <c r="AE19" s="50">
        <f t="shared" si="12"/>
        <v>0</v>
      </c>
      <c r="AF19" s="50">
        <f t="shared" si="12"/>
        <v>0</v>
      </c>
      <c r="AG19" s="50">
        <f t="shared" si="12"/>
        <v>0</v>
      </c>
      <c r="AH19" s="50">
        <f t="shared" si="12"/>
        <v>0</v>
      </c>
      <c r="AI19" s="50">
        <f t="shared" si="12"/>
        <v>0</v>
      </c>
      <c r="AJ19" s="50">
        <f t="shared" si="12"/>
        <v>0</v>
      </c>
      <c r="AK19" s="50">
        <f t="shared" si="12"/>
        <v>0</v>
      </c>
      <c r="AL19" s="50">
        <f t="shared" si="12"/>
        <v>0</v>
      </c>
      <c r="AM19" s="50">
        <f t="shared" si="12"/>
        <v>0</v>
      </c>
      <c r="AN19" s="50">
        <f t="shared" si="12"/>
        <v>0</v>
      </c>
      <c r="AO19" s="50">
        <f t="shared" si="12"/>
        <v>0</v>
      </c>
      <c r="AP19" s="50">
        <f t="shared" si="12"/>
        <v>0</v>
      </c>
      <c r="AQ19" s="50">
        <f t="shared" si="12"/>
        <v>0</v>
      </c>
      <c r="AR19" s="50">
        <f t="shared" si="12"/>
        <v>0</v>
      </c>
      <c r="AS19" s="50">
        <f t="shared" si="12"/>
        <v>0</v>
      </c>
      <c r="AT19" s="50">
        <f t="shared" si="12"/>
        <v>0</v>
      </c>
      <c r="AU19" s="50">
        <f t="shared" si="12"/>
        <v>0</v>
      </c>
      <c r="AV19" s="50">
        <f t="shared" si="12"/>
        <v>0</v>
      </c>
      <c r="AW19" s="50">
        <f t="shared" si="12"/>
        <v>0</v>
      </c>
      <c r="AX19" s="50">
        <f t="shared" si="12"/>
        <v>0</v>
      </c>
      <c r="AY19" s="50">
        <f t="shared" si="12"/>
        <v>0</v>
      </c>
      <c r="AZ19" s="50">
        <f t="shared" si="12"/>
        <v>0</v>
      </c>
      <c r="BA19" s="50">
        <f t="shared" si="12"/>
        <v>0</v>
      </c>
      <c r="BB19" s="50">
        <f t="shared" si="12"/>
        <v>0</v>
      </c>
      <c r="BC19" s="50">
        <f t="shared" si="12"/>
        <v>0</v>
      </c>
      <c r="BD19" s="50">
        <f t="shared" si="12"/>
        <v>0</v>
      </c>
      <c r="BE19" s="50">
        <f t="shared" si="12"/>
        <v>0</v>
      </c>
      <c r="BF19" s="50">
        <f t="shared" si="12"/>
        <v>0</v>
      </c>
      <c r="BG19" s="50">
        <f t="shared" si="12"/>
        <v>0</v>
      </c>
      <c r="BH19" s="50">
        <f t="shared" si="12"/>
        <v>0</v>
      </c>
      <c r="BI19" s="50">
        <f t="shared" si="12"/>
        <v>0</v>
      </c>
      <c r="BJ19" s="50">
        <f t="shared" si="12"/>
        <v>0</v>
      </c>
      <c r="BK19" s="50">
        <f t="shared" si="12"/>
        <v>0</v>
      </c>
      <c r="BL19" s="50">
        <f t="shared" si="12"/>
        <v>0</v>
      </c>
      <c r="BM19" s="50">
        <f t="shared" si="12"/>
        <v>0</v>
      </c>
      <c r="BN19" s="50">
        <f t="shared" si="12"/>
        <v>0</v>
      </c>
      <c r="BO19" s="50">
        <f t="shared" si="12"/>
        <v>0</v>
      </c>
      <c r="BP19" s="50">
        <f t="shared" ref="BP19:CH19" si="13">SUM(BP14:BP18)</f>
        <v>0</v>
      </c>
      <c r="BQ19" s="50">
        <f t="shared" si="13"/>
        <v>0</v>
      </c>
      <c r="BR19" s="50">
        <f t="shared" si="13"/>
        <v>0</v>
      </c>
      <c r="BS19" s="50">
        <f t="shared" si="13"/>
        <v>0</v>
      </c>
      <c r="BT19" s="50">
        <f t="shared" si="13"/>
        <v>0</v>
      </c>
      <c r="BU19" s="50">
        <f t="shared" si="13"/>
        <v>0</v>
      </c>
      <c r="BV19" s="50">
        <f t="shared" si="13"/>
        <v>0</v>
      </c>
      <c r="BW19" s="50">
        <f t="shared" si="13"/>
        <v>0</v>
      </c>
      <c r="BX19" s="50">
        <f t="shared" si="13"/>
        <v>0</v>
      </c>
      <c r="BY19" s="50">
        <f t="shared" si="13"/>
        <v>0</v>
      </c>
      <c r="BZ19" s="50">
        <f t="shared" si="13"/>
        <v>0</v>
      </c>
      <c r="CA19" s="50">
        <f t="shared" si="13"/>
        <v>0</v>
      </c>
      <c r="CB19" s="50">
        <f t="shared" si="13"/>
        <v>0</v>
      </c>
      <c r="CC19" s="50">
        <f t="shared" si="13"/>
        <v>0</v>
      </c>
      <c r="CD19" s="50">
        <f t="shared" si="13"/>
        <v>0</v>
      </c>
      <c r="CE19" s="50">
        <f t="shared" si="13"/>
        <v>0</v>
      </c>
      <c r="CF19" s="50">
        <f t="shared" si="13"/>
        <v>0</v>
      </c>
      <c r="CG19" s="50">
        <f t="shared" si="13"/>
        <v>0</v>
      </c>
      <c r="CH19" s="68">
        <f t="shared" si="13"/>
        <v>0</v>
      </c>
    </row>
    <row r="20" spans="1:99" ht="15" thickBot="1" x14ac:dyDescent="0.35">
      <c r="B20" s="163"/>
      <c r="CH20" s="163"/>
    </row>
    <row r="21" spans="1:99" ht="15" thickBot="1" x14ac:dyDescent="0.35">
      <c r="B21" s="177" t="s">
        <v>170</v>
      </c>
      <c r="C21" s="150">
        <f>C13</f>
        <v>44927</v>
      </c>
      <c r="D21" s="176">
        <f>D5</f>
        <v>44958</v>
      </c>
      <c r="E21" s="176">
        <f t="shared" ref="E21:BP21" si="14">E5</f>
        <v>44986</v>
      </c>
      <c r="F21" s="176">
        <f t="shared" si="14"/>
        <v>45017</v>
      </c>
      <c r="G21" s="176">
        <f t="shared" si="14"/>
        <v>45047</v>
      </c>
      <c r="H21" s="176">
        <f t="shared" si="14"/>
        <v>45078</v>
      </c>
      <c r="I21" s="176">
        <f t="shared" si="14"/>
        <v>45108</v>
      </c>
      <c r="J21" s="176">
        <f t="shared" si="14"/>
        <v>45139</v>
      </c>
      <c r="K21" s="176">
        <f t="shared" si="14"/>
        <v>45170</v>
      </c>
      <c r="L21" s="176">
        <f t="shared" si="14"/>
        <v>45200</v>
      </c>
      <c r="M21" s="176">
        <f t="shared" si="14"/>
        <v>45231</v>
      </c>
      <c r="N21" s="176">
        <f t="shared" si="14"/>
        <v>45261</v>
      </c>
      <c r="O21" s="176">
        <f t="shared" si="14"/>
        <v>45292</v>
      </c>
      <c r="P21" s="176">
        <f t="shared" si="14"/>
        <v>45323</v>
      </c>
      <c r="Q21" s="176">
        <f t="shared" si="14"/>
        <v>45352</v>
      </c>
      <c r="R21" s="176">
        <f t="shared" si="14"/>
        <v>45383</v>
      </c>
      <c r="S21" s="176">
        <f t="shared" si="14"/>
        <v>45413</v>
      </c>
      <c r="T21" s="176">
        <f t="shared" si="14"/>
        <v>45444</v>
      </c>
      <c r="U21" s="176">
        <f t="shared" si="14"/>
        <v>45474</v>
      </c>
      <c r="V21" s="176">
        <f t="shared" si="14"/>
        <v>45505</v>
      </c>
      <c r="W21" s="176">
        <f t="shared" si="14"/>
        <v>45536</v>
      </c>
      <c r="X21" s="176">
        <f t="shared" si="14"/>
        <v>45566</v>
      </c>
      <c r="Y21" s="176">
        <f t="shared" si="14"/>
        <v>45597</v>
      </c>
      <c r="Z21" s="176">
        <f t="shared" si="14"/>
        <v>45627</v>
      </c>
      <c r="AA21" s="176">
        <f t="shared" si="14"/>
        <v>45658</v>
      </c>
      <c r="AB21" s="176">
        <f t="shared" si="14"/>
        <v>45689</v>
      </c>
      <c r="AC21" s="176">
        <f t="shared" si="14"/>
        <v>45717</v>
      </c>
      <c r="AD21" s="176">
        <f t="shared" si="14"/>
        <v>45748</v>
      </c>
      <c r="AE21" s="176">
        <f t="shared" si="14"/>
        <v>45778</v>
      </c>
      <c r="AF21" s="176">
        <f t="shared" si="14"/>
        <v>45809</v>
      </c>
      <c r="AG21" s="176">
        <f t="shared" si="14"/>
        <v>45839</v>
      </c>
      <c r="AH21" s="176">
        <f t="shared" si="14"/>
        <v>45870</v>
      </c>
      <c r="AI21" s="176">
        <f t="shared" si="14"/>
        <v>45901</v>
      </c>
      <c r="AJ21" s="176">
        <f t="shared" si="14"/>
        <v>45931</v>
      </c>
      <c r="AK21" s="176">
        <f t="shared" si="14"/>
        <v>45962</v>
      </c>
      <c r="AL21" s="176">
        <f t="shared" si="14"/>
        <v>45992</v>
      </c>
      <c r="AM21" s="176">
        <f t="shared" si="14"/>
        <v>46023</v>
      </c>
      <c r="AN21" s="176">
        <f t="shared" si="14"/>
        <v>46054</v>
      </c>
      <c r="AO21" s="176">
        <f t="shared" si="14"/>
        <v>46082</v>
      </c>
      <c r="AP21" s="176">
        <f t="shared" si="14"/>
        <v>46113</v>
      </c>
      <c r="AQ21" s="176">
        <f t="shared" si="14"/>
        <v>46143</v>
      </c>
      <c r="AR21" s="176">
        <f t="shared" si="14"/>
        <v>46174</v>
      </c>
      <c r="AS21" s="176">
        <f t="shared" si="14"/>
        <v>46204</v>
      </c>
      <c r="AT21" s="176">
        <f t="shared" si="14"/>
        <v>46235</v>
      </c>
      <c r="AU21" s="176">
        <f t="shared" si="14"/>
        <v>46266</v>
      </c>
      <c r="AV21" s="176">
        <f t="shared" si="14"/>
        <v>46296</v>
      </c>
      <c r="AW21" s="176">
        <f t="shared" si="14"/>
        <v>46327</v>
      </c>
      <c r="AX21" s="176">
        <f t="shared" si="14"/>
        <v>46357</v>
      </c>
      <c r="AY21" s="176">
        <f t="shared" si="14"/>
        <v>46388</v>
      </c>
      <c r="AZ21" s="176">
        <f t="shared" si="14"/>
        <v>46419</v>
      </c>
      <c r="BA21" s="176">
        <f t="shared" si="14"/>
        <v>46447</v>
      </c>
      <c r="BB21" s="176">
        <f t="shared" si="14"/>
        <v>46478</v>
      </c>
      <c r="BC21" s="176">
        <f t="shared" si="14"/>
        <v>46508</v>
      </c>
      <c r="BD21" s="176">
        <f t="shared" si="14"/>
        <v>46539</v>
      </c>
      <c r="BE21" s="176">
        <f t="shared" si="14"/>
        <v>46569</v>
      </c>
      <c r="BF21" s="176">
        <f t="shared" si="14"/>
        <v>46600</v>
      </c>
      <c r="BG21" s="176">
        <f t="shared" si="14"/>
        <v>46631</v>
      </c>
      <c r="BH21" s="176">
        <f t="shared" si="14"/>
        <v>46661</v>
      </c>
      <c r="BI21" s="176">
        <f t="shared" si="14"/>
        <v>46692</v>
      </c>
      <c r="BJ21" s="176">
        <f t="shared" si="14"/>
        <v>46722</v>
      </c>
      <c r="BK21" s="176">
        <f t="shared" si="14"/>
        <v>46753</v>
      </c>
      <c r="BL21" s="176">
        <f t="shared" si="14"/>
        <v>46784</v>
      </c>
      <c r="BM21" s="176">
        <f t="shared" si="14"/>
        <v>46813</v>
      </c>
      <c r="BN21" s="176">
        <f t="shared" si="14"/>
        <v>46844</v>
      </c>
      <c r="BO21" s="176">
        <f t="shared" si="14"/>
        <v>46874</v>
      </c>
      <c r="BP21" s="176">
        <f t="shared" si="14"/>
        <v>46905</v>
      </c>
      <c r="BQ21" s="176">
        <f t="shared" ref="BQ21:CH21" si="15">BQ5</f>
        <v>46935</v>
      </c>
      <c r="BR21" s="176">
        <f t="shared" si="15"/>
        <v>46966</v>
      </c>
      <c r="BS21" s="176">
        <f t="shared" si="15"/>
        <v>46997</v>
      </c>
      <c r="BT21" s="176">
        <f t="shared" si="15"/>
        <v>47027</v>
      </c>
      <c r="BU21" s="176">
        <f t="shared" si="15"/>
        <v>47058</v>
      </c>
      <c r="BV21" s="176">
        <f t="shared" si="15"/>
        <v>47088</v>
      </c>
      <c r="BW21" s="176">
        <f t="shared" si="15"/>
        <v>47119</v>
      </c>
      <c r="BX21" s="176">
        <f t="shared" si="15"/>
        <v>47150</v>
      </c>
      <c r="BY21" s="176">
        <f t="shared" si="15"/>
        <v>47178</v>
      </c>
      <c r="BZ21" s="176">
        <f t="shared" si="15"/>
        <v>47209</v>
      </c>
      <c r="CA21" s="176">
        <f t="shared" si="15"/>
        <v>47239</v>
      </c>
      <c r="CB21" s="176">
        <f t="shared" si="15"/>
        <v>47270</v>
      </c>
      <c r="CC21" s="176">
        <f t="shared" si="15"/>
        <v>47300</v>
      </c>
      <c r="CD21" s="176">
        <f t="shared" si="15"/>
        <v>47331</v>
      </c>
      <c r="CE21" s="176">
        <f t="shared" si="15"/>
        <v>47362</v>
      </c>
      <c r="CF21" s="176">
        <f t="shared" si="15"/>
        <v>47392</v>
      </c>
      <c r="CG21" s="176">
        <f t="shared" si="15"/>
        <v>47423</v>
      </c>
      <c r="CH21" s="176">
        <f t="shared" si="15"/>
        <v>47453</v>
      </c>
    </row>
    <row r="22" spans="1:99" x14ac:dyDescent="0.3">
      <c r="B22" s="67" t="s">
        <v>29</v>
      </c>
      <c r="C22" s="64">
        <f>IF(C$4="X",' LI 1M - RES'!C62,0)</f>
        <v>98.603477663349608</v>
      </c>
      <c r="D22" s="64">
        <f>IF(D$4="X",' LI 1M - RES'!D62,0)</f>
        <v>1699.8717365206605</v>
      </c>
      <c r="E22" s="64">
        <f>IF(E$4="X",' LI 1M - RES'!E62,0)</f>
        <v>5962.397587035839</v>
      </c>
      <c r="F22" s="64">
        <f>IF(F$4="X",' LI 1M - RES'!F62,0)</f>
        <v>17028.496917407534</v>
      </c>
      <c r="G22" s="64">
        <f>IF(G$4="X",' LI 1M - RES'!G62,0)</f>
        <v>41469.533395280436</v>
      </c>
      <c r="H22" s="64">
        <f>IF(H$4="X",' LI 1M - RES'!H62,0)</f>
        <v>132097.27311452705</v>
      </c>
      <c r="I22" s="64">
        <f>IF(I$4="X",' LI 1M - RES'!I62,0)</f>
        <v>266703.86047182442</v>
      </c>
      <c r="J22" s="64">
        <f>IF(J$4="X",' LI 1M - RES'!J62,0)</f>
        <v>415955.38656679919</v>
      </c>
      <c r="K22" s="64">
        <f>IF(K$4="X",' LI 1M - RES'!K62,0)</f>
        <v>549082.94507352461</v>
      </c>
      <c r="L22" s="64">
        <f>IF(L$4="X",' LI 1M - RES'!L62,0)</f>
        <v>611688.83900542115</v>
      </c>
      <c r="M22" s="64">
        <f>IF(M$4="X",' LI 1M - RES'!M62,0)</f>
        <v>689869.92216177459</v>
      </c>
      <c r="N22" s="64">
        <f>IF(N$4="X",' LI 1M - RES'!N62,0)</f>
        <v>789818.55394692533</v>
      </c>
      <c r="O22" s="64">
        <f>IF(O$4="X",' LI 1M - RES'!O62,0)</f>
        <v>895400.23461117654</v>
      </c>
      <c r="P22" s="64">
        <f>IF(P$4="X",' LI 1M - RES'!P62,0)</f>
        <v>986192.30031317309</v>
      </c>
      <c r="Q22" s="64">
        <f>IF(Q$4="X",' LI 1M - RES'!Q62,0)</f>
        <v>1076095.0913036657</v>
      </c>
      <c r="R22" s="64">
        <f>IF(R$4="X",' LI 1M - RES'!R62,0)</f>
        <v>1155911.9461344248</v>
      </c>
      <c r="S22" s="64">
        <f>IF(S$4="X",' LI 1M - RES'!S62,0)</f>
        <v>1234901.6512784662</v>
      </c>
      <c r="T22" s="64">
        <f>IF(T$4="X",' LI 1M - RES'!T62,0)</f>
        <v>0</v>
      </c>
      <c r="U22" s="64">
        <f>IF(U$4="X",' LI 1M - RES'!U62,0)</f>
        <v>0</v>
      </c>
      <c r="V22" s="64">
        <f>IF(V$4="X",' LI 1M - RES'!V62,0)</f>
        <v>0</v>
      </c>
      <c r="W22" s="64">
        <f>IF(W$4="X",' LI 1M - RES'!W62,0)</f>
        <v>0</v>
      </c>
      <c r="X22" s="64">
        <f>IF(X$4="X",' LI 1M - RES'!X62,0)</f>
        <v>0</v>
      </c>
      <c r="Y22" s="64">
        <f>IF(Y$4="X",' LI 1M - RES'!Y62,0)</f>
        <v>0</v>
      </c>
      <c r="Z22" s="64">
        <f>IF(Z$4="X",' LI 1M - RES'!Z62,0)</f>
        <v>0</v>
      </c>
      <c r="AA22" s="64">
        <f>IF(AA$4="X",' LI 1M - RES'!AA62,0)</f>
        <v>0</v>
      </c>
      <c r="AB22" s="64">
        <f>IF(AB$4="X",' LI 1M - RES'!AB62,0)</f>
        <v>0</v>
      </c>
      <c r="AC22" s="64">
        <f>IF(AC$4="X",' LI 1M - RES'!AC62,0)</f>
        <v>0</v>
      </c>
      <c r="AD22" s="64">
        <f>IF(AD$4="X",' LI 1M - RES'!AD62,0)</f>
        <v>0</v>
      </c>
      <c r="AE22" s="64">
        <f>IF(AE$4="X",' LI 1M - RES'!AE62,0)</f>
        <v>0</v>
      </c>
      <c r="AF22" s="64">
        <f>IF(AF$4="X",' LI 1M - RES'!AF62,0)</f>
        <v>0</v>
      </c>
      <c r="AG22" s="64">
        <f>IF(AG$4="X",' LI 1M - RES'!AG62,0)</f>
        <v>0</v>
      </c>
      <c r="AH22" s="64">
        <f>IF(AH$4="X",' LI 1M - RES'!AH62,0)</f>
        <v>0</v>
      </c>
      <c r="AI22" s="64">
        <f>IF(AI$4="X",' LI 1M - RES'!AI62,0)</f>
        <v>0</v>
      </c>
      <c r="AJ22" s="64">
        <f>IF(AJ$4="X",' LI 1M - RES'!AJ62,0)</f>
        <v>0</v>
      </c>
      <c r="AK22" s="64">
        <f>IF(AK$4="X",' LI 1M - RES'!AK62,0)</f>
        <v>0</v>
      </c>
      <c r="AL22" s="64">
        <f>IF(AL$4="X",' LI 1M - RES'!AL62,0)</f>
        <v>0</v>
      </c>
      <c r="AM22" s="64">
        <f>IF(AM$4="X",' LI 1M - RES'!AM62,0)</f>
        <v>0</v>
      </c>
      <c r="AN22" s="64">
        <f>IF(AN$4="X",' LI 1M - RES'!AN62,0)</f>
        <v>0</v>
      </c>
      <c r="AO22" s="64">
        <f>IF(AO$4="X",' LI 1M - RES'!AO62,0)</f>
        <v>0</v>
      </c>
      <c r="AP22" s="64">
        <f>IF(AP$4="X",' LI 1M - RES'!AP62,0)</f>
        <v>0</v>
      </c>
      <c r="AQ22" s="64">
        <f>IF(AQ$4="X",' LI 1M - RES'!AQ62,0)</f>
        <v>0</v>
      </c>
      <c r="AR22" s="64">
        <f>IF(AR$4="X",' LI 1M - RES'!AR62,0)</f>
        <v>0</v>
      </c>
      <c r="AS22" s="64">
        <f>IF(AS$4="X",' LI 1M - RES'!AS62,0)</f>
        <v>0</v>
      </c>
      <c r="AT22" s="64">
        <f>IF(AT$4="X",' LI 1M - RES'!AT62,0)</f>
        <v>0</v>
      </c>
      <c r="AU22" s="64">
        <f>IF(AU$4="X",' LI 1M - RES'!AU62,0)</f>
        <v>0</v>
      </c>
      <c r="AV22" s="64">
        <f>IF(AV$4="X",' LI 1M - RES'!AV62,0)</f>
        <v>0</v>
      </c>
      <c r="AW22" s="64">
        <f>IF(AW$4="X",' LI 1M - RES'!AW62,0)</f>
        <v>0</v>
      </c>
      <c r="AX22" s="64">
        <f>IF(AX$4="X",' LI 1M - RES'!AX62,0)</f>
        <v>0</v>
      </c>
      <c r="AY22" s="64">
        <f>IF(AY$4="X",' LI 1M - RES'!AY62,0)</f>
        <v>0</v>
      </c>
      <c r="AZ22" s="64">
        <f>IF(AZ$4="X",' LI 1M - RES'!AZ62,0)</f>
        <v>0</v>
      </c>
      <c r="BA22" s="64">
        <f>IF(BA$4="X",' LI 1M - RES'!BA62,0)</f>
        <v>0</v>
      </c>
      <c r="BB22" s="64">
        <f>IF(BB$4="X",' LI 1M - RES'!BB62,0)</f>
        <v>0</v>
      </c>
      <c r="BC22" s="64">
        <f>IF(BC$4="X",' LI 1M - RES'!BC62,0)</f>
        <v>0</v>
      </c>
      <c r="BD22" s="64">
        <f>IF(BD$4="X",' LI 1M - RES'!BD62,0)</f>
        <v>0</v>
      </c>
      <c r="BE22" s="64">
        <f>IF(BE$4="X",' LI 1M - RES'!BE62,0)</f>
        <v>0</v>
      </c>
      <c r="BF22" s="64">
        <f>IF(BF$4="X",' LI 1M - RES'!BF62,0)</f>
        <v>0</v>
      </c>
      <c r="BG22" s="64">
        <f>IF(BG$4="X",' LI 1M - RES'!BG62,0)</f>
        <v>0</v>
      </c>
      <c r="BH22" s="64">
        <f>IF(BH$4="X",' LI 1M - RES'!BH62,0)</f>
        <v>0</v>
      </c>
      <c r="BI22" s="64">
        <f>IF(BI$4="X",' LI 1M - RES'!BI62,0)</f>
        <v>0</v>
      </c>
      <c r="BJ22" s="64">
        <f>IF(BJ$4="X",' LI 1M - RES'!BJ62,0)</f>
        <v>0</v>
      </c>
      <c r="BK22" s="64">
        <f>IF(BK$4="X",' LI 1M - RES'!BK62,0)</f>
        <v>0</v>
      </c>
      <c r="BL22" s="64">
        <f>IF(BL$4="X",' LI 1M - RES'!BL62,0)</f>
        <v>0</v>
      </c>
      <c r="BM22" s="64">
        <f>IF(BM$4="X",' LI 1M - RES'!BM62,0)</f>
        <v>0</v>
      </c>
      <c r="BN22" s="64">
        <f>IF(BN$4="X",' LI 1M - RES'!BN62,0)</f>
        <v>0</v>
      </c>
      <c r="BO22" s="64">
        <f>IF(BO$4="X",' LI 1M - RES'!BO62,0)</f>
        <v>0</v>
      </c>
      <c r="BP22" s="64">
        <f>IF(BP$4="X",' LI 1M - RES'!BP62,0)</f>
        <v>0</v>
      </c>
      <c r="BQ22" s="64">
        <f>IF(BQ$4="X",' LI 1M - RES'!BQ62,0)</f>
        <v>0</v>
      </c>
      <c r="BR22" s="64">
        <f>IF(BR$4="X",' LI 1M - RES'!BR62,0)</f>
        <v>0</v>
      </c>
      <c r="BS22" s="64">
        <f>IF(BS$4="X",' LI 1M - RES'!BS62,0)</f>
        <v>0</v>
      </c>
      <c r="BT22" s="64">
        <f>IF(BT$4="X",' LI 1M - RES'!BT62,0)</f>
        <v>0</v>
      </c>
      <c r="BU22" s="64">
        <f>IF(BU$4="X",' LI 1M - RES'!BU62,0)</f>
        <v>0</v>
      </c>
      <c r="BV22" s="64">
        <f>IF(BV$4="X",' LI 1M - RES'!BV62,0)</f>
        <v>0</v>
      </c>
      <c r="BW22" s="64">
        <f>IF(BW$4="X",' LI 1M - RES'!BW62,0)</f>
        <v>0</v>
      </c>
      <c r="BX22" s="64">
        <f>IF(BX$4="X",' LI 1M - RES'!BX62,0)</f>
        <v>0</v>
      </c>
      <c r="BY22" s="64">
        <f>IF(BY$4="X",' LI 1M - RES'!BY62,0)</f>
        <v>0</v>
      </c>
      <c r="BZ22" s="64">
        <f>IF(BZ$4="X",' LI 1M - RES'!BZ62,0)</f>
        <v>0</v>
      </c>
      <c r="CA22" s="64">
        <f>IF(CA$4="X",' LI 1M - RES'!CA62,0)</f>
        <v>0</v>
      </c>
      <c r="CB22" s="64">
        <f>IF(CB$4="X",' LI 1M - RES'!CB62,0)</f>
        <v>0</v>
      </c>
      <c r="CC22" s="64">
        <f>IF(CC$4="X",' LI 1M - RES'!CC62,0)</f>
        <v>0</v>
      </c>
      <c r="CD22" s="64">
        <f>IF(CD$4="X",' LI 1M - RES'!CD62,0)</f>
        <v>0</v>
      </c>
      <c r="CE22" s="64">
        <f>IF(CE$4="X",' LI 1M - RES'!CE62,0)</f>
        <v>0</v>
      </c>
      <c r="CF22" s="64">
        <f>IF(CF$4="X",' LI 1M - RES'!CF62,0)</f>
        <v>0</v>
      </c>
      <c r="CG22" s="64">
        <f>IF(CG$4="X",' LI 1M - RES'!CG62,0)</f>
        <v>0</v>
      </c>
      <c r="CH22" s="158">
        <f>IF(CH$4="X",' LI 1M - RES'!CH62,0)</f>
        <v>0</v>
      </c>
    </row>
    <row r="23" spans="1:99" x14ac:dyDescent="0.3">
      <c r="B23" s="60" t="s">
        <v>30</v>
      </c>
      <c r="C23" s="55">
        <f>IF(C$4="X",'LI 2M - SGS'!C74,0)</f>
        <v>0</v>
      </c>
      <c r="D23" s="55">
        <f>IF(D$4="X",'LI 2M - SGS'!D74,0)</f>
        <v>0</v>
      </c>
      <c r="E23" s="55">
        <f>IF(E$4="X",'LI 2M - SGS'!E74,0)</f>
        <v>355.61837675770164</v>
      </c>
      <c r="F23" s="55">
        <f>IF(F$4="X",'LI 2M - SGS'!F74,0)</f>
        <v>1398.7486974210929</v>
      </c>
      <c r="G23" s="55">
        <f>IF(G$4="X",'LI 2M - SGS'!G74,0)</f>
        <v>4080.7550145346545</v>
      </c>
      <c r="H23" s="55">
        <f>IF(H$4="X",'LI 2M - SGS'!H74,0)</f>
        <v>9103.6629796002562</v>
      </c>
      <c r="I23" s="55">
        <f>IF(I$4="X",'LI 2M - SGS'!I74,0)</f>
        <v>17186.28049903455</v>
      </c>
      <c r="J23" s="55">
        <f>IF(J$4="X",'LI 2M - SGS'!J74,0)</f>
        <v>24403.658135952781</v>
      </c>
      <c r="K23" s="55">
        <f>IF(K$4="X",'LI 2M - SGS'!K74,0)</f>
        <v>33689.883284097014</v>
      </c>
      <c r="L23" s="55">
        <f>IF(L$4="X",'LI 2M - SGS'!L74,0)</f>
        <v>41813.69954237582</v>
      </c>
      <c r="M23" s="55">
        <f>IF(M$4="X",'LI 2M - SGS'!M74,0)</f>
        <v>49291.064156916582</v>
      </c>
      <c r="N23" s="55">
        <f>IF(N$4="X",'LI 2M - SGS'!N74,0)</f>
        <v>58381.314566800291</v>
      </c>
      <c r="O23" s="55">
        <f>IF(O$4="X",'LI 2M - SGS'!O74,0)</f>
        <v>68750.057314080826</v>
      </c>
      <c r="P23" s="55">
        <f>IF(P$4="X",'LI 2M - SGS'!P74,0)</f>
        <v>76533.741307574572</v>
      </c>
      <c r="Q23" s="55">
        <f>IF(Q$4="X",'LI 2M - SGS'!Q74,0)</f>
        <v>85376.173433881588</v>
      </c>
      <c r="R23" s="55">
        <f>IF(R$4="X",'LI 2M - SGS'!R74,0)</f>
        <v>95169.994839087318</v>
      </c>
      <c r="S23" s="55">
        <f>IF(S$4="X",'LI 2M - SGS'!S74,0)</f>
        <v>107850.94735130316</v>
      </c>
      <c r="T23" s="55">
        <f>IF(T$4="X",'LI 2M - SGS'!T74,0)</f>
        <v>0</v>
      </c>
      <c r="U23" s="55">
        <f>IF(U$4="X",'LI 2M - SGS'!U74,0)</f>
        <v>0</v>
      </c>
      <c r="V23" s="55">
        <f>IF(V$4="X",'LI 2M - SGS'!V74,0)</f>
        <v>0</v>
      </c>
      <c r="W23" s="55">
        <f>IF(W$4="X",'LI 2M - SGS'!W74,0)</f>
        <v>0</v>
      </c>
      <c r="X23" s="55">
        <f>IF(X$4="X",'LI 2M - SGS'!X74,0)</f>
        <v>0</v>
      </c>
      <c r="Y23" s="55">
        <f>IF(Y$4="X",'LI 2M - SGS'!Y74,0)</f>
        <v>0</v>
      </c>
      <c r="Z23" s="55">
        <f>IF(Z$4="X",'LI 2M - SGS'!Z74,0)</f>
        <v>0</v>
      </c>
      <c r="AA23" s="55">
        <f>IF(AA$4="X",'LI 2M - SGS'!AA74,0)</f>
        <v>0</v>
      </c>
      <c r="AB23" s="55">
        <f>IF(AB$4="X",'LI 2M - SGS'!AB74,0)</f>
        <v>0</v>
      </c>
      <c r="AC23" s="55">
        <f>IF(AC$4="X",'LI 2M - SGS'!AC74,0)</f>
        <v>0</v>
      </c>
      <c r="AD23" s="55">
        <f>IF(AD$4="X",'LI 2M - SGS'!AD74,0)</f>
        <v>0</v>
      </c>
      <c r="AE23" s="55">
        <f>IF(AE$4="X",'LI 2M - SGS'!AE74,0)</f>
        <v>0</v>
      </c>
      <c r="AF23" s="55">
        <f>IF(AF$4="X",'LI 2M - SGS'!AF74,0)</f>
        <v>0</v>
      </c>
      <c r="AG23" s="55">
        <f>IF(AG$4="X",'LI 2M - SGS'!AG74,0)</f>
        <v>0</v>
      </c>
      <c r="AH23" s="55">
        <f>IF(AH$4="X",'LI 2M - SGS'!AH74,0)</f>
        <v>0</v>
      </c>
      <c r="AI23" s="55">
        <f>IF(AI$4="X",'LI 2M - SGS'!AI74,0)</f>
        <v>0</v>
      </c>
      <c r="AJ23" s="55">
        <f>IF(AJ$4="X",'LI 2M - SGS'!AJ74,0)</f>
        <v>0</v>
      </c>
      <c r="AK23" s="55">
        <f>IF(AK$4="X",'LI 2M - SGS'!AK74,0)</f>
        <v>0</v>
      </c>
      <c r="AL23" s="55">
        <f>IF(AL$4="X",'LI 2M - SGS'!AL74,0)</f>
        <v>0</v>
      </c>
      <c r="AM23" s="55">
        <f>IF(AM$4="X",'LI 2M - SGS'!AM74,0)</f>
        <v>0</v>
      </c>
      <c r="AN23" s="55">
        <f>IF(AN$4="X",'LI 2M - SGS'!AN74,0)</f>
        <v>0</v>
      </c>
      <c r="AO23" s="55">
        <f>IF(AO$4="X",'LI 2M - SGS'!AO74,0)</f>
        <v>0</v>
      </c>
      <c r="AP23" s="55">
        <f>IF(AP$4="X",'LI 2M - SGS'!AP74,0)</f>
        <v>0</v>
      </c>
      <c r="AQ23" s="55">
        <f>IF(AQ$4="X",'LI 2M - SGS'!AQ74,0)</f>
        <v>0</v>
      </c>
      <c r="AR23" s="55">
        <f>IF(AR$4="X",'LI 2M - SGS'!AR74,0)</f>
        <v>0</v>
      </c>
      <c r="AS23" s="55">
        <f>IF(AS$4="X",'LI 2M - SGS'!AS74,0)</f>
        <v>0</v>
      </c>
      <c r="AT23" s="55">
        <f>IF(AT$4="X",'LI 2M - SGS'!AT74,0)</f>
        <v>0</v>
      </c>
      <c r="AU23" s="55">
        <f>IF(AU$4="X",'LI 2M - SGS'!AU74,0)</f>
        <v>0</v>
      </c>
      <c r="AV23" s="55">
        <f>IF(AV$4="X",'LI 2M - SGS'!AV74,0)</f>
        <v>0</v>
      </c>
      <c r="AW23" s="55">
        <f>IF(AW$4="X",'LI 2M - SGS'!AW74,0)</f>
        <v>0</v>
      </c>
      <c r="AX23" s="55">
        <f>IF(AX$4="X",'LI 2M - SGS'!AX74,0)</f>
        <v>0</v>
      </c>
      <c r="AY23" s="55">
        <f>IF(AY$4="X",'LI 2M - SGS'!AY74,0)</f>
        <v>0</v>
      </c>
      <c r="AZ23" s="55">
        <f>IF(AZ$4="X",'LI 2M - SGS'!AZ74,0)</f>
        <v>0</v>
      </c>
      <c r="BA23" s="55">
        <f>IF(BA$4="X",'LI 2M - SGS'!BA74,0)</f>
        <v>0</v>
      </c>
      <c r="BB23" s="55">
        <f>IF(BB$4="X",'LI 2M - SGS'!BB74,0)</f>
        <v>0</v>
      </c>
      <c r="BC23" s="55">
        <f>IF(BC$4="X",'LI 2M - SGS'!BC74,0)</f>
        <v>0</v>
      </c>
      <c r="BD23" s="55">
        <f>IF(BD$4="X",'LI 2M - SGS'!BD74,0)</f>
        <v>0</v>
      </c>
      <c r="BE23" s="55">
        <f>IF(BE$4="X",'LI 2M - SGS'!BE74,0)</f>
        <v>0</v>
      </c>
      <c r="BF23" s="55">
        <f>IF(BF$4="X",'LI 2M - SGS'!BF74,0)</f>
        <v>0</v>
      </c>
      <c r="BG23" s="55">
        <f>IF(BG$4="X",'LI 2M - SGS'!BG74,0)</f>
        <v>0</v>
      </c>
      <c r="BH23" s="55">
        <f>IF(BH$4="X",'LI 2M - SGS'!BH74,0)</f>
        <v>0</v>
      </c>
      <c r="BI23" s="55">
        <f>IF(BI$4="X",'LI 2M - SGS'!BI74,0)</f>
        <v>0</v>
      </c>
      <c r="BJ23" s="55">
        <f>IF(BJ$4="X",'LI 2M - SGS'!BJ74,0)</f>
        <v>0</v>
      </c>
      <c r="BK23" s="55">
        <f>IF(BK$4="X",'LI 2M - SGS'!BK74,0)</f>
        <v>0</v>
      </c>
      <c r="BL23" s="55">
        <f>IF(BL$4="X",'LI 2M - SGS'!BL74,0)</f>
        <v>0</v>
      </c>
      <c r="BM23" s="55">
        <f>IF(BM$4="X",'LI 2M - SGS'!BM74,0)</f>
        <v>0</v>
      </c>
      <c r="BN23" s="55">
        <f>IF(BN$4="X",'LI 2M - SGS'!BN74,0)</f>
        <v>0</v>
      </c>
      <c r="BO23" s="55">
        <f>IF(BO$4="X",'LI 2M - SGS'!BO74,0)</f>
        <v>0</v>
      </c>
      <c r="BP23" s="55">
        <f>IF(BP$4="X",'LI 2M - SGS'!BP74,0)</f>
        <v>0</v>
      </c>
      <c r="BQ23" s="55">
        <f>IF(BQ$4="X",'LI 2M - SGS'!BQ74,0)</f>
        <v>0</v>
      </c>
      <c r="BR23" s="55">
        <f>IF(BR$4="X",'LI 2M - SGS'!BR74,0)</f>
        <v>0</v>
      </c>
      <c r="BS23" s="55">
        <f>IF(BS$4="X",'LI 2M - SGS'!BS74,0)</f>
        <v>0</v>
      </c>
      <c r="BT23" s="55">
        <f>IF(BT$4="X",'LI 2M - SGS'!BT74,0)</f>
        <v>0</v>
      </c>
      <c r="BU23" s="55">
        <f>IF(BU$4="X",'LI 2M - SGS'!BU74,0)</f>
        <v>0</v>
      </c>
      <c r="BV23" s="55">
        <f>IF(BV$4="X",'LI 2M - SGS'!BV74,0)</f>
        <v>0</v>
      </c>
      <c r="BW23" s="55">
        <f>IF(BW$4="X",'LI 2M - SGS'!BW74,0)</f>
        <v>0</v>
      </c>
      <c r="BX23" s="55">
        <f>IF(BX$4="X",'LI 2M - SGS'!BX74,0)</f>
        <v>0</v>
      </c>
      <c r="BY23" s="55">
        <f>IF(BY$4="X",'LI 2M - SGS'!BY74,0)</f>
        <v>0</v>
      </c>
      <c r="BZ23" s="55">
        <f>IF(BZ$4="X",'LI 2M - SGS'!BZ74,0)</f>
        <v>0</v>
      </c>
      <c r="CA23" s="55">
        <f>IF(CA$4="X",'LI 2M - SGS'!CA74,0)</f>
        <v>0</v>
      </c>
      <c r="CB23" s="55">
        <f>IF(CB$4="X",'LI 2M - SGS'!CB74,0)</f>
        <v>0</v>
      </c>
      <c r="CC23" s="55">
        <f>IF(CC$4="X",'LI 2M - SGS'!CC74,0)</f>
        <v>0</v>
      </c>
      <c r="CD23" s="55">
        <f>IF(CD$4="X",'LI 2M - SGS'!CD74,0)</f>
        <v>0</v>
      </c>
      <c r="CE23" s="55">
        <f>IF(CE$4="X",'LI 2M - SGS'!CE74,0)</f>
        <v>0</v>
      </c>
      <c r="CF23" s="55">
        <f>IF(CF$4="X",'LI 2M - SGS'!CF74,0)</f>
        <v>0</v>
      </c>
      <c r="CG23" s="55">
        <f>IF(CG$4="X",'LI 2M - SGS'!CG74,0)</f>
        <v>0</v>
      </c>
      <c r="CH23" s="159">
        <f>IF(CH$4="X",'LI 2M - SGS'!CH74,0)</f>
        <v>0</v>
      </c>
    </row>
    <row r="24" spans="1:99" x14ac:dyDescent="0.3">
      <c r="B24" s="60" t="s">
        <v>31</v>
      </c>
      <c r="C24" s="55">
        <f>IF(C$4="X",'LI 3M - LGS'!C74,0)</f>
        <v>0</v>
      </c>
      <c r="D24" s="55">
        <f>IF(D$4="X",'LI 3M - LGS'!D74,0)</f>
        <v>0</v>
      </c>
      <c r="E24" s="55">
        <f>IF(E$4="X",'LI 3M - LGS'!E74,0)</f>
        <v>72.129678164693573</v>
      </c>
      <c r="F24" s="55">
        <f>IF(F$4="X",'LI 3M - LGS'!F74,0)</f>
        <v>239.49447607472706</v>
      </c>
      <c r="G24" s="55">
        <f>IF(G$4="X",'LI 3M - LGS'!G74,0)</f>
        <v>606.85893721462469</v>
      </c>
      <c r="H24" s="55">
        <f>IF(H$4="X",'LI 3M - LGS'!H74,0)</f>
        <v>1470.3655309760907</v>
      </c>
      <c r="I24" s="55">
        <f>IF(I$4="X",'LI 3M - LGS'!I74,0)</f>
        <v>3108.9147189323312</v>
      </c>
      <c r="J24" s="55">
        <f>IF(J$4="X",'LI 3M - LGS'!J74,0)</f>
        <v>4916.5145686386468</v>
      </c>
      <c r="K24" s="55">
        <f>IF(K$4="X",'LI 3M - LGS'!K74,0)</f>
        <v>7582.1289149641725</v>
      </c>
      <c r="L24" s="55">
        <f>IF(L$4="X",'LI 3M - LGS'!L74,0)</f>
        <v>9866.3563339810007</v>
      </c>
      <c r="M24" s="55">
        <f>IF(M$4="X",'LI 3M - LGS'!M74,0)</f>
        <v>11979.281895640812</v>
      </c>
      <c r="N24" s="55">
        <f>IF(N$4="X",'LI 3M - LGS'!N74,0)</f>
        <v>16854.264922892118</v>
      </c>
      <c r="O24" s="55">
        <f>IF(O$4="X",'LI 3M - LGS'!O74,0)</f>
        <v>25098.416638175637</v>
      </c>
      <c r="P24" s="55">
        <f>IF(P$4="X",'LI 3M - LGS'!P74,0)</f>
        <v>31409.476533422865</v>
      </c>
      <c r="Q24" s="55">
        <f>IF(Q$4="X",'LI 3M - LGS'!Q74,0)</f>
        <v>38495.686103648499</v>
      </c>
      <c r="R24" s="55">
        <f>IF(R$4="X",'LI 3M - LGS'!R74,0)</f>
        <v>45521.101213673159</v>
      </c>
      <c r="S24" s="55">
        <f>IF(S$4="X",'LI 3M - LGS'!S74,0)</f>
        <v>54365.737476201517</v>
      </c>
      <c r="T24" s="55">
        <f>IF(T$4="X",'LI 3M - LGS'!T74,0)</f>
        <v>0</v>
      </c>
      <c r="U24" s="55">
        <f>IF(U$4="X",'LI 3M - LGS'!U74,0)</f>
        <v>0</v>
      </c>
      <c r="V24" s="55">
        <f>IF(V$4="X",'LI 3M - LGS'!V74,0)</f>
        <v>0</v>
      </c>
      <c r="W24" s="55">
        <f>IF(W$4="X",'LI 3M - LGS'!W74,0)</f>
        <v>0</v>
      </c>
      <c r="X24" s="55">
        <f>IF(X$4="X",'LI 3M - LGS'!X74,0)</f>
        <v>0</v>
      </c>
      <c r="Y24" s="55">
        <f>IF(Y$4="X",'LI 3M - LGS'!Y74,0)</f>
        <v>0</v>
      </c>
      <c r="Z24" s="55">
        <f>IF(Z$4="X",'LI 3M - LGS'!Z74,0)</f>
        <v>0</v>
      </c>
      <c r="AA24" s="55">
        <f>IF(AA$4="X",'LI 3M - LGS'!AA74,0)</f>
        <v>0</v>
      </c>
      <c r="AB24" s="55">
        <f>IF(AB$4="X",'LI 3M - LGS'!AB74,0)</f>
        <v>0</v>
      </c>
      <c r="AC24" s="55">
        <f>IF(AC$4="X",'LI 3M - LGS'!AC74,0)</f>
        <v>0</v>
      </c>
      <c r="AD24" s="55">
        <f>IF(AD$4="X",'LI 3M - LGS'!AD74,0)</f>
        <v>0</v>
      </c>
      <c r="AE24" s="55">
        <f>IF(AE$4="X",'LI 3M - LGS'!AE74,0)</f>
        <v>0</v>
      </c>
      <c r="AF24" s="55">
        <f>IF(AF$4="X",'LI 3M - LGS'!AF74,0)</f>
        <v>0</v>
      </c>
      <c r="AG24" s="55">
        <f>IF(AG$4="X",'LI 3M - LGS'!AG74,0)</f>
        <v>0</v>
      </c>
      <c r="AH24" s="55">
        <f>IF(AH$4="X",'LI 3M - LGS'!AH74,0)</f>
        <v>0</v>
      </c>
      <c r="AI24" s="55">
        <f>IF(AI$4="X",'LI 3M - LGS'!AI74,0)</f>
        <v>0</v>
      </c>
      <c r="AJ24" s="55">
        <f>IF(AJ$4="X",'LI 3M - LGS'!AJ74,0)</f>
        <v>0</v>
      </c>
      <c r="AK24" s="55">
        <f>IF(AK$4="X",'LI 3M - LGS'!AK74,0)</f>
        <v>0</v>
      </c>
      <c r="AL24" s="55">
        <f>IF(AL$4="X",'LI 3M - LGS'!AL74,0)</f>
        <v>0</v>
      </c>
      <c r="AM24" s="55">
        <f>IF(AM$4="X",'LI 3M - LGS'!AM74,0)</f>
        <v>0</v>
      </c>
      <c r="AN24" s="55">
        <f>IF(AN$4="X",'LI 3M - LGS'!AN74,0)</f>
        <v>0</v>
      </c>
      <c r="AO24" s="55">
        <f>IF(AO$4="X",'LI 3M - LGS'!AO74,0)</f>
        <v>0</v>
      </c>
      <c r="AP24" s="55">
        <f>IF(AP$4="X",'LI 3M - LGS'!AP74,0)</f>
        <v>0</v>
      </c>
      <c r="AQ24" s="55">
        <f>IF(AQ$4="X",'LI 3M - LGS'!AQ74,0)</f>
        <v>0</v>
      </c>
      <c r="AR24" s="55">
        <f>IF(AR$4="X",'LI 3M - LGS'!AR74,0)</f>
        <v>0</v>
      </c>
      <c r="AS24" s="55">
        <f>IF(AS$4="X",'LI 3M - LGS'!AS74,0)</f>
        <v>0</v>
      </c>
      <c r="AT24" s="55">
        <f>IF(AT$4="X",'LI 3M - LGS'!AT74,0)</f>
        <v>0</v>
      </c>
      <c r="AU24" s="55">
        <f>IF(AU$4="X",'LI 3M - LGS'!AU74,0)</f>
        <v>0</v>
      </c>
      <c r="AV24" s="55">
        <f>IF(AV$4="X",'LI 3M - LGS'!AV74,0)</f>
        <v>0</v>
      </c>
      <c r="AW24" s="55">
        <f>IF(AW$4="X",'LI 3M - LGS'!AW74,0)</f>
        <v>0</v>
      </c>
      <c r="AX24" s="55">
        <f>IF(AX$4="X",'LI 3M - LGS'!AX74,0)</f>
        <v>0</v>
      </c>
      <c r="AY24" s="55">
        <f>IF(AY$4="X",'LI 3M - LGS'!AY74,0)</f>
        <v>0</v>
      </c>
      <c r="AZ24" s="55">
        <f>IF(AZ$4="X",'LI 3M - LGS'!AZ74,0)</f>
        <v>0</v>
      </c>
      <c r="BA24" s="55">
        <f>IF(BA$4="X",'LI 3M - LGS'!BA74,0)</f>
        <v>0</v>
      </c>
      <c r="BB24" s="55">
        <f>IF(BB$4="X",'LI 3M - LGS'!BB74,0)</f>
        <v>0</v>
      </c>
      <c r="BC24" s="55">
        <f>IF(BC$4="X",'LI 3M - LGS'!BC74,0)</f>
        <v>0</v>
      </c>
      <c r="BD24" s="55">
        <f>IF(BD$4="X",'LI 3M - LGS'!BD74,0)</f>
        <v>0</v>
      </c>
      <c r="BE24" s="55">
        <f>IF(BE$4="X",'LI 3M - LGS'!BE74,0)</f>
        <v>0</v>
      </c>
      <c r="BF24" s="55">
        <f>IF(BF$4="X",'LI 3M - LGS'!BF74,0)</f>
        <v>0</v>
      </c>
      <c r="BG24" s="55">
        <f>IF(BG$4="X",'LI 3M - LGS'!BG74,0)</f>
        <v>0</v>
      </c>
      <c r="BH24" s="55">
        <f>IF(BH$4="X",'LI 3M - LGS'!BH74,0)</f>
        <v>0</v>
      </c>
      <c r="BI24" s="55">
        <f>IF(BI$4="X",'LI 3M - LGS'!BI74,0)</f>
        <v>0</v>
      </c>
      <c r="BJ24" s="55">
        <f>IF(BJ$4="X",'LI 3M - LGS'!BJ74,0)</f>
        <v>0</v>
      </c>
      <c r="BK24" s="55">
        <f>IF(BK$4="X",'LI 3M - LGS'!BK74,0)</f>
        <v>0</v>
      </c>
      <c r="BL24" s="55">
        <f>IF(BL$4="X",'LI 3M - LGS'!BL74,0)</f>
        <v>0</v>
      </c>
      <c r="BM24" s="55">
        <f>IF(BM$4="X",'LI 3M - LGS'!BM74,0)</f>
        <v>0</v>
      </c>
      <c r="BN24" s="55">
        <f>IF(BN$4="X",'LI 3M - LGS'!BN74,0)</f>
        <v>0</v>
      </c>
      <c r="BO24" s="55">
        <f>IF(BO$4="X",'LI 3M - LGS'!BO74,0)</f>
        <v>0</v>
      </c>
      <c r="BP24" s="55">
        <f>IF(BP$4="X",'LI 3M - LGS'!BP74,0)</f>
        <v>0</v>
      </c>
      <c r="BQ24" s="55">
        <f>IF(BQ$4="X",'LI 3M - LGS'!BQ74,0)</f>
        <v>0</v>
      </c>
      <c r="BR24" s="55">
        <f>IF(BR$4="X",'LI 3M - LGS'!BR74,0)</f>
        <v>0</v>
      </c>
      <c r="BS24" s="55">
        <f>IF(BS$4="X",'LI 3M - LGS'!BS74,0)</f>
        <v>0</v>
      </c>
      <c r="BT24" s="55">
        <f>IF(BT$4="X",'LI 3M - LGS'!BT74,0)</f>
        <v>0</v>
      </c>
      <c r="BU24" s="55">
        <f>IF(BU$4="X",'LI 3M - LGS'!BU74,0)</f>
        <v>0</v>
      </c>
      <c r="BV24" s="55">
        <f>IF(BV$4="X",'LI 3M - LGS'!BV74,0)</f>
        <v>0</v>
      </c>
      <c r="BW24" s="55">
        <f>IF(BW$4="X",'LI 3M - LGS'!BW74,0)</f>
        <v>0</v>
      </c>
      <c r="BX24" s="55">
        <f>IF(BX$4="X",'LI 3M - LGS'!BX74,0)</f>
        <v>0</v>
      </c>
      <c r="BY24" s="55">
        <f>IF(BY$4="X",'LI 3M - LGS'!BY74,0)</f>
        <v>0</v>
      </c>
      <c r="BZ24" s="55">
        <f>IF(BZ$4="X",'LI 3M - LGS'!BZ74,0)</f>
        <v>0</v>
      </c>
      <c r="CA24" s="55">
        <f>IF(CA$4="X",'LI 3M - LGS'!CA74,0)</f>
        <v>0</v>
      </c>
      <c r="CB24" s="55">
        <f>IF(CB$4="X",'LI 3M - LGS'!CB74,0)</f>
        <v>0</v>
      </c>
      <c r="CC24" s="55">
        <f>IF(CC$4="X",'LI 3M - LGS'!CC74,0)</f>
        <v>0</v>
      </c>
      <c r="CD24" s="55">
        <f>IF(CD$4="X",'LI 3M - LGS'!CD74,0)</f>
        <v>0</v>
      </c>
      <c r="CE24" s="55">
        <f>IF(CE$4="X",'LI 3M - LGS'!CE74,0)</f>
        <v>0</v>
      </c>
      <c r="CF24" s="55">
        <f>IF(CF$4="X",'LI 3M - LGS'!CF74,0)</f>
        <v>0</v>
      </c>
      <c r="CG24" s="55">
        <f>IF(CG$4="X",'LI 3M - LGS'!CG74,0)</f>
        <v>0</v>
      </c>
      <c r="CH24" s="159">
        <f>IF(CH$4="X",'LI 3M - LGS'!CH74,0)</f>
        <v>0</v>
      </c>
    </row>
    <row r="25" spans="1:99" x14ac:dyDescent="0.3">
      <c r="B25" s="60" t="s">
        <v>32</v>
      </c>
      <c r="C25" s="55">
        <f>IF(C$4="X",'LI 4M - SPS'!C74,0)</f>
        <v>0</v>
      </c>
      <c r="D25" s="55">
        <f>IF(D$4="X",'LI 4M - SPS'!D74,0)</f>
        <v>0</v>
      </c>
      <c r="E25" s="55">
        <f>IF(E$4="X",'LI 4M - SPS'!E74,0)</f>
        <v>0</v>
      </c>
      <c r="F25" s="55">
        <f>IF(F$4="X",'LI 4M - SPS'!F74,0)</f>
        <v>0</v>
      </c>
      <c r="G25" s="55">
        <f>IF(G$4="X",'LI 4M - SPS'!G74,0)</f>
        <v>0</v>
      </c>
      <c r="H25" s="55">
        <f>IF(H$4="X",'LI 4M - SPS'!H74,0)</f>
        <v>0</v>
      </c>
      <c r="I25" s="55">
        <f>IF(I$4="X",'LI 4M - SPS'!I74,0)</f>
        <v>0</v>
      </c>
      <c r="J25" s="55">
        <f>IF(J$4="X",'LI 4M - SPS'!J74,0)</f>
        <v>0</v>
      </c>
      <c r="K25" s="55">
        <f>IF(K$4="X",'LI 4M - SPS'!K74,0)</f>
        <v>0</v>
      </c>
      <c r="L25" s="55">
        <f>IF(L$4="X",'LI 4M - SPS'!L74,0)</f>
        <v>0</v>
      </c>
      <c r="M25" s="55">
        <f>IF(M$4="X",'LI 4M - SPS'!M74,0)</f>
        <v>0</v>
      </c>
      <c r="N25" s="55">
        <f>IF(N$4="X",'LI 4M - SPS'!N74,0)</f>
        <v>0</v>
      </c>
      <c r="O25" s="55">
        <f>IF(O$4="X",'LI 4M - SPS'!O74,0)</f>
        <v>0</v>
      </c>
      <c r="P25" s="55">
        <f>IF(P$4="X",'LI 4M - SPS'!P74,0)</f>
        <v>0</v>
      </c>
      <c r="Q25" s="55">
        <f>IF(Q$4="X",'LI 4M - SPS'!Q74,0)</f>
        <v>0</v>
      </c>
      <c r="R25" s="55">
        <f>IF(R$4="X",'LI 4M - SPS'!R74,0)</f>
        <v>0</v>
      </c>
      <c r="S25" s="55">
        <f>IF(S$4="X",'LI 4M - SPS'!S74,0)</f>
        <v>0</v>
      </c>
      <c r="T25" s="55">
        <f>IF(T$4="X",'LI 4M - SPS'!T74,0)</f>
        <v>0</v>
      </c>
      <c r="U25" s="55">
        <f>IF(U$4="X",'LI 4M - SPS'!U74,0)</f>
        <v>0</v>
      </c>
      <c r="V25" s="55">
        <f>IF(V$4="X",'LI 4M - SPS'!V74,0)</f>
        <v>0</v>
      </c>
      <c r="W25" s="55">
        <f>IF(W$4="X",'LI 4M - SPS'!W74,0)</f>
        <v>0</v>
      </c>
      <c r="X25" s="55">
        <f>IF(X$4="X",'LI 4M - SPS'!X74,0)</f>
        <v>0</v>
      </c>
      <c r="Y25" s="55">
        <f>IF(Y$4="X",'LI 4M - SPS'!Y74,0)</f>
        <v>0</v>
      </c>
      <c r="Z25" s="55">
        <f>IF(Z$4="X",'LI 4M - SPS'!Z74,0)</f>
        <v>0</v>
      </c>
      <c r="AA25" s="55">
        <f>IF(AA$4="X",'LI 4M - SPS'!AA74,0)</f>
        <v>0</v>
      </c>
      <c r="AB25" s="55">
        <f>IF(AB$4="X",'LI 4M - SPS'!AB74,0)</f>
        <v>0</v>
      </c>
      <c r="AC25" s="55">
        <f>IF(AC$4="X",'LI 4M - SPS'!AC74,0)</f>
        <v>0</v>
      </c>
      <c r="AD25" s="55">
        <f>IF(AD$4="X",'LI 4M - SPS'!AD74,0)</f>
        <v>0</v>
      </c>
      <c r="AE25" s="55">
        <f>IF(AE$4="X",'LI 4M - SPS'!AE74,0)</f>
        <v>0</v>
      </c>
      <c r="AF25" s="55">
        <f>IF(AF$4="X",'LI 4M - SPS'!AF74,0)</f>
        <v>0</v>
      </c>
      <c r="AG25" s="55">
        <f>IF(AG$4="X",'LI 4M - SPS'!AG74,0)</f>
        <v>0</v>
      </c>
      <c r="AH25" s="55">
        <f>IF(AH$4="X",'LI 4M - SPS'!AH74,0)</f>
        <v>0</v>
      </c>
      <c r="AI25" s="55">
        <f>IF(AI$4="X",'LI 4M - SPS'!AI74,0)</f>
        <v>0</v>
      </c>
      <c r="AJ25" s="55">
        <f>IF(AJ$4="X",'LI 4M - SPS'!AJ74,0)</f>
        <v>0</v>
      </c>
      <c r="AK25" s="55">
        <f>IF(AK$4="X",'LI 4M - SPS'!AK74,0)</f>
        <v>0</v>
      </c>
      <c r="AL25" s="55">
        <f>IF(AL$4="X",'LI 4M - SPS'!AL74,0)</f>
        <v>0</v>
      </c>
      <c r="AM25" s="55">
        <f>IF(AM$4="X",'LI 4M - SPS'!AM74,0)</f>
        <v>0</v>
      </c>
      <c r="AN25" s="55">
        <f>IF(AN$4="X",'LI 4M - SPS'!AN74,0)</f>
        <v>0</v>
      </c>
      <c r="AO25" s="55">
        <f>IF(AO$4="X",'LI 4M - SPS'!AO74,0)</f>
        <v>0</v>
      </c>
      <c r="AP25" s="55">
        <f>IF(AP$4="X",'LI 4M - SPS'!AP74,0)</f>
        <v>0</v>
      </c>
      <c r="AQ25" s="55">
        <f>IF(AQ$4="X",'LI 4M - SPS'!AQ74,0)</f>
        <v>0</v>
      </c>
      <c r="AR25" s="55">
        <f>IF(AR$4="X",'LI 4M - SPS'!AR74,0)</f>
        <v>0</v>
      </c>
      <c r="AS25" s="55">
        <f>IF(AS$4="X",'LI 4M - SPS'!AS74,0)</f>
        <v>0</v>
      </c>
      <c r="AT25" s="55">
        <f>IF(AT$4="X",'LI 4M - SPS'!AT74,0)</f>
        <v>0</v>
      </c>
      <c r="AU25" s="55">
        <f>IF(AU$4="X",'LI 4M - SPS'!AU74,0)</f>
        <v>0</v>
      </c>
      <c r="AV25" s="55">
        <f>IF(AV$4="X",'LI 4M - SPS'!AV74,0)</f>
        <v>0</v>
      </c>
      <c r="AW25" s="55">
        <f>IF(AW$4="X",'LI 4M - SPS'!AW74,0)</f>
        <v>0</v>
      </c>
      <c r="AX25" s="55">
        <f>IF(AX$4="X",'LI 4M - SPS'!AX74,0)</f>
        <v>0</v>
      </c>
      <c r="AY25" s="55">
        <f>IF(AY$4="X",'LI 4M - SPS'!AY74,0)</f>
        <v>0</v>
      </c>
      <c r="AZ25" s="55">
        <f>IF(AZ$4="X",'LI 4M - SPS'!AZ74,0)</f>
        <v>0</v>
      </c>
      <c r="BA25" s="55">
        <f>IF(BA$4="X",'LI 4M - SPS'!BA74,0)</f>
        <v>0</v>
      </c>
      <c r="BB25" s="55">
        <f>IF(BB$4="X",'LI 4M - SPS'!BB74,0)</f>
        <v>0</v>
      </c>
      <c r="BC25" s="55">
        <f>IF(BC$4="X",'LI 4M - SPS'!BC74,0)</f>
        <v>0</v>
      </c>
      <c r="BD25" s="55">
        <f>IF(BD$4="X",'LI 4M - SPS'!BD74,0)</f>
        <v>0</v>
      </c>
      <c r="BE25" s="55">
        <f>IF(BE$4="X",'LI 4M - SPS'!BE74,0)</f>
        <v>0</v>
      </c>
      <c r="BF25" s="55">
        <f>IF(BF$4="X",'LI 4M - SPS'!BF74,0)</f>
        <v>0</v>
      </c>
      <c r="BG25" s="55">
        <f>IF(BG$4="X",'LI 4M - SPS'!BG74,0)</f>
        <v>0</v>
      </c>
      <c r="BH25" s="55">
        <f>IF(BH$4="X",'LI 4M - SPS'!BH74,0)</f>
        <v>0</v>
      </c>
      <c r="BI25" s="55">
        <f>IF(BI$4="X",'LI 4M - SPS'!BI74,0)</f>
        <v>0</v>
      </c>
      <c r="BJ25" s="55">
        <f>IF(BJ$4="X",'LI 4M - SPS'!BJ74,0)</f>
        <v>0</v>
      </c>
      <c r="BK25" s="55">
        <f>IF(BK$4="X",'LI 4M - SPS'!BK74,0)</f>
        <v>0</v>
      </c>
      <c r="BL25" s="55">
        <f>IF(BL$4="X",'LI 4M - SPS'!BL74,0)</f>
        <v>0</v>
      </c>
      <c r="BM25" s="55">
        <f>IF(BM$4="X",'LI 4M - SPS'!BM74,0)</f>
        <v>0</v>
      </c>
      <c r="BN25" s="55">
        <f>IF(BN$4="X",'LI 4M - SPS'!BN74,0)</f>
        <v>0</v>
      </c>
      <c r="BO25" s="55">
        <f>IF(BO$4="X",'LI 4M - SPS'!BO74,0)</f>
        <v>0</v>
      </c>
      <c r="BP25" s="55">
        <f>IF(BP$4="X",'LI 4M - SPS'!BP74,0)</f>
        <v>0</v>
      </c>
      <c r="BQ25" s="55">
        <f>IF(BQ$4="X",'LI 4M - SPS'!BQ74,0)</f>
        <v>0</v>
      </c>
      <c r="BR25" s="55">
        <f>IF(BR$4="X",'LI 4M - SPS'!BR74,0)</f>
        <v>0</v>
      </c>
      <c r="BS25" s="55">
        <f>IF(BS$4="X",'LI 4M - SPS'!BS74,0)</f>
        <v>0</v>
      </c>
      <c r="BT25" s="55">
        <f>IF(BT$4="X",'LI 4M - SPS'!BT74,0)</f>
        <v>0</v>
      </c>
      <c r="BU25" s="55">
        <f>IF(BU$4="X",'LI 4M - SPS'!BU74,0)</f>
        <v>0</v>
      </c>
      <c r="BV25" s="55">
        <f>IF(BV$4="X",'LI 4M - SPS'!BV74,0)</f>
        <v>0</v>
      </c>
      <c r="BW25" s="55">
        <f>IF(BW$4="X",'LI 4M - SPS'!BW74,0)</f>
        <v>0</v>
      </c>
      <c r="BX25" s="55">
        <f>IF(BX$4="X",'LI 4M - SPS'!BX74,0)</f>
        <v>0</v>
      </c>
      <c r="BY25" s="55">
        <f>IF(BY$4="X",'LI 4M - SPS'!BY74,0)</f>
        <v>0</v>
      </c>
      <c r="BZ25" s="55">
        <f>IF(BZ$4="X",'LI 4M - SPS'!BZ74,0)</f>
        <v>0</v>
      </c>
      <c r="CA25" s="55">
        <f>IF(CA$4="X",'LI 4M - SPS'!CA74,0)</f>
        <v>0</v>
      </c>
      <c r="CB25" s="55">
        <f>IF(CB$4="X",'LI 4M - SPS'!CB74,0)</f>
        <v>0</v>
      </c>
      <c r="CC25" s="55">
        <f>IF(CC$4="X",'LI 4M - SPS'!CC74,0)</f>
        <v>0</v>
      </c>
      <c r="CD25" s="55">
        <f>IF(CD$4="X",'LI 4M - SPS'!CD74,0)</f>
        <v>0</v>
      </c>
      <c r="CE25" s="55">
        <f>IF(CE$4="X",'LI 4M - SPS'!CE74,0)</f>
        <v>0</v>
      </c>
      <c r="CF25" s="55">
        <f>IF(CF$4="X",'LI 4M - SPS'!CF74,0)</f>
        <v>0</v>
      </c>
      <c r="CG25" s="55">
        <f>IF(CG$4="X",'LI 4M - SPS'!CG74,0)</f>
        <v>0</v>
      </c>
      <c r="CH25" s="159">
        <f>IF(CH$4="X",'LI 4M - SPS'!CH74,0)</f>
        <v>0</v>
      </c>
    </row>
    <row r="26" spans="1:99" ht="15" thickBot="1" x14ac:dyDescent="0.35">
      <c r="B26" s="36" t="s">
        <v>33</v>
      </c>
      <c r="C26" s="65">
        <f>IF(C$4="X",'LI 11M - LPS'!C74,0)</f>
        <v>0</v>
      </c>
      <c r="D26" s="65">
        <f>IF(D$4="X",'LI 11M - LPS'!D74,0)</f>
        <v>0</v>
      </c>
      <c r="E26" s="65">
        <f>IF(E$4="X",'LI 11M - LPS'!E74,0)</f>
        <v>0</v>
      </c>
      <c r="F26" s="65">
        <f>IF(F$4="X",'LI 11M - LPS'!F74,0)</f>
        <v>0</v>
      </c>
      <c r="G26" s="65">
        <f>IF(G$4="X",'LI 11M - LPS'!G74,0)</f>
        <v>0</v>
      </c>
      <c r="H26" s="65">
        <f>IF(H$4="X",'LI 11M - LPS'!H74,0)</f>
        <v>0</v>
      </c>
      <c r="I26" s="65">
        <f>IF(I$4="X",'LI 11M - LPS'!I74,0)</f>
        <v>0</v>
      </c>
      <c r="J26" s="65">
        <f>IF(J$4="X",'LI 11M - LPS'!J74,0)</f>
        <v>0</v>
      </c>
      <c r="K26" s="65">
        <f>IF(K$4="X",'LI 11M - LPS'!K74,0)</f>
        <v>0</v>
      </c>
      <c r="L26" s="65">
        <f>IF(L$4="X",'LI 11M - LPS'!L74,0)</f>
        <v>0</v>
      </c>
      <c r="M26" s="65">
        <f>IF(M$4="X",'LI 11M - LPS'!M74,0)</f>
        <v>0</v>
      </c>
      <c r="N26" s="65">
        <f>IF(N$4="X",'LI 11M - LPS'!N74,0)</f>
        <v>0</v>
      </c>
      <c r="O26" s="65">
        <f>IF(O$4="X",'LI 11M - LPS'!O74,0)</f>
        <v>0</v>
      </c>
      <c r="P26" s="65">
        <f>IF(P$4="X",'LI 11M - LPS'!P74,0)</f>
        <v>0</v>
      </c>
      <c r="Q26" s="65">
        <f>IF(Q$4="X",'LI 11M - LPS'!Q74,0)</f>
        <v>0</v>
      </c>
      <c r="R26" s="65">
        <f>IF(R$4="X",'LI 11M - LPS'!R74,0)</f>
        <v>0</v>
      </c>
      <c r="S26" s="65">
        <f>IF(S$4="X",'LI 11M - LPS'!S74,0)</f>
        <v>0</v>
      </c>
      <c r="T26" s="65">
        <f>IF(T$4="X",'LI 11M - LPS'!T74,0)</f>
        <v>0</v>
      </c>
      <c r="U26" s="65">
        <f>IF(U$4="X",'LI 11M - LPS'!U74,0)</f>
        <v>0</v>
      </c>
      <c r="V26" s="65">
        <f>IF(V$4="X",'LI 11M - LPS'!V74,0)</f>
        <v>0</v>
      </c>
      <c r="W26" s="65">
        <f>IF(W$4="X",'LI 11M - LPS'!W74,0)</f>
        <v>0</v>
      </c>
      <c r="X26" s="65">
        <f>IF(X$4="X",'LI 11M - LPS'!X74,0)</f>
        <v>0</v>
      </c>
      <c r="Y26" s="65">
        <f>IF(Y$4="X",'LI 11M - LPS'!Y74,0)</f>
        <v>0</v>
      </c>
      <c r="Z26" s="65">
        <f>IF(Z$4="X",'LI 11M - LPS'!Z74,0)</f>
        <v>0</v>
      </c>
      <c r="AA26" s="65">
        <f>IF(AA$4="X",'LI 11M - LPS'!AA74,0)</f>
        <v>0</v>
      </c>
      <c r="AB26" s="65">
        <f>IF(AB$4="X",'LI 11M - LPS'!AB74,0)</f>
        <v>0</v>
      </c>
      <c r="AC26" s="65">
        <f>IF(AC$4="X",'LI 11M - LPS'!AC74,0)</f>
        <v>0</v>
      </c>
      <c r="AD26" s="65">
        <f>IF(AD$4="X",'LI 11M - LPS'!AD74,0)</f>
        <v>0</v>
      </c>
      <c r="AE26" s="65">
        <f>IF(AE$4="X",'LI 11M - LPS'!AE74,0)</f>
        <v>0</v>
      </c>
      <c r="AF26" s="65">
        <f>IF(AF$4="X",'LI 11M - LPS'!AF74,0)</f>
        <v>0</v>
      </c>
      <c r="AG26" s="65">
        <f>IF(AG$4="X",'LI 11M - LPS'!AG74,0)</f>
        <v>0</v>
      </c>
      <c r="AH26" s="65">
        <f>IF(AH$4="X",'LI 11M - LPS'!AH74,0)</f>
        <v>0</v>
      </c>
      <c r="AI26" s="65">
        <f>IF(AI$4="X",'LI 11M - LPS'!AI74,0)</f>
        <v>0</v>
      </c>
      <c r="AJ26" s="65">
        <f>IF(AJ$4="X",'LI 11M - LPS'!AJ74,0)</f>
        <v>0</v>
      </c>
      <c r="AK26" s="65">
        <f>IF(AK$4="X",'LI 11M - LPS'!AK74,0)</f>
        <v>0</v>
      </c>
      <c r="AL26" s="65">
        <f>IF(AL$4="X",'LI 11M - LPS'!AL74,0)</f>
        <v>0</v>
      </c>
      <c r="AM26" s="65">
        <f>IF(AM$4="X",'LI 11M - LPS'!AM74,0)</f>
        <v>0</v>
      </c>
      <c r="AN26" s="65">
        <f>IF(AN$4="X",'LI 11M - LPS'!AN74,0)</f>
        <v>0</v>
      </c>
      <c r="AO26" s="65">
        <f>IF(AO$4="X",'LI 11M - LPS'!AO74,0)</f>
        <v>0</v>
      </c>
      <c r="AP26" s="65">
        <f>IF(AP$4="X",'LI 11M - LPS'!AP74,0)</f>
        <v>0</v>
      </c>
      <c r="AQ26" s="65">
        <f>IF(AQ$4="X",'LI 11M - LPS'!AQ74,0)</f>
        <v>0</v>
      </c>
      <c r="AR26" s="65">
        <f>IF(AR$4="X",'LI 11M - LPS'!AR74,0)</f>
        <v>0</v>
      </c>
      <c r="AS26" s="65">
        <f>IF(AS$4="X",'LI 11M - LPS'!AS74,0)</f>
        <v>0</v>
      </c>
      <c r="AT26" s="65">
        <f>IF(AT$4="X",'LI 11M - LPS'!AT74,0)</f>
        <v>0</v>
      </c>
      <c r="AU26" s="65">
        <f>IF(AU$4="X",'LI 11M - LPS'!AU74,0)</f>
        <v>0</v>
      </c>
      <c r="AV26" s="65">
        <f>IF(AV$4="X",'LI 11M - LPS'!AV74,0)</f>
        <v>0</v>
      </c>
      <c r="AW26" s="65">
        <f>IF(AW$4="X",'LI 11M - LPS'!AW74,0)</f>
        <v>0</v>
      </c>
      <c r="AX26" s="65">
        <f>IF(AX$4="X",'LI 11M - LPS'!AX74,0)</f>
        <v>0</v>
      </c>
      <c r="AY26" s="65">
        <f>IF(AY$4="X",'LI 11M - LPS'!AY74,0)</f>
        <v>0</v>
      </c>
      <c r="AZ26" s="65">
        <f>IF(AZ$4="X",'LI 11M - LPS'!AZ74,0)</f>
        <v>0</v>
      </c>
      <c r="BA26" s="65">
        <f>IF(BA$4="X",'LI 11M - LPS'!BA74,0)</f>
        <v>0</v>
      </c>
      <c r="BB26" s="65">
        <f>IF(BB$4="X",'LI 11M - LPS'!BB74,0)</f>
        <v>0</v>
      </c>
      <c r="BC26" s="65">
        <f>IF(BC$4="X",'LI 11M - LPS'!BC74,0)</f>
        <v>0</v>
      </c>
      <c r="BD26" s="65">
        <f>IF(BD$4="X",'LI 11M - LPS'!BD74,0)</f>
        <v>0</v>
      </c>
      <c r="BE26" s="65">
        <f>IF(BE$4="X",'LI 11M - LPS'!BE74,0)</f>
        <v>0</v>
      </c>
      <c r="BF26" s="65">
        <f>IF(BF$4="X",'LI 11M - LPS'!BF74,0)</f>
        <v>0</v>
      </c>
      <c r="BG26" s="65">
        <f>IF(BG$4="X",'LI 11M - LPS'!BG74,0)</f>
        <v>0</v>
      </c>
      <c r="BH26" s="65">
        <f>IF(BH$4="X",'LI 11M - LPS'!BH74,0)</f>
        <v>0</v>
      </c>
      <c r="BI26" s="65">
        <f>IF(BI$4="X",'LI 11M - LPS'!BI74,0)</f>
        <v>0</v>
      </c>
      <c r="BJ26" s="65">
        <f>IF(BJ$4="X",'LI 11M - LPS'!BJ74,0)</f>
        <v>0</v>
      </c>
      <c r="BK26" s="65">
        <f>IF(BK$4="X",'LI 11M - LPS'!BK74,0)</f>
        <v>0</v>
      </c>
      <c r="BL26" s="65">
        <f>IF(BL$4="X",'LI 11M - LPS'!BL74,0)</f>
        <v>0</v>
      </c>
      <c r="BM26" s="65">
        <f>IF(BM$4="X",'LI 11M - LPS'!BM74,0)</f>
        <v>0</v>
      </c>
      <c r="BN26" s="65">
        <f>IF(BN$4="X",'LI 11M - LPS'!BN74,0)</f>
        <v>0</v>
      </c>
      <c r="BO26" s="65">
        <f>IF(BO$4="X",'LI 11M - LPS'!BO74,0)</f>
        <v>0</v>
      </c>
      <c r="BP26" s="65">
        <f>IF(BP$4="X",'LI 11M - LPS'!BP74,0)</f>
        <v>0</v>
      </c>
      <c r="BQ26" s="65">
        <f>IF(BQ$4="X",'LI 11M - LPS'!BQ74,0)</f>
        <v>0</v>
      </c>
      <c r="BR26" s="65">
        <f>IF(BR$4="X",'LI 11M - LPS'!BR74,0)</f>
        <v>0</v>
      </c>
      <c r="BS26" s="65">
        <f>IF(BS$4="X",'LI 11M - LPS'!BS74,0)</f>
        <v>0</v>
      </c>
      <c r="BT26" s="65">
        <f>IF(BT$4="X",'LI 11M - LPS'!BT74,0)</f>
        <v>0</v>
      </c>
      <c r="BU26" s="65">
        <f>IF(BU$4="X",'LI 11M - LPS'!BU74,0)</f>
        <v>0</v>
      </c>
      <c r="BV26" s="65">
        <f>IF(BV$4="X",'LI 11M - LPS'!BV74,0)</f>
        <v>0</v>
      </c>
      <c r="BW26" s="65">
        <f>IF(BW$4="X",'LI 11M - LPS'!BW74,0)</f>
        <v>0</v>
      </c>
      <c r="BX26" s="65">
        <f>IF(BX$4="X",'LI 11M - LPS'!BX74,0)</f>
        <v>0</v>
      </c>
      <c r="BY26" s="65">
        <f>IF(BY$4="X",'LI 11M - LPS'!BY74,0)</f>
        <v>0</v>
      </c>
      <c r="BZ26" s="65">
        <f>IF(BZ$4="X",'LI 11M - LPS'!BZ74,0)</f>
        <v>0</v>
      </c>
      <c r="CA26" s="65">
        <f>IF(CA$4="X",'LI 11M - LPS'!CA74,0)</f>
        <v>0</v>
      </c>
      <c r="CB26" s="65">
        <f>IF(CB$4="X",'LI 11M - LPS'!CB74,0)</f>
        <v>0</v>
      </c>
      <c r="CC26" s="65">
        <f>IF(CC$4="X",'LI 11M - LPS'!CC74,0)</f>
        <v>0</v>
      </c>
      <c r="CD26" s="65">
        <f>IF(CD$4="X",'LI 11M - LPS'!CD74,0)</f>
        <v>0</v>
      </c>
      <c r="CE26" s="65">
        <f>IF(CE$4="X",'LI 11M - LPS'!CE74,0)</f>
        <v>0</v>
      </c>
      <c r="CF26" s="65">
        <f>IF(CF$4="X",'LI 11M - LPS'!CF74,0)</f>
        <v>0</v>
      </c>
      <c r="CG26" s="65">
        <f>IF(CG$4="X",'LI 11M - LPS'!CG74,0)</f>
        <v>0</v>
      </c>
      <c r="CH26" s="162">
        <f>IF(CH$4="X",'LI 11M - LPS'!CH74,0)</f>
        <v>0</v>
      </c>
    </row>
    <row r="27" spans="1:99" ht="15" thickBot="1" x14ac:dyDescent="0.35">
      <c r="A27" s="1"/>
      <c r="B27" s="61" t="s">
        <v>34</v>
      </c>
      <c r="C27" s="57">
        <f>SUM(C22:C26)</f>
        <v>98.603477663349608</v>
      </c>
      <c r="D27" s="51">
        <f t="shared" ref="D27:BO27" si="16">SUM(D22:D26)</f>
        <v>1699.8717365206605</v>
      </c>
      <c r="E27" s="51">
        <f t="shared" si="16"/>
        <v>6390.1456419582337</v>
      </c>
      <c r="F27" s="51">
        <f t="shared" si="16"/>
        <v>18666.740090903353</v>
      </c>
      <c r="G27" s="51">
        <f t="shared" si="16"/>
        <v>46157.147347029713</v>
      </c>
      <c r="H27" s="51">
        <f t="shared" si="16"/>
        <v>142671.3016251034</v>
      </c>
      <c r="I27" s="51">
        <f t="shared" si="16"/>
        <v>286999.05568979133</v>
      </c>
      <c r="J27" s="51">
        <f t="shared" si="16"/>
        <v>445275.55927139061</v>
      </c>
      <c r="K27" s="51">
        <f t="shared" si="16"/>
        <v>590354.95727258571</v>
      </c>
      <c r="L27" s="51">
        <f t="shared" si="16"/>
        <v>663368.89488177805</v>
      </c>
      <c r="M27" s="51">
        <f t="shared" si="16"/>
        <v>751140.26821433194</v>
      </c>
      <c r="N27" s="51">
        <f t="shared" si="16"/>
        <v>865054.13343661767</v>
      </c>
      <c r="O27" s="51">
        <f t="shared" si="16"/>
        <v>989248.70856343291</v>
      </c>
      <c r="P27" s="51">
        <f t="shared" si="16"/>
        <v>1094135.5181541706</v>
      </c>
      <c r="Q27" s="51">
        <f t="shared" si="16"/>
        <v>1199966.9508411956</v>
      </c>
      <c r="R27" s="51">
        <f t="shared" si="16"/>
        <v>1296603.0421871853</v>
      </c>
      <c r="S27" s="51">
        <f t="shared" si="16"/>
        <v>1397118.3361059709</v>
      </c>
      <c r="T27" s="51">
        <f t="shared" si="16"/>
        <v>0</v>
      </c>
      <c r="U27" s="51">
        <f t="shared" si="16"/>
        <v>0</v>
      </c>
      <c r="V27" s="51">
        <f t="shared" si="16"/>
        <v>0</v>
      </c>
      <c r="W27" s="51">
        <f t="shared" si="16"/>
        <v>0</v>
      </c>
      <c r="X27" s="51">
        <f t="shared" si="16"/>
        <v>0</v>
      </c>
      <c r="Y27" s="51">
        <f t="shared" si="16"/>
        <v>0</v>
      </c>
      <c r="Z27" s="51">
        <f t="shared" si="16"/>
        <v>0</v>
      </c>
      <c r="AA27" s="51">
        <f t="shared" si="16"/>
        <v>0</v>
      </c>
      <c r="AB27" s="51">
        <f t="shared" si="16"/>
        <v>0</v>
      </c>
      <c r="AC27" s="51">
        <f t="shared" si="16"/>
        <v>0</v>
      </c>
      <c r="AD27" s="51">
        <f t="shared" si="16"/>
        <v>0</v>
      </c>
      <c r="AE27" s="51">
        <f t="shared" si="16"/>
        <v>0</v>
      </c>
      <c r="AF27" s="51">
        <f t="shared" si="16"/>
        <v>0</v>
      </c>
      <c r="AG27" s="51">
        <f t="shared" si="16"/>
        <v>0</v>
      </c>
      <c r="AH27" s="51">
        <f t="shared" si="16"/>
        <v>0</v>
      </c>
      <c r="AI27" s="51">
        <f t="shared" si="16"/>
        <v>0</v>
      </c>
      <c r="AJ27" s="51">
        <f t="shared" si="16"/>
        <v>0</v>
      </c>
      <c r="AK27" s="51">
        <f t="shared" si="16"/>
        <v>0</v>
      </c>
      <c r="AL27" s="51">
        <f t="shared" si="16"/>
        <v>0</v>
      </c>
      <c r="AM27" s="51">
        <f t="shared" si="16"/>
        <v>0</v>
      </c>
      <c r="AN27" s="51">
        <f t="shared" si="16"/>
        <v>0</v>
      </c>
      <c r="AO27" s="51">
        <f t="shared" si="16"/>
        <v>0</v>
      </c>
      <c r="AP27" s="51">
        <f t="shared" si="16"/>
        <v>0</v>
      </c>
      <c r="AQ27" s="51">
        <f t="shared" si="16"/>
        <v>0</v>
      </c>
      <c r="AR27" s="51">
        <f t="shared" si="16"/>
        <v>0</v>
      </c>
      <c r="AS27" s="51">
        <f t="shared" si="16"/>
        <v>0</v>
      </c>
      <c r="AT27" s="51">
        <f t="shared" si="16"/>
        <v>0</v>
      </c>
      <c r="AU27" s="51">
        <f t="shared" si="16"/>
        <v>0</v>
      </c>
      <c r="AV27" s="51">
        <f t="shared" si="16"/>
        <v>0</v>
      </c>
      <c r="AW27" s="51">
        <f t="shared" si="16"/>
        <v>0</v>
      </c>
      <c r="AX27" s="51">
        <f t="shared" si="16"/>
        <v>0</v>
      </c>
      <c r="AY27" s="51">
        <f t="shared" si="16"/>
        <v>0</v>
      </c>
      <c r="AZ27" s="51">
        <f t="shared" si="16"/>
        <v>0</v>
      </c>
      <c r="BA27" s="51">
        <f t="shared" si="16"/>
        <v>0</v>
      </c>
      <c r="BB27" s="51">
        <f t="shared" si="16"/>
        <v>0</v>
      </c>
      <c r="BC27" s="51">
        <f t="shared" si="16"/>
        <v>0</v>
      </c>
      <c r="BD27" s="51">
        <f t="shared" si="16"/>
        <v>0</v>
      </c>
      <c r="BE27" s="51">
        <f t="shared" si="16"/>
        <v>0</v>
      </c>
      <c r="BF27" s="51">
        <f t="shared" si="16"/>
        <v>0</v>
      </c>
      <c r="BG27" s="51">
        <f t="shared" si="16"/>
        <v>0</v>
      </c>
      <c r="BH27" s="51">
        <f t="shared" si="16"/>
        <v>0</v>
      </c>
      <c r="BI27" s="51">
        <f t="shared" si="16"/>
        <v>0</v>
      </c>
      <c r="BJ27" s="51">
        <f t="shared" si="16"/>
        <v>0</v>
      </c>
      <c r="BK27" s="51">
        <f t="shared" si="16"/>
        <v>0</v>
      </c>
      <c r="BL27" s="51">
        <f t="shared" si="16"/>
        <v>0</v>
      </c>
      <c r="BM27" s="51">
        <f t="shared" si="16"/>
        <v>0</v>
      </c>
      <c r="BN27" s="51">
        <f t="shared" si="16"/>
        <v>0</v>
      </c>
      <c r="BO27" s="51">
        <f t="shared" si="16"/>
        <v>0</v>
      </c>
      <c r="BP27" s="51">
        <f t="shared" ref="BP27:CH27" si="17">SUM(BP22:BP26)</f>
        <v>0</v>
      </c>
      <c r="BQ27" s="51">
        <f t="shared" si="17"/>
        <v>0</v>
      </c>
      <c r="BR27" s="51">
        <f t="shared" si="17"/>
        <v>0</v>
      </c>
      <c r="BS27" s="51">
        <f t="shared" si="17"/>
        <v>0</v>
      </c>
      <c r="BT27" s="51">
        <f t="shared" si="17"/>
        <v>0</v>
      </c>
      <c r="BU27" s="51">
        <f t="shared" si="17"/>
        <v>0</v>
      </c>
      <c r="BV27" s="51">
        <f t="shared" si="17"/>
        <v>0</v>
      </c>
      <c r="BW27" s="51">
        <f t="shared" si="17"/>
        <v>0</v>
      </c>
      <c r="BX27" s="51">
        <f t="shared" si="17"/>
        <v>0</v>
      </c>
      <c r="BY27" s="51">
        <f t="shared" si="17"/>
        <v>0</v>
      </c>
      <c r="BZ27" s="51">
        <f t="shared" si="17"/>
        <v>0</v>
      </c>
      <c r="CA27" s="51">
        <f t="shared" si="17"/>
        <v>0</v>
      </c>
      <c r="CB27" s="51">
        <f t="shared" si="17"/>
        <v>0</v>
      </c>
      <c r="CC27" s="51">
        <f t="shared" si="17"/>
        <v>0</v>
      </c>
      <c r="CD27" s="51">
        <f t="shared" si="17"/>
        <v>0</v>
      </c>
      <c r="CE27" s="51">
        <f t="shared" si="17"/>
        <v>0</v>
      </c>
      <c r="CF27" s="51">
        <f t="shared" si="17"/>
        <v>0</v>
      </c>
      <c r="CG27" s="51">
        <f t="shared" si="17"/>
        <v>0</v>
      </c>
      <c r="CH27" s="52">
        <f t="shared" si="17"/>
        <v>0</v>
      </c>
    </row>
    <row r="28" spans="1:99" x14ac:dyDescent="0.3">
      <c r="A28" s="1"/>
      <c r="B28" s="1"/>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row>
    <row r="29" spans="1:99" x14ac:dyDescent="0.3">
      <c r="A29" s="1"/>
      <c r="B29" s="1"/>
      <c r="C29" s="77"/>
      <c r="D29" s="77"/>
      <c r="E29" s="19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row>
    <row r="30" spans="1:99" x14ac:dyDescent="0.3">
      <c r="A30" s="1"/>
      <c r="B30" s="1"/>
      <c r="C30" s="77"/>
      <c r="D30" s="77"/>
      <c r="E30" s="199"/>
      <c r="F30" s="200"/>
      <c r="G30" s="200"/>
      <c r="H30" s="200"/>
      <c r="I30" s="200"/>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c r="CF30" s="77"/>
      <c r="CG30" s="77"/>
      <c r="CH30" s="77"/>
    </row>
    <row r="31" spans="1:99" x14ac:dyDescent="0.3">
      <c r="A31" s="1"/>
      <c r="B31" s="1"/>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row>
    <row r="32" spans="1:99" ht="15" customHeight="1" x14ac:dyDescent="0.3">
      <c r="A32" s="497" t="s">
        <v>41</v>
      </c>
      <c r="B32" s="497"/>
      <c r="C32" s="203" t="s">
        <v>231</v>
      </c>
      <c r="I32" s="204" t="s">
        <v>179</v>
      </c>
      <c r="CJ32" s="203" t="s">
        <v>177</v>
      </c>
      <c r="CU32" s="203" t="s">
        <v>230</v>
      </c>
    </row>
    <row r="33" spans="1:108" ht="15" customHeight="1" thickBot="1" x14ac:dyDescent="0.35">
      <c r="A33" s="497"/>
      <c r="B33" s="497"/>
    </row>
    <row r="34" spans="1:108" ht="15.75" customHeight="1" thickBot="1" x14ac:dyDescent="0.35">
      <c r="A34" s="498"/>
      <c r="B34" s="498"/>
      <c r="C34" s="173">
        <f t="shared" ref="C34:AH34" si="18">C21</f>
        <v>44927</v>
      </c>
      <c r="D34" s="63">
        <f t="shared" si="18"/>
        <v>44958</v>
      </c>
      <c r="E34" s="48">
        <f t="shared" si="18"/>
        <v>44986</v>
      </c>
      <c r="F34" s="48">
        <f t="shared" si="18"/>
        <v>45017</v>
      </c>
      <c r="G34" s="48">
        <f t="shared" si="18"/>
        <v>45047</v>
      </c>
      <c r="H34" s="48">
        <f t="shared" si="18"/>
        <v>45078</v>
      </c>
      <c r="I34" s="48">
        <f t="shared" si="18"/>
        <v>45108</v>
      </c>
      <c r="J34" s="48">
        <f t="shared" si="18"/>
        <v>45139</v>
      </c>
      <c r="K34" s="48">
        <f t="shared" si="18"/>
        <v>45170</v>
      </c>
      <c r="L34" s="48">
        <f t="shared" si="18"/>
        <v>45200</v>
      </c>
      <c r="M34" s="48">
        <f t="shared" si="18"/>
        <v>45231</v>
      </c>
      <c r="N34" s="48">
        <f t="shared" si="18"/>
        <v>45261</v>
      </c>
      <c r="O34" s="48">
        <f t="shared" si="18"/>
        <v>45292</v>
      </c>
      <c r="P34" s="48">
        <f t="shared" si="18"/>
        <v>45323</v>
      </c>
      <c r="Q34" s="48">
        <f t="shared" si="18"/>
        <v>45352</v>
      </c>
      <c r="R34" s="48">
        <f t="shared" si="18"/>
        <v>45383</v>
      </c>
      <c r="S34" s="48">
        <f t="shared" si="18"/>
        <v>45413</v>
      </c>
      <c r="T34" s="48">
        <f t="shared" si="18"/>
        <v>45444</v>
      </c>
      <c r="U34" s="48">
        <f t="shared" si="18"/>
        <v>45474</v>
      </c>
      <c r="V34" s="48">
        <f t="shared" si="18"/>
        <v>45505</v>
      </c>
      <c r="W34" s="48">
        <f t="shared" si="18"/>
        <v>45536</v>
      </c>
      <c r="X34" s="48">
        <f t="shared" si="18"/>
        <v>45566</v>
      </c>
      <c r="Y34" s="48">
        <f t="shared" si="18"/>
        <v>45597</v>
      </c>
      <c r="Z34" s="48">
        <f t="shared" si="18"/>
        <v>45627</v>
      </c>
      <c r="AA34" s="48">
        <f t="shared" si="18"/>
        <v>45658</v>
      </c>
      <c r="AB34" s="48">
        <f t="shared" si="18"/>
        <v>45689</v>
      </c>
      <c r="AC34" s="48">
        <f t="shared" si="18"/>
        <v>45717</v>
      </c>
      <c r="AD34" s="48">
        <f t="shared" si="18"/>
        <v>45748</v>
      </c>
      <c r="AE34" s="48">
        <f t="shared" si="18"/>
        <v>45778</v>
      </c>
      <c r="AF34" s="48">
        <f t="shared" si="18"/>
        <v>45809</v>
      </c>
      <c r="AG34" s="48">
        <f t="shared" si="18"/>
        <v>45839</v>
      </c>
      <c r="AH34" s="48">
        <f t="shared" si="18"/>
        <v>45870</v>
      </c>
      <c r="AI34" s="48">
        <f t="shared" ref="AI34:BN34" si="19">AI21</f>
        <v>45901</v>
      </c>
      <c r="AJ34" s="48">
        <f t="shared" si="19"/>
        <v>45931</v>
      </c>
      <c r="AK34" s="48">
        <f t="shared" si="19"/>
        <v>45962</v>
      </c>
      <c r="AL34" s="48">
        <f t="shared" si="19"/>
        <v>45992</v>
      </c>
      <c r="AM34" s="48">
        <f t="shared" si="19"/>
        <v>46023</v>
      </c>
      <c r="AN34" s="48">
        <f t="shared" si="19"/>
        <v>46054</v>
      </c>
      <c r="AO34" s="48">
        <f t="shared" si="19"/>
        <v>46082</v>
      </c>
      <c r="AP34" s="48">
        <f t="shared" si="19"/>
        <v>46113</v>
      </c>
      <c r="AQ34" s="48">
        <f t="shared" si="19"/>
        <v>46143</v>
      </c>
      <c r="AR34" s="48">
        <f t="shared" si="19"/>
        <v>46174</v>
      </c>
      <c r="AS34" s="48">
        <f t="shared" si="19"/>
        <v>46204</v>
      </c>
      <c r="AT34" s="48">
        <f t="shared" si="19"/>
        <v>46235</v>
      </c>
      <c r="AU34" s="48">
        <f t="shared" si="19"/>
        <v>46266</v>
      </c>
      <c r="AV34" s="48">
        <f t="shared" si="19"/>
        <v>46296</v>
      </c>
      <c r="AW34" s="48">
        <f t="shared" si="19"/>
        <v>46327</v>
      </c>
      <c r="AX34" s="48">
        <f t="shared" si="19"/>
        <v>46357</v>
      </c>
      <c r="AY34" s="48">
        <f t="shared" si="19"/>
        <v>46388</v>
      </c>
      <c r="AZ34" s="48">
        <f t="shared" si="19"/>
        <v>46419</v>
      </c>
      <c r="BA34" s="48">
        <f t="shared" si="19"/>
        <v>46447</v>
      </c>
      <c r="BB34" s="48">
        <f t="shared" si="19"/>
        <v>46478</v>
      </c>
      <c r="BC34" s="48">
        <f t="shared" si="19"/>
        <v>46508</v>
      </c>
      <c r="BD34" s="48">
        <f t="shared" si="19"/>
        <v>46539</v>
      </c>
      <c r="BE34" s="48">
        <f t="shared" si="19"/>
        <v>46569</v>
      </c>
      <c r="BF34" s="48">
        <f t="shared" si="19"/>
        <v>46600</v>
      </c>
      <c r="BG34" s="48">
        <f t="shared" si="19"/>
        <v>46631</v>
      </c>
      <c r="BH34" s="48">
        <f t="shared" si="19"/>
        <v>46661</v>
      </c>
      <c r="BI34" s="48">
        <f t="shared" si="19"/>
        <v>46692</v>
      </c>
      <c r="BJ34" s="48">
        <f t="shared" si="19"/>
        <v>46722</v>
      </c>
      <c r="BK34" s="48">
        <f t="shared" si="19"/>
        <v>46753</v>
      </c>
      <c r="BL34" s="48">
        <f t="shared" si="19"/>
        <v>46784</v>
      </c>
      <c r="BM34" s="48">
        <f t="shared" si="19"/>
        <v>46813</v>
      </c>
      <c r="BN34" s="48">
        <f t="shared" si="19"/>
        <v>46844</v>
      </c>
      <c r="BO34" s="48">
        <f t="shared" ref="BO34:CH34" si="20">BO21</f>
        <v>46874</v>
      </c>
      <c r="BP34" s="48">
        <f t="shared" si="20"/>
        <v>46905</v>
      </c>
      <c r="BQ34" s="48">
        <f t="shared" si="20"/>
        <v>46935</v>
      </c>
      <c r="BR34" s="48">
        <f t="shared" si="20"/>
        <v>46966</v>
      </c>
      <c r="BS34" s="48">
        <f t="shared" si="20"/>
        <v>46997</v>
      </c>
      <c r="BT34" s="48">
        <f t="shared" si="20"/>
        <v>47027</v>
      </c>
      <c r="BU34" s="48">
        <f t="shared" si="20"/>
        <v>47058</v>
      </c>
      <c r="BV34" s="48">
        <f t="shared" si="20"/>
        <v>47088</v>
      </c>
      <c r="BW34" s="48">
        <f t="shared" si="20"/>
        <v>47119</v>
      </c>
      <c r="BX34" s="48">
        <f t="shared" si="20"/>
        <v>47150</v>
      </c>
      <c r="BY34" s="48">
        <f t="shared" si="20"/>
        <v>47178</v>
      </c>
      <c r="BZ34" s="48">
        <f t="shared" si="20"/>
        <v>47209</v>
      </c>
      <c r="CA34" s="48">
        <f t="shared" si="20"/>
        <v>47239</v>
      </c>
      <c r="CB34" s="48">
        <f t="shared" si="20"/>
        <v>47270</v>
      </c>
      <c r="CC34" s="48">
        <f t="shared" si="20"/>
        <v>47300</v>
      </c>
      <c r="CD34" s="48">
        <f t="shared" si="20"/>
        <v>47331</v>
      </c>
      <c r="CE34" s="48">
        <f t="shared" si="20"/>
        <v>47362</v>
      </c>
      <c r="CF34" s="48">
        <f t="shared" si="20"/>
        <v>47392</v>
      </c>
      <c r="CG34" s="48">
        <f t="shared" si="20"/>
        <v>47423</v>
      </c>
      <c r="CH34" s="49">
        <f t="shared" si="20"/>
        <v>47453</v>
      </c>
      <c r="CJ34" s="47">
        <f>C34</f>
        <v>44927</v>
      </c>
      <c r="CK34" s="47">
        <f t="shared" ref="CK34:DA34" si="21">D34</f>
        <v>44958</v>
      </c>
      <c r="CL34" s="47">
        <f t="shared" si="21"/>
        <v>44986</v>
      </c>
      <c r="CM34" s="47">
        <f t="shared" si="21"/>
        <v>45017</v>
      </c>
      <c r="CN34" s="47">
        <f t="shared" si="21"/>
        <v>45047</v>
      </c>
      <c r="CO34" s="47">
        <f t="shared" si="21"/>
        <v>45078</v>
      </c>
      <c r="CP34" s="47">
        <f t="shared" si="21"/>
        <v>45108</v>
      </c>
      <c r="CQ34" s="47">
        <f t="shared" si="21"/>
        <v>45139</v>
      </c>
      <c r="CR34" s="47">
        <f t="shared" si="21"/>
        <v>45170</v>
      </c>
      <c r="CS34" s="47">
        <f t="shared" si="21"/>
        <v>45200</v>
      </c>
      <c r="CT34" s="47">
        <f t="shared" si="21"/>
        <v>45231</v>
      </c>
      <c r="CU34" s="47">
        <f t="shared" si="21"/>
        <v>45261</v>
      </c>
      <c r="CV34" s="47">
        <f t="shared" si="21"/>
        <v>45292</v>
      </c>
      <c r="CW34" s="47">
        <f t="shared" si="21"/>
        <v>45323</v>
      </c>
      <c r="CX34" s="47">
        <f t="shared" si="21"/>
        <v>45352</v>
      </c>
      <c r="CY34" s="47">
        <f t="shared" si="21"/>
        <v>45383</v>
      </c>
      <c r="CZ34" s="47">
        <f t="shared" si="21"/>
        <v>45413</v>
      </c>
      <c r="DA34" s="47">
        <f t="shared" si="21"/>
        <v>45444</v>
      </c>
      <c r="DD34" t="s">
        <v>34</v>
      </c>
    </row>
    <row r="35" spans="1:108" x14ac:dyDescent="0.3">
      <c r="A35" s="500" t="s">
        <v>30</v>
      </c>
      <c r="B35" s="78" t="s">
        <v>39</v>
      </c>
      <c r="C35" s="208">
        <f>IF(CJ38=0,0,CJ35/SUM(CJ35:CJ36))</f>
        <v>0</v>
      </c>
      <c r="D35" s="208">
        <f t="shared" ref="D35:M35" si="22">IF(CK38=0,0,CK35/SUM(CK35:CK36))</f>
        <v>1</v>
      </c>
      <c r="E35" s="208">
        <f t="shared" si="22"/>
        <v>0.99260448628514097</v>
      </c>
      <c r="F35" s="208">
        <f t="shared" si="22"/>
        <v>0.96116156984953527</v>
      </c>
      <c r="G35" s="208">
        <f t="shared" si="22"/>
        <v>0.96344558439300121</v>
      </c>
      <c r="H35" s="208">
        <f t="shared" si="22"/>
        <v>0.97393770293863302</v>
      </c>
      <c r="I35" s="208">
        <f t="shared" si="22"/>
        <v>1</v>
      </c>
      <c r="J35" s="208">
        <f t="shared" si="22"/>
        <v>0.92565977137786037</v>
      </c>
      <c r="K35" s="208">
        <f t="shared" si="22"/>
        <v>0.94165666657480773</v>
      </c>
      <c r="L35" s="208">
        <f t="shared" si="22"/>
        <v>0.97738013491133824</v>
      </c>
      <c r="M35" s="208">
        <f t="shared" si="22"/>
        <v>0.97533863590525849</v>
      </c>
      <c r="N35" s="208">
        <f>IF(SUM(CU38:DA38)=0,0,SUM(CU35:DA35)/SUM(CU35:DA36))</f>
        <v>0.96873571596894892</v>
      </c>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J35" s="211"/>
      <c r="CK35" s="211">
        <v>450952</v>
      </c>
      <c r="CL35" s="211">
        <v>749871</v>
      </c>
      <c r="CM35" s="211">
        <v>815486</v>
      </c>
      <c r="CN35" s="211">
        <v>875404</v>
      </c>
      <c r="CO35" s="211">
        <v>1492243</v>
      </c>
      <c r="CP35" s="211">
        <v>544041</v>
      </c>
      <c r="CQ35" s="211">
        <v>438087</v>
      </c>
      <c r="CR35" s="211">
        <v>751749</v>
      </c>
      <c r="CS35" s="211">
        <v>1064668</v>
      </c>
      <c r="CT35" s="211">
        <v>841450</v>
      </c>
      <c r="CU35" s="217">
        <v>677084</v>
      </c>
      <c r="CV35" s="211">
        <v>1571556</v>
      </c>
      <c r="CW35" s="211"/>
      <c r="CX35" s="211"/>
      <c r="CY35" s="211"/>
      <c r="CZ35" s="211"/>
      <c r="DA35" s="211"/>
      <c r="DD35" s="211">
        <f>SUM(CJ35:DA35)</f>
        <v>10272591</v>
      </c>
    </row>
    <row r="36" spans="1:108" x14ac:dyDescent="0.3">
      <c r="A36" s="500"/>
      <c r="B36" s="75" t="s">
        <v>37</v>
      </c>
      <c r="C36" s="209">
        <f>IF(CJ38=0,0,CJ36/SUM(CJ35:CJ36))</f>
        <v>0</v>
      </c>
      <c r="D36" s="209">
        <f t="shared" ref="D36:M36" si="23">IF(CK38=0,0,CK36/SUM(CK35:CK36))</f>
        <v>0</v>
      </c>
      <c r="E36" s="209">
        <f t="shared" si="23"/>
        <v>7.3955137148590654E-3</v>
      </c>
      <c r="F36" s="209">
        <f t="shared" si="23"/>
        <v>3.8838430150464738E-2</v>
      </c>
      <c r="G36" s="209">
        <f t="shared" si="23"/>
        <v>3.6554415606998764E-2</v>
      </c>
      <c r="H36" s="209">
        <f t="shared" si="23"/>
        <v>2.606229706136701E-2</v>
      </c>
      <c r="I36" s="209">
        <f t="shared" si="23"/>
        <v>0</v>
      </c>
      <c r="J36" s="209">
        <f t="shared" si="23"/>
        <v>7.4340228622139584E-2</v>
      </c>
      <c r="K36" s="209">
        <f t="shared" si="23"/>
        <v>5.8343333425192212E-2</v>
      </c>
      <c r="L36" s="209">
        <f t="shared" si="23"/>
        <v>2.2619865088661793E-2</v>
      </c>
      <c r="M36" s="209">
        <f t="shared" si="23"/>
        <v>2.4661364094741553E-2</v>
      </c>
      <c r="N36" s="209">
        <f>IF(SUM(CU38:DA38)=0,0,SUM(CU36:DA36)/SUM(CU35:DA36))</f>
        <v>3.1264284031051033E-2</v>
      </c>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J36" s="211"/>
      <c r="CK36" s="211"/>
      <c r="CL36" s="211">
        <v>5587</v>
      </c>
      <c r="CM36" s="211">
        <v>32952</v>
      </c>
      <c r="CN36" s="211">
        <v>33214</v>
      </c>
      <c r="CO36" s="211">
        <v>39932</v>
      </c>
      <c r="CP36" s="211">
        <v>0</v>
      </c>
      <c r="CQ36" s="211">
        <v>35183</v>
      </c>
      <c r="CR36" s="211">
        <v>46577</v>
      </c>
      <c r="CS36" s="211">
        <v>24640</v>
      </c>
      <c r="CT36" s="211">
        <v>21276</v>
      </c>
      <c r="CU36" s="217">
        <v>37364</v>
      </c>
      <c r="CV36" s="211">
        <v>35207</v>
      </c>
      <c r="CW36" s="211"/>
      <c r="CX36" s="211"/>
      <c r="CY36" s="211"/>
      <c r="CZ36" s="211"/>
      <c r="DA36" s="211"/>
      <c r="DD36" s="211">
        <f t="shared" ref="DD36:DD54" si="24">SUM(CJ36:DA36)</f>
        <v>311932</v>
      </c>
    </row>
    <row r="37" spans="1:108" x14ac:dyDescent="0.3">
      <c r="A37" s="500"/>
      <c r="B37" s="216" t="s">
        <v>178</v>
      </c>
      <c r="C37" s="210"/>
      <c r="D37" s="210"/>
      <c r="E37" s="210"/>
      <c r="F37" s="210"/>
      <c r="G37" s="210"/>
      <c r="H37" s="210"/>
      <c r="I37" s="210"/>
      <c r="J37" s="210"/>
      <c r="K37" s="210"/>
      <c r="L37" s="210"/>
      <c r="M37" s="210"/>
      <c r="N37" s="210"/>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J37" s="211"/>
      <c r="CK37" s="211">
        <v>86069</v>
      </c>
      <c r="CL37" s="211">
        <v>612794</v>
      </c>
      <c r="CM37" s="211">
        <v>246462</v>
      </c>
      <c r="CN37" s="211">
        <v>316525</v>
      </c>
      <c r="CO37" s="211">
        <v>478147</v>
      </c>
      <c r="CP37" s="211">
        <v>100436</v>
      </c>
      <c r="CQ37" s="211">
        <v>241678</v>
      </c>
      <c r="CR37" s="211">
        <v>991741</v>
      </c>
      <c r="CS37" s="211">
        <v>791932</v>
      </c>
      <c r="CT37" s="211">
        <v>2263255</v>
      </c>
      <c r="CU37" s="217">
        <v>406946</v>
      </c>
      <c r="CV37" s="211">
        <v>6047669</v>
      </c>
      <c r="CW37" s="211"/>
      <c r="CX37" s="211"/>
      <c r="CY37" s="211"/>
      <c r="CZ37" s="211"/>
      <c r="DA37" s="211"/>
      <c r="DD37" s="211">
        <f t="shared" si="24"/>
        <v>12583654</v>
      </c>
    </row>
    <row r="38" spans="1:108" s="79" customFormat="1" ht="15" thickBot="1" x14ac:dyDescent="0.35">
      <c r="A38" s="501"/>
      <c r="B38" s="214" t="s">
        <v>34</v>
      </c>
      <c r="C38" s="198">
        <f t="shared" ref="C38" si="25">SUM(C35:C36)</f>
        <v>0</v>
      </c>
      <c r="D38" s="198">
        <f t="shared" ref="D38:M38" si="26">SUM(D35:D36)</f>
        <v>1</v>
      </c>
      <c r="E38" s="198">
        <f t="shared" si="26"/>
        <v>1</v>
      </c>
      <c r="F38" s="198">
        <f t="shared" si="26"/>
        <v>1</v>
      </c>
      <c r="G38" s="198">
        <f t="shared" si="26"/>
        <v>1</v>
      </c>
      <c r="H38" s="198">
        <f t="shared" si="26"/>
        <v>1</v>
      </c>
      <c r="I38" s="198">
        <f t="shared" si="26"/>
        <v>1</v>
      </c>
      <c r="J38" s="198">
        <f t="shared" si="26"/>
        <v>1</v>
      </c>
      <c r="K38" s="198">
        <f t="shared" si="26"/>
        <v>1</v>
      </c>
      <c r="L38" s="198">
        <f t="shared" si="26"/>
        <v>1</v>
      </c>
      <c r="M38" s="198">
        <f t="shared" si="26"/>
        <v>1</v>
      </c>
      <c r="N38" s="198">
        <f>SUM(N35:N36)</f>
        <v>1</v>
      </c>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J38" s="212">
        <f t="shared" ref="CJ38:CT38" si="27">SUM(CJ35:CJ37)</f>
        <v>0</v>
      </c>
      <c r="CK38" s="212">
        <f t="shared" si="27"/>
        <v>537021</v>
      </c>
      <c r="CL38" s="212">
        <f t="shared" si="27"/>
        <v>1368252</v>
      </c>
      <c r="CM38" s="212">
        <f t="shared" si="27"/>
        <v>1094900</v>
      </c>
      <c r="CN38" s="212">
        <f t="shared" si="27"/>
        <v>1225143</v>
      </c>
      <c r="CO38" s="212">
        <f t="shared" si="27"/>
        <v>2010322</v>
      </c>
      <c r="CP38" s="212">
        <f t="shared" si="27"/>
        <v>644477</v>
      </c>
      <c r="CQ38" s="212">
        <f t="shared" si="27"/>
        <v>714948</v>
      </c>
      <c r="CR38" s="212">
        <f t="shared" si="27"/>
        <v>1790067</v>
      </c>
      <c r="CS38" s="212">
        <f t="shared" si="27"/>
        <v>1881240</v>
      </c>
      <c r="CT38" s="212">
        <f t="shared" si="27"/>
        <v>3125981</v>
      </c>
      <c r="CU38" s="213">
        <f>SUM(CU35:CU37)</f>
        <v>1121394</v>
      </c>
      <c r="CV38" s="212">
        <f t="shared" ref="CV38:DA38" si="28">SUM(CV35:CV37)</f>
        <v>7654432</v>
      </c>
      <c r="CW38" s="212">
        <f t="shared" si="28"/>
        <v>0</v>
      </c>
      <c r="CX38" s="212">
        <f t="shared" si="28"/>
        <v>0</v>
      </c>
      <c r="CY38" s="212">
        <f t="shared" si="28"/>
        <v>0</v>
      </c>
      <c r="CZ38" s="212">
        <f t="shared" si="28"/>
        <v>0</v>
      </c>
      <c r="DA38" s="212">
        <f t="shared" si="28"/>
        <v>0</v>
      </c>
      <c r="DD38" s="212">
        <f t="shared" si="24"/>
        <v>23168177</v>
      </c>
    </row>
    <row r="39" spans="1:108" x14ac:dyDescent="0.3">
      <c r="A39" s="499" t="s">
        <v>31</v>
      </c>
      <c r="B39" s="76" t="s">
        <v>39</v>
      </c>
      <c r="C39" s="208">
        <f>IF(CJ42=0,0,CJ39/SUM(CJ39:CJ40))</f>
        <v>0</v>
      </c>
      <c r="D39" s="208">
        <f t="shared" ref="D39:M39" si="29">IF(CK42=0,0,CK39/SUM(CK39:CK40))</f>
        <v>0.97847102945115894</v>
      </c>
      <c r="E39" s="208">
        <f t="shared" si="29"/>
        <v>0.88077273434663073</v>
      </c>
      <c r="F39" s="208">
        <f t="shared" si="29"/>
        <v>0.91156112731917249</v>
      </c>
      <c r="G39" s="208">
        <f t="shared" si="29"/>
        <v>0.93038962715689677</v>
      </c>
      <c r="H39" s="208">
        <f t="shared" si="29"/>
        <v>0.75017646759587087</v>
      </c>
      <c r="I39" s="208">
        <f t="shared" si="29"/>
        <v>0.90213498635577571</v>
      </c>
      <c r="J39" s="208">
        <f t="shared" si="29"/>
        <v>0.78786427633296308</v>
      </c>
      <c r="K39" s="208">
        <f t="shared" si="29"/>
        <v>0.87539988323678708</v>
      </c>
      <c r="L39" s="208">
        <f t="shared" si="29"/>
        <v>0.99368185691876565</v>
      </c>
      <c r="M39" s="208">
        <f t="shared" si="29"/>
        <v>0.90181279843163586</v>
      </c>
      <c r="N39" s="208">
        <f>IF(SUM(CU42:DA42)=0,0,SUM(CU39:DA39)/SUM(CU39:DA40))</f>
        <v>0.93999315264561789</v>
      </c>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J39" s="211"/>
      <c r="CK39" s="211">
        <v>248379</v>
      </c>
      <c r="CL39" s="211">
        <v>2122332</v>
      </c>
      <c r="CM39" s="211">
        <v>2584284</v>
      </c>
      <c r="CN39" s="211">
        <v>4496721</v>
      </c>
      <c r="CO39" s="211">
        <v>2020322</v>
      </c>
      <c r="CP39" s="211">
        <v>1913468</v>
      </c>
      <c r="CQ39" s="211">
        <v>2115752</v>
      </c>
      <c r="CR39" s="211">
        <v>2276157</v>
      </c>
      <c r="CS39" s="211">
        <v>7683953</v>
      </c>
      <c r="CT39" s="211">
        <v>4200736</v>
      </c>
      <c r="CU39" s="217">
        <v>4375126</v>
      </c>
      <c r="CV39" s="211">
        <v>10736469</v>
      </c>
      <c r="CW39" s="211"/>
      <c r="CX39" s="211"/>
      <c r="CY39" s="211"/>
      <c r="CZ39" s="211"/>
      <c r="DA39" s="211"/>
      <c r="DD39" s="211">
        <f t="shared" si="24"/>
        <v>44773699</v>
      </c>
    </row>
    <row r="40" spans="1:108" x14ac:dyDescent="0.3">
      <c r="A40" s="500"/>
      <c r="B40" s="75" t="s">
        <v>37</v>
      </c>
      <c r="C40" s="209">
        <f>IF(CJ42=0,0,CJ40/SUM(CJ39:CJ40))</f>
        <v>0</v>
      </c>
      <c r="D40" s="209">
        <f t="shared" ref="D40:M40" si="30">IF(CK42=0,0,CK40/SUM(CK39:CK40))</f>
        <v>2.1528970548841019E-2</v>
      </c>
      <c r="E40" s="209">
        <f t="shared" si="30"/>
        <v>0.1192272656533693</v>
      </c>
      <c r="F40" s="209">
        <f t="shared" si="30"/>
        <v>8.8438872680827466E-2</v>
      </c>
      <c r="G40" s="209">
        <f t="shared" si="30"/>
        <v>6.9610372843103244E-2</v>
      </c>
      <c r="H40" s="209">
        <f t="shared" si="30"/>
        <v>0.24982353240412916</v>
      </c>
      <c r="I40" s="209">
        <f t="shared" si="30"/>
        <v>9.7865013644224258E-2</v>
      </c>
      <c r="J40" s="209">
        <f t="shared" si="30"/>
        <v>0.21213572366703692</v>
      </c>
      <c r="K40" s="209">
        <f t="shared" si="30"/>
        <v>0.12460011676321298</v>
      </c>
      <c r="L40" s="209">
        <f t="shared" si="30"/>
        <v>6.3181430812343769E-3</v>
      </c>
      <c r="M40" s="209">
        <f t="shared" si="30"/>
        <v>9.8187201568364108E-2</v>
      </c>
      <c r="N40" s="209">
        <f>IF(SUM(CU42:DA42)=0,0,SUM(CU40:DA40)/SUM(CU39:DA40))</f>
        <v>6.0006847354382067E-2</v>
      </c>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J40" s="211"/>
      <c r="CK40" s="211">
        <v>5465</v>
      </c>
      <c r="CL40" s="211">
        <v>287293</v>
      </c>
      <c r="CM40" s="211">
        <v>250725</v>
      </c>
      <c r="CN40" s="211">
        <v>336438</v>
      </c>
      <c r="CO40" s="211">
        <v>672807</v>
      </c>
      <c r="CP40" s="211">
        <v>207576</v>
      </c>
      <c r="CQ40" s="211">
        <v>569675</v>
      </c>
      <c r="CR40" s="211">
        <v>323977</v>
      </c>
      <c r="CS40" s="211">
        <v>48857</v>
      </c>
      <c r="CT40" s="211">
        <v>457366</v>
      </c>
      <c r="CU40" s="217">
        <v>355870</v>
      </c>
      <c r="CV40" s="211">
        <v>608817</v>
      </c>
      <c r="CW40" s="211"/>
      <c r="CX40" s="211"/>
      <c r="CY40" s="211"/>
      <c r="CZ40" s="211"/>
      <c r="DA40" s="211"/>
      <c r="DD40" s="211">
        <f t="shared" si="24"/>
        <v>4124866</v>
      </c>
    </row>
    <row r="41" spans="1:108" x14ac:dyDescent="0.3">
      <c r="A41" s="500"/>
      <c r="B41" s="216" t="s">
        <v>178</v>
      </c>
      <c r="C41" s="210"/>
      <c r="D41" s="210"/>
      <c r="E41" s="210"/>
      <c r="F41" s="210"/>
      <c r="G41" s="210"/>
      <c r="H41" s="210"/>
      <c r="I41" s="210"/>
      <c r="J41" s="210"/>
      <c r="K41" s="210"/>
      <c r="L41" s="210"/>
      <c r="M41" s="210"/>
      <c r="N41" s="210"/>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J41" s="211"/>
      <c r="CK41" s="211">
        <v>29647</v>
      </c>
      <c r="CL41" s="211">
        <v>1056776</v>
      </c>
      <c r="CM41" s="211">
        <v>841514</v>
      </c>
      <c r="CN41" s="211">
        <v>5088239</v>
      </c>
      <c r="CO41" s="211">
        <v>479635</v>
      </c>
      <c r="CP41" s="211">
        <v>934709</v>
      </c>
      <c r="CQ41" s="211">
        <v>484528</v>
      </c>
      <c r="CR41" s="211">
        <v>1615430</v>
      </c>
      <c r="CS41" s="211">
        <v>258823</v>
      </c>
      <c r="CT41" s="211">
        <v>467657</v>
      </c>
      <c r="CU41" s="217">
        <v>747743</v>
      </c>
      <c r="CV41" s="211">
        <v>1734658</v>
      </c>
      <c r="CW41" s="211"/>
      <c r="CX41" s="211"/>
      <c r="CY41" s="211"/>
      <c r="CZ41" s="211"/>
      <c r="DA41" s="211"/>
      <c r="DD41" s="211">
        <f t="shared" si="24"/>
        <v>13739359</v>
      </c>
    </row>
    <row r="42" spans="1:108" s="79" customFormat="1" ht="15" thickBot="1" x14ac:dyDescent="0.35">
      <c r="A42" s="501"/>
      <c r="B42" s="214" t="s">
        <v>34</v>
      </c>
      <c r="C42" s="198">
        <f t="shared" ref="C42" si="31">SUM(C39:C40)</f>
        <v>0</v>
      </c>
      <c r="D42" s="198">
        <f t="shared" ref="D42:M42" si="32">SUM(D39:D40)</f>
        <v>1</v>
      </c>
      <c r="E42" s="198">
        <f t="shared" si="32"/>
        <v>1</v>
      </c>
      <c r="F42" s="198">
        <f t="shared" si="32"/>
        <v>1</v>
      </c>
      <c r="G42" s="198">
        <f t="shared" si="32"/>
        <v>1</v>
      </c>
      <c r="H42" s="198">
        <f t="shared" si="32"/>
        <v>1</v>
      </c>
      <c r="I42" s="198">
        <f t="shared" si="32"/>
        <v>1</v>
      </c>
      <c r="J42" s="198">
        <f t="shared" si="32"/>
        <v>1</v>
      </c>
      <c r="K42" s="198">
        <f t="shared" si="32"/>
        <v>1</v>
      </c>
      <c r="L42" s="198">
        <f t="shared" si="32"/>
        <v>1</v>
      </c>
      <c r="M42" s="198">
        <f t="shared" si="32"/>
        <v>1</v>
      </c>
      <c r="N42" s="198">
        <f>SUM(N39:N40)</f>
        <v>1</v>
      </c>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J42" s="212">
        <f t="shared" ref="CJ42:CT42" si="33">SUM(CJ39:CJ41)</f>
        <v>0</v>
      </c>
      <c r="CK42" s="212">
        <f t="shared" si="33"/>
        <v>283491</v>
      </c>
      <c r="CL42" s="212">
        <f t="shared" si="33"/>
        <v>3466401</v>
      </c>
      <c r="CM42" s="212">
        <f t="shared" si="33"/>
        <v>3676523</v>
      </c>
      <c r="CN42" s="212">
        <f t="shared" si="33"/>
        <v>9921398</v>
      </c>
      <c r="CO42" s="212">
        <f t="shared" si="33"/>
        <v>3172764</v>
      </c>
      <c r="CP42" s="212">
        <f t="shared" si="33"/>
        <v>3055753</v>
      </c>
      <c r="CQ42" s="212">
        <f t="shared" si="33"/>
        <v>3169955</v>
      </c>
      <c r="CR42" s="212">
        <f t="shared" si="33"/>
        <v>4215564</v>
      </c>
      <c r="CS42" s="212">
        <f t="shared" si="33"/>
        <v>7991633</v>
      </c>
      <c r="CT42" s="212">
        <f t="shared" si="33"/>
        <v>5125759</v>
      </c>
      <c r="CU42" s="213">
        <f>SUM(CU39:CU41)</f>
        <v>5478739</v>
      </c>
      <c r="CV42" s="212">
        <f t="shared" ref="CV42:DA42" si="34">SUM(CV39:CV41)</f>
        <v>13079944</v>
      </c>
      <c r="CW42" s="212">
        <f t="shared" si="34"/>
        <v>0</v>
      </c>
      <c r="CX42" s="212">
        <f t="shared" si="34"/>
        <v>0</v>
      </c>
      <c r="CY42" s="212">
        <f t="shared" si="34"/>
        <v>0</v>
      </c>
      <c r="CZ42" s="212">
        <f t="shared" si="34"/>
        <v>0</v>
      </c>
      <c r="DA42" s="212">
        <f t="shared" si="34"/>
        <v>0</v>
      </c>
      <c r="DD42" s="212">
        <f t="shared" si="24"/>
        <v>62637924</v>
      </c>
    </row>
    <row r="43" spans="1:108" x14ac:dyDescent="0.3">
      <c r="A43" s="499" t="s">
        <v>32</v>
      </c>
      <c r="B43" s="76" t="s">
        <v>39</v>
      </c>
      <c r="C43" s="208">
        <f>IF(CJ46=0,0,CJ43/SUM(CJ43:CJ44))</f>
        <v>0</v>
      </c>
      <c r="D43" s="208">
        <f t="shared" ref="D43:M43" si="35">IF(CK46=0,0,CK43/SUM(CK43:CK44))</f>
        <v>0.22363788475616134</v>
      </c>
      <c r="E43" s="208">
        <f t="shared" si="35"/>
        <v>4.7928317144054967E-2</v>
      </c>
      <c r="F43" s="208">
        <f t="shared" si="35"/>
        <v>0.28959951150503915</v>
      </c>
      <c r="G43" s="208">
        <f t="shared" si="35"/>
        <v>0.6969307481090915</v>
      </c>
      <c r="H43" s="208">
        <f t="shared" si="35"/>
        <v>1</v>
      </c>
      <c r="I43" s="208">
        <f t="shared" si="35"/>
        <v>0.96688555691686706</v>
      </c>
      <c r="J43" s="208">
        <f t="shared" si="35"/>
        <v>0.65920455591014082</v>
      </c>
      <c r="K43" s="208">
        <f t="shared" si="35"/>
        <v>0.75328252465785583</v>
      </c>
      <c r="L43" s="208">
        <f t="shared" si="35"/>
        <v>0.94787703762840825</v>
      </c>
      <c r="M43" s="208">
        <f t="shared" si="35"/>
        <v>3.1149120770427099E-2</v>
      </c>
      <c r="N43" s="208">
        <f>IF(SUM(CU46:DA46)=0,0,SUM(CU43:DA43)/SUM(CU43:DA44))</f>
        <v>0.51496105467685693</v>
      </c>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J43" s="211"/>
      <c r="CK43" s="211">
        <v>141141</v>
      </c>
      <c r="CL43" s="211">
        <v>6745</v>
      </c>
      <c r="CM43" s="211">
        <v>276975</v>
      </c>
      <c r="CN43" s="211">
        <v>413719</v>
      </c>
      <c r="CO43" s="211">
        <v>83339</v>
      </c>
      <c r="CP43" s="211">
        <v>447464</v>
      </c>
      <c r="CQ43" s="211">
        <v>680632</v>
      </c>
      <c r="CR43" s="211">
        <v>157253</v>
      </c>
      <c r="CS43" s="211">
        <v>1396257</v>
      </c>
      <c r="CT43" s="211">
        <v>9794</v>
      </c>
      <c r="CU43" s="217">
        <v>1010179</v>
      </c>
      <c r="CV43" s="211">
        <v>3682744</v>
      </c>
      <c r="CW43" s="211"/>
      <c r="CX43" s="211"/>
      <c r="CY43" s="211"/>
      <c r="CZ43" s="211"/>
      <c r="DA43" s="211"/>
      <c r="DD43" s="211">
        <f t="shared" si="24"/>
        <v>8306242</v>
      </c>
    </row>
    <row r="44" spans="1:108" x14ac:dyDescent="0.3">
      <c r="A44" s="500"/>
      <c r="B44" s="75" t="s">
        <v>37</v>
      </c>
      <c r="C44" s="209">
        <f>IF(CJ46=0,0,CJ44/SUM(CJ43:CJ44))</f>
        <v>0</v>
      </c>
      <c r="D44" s="209">
        <f t="shared" ref="D44:M44" si="36">IF(CK46=0,0,CK44/SUM(CK43:CK44))</f>
        <v>0.77636211524383869</v>
      </c>
      <c r="E44" s="209">
        <f t="shared" si="36"/>
        <v>0.95207168285594501</v>
      </c>
      <c r="F44" s="209">
        <f t="shared" si="36"/>
        <v>0.71040048849496085</v>
      </c>
      <c r="G44" s="209">
        <f t="shared" si="36"/>
        <v>0.3030692518909085</v>
      </c>
      <c r="H44" s="209">
        <f t="shared" si="36"/>
        <v>0</v>
      </c>
      <c r="I44" s="209">
        <f t="shared" si="36"/>
        <v>3.3114443083132918E-2</v>
      </c>
      <c r="J44" s="209">
        <f t="shared" si="36"/>
        <v>0.34079544408985912</v>
      </c>
      <c r="K44" s="209">
        <f t="shared" si="36"/>
        <v>0.24671747534214422</v>
      </c>
      <c r="L44" s="209">
        <f t="shared" si="36"/>
        <v>5.2122962371591731E-2</v>
      </c>
      <c r="M44" s="209">
        <f t="shared" si="36"/>
        <v>0.96885087922957291</v>
      </c>
      <c r="N44" s="209">
        <f>IF(SUM(CU46:DA46)=0,0,SUM(CU44:DA44)/SUM(CU43:DA44))</f>
        <v>0.48503894532314307</v>
      </c>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J44" s="211"/>
      <c r="CK44" s="211">
        <v>489973</v>
      </c>
      <c r="CL44" s="211">
        <v>133986</v>
      </c>
      <c r="CM44" s="211">
        <v>679432</v>
      </c>
      <c r="CN44" s="211">
        <v>179911</v>
      </c>
      <c r="CO44" s="211"/>
      <c r="CP44" s="211">
        <v>15325</v>
      </c>
      <c r="CQ44" s="211">
        <v>351873</v>
      </c>
      <c r="CR44" s="211">
        <v>51504</v>
      </c>
      <c r="CS44" s="211">
        <v>76779</v>
      </c>
      <c r="CT44" s="211">
        <v>304629</v>
      </c>
      <c r="CU44" s="217">
        <v>775073</v>
      </c>
      <c r="CV44" s="211">
        <v>3645165</v>
      </c>
      <c r="CW44" s="211"/>
      <c r="CX44" s="211"/>
      <c r="CY44" s="211"/>
      <c r="CZ44" s="211"/>
      <c r="DA44" s="211"/>
      <c r="DD44" s="211">
        <f t="shared" si="24"/>
        <v>6703650</v>
      </c>
    </row>
    <row r="45" spans="1:108" x14ac:dyDescent="0.3">
      <c r="A45" s="500"/>
      <c r="B45" s="216" t="s">
        <v>178</v>
      </c>
      <c r="C45" s="210"/>
      <c r="D45" s="210"/>
      <c r="E45" s="210"/>
      <c r="F45" s="210"/>
      <c r="G45" s="210"/>
      <c r="H45" s="210"/>
      <c r="I45" s="210"/>
      <c r="J45" s="210"/>
      <c r="K45" s="210"/>
      <c r="L45" s="210"/>
      <c r="M45" s="210"/>
      <c r="N45" s="210"/>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J45" s="211"/>
      <c r="CK45" s="211"/>
      <c r="CL45" s="211"/>
      <c r="CM45" s="211"/>
      <c r="CN45" s="211">
        <v>587454</v>
      </c>
      <c r="CO45" s="211">
        <v>317971</v>
      </c>
      <c r="CP45" s="211">
        <v>43722</v>
      </c>
      <c r="CQ45" s="211">
        <v>21338</v>
      </c>
      <c r="CR45" s="211">
        <v>2260712</v>
      </c>
      <c r="CS45" s="211">
        <v>16469</v>
      </c>
      <c r="CT45" s="211">
        <v>21808</v>
      </c>
      <c r="CU45" s="217"/>
      <c r="CV45" s="211">
        <v>495167</v>
      </c>
      <c r="CW45" s="211"/>
      <c r="CX45" s="211"/>
      <c r="CY45" s="211"/>
      <c r="CZ45" s="211"/>
      <c r="DA45" s="211"/>
      <c r="DD45" s="211">
        <f t="shared" si="24"/>
        <v>3764641</v>
      </c>
    </row>
    <row r="46" spans="1:108" s="79" customFormat="1" ht="15" thickBot="1" x14ac:dyDescent="0.35">
      <c r="A46" s="501"/>
      <c r="B46" s="214" t="s">
        <v>34</v>
      </c>
      <c r="C46" s="198">
        <f t="shared" ref="C46" si="37">SUM(C43:C44)</f>
        <v>0</v>
      </c>
      <c r="D46" s="198">
        <f t="shared" ref="D46:M46" si="38">SUM(D43:D44)</f>
        <v>1</v>
      </c>
      <c r="E46" s="198">
        <f t="shared" si="38"/>
        <v>1</v>
      </c>
      <c r="F46" s="198">
        <f t="shared" si="38"/>
        <v>1</v>
      </c>
      <c r="G46" s="198">
        <f t="shared" si="38"/>
        <v>1</v>
      </c>
      <c r="H46" s="198">
        <f t="shared" si="38"/>
        <v>1</v>
      </c>
      <c r="I46" s="198">
        <f t="shared" si="38"/>
        <v>1</v>
      </c>
      <c r="J46" s="198">
        <f t="shared" si="38"/>
        <v>1</v>
      </c>
      <c r="K46" s="198">
        <f t="shared" si="38"/>
        <v>1</v>
      </c>
      <c r="L46" s="198">
        <f t="shared" si="38"/>
        <v>1</v>
      </c>
      <c r="M46" s="198">
        <f t="shared" si="38"/>
        <v>1</v>
      </c>
      <c r="N46" s="198">
        <f>SUM(N43:N44)</f>
        <v>1</v>
      </c>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J46" s="212">
        <f t="shared" ref="CJ46:CT46" si="39">SUM(CJ43:CJ45)</f>
        <v>0</v>
      </c>
      <c r="CK46" s="212">
        <f t="shared" si="39"/>
        <v>631114</v>
      </c>
      <c r="CL46" s="212">
        <f t="shared" si="39"/>
        <v>140731</v>
      </c>
      <c r="CM46" s="212">
        <f t="shared" si="39"/>
        <v>956407</v>
      </c>
      <c r="CN46" s="212">
        <f t="shared" si="39"/>
        <v>1181084</v>
      </c>
      <c r="CO46" s="212">
        <f t="shared" si="39"/>
        <v>401310</v>
      </c>
      <c r="CP46" s="212">
        <f t="shared" si="39"/>
        <v>506511</v>
      </c>
      <c r="CQ46" s="212">
        <f t="shared" si="39"/>
        <v>1053843</v>
      </c>
      <c r="CR46" s="212">
        <f t="shared" si="39"/>
        <v>2469469</v>
      </c>
      <c r="CS46" s="212">
        <f t="shared" si="39"/>
        <v>1489505</v>
      </c>
      <c r="CT46" s="212">
        <f t="shared" si="39"/>
        <v>336231</v>
      </c>
      <c r="CU46" s="213">
        <f>SUM(CU43:CU45)</f>
        <v>1785252</v>
      </c>
      <c r="CV46" s="212">
        <f t="shared" ref="CV46:DA46" si="40">SUM(CV43:CV45)</f>
        <v>7823076</v>
      </c>
      <c r="CW46" s="212">
        <f t="shared" si="40"/>
        <v>0</v>
      </c>
      <c r="CX46" s="212">
        <f t="shared" si="40"/>
        <v>0</v>
      </c>
      <c r="CY46" s="212">
        <f t="shared" si="40"/>
        <v>0</v>
      </c>
      <c r="CZ46" s="212">
        <f t="shared" si="40"/>
        <v>0</v>
      </c>
      <c r="DA46" s="212">
        <f t="shared" si="40"/>
        <v>0</v>
      </c>
      <c r="DD46" s="212">
        <f t="shared" si="24"/>
        <v>18774533</v>
      </c>
    </row>
    <row r="47" spans="1:108" x14ac:dyDescent="0.3">
      <c r="A47" s="499" t="s">
        <v>33</v>
      </c>
      <c r="B47" s="76" t="s">
        <v>39</v>
      </c>
      <c r="C47" s="208">
        <f>IF(CJ50=0,0,CJ47/SUM(CJ47:CJ48))</f>
        <v>0</v>
      </c>
      <c r="D47" s="208">
        <f t="shared" ref="D47:L47" si="41">IF(CK50=0,0,CK47/SUM(CK47:CK48))</f>
        <v>0</v>
      </c>
      <c r="E47" s="208">
        <f t="shared" si="41"/>
        <v>1</v>
      </c>
      <c r="F47" s="208">
        <f t="shared" si="41"/>
        <v>0</v>
      </c>
      <c r="G47" s="208">
        <f t="shared" si="41"/>
        <v>1</v>
      </c>
      <c r="H47" s="208">
        <f t="shared" si="41"/>
        <v>1</v>
      </c>
      <c r="I47" s="208">
        <f t="shared" si="41"/>
        <v>0</v>
      </c>
      <c r="J47" s="208">
        <f t="shared" si="41"/>
        <v>0</v>
      </c>
      <c r="K47" s="208">
        <f t="shared" si="41"/>
        <v>1</v>
      </c>
      <c r="L47" s="208">
        <f t="shared" si="41"/>
        <v>0</v>
      </c>
      <c r="M47" s="208">
        <f>IF(CT50=0,0,IF(CT47=0,0,CT47/SUM(CT47:CT48)))</f>
        <v>0</v>
      </c>
      <c r="N47" s="208">
        <f>IF(SUM(CU50:DA50)=0,0,SUM(CU47:DA47)/SUM(CU47:DA48))</f>
        <v>0.64969780324822024</v>
      </c>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c r="BN47" s="205"/>
      <c r="BO47" s="205"/>
      <c r="BP47" s="205"/>
      <c r="BQ47" s="205"/>
      <c r="BR47" s="205"/>
      <c r="BS47" s="205"/>
      <c r="BT47" s="205"/>
      <c r="BU47" s="205"/>
      <c r="BV47" s="205"/>
      <c r="BW47" s="205"/>
      <c r="BX47" s="205"/>
      <c r="BY47" s="205"/>
      <c r="BZ47" s="205"/>
      <c r="CA47" s="205"/>
      <c r="CB47" s="205"/>
      <c r="CC47" s="205"/>
      <c r="CD47" s="205"/>
      <c r="CE47" s="205"/>
      <c r="CF47" s="205"/>
      <c r="CG47" s="205"/>
      <c r="CH47" s="205"/>
      <c r="CJ47" s="211"/>
      <c r="CK47" s="211"/>
      <c r="CL47" s="211">
        <v>113998</v>
      </c>
      <c r="CM47" s="211"/>
      <c r="CN47" s="211">
        <v>50615</v>
      </c>
      <c r="CO47" s="211">
        <v>1024126</v>
      </c>
      <c r="CP47" s="443">
        <v>0</v>
      </c>
      <c r="CQ47" s="211"/>
      <c r="CR47" s="211">
        <v>285088</v>
      </c>
      <c r="CS47" s="211">
        <v>0</v>
      </c>
      <c r="CT47" s="211">
        <v>0</v>
      </c>
      <c r="CU47" s="217">
        <v>1729240</v>
      </c>
      <c r="CV47" s="443">
        <v>615674</v>
      </c>
      <c r="CW47" s="211"/>
      <c r="CX47" s="211"/>
      <c r="CY47" s="211"/>
      <c r="CZ47" s="211"/>
      <c r="DA47" s="211"/>
      <c r="DD47" s="211">
        <f t="shared" si="24"/>
        <v>3818741</v>
      </c>
    </row>
    <row r="48" spans="1:108" x14ac:dyDescent="0.3">
      <c r="A48" s="500"/>
      <c r="B48" s="75" t="s">
        <v>37</v>
      </c>
      <c r="C48" s="209">
        <f>IF(CJ50=0,0,CJ48/SUM(CJ47:CJ48))</f>
        <v>0</v>
      </c>
      <c r="D48" s="209">
        <f t="shared" ref="D48:L48" si="42">IF(CK50=0,0,CK48/SUM(CK47:CK48))</f>
        <v>0</v>
      </c>
      <c r="E48" s="209">
        <f t="shared" si="42"/>
        <v>0</v>
      </c>
      <c r="F48" s="209">
        <f t="shared" si="42"/>
        <v>0</v>
      </c>
      <c r="G48" s="209">
        <f t="shared" si="42"/>
        <v>0</v>
      </c>
      <c r="H48" s="209">
        <f t="shared" si="42"/>
        <v>0</v>
      </c>
      <c r="I48" s="209">
        <f t="shared" si="42"/>
        <v>1</v>
      </c>
      <c r="J48" s="209">
        <f t="shared" si="42"/>
        <v>1</v>
      </c>
      <c r="K48" s="209">
        <f t="shared" si="42"/>
        <v>0</v>
      </c>
      <c r="L48" s="209">
        <f t="shared" si="42"/>
        <v>1</v>
      </c>
      <c r="M48" s="209">
        <f>IF(CT50=0,0,IF(CT48=0,0,CT48/SUM(CT47:CT48)))</f>
        <v>0</v>
      </c>
      <c r="N48" s="209">
        <f>IF(SUM(CU50:DA50)=0,0,SUM(CU48:DA48)/SUM(CU47:DA48))</f>
        <v>0.35030219675177976</v>
      </c>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J48" s="211"/>
      <c r="CK48" s="211"/>
      <c r="CL48" s="211"/>
      <c r="CM48" s="211"/>
      <c r="CN48" s="211"/>
      <c r="CO48" s="211"/>
      <c r="CP48" s="443">
        <v>9369</v>
      </c>
      <c r="CQ48" s="211">
        <v>181195</v>
      </c>
      <c r="CR48" s="211"/>
      <c r="CS48" s="211">
        <v>30116</v>
      </c>
      <c r="CT48" s="211">
        <v>0</v>
      </c>
      <c r="CU48" s="217"/>
      <c r="CV48" s="443">
        <v>1264324</v>
      </c>
      <c r="CW48" s="211"/>
      <c r="CX48" s="211"/>
      <c r="CY48" s="211"/>
      <c r="CZ48" s="211"/>
      <c r="DA48" s="211"/>
      <c r="DD48" s="211">
        <f t="shared" si="24"/>
        <v>1485004</v>
      </c>
    </row>
    <row r="49" spans="1:108" x14ac:dyDescent="0.3">
      <c r="A49" s="500"/>
      <c r="B49" s="216" t="s">
        <v>178</v>
      </c>
      <c r="C49" s="210"/>
      <c r="D49" s="210"/>
      <c r="E49" s="210"/>
      <c r="F49" s="210"/>
      <c r="G49" s="210"/>
      <c r="H49" s="210"/>
      <c r="I49" s="210"/>
      <c r="J49" s="210"/>
      <c r="K49" s="210"/>
      <c r="L49" s="210"/>
      <c r="M49" s="210"/>
      <c r="N49" s="210"/>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c r="CF49" s="215"/>
      <c r="CG49" s="215"/>
      <c r="CH49" s="215"/>
      <c r="CJ49" s="211"/>
      <c r="CK49" s="211"/>
      <c r="CL49" s="211"/>
      <c r="CM49" s="211"/>
      <c r="CN49" s="211"/>
      <c r="CO49" s="211"/>
      <c r="CP49" s="443"/>
      <c r="CQ49" s="211"/>
      <c r="CR49" s="211"/>
      <c r="CS49" s="211"/>
      <c r="CT49" s="211"/>
      <c r="CU49" s="217"/>
      <c r="CV49" s="443"/>
      <c r="CW49" s="211"/>
      <c r="CX49" s="211"/>
      <c r="CY49" s="211"/>
      <c r="CZ49" s="211"/>
      <c r="DA49" s="211"/>
      <c r="DD49" s="211">
        <f t="shared" si="24"/>
        <v>0</v>
      </c>
    </row>
    <row r="50" spans="1:108" s="79" customFormat="1" ht="15" thickBot="1" x14ac:dyDescent="0.35">
      <c r="A50" s="501"/>
      <c r="B50" s="214" t="s">
        <v>34</v>
      </c>
      <c r="C50" s="198">
        <f t="shared" ref="C50" si="43">SUM(C47:C48)</f>
        <v>0</v>
      </c>
      <c r="D50" s="198">
        <f t="shared" ref="D50:M50" si="44">SUM(D47:D48)</f>
        <v>0</v>
      </c>
      <c r="E50" s="198">
        <f t="shared" si="44"/>
        <v>1</v>
      </c>
      <c r="F50" s="198">
        <f t="shared" si="44"/>
        <v>0</v>
      </c>
      <c r="G50" s="198">
        <f t="shared" si="44"/>
        <v>1</v>
      </c>
      <c r="H50" s="198">
        <f t="shared" si="44"/>
        <v>1</v>
      </c>
      <c r="I50" s="198">
        <f t="shared" si="44"/>
        <v>1</v>
      </c>
      <c r="J50" s="198">
        <f t="shared" si="44"/>
        <v>1</v>
      </c>
      <c r="K50" s="198">
        <f t="shared" si="44"/>
        <v>1</v>
      </c>
      <c r="L50" s="198">
        <f t="shared" si="44"/>
        <v>1</v>
      </c>
      <c r="M50" s="198">
        <f t="shared" si="44"/>
        <v>0</v>
      </c>
      <c r="N50" s="198">
        <f>SUM(N47:N48)</f>
        <v>1</v>
      </c>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J50" s="212">
        <f t="shared" ref="CJ50:CT50" si="45">SUM(CJ47:CJ49)</f>
        <v>0</v>
      </c>
      <c r="CK50" s="212">
        <f t="shared" si="45"/>
        <v>0</v>
      </c>
      <c r="CL50" s="212">
        <f t="shared" si="45"/>
        <v>113998</v>
      </c>
      <c r="CM50" s="212">
        <f t="shared" si="45"/>
        <v>0</v>
      </c>
      <c r="CN50" s="212">
        <f t="shared" si="45"/>
        <v>50615</v>
      </c>
      <c r="CO50" s="212">
        <f t="shared" si="45"/>
        <v>1024126</v>
      </c>
      <c r="CP50" s="212">
        <f t="shared" si="45"/>
        <v>9369</v>
      </c>
      <c r="CQ50" s="212">
        <f t="shared" si="45"/>
        <v>181195</v>
      </c>
      <c r="CR50" s="212">
        <f t="shared" si="45"/>
        <v>285088</v>
      </c>
      <c r="CS50" s="212">
        <f t="shared" si="45"/>
        <v>30116</v>
      </c>
      <c r="CT50" s="212">
        <f t="shared" si="45"/>
        <v>0</v>
      </c>
      <c r="CU50" s="213">
        <f>SUM(CU47:CU49)</f>
        <v>1729240</v>
      </c>
      <c r="CV50" s="212">
        <f t="shared" ref="CV50:DA50" si="46">SUM(CV47:CV49)</f>
        <v>1879998</v>
      </c>
      <c r="CW50" s="212">
        <f t="shared" si="46"/>
        <v>0</v>
      </c>
      <c r="CX50" s="212">
        <f t="shared" si="46"/>
        <v>0</v>
      </c>
      <c r="CY50" s="212">
        <f t="shared" si="46"/>
        <v>0</v>
      </c>
      <c r="CZ50" s="212">
        <f t="shared" si="46"/>
        <v>0</v>
      </c>
      <c r="DA50" s="212">
        <f t="shared" si="46"/>
        <v>0</v>
      </c>
      <c r="DD50" s="212">
        <f t="shared" si="24"/>
        <v>5303745</v>
      </c>
    </row>
    <row r="51" spans="1:108" x14ac:dyDescent="0.3">
      <c r="A51" s="502" t="s">
        <v>40</v>
      </c>
      <c r="B51" s="78" t="s">
        <v>39</v>
      </c>
      <c r="C51" s="208">
        <f>IF(CJ54=0,0,CJ51/SUM(CJ51:CJ52))</f>
        <v>0</v>
      </c>
      <c r="D51" s="208">
        <f t="shared" ref="D51:M51" si="47">IF(CK54=0,0,CK51/SUM(CK51:CK52))</f>
        <v>0.62913819044696129</v>
      </c>
      <c r="E51" s="208">
        <f t="shared" si="47"/>
        <v>0.87517851858523221</v>
      </c>
      <c r="F51" s="208">
        <f t="shared" si="47"/>
        <v>0.79242687377663179</v>
      </c>
      <c r="G51" s="208">
        <f t="shared" si="47"/>
        <v>0.91394282700560692</v>
      </c>
      <c r="H51" s="208">
        <f t="shared" si="47"/>
        <v>0.86634729537319166</v>
      </c>
      <c r="I51" s="208">
        <f t="shared" si="47"/>
        <v>0.92596365662462232</v>
      </c>
      <c r="J51" s="208">
        <f t="shared" si="47"/>
        <v>0.73974778593984036</v>
      </c>
      <c r="K51" s="208">
        <f t="shared" si="47"/>
        <v>0.8915660514784941</v>
      </c>
      <c r="L51" s="208">
        <f t="shared" si="47"/>
        <v>0.98252907672148038</v>
      </c>
      <c r="M51" s="208">
        <f t="shared" si="47"/>
        <v>0.86576909887852294</v>
      </c>
      <c r="N51" s="208">
        <f>IF(SUM(CU54:DA54)=0,0,SUM(CU51:DA51)/SUM(CU51:DA52))</f>
        <v>0.78400246376176375</v>
      </c>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J51" s="211">
        <f t="shared" ref="CJ51:CU51" si="48">CJ35+CJ39+CJ43+CJ47</f>
        <v>0</v>
      </c>
      <c r="CK51" s="211">
        <f t="shared" si="48"/>
        <v>840472</v>
      </c>
      <c r="CL51" s="211">
        <f t="shared" si="48"/>
        <v>2992946</v>
      </c>
      <c r="CM51" s="211">
        <f t="shared" si="48"/>
        <v>3676745</v>
      </c>
      <c r="CN51" s="211">
        <f t="shared" si="48"/>
        <v>5836459</v>
      </c>
      <c r="CO51" s="211">
        <f t="shared" si="48"/>
        <v>4620030</v>
      </c>
      <c r="CP51" s="211">
        <f t="shared" si="48"/>
        <v>2904973</v>
      </c>
      <c r="CQ51" s="211">
        <f t="shared" si="48"/>
        <v>3234471</v>
      </c>
      <c r="CR51" s="211">
        <f t="shared" si="48"/>
        <v>3470247</v>
      </c>
      <c r="CS51" s="211">
        <f t="shared" si="48"/>
        <v>10144878</v>
      </c>
      <c r="CT51" s="211">
        <f t="shared" si="48"/>
        <v>5051980</v>
      </c>
      <c r="CU51" s="217">
        <f t="shared" si="48"/>
        <v>7791629</v>
      </c>
      <c r="CV51" s="211">
        <f t="shared" ref="CV51:DA51" si="49">CV35+CV39+CV43+CV47</f>
        <v>16606443</v>
      </c>
      <c r="CW51" s="211">
        <f t="shared" si="49"/>
        <v>0</v>
      </c>
      <c r="CX51" s="211">
        <f t="shared" si="49"/>
        <v>0</v>
      </c>
      <c r="CY51" s="211">
        <f t="shared" si="49"/>
        <v>0</v>
      </c>
      <c r="CZ51" s="211">
        <f t="shared" si="49"/>
        <v>0</v>
      </c>
      <c r="DA51" s="211">
        <f t="shared" si="49"/>
        <v>0</v>
      </c>
      <c r="DD51" s="211">
        <f t="shared" si="24"/>
        <v>67171273</v>
      </c>
    </row>
    <row r="52" spans="1:108" x14ac:dyDescent="0.3">
      <c r="A52" s="503"/>
      <c r="B52" s="75" t="s">
        <v>37</v>
      </c>
      <c r="C52" s="209">
        <f>IF(CJ54=0,0,CJ52/SUM(CJ51:CJ52))</f>
        <v>0</v>
      </c>
      <c r="D52" s="209">
        <f t="shared" ref="D52:M52" si="50">IF(CK54=0,0,CK52/SUM(CK51:CK52))</f>
        <v>0.37086180955303877</v>
      </c>
      <c r="E52" s="209">
        <f t="shared" si="50"/>
        <v>0.12482148141476783</v>
      </c>
      <c r="F52" s="209">
        <f t="shared" si="50"/>
        <v>0.20757312622336824</v>
      </c>
      <c r="G52" s="209">
        <f t="shared" si="50"/>
        <v>8.6057172994393069E-2</v>
      </c>
      <c r="H52" s="209">
        <f t="shared" si="50"/>
        <v>0.13365270462680831</v>
      </c>
      <c r="I52" s="209">
        <f t="shared" si="50"/>
        <v>7.4036343375377678E-2</v>
      </c>
      <c r="J52" s="209">
        <f t="shared" si="50"/>
        <v>0.26025221406015969</v>
      </c>
      <c r="K52" s="209">
        <f t="shared" si="50"/>
        <v>0.1084339485215059</v>
      </c>
      <c r="L52" s="209">
        <f t="shared" si="50"/>
        <v>1.7470923278519592E-2</v>
      </c>
      <c r="M52" s="209">
        <f t="shared" si="50"/>
        <v>0.13423090112147704</v>
      </c>
      <c r="N52" s="209">
        <f>IF(SUM(CU54:DA54)=0,0,SUM(CU52:DA52)/SUM(CU51:DA52))</f>
        <v>0.21599753623823631</v>
      </c>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J52" s="211">
        <f t="shared" ref="CJ52:CU52" si="51">CJ36+CJ40+CJ44+CJ48</f>
        <v>0</v>
      </c>
      <c r="CK52" s="211">
        <f t="shared" si="51"/>
        <v>495438</v>
      </c>
      <c r="CL52" s="211">
        <f t="shared" si="51"/>
        <v>426866</v>
      </c>
      <c r="CM52" s="211">
        <f t="shared" si="51"/>
        <v>963109</v>
      </c>
      <c r="CN52" s="211">
        <f t="shared" si="51"/>
        <v>549563</v>
      </c>
      <c r="CO52" s="211">
        <f t="shared" si="51"/>
        <v>712739</v>
      </c>
      <c r="CP52" s="211">
        <f t="shared" si="51"/>
        <v>232270</v>
      </c>
      <c r="CQ52" s="211">
        <f t="shared" si="51"/>
        <v>1137926</v>
      </c>
      <c r="CR52" s="211">
        <f t="shared" si="51"/>
        <v>422058</v>
      </c>
      <c r="CS52" s="211">
        <f t="shared" si="51"/>
        <v>180392</v>
      </c>
      <c r="CT52" s="211">
        <f t="shared" si="51"/>
        <v>783271</v>
      </c>
      <c r="CU52" s="217">
        <f t="shared" si="51"/>
        <v>1168307</v>
      </c>
      <c r="CV52" s="211">
        <f t="shared" ref="CV52:DA52" si="52">CV36+CV40+CV44+CV48</f>
        <v>5553513</v>
      </c>
      <c r="CW52" s="211">
        <f t="shared" si="52"/>
        <v>0</v>
      </c>
      <c r="CX52" s="211">
        <f t="shared" si="52"/>
        <v>0</v>
      </c>
      <c r="CY52" s="211">
        <f t="shared" si="52"/>
        <v>0</v>
      </c>
      <c r="CZ52" s="211">
        <f t="shared" si="52"/>
        <v>0</v>
      </c>
      <c r="DA52" s="211">
        <f t="shared" si="52"/>
        <v>0</v>
      </c>
      <c r="DD52" s="211">
        <f t="shared" si="24"/>
        <v>12625452</v>
      </c>
    </row>
    <row r="53" spans="1:108" x14ac:dyDescent="0.3">
      <c r="A53" s="503"/>
      <c r="B53" s="216" t="s">
        <v>178</v>
      </c>
      <c r="C53" s="210"/>
      <c r="D53" s="210"/>
      <c r="E53" s="210"/>
      <c r="F53" s="210"/>
      <c r="G53" s="210"/>
      <c r="H53" s="210"/>
      <c r="I53" s="210"/>
      <c r="J53" s="210"/>
      <c r="K53" s="210"/>
      <c r="L53" s="210"/>
      <c r="M53" s="210"/>
      <c r="N53" s="210"/>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J53" s="211">
        <f t="shared" ref="CJ53:CU53" si="53">CJ37+CJ41+CJ45+CJ49</f>
        <v>0</v>
      </c>
      <c r="CK53" s="211">
        <f t="shared" si="53"/>
        <v>115716</v>
      </c>
      <c r="CL53" s="211">
        <f t="shared" si="53"/>
        <v>1669570</v>
      </c>
      <c r="CM53" s="211">
        <f t="shared" si="53"/>
        <v>1087976</v>
      </c>
      <c r="CN53" s="211">
        <f t="shared" si="53"/>
        <v>5992218</v>
      </c>
      <c r="CO53" s="211">
        <f t="shared" si="53"/>
        <v>1275753</v>
      </c>
      <c r="CP53" s="211">
        <f t="shared" si="53"/>
        <v>1078867</v>
      </c>
      <c r="CQ53" s="211">
        <f t="shared" si="53"/>
        <v>747544</v>
      </c>
      <c r="CR53" s="211">
        <f t="shared" si="53"/>
        <v>4867883</v>
      </c>
      <c r="CS53" s="211">
        <f t="shared" si="53"/>
        <v>1067224</v>
      </c>
      <c r="CT53" s="211">
        <f t="shared" si="53"/>
        <v>2752720</v>
      </c>
      <c r="CU53" s="217">
        <f t="shared" si="53"/>
        <v>1154689</v>
      </c>
      <c r="CV53" s="211">
        <f t="shared" ref="CV53:DA53" si="54">CV37+CV41+CV45+CV49</f>
        <v>8277494</v>
      </c>
      <c r="CW53" s="211">
        <f t="shared" si="54"/>
        <v>0</v>
      </c>
      <c r="CX53" s="211">
        <f t="shared" si="54"/>
        <v>0</v>
      </c>
      <c r="CY53" s="211">
        <f t="shared" si="54"/>
        <v>0</v>
      </c>
      <c r="CZ53" s="211">
        <f t="shared" si="54"/>
        <v>0</v>
      </c>
      <c r="DA53" s="211">
        <f t="shared" si="54"/>
        <v>0</v>
      </c>
      <c r="DD53" s="211">
        <f t="shared" si="24"/>
        <v>30087654</v>
      </c>
    </row>
    <row r="54" spans="1:108" s="79" customFormat="1" ht="15" thickBot="1" x14ac:dyDescent="0.35">
      <c r="A54" s="504"/>
      <c r="B54" s="214" t="s">
        <v>34</v>
      </c>
      <c r="C54" s="198">
        <f t="shared" ref="C54" si="55">SUM(C51:C52)</f>
        <v>0</v>
      </c>
      <c r="D54" s="198">
        <f t="shared" ref="D54:M54" si="56">SUM(D51:D52)</f>
        <v>1</v>
      </c>
      <c r="E54" s="198">
        <f t="shared" si="56"/>
        <v>1</v>
      </c>
      <c r="F54" s="198">
        <f t="shared" si="56"/>
        <v>1</v>
      </c>
      <c r="G54" s="198">
        <f t="shared" si="56"/>
        <v>1</v>
      </c>
      <c r="H54" s="198">
        <f t="shared" si="56"/>
        <v>1</v>
      </c>
      <c r="I54" s="198">
        <f t="shared" si="56"/>
        <v>1</v>
      </c>
      <c r="J54" s="198">
        <f t="shared" si="56"/>
        <v>1</v>
      </c>
      <c r="K54" s="198">
        <f t="shared" si="56"/>
        <v>1</v>
      </c>
      <c r="L54" s="198">
        <f t="shared" si="56"/>
        <v>1</v>
      </c>
      <c r="M54" s="198">
        <f t="shared" si="56"/>
        <v>1</v>
      </c>
      <c r="N54" s="198">
        <f>SUM(N51:N52)</f>
        <v>1</v>
      </c>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J54" s="212">
        <f t="shared" ref="CJ54:CT54" si="57">SUM(CJ51:CJ53)</f>
        <v>0</v>
      </c>
      <c r="CK54" s="212">
        <f t="shared" si="57"/>
        <v>1451626</v>
      </c>
      <c r="CL54" s="212">
        <f t="shared" si="57"/>
        <v>5089382</v>
      </c>
      <c r="CM54" s="212">
        <f t="shared" si="57"/>
        <v>5727830</v>
      </c>
      <c r="CN54" s="212">
        <f t="shared" si="57"/>
        <v>12378240</v>
      </c>
      <c r="CO54" s="212">
        <f t="shared" si="57"/>
        <v>6608522</v>
      </c>
      <c r="CP54" s="212">
        <f t="shared" si="57"/>
        <v>4216110</v>
      </c>
      <c r="CQ54" s="212">
        <f t="shared" si="57"/>
        <v>5119941</v>
      </c>
      <c r="CR54" s="212">
        <f t="shared" si="57"/>
        <v>8760188</v>
      </c>
      <c r="CS54" s="212">
        <f t="shared" si="57"/>
        <v>11392494</v>
      </c>
      <c r="CT54" s="212">
        <f t="shared" si="57"/>
        <v>8587971</v>
      </c>
      <c r="CU54" s="213">
        <f>SUM(CU51:CU53)</f>
        <v>10114625</v>
      </c>
      <c r="CV54" s="212">
        <f t="shared" ref="CV54:DA54" si="58">SUM(CV51:CV53)</f>
        <v>30437450</v>
      </c>
      <c r="CW54" s="212">
        <f t="shared" si="58"/>
        <v>0</v>
      </c>
      <c r="CX54" s="212">
        <f t="shared" si="58"/>
        <v>0</v>
      </c>
      <c r="CY54" s="212">
        <f t="shared" si="58"/>
        <v>0</v>
      </c>
      <c r="CZ54" s="212">
        <f t="shared" si="58"/>
        <v>0</v>
      </c>
      <c r="DA54" s="212">
        <f t="shared" si="58"/>
        <v>0</v>
      </c>
      <c r="DD54" s="212">
        <f t="shared" si="24"/>
        <v>109884379</v>
      </c>
    </row>
    <row r="55" spans="1:108" x14ac:dyDescent="0.3">
      <c r="E55" s="97"/>
      <c r="F55" s="97"/>
      <c r="G55" s="97"/>
      <c r="H55" s="97"/>
    </row>
    <row r="56" spans="1:108" x14ac:dyDescent="0.3">
      <c r="CJ56" s="211"/>
      <c r="CK56" s="211"/>
      <c r="CL56" s="211"/>
      <c r="CM56" s="211"/>
      <c r="CN56" s="211"/>
      <c r="CO56" s="211"/>
      <c r="CP56" s="211"/>
      <c r="CQ56" s="211"/>
      <c r="CR56" s="211"/>
      <c r="CS56" s="211"/>
      <c r="CT56" s="211"/>
    </row>
    <row r="57" spans="1:108" x14ac:dyDescent="0.3">
      <c r="A57" s="496" t="s">
        <v>36</v>
      </c>
      <c r="B57" s="496"/>
      <c r="C57" s="203" t="s">
        <v>180</v>
      </c>
      <c r="CJ57" s="211"/>
      <c r="CK57" s="211"/>
      <c r="CL57" s="211"/>
      <c r="CM57" s="211"/>
      <c r="CN57" s="211"/>
      <c r="CO57" s="211"/>
      <c r="CP57" s="211"/>
      <c r="CQ57" s="211"/>
      <c r="CR57" s="211"/>
      <c r="CS57" s="211"/>
      <c r="CT57" s="211"/>
    </row>
    <row r="58" spans="1:108" ht="15" thickBot="1" x14ac:dyDescent="0.35">
      <c r="A58" s="496"/>
      <c r="B58" s="496"/>
      <c r="C58" s="227"/>
      <c r="D58" s="227"/>
      <c r="E58" s="227"/>
      <c r="F58" s="227"/>
      <c r="G58" s="227"/>
      <c r="H58" s="227"/>
      <c r="I58" s="227"/>
      <c r="J58" s="227"/>
      <c r="K58" s="227"/>
      <c r="L58" s="227"/>
      <c r="M58" s="227"/>
      <c r="N58" s="227"/>
      <c r="O58" s="227"/>
      <c r="P58" s="227"/>
      <c r="CJ58" s="211"/>
      <c r="CK58" s="211"/>
      <c r="CL58" s="211"/>
      <c r="CM58" s="211"/>
      <c r="CN58" s="211"/>
      <c r="CO58" s="211"/>
      <c r="CP58" s="211"/>
      <c r="CQ58" s="211"/>
      <c r="CR58" s="211"/>
      <c r="CS58" s="211"/>
      <c r="CT58" s="211"/>
    </row>
    <row r="59" spans="1:108" ht="15" thickBot="1" x14ac:dyDescent="0.35">
      <c r="B59" s="58" t="s">
        <v>35</v>
      </c>
      <c r="C59" s="53">
        <f>C34</f>
        <v>44927</v>
      </c>
      <c r="D59" s="53">
        <f t="shared" ref="D59:BO59" si="59">D34</f>
        <v>44958</v>
      </c>
      <c r="E59" s="53">
        <f t="shared" si="59"/>
        <v>44986</v>
      </c>
      <c r="F59" s="53">
        <f t="shared" si="59"/>
        <v>45017</v>
      </c>
      <c r="G59" s="53">
        <f t="shared" si="59"/>
        <v>45047</v>
      </c>
      <c r="H59" s="53">
        <f t="shared" si="59"/>
        <v>45078</v>
      </c>
      <c r="I59" s="53">
        <f t="shared" si="59"/>
        <v>45108</v>
      </c>
      <c r="J59" s="53">
        <f t="shared" si="59"/>
        <v>45139</v>
      </c>
      <c r="K59" s="53">
        <f t="shared" si="59"/>
        <v>45170</v>
      </c>
      <c r="L59" s="53">
        <f t="shared" si="59"/>
        <v>45200</v>
      </c>
      <c r="M59" s="53">
        <f t="shared" si="59"/>
        <v>45231</v>
      </c>
      <c r="N59" s="53">
        <f t="shared" si="59"/>
        <v>45261</v>
      </c>
      <c r="O59" s="53">
        <f t="shared" si="59"/>
        <v>45292</v>
      </c>
      <c r="P59" s="53">
        <f t="shared" si="59"/>
        <v>45323</v>
      </c>
      <c r="Q59" s="53">
        <f t="shared" si="59"/>
        <v>45352</v>
      </c>
      <c r="R59" s="53">
        <f t="shared" si="59"/>
        <v>45383</v>
      </c>
      <c r="S59" s="53">
        <f t="shared" si="59"/>
        <v>45413</v>
      </c>
      <c r="T59" s="53">
        <f t="shared" si="59"/>
        <v>45444</v>
      </c>
      <c r="U59" s="53">
        <f t="shared" si="59"/>
        <v>45474</v>
      </c>
      <c r="V59" s="53">
        <f t="shared" si="59"/>
        <v>45505</v>
      </c>
      <c r="W59" s="53">
        <f t="shared" si="59"/>
        <v>45536</v>
      </c>
      <c r="X59" s="53">
        <f t="shared" si="59"/>
        <v>45566</v>
      </c>
      <c r="Y59" s="53">
        <f t="shared" si="59"/>
        <v>45597</v>
      </c>
      <c r="Z59" s="53">
        <f t="shared" si="59"/>
        <v>45627</v>
      </c>
      <c r="AA59" s="53">
        <f t="shared" si="59"/>
        <v>45658</v>
      </c>
      <c r="AB59" s="53">
        <f t="shared" si="59"/>
        <v>45689</v>
      </c>
      <c r="AC59" s="53">
        <f t="shared" si="59"/>
        <v>45717</v>
      </c>
      <c r="AD59" s="53">
        <f t="shared" si="59"/>
        <v>45748</v>
      </c>
      <c r="AE59" s="53">
        <f t="shared" si="59"/>
        <v>45778</v>
      </c>
      <c r="AF59" s="53">
        <f t="shared" si="59"/>
        <v>45809</v>
      </c>
      <c r="AG59" s="53">
        <f t="shared" si="59"/>
        <v>45839</v>
      </c>
      <c r="AH59" s="53">
        <f t="shared" si="59"/>
        <v>45870</v>
      </c>
      <c r="AI59" s="53">
        <f t="shared" si="59"/>
        <v>45901</v>
      </c>
      <c r="AJ59" s="53">
        <f t="shared" si="59"/>
        <v>45931</v>
      </c>
      <c r="AK59" s="53">
        <f t="shared" si="59"/>
        <v>45962</v>
      </c>
      <c r="AL59" s="53">
        <f t="shared" si="59"/>
        <v>45992</v>
      </c>
      <c r="AM59" s="53">
        <f t="shared" si="59"/>
        <v>46023</v>
      </c>
      <c r="AN59" s="53">
        <f t="shared" si="59"/>
        <v>46054</v>
      </c>
      <c r="AO59" s="53">
        <f t="shared" si="59"/>
        <v>46082</v>
      </c>
      <c r="AP59" s="53">
        <f t="shared" si="59"/>
        <v>46113</v>
      </c>
      <c r="AQ59" s="53">
        <f t="shared" si="59"/>
        <v>46143</v>
      </c>
      <c r="AR59" s="53">
        <f t="shared" si="59"/>
        <v>46174</v>
      </c>
      <c r="AS59" s="53">
        <f t="shared" si="59"/>
        <v>46204</v>
      </c>
      <c r="AT59" s="53">
        <f t="shared" si="59"/>
        <v>46235</v>
      </c>
      <c r="AU59" s="53">
        <f t="shared" si="59"/>
        <v>46266</v>
      </c>
      <c r="AV59" s="53">
        <f t="shared" si="59"/>
        <v>46296</v>
      </c>
      <c r="AW59" s="53">
        <f t="shared" si="59"/>
        <v>46327</v>
      </c>
      <c r="AX59" s="53">
        <f t="shared" si="59"/>
        <v>46357</v>
      </c>
      <c r="AY59" s="53">
        <f t="shared" si="59"/>
        <v>46388</v>
      </c>
      <c r="AZ59" s="53">
        <f t="shared" si="59"/>
        <v>46419</v>
      </c>
      <c r="BA59" s="53">
        <f t="shared" si="59"/>
        <v>46447</v>
      </c>
      <c r="BB59" s="53">
        <f t="shared" si="59"/>
        <v>46478</v>
      </c>
      <c r="BC59" s="53">
        <f t="shared" si="59"/>
        <v>46508</v>
      </c>
      <c r="BD59" s="53">
        <f t="shared" si="59"/>
        <v>46539</v>
      </c>
      <c r="BE59" s="53">
        <f t="shared" si="59"/>
        <v>46569</v>
      </c>
      <c r="BF59" s="53">
        <f t="shared" si="59"/>
        <v>46600</v>
      </c>
      <c r="BG59" s="53">
        <f t="shared" si="59"/>
        <v>46631</v>
      </c>
      <c r="BH59" s="53">
        <f t="shared" si="59"/>
        <v>46661</v>
      </c>
      <c r="BI59" s="53">
        <f t="shared" si="59"/>
        <v>46692</v>
      </c>
      <c r="BJ59" s="53">
        <f t="shared" si="59"/>
        <v>46722</v>
      </c>
      <c r="BK59" s="53">
        <f t="shared" si="59"/>
        <v>46753</v>
      </c>
      <c r="BL59" s="53">
        <f t="shared" si="59"/>
        <v>46784</v>
      </c>
      <c r="BM59" s="53">
        <f t="shared" si="59"/>
        <v>46813</v>
      </c>
      <c r="BN59" s="53">
        <f t="shared" si="59"/>
        <v>46844</v>
      </c>
      <c r="BO59" s="53">
        <f t="shared" si="59"/>
        <v>46874</v>
      </c>
      <c r="BP59" s="53">
        <f t="shared" ref="BP59:CH59" si="60">BP34</f>
        <v>46905</v>
      </c>
      <c r="BQ59" s="53">
        <f t="shared" si="60"/>
        <v>46935</v>
      </c>
      <c r="BR59" s="53">
        <f t="shared" si="60"/>
        <v>46966</v>
      </c>
      <c r="BS59" s="53">
        <f t="shared" si="60"/>
        <v>46997</v>
      </c>
      <c r="BT59" s="53">
        <f t="shared" si="60"/>
        <v>47027</v>
      </c>
      <c r="BU59" s="53">
        <f t="shared" si="60"/>
        <v>47058</v>
      </c>
      <c r="BV59" s="53">
        <f t="shared" si="60"/>
        <v>47088</v>
      </c>
      <c r="BW59" s="53">
        <f t="shared" si="60"/>
        <v>47119</v>
      </c>
      <c r="BX59" s="53">
        <f t="shared" si="60"/>
        <v>47150</v>
      </c>
      <c r="BY59" s="53">
        <f t="shared" si="60"/>
        <v>47178</v>
      </c>
      <c r="BZ59" s="53">
        <f t="shared" si="60"/>
        <v>47209</v>
      </c>
      <c r="CA59" s="53">
        <f t="shared" si="60"/>
        <v>47239</v>
      </c>
      <c r="CB59" s="53">
        <f t="shared" si="60"/>
        <v>47270</v>
      </c>
      <c r="CC59" s="53">
        <f t="shared" si="60"/>
        <v>47300</v>
      </c>
      <c r="CD59" s="53">
        <f t="shared" si="60"/>
        <v>47331</v>
      </c>
      <c r="CE59" s="53">
        <f t="shared" si="60"/>
        <v>47362</v>
      </c>
      <c r="CF59" s="53">
        <f t="shared" si="60"/>
        <v>47392</v>
      </c>
      <c r="CG59" s="53">
        <f t="shared" si="60"/>
        <v>47423</v>
      </c>
      <c r="CH59" s="53">
        <f t="shared" si="60"/>
        <v>47453</v>
      </c>
      <c r="CJ59" s="211"/>
      <c r="CK59" s="211"/>
      <c r="CL59" s="211"/>
      <c r="CM59" s="211"/>
      <c r="CN59" s="211"/>
      <c r="CO59" s="211"/>
      <c r="CP59" s="211"/>
      <c r="CQ59" s="211"/>
      <c r="CR59" s="211"/>
      <c r="CS59" s="211"/>
      <c r="CT59" s="211"/>
    </row>
    <row r="60" spans="1:108" x14ac:dyDescent="0.3">
      <c r="B60" s="59" t="s">
        <v>29</v>
      </c>
      <c r="C60" s="70">
        <f t="shared" ref="C60" si="61">SUM(C68,C76)</f>
        <v>-315564.55712227349</v>
      </c>
      <c r="D60" s="70">
        <f t="shared" ref="D60:BO60" si="62">SUM(D68,D76)</f>
        <v>2722063.1003784677</v>
      </c>
      <c r="E60" s="70">
        <f t="shared" si="62"/>
        <v>4654843.0347543666</v>
      </c>
      <c r="F60" s="70">
        <f t="shared" si="62"/>
        <v>6161100.0267407224</v>
      </c>
      <c r="G60" s="70">
        <f t="shared" si="62"/>
        <v>6213823.231816804</v>
      </c>
      <c r="H60" s="70">
        <f t="shared" si="62"/>
        <v>7402234.5333101954</v>
      </c>
      <c r="I60" s="70">
        <f t="shared" si="62"/>
        <v>6520277.1402375866</v>
      </c>
      <c r="J60" s="70">
        <f t="shared" si="62"/>
        <v>4985911.8384578601</v>
      </c>
      <c r="K60" s="70">
        <f t="shared" si="62"/>
        <v>5731742.4150354248</v>
      </c>
      <c r="L60" s="70">
        <f t="shared" si="62"/>
        <v>3759883.5695915683</v>
      </c>
      <c r="M60" s="70">
        <f t="shared" si="62"/>
        <v>3288400.0445427094</v>
      </c>
      <c r="N60" s="70">
        <f t="shared" si="62"/>
        <v>11680615.973281465</v>
      </c>
      <c r="O60" s="70">
        <f t="shared" si="62"/>
        <v>0</v>
      </c>
      <c r="P60" s="70">
        <f t="shared" si="62"/>
        <v>0</v>
      </c>
      <c r="Q60" s="70">
        <f t="shared" si="62"/>
        <v>0</v>
      </c>
      <c r="R60" s="70">
        <f t="shared" si="62"/>
        <v>0</v>
      </c>
      <c r="S60" s="70">
        <f t="shared" si="62"/>
        <v>0</v>
      </c>
      <c r="T60" s="70">
        <f t="shared" si="62"/>
        <v>0</v>
      </c>
      <c r="U60" s="70">
        <f t="shared" si="62"/>
        <v>0</v>
      </c>
      <c r="V60" s="70">
        <f t="shared" si="62"/>
        <v>0</v>
      </c>
      <c r="W60" s="70">
        <f t="shared" si="62"/>
        <v>0</v>
      </c>
      <c r="X60" s="70">
        <f t="shared" si="62"/>
        <v>0</v>
      </c>
      <c r="Y60" s="70">
        <f t="shared" si="62"/>
        <v>0</v>
      </c>
      <c r="Z60" s="70">
        <f t="shared" si="62"/>
        <v>0</v>
      </c>
      <c r="AA60" s="70">
        <f t="shared" si="62"/>
        <v>0</v>
      </c>
      <c r="AB60" s="70">
        <f t="shared" si="62"/>
        <v>0</v>
      </c>
      <c r="AC60" s="70">
        <f t="shared" si="62"/>
        <v>0</v>
      </c>
      <c r="AD60" s="70">
        <f t="shared" si="62"/>
        <v>0</v>
      </c>
      <c r="AE60" s="70">
        <f t="shared" si="62"/>
        <v>0</v>
      </c>
      <c r="AF60" s="70">
        <f t="shared" si="62"/>
        <v>0</v>
      </c>
      <c r="AG60" s="70">
        <f t="shared" si="62"/>
        <v>0</v>
      </c>
      <c r="AH60" s="70">
        <f t="shared" si="62"/>
        <v>0</v>
      </c>
      <c r="AI60" s="70">
        <f t="shared" si="62"/>
        <v>0</v>
      </c>
      <c r="AJ60" s="70">
        <f t="shared" si="62"/>
        <v>0</v>
      </c>
      <c r="AK60" s="70">
        <f t="shared" si="62"/>
        <v>0</v>
      </c>
      <c r="AL60" s="70">
        <f t="shared" si="62"/>
        <v>0</v>
      </c>
      <c r="AM60" s="70">
        <f t="shared" si="62"/>
        <v>0</v>
      </c>
      <c r="AN60" s="70">
        <f t="shared" si="62"/>
        <v>0</v>
      </c>
      <c r="AO60" s="70">
        <f t="shared" si="62"/>
        <v>0</v>
      </c>
      <c r="AP60" s="70">
        <f t="shared" si="62"/>
        <v>0</v>
      </c>
      <c r="AQ60" s="70">
        <f t="shared" si="62"/>
        <v>0</v>
      </c>
      <c r="AR60" s="70">
        <f t="shared" si="62"/>
        <v>0</v>
      </c>
      <c r="AS60" s="70">
        <f t="shared" si="62"/>
        <v>0</v>
      </c>
      <c r="AT60" s="70">
        <f t="shared" si="62"/>
        <v>0</v>
      </c>
      <c r="AU60" s="70">
        <f t="shared" si="62"/>
        <v>0</v>
      </c>
      <c r="AV60" s="70">
        <f t="shared" si="62"/>
        <v>0</v>
      </c>
      <c r="AW60" s="70">
        <f t="shared" si="62"/>
        <v>0</v>
      </c>
      <c r="AX60" s="70">
        <f t="shared" si="62"/>
        <v>0</v>
      </c>
      <c r="AY60" s="70">
        <f t="shared" si="62"/>
        <v>0</v>
      </c>
      <c r="AZ60" s="70">
        <f t="shared" si="62"/>
        <v>0</v>
      </c>
      <c r="BA60" s="70">
        <f t="shared" si="62"/>
        <v>0</v>
      </c>
      <c r="BB60" s="70">
        <f t="shared" si="62"/>
        <v>0</v>
      </c>
      <c r="BC60" s="70">
        <f t="shared" si="62"/>
        <v>0</v>
      </c>
      <c r="BD60" s="70">
        <f t="shared" si="62"/>
        <v>0</v>
      </c>
      <c r="BE60" s="70">
        <f t="shared" si="62"/>
        <v>0</v>
      </c>
      <c r="BF60" s="70">
        <f t="shared" si="62"/>
        <v>0</v>
      </c>
      <c r="BG60" s="70">
        <f t="shared" si="62"/>
        <v>0</v>
      </c>
      <c r="BH60" s="70">
        <f t="shared" si="62"/>
        <v>0</v>
      </c>
      <c r="BI60" s="70">
        <f t="shared" si="62"/>
        <v>0</v>
      </c>
      <c r="BJ60" s="70">
        <f t="shared" si="62"/>
        <v>0</v>
      </c>
      <c r="BK60" s="70">
        <f t="shared" si="62"/>
        <v>0</v>
      </c>
      <c r="BL60" s="70">
        <f t="shared" si="62"/>
        <v>0</v>
      </c>
      <c r="BM60" s="70">
        <f t="shared" si="62"/>
        <v>0</v>
      </c>
      <c r="BN60" s="70">
        <f t="shared" si="62"/>
        <v>0</v>
      </c>
      <c r="BO60" s="70">
        <f t="shared" si="62"/>
        <v>0</v>
      </c>
      <c r="BP60" s="70">
        <f t="shared" ref="BP60:CH60" si="63">SUM(BP68,BP76)</f>
        <v>0</v>
      </c>
      <c r="BQ60" s="70">
        <f t="shared" si="63"/>
        <v>0</v>
      </c>
      <c r="BR60" s="70">
        <f t="shared" si="63"/>
        <v>0</v>
      </c>
      <c r="BS60" s="70">
        <f t="shared" si="63"/>
        <v>0</v>
      </c>
      <c r="BT60" s="70">
        <f t="shared" si="63"/>
        <v>0</v>
      </c>
      <c r="BU60" s="70">
        <f t="shared" si="63"/>
        <v>0</v>
      </c>
      <c r="BV60" s="70">
        <f t="shared" si="63"/>
        <v>0</v>
      </c>
      <c r="BW60" s="70">
        <f t="shared" si="63"/>
        <v>0</v>
      </c>
      <c r="BX60" s="70">
        <f t="shared" si="63"/>
        <v>0</v>
      </c>
      <c r="BY60" s="70">
        <f t="shared" si="63"/>
        <v>0</v>
      </c>
      <c r="BZ60" s="70">
        <f t="shared" si="63"/>
        <v>0</v>
      </c>
      <c r="CA60" s="70">
        <f t="shared" si="63"/>
        <v>0</v>
      </c>
      <c r="CB60" s="70">
        <f t="shared" si="63"/>
        <v>0</v>
      </c>
      <c r="CC60" s="70">
        <f t="shared" si="63"/>
        <v>0</v>
      </c>
      <c r="CD60" s="70">
        <f t="shared" si="63"/>
        <v>0</v>
      </c>
      <c r="CE60" s="70">
        <f t="shared" si="63"/>
        <v>0</v>
      </c>
      <c r="CF60" s="70">
        <f t="shared" si="63"/>
        <v>0</v>
      </c>
      <c r="CG60" s="70">
        <f t="shared" si="63"/>
        <v>0</v>
      </c>
      <c r="CH60" s="73">
        <f t="shared" si="63"/>
        <v>0</v>
      </c>
    </row>
    <row r="61" spans="1:108" x14ac:dyDescent="0.3">
      <c r="B61" s="60" t="s">
        <v>30</v>
      </c>
      <c r="C61" s="70">
        <f t="shared" ref="C61" si="64">SUM(C69,C77)</f>
        <v>0</v>
      </c>
      <c r="D61" s="70">
        <f t="shared" ref="D61:BO61" si="65">SUM(D69,D77)</f>
        <v>505841.99280128721</v>
      </c>
      <c r="E61" s="70">
        <f t="shared" si="65"/>
        <v>1631334.6125949104</v>
      </c>
      <c r="F61" s="70">
        <f t="shared" si="65"/>
        <v>1095276.5357993501</v>
      </c>
      <c r="G61" s="70">
        <f t="shared" si="65"/>
        <v>1262292.6252197428</v>
      </c>
      <c r="H61" s="70">
        <f t="shared" si="65"/>
        <v>1858163.9328437126</v>
      </c>
      <c r="I61" s="70">
        <f t="shared" si="65"/>
        <v>699790.54678376601</v>
      </c>
      <c r="J61" s="70">
        <f t="shared" si="65"/>
        <v>661604.75292161573</v>
      </c>
      <c r="K61" s="70">
        <f t="shared" si="65"/>
        <v>2120373.9588973466</v>
      </c>
      <c r="L61" s="70">
        <f t="shared" si="65"/>
        <v>1773663.6524291579</v>
      </c>
      <c r="M61" s="70">
        <f t="shared" si="65"/>
        <v>2951304.1558048348</v>
      </c>
      <c r="N61" s="70">
        <f t="shared" si="65"/>
        <v>7854400.4352569701</v>
      </c>
      <c r="O61" s="70">
        <f t="shared" si="65"/>
        <v>0</v>
      </c>
      <c r="P61" s="70">
        <f t="shared" si="65"/>
        <v>0</v>
      </c>
      <c r="Q61" s="70">
        <f t="shared" si="65"/>
        <v>0</v>
      </c>
      <c r="R61" s="70">
        <f t="shared" si="65"/>
        <v>0</v>
      </c>
      <c r="S61" s="70">
        <f t="shared" si="65"/>
        <v>0</v>
      </c>
      <c r="T61" s="70">
        <f t="shared" si="65"/>
        <v>0</v>
      </c>
      <c r="U61" s="70">
        <f t="shared" si="65"/>
        <v>0</v>
      </c>
      <c r="V61" s="70">
        <f t="shared" si="65"/>
        <v>0</v>
      </c>
      <c r="W61" s="70">
        <f t="shared" si="65"/>
        <v>0</v>
      </c>
      <c r="X61" s="70">
        <f t="shared" si="65"/>
        <v>0</v>
      </c>
      <c r="Y61" s="70">
        <f t="shared" si="65"/>
        <v>0</v>
      </c>
      <c r="Z61" s="70">
        <f t="shared" si="65"/>
        <v>0</v>
      </c>
      <c r="AA61" s="70">
        <f t="shared" si="65"/>
        <v>0</v>
      </c>
      <c r="AB61" s="70">
        <f t="shared" si="65"/>
        <v>0</v>
      </c>
      <c r="AC61" s="70">
        <f t="shared" si="65"/>
        <v>0</v>
      </c>
      <c r="AD61" s="70">
        <f t="shared" si="65"/>
        <v>0</v>
      </c>
      <c r="AE61" s="70">
        <f t="shared" si="65"/>
        <v>0</v>
      </c>
      <c r="AF61" s="70">
        <f t="shared" si="65"/>
        <v>0</v>
      </c>
      <c r="AG61" s="70">
        <f t="shared" si="65"/>
        <v>0</v>
      </c>
      <c r="AH61" s="70">
        <f t="shared" si="65"/>
        <v>0</v>
      </c>
      <c r="AI61" s="70">
        <f t="shared" si="65"/>
        <v>0</v>
      </c>
      <c r="AJ61" s="70">
        <f t="shared" si="65"/>
        <v>0</v>
      </c>
      <c r="AK61" s="70">
        <f t="shared" si="65"/>
        <v>0</v>
      </c>
      <c r="AL61" s="70">
        <f t="shared" si="65"/>
        <v>0</v>
      </c>
      <c r="AM61" s="70">
        <f t="shared" si="65"/>
        <v>0</v>
      </c>
      <c r="AN61" s="70">
        <f t="shared" si="65"/>
        <v>0</v>
      </c>
      <c r="AO61" s="70">
        <f t="shared" si="65"/>
        <v>0</v>
      </c>
      <c r="AP61" s="70">
        <f t="shared" si="65"/>
        <v>0</v>
      </c>
      <c r="AQ61" s="70">
        <f t="shared" si="65"/>
        <v>0</v>
      </c>
      <c r="AR61" s="70">
        <f t="shared" si="65"/>
        <v>0</v>
      </c>
      <c r="AS61" s="70">
        <f t="shared" si="65"/>
        <v>0</v>
      </c>
      <c r="AT61" s="70">
        <f t="shared" si="65"/>
        <v>0</v>
      </c>
      <c r="AU61" s="70">
        <f t="shared" si="65"/>
        <v>0</v>
      </c>
      <c r="AV61" s="70">
        <f t="shared" si="65"/>
        <v>0</v>
      </c>
      <c r="AW61" s="70">
        <f t="shared" si="65"/>
        <v>0</v>
      </c>
      <c r="AX61" s="70">
        <f t="shared" si="65"/>
        <v>0</v>
      </c>
      <c r="AY61" s="70">
        <f t="shared" si="65"/>
        <v>0</v>
      </c>
      <c r="AZ61" s="70">
        <f t="shared" si="65"/>
        <v>0</v>
      </c>
      <c r="BA61" s="70">
        <f t="shared" si="65"/>
        <v>0</v>
      </c>
      <c r="BB61" s="70">
        <f t="shared" si="65"/>
        <v>0</v>
      </c>
      <c r="BC61" s="70">
        <f t="shared" si="65"/>
        <v>0</v>
      </c>
      <c r="BD61" s="70">
        <f t="shared" si="65"/>
        <v>0</v>
      </c>
      <c r="BE61" s="70">
        <f t="shared" si="65"/>
        <v>0</v>
      </c>
      <c r="BF61" s="70">
        <f t="shared" si="65"/>
        <v>0</v>
      </c>
      <c r="BG61" s="70">
        <f t="shared" si="65"/>
        <v>0</v>
      </c>
      <c r="BH61" s="70">
        <f t="shared" si="65"/>
        <v>0</v>
      </c>
      <c r="BI61" s="70">
        <f t="shared" si="65"/>
        <v>0</v>
      </c>
      <c r="BJ61" s="70">
        <f t="shared" si="65"/>
        <v>0</v>
      </c>
      <c r="BK61" s="70">
        <f t="shared" si="65"/>
        <v>0</v>
      </c>
      <c r="BL61" s="70">
        <f t="shared" si="65"/>
        <v>0</v>
      </c>
      <c r="BM61" s="70">
        <f t="shared" si="65"/>
        <v>0</v>
      </c>
      <c r="BN61" s="70">
        <f t="shared" si="65"/>
        <v>0</v>
      </c>
      <c r="BO61" s="70">
        <f t="shared" si="65"/>
        <v>0</v>
      </c>
      <c r="BP61" s="70">
        <f t="shared" ref="BP61:CH61" si="66">SUM(BP69,BP77)</f>
        <v>0</v>
      </c>
      <c r="BQ61" s="70">
        <f t="shared" si="66"/>
        <v>0</v>
      </c>
      <c r="BR61" s="70">
        <f t="shared" si="66"/>
        <v>0</v>
      </c>
      <c r="BS61" s="70">
        <f t="shared" si="66"/>
        <v>0</v>
      </c>
      <c r="BT61" s="70">
        <f t="shared" si="66"/>
        <v>0</v>
      </c>
      <c r="BU61" s="70">
        <f t="shared" si="66"/>
        <v>0</v>
      </c>
      <c r="BV61" s="70">
        <f t="shared" si="66"/>
        <v>0</v>
      </c>
      <c r="BW61" s="70">
        <f t="shared" si="66"/>
        <v>0</v>
      </c>
      <c r="BX61" s="70">
        <f t="shared" si="66"/>
        <v>0</v>
      </c>
      <c r="BY61" s="70">
        <f t="shared" si="66"/>
        <v>0</v>
      </c>
      <c r="BZ61" s="70">
        <f t="shared" si="66"/>
        <v>0</v>
      </c>
      <c r="CA61" s="70">
        <f t="shared" si="66"/>
        <v>0</v>
      </c>
      <c r="CB61" s="70">
        <f t="shared" si="66"/>
        <v>0</v>
      </c>
      <c r="CC61" s="70">
        <f t="shared" si="66"/>
        <v>0</v>
      </c>
      <c r="CD61" s="70">
        <f t="shared" si="66"/>
        <v>0</v>
      </c>
      <c r="CE61" s="70">
        <f t="shared" si="66"/>
        <v>0</v>
      </c>
      <c r="CF61" s="70">
        <f t="shared" si="66"/>
        <v>0</v>
      </c>
      <c r="CG61" s="70">
        <f t="shared" si="66"/>
        <v>0</v>
      </c>
      <c r="CH61" s="73">
        <f t="shared" si="66"/>
        <v>0</v>
      </c>
    </row>
    <row r="62" spans="1:108" x14ac:dyDescent="0.3">
      <c r="B62" s="60" t="s">
        <v>31</v>
      </c>
      <c r="C62" s="70">
        <f t="shared" ref="C62" si="67">SUM(C70,C78)</f>
        <v>0</v>
      </c>
      <c r="D62" s="70">
        <f t="shared" ref="D62:BO62" si="68">SUM(D70,D78)</f>
        <v>264212.65526896005</v>
      </c>
      <c r="E62" s="70">
        <f t="shared" si="68"/>
        <v>3194327.4070379157</v>
      </c>
      <c r="F62" s="70">
        <f t="shared" si="68"/>
        <v>3428809.4202612969</v>
      </c>
      <c r="G62" s="70">
        <f t="shared" si="68"/>
        <v>9537045.1004090924</v>
      </c>
      <c r="H62" s="70">
        <f t="shared" si="68"/>
        <v>2529732.7343589631</v>
      </c>
      <c r="I62" s="70">
        <f t="shared" si="68"/>
        <v>3022204.454347597</v>
      </c>
      <c r="J62" s="70">
        <f t="shared" si="68"/>
        <v>3094543.9335752665</v>
      </c>
      <c r="K62" s="70">
        <f t="shared" si="68"/>
        <v>3676782.5887402259</v>
      </c>
      <c r="L62" s="70">
        <f t="shared" si="68"/>
        <v>6932819.9394767219</v>
      </c>
      <c r="M62" s="70">
        <f t="shared" si="68"/>
        <v>4432257.9366766699</v>
      </c>
      <c r="N62" s="70">
        <f t="shared" si="68"/>
        <v>17075974.430079468</v>
      </c>
      <c r="O62" s="70">
        <f t="shared" si="68"/>
        <v>0</v>
      </c>
      <c r="P62" s="70">
        <f t="shared" si="68"/>
        <v>0</v>
      </c>
      <c r="Q62" s="70">
        <f t="shared" si="68"/>
        <v>0</v>
      </c>
      <c r="R62" s="70">
        <f t="shared" si="68"/>
        <v>0</v>
      </c>
      <c r="S62" s="70">
        <f t="shared" si="68"/>
        <v>0</v>
      </c>
      <c r="T62" s="70">
        <f t="shared" si="68"/>
        <v>0</v>
      </c>
      <c r="U62" s="70">
        <f t="shared" si="68"/>
        <v>0</v>
      </c>
      <c r="V62" s="70">
        <f t="shared" si="68"/>
        <v>0</v>
      </c>
      <c r="W62" s="70">
        <f t="shared" si="68"/>
        <v>0</v>
      </c>
      <c r="X62" s="70">
        <f t="shared" si="68"/>
        <v>0</v>
      </c>
      <c r="Y62" s="70">
        <f t="shared" si="68"/>
        <v>0</v>
      </c>
      <c r="Z62" s="70">
        <f t="shared" si="68"/>
        <v>0</v>
      </c>
      <c r="AA62" s="70">
        <f t="shared" si="68"/>
        <v>0</v>
      </c>
      <c r="AB62" s="70">
        <f t="shared" si="68"/>
        <v>0</v>
      </c>
      <c r="AC62" s="70">
        <f t="shared" si="68"/>
        <v>0</v>
      </c>
      <c r="AD62" s="70">
        <f t="shared" si="68"/>
        <v>0</v>
      </c>
      <c r="AE62" s="70">
        <f t="shared" si="68"/>
        <v>0</v>
      </c>
      <c r="AF62" s="70">
        <f t="shared" si="68"/>
        <v>0</v>
      </c>
      <c r="AG62" s="70">
        <f t="shared" si="68"/>
        <v>0</v>
      </c>
      <c r="AH62" s="70">
        <f t="shared" si="68"/>
        <v>0</v>
      </c>
      <c r="AI62" s="70">
        <f t="shared" si="68"/>
        <v>0</v>
      </c>
      <c r="AJ62" s="70">
        <f t="shared" si="68"/>
        <v>0</v>
      </c>
      <c r="AK62" s="70">
        <f t="shared" si="68"/>
        <v>0</v>
      </c>
      <c r="AL62" s="70">
        <f t="shared" si="68"/>
        <v>0</v>
      </c>
      <c r="AM62" s="70">
        <f t="shared" si="68"/>
        <v>0</v>
      </c>
      <c r="AN62" s="70">
        <f t="shared" si="68"/>
        <v>0</v>
      </c>
      <c r="AO62" s="70">
        <f t="shared" si="68"/>
        <v>0</v>
      </c>
      <c r="AP62" s="70">
        <f t="shared" si="68"/>
        <v>0</v>
      </c>
      <c r="AQ62" s="70">
        <f t="shared" si="68"/>
        <v>0</v>
      </c>
      <c r="AR62" s="70">
        <f t="shared" si="68"/>
        <v>0</v>
      </c>
      <c r="AS62" s="70">
        <f t="shared" si="68"/>
        <v>0</v>
      </c>
      <c r="AT62" s="70">
        <f t="shared" si="68"/>
        <v>0</v>
      </c>
      <c r="AU62" s="70">
        <f t="shared" si="68"/>
        <v>0</v>
      </c>
      <c r="AV62" s="70">
        <f t="shared" si="68"/>
        <v>0</v>
      </c>
      <c r="AW62" s="70">
        <f t="shared" si="68"/>
        <v>0</v>
      </c>
      <c r="AX62" s="70">
        <f t="shared" si="68"/>
        <v>0</v>
      </c>
      <c r="AY62" s="70">
        <f t="shared" si="68"/>
        <v>0</v>
      </c>
      <c r="AZ62" s="70">
        <f t="shared" si="68"/>
        <v>0</v>
      </c>
      <c r="BA62" s="70">
        <f t="shared" si="68"/>
        <v>0</v>
      </c>
      <c r="BB62" s="70">
        <f t="shared" si="68"/>
        <v>0</v>
      </c>
      <c r="BC62" s="70">
        <f t="shared" si="68"/>
        <v>0</v>
      </c>
      <c r="BD62" s="70">
        <f t="shared" si="68"/>
        <v>0</v>
      </c>
      <c r="BE62" s="70">
        <f t="shared" si="68"/>
        <v>0</v>
      </c>
      <c r="BF62" s="70">
        <f t="shared" si="68"/>
        <v>0</v>
      </c>
      <c r="BG62" s="70">
        <f t="shared" si="68"/>
        <v>0</v>
      </c>
      <c r="BH62" s="70">
        <f t="shared" si="68"/>
        <v>0</v>
      </c>
      <c r="BI62" s="70">
        <f t="shared" si="68"/>
        <v>0</v>
      </c>
      <c r="BJ62" s="70">
        <f t="shared" si="68"/>
        <v>0</v>
      </c>
      <c r="BK62" s="70">
        <f t="shared" si="68"/>
        <v>0</v>
      </c>
      <c r="BL62" s="70">
        <f t="shared" si="68"/>
        <v>0</v>
      </c>
      <c r="BM62" s="70">
        <f t="shared" si="68"/>
        <v>0</v>
      </c>
      <c r="BN62" s="70">
        <f t="shared" si="68"/>
        <v>0</v>
      </c>
      <c r="BO62" s="70">
        <f t="shared" si="68"/>
        <v>0</v>
      </c>
      <c r="BP62" s="70">
        <f t="shared" ref="BP62:CH62" si="69">SUM(BP70,BP78)</f>
        <v>0</v>
      </c>
      <c r="BQ62" s="70">
        <f t="shared" si="69"/>
        <v>0</v>
      </c>
      <c r="BR62" s="70">
        <f t="shared" si="69"/>
        <v>0</v>
      </c>
      <c r="BS62" s="70">
        <f t="shared" si="69"/>
        <v>0</v>
      </c>
      <c r="BT62" s="70">
        <f t="shared" si="69"/>
        <v>0</v>
      </c>
      <c r="BU62" s="70">
        <f t="shared" si="69"/>
        <v>0</v>
      </c>
      <c r="BV62" s="70">
        <f t="shared" si="69"/>
        <v>0</v>
      </c>
      <c r="BW62" s="70">
        <f t="shared" si="69"/>
        <v>0</v>
      </c>
      <c r="BX62" s="70">
        <f t="shared" si="69"/>
        <v>0</v>
      </c>
      <c r="BY62" s="70">
        <f t="shared" si="69"/>
        <v>0</v>
      </c>
      <c r="BZ62" s="70">
        <f t="shared" si="69"/>
        <v>0</v>
      </c>
      <c r="CA62" s="70">
        <f t="shared" si="69"/>
        <v>0</v>
      </c>
      <c r="CB62" s="70">
        <f t="shared" si="69"/>
        <v>0</v>
      </c>
      <c r="CC62" s="70">
        <f t="shared" si="69"/>
        <v>0</v>
      </c>
      <c r="CD62" s="70">
        <f t="shared" si="69"/>
        <v>0</v>
      </c>
      <c r="CE62" s="70">
        <f t="shared" si="69"/>
        <v>0</v>
      </c>
      <c r="CF62" s="70">
        <f t="shared" si="69"/>
        <v>0</v>
      </c>
      <c r="CG62" s="70">
        <f t="shared" si="69"/>
        <v>0</v>
      </c>
      <c r="CH62" s="73">
        <f t="shared" si="69"/>
        <v>0</v>
      </c>
    </row>
    <row r="63" spans="1:108" x14ac:dyDescent="0.3">
      <c r="B63" s="60" t="s">
        <v>32</v>
      </c>
      <c r="C63" s="70">
        <f t="shared" ref="C63" si="70">SUM(C71,C79)</f>
        <v>0</v>
      </c>
      <c r="D63" s="70">
        <f t="shared" ref="D63:BO63" si="71">SUM(D71,D79)</f>
        <v>604155.87539517472</v>
      </c>
      <c r="E63" s="70">
        <f t="shared" si="71"/>
        <v>136096.52194957243</v>
      </c>
      <c r="F63" s="70">
        <f t="shared" si="71"/>
        <v>919753.14222656004</v>
      </c>
      <c r="G63" s="70">
        <f t="shared" si="71"/>
        <v>1003542.2377760441</v>
      </c>
      <c r="H63" s="70">
        <f t="shared" si="71"/>
        <v>359243.39431660448</v>
      </c>
      <c r="I63" s="70">
        <f t="shared" si="71"/>
        <v>541244.07238950022</v>
      </c>
      <c r="J63" s="70">
        <f t="shared" si="71"/>
        <v>1258159.877508455</v>
      </c>
      <c r="K63" s="70">
        <f t="shared" si="71"/>
        <v>1997909.0464772594</v>
      </c>
      <c r="L63" s="70">
        <f t="shared" si="71"/>
        <v>1252695.1646629833</v>
      </c>
      <c r="M63" s="70">
        <f t="shared" si="71"/>
        <v>324618.74791933398</v>
      </c>
      <c r="N63" s="70">
        <f t="shared" si="71"/>
        <v>8535094.3929066621</v>
      </c>
      <c r="O63" s="70">
        <f t="shared" si="71"/>
        <v>0</v>
      </c>
      <c r="P63" s="70">
        <f t="shared" si="71"/>
        <v>0</v>
      </c>
      <c r="Q63" s="70">
        <f t="shared" si="71"/>
        <v>0</v>
      </c>
      <c r="R63" s="70">
        <f t="shared" si="71"/>
        <v>0</v>
      </c>
      <c r="S63" s="70">
        <f t="shared" si="71"/>
        <v>0</v>
      </c>
      <c r="T63" s="70">
        <f t="shared" si="71"/>
        <v>0</v>
      </c>
      <c r="U63" s="70">
        <f t="shared" si="71"/>
        <v>0</v>
      </c>
      <c r="V63" s="70">
        <f t="shared" si="71"/>
        <v>0</v>
      </c>
      <c r="W63" s="70">
        <f t="shared" si="71"/>
        <v>0</v>
      </c>
      <c r="X63" s="70">
        <f t="shared" si="71"/>
        <v>0</v>
      </c>
      <c r="Y63" s="70">
        <f t="shared" si="71"/>
        <v>0</v>
      </c>
      <c r="Z63" s="70">
        <f t="shared" si="71"/>
        <v>0</v>
      </c>
      <c r="AA63" s="70">
        <f t="shared" si="71"/>
        <v>0</v>
      </c>
      <c r="AB63" s="70">
        <f t="shared" si="71"/>
        <v>0</v>
      </c>
      <c r="AC63" s="70">
        <f t="shared" si="71"/>
        <v>0</v>
      </c>
      <c r="AD63" s="70">
        <f t="shared" si="71"/>
        <v>0</v>
      </c>
      <c r="AE63" s="70">
        <f t="shared" si="71"/>
        <v>0</v>
      </c>
      <c r="AF63" s="70">
        <f t="shared" si="71"/>
        <v>0</v>
      </c>
      <c r="AG63" s="70">
        <f t="shared" si="71"/>
        <v>0</v>
      </c>
      <c r="AH63" s="70">
        <f t="shared" si="71"/>
        <v>0</v>
      </c>
      <c r="AI63" s="70">
        <f t="shared" si="71"/>
        <v>0</v>
      </c>
      <c r="AJ63" s="70">
        <f t="shared" si="71"/>
        <v>0</v>
      </c>
      <c r="AK63" s="70">
        <f t="shared" si="71"/>
        <v>0</v>
      </c>
      <c r="AL63" s="70">
        <f t="shared" si="71"/>
        <v>0</v>
      </c>
      <c r="AM63" s="70">
        <f t="shared" si="71"/>
        <v>0</v>
      </c>
      <c r="AN63" s="70">
        <f t="shared" si="71"/>
        <v>0</v>
      </c>
      <c r="AO63" s="70">
        <f t="shared" si="71"/>
        <v>0</v>
      </c>
      <c r="AP63" s="70">
        <f t="shared" si="71"/>
        <v>0</v>
      </c>
      <c r="AQ63" s="70">
        <f t="shared" si="71"/>
        <v>0</v>
      </c>
      <c r="AR63" s="70">
        <f t="shared" si="71"/>
        <v>0</v>
      </c>
      <c r="AS63" s="70">
        <f t="shared" si="71"/>
        <v>0</v>
      </c>
      <c r="AT63" s="70">
        <f t="shared" si="71"/>
        <v>0</v>
      </c>
      <c r="AU63" s="70">
        <f t="shared" si="71"/>
        <v>0</v>
      </c>
      <c r="AV63" s="70">
        <f t="shared" si="71"/>
        <v>0</v>
      </c>
      <c r="AW63" s="70">
        <f t="shared" si="71"/>
        <v>0</v>
      </c>
      <c r="AX63" s="70">
        <f t="shared" si="71"/>
        <v>0</v>
      </c>
      <c r="AY63" s="70">
        <f t="shared" si="71"/>
        <v>0</v>
      </c>
      <c r="AZ63" s="70">
        <f t="shared" si="71"/>
        <v>0</v>
      </c>
      <c r="BA63" s="70">
        <f t="shared" si="71"/>
        <v>0</v>
      </c>
      <c r="BB63" s="70">
        <f t="shared" si="71"/>
        <v>0</v>
      </c>
      <c r="BC63" s="70">
        <f t="shared" si="71"/>
        <v>0</v>
      </c>
      <c r="BD63" s="70">
        <f t="shared" si="71"/>
        <v>0</v>
      </c>
      <c r="BE63" s="70">
        <f t="shared" si="71"/>
        <v>0</v>
      </c>
      <c r="BF63" s="70">
        <f t="shared" si="71"/>
        <v>0</v>
      </c>
      <c r="BG63" s="70">
        <f t="shared" si="71"/>
        <v>0</v>
      </c>
      <c r="BH63" s="70">
        <f t="shared" si="71"/>
        <v>0</v>
      </c>
      <c r="BI63" s="70">
        <f t="shared" si="71"/>
        <v>0</v>
      </c>
      <c r="BJ63" s="70">
        <f t="shared" si="71"/>
        <v>0</v>
      </c>
      <c r="BK63" s="70">
        <f t="shared" si="71"/>
        <v>0</v>
      </c>
      <c r="BL63" s="70">
        <f t="shared" si="71"/>
        <v>0</v>
      </c>
      <c r="BM63" s="70">
        <f t="shared" si="71"/>
        <v>0</v>
      </c>
      <c r="BN63" s="70">
        <f t="shared" si="71"/>
        <v>0</v>
      </c>
      <c r="BO63" s="70">
        <f t="shared" si="71"/>
        <v>0</v>
      </c>
      <c r="BP63" s="70">
        <f t="shared" ref="BP63:CH63" si="72">SUM(BP71,BP79)</f>
        <v>0</v>
      </c>
      <c r="BQ63" s="70">
        <f t="shared" si="72"/>
        <v>0</v>
      </c>
      <c r="BR63" s="70">
        <f t="shared" si="72"/>
        <v>0</v>
      </c>
      <c r="BS63" s="70">
        <f t="shared" si="72"/>
        <v>0</v>
      </c>
      <c r="BT63" s="70">
        <f t="shared" si="72"/>
        <v>0</v>
      </c>
      <c r="BU63" s="70">
        <f t="shared" si="72"/>
        <v>0</v>
      </c>
      <c r="BV63" s="70">
        <f t="shared" si="72"/>
        <v>0</v>
      </c>
      <c r="BW63" s="70">
        <f t="shared" si="72"/>
        <v>0</v>
      </c>
      <c r="BX63" s="70">
        <f t="shared" si="72"/>
        <v>0</v>
      </c>
      <c r="BY63" s="70">
        <f t="shared" si="72"/>
        <v>0</v>
      </c>
      <c r="BZ63" s="70">
        <f t="shared" si="72"/>
        <v>0</v>
      </c>
      <c r="CA63" s="70">
        <f t="shared" si="72"/>
        <v>0</v>
      </c>
      <c r="CB63" s="70">
        <f t="shared" si="72"/>
        <v>0</v>
      </c>
      <c r="CC63" s="70">
        <f t="shared" si="72"/>
        <v>0</v>
      </c>
      <c r="CD63" s="70">
        <f t="shared" si="72"/>
        <v>0</v>
      </c>
      <c r="CE63" s="70">
        <f t="shared" si="72"/>
        <v>0</v>
      </c>
      <c r="CF63" s="70">
        <f t="shared" si="72"/>
        <v>0</v>
      </c>
      <c r="CG63" s="70">
        <f t="shared" si="72"/>
        <v>0</v>
      </c>
      <c r="CH63" s="73">
        <f t="shared" si="72"/>
        <v>0</v>
      </c>
    </row>
    <row r="64" spans="1:108" ht="15" thickBot="1" x14ac:dyDescent="0.35">
      <c r="B64" s="36" t="s">
        <v>33</v>
      </c>
      <c r="C64" s="80">
        <f t="shared" ref="C64" si="73">SUM(C72,C80)</f>
        <v>0</v>
      </c>
      <c r="D64" s="80">
        <f t="shared" ref="D64:BO64" si="74">SUM(D72,D80)</f>
        <v>0</v>
      </c>
      <c r="E64" s="80">
        <f t="shared" si="74"/>
        <v>109507.29988320002</v>
      </c>
      <c r="F64" s="80">
        <f t="shared" si="74"/>
        <v>0</v>
      </c>
      <c r="G64" s="80">
        <f t="shared" si="74"/>
        <v>48621.889440000006</v>
      </c>
      <c r="H64" s="80">
        <f t="shared" si="74"/>
        <v>802283.76159813162</v>
      </c>
      <c r="I64" s="80">
        <f t="shared" si="74"/>
        <v>-3815.3234347122652</v>
      </c>
      <c r="J64" s="80">
        <f t="shared" si="74"/>
        <v>193850.00341291245</v>
      </c>
      <c r="K64" s="80">
        <f t="shared" si="74"/>
        <v>237756.11574209612</v>
      </c>
      <c r="L64" s="80">
        <f t="shared" si="74"/>
        <v>28928.297412000007</v>
      </c>
      <c r="M64" s="80">
        <f t="shared" si="74"/>
        <v>0</v>
      </c>
      <c r="N64" s="80">
        <f t="shared" si="74"/>
        <v>3622848.1139398329</v>
      </c>
      <c r="O64" s="80">
        <f t="shared" si="74"/>
        <v>0</v>
      </c>
      <c r="P64" s="80">
        <f t="shared" si="74"/>
        <v>0</v>
      </c>
      <c r="Q64" s="80">
        <f t="shared" si="74"/>
        <v>0</v>
      </c>
      <c r="R64" s="80">
        <f t="shared" si="74"/>
        <v>0</v>
      </c>
      <c r="S64" s="80">
        <f t="shared" si="74"/>
        <v>0</v>
      </c>
      <c r="T64" s="80">
        <f t="shared" si="74"/>
        <v>0</v>
      </c>
      <c r="U64" s="80">
        <f t="shared" si="74"/>
        <v>0</v>
      </c>
      <c r="V64" s="80">
        <f t="shared" si="74"/>
        <v>0</v>
      </c>
      <c r="W64" s="80">
        <f t="shared" si="74"/>
        <v>0</v>
      </c>
      <c r="X64" s="80">
        <f t="shared" si="74"/>
        <v>0</v>
      </c>
      <c r="Y64" s="80">
        <f t="shared" si="74"/>
        <v>0</v>
      </c>
      <c r="Z64" s="80">
        <f t="shared" si="74"/>
        <v>0</v>
      </c>
      <c r="AA64" s="80">
        <f t="shared" si="74"/>
        <v>0</v>
      </c>
      <c r="AB64" s="80">
        <f t="shared" si="74"/>
        <v>0</v>
      </c>
      <c r="AC64" s="80">
        <f t="shared" si="74"/>
        <v>0</v>
      </c>
      <c r="AD64" s="80">
        <f t="shared" si="74"/>
        <v>0</v>
      </c>
      <c r="AE64" s="80">
        <f t="shared" si="74"/>
        <v>0</v>
      </c>
      <c r="AF64" s="80">
        <f t="shared" si="74"/>
        <v>0</v>
      </c>
      <c r="AG64" s="80">
        <f t="shared" si="74"/>
        <v>0</v>
      </c>
      <c r="AH64" s="80">
        <f t="shared" si="74"/>
        <v>0</v>
      </c>
      <c r="AI64" s="80">
        <f t="shared" si="74"/>
        <v>0</v>
      </c>
      <c r="AJ64" s="80">
        <f t="shared" si="74"/>
        <v>0</v>
      </c>
      <c r="AK64" s="80">
        <f t="shared" si="74"/>
        <v>0</v>
      </c>
      <c r="AL64" s="80">
        <f t="shared" si="74"/>
        <v>0</v>
      </c>
      <c r="AM64" s="80">
        <f t="shared" si="74"/>
        <v>0</v>
      </c>
      <c r="AN64" s="80">
        <f t="shared" si="74"/>
        <v>0</v>
      </c>
      <c r="AO64" s="80">
        <f t="shared" si="74"/>
        <v>0</v>
      </c>
      <c r="AP64" s="80">
        <f t="shared" si="74"/>
        <v>0</v>
      </c>
      <c r="AQ64" s="80">
        <f t="shared" si="74"/>
        <v>0</v>
      </c>
      <c r="AR64" s="80">
        <f t="shared" si="74"/>
        <v>0</v>
      </c>
      <c r="AS64" s="80">
        <f t="shared" si="74"/>
        <v>0</v>
      </c>
      <c r="AT64" s="80">
        <f t="shared" si="74"/>
        <v>0</v>
      </c>
      <c r="AU64" s="80">
        <f t="shared" si="74"/>
        <v>0</v>
      </c>
      <c r="AV64" s="80">
        <f t="shared" si="74"/>
        <v>0</v>
      </c>
      <c r="AW64" s="80">
        <f t="shared" si="74"/>
        <v>0</v>
      </c>
      <c r="AX64" s="80">
        <f t="shared" si="74"/>
        <v>0</v>
      </c>
      <c r="AY64" s="80">
        <f t="shared" si="74"/>
        <v>0</v>
      </c>
      <c r="AZ64" s="80">
        <f t="shared" si="74"/>
        <v>0</v>
      </c>
      <c r="BA64" s="80">
        <f t="shared" si="74"/>
        <v>0</v>
      </c>
      <c r="BB64" s="80">
        <f t="shared" si="74"/>
        <v>0</v>
      </c>
      <c r="BC64" s="80">
        <f t="shared" si="74"/>
        <v>0</v>
      </c>
      <c r="BD64" s="80">
        <f t="shared" si="74"/>
        <v>0</v>
      </c>
      <c r="BE64" s="80">
        <f t="shared" si="74"/>
        <v>0</v>
      </c>
      <c r="BF64" s="80">
        <f t="shared" si="74"/>
        <v>0</v>
      </c>
      <c r="BG64" s="80">
        <f t="shared" si="74"/>
        <v>0</v>
      </c>
      <c r="BH64" s="80">
        <f t="shared" si="74"/>
        <v>0</v>
      </c>
      <c r="BI64" s="80">
        <f t="shared" si="74"/>
        <v>0</v>
      </c>
      <c r="BJ64" s="80">
        <f t="shared" si="74"/>
        <v>0</v>
      </c>
      <c r="BK64" s="80">
        <f t="shared" si="74"/>
        <v>0</v>
      </c>
      <c r="BL64" s="80">
        <f t="shared" si="74"/>
        <v>0</v>
      </c>
      <c r="BM64" s="80">
        <f t="shared" si="74"/>
        <v>0</v>
      </c>
      <c r="BN64" s="80">
        <f t="shared" si="74"/>
        <v>0</v>
      </c>
      <c r="BO64" s="80">
        <f t="shared" si="74"/>
        <v>0</v>
      </c>
      <c r="BP64" s="80">
        <f t="shared" ref="BP64:CH64" si="75">SUM(BP72,BP80)</f>
        <v>0</v>
      </c>
      <c r="BQ64" s="80">
        <f t="shared" si="75"/>
        <v>0</v>
      </c>
      <c r="BR64" s="80">
        <f t="shared" si="75"/>
        <v>0</v>
      </c>
      <c r="BS64" s="80">
        <f t="shared" si="75"/>
        <v>0</v>
      </c>
      <c r="BT64" s="80">
        <f t="shared" si="75"/>
        <v>0</v>
      </c>
      <c r="BU64" s="80">
        <f t="shared" si="75"/>
        <v>0</v>
      </c>
      <c r="BV64" s="80">
        <f t="shared" si="75"/>
        <v>0</v>
      </c>
      <c r="BW64" s="80">
        <f t="shared" si="75"/>
        <v>0</v>
      </c>
      <c r="BX64" s="80">
        <f t="shared" si="75"/>
        <v>0</v>
      </c>
      <c r="BY64" s="80">
        <f t="shared" si="75"/>
        <v>0</v>
      </c>
      <c r="BZ64" s="80">
        <f t="shared" si="75"/>
        <v>0</v>
      </c>
      <c r="CA64" s="80">
        <f t="shared" si="75"/>
        <v>0</v>
      </c>
      <c r="CB64" s="80">
        <f t="shared" si="75"/>
        <v>0</v>
      </c>
      <c r="CC64" s="80">
        <f t="shared" si="75"/>
        <v>0</v>
      </c>
      <c r="CD64" s="80">
        <f t="shared" si="75"/>
        <v>0</v>
      </c>
      <c r="CE64" s="80">
        <f t="shared" si="75"/>
        <v>0</v>
      </c>
      <c r="CF64" s="80">
        <f t="shared" si="75"/>
        <v>0</v>
      </c>
      <c r="CG64" s="80">
        <f t="shared" si="75"/>
        <v>0</v>
      </c>
      <c r="CH64" s="27">
        <f t="shared" si="75"/>
        <v>0</v>
      </c>
      <c r="CI64" s="352" t="s">
        <v>196</v>
      </c>
    </row>
    <row r="65" spans="2:87" ht="15" thickBot="1" x14ac:dyDescent="0.35">
      <c r="B65" s="61" t="s">
        <v>34</v>
      </c>
      <c r="C65" s="81">
        <f>SUM(C60:C64)</f>
        <v>-315564.55712227349</v>
      </c>
      <c r="D65" s="82">
        <f t="shared" ref="D65:BO65" si="76">SUM(D60:D64)</f>
        <v>4096273.6238438897</v>
      </c>
      <c r="E65" s="82">
        <f t="shared" si="76"/>
        <v>9726108.8762199655</v>
      </c>
      <c r="F65" s="82">
        <f t="shared" si="76"/>
        <v>11604939.12502793</v>
      </c>
      <c r="G65" s="82">
        <f t="shared" si="76"/>
        <v>18065325.084661685</v>
      </c>
      <c r="H65" s="82">
        <f t="shared" si="76"/>
        <v>12951658.356427606</v>
      </c>
      <c r="I65" s="82">
        <f t="shared" si="76"/>
        <v>10779700.890323738</v>
      </c>
      <c r="J65" s="82">
        <f t="shared" si="76"/>
        <v>10194070.405876109</v>
      </c>
      <c r="K65" s="82">
        <f t="shared" si="76"/>
        <v>13764564.124892354</v>
      </c>
      <c r="L65" s="82">
        <f t="shared" si="76"/>
        <v>13747990.623572432</v>
      </c>
      <c r="M65" s="82">
        <f t="shared" si="76"/>
        <v>10996580.884943549</v>
      </c>
      <c r="N65" s="82">
        <f t="shared" si="76"/>
        <v>48768933.345464408</v>
      </c>
      <c r="O65" s="82">
        <f t="shared" si="76"/>
        <v>0</v>
      </c>
      <c r="P65" s="82">
        <f t="shared" si="76"/>
        <v>0</v>
      </c>
      <c r="Q65" s="82">
        <f t="shared" si="76"/>
        <v>0</v>
      </c>
      <c r="R65" s="82">
        <f t="shared" si="76"/>
        <v>0</v>
      </c>
      <c r="S65" s="82">
        <f t="shared" si="76"/>
        <v>0</v>
      </c>
      <c r="T65" s="82">
        <f t="shared" si="76"/>
        <v>0</v>
      </c>
      <c r="U65" s="82">
        <f t="shared" si="76"/>
        <v>0</v>
      </c>
      <c r="V65" s="82">
        <f t="shared" si="76"/>
        <v>0</v>
      </c>
      <c r="W65" s="82">
        <f t="shared" si="76"/>
        <v>0</v>
      </c>
      <c r="X65" s="82">
        <f t="shared" si="76"/>
        <v>0</v>
      </c>
      <c r="Y65" s="82">
        <f t="shared" si="76"/>
        <v>0</v>
      </c>
      <c r="Z65" s="82">
        <f t="shared" si="76"/>
        <v>0</v>
      </c>
      <c r="AA65" s="82">
        <f t="shared" si="76"/>
        <v>0</v>
      </c>
      <c r="AB65" s="82">
        <f t="shared" si="76"/>
        <v>0</v>
      </c>
      <c r="AC65" s="82">
        <f t="shared" si="76"/>
        <v>0</v>
      </c>
      <c r="AD65" s="82">
        <f t="shared" si="76"/>
        <v>0</v>
      </c>
      <c r="AE65" s="82">
        <f t="shared" si="76"/>
        <v>0</v>
      </c>
      <c r="AF65" s="82">
        <f t="shared" si="76"/>
        <v>0</v>
      </c>
      <c r="AG65" s="82">
        <f t="shared" si="76"/>
        <v>0</v>
      </c>
      <c r="AH65" s="82">
        <f t="shared" si="76"/>
        <v>0</v>
      </c>
      <c r="AI65" s="82">
        <f t="shared" si="76"/>
        <v>0</v>
      </c>
      <c r="AJ65" s="82">
        <f t="shared" si="76"/>
        <v>0</v>
      </c>
      <c r="AK65" s="82">
        <f t="shared" si="76"/>
        <v>0</v>
      </c>
      <c r="AL65" s="82">
        <f t="shared" si="76"/>
        <v>0</v>
      </c>
      <c r="AM65" s="82">
        <f t="shared" si="76"/>
        <v>0</v>
      </c>
      <c r="AN65" s="82">
        <f t="shared" si="76"/>
        <v>0</v>
      </c>
      <c r="AO65" s="82">
        <f t="shared" si="76"/>
        <v>0</v>
      </c>
      <c r="AP65" s="82">
        <f t="shared" si="76"/>
        <v>0</v>
      </c>
      <c r="AQ65" s="82">
        <f t="shared" si="76"/>
        <v>0</v>
      </c>
      <c r="AR65" s="82">
        <f t="shared" si="76"/>
        <v>0</v>
      </c>
      <c r="AS65" s="82">
        <f t="shared" si="76"/>
        <v>0</v>
      </c>
      <c r="AT65" s="82">
        <f t="shared" si="76"/>
        <v>0</v>
      </c>
      <c r="AU65" s="82">
        <f t="shared" si="76"/>
        <v>0</v>
      </c>
      <c r="AV65" s="82">
        <f t="shared" si="76"/>
        <v>0</v>
      </c>
      <c r="AW65" s="82">
        <f t="shared" si="76"/>
        <v>0</v>
      </c>
      <c r="AX65" s="82">
        <f t="shared" si="76"/>
        <v>0</v>
      </c>
      <c r="AY65" s="82">
        <f t="shared" si="76"/>
        <v>0</v>
      </c>
      <c r="AZ65" s="82">
        <f t="shared" si="76"/>
        <v>0</v>
      </c>
      <c r="BA65" s="82">
        <f t="shared" si="76"/>
        <v>0</v>
      </c>
      <c r="BB65" s="82">
        <f t="shared" si="76"/>
        <v>0</v>
      </c>
      <c r="BC65" s="82">
        <f t="shared" si="76"/>
        <v>0</v>
      </c>
      <c r="BD65" s="82">
        <f t="shared" si="76"/>
        <v>0</v>
      </c>
      <c r="BE65" s="82">
        <f t="shared" si="76"/>
        <v>0</v>
      </c>
      <c r="BF65" s="82">
        <f t="shared" si="76"/>
        <v>0</v>
      </c>
      <c r="BG65" s="82">
        <f t="shared" si="76"/>
        <v>0</v>
      </c>
      <c r="BH65" s="82">
        <f t="shared" si="76"/>
        <v>0</v>
      </c>
      <c r="BI65" s="82">
        <f t="shared" si="76"/>
        <v>0</v>
      </c>
      <c r="BJ65" s="82">
        <f t="shared" si="76"/>
        <v>0</v>
      </c>
      <c r="BK65" s="82">
        <f t="shared" si="76"/>
        <v>0</v>
      </c>
      <c r="BL65" s="82">
        <f t="shared" si="76"/>
        <v>0</v>
      </c>
      <c r="BM65" s="82">
        <f t="shared" si="76"/>
        <v>0</v>
      </c>
      <c r="BN65" s="82">
        <f t="shared" si="76"/>
        <v>0</v>
      </c>
      <c r="BO65" s="82">
        <f t="shared" si="76"/>
        <v>0</v>
      </c>
      <c r="BP65" s="82">
        <f t="shared" ref="BP65:CH65" si="77">SUM(BP60:BP64)</f>
        <v>0</v>
      </c>
      <c r="BQ65" s="82">
        <f t="shared" si="77"/>
        <v>0</v>
      </c>
      <c r="BR65" s="82">
        <f t="shared" si="77"/>
        <v>0</v>
      </c>
      <c r="BS65" s="82">
        <f t="shared" si="77"/>
        <v>0</v>
      </c>
      <c r="BT65" s="82">
        <f t="shared" si="77"/>
        <v>0</v>
      </c>
      <c r="BU65" s="82">
        <f t="shared" si="77"/>
        <v>0</v>
      </c>
      <c r="BV65" s="82">
        <f t="shared" si="77"/>
        <v>0</v>
      </c>
      <c r="BW65" s="82">
        <f t="shared" si="77"/>
        <v>0</v>
      </c>
      <c r="BX65" s="82">
        <f t="shared" si="77"/>
        <v>0</v>
      </c>
      <c r="BY65" s="82">
        <f t="shared" si="77"/>
        <v>0</v>
      </c>
      <c r="BZ65" s="82">
        <f t="shared" si="77"/>
        <v>0</v>
      </c>
      <c r="CA65" s="82">
        <f t="shared" si="77"/>
        <v>0</v>
      </c>
      <c r="CB65" s="82">
        <f t="shared" si="77"/>
        <v>0</v>
      </c>
      <c r="CC65" s="82">
        <f t="shared" si="77"/>
        <v>0</v>
      </c>
      <c r="CD65" s="82">
        <f t="shared" si="77"/>
        <v>0</v>
      </c>
      <c r="CE65" s="82">
        <f t="shared" si="77"/>
        <v>0</v>
      </c>
      <c r="CF65" s="82">
        <f t="shared" si="77"/>
        <v>0</v>
      </c>
      <c r="CG65" s="82">
        <f t="shared" si="77"/>
        <v>0</v>
      </c>
      <c r="CH65" s="83">
        <f t="shared" si="77"/>
        <v>0</v>
      </c>
      <c r="CI65" s="353">
        <f>SUM(C65:CH65)</f>
        <v>164380580.78413138</v>
      </c>
    </row>
    <row r="66" spans="2:87" ht="15" thickBot="1" x14ac:dyDescent="0.35">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353">
        <f>' 1M - RES'!O32-' 1M - RES'!C17+'2M - SGS'!O38+'3M - LGS'!O38+'4M - SPS'!O38+'11M - LPS'!O38+' LI 1M - RES'!O32+'LI 2M - SGS'!O38+'LI 3M - LGS'!O38+'LI 4M - SPS'!O38+'Biz DRENE'!P75+'Res DRENE'!N18</f>
        <v>164380580.78413138</v>
      </c>
    </row>
    <row r="67" spans="2:87" ht="15" thickBot="1" x14ac:dyDescent="0.35">
      <c r="B67" s="58" t="s">
        <v>169</v>
      </c>
      <c r="C67" s="53">
        <f>C59</f>
        <v>44927</v>
      </c>
      <c r="D67" s="53">
        <f t="shared" ref="D67:BO67" si="78">D59</f>
        <v>44958</v>
      </c>
      <c r="E67" s="53">
        <f t="shared" si="78"/>
        <v>44986</v>
      </c>
      <c r="F67" s="53">
        <f t="shared" si="78"/>
        <v>45017</v>
      </c>
      <c r="G67" s="53">
        <f t="shared" si="78"/>
        <v>45047</v>
      </c>
      <c r="H67" s="53">
        <f t="shared" si="78"/>
        <v>45078</v>
      </c>
      <c r="I67" s="53">
        <f t="shared" si="78"/>
        <v>45108</v>
      </c>
      <c r="J67" s="53">
        <f t="shared" si="78"/>
        <v>45139</v>
      </c>
      <c r="K67" s="53">
        <f t="shared" si="78"/>
        <v>45170</v>
      </c>
      <c r="L67" s="53">
        <f t="shared" si="78"/>
        <v>45200</v>
      </c>
      <c r="M67" s="53">
        <f t="shared" si="78"/>
        <v>45231</v>
      </c>
      <c r="N67" s="53">
        <f t="shared" si="78"/>
        <v>45261</v>
      </c>
      <c r="O67" s="53">
        <f t="shared" si="78"/>
        <v>45292</v>
      </c>
      <c r="P67" s="53">
        <f t="shared" si="78"/>
        <v>45323</v>
      </c>
      <c r="Q67" s="53">
        <f t="shared" si="78"/>
        <v>45352</v>
      </c>
      <c r="R67" s="53">
        <f t="shared" si="78"/>
        <v>45383</v>
      </c>
      <c r="S67" s="53">
        <f t="shared" si="78"/>
        <v>45413</v>
      </c>
      <c r="T67" s="53">
        <f t="shared" si="78"/>
        <v>45444</v>
      </c>
      <c r="U67" s="53">
        <f t="shared" si="78"/>
        <v>45474</v>
      </c>
      <c r="V67" s="53">
        <f t="shared" si="78"/>
        <v>45505</v>
      </c>
      <c r="W67" s="53">
        <f t="shared" si="78"/>
        <v>45536</v>
      </c>
      <c r="X67" s="53">
        <f t="shared" si="78"/>
        <v>45566</v>
      </c>
      <c r="Y67" s="53">
        <f t="shared" si="78"/>
        <v>45597</v>
      </c>
      <c r="Z67" s="53">
        <f t="shared" si="78"/>
        <v>45627</v>
      </c>
      <c r="AA67" s="53">
        <f t="shared" si="78"/>
        <v>45658</v>
      </c>
      <c r="AB67" s="53">
        <f t="shared" si="78"/>
        <v>45689</v>
      </c>
      <c r="AC67" s="53">
        <f t="shared" si="78"/>
        <v>45717</v>
      </c>
      <c r="AD67" s="53">
        <f t="shared" si="78"/>
        <v>45748</v>
      </c>
      <c r="AE67" s="53">
        <f t="shared" si="78"/>
        <v>45778</v>
      </c>
      <c r="AF67" s="53">
        <f t="shared" si="78"/>
        <v>45809</v>
      </c>
      <c r="AG67" s="53">
        <f t="shared" si="78"/>
        <v>45839</v>
      </c>
      <c r="AH67" s="53">
        <f t="shared" si="78"/>
        <v>45870</v>
      </c>
      <c r="AI67" s="53">
        <f t="shared" si="78"/>
        <v>45901</v>
      </c>
      <c r="AJ67" s="53">
        <f t="shared" si="78"/>
        <v>45931</v>
      </c>
      <c r="AK67" s="53">
        <f t="shared" si="78"/>
        <v>45962</v>
      </c>
      <c r="AL67" s="53">
        <f t="shared" si="78"/>
        <v>45992</v>
      </c>
      <c r="AM67" s="53">
        <f t="shared" si="78"/>
        <v>46023</v>
      </c>
      <c r="AN67" s="53">
        <f t="shared" si="78"/>
        <v>46054</v>
      </c>
      <c r="AO67" s="53">
        <f t="shared" si="78"/>
        <v>46082</v>
      </c>
      <c r="AP67" s="53">
        <f t="shared" si="78"/>
        <v>46113</v>
      </c>
      <c r="AQ67" s="53">
        <f t="shared" si="78"/>
        <v>46143</v>
      </c>
      <c r="AR67" s="53">
        <f t="shared" si="78"/>
        <v>46174</v>
      </c>
      <c r="AS67" s="53">
        <f t="shared" si="78"/>
        <v>46204</v>
      </c>
      <c r="AT67" s="53">
        <f t="shared" si="78"/>
        <v>46235</v>
      </c>
      <c r="AU67" s="53">
        <f t="shared" si="78"/>
        <v>46266</v>
      </c>
      <c r="AV67" s="53">
        <f t="shared" si="78"/>
        <v>46296</v>
      </c>
      <c r="AW67" s="53">
        <f t="shared" si="78"/>
        <v>46327</v>
      </c>
      <c r="AX67" s="53">
        <f t="shared" si="78"/>
        <v>46357</v>
      </c>
      <c r="AY67" s="53">
        <f t="shared" si="78"/>
        <v>46388</v>
      </c>
      <c r="AZ67" s="53">
        <f t="shared" si="78"/>
        <v>46419</v>
      </c>
      <c r="BA67" s="53">
        <f t="shared" si="78"/>
        <v>46447</v>
      </c>
      <c r="BB67" s="53">
        <f t="shared" si="78"/>
        <v>46478</v>
      </c>
      <c r="BC67" s="53">
        <f t="shared" si="78"/>
        <v>46508</v>
      </c>
      <c r="BD67" s="53">
        <f t="shared" si="78"/>
        <v>46539</v>
      </c>
      <c r="BE67" s="53">
        <f t="shared" si="78"/>
        <v>46569</v>
      </c>
      <c r="BF67" s="53">
        <f t="shared" si="78"/>
        <v>46600</v>
      </c>
      <c r="BG67" s="53">
        <f t="shared" si="78"/>
        <v>46631</v>
      </c>
      <c r="BH67" s="53">
        <f t="shared" si="78"/>
        <v>46661</v>
      </c>
      <c r="BI67" s="53">
        <f t="shared" si="78"/>
        <v>46692</v>
      </c>
      <c r="BJ67" s="53">
        <f t="shared" si="78"/>
        <v>46722</v>
      </c>
      <c r="BK67" s="53">
        <f t="shared" si="78"/>
        <v>46753</v>
      </c>
      <c r="BL67" s="53">
        <f t="shared" si="78"/>
        <v>46784</v>
      </c>
      <c r="BM67" s="53">
        <f t="shared" si="78"/>
        <v>46813</v>
      </c>
      <c r="BN67" s="53">
        <f t="shared" si="78"/>
        <v>46844</v>
      </c>
      <c r="BO67" s="53">
        <f t="shared" si="78"/>
        <v>46874</v>
      </c>
      <c r="BP67" s="53">
        <f t="shared" ref="BP67:CH67" si="79">BP59</f>
        <v>46905</v>
      </c>
      <c r="BQ67" s="53">
        <f t="shared" si="79"/>
        <v>46935</v>
      </c>
      <c r="BR67" s="53">
        <f t="shared" si="79"/>
        <v>46966</v>
      </c>
      <c r="BS67" s="53">
        <f t="shared" si="79"/>
        <v>46997</v>
      </c>
      <c r="BT67" s="53">
        <f t="shared" si="79"/>
        <v>47027</v>
      </c>
      <c r="BU67" s="53">
        <f t="shared" si="79"/>
        <v>47058</v>
      </c>
      <c r="BV67" s="53">
        <f t="shared" si="79"/>
        <v>47088</v>
      </c>
      <c r="BW67" s="53">
        <f t="shared" si="79"/>
        <v>47119</v>
      </c>
      <c r="BX67" s="53">
        <f t="shared" si="79"/>
        <v>47150</v>
      </c>
      <c r="BY67" s="53">
        <f t="shared" si="79"/>
        <v>47178</v>
      </c>
      <c r="BZ67" s="53">
        <f t="shared" si="79"/>
        <v>47209</v>
      </c>
      <c r="CA67" s="53">
        <f t="shared" si="79"/>
        <v>47239</v>
      </c>
      <c r="CB67" s="53">
        <f t="shared" si="79"/>
        <v>47270</v>
      </c>
      <c r="CC67" s="53">
        <f t="shared" si="79"/>
        <v>47300</v>
      </c>
      <c r="CD67" s="53">
        <f t="shared" si="79"/>
        <v>47331</v>
      </c>
      <c r="CE67" s="53">
        <f t="shared" si="79"/>
        <v>47362</v>
      </c>
      <c r="CF67" s="53">
        <f t="shared" si="79"/>
        <v>47392</v>
      </c>
      <c r="CG67" s="53">
        <f t="shared" si="79"/>
        <v>47423</v>
      </c>
      <c r="CH67" s="53">
        <f t="shared" si="79"/>
        <v>47453</v>
      </c>
      <c r="CI67" s="399">
        <f>'RES kWh ENTRY'!O170+'BIZ SUM'!O194</f>
        <v>164380580.78413138</v>
      </c>
    </row>
    <row r="68" spans="2:87" x14ac:dyDescent="0.3">
      <c r="B68" s="59" t="s">
        <v>29</v>
      </c>
      <c r="C68" s="70">
        <f>' 1M - RES'!C16+'Res DRENE'!C17</f>
        <v>-355732.85860542778</v>
      </c>
      <c r="D68" s="70">
        <f>' 1M - RES'!D16+'Res DRENE'!D17</f>
        <v>1889680.5601206068</v>
      </c>
      <c r="E68" s="70">
        <f>' 1M - RES'!E16+'Res DRENE'!E17</f>
        <v>3602083.3787431656</v>
      </c>
      <c r="F68" s="70">
        <f>' 1M - RES'!F16+'Res DRENE'!F17</f>
        <v>2240031.159427641</v>
      </c>
      <c r="G68" s="70">
        <f>' 1M - RES'!G16+'Res DRENE'!G17</f>
        <v>2637471.2328695375</v>
      </c>
      <c r="H68" s="70">
        <f>' 1M - RES'!H16+'Res DRENE'!H17</f>
        <v>2259558.3394833053</v>
      </c>
      <c r="I68" s="70">
        <f>' 1M - RES'!I16+'Res DRENE'!I17</f>
        <v>4885282.2785596084</v>
      </c>
      <c r="J68" s="70">
        <f>' 1M - RES'!J16+'Res DRENE'!J17</f>
        <v>3883617.5266356873</v>
      </c>
      <c r="K68" s="70">
        <f>' 1M - RES'!K16+'Res DRENE'!K17</f>
        <v>4021039.02832495</v>
      </c>
      <c r="L68" s="70">
        <f>' 1M - RES'!L16+'Res DRENE'!L17</f>
        <v>3177923.7973655695</v>
      </c>
      <c r="M68" s="70">
        <f>' 1M - RES'!M16+'Res DRENE'!M17</f>
        <v>2787282.7322746175</v>
      </c>
      <c r="N68" s="70">
        <f>' 1M - RES'!N16+'Res DRENE'!N17</f>
        <v>8607574.9578048717</v>
      </c>
      <c r="O68" s="70">
        <f>' 1M - RES'!O16+'Res DRENE'!O17</f>
        <v>0</v>
      </c>
      <c r="P68" s="70">
        <f>' 1M - RES'!P16+'Res DRENE'!P17</f>
        <v>0</v>
      </c>
      <c r="Q68" s="70">
        <f>' 1M - RES'!Q16+'Res DRENE'!Q17</f>
        <v>0</v>
      </c>
      <c r="R68" s="70">
        <f>' 1M - RES'!R16+'Res DRENE'!R17</f>
        <v>0</v>
      </c>
      <c r="S68" s="70">
        <f>' 1M - RES'!S16+'Res DRENE'!S17</f>
        <v>0</v>
      </c>
      <c r="T68" s="70">
        <f>' 1M - RES'!T16+'Res DRENE'!T17</f>
        <v>0</v>
      </c>
      <c r="U68" s="70">
        <f>' 1M - RES'!U16+'Res DRENE'!U17</f>
        <v>0</v>
      </c>
      <c r="V68" s="70">
        <f>' 1M - RES'!V16+'Res DRENE'!V17</f>
        <v>0</v>
      </c>
      <c r="W68" s="70">
        <f>' 1M - RES'!W16+'Res DRENE'!W17</f>
        <v>0</v>
      </c>
      <c r="X68" s="70">
        <f>' 1M - RES'!X16+'Res DRENE'!X17</f>
        <v>0</v>
      </c>
      <c r="Y68" s="70">
        <f>' 1M - RES'!Y16+'Res DRENE'!Y17</f>
        <v>0</v>
      </c>
      <c r="Z68" s="70">
        <f>' 1M - RES'!Z16+'Res DRENE'!Z17</f>
        <v>0</v>
      </c>
      <c r="AA68" s="70">
        <f>' 1M - RES'!AA16+'Res DRENE'!AA17</f>
        <v>0</v>
      </c>
      <c r="AB68" s="70">
        <f>' 1M - RES'!AB16+'Res DRENE'!AB17</f>
        <v>0</v>
      </c>
      <c r="AC68" s="70">
        <f>' 1M - RES'!AC16+'Res DRENE'!AC17</f>
        <v>0</v>
      </c>
      <c r="AD68" s="70">
        <f>' 1M - RES'!AD16+'Res DRENE'!AD17</f>
        <v>0</v>
      </c>
      <c r="AE68" s="70">
        <f>' 1M - RES'!AE16+'Res DRENE'!AE17</f>
        <v>0</v>
      </c>
      <c r="AF68" s="70">
        <f>' 1M - RES'!AF16+'Res DRENE'!AF17</f>
        <v>0</v>
      </c>
      <c r="AG68" s="70">
        <f>' 1M - RES'!AG16+'Res DRENE'!AG17</f>
        <v>0</v>
      </c>
      <c r="AH68" s="70">
        <f>' 1M - RES'!AH16+'Res DRENE'!AH17</f>
        <v>0</v>
      </c>
      <c r="AI68" s="70">
        <f>' 1M - RES'!AI16+'Res DRENE'!AI17</f>
        <v>0</v>
      </c>
      <c r="AJ68" s="70">
        <f>' 1M - RES'!AJ16+'Res DRENE'!AJ17</f>
        <v>0</v>
      </c>
      <c r="AK68" s="70">
        <f>' 1M - RES'!AK16+'Res DRENE'!AK17</f>
        <v>0</v>
      </c>
      <c r="AL68" s="70">
        <f>' 1M - RES'!AL16+'Res DRENE'!AL17</f>
        <v>0</v>
      </c>
      <c r="AM68" s="70">
        <f>' 1M - RES'!AM16+'Res DRENE'!AM17</f>
        <v>0</v>
      </c>
      <c r="AN68" s="70">
        <f>' 1M - RES'!AN16+'Res DRENE'!AN17</f>
        <v>0</v>
      </c>
      <c r="AO68" s="70">
        <f>' 1M - RES'!AO16+'Res DRENE'!AO17</f>
        <v>0</v>
      </c>
      <c r="AP68" s="70">
        <f>' 1M - RES'!AP16+'Res DRENE'!AP17</f>
        <v>0</v>
      </c>
      <c r="AQ68" s="70">
        <f>' 1M - RES'!AQ16+'Res DRENE'!AQ17</f>
        <v>0</v>
      </c>
      <c r="AR68" s="70">
        <f>' 1M - RES'!AR16+'Res DRENE'!AR17</f>
        <v>0</v>
      </c>
      <c r="AS68" s="70">
        <f>' 1M - RES'!AS16+'Res DRENE'!AS17</f>
        <v>0</v>
      </c>
      <c r="AT68" s="70">
        <f>' 1M - RES'!AT16+'Res DRENE'!AT17</f>
        <v>0</v>
      </c>
      <c r="AU68" s="70">
        <f>' 1M - RES'!AU16+'Res DRENE'!AU17</f>
        <v>0</v>
      </c>
      <c r="AV68" s="70">
        <f>' 1M - RES'!AV16+'Res DRENE'!AV17</f>
        <v>0</v>
      </c>
      <c r="AW68" s="70">
        <f>' 1M - RES'!AW16+'Res DRENE'!AW17</f>
        <v>0</v>
      </c>
      <c r="AX68" s="70">
        <f>' 1M - RES'!AX16+'Res DRENE'!AX17</f>
        <v>0</v>
      </c>
      <c r="AY68" s="70">
        <f>' 1M - RES'!AY16+'Res DRENE'!AY17</f>
        <v>0</v>
      </c>
      <c r="AZ68" s="70">
        <f>' 1M - RES'!AZ16+'Res DRENE'!AZ17</f>
        <v>0</v>
      </c>
      <c r="BA68" s="70">
        <f>' 1M - RES'!BA16+'Res DRENE'!BA17</f>
        <v>0</v>
      </c>
      <c r="BB68" s="70">
        <f>' 1M - RES'!BB16+'Res DRENE'!BB17</f>
        <v>0</v>
      </c>
      <c r="BC68" s="70">
        <f>' 1M - RES'!BC16+'Res DRENE'!BC17</f>
        <v>0</v>
      </c>
      <c r="BD68" s="70">
        <f>' 1M - RES'!BD16+'Res DRENE'!BD17</f>
        <v>0</v>
      </c>
      <c r="BE68" s="70">
        <f>' 1M - RES'!BE16+'Res DRENE'!BE17</f>
        <v>0</v>
      </c>
      <c r="BF68" s="70">
        <f>' 1M - RES'!BF16+'Res DRENE'!BF17</f>
        <v>0</v>
      </c>
      <c r="BG68" s="70">
        <f>' 1M - RES'!BG16+'Res DRENE'!BG17</f>
        <v>0</v>
      </c>
      <c r="BH68" s="70">
        <f>' 1M - RES'!BH16+'Res DRENE'!BH17</f>
        <v>0</v>
      </c>
      <c r="BI68" s="70">
        <f>' 1M - RES'!BI16+'Res DRENE'!BI17</f>
        <v>0</v>
      </c>
      <c r="BJ68" s="70">
        <f>' 1M - RES'!BJ16+'Res DRENE'!BJ17</f>
        <v>0</v>
      </c>
      <c r="BK68" s="70">
        <f>' 1M - RES'!BK16+'Res DRENE'!BK17</f>
        <v>0</v>
      </c>
      <c r="BL68" s="70">
        <f>' 1M - RES'!BL16+'Res DRENE'!BL17</f>
        <v>0</v>
      </c>
      <c r="BM68" s="70">
        <f>' 1M - RES'!BM16+'Res DRENE'!BM17</f>
        <v>0</v>
      </c>
      <c r="BN68" s="70">
        <f>' 1M - RES'!BN16+'Res DRENE'!BN17</f>
        <v>0</v>
      </c>
      <c r="BO68" s="70">
        <f>' 1M - RES'!BO16+'Res DRENE'!BO17</f>
        <v>0</v>
      </c>
      <c r="BP68" s="70">
        <f>' 1M - RES'!BP16+'Res DRENE'!BP17</f>
        <v>0</v>
      </c>
      <c r="BQ68" s="70">
        <f>' 1M - RES'!BQ16+'Res DRENE'!BQ17</f>
        <v>0</v>
      </c>
      <c r="BR68" s="70">
        <f>' 1M - RES'!BR16+'Res DRENE'!BR17</f>
        <v>0</v>
      </c>
      <c r="BS68" s="70">
        <f>' 1M - RES'!BS16+'Res DRENE'!BS17</f>
        <v>0</v>
      </c>
      <c r="BT68" s="70">
        <f>' 1M - RES'!BT16+'Res DRENE'!BT17</f>
        <v>0</v>
      </c>
      <c r="BU68" s="70">
        <f>' 1M - RES'!BU16+'Res DRENE'!BU17</f>
        <v>0</v>
      </c>
      <c r="BV68" s="70">
        <f>' 1M - RES'!BV16+'Res DRENE'!BV17</f>
        <v>0</v>
      </c>
      <c r="BW68" s="70">
        <f>' 1M - RES'!BW16+'Res DRENE'!BW17</f>
        <v>0</v>
      </c>
      <c r="BX68" s="70">
        <f>' 1M - RES'!BX16+'Res DRENE'!BX17</f>
        <v>0</v>
      </c>
      <c r="BY68" s="70">
        <f>' 1M - RES'!BY16+'Res DRENE'!BY17</f>
        <v>0</v>
      </c>
      <c r="BZ68" s="70">
        <f>' 1M - RES'!BZ16+'Res DRENE'!BZ17</f>
        <v>0</v>
      </c>
      <c r="CA68" s="70">
        <f>' 1M - RES'!CA16+'Res DRENE'!CA17</f>
        <v>0</v>
      </c>
      <c r="CB68" s="70">
        <f>' 1M - RES'!CB16+'Res DRENE'!CB17</f>
        <v>0</v>
      </c>
      <c r="CC68" s="70">
        <f>' 1M - RES'!CC16+'Res DRENE'!CC17</f>
        <v>0</v>
      </c>
      <c r="CD68" s="70">
        <f>' 1M - RES'!CD16+'Res DRENE'!CD17</f>
        <v>0</v>
      </c>
      <c r="CE68" s="70">
        <f>' 1M - RES'!CE16+'Res DRENE'!CE17</f>
        <v>0</v>
      </c>
      <c r="CF68" s="70">
        <f>' 1M - RES'!CF16+'Res DRENE'!CF17</f>
        <v>0</v>
      </c>
      <c r="CG68" s="70">
        <f>' 1M - RES'!CG16+'Res DRENE'!CG17</f>
        <v>0</v>
      </c>
      <c r="CH68" s="70">
        <f>' 1M - RES'!CH16+'Res DRENE'!CH17</f>
        <v>0</v>
      </c>
    </row>
    <row r="69" spans="2:87" x14ac:dyDescent="0.3">
      <c r="B69" s="60" t="s">
        <v>30</v>
      </c>
      <c r="C69" s="70">
        <f>'2M - SGS'!C19+'Biz DRENE'!C19</f>
        <v>0</v>
      </c>
      <c r="D69" s="70">
        <f>'2M - SGS'!D19+'Biz DRENE'!D19</f>
        <v>505841.99280128721</v>
      </c>
      <c r="E69" s="70">
        <f>'2M - SGS'!E19+'Biz DRENE'!E19</f>
        <v>1439629.7065890033</v>
      </c>
      <c r="F69" s="70">
        <f>'2M - SGS'!F19+'Biz DRENE'!F19</f>
        <v>955407.91744216415</v>
      </c>
      <c r="G69" s="70">
        <f>'2M - SGS'!G19+'Biz DRENE'!G19</f>
        <v>912263.61160993355</v>
      </c>
      <c r="H69" s="70">
        <f>'2M - SGS'!H19+'Biz DRENE'!H19</f>
        <v>1680820.1329191418</v>
      </c>
      <c r="I69" s="70">
        <f>'2M - SGS'!I19+'Biz DRENE'!I19</f>
        <v>553914.24895347632</v>
      </c>
      <c r="J69" s="70">
        <f>'2M - SGS'!J19+'Biz DRENE'!J19</f>
        <v>607785.3702245357</v>
      </c>
      <c r="K69" s="70">
        <f>'2M - SGS'!K19+'Biz DRENE'!K19</f>
        <v>1602538.2230209056</v>
      </c>
      <c r="L69" s="70">
        <f>'2M - SGS'!L19+'Biz DRENE'!L19</f>
        <v>1702336.5690377979</v>
      </c>
      <c r="M69" s="70">
        <f>'2M - SGS'!M19+'Biz DRENE'!M19</f>
        <v>2733055.9960550349</v>
      </c>
      <c r="N69" s="70">
        <f>'2M - SGS'!N19+'Biz DRENE'!N19</f>
        <v>7454452.1772945179</v>
      </c>
      <c r="O69" s="70">
        <f>'2M - SGS'!O19+'Biz DRENE'!O19</f>
        <v>0</v>
      </c>
      <c r="P69" s="70">
        <f>'2M - SGS'!P19+'Biz DRENE'!P19</f>
        <v>0</v>
      </c>
      <c r="Q69" s="70">
        <f>'2M - SGS'!Q19+'Biz DRENE'!Q19</f>
        <v>0</v>
      </c>
      <c r="R69" s="70">
        <f>'2M - SGS'!R19+'Biz DRENE'!R19</f>
        <v>0</v>
      </c>
      <c r="S69" s="70">
        <f>'2M - SGS'!S19+'Biz DRENE'!S19</f>
        <v>0</v>
      </c>
      <c r="T69" s="70">
        <f>'2M - SGS'!T19+'Biz DRENE'!T19</f>
        <v>0</v>
      </c>
      <c r="U69" s="70">
        <f>'2M - SGS'!U19+'Biz DRENE'!U19</f>
        <v>0</v>
      </c>
      <c r="V69" s="70">
        <f>'2M - SGS'!V19+'Biz DRENE'!V19</f>
        <v>0</v>
      </c>
      <c r="W69" s="70">
        <f>'2M - SGS'!W19+'Biz DRENE'!W19</f>
        <v>0</v>
      </c>
      <c r="X69" s="70">
        <f>'2M - SGS'!X19+'Biz DRENE'!X19</f>
        <v>0</v>
      </c>
      <c r="Y69" s="70">
        <f>'2M - SGS'!Y19+'Biz DRENE'!Y19</f>
        <v>0</v>
      </c>
      <c r="Z69" s="70">
        <f>'2M - SGS'!Z19+'Biz DRENE'!Z19</f>
        <v>0</v>
      </c>
      <c r="AA69" s="70">
        <f>'2M - SGS'!AA19+'Biz DRENE'!AA19</f>
        <v>0</v>
      </c>
      <c r="AB69" s="70">
        <f>'2M - SGS'!AB19+'Biz DRENE'!AB19</f>
        <v>0</v>
      </c>
      <c r="AC69" s="70">
        <f>'2M - SGS'!AC19+'Biz DRENE'!AC19</f>
        <v>0</v>
      </c>
      <c r="AD69" s="70">
        <f>'2M - SGS'!AD19+'Biz DRENE'!AD19</f>
        <v>0</v>
      </c>
      <c r="AE69" s="70">
        <f>'2M - SGS'!AE19+'Biz DRENE'!AE19</f>
        <v>0</v>
      </c>
      <c r="AF69" s="70">
        <f>'2M - SGS'!AF19+'Biz DRENE'!AF19</f>
        <v>0</v>
      </c>
      <c r="AG69" s="70">
        <f>'2M - SGS'!AG19+'Biz DRENE'!AG19</f>
        <v>0</v>
      </c>
      <c r="AH69" s="70">
        <f>'2M - SGS'!AH19+'Biz DRENE'!AH19</f>
        <v>0</v>
      </c>
      <c r="AI69" s="70">
        <f>'2M - SGS'!AI19+'Biz DRENE'!AI19</f>
        <v>0</v>
      </c>
      <c r="AJ69" s="70">
        <f>'2M - SGS'!AJ19+'Biz DRENE'!AJ19</f>
        <v>0</v>
      </c>
      <c r="AK69" s="70">
        <f>'2M - SGS'!AK19+'Biz DRENE'!AK19</f>
        <v>0</v>
      </c>
      <c r="AL69" s="70">
        <f>'2M - SGS'!AL19+'Biz DRENE'!AL19</f>
        <v>0</v>
      </c>
      <c r="AM69" s="70">
        <f>'2M - SGS'!AM19+'Biz DRENE'!AM19</f>
        <v>0</v>
      </c>
      <c r="AN69" s="70">
        <f>'2M - SGS'!AN19+'Biz DRENE'!AN19</f>
        <v>0</v>
      </c>
      <c r="AO69" s="70">
        <f>'2M - SGS'!AO19+'Biz DRENE'!AO19</f>
        <v>0</v>
      </c>
      <c r="AP69" s="70">
        <f>'2M - SGS'!AP19+'Biz DRENE'!AP19</f>
        <v>0</v>
      </c>
      <c r="AQ69" s="70">
        <f>'2M - SGS'!AQ19+'Biz DRENE'!AQ19</f>
        <v>0</v>
      </c>
      <c r="AR69" s="70">
        <f>'2M - SGS'!AR19+'Biz DRENE'!AR19</f>
        <v>0</v>
      </c>
      <c r="AS69" s="70">
        <f>'2M - SGS'!AS19+'Biz DRENE'!AS19</f>
        <v>0</v>
      </c>
      <c r="AT69" s="70">
        <f>'2M - SGS'!AT19+'Biz DRENE'!AT19</f>
        <v>0</v>
      </c>
      <c r="AU69" s="70">
        <f>'2M - SGS'!AU19+'Biz DRENE'!AU19</f>
        <v>0</v>
      </c>
      <c r="AV69" s="70">
        <f>'2M - SGS'!AV19+'Biz DRENE'!AV19</f>
        <v>0</v>
      </c>
      <c r="AW69" s="70">
        <f>'2M - SGS'!AW19+'Biz DRENE'!AW19</f>
        <v>0</v>
      </c>
      <c r="AX69" s="70">
        <f>'2M - SGS'!AX19+'Biz DRENE'!AX19</f>
        <v>0</v>
      </c>
      <c r="AY69" s="70">
        <f>'2M - SGS'!AY19+'Biz DRENE'!AY19</f>
        <v>0</v>
      </c>
      <c r="AZ69" s="70">
        <f>'2M - SGS'!AZ19+'Biz DRENE'!AZ19</f>
        <v>0</v>
      </c>
      <c r="BA69" s="70">
        <f>'2M - SGS'!BA19+'Biz DRENE'!BA19</f>
        <v>0</v>
      </c>
      <c r="BB69" s="70">
        <f>'2M - SGS'!BB19+'Biz DRENE'!BB19</f>
        <v>0</v>
      </c>
      <c r="BC69" s="70">
        <f>'2M - SGS'!BC19+'Biz DRENE'!BC19</f>
        <v>0</v>
      </c>
      <c r="BD69" s="70">
        <f>'2M - SGS'!BD19+'Biz DRENE'!BD19</f>
        <v>0</v>
      </c>
      <c r="BE69" s="70">
        <f>'2M - SGS'!BE19+'Biz DRENE'!BE19</f>
        <v>0</v>
      </c>
      <c r="BF69" s="70">
        <f>'2M - SGS'!BF19+'Biz DRENE'!BF19</f>
        <v>0</v>
      </c>
      <c r="BG69" s="70">
        <f>'2M - SGS'!BG19+'Biz DRENE'!BG19</f>
        <v>0</v>
      </c>
      <c r="BH69" s="70">
        <f>'2M - SGS'!BH19+'Biz DRENE'!BH19</f>
        <v>0</v>
      </c>
      <c r="BI69" s="70">
        <f>'2M - SGS'!BI19+'Biz DRENE'!BI19</f>
        <v>0</v>
      </c>
      <c r="BJ69" s="70">
        <f>'2M - SGS'!BJ19+'Biz DRENE'!BJ19</f>
        <v>0</v>
      </c>
      <c r="BK69" s="70">
        <f>'2M - SGS'!BK19+'Biz DRENE'!BK19</f>
        <v>0</v>
      </c>
      <c r="BL69" s="70">
        <f>'2M - SGS'!BL19+'Biz DRENE'!BL19</f>
        <v>0</v>
      </c>
      <c r="BM69" s="70">
        <f>'2M - SGS'!BM19+'Biz DRENE'!BM19</f>
        <v>0</v>
      </c>
      <c r="BN69" s="70">
        <f>'2M - SGS'!BN19+'Biz DRENE'!BN19</f>
        <v>0</v>
      </c>
      <c r="BO69" s="70">
        <f>'2M - SGS'!BO19+'Biz DRENE'!BO19</f>
        <v>0</v>
      </c>
      <c r="BP69" s="70">
        <f>'2M - SGS'!BP19+'Biz DRENE'!BP19</f>
        <v>0</v>
      </c>
      <c r="BQ69" s="70">
        <f>'2M - SGS'!BQ19+'Biz DRENE'!BQ19</f>
        <v>0</v>
      </c>
      <c r="BR69" s="70">
        <f>'2M - SGS'!BR19+'Biz DRENE'!BR19</f>
        <v>0</v>
      </c>
      <c r="BS69" s="70">
        <f>'2M - SGS'!BS19+'Biz DRENE'!BS19</f>
        <v>0</v>
      </c>
      <c r="BT69" s="70">
        <f>'2M - SGS'!BT19+'Biz DRENE'!BT19</f>
        <v>0</v>
      </c>
      <c r="BU69" s="70">
        <f>'2M - SGS'!BU19+'Biz DRENE'!BU19</f>
        <v>0</v>
      </c>
      <c r="BV69" s="70">
        <f>'2M - SGS'!BV19+'Biz DRENE'!BV19</f>
        <v>0</v>
      </c>
      <c r="BW69" s="70">
        <f>'2M - SGS'!BW19+'Biz DRENE'!BW19</f>
        <v>0</v>
      </c>
      <c r="BX69" s="70">
        <f>'2M - SGS'!BX19+'Biz DRENE'!BX19</f>
        <v>0</v>
      </c>
      <c r="BY69" s="70">
        <f>'2M - SGS'!BY19+'Biz DRENE'!BY19</f>
        <v>0</v>
      </c>
      <c r="BZ69" s="70">
        <f>'2M - SGS'!BZ19+'Biz DRENE'!BZ19</f>
        <v>0</v>
      </c>
      <c r="CA69" s="70">
        <f>'2M - SGS'!CA19+'Biz DRENE'!CA19</f>
        <v>0</v>
      </c>
      <c r="CB69" s="70">
        <f>'2M - SGS'!CB19+'Biz DRENE'!CB19</f>
        <v>0</v>
      </c>
      <c r="CC69" s="70">
        <f>'2M - SGS'!CC19+'Biz DRENE'!CC19</f>
        <v>0</v>
      </c>
      <c r="CD69" s="70">
        <f>'2M - SGS'!CD19+'Biz DRENE'!CD19</f>
        <v>0</v>
      </c>
      <c r="CE69" s="70">
        <f>'2M - SGS'!CE19+'Biz DRENE'!CE19</f>
        <v>0</v>
      </c>
      <c r="CF69" s="70">
        <f>'2M - SGS'!CF19+'Biz DRENE'!CF19</f>
        <v>0</v>
      </c>
      <c r="CG69" s="70">
        <f>'2M - SGS'!CG19+'Biz DRENE'!CG19</f>
        <v>0</v>
      </c>
      <c r="CH69" s="70">
        <f>'2M - SGS'!CH19+'Biz DRENE'!CH19</f>
        <v>0</v>
      </c>
    </row>
    <row r="70" spans="2:87" x14ac:dyDescent="0.3">
      <c r="B70" s="60" t="s">
        <v>31</v>
      </c>
      <c r="C70" s="70">
        <f>'3M - LGS'!C19+'Biz DRENE'!C37</f>
        <v>0</v>
      </c>
      <c r="D70" s="70">
        <f>'3M - LGS'!D19+'Biz DRENE'!D37</f>
        <v>264212.65526896005</v>
      </c>
      <c r="E70" s="70">
        <f>'3M - LGS'!E19+'Biz DRENE'!E37</f>
        <v>3138455.7396663958</v>
      </c>
      <c r="F70" s="70">
        <f>'3M - LGS'!F19+'Biz DRENE'!F37</f>
        <v>3414477.4345932971</v>
      </c>
      <c r="G70" s="70">
        <f>'3M - LGS'!G19+'Biz DRENE'!G37</f>
        <v>9462726.7747274917</v>
      </c>
      <c r="H70" s="70">
        <f>'3M - LGS'!H19+'Biz DRENE'!H37</f>
        <v>2483016.147742263</v>
      </c>
      <c r="I70" s="70">
        <f>'3M - LGS'!I19+'Biz DRENE'!I37</f>
        <v>2916666.0689794826</v>
      </c>
      <c r="J70" s="70">
        <f>'3M - LGS'!J19+'Biz DRENE'!J37</f>
        <v>3020135.4479838265</v>
      </c>
      <c r="K70" s="70">
        <f>'3M - LGS'!K19+'Biz DRENE'!K37</f>
        <v>3433436.8631973057</v>
      </c>
      <c r="L70" s="70">
        <f>'3M - LGS'!L19+'Biz DRENE'!L37</f>
        <v>6824625.3927764818</v>
      </c>
      <c r="M70" s="70">
        <f>'3M - LGS'!M19+'Biz DRENE'!M37</f>
        <v>4380842.0992036695</v>
      </c>
      <c r="N70" s="70">
        <f>'3M - LGS'!N19+'Biz DRENE'!N37</f>
        <v>15311238.719994266</v>
      </c>
      <c r="O70" s="70">
        <f>'3M - LGS'!O19+'Biz DRENE'!O37</f>
        <v>0</v>
      </c>
      <c r="P70" s="70">
        <f>'3M - LGS'!P19+'Biz DRENE'!P37</f>
        <v>0</v>
      </c>
      <c r="Q70" s="70">
        <f>'3M - LGS'!Q19+'Biz DRENE'!Q37</f>
        <v>0</v>
      </c>
      <c r="R70" s="70">
        <f>'3M - LGS'!R19+'Biz DRENE'!R37</f>
        <v>0</v>
      </c>
      <c r="S70" s="70">
        <f>'3M - LGS'!S19+'Biz DRENE'!S37</f>
        <v>0</v>
      </c>
      <c r="T70" s="70">
        <f>'3M - LGS'!T19+'Biz DRENE'!T37</f>
        <v>0</v>
      </c>
      <c r="U70" s="70">
        <f>'3M - LGS'!U19+'Biz DRENE'!U37</f>
        <v>0</v>
      </c>
      <c r="V70" s="70">
        <f>'3M - LGS'!V19+'Biz DRENE'!V37</f>
        <v>0</v>
      </c>
      <c r="W70" s="70">
        <f>'3M - LGS'!W19+'Biz DRENE'!W37</f>
        <v>0</v>
      </c>
      <c r="X70" s="70">
        <f>'3M - LGS'!X19+'Biz DRENE'!X37</f>
        <v>0</v>
      </c>
      <c r="Y70" s="70">
        <f>'3M - LGS'!Y19+'Biz DRENE'!Y37</f>
        <v>0</v>
      </c>
      <c r="Z70" s="70">
        <f>'3M - LGS'!Z19+'Biz DRENE'!Z37</f>
        <v>0</v>
      </c>
      <c r="AA70" s="70">
        <f>'3M - LGS'!AA19+'Biz DRENE'!AA37</f>
        <v>0</v>
      </c>
      <c r="AB70" s="70">
        <f>'3M - LGS'!AB19+'Biz DRENE'!AB37</f>
        <v>0</v>
      </c>
      <c r="AC70" s="70">
        <f>'3M - LGS'!AC19+'Biz DRENE'!AC37</f>
        <v>0</v>
      </c>
      <c r="AD70" s="70">
        <f>'3M - LGS'!AD19+'Biz DRENE'!AD37</f>
        <v>0</v>
      </c>
      <c r="AE70" s="70">
        <f>'3M - LGS'!AE19+'Biz DRENE'!AE37</f>
        <v>0</v>
      </c>
      <c r="AF70" s="70">
        <f>'3M - LGS'!AF19+'Biz DRENE'!AF37</f>
        <v>0</v>
      </c>
      <c r="AG70" s="70">
        <f>'3M - LGS'!AG19+'Biz DRENE'!AG37</f>
        <v>0</v>
      </c>
      <c r="AH70" s="70">
        <f>'3M - LGS'!AH19+'Biz DRENE'!AH37</f>
        <v>0</v>
      </c>
      <c r="AI70" s="70">
        <f>'3M - LGS'!AI19+'Biz DRENE'!AI37</f>
        <v>0</v>
      </c>
      <c r="AJ70" s="70">
        <f>'3M - LGS'!AJ19+'Biz DRENE'!AJ37</f>
        <v>0</v>
      </c>
      <c r="AK70" s="70">
        <f>'3M - LGS'!AK19+'Biz DRENE'!AK37</f>
        <v>0</v>
      </c>
      <c r="AL70" s="70">
        <f>'3M - LGS'!AL19+'Biz DRENE'!AL37</f>
        <v>0</v>
      </c>
      <c r="AM70" s="70">
        <f>'3M - LGS'!AM19+'Biz DRENE'!AM37</f>
        <v>0</v>
      </c>
      <c r="AN70" s="70">
        <f>'3M - LGS'!AN19+'Biz DRENE'!AN37</f>
        <v>0</v>
      </c>
      <c r="AO70" s="70">
        <f>'3M - LGS'!AO19+'Biz DRENE'!AO37</f>
        <v>0</v>
      </c>
      <c r="AP70" s="70">
        <f>'3M - LGS'!AP19+'Biz DRENE'!AP37</f>
        <v>0</v>
      </c>
      <c r="AQ70" s="70">
        <f>'3M - LGS'!AQ19+'Biz DRENE'!AQ37</f>
        <v>0</v>
      </c>
      <c r="AR70" s="70">
        <f>'3M - LGS'!AR19+'Biz DRENE'!AR37</f>
        <v>0</v>
      </c>
      <c r="AS70" s="70">
        <f>'3M - LGS'!AS19+'Biz DRENE'!AS37</f>
        <v>0</v>
      </c>
      <c r="AT70" s="70">
        <f>'3M - LGS'!AT19+'Biz DRENE'!AT37</f>
        <v>0</v>
      </c>
      <c r="AU70" s="70">
        <f>'3M - LGS'!AU19+'Biz DRENE'!AU37</f>
        <v>0</v>
      </c>
      <c r="AV70" s="70">
        <f>'3M - LGS'!AV19+'Biz DRENE'!AV37</f>
        <v>0</v>
      </c>
      <c r="AW70" s="70">
        <f>'3M - LGS'!AW19+'Biz DRENE'!AW37</f>
        <v>0</v>
      </c>
      <c r="AX70" s="70">
        <f>'3M - LGS'!AX19+'Biz DRENE'!AX37</f>
        <v>0</v>
      </c>
      <c r="AY70" s="70">
        <f>'3M - LGS'!AY19+'Biz DRENE'!AY37</f>
        <v>0</v>
      </c>
      <c r="AZ70" s="70">
        <f>'3M - LGS'!AZ19+'Biz DRENE'!AZ37</f>
        <v>0</v>
      </c>
      <c r="BA70" s="70">
        <f>'3M - LGS'!BA19+'Biz DRENE'!BA37</f>
        <v>0</v>
      </c>
      <c r="BB70" s="70">
        <f>'3M - LGS'!BB19+'Biz DRENE'!BB37</f>
        <v>0</v>
      </c>
      <c r="BC70" s="70">
        <f>'3M - LGS'!BC19+'Biz DRENE'!BC37</f>
        <v>0</v>
      </c>
      <c r="BD70" s="70">
        <f>'3M - LGS'!BD19+'Biz DRENE'!BD37</f>
        <v>0</v>
      </c>
      <c r="BE70" s="70">
        <f>'3M - LGS'!BE19+'Biz DRENE'!BE37</f>
        <v>0</v>
      </c>
      <c r="BF70" s="70">
        <f>'3M - LGS'!BF19+'Biz DRENE'!BF37</f>
        <v>0</v>
      </c>
      <c r="BG70" s="70">
        <f>'3M - LGS'!BG19+'Biz DRENE'!BG37</f>
        <v>0</v>
      </c>
      <c r="BH70" s="70">
        <f>'3M - LGS'!BH19+'Biz DRENE'!BH37</f>
        <v>0</v>
      </c>
      <c r="BI70" s="70">
        <f>'3M - LGS'!BI19+'Biz DRENE'!BI37</f>
        <v>0</v>
      </c>
      <c r="BJ70" s="70">
        <f>'3M - LGS'!BJ19+'Biz DRENE'!BJ37</f>
        <v>0</v>
      </c>
      <c r="BK70" s="70">
        <f>'3M - LGS'!BK19+'Biz DRENE'!BK37</f>
        <v>0</v>
      </c>
      <c r="BL70" s="70">
        <f>'3M - LGS'!BL19+'Biz DRENE'!BL37</f>
        <v>0</v>
      </c>
      <c r="BM70" s="70">
        <f>'3M - LGS'!BM19+'Biz DRENE'!BM37</f>
        <v>0</v>
      </c>
      <c r="BN70" s="70">
        <f>'3M - LGS'!BN19+'Biz DRENE'!BN37</f>
        <v>0</v>
      </c>
      <c r="BO70" s="70">
        <f>'3M - LGS'!BO19+'Biz DRENE'!BO37</f>
        <v>0</v>
      </c>
      <c r="BP70" s="70">
        <f>'3M - LGS'!BP19+'Biz DRENE'!BP37</f>
        <v>0</v>
      </c>
      <c r="BQ70" s="70">
        <f>'3M - LGS'!BQ19+'Biz DRENE'!BQ37</f>
        <v>0</v>
      </c>
      <c r="BR70" s="70">
        <f>'3M - LGS'!BR19+'Biz DRENE'!BR37</f>
        <v>0</v>
      </c>
      <c r="BS70" s="70">
        <f>'3M - LGS'!BS19+'Biz DRENE'!BS37</f>
        <v>0</v>
      </c>
      <c r="BT70" s="70">
        <f>'3M - LGS'!BT19+'Biz DRENE'!BT37</f>
        <v>0</v>
      </c>
      <c r="BU70" s="70">
        <f>'3M - LGS'!BU19+'Biz DRENE'!BU37</f>
        <v>0</v>
      </c>
      <c r="BV70" s="70">
        <f>'3M - LGS'!BV19+'Biz DRENE'!BV37</f>
        <v>0</v>
      </c>
      <c r="BW70" s="70">
        <f>'3M - LGS'!BW19+'Biz DRENE'!BW37</f>
        <v>0</v>
      </c>
      <c r="BX70" s="70">
        <f>'3M - LGS'!BX19+'Biz DRENE'!BX37</f>
        <v>0</v>
      </c>
      <c r="BY70" s="70">
        <f>'3M - LGS'!BY19+'Biz DRENE'!BY37</f>
        <v>0</v>
      </c>
      <c r="BZ70" s="70">
        <f>'3M - LGS'!BZ19+'Biz DRENE'!BZ37</f>
        <v>0</v>
      </c>
      <c r="CA70" s="70">
        <f>'3M - LGS'!CA19+'Biz DRENE'!CA37</f>
        <v>0</v>
      </c>
      <c r="CB70" s="70">
        <f>'3M - LGS'!CB19+'Biz DRENE'!CB37</f>
        <v>0</v>
      </c>
      <c r="CC70" s="70">
        <f>'3M - LGS'!CC19+'Biz DRENE'!CC37</f>
        <v>0</v>
      </c>
      <c r="CD70" s="70">
        <f>'3M - LGS'!CD19+'Biz DRENE'!CD37</f>
        <v>0</v>
      </c>
      <c r="CE70" s="70">
        <f>'3M - LGS'!CE19+'Biz DRENE'!CE37</f>
        <v>0</v>
      </c>
      <c r="CF70" s="70">
        <f>'3M - LGS'!CF19+'Biz DRENE'!CF37</f>
        <v>0</v>
      </c>
      <c r="CG70" s="70">
        <f>'3M - LGS'!CG19+'Biz DRENE'!CG37</f>
        <v>0</v>
      </c>
      <c r="CH70" s="70">
        <f>'3M - LGS'!CH19+'Biz DRENE'!CH37</f>
        <v>0</v>
      </c>
    </row>
    <row r="71" spans="2:87" x14ac:dyDescent="0.3">
      <c r="B71" s="60" t="s">
        <v>32</v>
      </c>
      <c r="C71" s="70">
        <f>'4M - SPS'!C19+'Biz DRENE'!C55</f>
        <v>0</v>
      </c>
      <c r="D71" s="70">
        <f>'4M - SPS'!D19+'Biz DRENE'!D55</f>
        <v>604155.87539517472</v>
      </c>
      <c r="E71" s="70">
        <f>'4M - SPS'!E19+'Biz DRENE'!E55</f>
        <v>136096.52194957243</v>
      </c>
      <c r="F71" s="70">
        <f>'4M - SPS'!F19+'Biz DRENE'!F55</f>
        <v>919753.14222656004</v>
      </c>
      <c r="G71" s="70">
        <f>'4M - SPS'!G19+'Biz DRENE'!G55</f>
        <v>1003542.2377760441</v>
      </c>
      <c r="H71" s="70">
        <f>'4M - SPS'!H19+'Biz DRENE'!H55</f>
        <v>359243.39431660448</v>
      </c>
      <c r="I71" s="70">
        <f>'4M - SPS'!I19+'Biz DRENE'!I55</f>
        <v>541244.07238950022</v>
      </c>
      <c r="J71" s="70">
        <f>'4M - SPS'!J19+'Biz DRENE'!J55</f>
        <v>1258159.877508455</v>
      </c>
      <c r="K71" s="70">
        <f>'4M - SPS'!K19+'Biz DRENE'!K55</f>
        <v>1997909.0464772594</v>
      </c>
      <c r="L71" s="70">
        <f>'4M - SPS'!L19+'Biz DRENE'!L55</f>
        <v>1252695.1646629833</v>
      </c>
      <c r="M71" s="70">
        <f>'4M - SPS'!M19+'Biz DRENE'!M55</f>
        <v>324618.74791933398</v>
      </c>
      <c r="N71" s="70">
        <f>'4M - SPS'!N19+'Biz DRENE'!N55</f>
        <v>8535094.3929066621</v>
      </c>
      <c r="O71" s="70">
        <f>'4M - SPS'!O19+'Biz DRENE'!O55</f>
        <v>0</v>
      </c>
      <c r="P71" s="70">
        <f>'4M - SPS'!P19+'Biz DRENE'!P55</f>
        <v>0</v>
      </c>
      <c r="Q71" s="70">
        <f>'4M - SPS'!Q19+'Biz DRENE'!Q55</f>
        <v>0</v>
      </c>
      <c r="R71" s="70">
        <f>'4M - SPS'!R19+'Biz DRENE'!R55</f>
        <v>0</v>
      </c>
      <c r="S71" s="70">
        <f>'4M - SPS'!S19+'Biz DRENE'!S55</f>
        <v>0</v>
      </c>
      <c r="T71" s="70">
        <f>'4M - SPS'!T19+'Biz DRENE'!T55</f>
        <v>0</v>
      </c>
      <c r="U71" s="70">
        <f>'4M - SPS'!U19+'Biz DRENE'!U55</f>
        <v>0</v>
      </c>
      <c r="V71" s="70">
        <f>'4M - SPS'!V19+'Biz DRENE'!V55</f>
        <v>0</v>
      </c>
      <c r="W71" s="70">
        <f>'4M - SPS'!W19+'Biz DRENE'!W55</f>
        <v>0</v>
      </c>
      <c r="X71" s="70">
        <f>'4M - SPS'!X19+'Biz DRENE'!X55</f>
        <v>0</v>
      </c>
      <c r="Y71" s="70">
        <f>'4M - SPS'!Y19+'Biz DRENE'!Y55</f>
        <v>0</v>
      </c>
      <c r="Z71" s="70">
        <f>'4M - SPS'!Z19+'Biz DRENE'!Z55</f>
        <v>0</v>
      </c>
      <c r="AA71" s="70">
        <f>'4M - SPS'!AA19+'Biz DRENE'!AA55</f>
        <v>0</v>
      </c>
      <c r="AB71" s="70">
        <f>'4M - SPS'!AB19+'Biz DRENE'!AB55</f>
        <v>0</v>
      </c>
      <c r="AC71" s="70">
        <f>'4M - SPS'!AC19+'Biz DRENE'!AC55</f>
        <v>0</v>
      </c>
      <c r="AD71" s="70">
        <f>'4M - SPS'!AD19+'Biz DRENE'!AD55</f>
        <v>0</v>
      </c>
      <c r="AE71" s="70">
        <f>'4M - SPS'!AE19+'Biz DRENE'!AE55</f>
        <v>0</v>
      </c>
      <c r="AF71" s="70">
        <f>'4M - SPS'!AF19+'Biz DRENE'!AF55</f>
        <v>0</v>
      </c>
      <c r="AG71" s="70">
        <f>'4M - SPS'!AG19+'Biz DRENE'!AG55</f>
        <v>0</v>
      </c>
      <c r="AH71" s="70">
        <f>'4M - SPS'!AH19+'Biz DRENE'!AH55</f>
        <v>0</v>
      </c>
      <c r="AI71" s="70">
        <f>'4M - SPS'!AI19+'Biz DRENE'!AI55</f>
        <v>0</v>
      </c>
      <c r="AJ71" s="70">
        <f>'4M - SPS'!AJ19+'Biz DRENE'!AJ55</f>
        <v>0</v>
      </c>
      <c r="AK71" s="70">
        <f>'4M - SPS'!AK19+'Biz DRENE'!AK55</f>
        <v>0</v>
      </c>
      <c r="AL71" s="70">
        <f>'4M - SPS'!AL19+'Biz DRENE'!AL55</f>
        <v>0</v>
      </c>
      <c r="AM71" s="70">
        <f>'4M - SPS'!AM19+'Biz DRENE'!AM55</f>
        <v>0</v>
      </c>
      <c r="AN71" s="70">
        <f>'4M - SPS'!AN19+'Biz DRENE'!AN55</f>
        <v>0</v>
      </c>
      <c r="AO71" s="70">
        <f>'4M - SPS'!AO19+'Biz DRENE'!AO55</f>
        <v>0</v>
      </c>
      <c r="AP71" s="70">
        <f>'4M - SPS'!AP19+'Biz DRENE'!AP55</f>
        <v>0</v>
      </c>
      <c r="AQ71" s="70">
        <f>'4M - SPS'!AQ19+'Biz DRENE'!AQ55</f>
        <v>0</v>
      </c>
      <c r="AR71" s="70">
        <f>'4M - SPS'!AR19+'Biz DRENE'!AR55</f>
        <v>0</v>
      </c>
      <c r="AS71" s="70">
        <f>'4M - SPS'!AS19+'Biz DRENE'!AS55</f>
        <v>0</v>
      </c>
      <c r="AT71" s="70">
        <f>'4M - SPS'!AT19+'Biz DRENE'!AT55</f>
        <v>0</v>
      </c>
      <c r="AU71" s="70">
        <f>'4M - SPS'!AU19+'Biz DRENE'!AU55</f>
        <v>0</v>
      </c>
      <c r="AV71" s="70">
        <f>'4M - SPS'!AV19+'Biz DRENE'!AV55</f>
        <v>0</v>
      </c>
      <c r="AW71" s="70">
        <f>'4M - SPS'!AW19+'Biz DRENE'!AW55</f>
        <v>0</v>
      </c>
      <c r="AX71" s="70">
        <f>'4M - SPS'!AX19+'Biz DRENE'!AX55</f>
        <v>0</v>
      </c>
      <c r="AY71" s="70">
        <f>'4M - SPS'!AY19+'Biz DRENE'!AY55</f>
        <v>0</v>
      </c>
      <c r="AZ71" s="70">
        <f>'4M - SPS'!AZ19+'Biz DRENE'!AZ55</f>
        <v>0</v>
      </c>
      <c r="BA71" s="70">
        <f>'4M - SPS'!BA19+'Biz DRENE'!BA55</f>
        <v>0</v>
      </c>
      <c r="BB71" s="70">
        <f>'4M - SPS'!BB19+'Biz DRENE'!BB55</f>
        <v>0</v>
      </c>
      <c r="BC71" s="70">
        <f>'4M - SPS'!BC19+'Biz DRENE'!BC55</f>
        <v>0</v>
      </c>
      <c r="BD71" s="70">
        <f>'4M - SPS'!BD19+'Biz DRENE'!BD55</f>
        <v>0</v>
      </c>
      <c r="BE71" s="70">
        <f>'4M - SPS'!BE19+'Biz DRENE'!BE55</f>
        <v>0</v>
      </c>
      <c r="BF71" s="70">
        <f>'4M - SPS'!BF19+'Biz DRENE'!BF55</f>
        <v>0</v>
      </c>
      <c r="BG71" s="70">
        <f>'4M - SPS'!BG19+'Biz DRENE'!BG55</f>
        <v>0</v>
      </c>
      <c r="BH71" s="70">
        <f>'4M - SPS'!BH19+'Biz DRENE'!BH55</f>
        <v>0</v>
      </c>
      <c r="BI71" s="70">
        <f>'4M - SPS'!BI19+'Biz DRENE'!BI55</f>
        <v>0</v>
      </c>
      <c r="BJ71" s="70">
        <f>'4M - SPS'!BJ19+'Biz DRENE'!BJ55</f>
        <v>0</v>
      </c>
      <c r="BK71" s="70">
        <f>'4M - SPS'!BK19+'Biz DRENE'!BK55</f>
        <v>0</v>
      </c>
      <c r="BL71" s="70">
        <f>'4M - SPS'!BL19+'Biz DRENE'!BL55</f>
        <v>0</v>
      </c>
      <c r="BM71" s="70">
        <f>'4M - SPS'!BM19+'Biz DRENE'!BM55</f>
        <v>0</v>
      </c>
      <c r="BN71" s="70">
        <f>'4M - SPS'!BN19+'Biz DRENE'!BN55</f>
        <v>0</v>
      </c>
      <c r="BO71" s="70">
        <f>'4M - SPS'!BO19+'Biz DRENE'!BO55</f>
        <v>0</v>
      </c>
      <c r="BP71" s="70">
        <f>'4M - SPS'!BP19+'Biz DRENE'!BP55</f>
        <v>0</v>
      </c>
      <c r="BQ71" s="70">
        <f>'4M - SPS'!BQ19+'Biz DRENE'!BQ55</f>
        <v>0</v>
      </c>
      <c r="BR71" s="70">
        <f>'4M - SPS'!BR19+'Biz DRENE'!BR55</f>
        <v>0</v>
      </c>
      <c r="BS71" s="70">
        <f>'4M - SPS'!BS19+'Biz DRENE'!BS55</f>
        <v>0</v>
      </c>
      <c r="BT71" s="70">
        <f>'4M - SPS'!BT19+'Biz DRENE'!BT55</f>
        <v>0</v>
      </c>
      <c r="BU71" s="70">
        <f>'4M - SPS'!BU19+'Biz DRENE'!BU55</f>
        <v>0</v>
      </c>
      <c r="BV71" s="70">
        <f>'4M - SPS'!BV19+'Biz DRENE'!BV55</f>
        <v>0</v>
      </c>
      <c r="BW71" s="70">
        <f>'4M - SPS'!BW19+'Biz DRENE'!BW55</f>
        <v>0</v>
      </c>
      <c r="BX71" s="70">
        <f>'4M - SPS'!BX19+'Biz DRENE'!BX55</f>
        <v>0</v>
      </c>
      <c r="BY71" s="70">
        <f>'4M - SPS'!BY19+'Biz DRENE'!BY55</f>
        <v>0</v>
      </c>
      <c r="BZ71" s="70">
        <f>'4M - SPS'!BZ19+'Biz DRENE'!BZ55</f>
        <v>0</v>
      </c>
      <c r="CA71" s="70">
        <f>'4M - SPS'!CA19+'Biz DRENE'!CA55</f>
        <v>0</v>
      </c>
      <c r="CB71" s="70">
        <f>'4M - SPS'!CB19+'Biz DRENE'!CB55</f>
        <v>0</v>
      </c>
      <c r="CC71" s="70">
        <f>'4M - SPS'!CC19+'Biz DRENE'!CC55</f>
        <v>0</v>
      </c>
      <c r="CD71" s="70">
        <f>'4M - SPS'!CD19+'Biz DRENE'!CD55</f>
        <v>0</v>
      </c>
      <c r="CE71" s="70">
        <f>'4M - SPS'!CE19+'Biz DRENE'!CE55</f>
        <v>0</v>
      </c>
      <c r="CF71" s="70">
        <f>'4M - SPS'!CF19+'Biz DRENE'!CF55</f>
        <v>0</v>
      </c>
      <c r="CG71" s="70">
        <f>'4M - SPS'!CG19+'Biz DRENE'!CG55</f>
        <v>0</v>
      </c>
      <c r="CH71" s="70">
        <f>'4M - SPS'!CH19+'Biz DRENE'!CH55</f>
        <v>0</v>
      </c>
    </row>
    <row r="72" spans="2:87" ht="15" thickBot="1" x14ac:dyDescent="0.35">
      <c r="B72" s="36" t="s">
        <v>33</v>
      </c>
      <c r="C72" s="80">
        <f>'11M - LPS'!C19+'Biz DRENE'!C73</f>
        <v>0</v>
      </c>
      <c r="D72" s="80">
        <f>'11M - LPS'!D19+'Biz DRENE'!D73</f>
        <v>0</v>
      </c>
      <c r="E72" s="80">
        <f>'11M - LPS'!E19+'Biz DRENE'!E73</f>
        <v>109507.29988320002</v>
      </c>
      <c r="F72" s="80">
        <f>'11M - LPS'!F19+'Biz DRENE'!F73</f>
        <v>0</v>
      </c>
      <c r="G72" s="80">
        <f>'11M - LPS'!G19+'Biz DRENE'!G73</f>
        <v>48621.889440000006</v>
      </c>
      <c r="H72" s="80">
        <f>'11M - LPS'!H19+'Biz DRENE'!H73</f>
        <v>802283.76159813162</v>
      </c>
      <c r="I72" s="80">
        <f>'11M - LPS'!I19+'Biz DRENE'!I73</f>
        <v>-3815.3234347122652</v>
      </c>
      <c r="J72" s="80">
        <f>'11M - LPS'!J19+'Biz DRENE'!J73</f>
        <v>193850.00341291245</v>
      </c>
      <c r="K72" s="80">
        <f>'11M - LPS'!K19+'Biz DRENE'!K73</f>
        <v>237756.11574209612</v>
      </c>
      <c r="L72" s="80">
        <f>'11M - LPS'!L19+'Biz DRENE'!L73</f>
        <v>28928.297412000007</v>
      </c>
      <c r="M72" s="80">
        <f>'11M - LPS'!M19+'Biz DRENE'!M73</f>
        <v>0</v>
      </c>
      <c r="N72" s="80">
        <f>'11M - LPS'!N19+'Biz DRENE'!N73</f>
        <v>3622848.1139398329</v>
      </c>
      <c r="O72" s="80">
        <f>'11M - LPS'!O19+'Biz DRENE'!O73</f>
        <v>0</v>
      </c>
      <c r="P72" s="80">
        <f>'11M - LPS'!P19+'Biz DRENE'!P73</f>
        <v>0</v>
      </c>
      <c r="Q72" s="80">
        <f>'11M - LPS'!Q19+'Biz DRENE'!Q73</f>
        <v>0</v>
      </c>
      <c r="R72" s="80">
        <f>'11M - LPS'!R19+'Biz DRENE'!R73</f>
        <v>0</v>
      </c>
      <c r="S72" s="80">
        <f>'11M - LPS'!S19+'Biz DRENE'!S73</f>
        <v>0</v>
      </c>
      <c r="T72" s="80">
        <f>'11M - LPS'!T19+'Biz DRENE'!T73</f>
        <v>0</v>
      </c>
      <c r="U72" s="80">
        <f>'11M - LPS'!U19+'Biz DRENE'!U73</f>
        <v>0</v>
      </c>
      <c r="V72" s="80">
        <f>'11M - LPS'!V19+'Biz DRENE'!V73</f>
        <v>0</v>
      </c>
      <c r="W72" s="80">
        <f>'11M - LPS'!W19+'Biz DRENE'!W73</f>
        <v>0</v>
      </c>
      <c r="X72" s="80">
        <f>'11M - LPS'!X19+'Biz DRENE'!X73</f>
        <v>0</v>
      </c>
      <c r="Y72" s="80">
        <f>'11M - LPS'!Y19+'Biz DRENE'!Y73</f>
        <v>0</v>
      </c>
      <c r="Z72" s="80">
        <f>'11M - LPS'!Z19+'Biz DRENE'!Z73</f>
        <v>0</v>
      </c>
      <c r="AA72" s="80">
        <f>'11M - LPS'!AA19+'Biz DRENE'!AA73</f>
        <v>0</v>
      </c>
      <c r="AB72" s="80">
        <f>'11M - LPS'!AB19+'Biz DRENE'!AB73</f>
        <v>0</v>
      </c>
      <c r="AC72" s="80">
        <f>'11M - LPS'!AC19+'Biz DRENE'!AC73</f>
        <v>0</v>
      </c>
      <c r="AD72" s="80">
        <f>'11M - LPS'!AD19+'Biz DRENE'!AD73</f>
        <v>0</v>
      </c>
      <c r="AE72" s="80">
        <f>'11M - LPS'!AE19+'Biz DRENE'!AE73</f>
        <v>0</v>
      </c>
      <c r="AF72" s="80">
        <f>'11M - LPS'!AF19+'Biz DRENE'!AF73</f>
        <v>0</v>
      </c>
      <c r="AG72" s="80">
        <f>'11M - LPS'!AG19+'Biz DRENE'!AG73</f>
        <v>0</v>
      </c>
      <c r="AH72" s="80">
        <f>'11M - LPS'!AH19+'Biz DRENE'!AH73</f>
        <v>0</v>
      </c>
      <c r="AI72" s="80">
        <f>'11M - LPS'!AI19+'Biz DRENE'!AI73</f>
        <v>0</v>
      </c>
      <c r="AJ72" s="80">
        <f>'11M - LPS'!AJ19+'Biz DRENE'!AJ73</f>
        <v>0</v>
      </c>
      <c r="AK72" s="80">
        <f>'11M - LPS'!AK19+'Biz DRENE'!AK73</f>
        <v>0</v>
      </c>
      <c r="AL72" s="80">
        <f>'11M - LPS'!AL19+'Biz DRENE'!AL73</f>
        <v>0</v>
      </c>
      <c r="AM72" s="80">
        <f>'11M - LPS'!AM19+'Biz DRENE'!AM73</f>
        <v>0</v>
      </c>
      <c r="AN72" s="80">
        <f>'11M - LPS'!AN19+'Biz DRENE'!AN73</f>
        <v>0</v>
      </c>
      <c r="AO72" s="80">
        <f>'11M - LPS'!AO19+'Biz DRENE'!AO73</f>
        <v>0</v>
      </c>
      <c r="AP72" s="80">
        <f>'11M - LPS'!AP19+'Biz DRENE'!AP73</f>
        <v>0</v>
      </c>
      <c r="AQ72" s="80">
        <f>'11M - LPS'!AQ19+'Biz DRENE'!AQ73</f>
        <v>0</v>
      </c>
      <c r="AR72" s="80">
        <f>'11M - LPS'!AR19+'Biz DRENE'!AR73</f>
        <v>0</v>
      </c>
      <c r="AS72" s="80">
        <f>'11M - LPS'!AS19+'Biz DRENE'!AS73</f>
        <v>0</v>
      </c>
      <c r="AT72" s="80">
        <f>'11M - LPS'!AT19+'Biz DRENE'!AT73</f>
        <v>0</v>
      </c>
      <c r="AU72" s="80">
        <f>'11M - LPS'!AU19+'Biz DRENE'!AU73</f>
        <v>0</v>
      </c>
      <c r="AV72" s="80">
        <f>'11M - LPS'!AV19+'Biz DRENE'!AV73</f>
        <v>0</v>
      </c>
      <c r="AW72" s="80">
        <f>'11M - LPS'!AW19+'Biz DRENE'!AW73</f>
        <v>0</v>
      </c>
      <c r="AX72" s="80">
        <f>'11M - LPS'!AX19+'Biz DRENE'!AX73</f>
        <v>0</v>
      </c>
      <c r="AY72" s="80">
        <f>'11M - LPS'!AY19+'Biz DRENE'!AY73</f>
        <v>0</v>
      </c>
      <c r="AZ72" s="80">
        <f>'11M - LPS'!AZ19+'Biz DRENE'!AZ73</f>
        <v>0</v>
      </c>
      <c r="BA72" s="80">
        <f>'11M - LPS'!BA19+'Biz DRENE'!BA73</f>
        <v>0</v>
      </c>
      <c r="BB72" s="80">
        <f>'11M - LPS'!BB19+'Biz DRENE'!BB73</f>
        <v>0</v>
      </c>
      <c r="BC72" s="80">
        <f>'11M - LPS'!BC19+'Biz DRENE'!BC73</f>
        <v>0</v>
      </c>
      <c r="BD72" s="80">
        <f>'11M - LPS'!BD19+'Biz DRENE'!BD73</f>
        <v>0</v>
      </c>
      <c r="BE72" s="80">
        <f>'11M - LPS'!BE19+'Biz DRENE'!BE73</f>
        <v>0</v>
      </c>
      <c r="BF72" s="80">
        <f>'11M - LPS'!BF19+'Biz DRENE'!BF73</f>
        <v>0</v>
      </c>
      <c r="BG72" s="80">
        <f>'11M - LPS'!BG19+'Biz DRENE'!BG73</f>
        <v>0</v>
      </c>
      <c r="BH72" s="80">
        <f>'11M - LPS'!BH19+'Biz DRENE'!BH73</f>
        <v>0</v>
      </c>
      <c r="BI72" s="80">
        <f>'11M - LPS'!BI19+'Biz DRENE'!BI73</f>
        <v>0</v>
      </c>
      <c r="BJ72" s="80">
        <f>'11M - LPS'!BJ19+'Biz DRENE'!BJ73</f>
        <v>0</v>
      </c>
      <c r="BK72" s="80">
        <f>'11M - LPS'!BK19+'Biz DRENE'!BK73</f>
        <v>0</v>
      </c>
      <c r="BL72" s="80">
        <f>'11M - LPS'!BL19+'Biz DRENE'!BL73</f>
        <v>0</v>
      </c>
      <c r="BM72" s="80">
        <f>'11M - LPS'!BM19+'Biz DRENE'!BM73</f>
        <v>0</v>
      </c>
      <c r="BN72" s="80">
        <f>'11M - LPS'!BN19+'Biz DRENE'!BN73</f>
        <v>0</v>
      </c>
      <c r="BO72" s="80">
        <f>'11M - LPS'!BO19+'Biz DRENE'!BO73</f>
        <v>0</v>
      </c>
      <c r="BP72" s="80">
        <f>'11M - LPS'!BP19+'Biz DRENE'!BP73</f>
        <v>0</v>
      </c>
      <c r="BQ72" s="80">
        <f>'11M - LPS'!BQ19+'Biz DRENE'!BQ73</f>
        <v>0</v>
      </c>
      <c r="BR72" s="80">
        <f>'11M - LPS'!BR19+'Biz DRENE'!BR73</f>
        <v>0</v>
      </c>
      <c r="BS72" s="80">
        <f>'11M - LPS'!BS19+'Biz DRENE'!BS73</f>
        <v>0</v>
      </c>
      <c r="BT72" s="80">
        <f>'11M - LPS'!BT19+'Biz DRENE'!BT73</f>
        <v>0</v>
      </c>
      <c r="BU72" s="80">
        <f>'11M - LPS'!BU19+'Biz DRENE'!BU73</f>
        <v>0</v>
      </c>
      <c r="BV72" s="80">
        <f>'11M - LPS'!BV19+'Biz DRENE'!BV73</f>
        <v>0</v>
      </c>
      <c r="BW72" s="80">
        <f>'11M - LPS'!BW19+'Biz DRENE'!BW73</f>
        <v>0</v>
      </c>
      <c r="BX72" s="80">
        <f>'11M - LPS'!BX19+'Biz DRENE'!BX73</f>
        <v>0</v>
      </c>
      <c r="BY72" s="80">
        <f>'11M - LPS'!BY19+'Biz DRENE'!BY73</f>
        <v>0</v>
      </c>
      <c r="BZ72" s="80">
        <f>'11M - LPS'!BZ19+'Biz DRENE'!BZ73</f>
        <v>0</v>
      </c>
      <c r="CA72" s="80">
        <f>'11M - LPS'!CA19+'Biz DRENE'!CA73</f>
        <v>0</v>
      </c>
      <c r="CB72" s="80">
        <f>'11M - LPS'!CB19+'Biz DRENE'!CB73</f>
        <v>0</v>
      </c>
      <c r="CC72" s="80">
        <f>'11M - LPS'!CC19+'Biz DRENE'!CC73</f>
        <v>0</v>
      </c>
      <c r="CD72" s="80">
        <f>'11M - LPS'!CD19+'Biz DRENE'!CD73</f>
        <v>0</v>
      </c>
      <c r="CE72" s="80">
        <f>'11M - LPS'!CE19+'Biz DRENE'!CE73</f>
        <v>0</v>
      </c>
      <c r="CF72" s="80">
        <f>'11M - LPS'!CF19+'Biz DRENE'!CF73</f>
        <v>0</v>
      </c>
      <c r="CG72" s="80">
        <f>'11M - LPS'!CG19+'Biz DRENE'!CG73</f>
        <v>0</v>
      </c>
      <c r="CH72" s="80">
        <f>'11M - LPS'!CH19+'Biz DRENE'!CH73</f>
        <v>0</v>
      </c>
    </row>
    <row r="73" spans="2:87" ht="15" thickBot="1" x14ac:dyDescent="0.35">
      <c r="B73" s="61" t="s">
        <v>34</v>
      </c>
      <c r="C73" s="81">
        <f>SUM(C68:C72)</f>
        <v>-355732.85860542778</v>
      </c>
      <c r="D73" s="82">
        <f t="shared" ref="D73:BO73" si="80">SUM(D68:D72)</f>
        <v>3263891.0835860288</v>
      </c>
      <c r="E73" s="82">
        <f t="shared" si="80"/>
        <v>8425772.6468313374</v>
      </c>
      <c r="F73" s="82">
        <f t="shared" si="80"/>
        <v>7529669.653689662</v>
      </c>
      <c r="G73" s="82">
        <f t="shared" si="80"/>
        <v>14064625.746423008</v>
      </c>
      <c r="H73" s="82">
        <f t="shared" si="80"/>
        <v>7584921.7760594459</v>
      </c>
      <c r="I73" s="82">
        <f t="shared" si="80"/>
        <v>8893291.3454473559</v>
      </c>
      <c r="J73" s="82">
        <f t="shared" si="80"/>
        <v>8963548.2257654164</v>
      </c>
      <c r="K73" s="82">
        <f t="shared" si="80"/>
        <v>11292679.276762519</v>
      </c>
      <c r="L73" s="82">
        <f t="shared" si="80"/>
        <v>12986509.221254833</v>
      </c>
      <c r="M73" s="82">
        <f t="shared" si="80"/>
        <v>10225799.575452657</v>
      </c>
      <c r="N73" s="82">
        <f t="shared" si="80"/>
        <v>43531208.361940145</v>
      </c>
      <c r="O73" s="82">
        <f t="shared" si="80"/>
        <v>0</v>
      </c>
      <c r="P73" s="82">
        <f t="shared" si="80"/>
        <v>0</v>
      </c>
      <c r="Q73" s="82">
        <f t="shared" si="80"/>
        <v>0</v>
      </c>
      <c r="R73" s="82">
        <f t="shared" si="80"/>
        <v>0</v>
      </c>
      <c r="S73" s="82">
        <f t="shared" si="80"/>
        <v>0</v>
      </c>
      <c r="T73" s="82">
        <f t="shared" si="80"/>
        <v>0</v>
      </c>
      <c r="U73" s="82">
        <f t="shared" si="80"/>
        <v>0</v>
      </c>
      <c r="V73" s="82">
        <f t="shared" si="80"/>
        <v>0</v>
      </c>
      <c r="W73" s="82">
        <f t="shared" si="80"/>
        <v>0</v>
      </c>
      <c r="X73" s="82">
        <f t="shared" si="80"/>
        <v>0</v>
      </c>
      <c r="Y73" s="82">
        <f t="shared" si="80"/>
        <v>0</v>
      </c>
      <c r="Z73" s="82">
        <f t="shared" si="80"/>
        <v>0</v>
      </c>
      <c r="AA73" s="82">
        <f t="shared" si="80"/>
        <v>0</v>
      </c>
      <c r="AB73" s="82">
        <f t="shared" si="80"/>
        <v>0</v>
      </c>
      <c r="AC73" s="82">
        <f t="shared" si="80"/>
        <v>0</v>
      </c>
      <c r="AD73" s="82">
        <f t="shared" si="80"/>
        <v>0</v>
      </c>
      <c r="AE73" s="82">
        <f t="shared" si="80"/>
        <v>0</v>
      </c>
      <c r="AF73" s="82">
        <f t="shared" si="80"/>
        <v>0</v>
      </c>
      <c r="AG73" s="82">
        <f t="shared" si="80"/>
        <v>0</v>
      </c>
      <c r="AH73" s="82">
        <f t="shared" si="80"/>
        <v>0</v>
      </c>
      <c r="AI73" s="82">
        <f t="shared" si="80"/>
        <v>0</v>
      </c>
      <c r="AJ73" s="82">
        <f t="shared" si="80"/>
        <v>0</v>
      </c>
      <c r="AK73" s="82">
        <f t="shared" si="80"/>
        <v>0</v>
      </c>
      <c r="AL73" s="82">
        <f t="shared" si="80"/>
        <v>0</v>
      </c>
      <c r="AM73" s="82">
        <f t="shared" si="80"/>
        <v>0</v>
      </c>
      <c r="AN73" s="82">
        <f t="shared" si="80"/>
        <v>0</v>
      </c>
      <c r="AO73" s="82">
        <f t="shared" si="80"/>
        <v>0</v>
      </c>
      <c r="AP73" s="82">
        <f t="shared" si="80"/>
        <v>0</v>
      </c>
      <c r="AQ73" s="82">
        <f t="shared" si="80"/>
        <v>0</v>
      </c>
      <c r="AR73" s="82">
        <f t="shared" si="80"/>
        <v>0</v>
      </c>
      <c r="AS73" s="82">
        <f t="shared" si="80"/>
        <v>0</v>
      </c>
      <c r="AT73" s="82">
        <f t="shared" si="80"/>
        <v>0</v>
      </c>
      <c r="AU73" s="82">
        <f t="shared" si="80"/>
        <v>0</v>
      </c>
      <c r="AV73" s="82">
        <f t="shared" si="80"/>
        <v>0</v>
      </c>
      <c r="AW73" s="82">
        <f t="shared" si="80"/>
        <v>0</v>
      </c>
      <c r="AX73" s="82">
        <f t="shared" si="80"/>
        <v>0</v>
      </c>
      <c r="AY73" s="82">
        <f t="shared" si="80"/>
        <v>0</v>
      </c>
      <c r="AZ73" s="82">
        <f t="shared" si="80"/>
        <v>0</v>
      </c>
      <c r="BA73" s="82">
        <f t="shared" si="80"/>
        <v>0</v>
      </c>
      <c r="BB73" s="82">
        <f t="shared" si="80"/>
        <v>0</v>
      </c>
      <c r="BC73" s="82">
        <f t="shared" si="80"/>
        <v>0</v>
      </c>
      <c r="BD73" s="82">
        <f t="shared" si="80"/>
        <v>0</v>
      </c>
      <c r="BE73" s="82">
        <f t="shared" si="80"/>
        <v>0</v>
      </c>
      <c r="BF73" s="82">
        <f t="shared" si="80"/>
        <v>0</v>
      </c>
      <c r="BG73" s="82">
        <f t="shared" si="80"/>
        <v>0</v>
      </c>
      <c r="BH73" s="82">
        <f t="shared" si="80"/>
        <v>0</v>
      </c>
      <c r="BI73" s="82">
        <f t="shared" si="80"/>
        <v>0</v>
      </c>
      <c r="BJ73" s="82">
        <f t="shared" si="80"/>
        <v>0</v>
      </c>
      <c r="BK73" s="82">
        <f t="shared" si="80"/>
        <v>0</v>
      </c>
      <c r="BL73" s="82">
        <f t="shared" si="80"/>
        <v>0</v>
      </c>
      <c r="BM73" s="82">
        <f t="shared" si="80"/>
        <v>0</v>
      </c>
      <c r="BN73" s="82">
        <f t="shared" si="80"/>
        <v>0</v>
      </c>
      <c r="BO73" s="82">
        <f t="shared" si="80"/>
        <v>0</v>
      </c>
      <c r="BP73" s="82">
        <f t="shared" ref="BP73:CH73" si="81">SUM(BP68:BP72)</f>
        <v>0</v>
      </c>
      <c r="BQ73" s="82">
        <f t="shared" si="81"/>
        <v>0</v>
      </c>
      <c r="BR73" s="82">
        <f t="shared" si="81"/>
        <v>0</v>
      </c>
      <c r="BS73" s="82">
        <f t="shared" si="81"/>
        <v>0</v>
      </c>
      <c r="BT73" s="82">
        <f t="shared" si="81"/>
        <v>0</v>
      </c>
      <c r="BU73" s="82">
        <f t="shared" si="81"/>
        <v>0</v>
      </c>
      <c r="BV73" s="82">
        <f t="shared" si="81"/>
        <v>0</v>
      </c>
      <c r="BW73" s="82">
        <f t="shared" si="81"/>
        <v>0</v>
      </c>
      <c r="BX73" s="82">
        <f t="shared" si="81"/>
        <v>0</v>
      </c>
      <c r="BY73" s="82">
        <f t="shared" si="81"/>
        <v>0</v>
      </c>
      <c r="BZ73" s="82">
        <f t="shared" si="81"/>
        <v>0</v>
      </c>
      <c r="CA73" s="82">
        <f t="shared" si="81"/>
        <v>0</v>
      </c>
      <c r="CB73" s="82">
        <f t="shared" si="81"/>
        <v>0</v>
      </c>
      <c r="CC73" s="82">
        <f t="shared" si="81"/>
        <v>0</v>
      </c>
      <c r="CD73" s="82">
        <f t="shared" si="81"/>
        <v>0</v>
      </c>
      <c r="CE73" s="82">
        <f t="shared" si="81"/>
        <v>0</v>
      </c>
      <c r="CF73" s="82">
        <f t="shared" si="81"/>
        <v>0</v>
      </c>
      <c r="CG73" s="82">
        <f t="shared" si="81"/>
        <v>0</v>
      </c>
      <c r="CH73" s="83">
        <f t="shared" si="81"/>
        <v>0</v>
      </c>
    </row>
    <row r="74" spans="2:87" ht="15" thickBot="1" x14ac:dyDescent="0.35">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row>
    <row r="75" spans="2:87" ht="15" thickBot="1" x14ac:dyDescent="0.35">
      <c r="B75" s="66" t="s">
        <v>170</v>
      </c>
      <c r="C75" s="53">
        <f>C67</f>
        <v>44927</v>
      </c>
      <c r="D75" s="53">
        <f t="shared" ref="D75:BO75" si="82">D67</f>
        <v>44958</v>
      </c>
      <c r="E75" s="53">
        <f t="shared" si="82"/>
        <v>44986</v>
      </c>
      <c r="F75" s="53">
        <f t="shared" si="82"/>
        <v>45017</v>
      </c>
      <c r="G75" s="53">
        <f t="shared" si="82"/>
        <v>45047</v>
      </c>
      <c r="H75" s="53">
        <f t="shared" si="82"/>
        <v>45078</v>
      </c>
      <c r="I75" s="53">
        <f t="shared" si="82"/>
        <v>45108</v>
      </c>
      <c r="J75" s="53">
        <f t="shared" si="82"/>
        <v>45139</v>
      </c>
      <c r="K75" s="53">
        <f t="shared" si="82"/>
        <v>45170</v>
      </c>
      <c r="L75" s="53">
        <f t="shared" si="82"/>
        <v>45200</v>
      </c>
      <c r="M75" s="53">
        <f t="shared" si="82"/>
        <v>45231</v>
      </c>
      <c r="N75" s="53">
        <f t="shared" si="82"/>
        <v>45261</v>
      </c>
      <c r="O75" s="53">
        <f t="shared" si="82"/>
        <v>45292</v>
      </c>
      <c r="P75" s="53">
        <f t="shared" si="82"/>
        <v>45323</v>
      </c>
      <c r="Q75" s="53">
        <f t="shared" si="82"/>
        <v>45352</v>
      </c>
      <c r="R75" s="53">
        <f t="shared" si="82"/>
        <v>45383</v>
      </c>
      <c r="S75" s="53">
        <f t="shared" si="82"/>
        <v>45413</v>
      </c>
      <c r="T75" s="53">
        <f t="shared" si="82"/>
        <v>45444</v>
      </c>
      <c r="U75" s="53">
        <f t="shared" si="82"/>
        <v>45474</v>
      </c>
      <c r="V75" s="53">
        <f t="shared" si="82"/>
        <v>45505</v>
      </c>
      <c r="W75" s="53">
        <f t="shared" si="82"/>
        <v>45536</v>
      </c>
      <c r="X75" s="53">
        <f t="shared" si="82"/>
        <v>45566</v>
      </c>
      <c r="Y75" s="53">
        <f t="shared" si="82"/>
        <v>45597</v>
      </c>
      <c r="Z75" s="53">
        <f t="shared" si="82"/>
        <v>45627</v>
      </c>
      <c r="AA75" s="53">
        <f t="shared" si="82"/>
        <v>45658</v>
      </c>
      <c r="AB75" s="53">
        <f t="shared" si="82"/>
        <v>45689</v>
      </c>
      <c r="AC75" s="53">
        <f t="shared" si="82"/>
        <v>45717</v>
      </c>
      <c r="AD75" s="53">
        <f t="shared" si="82"/>
        <v>45748</v>
      </c>
      <c r="AE75" s="53">
        <f t="shared" si="82"/>
        <v>45778</v>
      </c>
      <c r="AF75" s="53">
        <f t="shared" si="82"/>
        <v>45809</v>
      </c>
      <c r="AG75" s="53">
        <f t="shared" si="82"/>
        <v>45839</v>
      </c>
      <c r="AH75" s="53">
        <f t="shared" si="82"/>
        <v>45870</v>
      </c>
      <c r="AI75" s="53">
        <f t="shared" si="82"/>
        <v>45901</v>
      </c>
      <c r="AJ75" s="53">
        <f t="shared" si="82"/>
        <v>45931</v>
      </c>
      <c r="AK75" s="53">
        <f t="shared" si="82"/>
        <v>45962</v>
      </c>
      <c r="AL75" s="53">
        <f t="shared" si="82"/>
        <v>45992</v>
      </c>
      <c r="AM75" s="53">
        <f t="shared" si="82"/>
        <v>46023</v>
      </c>
      <c r="AN75" s="53">
        <f t="shared" si="82"/>
        <v>46054</v>
      </c>
      <c r="AO75" s="53">
        <f t="shared" si="82"/>
        <v>46082</v>
      </c>
      <c r="AP75" s="53">
        <f t="shared" si="82"/>
        <v>46113</v>
      </c>
      <c r="AQ75" s="53">
        <f t="shared" si="82"/>
        <v>46143</v>
      </c>
      <c r="AR75" s="53">
        <f t="shared" si="82"/>
        <v>46174</v>
      </c>
      <c r="AS75" s="53">
        <f t="shared" si="82"/>
        <v>46204</v>
      </c>
      <c r="AT75" s="53">
        <f t="shared" si="82"/>
        <v>46235</v>
      </c>
      <c r="AU75" s="53">
        <f t="shared" si="82"/>
        <v>46266</v>
      </c>
      <c r="AV75" s="53">
        <f t="shared" si="82"/>
        <v>46296</v>
      </c>
      <c r="AW75" s="53">
        <f t="shared" si="82"/>
        <v>46327</v>
      </c>
      <c r="AX75" s="53">
        <f t="shared" si="82"/>
        <v>46357</v>
      </c>
      <c r="AY75" s="53">
        <f t="shared" si="82"/>
        <v>46388</v>
      </c>
      <c r="AZ75" s="53">
        <f t="shared" si="82"/>
        <v>46419</v>
      </c>
      <c r="BA75" s="53">
        <f t="shared" si="82"/>
        <v>46447</v>
      </c>
      <c r="BB75" s="53">
        <f t="shared" si="82"/>
        <v>46478</v>
      </c>
      <c r="BC75" s="53">
        <f t="shared" si="82"/>
        <v>46508</v>
      </c>
      <c r="BD75" s="53">
        <f t="shared" si="82"/>
        <v>46539</v>
      </c>
      <c r="BE75" s="53">
        <f t="shared" si="82"/>
        <v>46569</v>
      </c>
      <c r="BF75" s="53">
        <f t="shared" si="82"/>
        <v>46600</v>
      </c>
      <c r="BG75" s="53">
        <f t="shared" si="82"/>
        <v>46631</v>
      </c>
      <c r="BH75" s="53">
        <f t="shared" si="82"/>
        <v>46661</v>
      </c>
      <c r="BI75" s="53">
        <f t="shared" si="82"/>
        <v>46692</v>
      </c>
      <c r="BJ75" s="53">
        <f t="shared" si="82"/>
        <v>46722</v>
      </c>
      <c r="BK75" s="53">
        <f t="shared" si="82"/>
        <v>46753</v>
      </c>
      <c r="BL75" s="53">
        <f t="shared" si="82"/>
        <v>46784</v>
      </c>
      <c r="BM75" s="53">
        <f t="shared" si="82"/>
        <v>46813</v>
      </c>
      <c r="BN75" s="53">
        <f t="shared" si="82"/>
        <v>46844</v>
      </c>
      <c r="BO75" s="53">
        <f t="shared" si="82"/>
        <v>46874</v>
      </c>
      <c r="BP75" s="53">
        <f t="shared" ref="BP75:CH75" si="83">BP67</f>
        <v>46905</v>
      </c>
      <c r="BQ75" s="53">
        <f t="shared" si="83"/>
        <v>46935</v>
      </c>
      <c r="BR75" s="53">
        <f t="shared" si="83"/>
        <v>46966</v>
      </c>
      <c r="BS75" s="53">
        <f t="shared" si="83"/>
        <v>46997</v>
      </c>
      <c r="BT75" s="53">
        <f t="shared" si="83"/>
        <v>47027</v>
      </c>
      <c r="BU75" s="53">
        <f t="shared" si="83"/>
        <v>47058</v>
      </c>
      <c r="BV75" s="53">
        <f t="shared" si="83"/>
        <v>47088</v>
      </c>
      <c r="BW75" s="53">
        <f t="shared" si="83"/>
        <v>47119</v>
      </c>
      <c r="BX75" s="53">
        <f t="shared" si="83"/>
        <v>47150</v>
      </c>
      <c r="BY75" s="53">
        <f t="shared" si="83"/>
        <v>47178</v>
      </c>
      <c r="BZ75" s="53">
        <f t="shared" si="83"/>
        <v>47209</v>
      </c>
      <c r="CA75" s="53">
        <f t="shared" si="83"/>
        <v>47239</v>
      </c>
      <c r="CB75" s="53">
        <f t="shared" si="83"/>
        <v>47270</v>
      </c>
      <c r="CC75" s="53">
        <f t="shared" si="83"/>
        <v>47300</v>
      </c>
      <c r="CD75" s="53">
        <f t="shared" si="83"/>
        <v>47331</v>
      </c>
      <c r="CE75" s="53">
        <f t="shared" si="83"/>
        <v>47362</v>
      </c>
      <c r="CF75" s="53">
        <f t="shared" si="83"/>
        <v>47392</v>
      </c>
      <c r="CG75" s="53">
        <f t="shared" si="83"/>
        <v>47423</v>
      </c>
      <c r="CH75" s="53">
        <f t="shared" si="83"/>
        <v>47453</v>
      </c>
    </row>
    <row r="76" spans="2:87" x14ac:dyDescent="0.3">
      <c r="B76" s="67" t="s">
        <v>29</v>
      </c>
      <c r="C76" s="70">
        <f>' LI 1M - RES'!C16</f>
        <v>40168.301483154297</v>
      </c>
      <c r="D76" s="70">
        <f>' LI 1M - RES'!D16</f>
        <v>832382.54025786114</v>
      </c>
      <c r="E76" s="70">
        <f>' LI 1M - RES'!E16</f>
        <v>1052759.6560112012</v>
      </c>
      <c r="F76" s="70">
        <f>' LI 1M - RES'!F16</f>
        <v>3921068.8673130809</v>
      </c>
      <c r="G76" s="70">
        <f>' LI 1M - RES'!G16</f>
        <v>3576351.9989472665</v>
      </c>
      <c r="H76" s="70">
        <f>' LI 1M - RES'!H16</f>
        <v>5142676.1938268896</v>
      </c>
      <c r="I76" s="70">
        <f>' LI 1M - RES'!I16</f>
        <v>1634994.8616779784</v>
      </c>
      <c r="J76" s="70">
        <f>' LI 1M - RES'!J16</f>
        <v>1102294.3118221723</v>
      </c>
      <c r="K76" s="70">
        <f>' LI 1M - RES'!K16</f>
        <v>1710703.3867104743</v>
      </c>
      <c r="L76" s="70">
        <f>' LI 1M - RES'!L16</f>
        <v>581959.77222599892</v>
      </c>
      <c r="M76" s="70">
        <f>' LI 1M - RES'!M16</f>
        <v>501117.31226809177</v>
      </c>
      <c r="N76" s="70">
        <f>' LI 1M - RES'!N16</f>
        <v>3073041.0154765942</v>
      </c>
      <c r="O76" s="70">
        <f>' LI 1M - RES'!O16</f>
        <v>0</v>
      </c>
      <c r="P76" s="70">
        <f>' LI 1M - RES'!P16</f>
        <v>0</v>
      </c>
      <c r="Q76" s="70">
        <f>' LI 1M - RES'!Q16</f>
        <v>0</v>
      </c>
      <c r="R76" s="70">
        <f>' LI 1M - RES'!R16</f>
        <v>0</v>
      </c>
      <c r="S76" s="70">
        <f>' LI 1M - RES'!S16</f>
        <v>0</v>
      </c>
      <c r="T76" s="70">
        <f>' LI 1M - RES'!T16</f>
        <v>0</v>
      </c>
      <c r="U76" s="70">
        <f>' LI 1M - RES'!U16</f>
        <v>0</v>
      </c>
      <c r="V76" s="70">
        <f>' LI 1M - RES'!V16</f>
        <v>0</v>
      </c>
      <c r="W76" s="70">
        <f>' LI 1M - RES'!W16</f>
        <v>0</v>
      </c>
      <c r="X76" s="70">
        <f>' LI 1M - RES'!X16</f>
        <v>0</v>
      </c>
      <c r="Y76" s="70">
        <f>' LI 1M - RES'!Y16</f>
        <v>0</v>
      </c>
      <c r="Z76" s="70">
        <f>' LI 1M - RES'!Z16</f>
        <v>0</v>
      </c>
      <c r="AA76" s="70">
        <f>' LI 1M - RES'!AA16</f>
        <v>0</v>
      </c>
      <c r="AB76" s="70">
        <f>' LI 1M - RES'!AB16</f>
        <v>0</v>
      </c>
      <c r="AC76" s="70">
        <f>' LI 1M - RES'!AC16</f>
        <v>0</v>
      </c>
      <c r="AD76" s="70">
        <f>' LI 1M - RES'!AD16</f>
        <v>0</v>
      </c>
      <c r="AE76" s="70">
        <f>' LI 1M - RES'!AE16</f>
        <v>0</v>
      </c>
      <c r="AF76" s="70">
        <f>' LI 1M - RES'!AF16</f>
        <v>0</v>
      </c>
      <c r="AG76" s="70">
        <f>' LI 1M - RES'!AG16</f>
        <v>0</v>
      </c>
      <c r="AH76" s="70">
        <f>' LI 1M - RES'!AH16</f>
        <v>0</v>
      </c>
      <c r="AI76" s="70">
        <f>' LI 1M - RES'!AI16</f>
        <v>0</v>
      </c>
      <c r="AJ76" s="70">
        <f>' LI 1M - RES'!AJ16</f>
        <v>0</v>
      </c>
      <c r="AK76" s="70">
        <f>' LI 1M - RES'!AK16</f>
        <v>0</v>
      </c>
      <c r="AL76" s="70">
        <f>' LI 1M - RES'!AL16</f>
        <v>0</v>
      </c>
      <c r="AM76" s="70">
        <f>' LI 1M - RES'!AM16</f>
        <v>0</v>
      </c>
      <c r="AN76" s="70">
        <f>' LI 1M - RES'!AN16</f>
        <v>0</v>
      </c>
      <c r="AO76" s="70">
        <f>' LI 1M - RES'!AO16</f>
        <v>0</v>
      </c>
      <c r="AP76" s="70">
        <f>' LI 1M - RES'!AP16</f>
        <v>0</v>
      </c>
      <c r="AQ76" s="70">
        <f>' LI 1M - RES'!AQ16</f>
        <v>0</v>
      </c>
      <c r="AR76" s="70">
        <f>' LI 1M - RES'!AR16</f>
        <v>0</v>
      </c>
      <c r="AS76" s="70">
        <f>' LI 1M - RES'!AS16</f>
        <v>0</v>
      </c>
      <c r="AT76" s="70">
        <f>' LI 1M - RES'!AT16</f>
        <v>0</v>
      </c>
      <c r="AU76" s="70">
        <f>' LI 1M - RES'!AU16</f>
        <v>0</v>
      </c>
      <c r="AV76" s="70">
        <f>' LI 1M - RES'!AV16</f>
        <v>0</v>
      </c>
      <c r="AW76" s="70">
        <f>' LI 1M - RES'!AW16</f>
        <v>0</v>
      </c>
      <c r="AX76" s="70">
        <f>' LI 1M - RES'!AX16</f>
        <v>0</v>
      </c>
      <c r="AY76" s="70">
        <f>' LI 1M - RES'!AY16</f>
        <v>0</v>
      </c>
      <c r="AZ76" s="70">
        <f>' LI 1M - RES'!AZ16</f>
        <v>0</v>
      </c>
      <c r="BA76" s="70">
        <f>' LI 1M - RES'!BA16</f>
        <v>0</v>
      </c>
      <c r="BB76" s="70">
        <f>' LI 1M - RES'!BB16</f>
        <v>0</v>
      </c>
      <c r="BC76" s="70">
        <f>' LI 1M - RES'!BC16</f>
        <v>0</v>
      </c>
      <c r="BD76" s="70">
        <f>' LI 1M - RES'!BD16</f>
        <v>0</v>
      </c>
      <c r="BE76" s="70">
        <f>' LI 1M - RES'!BE16</f>
        <v>0</v>
      </c>
      <c r="BF76" s="70">
        <f>' LI 1M - RES'!BF16</f>
        <v>0</v>
      </c>
      <c r="BG76" s="70">
        <f>' LI 1M - RES'!BG16</f>
        <v>0</v>
      </c>
      <c r="BH76" s="70">
        <f>' LI 1M - RES'!BH16</f>
        <v>0</v>
      </c>
      <c r="BI76" s="70">
        <f>' LI 1M - RES'!BI16</f>
        <v>0</v>
      </c>
      <c r="BJ76" s="70">
        <f>' LI 1M - RES'!BJ16</f>
        <v>0</v>
      </c>
      <c r="BK76" s="70">
        <f>' LI 1M - RES'!BK16</f>
        <v>0</v>
      </c>
      <c r="BL76" s="70">
        <f>' LI 1M - RES'!BL16</f>
        <v>0</v>
      </c>
      <c r="BM76" s="70">
        <f>' LI 1M - RES'!BM16</f>
        <v>0</v>
      </c>
      <c r="BN76" s="70">
        <f>' LI 1M - RES'!BN16</f>
        <v>0</v>
      </c>
      <c r="BO76" s="70">
        <f>' LI 1M - RES'!BO16</f>
        <v>0</v>
      </c>
      <c r="BP76" s="70">
        <f>' LI 1M - RES'!BP16</f>
        <v>0</v>
      </c>
      <c r="BQ76" s="70">
        <f>' LI 1M - RES'!BQ16</f>
        <v>0</v>
      </c>
      <c r="BR76" s="70">
        <f>' LI 1M - RES'!BR16</f>
        <v>0</v>
      </c>
      <c r="BS76" s="70">
        <f>' LI 1M - RES'!BS16</f>
        <v>0</v>
      </c>
      <c r="BT76" s="70">
        <f>' LI 1M - RES'!BT16</f>
        <v>0</v>
      </c>
      <c r="BU76" s="70">
        <f>' LI 1M - RES'!BU16</f>
        <v>0</v>
      </c>
      <c r="BV76" s="70">
        <f>' LI 1M - RES'!BV16</f>
        <v>0</v>
      </c>
      <c r="BW76" s="70">
        <f>' LI 1M - RES'!BW16</f>
        <v>0</v>
      </c>
      <c r="BX76" s="70">
        <f>' LI 1M - RES'!BX16</f>
        <v>0</v>
      </c>
      <c r="BY76" s="70">
        <f>' LI 1M - RES'!BY16</f>
        <v>0</v>
      </c>
      <c r="BZ76" s="70">
        <f>' LI 1M - RES'!BZ16</f>
        <v>0</v>
      </c>
      <c r="CA76" s="70">
        <f>' LI 1M - RES'!CA16</f>
        <v>0</v>
      </c>
      <c r="CB76" s="70">
        <f>' LI 1M - RES'!CB16</f>
        <v>0</v>
      </c>
      <c r="CC76" s="70">
        <f>' LI 1M - RES'!CC16</f>
        <v>0</v>
      </c>
      <c r="CD76" s="70">
        <f>' LI 1M - RES'!CD16</f>
        <v>0</v>
      </c>
      <c r="CE76" s="70">
        <f>' LI 1M - RES'!CE16</f>
        <v>0</v>
      </c>
      <c r="CF76" s="70">
        <f>' LI 1M - RES'!CF16</f>
        <v>0</v>
      </c>
      <c r="CG76" s="70">
        <f>' LI 1M - RES'!CG16</f>
        <v>0</v>
      </c>
      <c r="CH76" s="70">
        <f>' LI 1M - RES'!CH16</f>
        <v>0</v>
      </c>
    </row>
    <row r="77" spans="2:87" x14ac:dyDescent="0.3">
      <c r="B77" s="60" t="s">
        <v>30</v>
      </c>
      <c r="C77" s="10">
        <f>'LI 2M - SGS'!C19</f>
        <v>0</v>
      </c>
      <c r="D77" s="10">
        <f>'LI 2M - SGS'!D19</f>
        <v>0</v>
      </c>
      <c r="E77" s="10">
        <f>'LI 2M - SGS'!E19</f>
        <v>191704.90600590699</v>
      </c>
      <c r="F77" s="10">
        <f>'LI 2M - SGS'!F19</f>
        <v>139868.61835718609</v>
      </c>
      <c r="G77" s="10">
        <f>'LI 2M - SGS'!G19</f>
        <v>350029.01360980928</v>
      </c>
      <c r="H77" s="10">
        <f>'LI 2M - SGS'!H19</f>
        <v>177343.79992457081</v>
      </c>
      <c r="I77" s="10">
        <f>'LI 2M - SGS'!I19</f>
        <v>145876.29783028964</v>
      </c>
      <c r="J77" s="10">
        <f>'LI 2M - SGS'!J19</f>
        <v>53819.38269708</v>
      </c>
      <c r="K77" s="10">
        <f>'LI 2M - SGS'!K19</f>
        <v>517835.73587644112</v>
      </c>
      <c r="L77" s="10">
        <f>'LI 2M - SGS'!L19</f>
        <v>71327.083391359993</v>
      </c>
      <c r="M77" s="10">
        <f>'LI 2M - SGS'!M19</f>
        <v>218248.15974980002</v>
      </c>
      <c r="N77" s="10">
        <f>'LI 2M - SGS'!N19</f>
        <v>399948.25796245248</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f>'LI 2M - SGS'!AZ19</f>
        <v>0</v>
      </c>
      <c r="BA77" s="10">
        <f>'LI 2M - SGS'!BA19</f>
        <v>0</v>
      </c>
      <c r="BB77" s="10">
        <f>'LI 2M - SGS'!BB19</f>
        <v>0</v>
      </c>
      <c r="BC77" s="10">
        <f>'LI 2M - SGS'!BC19</f>
        <v>0</v>
      </c>
      <c r="BD77" s="10">
        <f>'LI 2M - SGS'!BD19</f>
        <v>0</v>
      </c>
      <c r="BE77" s="10">
        <f>'LI 2M - SGS'!BE19</f>
        <v>0</v>
      </c>
      <c r="BF77" s="10">
        <f>'LI 2M - SGS'!BF19</f>
        <v>0</v>
      </c>
      <c r="BG77" s="10">
        <f>'LI 2M - SGS'!BG19</f>
        <v>0</v>
      </c>
      <c r="BH77" s="10">
        <f>'LI 2M - SGS'!BH19</f>
        <v>0</v>
      </c>
      <c r="BI77" s="10">
        <f>'LI 2M - SGS'!BI19</f>
        <v>0</v>
      </c>
      <c r="BJ77" s="10">
        <f>'LI 2M - SGS'!BJ19</f>
        <v>0</v>
      </c>
      <c r="BK77" s="10">
        <f>'LI 2M - SGS'!BK19</f>
        <v>0</v>
      </c>
      <c r="BL77" s="10">
        <f>'LI 2M - SGS'!BL19</f>
        <v>0</v>
      </c>
      <c r="BM77" s="10">
        <f>'LI 2M - SGS'!BM19</f>
        <v>0</v>
      </c>
      <c r="BN77" s="10">
        <f>'LI 2M - SGS'!BN19</f>
        <v>0</v>
      </c>
      <c r="BO77" s="10">
        <f>'LI 2M - SGS'!BO19</f>
        <v>0</v>
      </c>
      <c r="BP77" s="10">
        <f>'LI 2M - SGS'!BP19</f>
        <v>0</v>
      </c>
      <c r="BQ77" s="10">
        <f>'LI 2M - SGS'!BQ19</f>
        <v>0</v>
      </c>
      <c r="BR77" s="10">
        <f>'LI 2M - SGS'!BR19</f>
        <v>0</v>
      </c>
      <c r="BS77" s="10">
        <f>'LI 2M - SGS'!BS19</f>
        <v>0</v>
      </c>
      <c r="BT77" s="10">
        <f>'LI 2M - SGS'!BT19</f>
        <v>0</v>
      </c>
      <c r="BU77" s="10">
        <f>'LI 2M - SGS'!BU19</f>
        <v>0</v>
      </c>
      <c r="BV77" s="10">
        <f>'LI 2M - SGS'!BV19</f>
        <v>0</v>
      </c>
      <c r="BW77" s="10">
        <f>'LI 2M - SGS'!BW19</f>
        <v>0</v>
      </c>
      <c r="BX77" s="10">
        <f>'LI 2M - SGS'!BX19</f>
        <v>0</v>
      </c>
      <c r="BY77" s="10">
        <f>'LI 2M - SGS'!BY19</f>
        <v>0</v>
      </c>
      <c r="BZ77" s="10">
        <f>'LI 2M - SGS'!BZ19</f>
        <v>0</v>
      </c>
      <c r="CA77" s="10">
        <f>'LI 2M - SGS'!CA19</f>
        <v>0</v>
      </c>
      <c r="CB77" s="10">
        <f>'LI 2M - SGS'!CB19</f>
        <v>0</v>
      </c>
      <c r="CC77" s="10">
        <f>'LI 2M - SGS'!CC19</f>
        <v>0</v>
      </c>
      <c r="CD77" s="10">
        <f>'LI 2M - SGS'!CD19</f>
        <v>0</v>
      </c>
      <c r="CE77" s="10">
        <f>'LI 2M - SGS'!CE19</f>
        <v>0</v>
      </c>
      <c r="CF77" s="10">
        <f>'LI 2M - SGS'!CF19</f>
        <v>0</v>
      </c>
      <c r="CG77" s="10">
        <f>'LI 2M - SGS'!CG19</f>
        <v>0</v>
      </c>
      <c r="CH77" s="10">
        <f>'LI 2M - SGS'!CH19</f>
        <v>0</v>
      </c>
    </row>
    <row r="78" spans="2:87" x14ac:dyDescent="0.3">
      <c r="B78" s="60" t="s">
        <v>31</v>
      </c>
      <c r="C78" s="10">
        <f>'LI 3M - LGS'!C19</f>
        <v>0</v>
      </c>
      <c r="D78" s="10">
        <f>'LI 3M - LGS'!D19</f>
        <v>0</v>
      </c>
      <c r="E78" s="10">
        <f>'LI 3M - LGS'!E19</f>
        <v>55871.667371519994</v>
      </c>
      <c r="F78" s="10">
        <f>'LI 3M - LGS'!F19</f>
        <v>14331.985667999999</v>
      </c>
      <c r="G78" s="10">
        <f>'LI 3M - LGS'!G19</f>
        <v>74318.325681599992</v>
      </c>
      <c r="H78" s="10">
        <f>'LI 3M - LGS'!H19</f>
        <v>46716.586616699999</v>
      </c>
      <c r="I78" s="10">
        <f>'LI 3M - LGS'!I19</f>
        <v>105538.38536811422</v>
      </c>
      <c r="J78" s="10">
        <f>'LI 3M - LGS'!J19</f>
        <v>74408.485591439996</v>
      </c>
      <c r="K78" s="10">
        <f>'LI 3M - LGS'!K19</f>
        <v>243345.72554292</v>
      </c>
      <c r="L78" s="10">
        <f>'LI 3M - LGS'!L19</f>
        <v>108194.54670024001</v>
      </c>
      <c r="M78" s="10">
        <f>'LI 3M - LGS'!M19</f>
        <v>51415.837473000007</v>
      </c>
      <c r="N78" s="10">
        <f>'LI 3M - LGS'!N19</f>
        <v>1764735.7100852006</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f>'LI 3M - LGS'!AZ19</f>
        <v>0</v>
      </c>
      <c r="BA78" s="10">
        <f>'LI 3M - LGS'!BA19</f>
        <v>0</v>
      </c>
      <c r="BB78" s="10">
        <f>'LI 3M - LGS'!BB19</f>
        <v>0</v>
      </c>
      <c r="BC78" s="10">
        <f>'LI 3M - LGS'!BC19</f>
        <v>0</v>
      </c>
      <c r="BD78" s="10">
        <f>'LI 3M - LGS'!BD19</f>
        <v>0</v>
      </c>
      <c r="BE78" s="10">
        <f>'LI 3M - LGS'!BE19</f>
        <v>0</v>
      </c>
      <c r="BF78" s="10">
        <f>'LI 3M - LGS'!BF19</f>
        <v>0</v>
      </c>
      <c r="BG78" s="10">
        <f>'LI 3M - LGS'!BG19</f>
        <v>0</v>
      </c>
      <c r="BH78" s="10">
        <f>'LI 3M - LGS'!BH19</f>
        <v>0</v>
      </c>
      <c r="BI78" s="10">
        <f>'LI 3M - LGS'!BI19</f>
        <v>0</v>
      </c>
      <c r="BJ78" s="10">
        <f>'LI 3M - LGS'!BJ19</f>
        <v>0</v>
      </c>
      <c r="BK78" s="10">
        <f>'LI 3M - LGS'!BK19</f>
        <v>0</v>
      </c>
      <c r="BL78" s="10">
        <f>'LI 3M - LGS'!BL19</f>
        <v>0</v>
      </c>
      <c r="BM78" s="10">
        <f>'LI 3M - LGS'!BM19</f>
        <v>0</v>
      </c>
      <c r="BN78" s="10">
        <f>'LI 3M - LGS'!BN19</f>
        <v>0</v>
      </c>
      <c r="BO78" s="10">
        <f>'LI 3M - LGS'!BO19</f>
        <v>0</v>
      </c>
      <c r="BP78" s="10">
        <f>'LI 3M - LGS'!BP19</f>
        <v>0</v>
      </c>
      <c r="BQ78" s="10">
        <f>'LI 3M - LGS'!BQ19</f>
        <v>0</v>
      </c>
      <c r="BR78" s="10">
        <f>'LI 3M - LGS'!BR19</f>
        <v>0</v>
      </c>
      <c r="BS78" s="10">
        <f>'LI 3M - LGS'!BS19</f>
        <v>0</v>
      </c>
      <c r="BT78" s="10">
        <f>'LI 3M - LGS'!BT19</f>
        <v>0</v>
      </c>
      <c r="BU78" s="10">
        <f>'LI 3M - LGS'!BU19</f>
        <v>0</v>
      </c>
      <c r="BV78" s="10">
        <f>'LI 3M - LGS'!BV19</f>
        <v>0</v>
      </c>
      <c r="BW78" s="10">
        <f>'LI 3M - LGS'!BW19</f>
        <v>0</v>
      </c>
      <c r="BX78" s="10">
        <f>'LI 3M - LGS'!BX19</f>
        <v>0</v>
      </c>
      <c r="BY78" s="10">
        <f>'LI 3M - LGS'!BY19</f>
        <v>0</v>
      </c>
      <c r="BZ78" s="10">
        <f>'LI 3M - LGS'!BZ19</f>
        <v>0</v>
      </c>
      <c r="CA78" s="10">
        <f>'LI 3M - LGS'!CA19</f>
        <v>0</v>
      </c>
      <c r="CB78" s="10">
        <f>'LI 3M - LGS'!CB19</f>
        <v>0</v>
      </c>
      <c r="CC78" s="10">
        <f>'LI 3M - LGS'!CC19</f>
        <v>0</v>
      </c>
      <c r="CD78" s="10">
        <f>'LI 3M - LGS'!CD19</f>
        <v>0</v>
      </c>
      <c r="CE78" s="10">
        <f>'LI 3M - LGS'!CE19</f>
        <v>0</v>
      </c>
      <c r="CF78" s="10">
        <f>'LI 3M - LGS'!CF19</f>
        <v>0</v>
      </c>
      <c r="CG78" s="10">
        <f>'LI 3M - LGS'!CG19</f>
        <v>0</v>
      </c>
      <c r="CH78" s="10">
        <f>'LI 3M - LGS'!CH19</f>
        <v>0</v>
      </c>
    </row>
    <row r="79" spans="2:87" x14ac:dyDescent="0.3">
      <c r="B79" s="60"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f>'LI 4M - SPS'!AZ19</f>
        <v>0</v>
      </c>
      <c r="BA79" s="10">
        <f>'LI 4M - SPS'!BA19</f>
        <v>0</v>
      </c>
      <c r="BB79" s="10">
        <f>'LI 4M - SPS'!BB19</f>
        <v>0</v>
      </c>
      <c r="BC79" s="10">
        <f>'LI 4M - SPS'!BC19</f>
        <v>0</v>
      </c>
      <c r="BD79" s="10">
        <f>'LI 4M - SPS'!BD19</f>
        <v>0</v>
      </c>
      <c r="BE79" s="10">
        <f>'LI 4M - SPS'!BE19</f>
        <v>0</v>
      </c>
      <c r="BF79" s="10">
        <f>'LI 4M - SPS'!BF19</f>
        <v>0</v>
      </c>
      <c r="BG79" s="10">
        <f>'LI 4M - SPS'!BG19</f>
        <v>0</v>
      </c>
      <c r="BH79" s="10">
        <f>'LI 4M - SPS'!BH19</f>
        <v>0</v>
      </c>
      <c r="BI79" s="10">
        <f>'LI 4M - SPS'!BI19</f>
        <v>0</v>
      </c>
      <c r="BJ79" s="10">
        <f>'LI 4M - SPS'!BJ19</f>
        <v>0</v>
      </c>
      <c r="BK79" s="10">
        <f>'LI 4M - SPS'!BK19</f>
        <v>0</v>
      </c>
      <c r="BL79" s="10">
        <f>'LI 4M - SPS'!BL19</f>
        <v>0</v>
      </c>
      <c r="BM79" s="10">
        <f>'LI 4M - SPS'!BM19</f>
        <v>0</v>
      </c>
      <c r="BN79" s="10">
        <f>'LI 4M - SPS'!BN19</f>
        <v>0</v>
      </c>
      <c r="BO79" s="10">
        <f>'LI 4M - SPS'!BO19</f>
        <v>0</v>
      </c>
      <c r="BP79" s="10">
        <f>'LI 4M - SPS'!BP19</f>
        <v>0</v>
      </c>
      <c r="BQ79" s="10">
        <f>'LI 4M - SPS'!BQ19</f>
        <v>0</v>
      </c>
      <c r="BR79" s="10">
        <f>'LI 4M - SPS'!BR19</f>
        <v>0</v>
      </c>
      <c r="BS79" s="10">
        <f>'LI 4M - SPS'!BS19</f>
        <v>0</v>
      </c>
      <c r="BT79" s="10">
        <f>'LI 4M - SPS'!BT19</f>
        <v>0</v>
      </c>
      <c r="BU79" s="10">
        <f>'LI 4M - SPS'!BU19</f>
        <v>0</v>
      </c>
      <c r="BV79" s="10">
        <f>'LI 4M - SPS'!BV19</f>
        <v>0</v>
      </c>
      <c r="BW79" s="10">
        <f>'LI 4M - SPS'!BW19</f>
        <v>0</v>
      </c>
      <c r="BX79" s="10">
        <f>'LI 4M - SPS'!BX19</f>
        <v>0</v>
      </c>
      <c r="BY79" s="10">
        <f>'LI 4M - SPS'!BY19</f>
        <v>0</v>
      </c>
      <c r="BZ79" s="10">
        <f>'LI 4M - SPS'!BZ19</f>
        <v>0</v>
      </c>
      <c r="CA79" s="10">
        <f>'LI 4M - SPS'!CA19</f>
        <v>0</v>
      </c>
      <c r="CB79" s="10">
        <f>'LI 4M - SPS'!CB19</f>
        <v>0</v>
      </c>
      <c r="CC79" s="10">
        <f>'LI 4M - SPS'!CC19</f>
        <v>0</v>
      </c>
      <c r="CD79" s="10">
        <f>'LI 4M - SPS'!CD19</f>
        <v>0</v>
      </c>
      <c r="CE79" s="10">
        <f>'LI 4M - SPS'!CE19</f>
        <v>0</v>
      </c>
      <c r="CF79" s="10">
        <f>'LI 4M - SPS'!CF19</f>
        <v>0</v>
      </c>
      <c r="CG79" s="10">
        <f>'LI 4M - SPS'!CG19</f>
        <v>0</v>
      </c>
      <c r="CH79" s="10">
        <f>'LI 4M - SPS'!CH19</f>
        <v>0</v>
      </c>
    </row>
    <row r="80" spans="2:87" ht="15" thickBot="1" x14ac:dyDescent="0.35">
      <c r="B80" s="36" t="s">
        <v>33</v>
      </c>
      <c r="C80" s="142">
        <f>'LI 11M - LPS'!C19</f>
        <v>0</v>
      </c>
      <c r="D80" s="142">
        <f>'LI 11M - LPS'!D19</f>
        <v>0</v>
      </c>
      <c r="E80" s="142">
        <f>'LI 11M - LPS'!E19</f>
        <v>0</v>
      </c>
      <c r="F80" s="142">
        <f>'LI 11M - LPS'!F19</f>
        <v>0</v>
      </c>
      <c r="G80" s="142">
        <f>'LI 11M - LPS'!G19</f>
        <v>0</v>
      </c>
      <c r="H80" s="142">
        <f>'LI 11M - LPS'!H19</f>
        <v>0</v>
      </c>
      <c r="I80" s="142">
        <f>'LI 11M - LPS'!I19</f>
        <v>0</v>
      </c>
      <c r="J80" s="142">
        <f>'LI 11M - LPS'!J19</f>
        <v>0</v>
      </c>
      <c r="K80" s="142">
        <f>'LI 11M - LPS'!K19</f>
        <v>0</v>
      </c>
      <c r="L80" s="142">
        <f>'LI 11M - LPS'!L19</f>
        <v>0</v>
      </c>
      <c r="M80" s="142">
        <f>'LI 11M - LPS'!M19</f>
        <v>0</v>
      </c>
      <c r="N80" s="142">
        <f>'LI 11M - LPS'!N19</f>
        <v>0</v>
      </c>
      <c r="O80" s="142">
        <f>'LI 11M - LPS'!O19</f>
        <v>0</v>
      </c>
      <c r="P80" s="142">
        <f>'LI 11M - LPS'!P19</f>
        <v>0</v>
      </c>
      <c r="Q80" s="71">
        <f>'LI 11M - LPS'!Q19</f>
        <v>0</v>
      </c>
      <c r="R80" s="71">
        <f>'LI 11M - LPS'!R19</f>
        <v>0</v>
      </c>
      <c r="S80" s="71">
        <f>'LI 11M - LPS'!S19</f>
        <v>0</v>
      </c>
      <c r="T80" s="71">
        <f>'LI 11M - LPS'!T19</f>
        <v>0</v>
      </c>
      <c r="U80" s="71">
        <f>'LI 11M - LPS'!U19</f>
        <v>0</v>
      </c>
      <c r="V80" s="71">
        <f>'LI 11M - LPS'!V19</f>
        <v>0</v>
      </c>
      <c r="W80" s="71">
        <f>'LI 11M - LPS'!W19</f>
        <v>0</v>
      </c>
      <c r="X80" s="71">
        <f>'LI 11M - LPS'!X19</f>
        <v>0</v>
      </c>
      <c r="Y80" s="71">
        <f>'LI 11M - LPS'!Y19</f>
        <v>0</v>
      </c>
      <c r="Z80" s="71">
        <f>'LI 11M - LPS'!Z19</f>
        <v>0</v>
      </c>
      <c r="AA80" s="71">
        <f>'LI 11M - LPS'!AA19</f>
        <v>0</v>
      </c>
      <c r="AB80" s="71">
        <f>'LI 11M - LPS'!AB19</f>
        <v>0</v>
      </c>
      <c r="AC80" s="71">
        <f>'LI 11M - LPS'!AC19</f>
        <v>0</v>
      </c>
      <c r="AD80" s="71">
        <f>'LI 11M - LPS'!AD19</f>
        <v>0</v>
      </c>
      <c r="AE80" s="71">
        <f>'LI 11M - LPS'!AE19</f>
        <v>0</v>
      </c>
      <c r="AF80" s="71">
        <f>'LI 11M - LPS'!AF19</f>
        <v>0</v>
      </c>
      <c r="AG80" s="71">
        <f>'LI 11M - LPS'!AG19</f>
        <v>0</v>
      </c>
      <c r="AH80" s="71">
        <f>'LI 11M - LPS'!AH19</f>
        <v>0</v>
      </c>
      <c r="AI80" s="71">
        <f>'LI 11M - LPS'!AI19</f>
        <v>0</v>
      </c>
      <c r="AJ80" s="71">
        <f>'LI 11M - LPS'!AJ19</f>
        <v>0</v>
      </c>
      <c r="AK80" s="71">
        <f>'LI 11M - LPS'!AK19</f>
        <v>0</v>
      </c>
      <c r="AL80" s="71">
        <f>'LI 11M - LPS'!AL19</f>
        <v>0</v>
      </c>
      <c r="AM80" s="71">
        <f>'LI 11M - LPS'!AM19</f>
        <v>0</v>
      </c>
      <c r="AN80" s="71">
        <f>'LI 11M - LPS'!AN19</f>
        <v>0</v>
      </c>
      <c r="AO80" s="71">
        <f>'LI 11M - LPS'!AO19</f>
        <v>0</v>
      </c>
      <c r="AP80" s="71">
        <f>'LI 11M - LPS'!AP19</f>
        <v>0</v>
      </c>
      <c r="AQ80" s="71">
        <f>'LI 11M - LPS'!AQ19</f>
        <v>0</v>
      </c>
      <c r="AR80" s="71">
        <f>'LI 11M - LPS'!AR19</f>
        <v>0</v>
      </c>
      <c r="AS80" s="71">
        <f>'LI 11M - LPS'!AS19</f>
        <v>0</v>
      </c>
      <c r="AT80" s="71">
        <f>'LI 11M - LPS'!AT19</f>
        <v>0</v>
      </c>
      <c r="AU80" s="71">
        <f>'LI 11M - LPS'!AU19</f>
        <v>0</v>
      </c>
      <c r="AV80" s="71">
        <f>'LI 11M - LPS'!AV19</f>
        <v>0</v>
      </c>
      <c r="AW80" s="71">
        <f>'LI 11M - LPS'!AW19</f>
        <v>0</v>
      </c>
      <c r="AX80" s="71">
        <f>'LI 11M - LPS'!AX19</f>
        <v>0</v>
      </c>
      <c r="AY80" s="71">
        <f>'LI 11M - LPS'!AY19</f>
        <v>0</v>
      </c>
      <c r="AZ80" s="71">
        <f>'LI 11M - LPS'!AZ19</f>
        <v>0</v>
      </c>
      <c r="BA80" s="71">
        <f>'LI 11M - LPS'!BA19</f>
        <v>0</v>
      </c>
      <c r="BB80" s="71">
        <f>'LI 11M - LPS'!BB19</f>
        <v>0</v>
      </c>
      <c r="BC80" s="71">
        <f>'LI 11M - LPS'!BC19</f>
        <v>0</v>
      </c>
      <c r="BD80" s="71">
        <f>'LI 11M - LPS'!BD19</f>
        <v>0</v>
      </c>
      <c r="BE80" s="71">
        <f>'LI 11M - LPS'!BE19</f>
        <v>0</v>
      </c>
      <c r="BF80" s="71">
        <f>'LI 11M - LPS'!BF19</f>
        <v>0</v>
      </c>
      <c r="BG80" s="71">
        <f>'LI 11M - LPS'!BG19</f>
        <v>0</v>
      </c>
      <c r="BH80" s="71">
        <f>'LI 11M - LPS'!BH19</f>
        <v>0</v>
      </c>
      <c r="BI80" s="71">
        <f>'LI 11M - LPS'!BI19</f>
        <v>0</v>
      </c>
      <c r="BJ80" s="71">
        <f>'LI 11M - LPS'!BJ19</f>
        <v>0</v>
      </c>
      <c r="BK80" s="71">
        <f>'LI 11M - LPS'!BK19</f>
        <v>0</v>
      </c>
      <c r="BL80" s="71">
        <f>'LI 11M - LPS'!BL19</f>
        <v>0</v>
      </c>
      <c r="BM80" s="71">
        <f>'LI 11M - LPS'!BM19</f>
        <v>0</v>
      </c>
      <c r="BN80" s="71">
        <f>'LI 11M - LPS'!BN19</f>
        <v>0</v>
      </c>
      <c r="BO80" s="71">
        <f>'LI 11M - LPS'!BO19</f>
        <v>0</v>
      </c>
      <c r="BP80" s="71">
        <f>'LI 11M - LPS'!BP19</f>
        <v>0</v>
      </c>
      <c r="BQ80" s="71">
        <f>'LI 11M - LPS'!BQ19</f>
        <v>0</v>
      </c>
      <c r="BR80" s="71">
        <f>'LI 11M - LPS'!BR19</f>
        <v>0</v>
      </c>
      <c r="BS80" s="71">
        <f>'LI 11M - LPS'!BS19</f>
        <v>0</v>
      </c>
      <c r="BT80" s="71">
        <f>'LI 11M - LPS'!BT19</f>
        <v>0</v>
      </c>
      <c r="BU80" s="71">
        <f>'LI 11M - LPS'!BU19</f>
        <v>0</v>
      </c>
      <c r="BV80" s="71">
        <f>'LI 11M - LPS'!BV19</f>
        <v>0</v>
      </c>
      <c r="BW80" s="71">
        <f>'LI 11M - LPS'!BW19</f>
        <v>0</v>
      </c>
      <c r="BX80" s="71">
        <f>'LI 11M - LPS'!BX19</f>
        <v>0</v>
      </c>
      <c r="BY80" s="71">
        <f>'LI 11M - LPS'!BY19</f>
        <v>0</v>
      </c>
      <c r="BZ80" s="71">
        <f>'LI 11M - LPS'!BZ19</f>
        <v>0</v>
      </c>
      <c r="CA80" s="71">
        <f>'LI 11M - LPS'!CA19</f>
        <v>0</v>
      </c>
      <c r="CB80" s="71">
        <f>'LI 11M - LPS'!CB19</f>
        <v>0</v>
      </c>
      <c r="CC80" s="71">
        <f>'LI 11M - LPS'!CC19</f>
        <v>0</v>
      </c>
      <c r="CD80" s="71">
        <f>'LI 11M - LPS'!CD19</f>
        <v>0</v>
      </c>
      <c r="CE80" s="71">
        <f>'LI 11M - LPS'!CE19</f>
        <v>0</v>
      </c>
      <c r="CF80" s="71">
        <f>'LI 11M - LPS'!CF19</f>
        <v>0</v>
      </c>
      <c r="CG80" s="71">
        <f>'LI 11M - LPS'!CG19</f>
        <v>0</v>
      </c>
      <c r="CH80" s="71">
        <f>'LI 11M - LPS'!CH19</f>
        <v>0</v>
      </c>
    </row>
    <row r="81" spans="1:99" ht="15" thickBot="1" x14ac:dyDescent="0.35">
      <c r="B81" s="61" t="s">
        <v>34</v>
      </c>
      <c r="C81" s="81">
        <f>SUM(C76:C80)</f>
        <v>40168.301483154297</v>
      </c>
      <c r="D81" s="82">
        <f t="shared" ref="D81:BO81" si="84">SUM(D76:D80)</f>
        <v>832382.54025786114</v>
      </c>
      <c r="E81" s="82">
        <f t="shared" si="84"/>
        <v>1300336.2293886284</v>
      </c>
      <c r="F81" s="82">
        <f t="shared" si="84"/>
        <v>4075269.471338267</v>
      </c>
      <c r="G81" s="82">
        <f t="shared" si="84"/>
        <v>4000699.3382386756</v>
      </c>
      <c r="H81" s="82">
        <f t="shared" si="84"/>
        <v>5366736.5803681603</v>
      </c>
      <c r="I81" s="82">
        <f t="shared" si="84"/>
        <v>1886409.5448763822</v>
      </c>
      <c r="J81" s="82">
        <f t="shared" si="84"/>
        <v>1230522.1801106923</v>
      </c>
      <c r="K81" s="82">
        <f t="shared" si="84"/>
        <v>2471884.8481298354</v>
      </c>
      <c r="L81" s="82">
        <f t="shared" si="84"/>
        <v>761481.40231759893</v>
      </c>
      <c r="M81" s="82">
        <f t="shared" si="84"/>
        <v>770781.30949089187</v>
      </c>
      <c r="N81" s="82">
        <f t="shared" si="84"/>
        <v>5237724.983524248</v>
      </c>
      <c r="O81" s="82">
        <f t="shared" si="84"/>
        <v>0</v>
      </c>
      <c r="P81" s="82">
        <f t="shared" si="84"/>
        <v>0</v>
      </c>
      <c r="Q81" s="72">
        <f t="shared" si="84"/>
        <v>0</v>
      </c>
      <c r="R81" s="72">
        <f t="shared" si="84"/>
        <v>0</v>
      </c>
      <c r="S81" s="72">
        <f t="shared" si="84"/>
        <v>0</v>
      </c>
      <c r="T81" s="72">
        <f t="shared" si="84"/>
        <v>0</v>
      </c>
      <c r="U81" s="72">
        <f t="shared" si="84"/>
        <v>0</v>
      </c>
      <c r="V81" s="72">
        <f t="shared" si="84"/>
        <v>0</v>
      </c>
      <c r="W81" s="72">
        <f t="shared" si="84"/>
        <v>0</v>
      </c>
      <c r="X81" s="72">
        <f t="shared" si="84"/>
        <v>0</v>
      </c>
      <c r="Y81" s="72">
        <f t="shared" si="84"/>
        <v>0</v>
      </c>
      <c r="Z81" s="72">
        <f t="shared" si="84"/>
        <v>0</v>
      </c>
      <c r="AA81" s="72">
        <f t="shared" si="84"/>
        <v>0</v>
      </c>
      <c r="AB81" s="72">
        <f t="shared" si="84"/>
        <v>0</v>
      </c>
      <c r="AC81" s="72">
        <f t="shared" si="84"/>
        <v>0</v>
      </c>
      <c r="AD81" s="72">
        <f t="shared" si="84"/>
        <v>0</v>
      </c>
      <c r="AE81" s="72">
        <f t="shared" si="84"/>
        <v>0</v>
      </c>
      <c r="AF81" s="72">
        <f t="shared" si="84"/>
        <v>0</v>
      </c>
      <c r="AG81" s="72">
        <f t="shared" si="84"/>
        <v>0</v>
      </c>
      <c r="AH81" s="72">
        <f t="shared" si="84"/>
        <v>0</v>
      </c>
      <c r="AI81" s="72">
        <f t="shared" si="84"/>
        <v>0</v>
      </c>
      <c r="AJ81" s="72">
        <f t="shared" si="84"/>
        <v>0</v>
      </c>
      <c r="AK81" s="72">
        <f t="shared" si="84"/>
        <v>0</v>
      </c>
      <c r="AL81" s="72">
        <f t="shared" si="84"/>
        <v>0</v>
      </c>
      <c r="AM81" s="72">
        <f t="shared" si="84"/>
        <v>0</v>
      </c>
      <c r="AN81" s="72">
        <f t="shared" si="84"/>
        <v>0</v>
      </c>
      <c r="AO81" s="72">
        <f t="shared" si="84"/>
        <v>0</v>
      </c>
      <c r="AP81" s="72">
        <f t="shared" si="84"/>
        <v>0</v>
      </c>
      <c r="AQ81" s="72">
        <f t="shared" si="84"/>
        <v>0</v>
      </c>
      <c r="AR81" s="72">
        <f t="shared" si="84"/>
        <v>0</v>
      </c>
      <c r="AS81" s="72">
        <f t="shared" si="84"/>
        <v>0</v>
      </c>
      <c r="AT81" s="72">
        <f t="shared" si="84"/>
        <v>0</v>
      </c>
      <c r="AU81" s="72">
        <f t="shared" si="84"/>
        <v>0</v>
      </c>
      <c r="AV81" s="72">
        <f t="shared" si="84"/>
        <v>0</v>
      </c>
      <c r="AW81" s="72">
        <f t="shared" si="84"/>
        <v>0</v>
      </c>
      <c r="AX81" s="72">
        <f t="shared" si="84"/>
        <v>0</v>
      </c>
      <c r="AY81" s="72">
        <f t="shared" si="84"/>
        <v>0</v>
      </c>
      <c r="AZ81" s="72">
        <f t="shared" si="84"/>
        <v>0</v>
      </c>
      <c r="BA81" s="72">
        <f t="shared" si="84"/>
        <v>0</v>
      </c>
      <c r="BB81" s="72">
        <f t="shared" si="84"/>
        <v>0</v>
      </c>
      <c r="BC81" s="72">
        <f t="shared" si="84"/>
        <v>0</v>
      </c>
      <c r="BD81" s="72">
        <f t="shared" si="84"/>
        <v>0</v>
      </c>
      <c r="BE81" s="72">
        <f t="shared" si="84"/>
        <v>0</v>
      </c>
      <c r="BF81" s="72">
        <f t="shared" si="84"/>
        <v>0</v>
      </c>
      <c r="BG81" s="72">
        <f t="shared" si="84"/>
        <v>0</v>
      </c>
      <c r="BH81" s="72">
        <f t="shared" si="84"/>
        <v>0</v>
      </c>
      <c r="BI81" s="72">
        <f t="shared" si="84"/>
        <v>0</v>
      </c>
      <c r="BJ81" s="72">
        <f t="shared" si="84"/>
        <v>0</v>
      </c>
      <c r="BK81" s="72">
        <f t="shared" si="84"/>
        <v>0</v>
      </c>
      <c r="BL81" s="72">
        <f t="shared" si="84"/>
        <v>0</v>
      </c>
      <c r="BM81" s="72">
        <f t="shared" si="84"/>
        <v>0</v>
      </c>
      <c r="BN81" s="72">
        <f t="shared" si="84"/>
        <v>0</v>
      </c>
      <c r="BO81" s="72">
        <f t="shared" si="84"/>
        <v>0</v>
      </c>
      <c r="BP81" s="72">
        <f t="shared" ref="BP81:CH81" si="85">SUM(BP76:BP80)</f>
        <v>0</v>
      </c>
      <c r="BQ81" s="72">
        <f t="shared" si="85"/>
        <v>0</v>
      </c>
      <c r="BR81" s="72">
        <f t="shared" si="85"/>
        <v>0</v>
      </c>
      <c r="BS81" s="72">
        <f t="shared" si="85"/>
        <v>0</v>
      </c>
      <c r="BT81" s="72">
        <f t="shared" si="85"/>
        <v>0</v>
      </c>
      <c r="BU81" s="72">
        <f t="shared" si="85"/>
        <v>0</v>
      </c>
      <c r="BV81" s="72">
        <f t="shared" si="85"/>
        <v>0</v>
      </c>
      <c r="BW81" s="72">
        <f t="shared" si="85"/>
        <v>0</v>
      </c>
      <c r="BX81" s="72">
        <f t="shared" si="85"/>
        <v>0</v>
      </c>
      <c r="BY81" s="72">
        <f t="shared" si="85"/>
        <v>0</v>
      </c>
      <c r="BZ81" s="72">
        <f t="shared" si="85"/>
        <v>0</v>
      </c>
      <c r="CA81" s="72">
        <f t="shared" si="85"/>
        <v>0</v>
      </c>
      <c r="CB81" s="72">
        <f t="shared" si="85"/>
        <v>0</v>
      </c>
      <c r="CC81" s="72">
        <f t="shared" si="85"/>
        <v>0</v>
      </c>
      <c r="CD81" s="72">
        <f t="shared" si="85"/>
        <v>0</v>
      </c>
      <c r="CE81" s="72">
        <f t="shared" si="85"/>
        <v>0</v>
      </c>
      <c r="CF81" s="72">
        <f t="shared" si="85"/>
        <v>0</v>
      </c>
      <c r="CG81" s="72">
        <f t="shared" si="85"/>
        <v>0</v>
      </c>
      <c r="CH81" s="74">
        <f t="shared" si="85"/>
        <v>0</v>
      </c>
    </row>
    <row r="85" spans="1:99" ht="18" customHeight="1" x14ac:dyDescent="0.3">
      <c r="A85" s="497" t="s">
        <v>97</v>
      </c>
      <c r="B85" s="497"/>
      <c r="C85" s="203" t="s">
        <v>180</v>
      </c>
    </row>
    <row r="86" spans="1:99" ht="15" thickBot="1" x14ac:dyDescent="0.35">
      <c r="A86" s="497"/>
      <c r="B86" s="497"/>
    </row>
    <row r="87" spans="1:99" ht="15" thickBot="1" x14ac:dyDescent="0.35">
      <c r="B87" s="58" t="s">
        <v>35</v>
      </c>
      <c r="C87" s="53">
        <f>C59</f>
        <v>44927</v>
      </c>
      <c r="D87" s="53">
        <f t="shared" ref="D87:BO87" si="86">D59</f>
        <v>44958</v>
      </c>
      <c r="E87" s="53">
        <f t="shared" si="86"/>
        <v>44986</v>
      </c>
      <c r="F87" s="53">
        <f t="shared" si="86"/>
        <v>45017</v>
      </c>
      <c r="G87" s="53">
        <f t="shared" si="86"/>
        <v>45047</v>
      </c>
      <c r="H87" s="53">
        <f t="shared" si="86"/>
        <v>45078</v>
      </c>
      <c r="I87" s="53">
        <f t="shared" si="86"/>
        <v>45108</v>
      </c>
      <c r="J87" s="53">
        <f t="shared" si="86"/>
        <v>45139</v>
      </c>
      <c r="K87" s="53">
        <f t="shared" si="86"/>
        <v>45170</v>
      </c>
      <c r="L87" s="53">
        <f t="shared" si="86"/>
        <v>45200</v>
      </c>
      <c r="M87" s="53">
        <f t="shared" si="86"/>
        <v>45231</v>
      </c>
      <c r="N87" s="53">
        <f t="shared" si="86"/>
        <v>45261</v>
      </c>
      <c r="O87" s="53">
        <f t="shared" si="86"/>
        <v>45292</v>
      </c>
      <c r="P87" s="53">
        <f t="shared" si="86"/>
        <v>45323</v>
      </c>
      <c r="Q87" s="53">
        <f t="shared" si="86"/>
        <v>45352</v>
      </c>
      <c r="R87" s="53">
        <f t="shared" si="86"/>
        <v>45383</v>
      </c>
      <c r="S87" s="53">
        <f t="shared" si="86"/>
        <v>45413</v>
      </c>
      <c r="T87" s="53">
        <f t="shared" si="86"/>
        <v>45444</v>
      </c>
      <c r="U87" s="53">
        <f t="shared" si="86"/>
        <v>45474</v>
      </c>
      <c r="V87" s="53">
        <f t="shared" si="86"/>
        <v>45505</v>
      </c>
      <c r="W87" s="53">
        <f t="shared" si="86"/>
        <v>45536</v>
      </c>
      <c r="X87" s="53">
        <f t="shared" si="86"/>
        <v>45566</v>
      </c>
      <c r="Y87" s="53">
        <f t="shared" si="86"/>
        <v>45597</v>
      </c>
      <c r="Z87" s="53">
        <f t="shared" si="86"/>
        <v>45627</v>
      </c>
      <c r="AA87" s="53">
        <f t="shared" si="86"/>
        <v>45658</v>
      </c>
      <c r="AB87" s="53">
        <f t="shared" si="86"/>
        <v>45689</v>
      </c>
      <c r="AC87" s="53">
        <f t="shared" si="86"/>
        <v>45717</v>
      </c>
      <c r="AD87" s="53">
        <f t="shared" si="86"/>
        <v>45748</v>
      </c>
      <c r="AE87" s="53">
        <f t="shared" si="86"/>
        <v>45778</v>
      </c>
      <c r="AF87" s="53">
        <f t="shared" si="86"/>
        <v>45809</v>
      </c>
      <c r="AG87" s="53">
        <f t="shared" si="86"/>
        <v>45839</v>
      </c>
      <c r="AH87" s="53">
        <f t="shared" si="86"/>
        <v>45870</v>
      </c>
      <c r="AI87" s="53">
        <f t="shared" si="86"/>
        <v>45901</v>
      </c>
      <c r="AJ87" s="53">
        <f t="shared" si="86"/>
        <v>45931</v>
      </c>
      <c r="AK87" s="53">
        <f t="shared" si="86"/>
        <v>45962</v>
      </c>
      <c r="AL87" s="53">
        <f t="shared" si="86"/>
        <v>45992</v>
      </c>
      <c r="AM87" s="53">
        <f t="shared" si="86"/>
        <v>46023</v>
      </c>
      <c r="AN87" s="53">
        <f t="shared" si="86"/>
        <v>46054</v>
      </c>
      <c r="AO87" s="53">
        <f t="shared" si="86"/>
        <v>46082</v>
      </c>
      <c r="AP87" s="53">
        <f t="shared" si="86"/>
        <v>46113</v>
      </c>
      <c r="AQ87" s="53">
        <f t="shared" si="86"/>
        <v>46143</v>
      </c>
      <c r="AR87" s="53">
        <f t="shared" si="86"/>
        <v>46174</v>
      </c>
      <c r="AS87" s="53">
        <f t="shared" si="86"/>
        <v>46204</v>
      </c>
      <c r="AT87" s="53">
        <f t="shared" si="86"/>
        <v>46235</v>
      </c>
      <c r="AU87" s="53">
        <f t="shared" si="86"/>
        <v>46266</v>
      </c>
      <c r="AV87" s="53">
        <f t="shared" si="86"/>
        <v>46296</v>
      </c>
      <c r="AW87" s="53">
        <f t="shared" si="86"/>
        <v>46327</v>
      </c>
      <c r="AX87" s="53">
        <f t="shared" si="86"/>
        <v>46357</v>
      </c>
      <c r="AY87" s="53">
        <f t="shared" si="86"/>
        <v>46388</v>
      </c>
      <c r="AZ87" s="53">
        <f t="shared" si="86"/>
        <v>46419</v>
      </c>
      <c r="BA87" s="53">
        <f t="shared" si="86"/>
        <v>46447</v>
      </c>
      <c r="BB87" s="53">
        <f t="shared" si="86"/>
        <v>46478</v>
      </c>
      <c r="BC87" s="53">
        <f t="shared" si="86"/>
        <v>46508</v>
      </c>
      <c r="BD87" s="53">
        <f t="shared" si="86"/>
        <v>46539</v>
      </c>
      <c r="BE87" s="53">
        <f t="shared" si="86"/>
        <v>46569</v>
      </c>
      <c r="BF87" s="53">
        <f t="shared" si="86"/>
        <v>46600</v>
      </c>
      <c r="BG87" s="53">
        <f t="shared" si="86"/>
        <v>46631</v>
      </c>
      <c r="BH87" s="53">
        <f t="shared" si="86"/>
        <v>46661</v>
      </c>
      <c r="BI87" s="53">
        <f t="shared" si="86"/>
        <v>46692</v>
      </c>
      <c r="BJ87" s="53">
        <f t="shared" si="86"/>
        <v>46722</v>
      </c>
      <c r="BK87" s="53">
        <f t="shared" si="86"/>
        <v>46753</v>
      </c>
      <c r="BL87" s="53">
        <f t="shared" si="86"/>
        <v>46784</v>
      </c>
      <c r="BM87" s="53">
        <f t="shared" si="86"/>
        <v>46813</v>
      </c>
      <c r="BN87" s="53">
        <f t="shared" si="86"/>
        <v>46844</v>
      </c>
      <c r="BO87" s="53">
        <f t="shared" si="86"/>
        <v>46874</v>
      </c>
      <c r="BP87" s="53">
        <f t="shared" ref="BP87:CH87" si="87">BP59</f>
        <v>46905</v>
      </c>
      <c r="BQ87" s="53">
        <f t="shared" si="87"/>
        <v>46935</v>
      </c>
      <c r="BR87" s="53">
        <f t="shared" si="87"/>
        <v>46966</v>
      </c>
      <c r="BS87" s="53">
        <f t="shared" si="87"/>
        <v>46997</v>
      </c>
      <c r="BT87" s="53">
        <f t="shared" si="87"/>
        <v>47027</v>
      </c>
      <c r="BU87" s="53">
        <f t="shared" si="87"/>
        <v>47058</v>
      </c>
      <c r="BV87" s="53">
        <f t="shared" si="87"/>
        <v>47088</v>
      </c>
      <c r="BW87" s="53">
        <f t="shared" si="87"/>
        <v>47119</v>
      </c>
      <c r="BX87" s="53">
        <f t="shared" si="87"/>
        <v>47150</v>
      </c>
      <c r="BY87" s="53">
        <f t="shared" si="87"/>
        <v>47178</v>
      </c>
      <c r="BZ87" s="53">
        <f t="shared" si="87"/>
        <v>47209</v>
      </c>
      <c r="CA87" s="53">
        <f t="shared" si="87"/>
        <v>47239</v>
      </c>
      <c r="CB87" s="53">
        <f t="shared" si="87"/>
        <v>47270</v>
      </c>
      <c r="CC87" s="53">
        <f t="shared" si="87"/>
        <v>47300</v>
      </c>
      <c r="CD87" s="53">
        <f t="shared" si="87"/>
        <v>47331</v>
      </c>
      <c r="CE87" s="53">
        <f t="shared" si="87"/>
        <v>47362</v>
      </c>
      <c r="CF87" s="53">
        <f t="shared" si="87"/>
        <v>47392</v>
      </c>
      <c r="CG87" s="53">
        <f t="shared" si="87"/>
        <v>47423</v>
      </c>
      <c r="CH87" s="172">
        <f t="shared" si="87"/>
        <v>47453</v>
      </c>
      <c r="CI87" s="47"/>
      <c r="CJ87" s="47"/>
      <c r="CK87" s="47"/>
      <c r="CL87" s="47"/>
      <c r="CM87" s="47"/>
      <c r="CN87" s="47"/>
      <c r="CO87" s="47"/>
      <c r="CP87" s="47"/>
      <c r="CQ87" s="47"/>
      <c r="CR87" s="47"/>
      <c r="CS87" s="47"/>
      <c r="CT87" s="47"/>
      <c r="CU87" s="47"/>
    </row>
    <row r="88" spans="1:99" x14ac:dyDescent="0.3">
      <c r="B88" s="59" t="s">
        <v>29</v>
      </c>
      <c r="C88" s="55">
        <f t="shared" ref="C88:K92" si="88">IF(C$4="X",C96+C104,0)</f>
        <v>-718.79723111770727</v>
      </c>
      <c r="D88" s="55">
        <f t="shared" si="88"/>
        <v>3101.8094298574297</v>
      </c>
      <c r="E88" s="55">
        <f t="shared" si="88"/>
        <v>12994.368105981488</v>
      </c>
      <c r="F88" s="55">
        <f t="shared" si="88"/>
        <v>21025.188666925897</v>
      </c>
      <c r="G88" s="55">
        <f t="shared" si="88"/>
        <v>43224.514782903949</v>
      </c>
      <c r="H88" s="55">
        <f t="shared" si="88"/>
        <v>226244.22939921962</v>
      </c>
      <c r="I88" s="55">
        <f t="shared" si="88"/>
        <v>404880.38451359083</v>
      </c>
      <c r="J88" s="55">
        <f t="shared" si="88"/>
        <v>473152.38291390735</v>
      </c>
      <c r="K88" s="55">
        <f t="shared" si="88"/>
        <v>318431.18472938082</v>
      </c>
      <c r="L88" s="55">
        <f t="shared" ref="L88:BW88" si="89">IF(L$4="X",L96+L104,0)</f>
        <v>102891.63077594813</v>
      </c>
      <c r="M88" s="55">
        <f t="shared" si="89"/>
        <v>143879.475251486</v>
      </c>
      <c r="N88" s="55">
        <f t="shared" si="89"/>
        <v>233845.1158735783</v>
      </c>
      <c r="O88" s="55">
        <f t="shared" si="89"/>
        <v>259550.95193785458</v>
      </c>
      <c r="P88" s="55">
        <f t="shared" si="89"/>
        <v>219329.5724419271</v>
      </c>
      <c r="Q88" s="55">
        <f t="shared" si="89"/>
        <v>191284.72131051394</v>
      </c>
      <c r="R88" s="55">
        <f t="shared" si="89"/>
        <v>144519.91046022199</v>
      </c>
      <c r="S88" s="55">
        <f t="shared" si="89"/>
        <v>171828.71035295859</v>
      </c>
      <c r="T88" s="55">
        <f t="shared" si="89"/>
        <v>0</v>
      </c>
      <c r="U88" s="55">
        <f t="shared" si="89"/>
        <v>0</v>
      </c>
      <c r="V88" s="55">
        <f t="shared" si="89"/>
        <v>0</v>
      </c>
      <c r="W88" s="55">
        <f t="shared" si="89"/>
        <v>0</v>
      </c>
      <c r="X88" s="55">
        <f t="shared" si="89"/>
        <v>0</v>
      </c>
      <c r="Y88" s="55">
        <f t="shared" si="89"/>
        <v>0</v>
      </c>
      <c r="Z88" s="55">
        <f t="shared" si="89"/>
        <v>0</v>
      </c>
      <c r="AA88" s="55">
        <f t="shared" si="89"/>
        <v>0</v>
      </c>
      <c r="AB88" s="55">
        <f t="shared" si="89"/>
        <v>0</v>
      </c>
      <c r="AC88" s="55">
        <f t="shared" si="89"/>
        <v>0</v>
      </c>
      <c r="AD88" s="55">
        <f t="shared" si="89"/>
        <v>0</v>
      </c>
      <c r="AE88" s="55">
        <f t="shared" si="89"/>
        <v>0</v>
      </c>
      <c r="AF88" s="55">
        <f t="shared" si="89"/>
        <v>0</v>
      </c>
      <c r="AG88" s="55">
        <f t="shared" si="89"/>
        <v>0</v>
      </c>
      <c r="AH88" s="55">
        <f t="shared" si="89"/>
        <v>0</v>
      </c>
      <c r="AI88" s="55">
        <f t="shared" si="89"/>
        <v>0</v>
      </c>
      <c r="AJ88" s="55">
        <f t="shared" si="89"/>
        <v>0</v>
      </c>
      <c r="AK88" s="55">
        <f t="shared" si="89"/>
        <v>0</v>
      </c>
      <c r="AL88" s="55">
        <f t="shared" si="89"/>
        <v>0</v>
      </c>
      <c r="AM88" s="55">
        <f t="shared" si="89"/>
        <v>0</v>
      </c>
      <c r="AN88" s="55">
        <f t="shared" si="89"/>
        <v>0</v>
      </c>
      <c r="AO88" s="55">
        <f t="shared" si="89"/>
        <v>0</v>
      </c>
      <c r="AP88" s="55">
        <f t="shared" si="89"/>
        <v>0</v>
      </c>
      <c r="AQ88" s="55">
        <f t="shared" si="89"/>
        <v>0</v>
      </c>
      <c r="AR88" s="55">
        <f t="shared" si="89"/>
        <v>0</v>
      </c>
      <c r="AS88" s="55">
        <f t="shared" si="89"/>
        <v>0</v>
      </c>
      <c r="AT88" s="55">
        <f t="shared" si="89"/>
        <v>0</v>
      </c>
      <c r="AU88" s="55">
        <f t="shared" si="89"/>
        <v>0</v>
      </c>
      <c r="AV88" s="55">
        <f t="shared" si="89"/>
        <v>0</v>
      </c>
      <c r="AW88" s="55">
        <f t="shared" si="89"/>
        <v>0</v>
      </c>
      <c r="AX88" s="55">
        <f t="shared" si="89"/>
        <v>0</v>
      </c>
      <c r="AY88" s="55">
        <f t="shared" si="89"/>
        <v>0</v>
      </c>
      <c r="AZ88" s="55">
        <f t="shared" si="89"/>
        <v>0</v>
      </c>
      <c r="BA88" s="55">
        <f t="shared" si="89"/>
        <v>0</v>
      </c>
      <c r="BB88" s="55">
        <f t="shared" si="89"/>
        <v>0</v>
      </c>
      <c r="BC88" s="55">
        <f t="shared" si="89"/>
        <v>0</v>
      </c>
      <c r="BD88" s="55">
        <f t="shared" si="89"/>
        <v>0</v>
      </c>
      <c r="BE88" s="55">
        <f t="shared" si="89"/>
        <v>0</v>
      </c>
      <c r="BF88" s="55">
        <f t="shared" si="89"/>
        <v>0</v>
      </c>
      <c r="BG88" s="55">
        <f t="shared" si="89"/>
        <v>0</v>
      </c>
      <c r="BH88" s="55">
        <f t="shared" si="89"/>
        <v>0</v>
      </c>
      <c r="BI88" s="55">
        <f t="shared" si="89"/>
        <v>0</v>
      </c>
      <c r="BJ88" s="55">
        <f t="shared" si="89"/>
        <v>0</v>
      </c>
      <c r="BK88" s="55">
        <f t="shared" si="89"/>
        <v>0</v>
      </c>
      <c r="BL88" s="55">
        <f t="shared" si="89"/>
        <v>0</v>
      </c>
      <c r="BM88" s="55">
        <f t="shared" si="89"/>
        <v>0</v>
      </c>
      <c r="BN88" s="55">
        <f t="shared" si="89"/>
        <v>0</v>
      </c>
      <c r="BO88" s="55">
        <f t="shared" si="89"/>
        <v>0</v>
      </c>
      <c r="BP88" s="55">
        <f t="shared" si="89"/>
        <v>0</v>
      </c>
      <c r="BQ88" s="55">
        <f t="shared" si="89"/>
        <v>0</v>
      </c>
      <c r="BR88" s="55">
        <f t="shared" si="89"/>
        <v>0</v>
      </c>
      <c r="BS88" s="55">
        <f t="shared" si="89"/>
        <v>0</v>
      </c>
      <c r="BT88" s="55">
        <f t="shared" si="89"/>
        <v>0</v>
      </c>
      <c r="BU88" s="55">
        <f t="shared" si="89"/>
        <v>0</v>
      </c>
      <c r="BV88" s="55">
        <f t="shared" si="89"/>
        <v>0</v>
      </c>
      <c r="BW88" s="55">
        <f t="shared" si="89"/>
        <v>0</v>
      </c>
      <c r="BX88" s="55">
        <f t="shared" ref="BX88:CH88" si="90">IF(BX$4="X",BX96+BX104,0)</f>
        <v>0</v>
      </c>
      <c r="BY88" s="55">
        <f t="shared" si="90"/>
        <v>0</v>
      </c>
      <c r="BZ88" s="55">
        <f t="shared" si="90"/>
        <v>0</v>
      </c>
      <c r="CA88" s="55">
        <f t="shared" si="90"/>
        <v>0</v>
      </c>
      <c r="CB88" s="55">
        <f t="shared" si="90"/>
        <v>0</v>
      </c>
      <c r="CC88" s="55">
        <f t="shared" si="90"/>
        <v>0</v>
      </c>
      <c r="CD88" s="55">
        <f t="shared" si="90"/>
        <v>0</v>
      </c>
      <c r="CE88" s="55">
        <f t="shared" si="90"/>
        <v>0</v>
      </c>
      <c r="CF88" s="55">
        <f t="shared" si="90"/>
        <v>0</v>
      </c>
      <c r="CG88" s="55">
        <f t="shared" si="90"/>
        <v>0</v>
      </c>
      <c r="CH88" s="55">
        <f t="shared" si="90"/>
        <v>0</v>
      </c>
    </row>
    <row r="89" spans="1:99" x14ac:dyDescent="0.3">
      <c r="B89" s="60" t="s">
        <v>30</v>
      </c>
      <c r="C89" s="55">
        <f t="shared" si="88"/>
        <v>0</v>
      </c>
      <c r="D89" s="55">
        <f t="shared" si="88"/>
        <v>831.88317816802851</v>
      </c>
      <c r="E89" s="55">
        <f t="shared" si="88"/>
        <v>4885.4606267815016</v>
      </c>
      <c r="F89" s="55">
        <f t="shared" si="88"/>
        <v>10705.642596228567</v>
      </c>
      <c r="G89" s="55">
        <f t="shared" si="88"/>
        <v>20466.514637745586</v>
      </c>
      <c r="H89" s="55">
        <f t="shared" si="88"/>
        <v>35379.089141827593</v>
      </c>
      <c r="I89" s="55">
        <f t="shared" si="88"/>
        <v>58843.470789954365</v>
      </c>
      <c r="J89" s="55">
        <f t="shared" si="88"/>
        <v>52928.479546046277</v>
      </c>
      <c r="K89" s="55">
        <f t="shared" si="88"/>
        <v>61996.16381775125</v>
      </c>
      <c r="L89" s="55">
        <f t="shared" ref="L89:BW89" si="91">IF(L$4="X",L97+L105,0)</f>
        <v>53100.415126727821</v>
      </c>
      <c r="M89" s="55">
        <f t="shared" si="91"/>
        <v>54748.349159122386</v>
      </c>
      <c r="N89" s="55">
        <f t="shared" si="91"/>
        <v>77789.510515776972</v>
      </c>
      <c r="O89" s="55">
        <f t="shared" si="91"/>
        <v>95263.199685210886</v>
      </c>
      <c r="P89" s="55">
        <f t="shared" si="91"/>
        <v>72118.832539918498</v>
      </c>
      <c r="Q89" s="55">
        <f t="shared" si="91"/>
        <v>81259.451051078649</v>
      </c>
      <c r="R89" s="55">
        <f t="shared" si="91"/>
        <v>89910.977553492747</v>
      </c>
      <c r="S89" s="55">
        <f t="shared" si="91"/>
        <v>119330.58744645854</v>
      </c>
      <c r="T89" s="55">
        <f t="shared" si="91"/>
        <v>0</v>
      </c>
      <c r="U89" s="55">
        <f t="shared" si="91"/>
        <v>0</v>
      </c>
      <c r="V89" s="55">
        <f t="shared" si="91"/>
        <v>0</v>
      </c>
      <c r="W89" s="55">
        <f t="shared" si="91"/>
        <v>0</v>
      </c>
      <c r="X89" s="55">
        <f t="shared" si="91"/>
        <v>0</v>
      </c>
      <c r="Y89" s="55">
        <f t="shared" si="91"/>
        <v>0</v>
      </c>
      <c r="Z89" s="55">
        <f t="shared" si="91"/>
        <v>0</v>
      </c>
      <c r="AA89" s="55">
        <f t="shared" si="91"/>
        <v>0</v>
      </c>
      <c r="AB89" s="55">
        <f t="shared" si="91"/>
        <v>0</v>
      </c>
      <c r="AC89" s="55">
        <f t="shared" si="91"/>
        <v>0</v>
      </c>
      <c r="AD89" s="55">
        <f t="shared" si="91"/>
        <v>0</v>
      </c>
      <c r="AE89" s="55">
        <f t="shared" si="91"/>
        <v>0</v>
      </c>
      <c r="AF89" s="55">
        <f t="shared" si="91"/>
        <v>0</v>
      </c>
      <c r="AG89" s="55">
        <f t="shared" si="91"/>
        <v>0</v>
      </c>
      <c r="AH89" s="55">
        <f t="shared" si="91"/>
        <v>0</v>
      </c>
      <c r="AI89" s="55">
        <f t="shared" si="91"/>
        <v>0</v>
      </c>
      <c r="AJ89" s="55">
        <f t="shared" si="91"/>
        <v>0</v>
      </c>
      <c r="AK89" s="55">
        <f t="shared" si="91"/>
        <v>0</v>
      </c>
      <c r="AL89" s="55">
        <f t="shared" si="91"/>
        <v>0</v>
      </c>
      <c r="AM89" s="55">
        <f t="shared" si="91"/>
        <v>0</v>
      </c>
      <c r="AN89" s="55">
        <f t="shared" si="91"/>
        <v>0</v>
      </c>
      <c r="AO89" s="55">
        <f t="shared" si="91"/>
        <v>0</v>
      </c>
      <c r="AP89" s="55">
        <f t="shared" si="91"/>
        <v>0</v>
      </c>
      <c r="AQ89" s="55">
        <f t="shared" si="91"/>
        <v>0</v>
      </c>
      <c r="AR89" s="55">
        <f t="shared" si="91"/>
        <v>0</v>
      </c>
      <c r="AS89" s="55">
        <f t="shared" si="91"/>
        <v>0</v>
      </c>
      <c r="AT89" s="55">
        <f t="shared" si="91"/>
        <v>0</v>
      </c>
      <c r="AU89" s="55">
        <f t="shared" si="91"/>
        <v>0</v>
      </c>
      <c r="AV89" s="55">
        <f t="shared" si="91"/>
        <v>0</v>
      </c>
      <c r="AW89" s="55">
        <f t="shared" si="91"/>
        <v>0</v>
      </c>
      <c r="AX89" s="55">
        <f t="shared" si="91"/>
        <v>0</v>
      </c>
      <c r="AY89" s="55">
        <f t="shared" si="91"/>
        <v>0</v>
      </c>
      <c r="AZ89" s="55">
        <f t="shared" si="91"/>
        <v>0</v>
      </c>
      <c r="BA89" s="55">
        <f t="shared" si="91"/>
        <v>0</v>
      </c>
      <c r="BB89" s="55">
        <f t="shared" si="91"/>
        <v>0</v>
      </c>
      <c r="BC89" s="55">
        <f t="shared" si="91"/>
        <v>0</v>
      </c>
      <c r="BD89" s="55">
        <f t="shared" si="91"/>
        <v>0</v>
      </c>
      <c r="BE89" s="55">
        <f t="shared" si="91"/>
        <v>0</v>
      </c>
      <c r="BF89" s="55">
        <f t="shared" si="91"/>
        <v>0</v>
      </c>
      <c r="BG89" s="55">
        <f t="shared" si="91"/>
        <v>0</v>
      </c>
      <c r="BH89" s="55">
        <f t="shared" si="91"/>
        <v>0</v>
      </c>
      <c r="BI89" s="55">
        <f t="shared" si="91"/>
        <v>0</v>
      </c>
      <c r="BJ89" s="55">
        <f t="shared" si="91"/>
        <v>0</v>
      </c>
      <c r="BK89" s="55">
        <f t="shared" si="91"/>
        <v>0</v>
      </c>
      <c r="BL89" s="55">
        <f t="shared" si="91"/>
        <v>0</v>
      </c>
      <c r="BM89" s="55">
        <f t="shared" si="91"/>
        <v>0</v>
      </c>
      <c r="BN89" s="55">
        <f t="shared" si="91"/>
        <v>0</v>
      </c>
      <c r="BO89" s="55">
        <f t="shared" si="91"/>
        <v>0</v>
      </c>
      <c r="BP89" s="55">
        <f t="shared" si="91"/>
        <v>0</v>
      </c>
      <c r="BQ89" s="55">
        <f t="shared" si="91"/>
        <v>0</v>
      </c>
      <c r="BR89" s="55">
        <f t="shared" si="91"/>
        <v>0</v>
      </c>
      <c r="BS89" s="55">
        <f t="shared" si="91"/>
        <v>0</v>
      </c>
      <c r="BT89" s="55">
        <f t="shared" si="91"/>
        <v>0</v>
      </c>
      <c r="BU89" s="55">
        <f t="shared" si="91"/>
        <v>0</v>
      </c>
      <c r="BV89" s="55">
        <f t="shared" si="91"/>
        <v>0</v>
      </c>
      <c r="BW89" s="55">
        <f t="shared" si="91"/>
        <v>0</v>
      </c>
      <c r="BX89" s="55">
        <f t="shared" ref="BX89:CH89" si="92">IF(BX$4="X",BX97+BX105,0)</f>
        <v>0</v>
      </c>
      <c r="BY89" s="55">
        <f t="shared" si="92"/>
        <v>0</v>
      </c>
      <c r="BZ89" s="55">
        <f t="shared" si="92"/>
        <v>0</v>
      </c>
      <c r="CA89" s="55">
        <f t="shared" si="92"/>
        <v>0</v>
      </c>
      <c r="CB89" s="55">
        <f t="shared" si="92"/>
        <v>0</v>
      </c>
      <c r="CC89" s="55">
        <f t="shared" si="92"/>
        <v>0</v>
      </c>
      <c r="CD89" s="55">
        <f t="shared" si="92"/>
        <v>0</v>
      </c>
      <c r="CE89" s="55">
        <f t="shared" si="92"/>
        <v>0</v>
      </c>
      <c r="CF89" s="55">
        <f t="shared" si="92"/>
        <v>0</v>
      </c>
      <c r="CG89" s="55">
        <f t="shared" si="92"/>
        <v>0</v>
      </c>
      <c r="CH89" s="55">
        <f t="shared" si="92"/>
        <v>0</v>
      </c>
    </row>
    <row r="90" spans="1:99" x14ac:dyDescent="0.3">
      <c r="B90" s="60" t="s">
        <v>31</v>
      </c>
      <c r="C90" s="55">
        <f t="shared" si="88"/>
        <v>0</v>
      </c>
      <c r="D90" s="55">
        <f t="shared" si="88"/>
        <v>310.75664086936064</v>
      </c>
      <c r="E90" s="55">
        <f t="shared" si="88"/>
        <v>4608.2552250272429</v>
      </c>
      <c r="F90" s="55">
        <f t="shared" si="88"/>
        <v>12412.704555846653</v>
      </c>
      <c r="G90" s="55">
        <f t="shared" si="88"/>
        <v>36453.207835033063</v>
      </c>
      <c r="H90" s="55">
        <f t="shared" si="88"/>
        <v>112106.48426765647</v>
      </c>
      <c r="I90" s="55">
        <f t="shared" si="88"/>
        <v>176321.70688886367</v>
      </c>
      <c r="J90" s="55">
        <f t="shared" si="88"/>
        <v>189961.66714220101</v>
      </c>
      <c r="K90" s="55">
        <f t="shared" si="88"/>
        <v>150854.77520713984</v>
      </c>
      <c r="L90" s="55">
        <f t="shared" ref="L90:BW90" si="93">IF(L$4="X",L98+L106,0)</f>
        <v>91218.128900302472</v>
      </c>
      <c r="M90" s="55">
        <f t="shared" si="93"/>
        <v>95033.596352615365</v>
      </c>
      <c r="N90" s="55">
        <f t="shared" si="93"/>
        <v>133855.80074673059</v>
      </c>
      <c r="O90" s="55">
        <f t="shared" si="93"/>
        <v>168398.76273346361</v>
      </c>
      <c r="P90" s="55">
        <f t="shared" si="93"/>
        <v>135285.50977584958</v>
      </c>
      <c r="Q90" s="55">
        <f t="shared" si="93"/>
        <v>144011.61748180716</v>
      </c>
      <c r="R90" s="55">
        <f t="shared" si="93"/>
        <v>134182.87344321751</v>
      </c>
      <c r="S90" s="55">
        <f t="shared" si="93"/>
        <v>174958.44186842782</v>
      </c>
      <c r="T90" s="55">
        <f t="shared" si="93"/>
        <v>0</v>
      </c>
      <c r="U90" s="55">
        <f t="shared" si="93"/>
        <v>0</v>
      </c>
      <c r="V90" s="55">
        <f t="shared" si="93"/>
        <v>0</v>
      </c>
      <c r="W90" s="55">
        <f t="shared" si="93"/>
        <v>0</v>
      </c>
      <c r="X90" s="55">
        <f t="shared" si="93"/>
        <v>0</v>
      </c>
      <c r="Y90" s="55">
        <f t="shared" si="93"/>
        <v>0</v>
      </c>
      <c r="Z90" s="55">
        <f t="shared" si="93"/>
        <v>0</v>
      </c>
      <c r="AA90" s="55">
        <f t="shared" si="93"/>
        <v>0</v>
      </c>
      <c r="AB90" s="55">
        <f t="shared" si="93"/>
        <v>0</v>
      </c>
      <c r="AC90" s="55">
        <f t="shared" si="93"/>
        <v>0</v>
      </c>
      <c r="AD90" s="55">
        <f t="shared" si="93"/>
        <v>0</v>
      </c>
      <c r="AE90" s="55">
        <f t="shared" si="93"/>
        <v>0</v>
      </c>
      <c r="AF90" s="55">
        <f t="shared" si="93"/>
        <v>0</v>
      </c>
      <c r="AG90" s="55">
        <f t="shared" si="93"/>
        <v>0</v>
      </c>
      <c r="AH90" s="55">
        <f t="shared" si="93"/>
        <v>0</v>
      </c>
      <c r="AI90" s="55">
        <f t="shared" si="93"/>
        <v>0</v>
      </c>
      <c r="AJ90" s="55">
        <f t="shared" si="93"/>
        <v>0</v>
      </c>
      <c r="AK90" s="55">
        <f t="shared" si="93"/>
        <v>0</v>
      </c>
      <c r="AL90" s="55">
        <f t="shared" si="93"/>
        <v>0</v>
      </c>
      <c r="AM90" s="55">
        <f t="shared" si="93"/>
        <v>0</v>
      </c>
      <c r="AN90" s="55">
        <f t="shared" si="93"/>
        <v>0</v>
      </c>
      <c r="AO90" s="55">
        <f t="shared" si="93"/>
        <v>0</v>
      </c>
      <c r="AP90" s="55">
        <f t="shared" si="93"/>
        <v>0</v>
      </c>
      <c r="AQ90" s="55">
        <f t="shared" si="93"/>
        <v>0</v>
      </c>
      <c r="AR90" s="55">
        <f t="shared" si="93"/>
        <v>0</v>
      </c>
      <c r="AS90" s="55">
        <f t="shared" si="93"/>
        <v>0</v>
      </c>
      <c r="AT90" s="55">
        <f t="shared" si="93"/>
        <v>0</v>
      </c>
      <c r="AU90" s="55">
        <f t="shared" si="93"/>
        <v>0</v>
      </c>
      <c r="AV90" s="55">
        <f t="shared" si="93"/>
        <v>0</v>
      </c>
      <c r="AW90" s="55">
        <f t="shared" si="93"/>
        <v>0</v>
      </c>
      <c r="AX90" s="55">
        <f t="shared" si="93"/>
        <v>0</v>
      </c>
      <c r="AY90" s="55">
        <f t="shared" si="93"/>
        <v>0</v>
      </c>
      <c r="AZ90" s="55">
        <f t="shared" si="93"/>
        <v>0</v>
      </c>
      <c r="BA90" s="55">
        <f t="shared" si="93"/>
        <v>0</v>
      </c>
      <c r="BB90" s="55">
        <f t="shared" si="93"/>
        <v>0</v>
      </c>
      <c r="BC90" s="55">
        <f t="shared" si="93"/>
        <v>0</v>
      </c>
      <c r="BD90" s="55">
        <f t="shared" si="93"/>
        <v>0</v>
      </c>
      <c r="BE90" s="55">
        <f t="shared" si="93"/>
        <v>0</v>
      </c>
      <c r="BF90" s="55">
        <f t="shared" si="93"/>
        <v>0</v>
      </c>
      <c r="BG90" s="55">
        <f t="shared" si="93"/>
        <v>0</v>
      </c>
      <c r="BH90" s="55">
        <f t="shared" si="93"/>
        <v>0</v>
      </c>
      <c r="BI90" s="55">
        <f t="shared" si="93"/>
        <v>0</v>
      </c>
      <c r="BJ90" s="55">
        <f t="shared" si="93"/>
        <v>0</v>
      </c>
      <c r="BK90" s="55">
        <f t="shared" si="93"/>
        <v>0</v>
      </c>
      <c r="BL90" s="55">
        <f t="shared" si="93"/>
        <v>0</v>
      </c>
      <c r="BM90" s="55">
        <f t="shared" si="93"/>
        <v>0</v>
      </c>
      <c r="BN90" s="55">
        <f t="shared" si="93"/>
        <v>0</v>
      </c>
      <c r="BO90" s="55">
        <f t="shared" si="93"/>
        <v>0</v>
      </c>
      <c r="BP90" s="55">
        <f t="shared" si="93"/>
        <v>0</v>
      </c>
      <c r="BQ90" s="55">
        <f t="shared" si="93"/>
        <v>0</v>
      </c>
      <c r="BR90" s="55">
        <f t="shared" si="93"/>
        <v>0</v>
      </c>
      <c r="BS90" s="55">
        <f t="shared" si="93"/>
        <v>0</v>
      </c>
      <c r="BT90" s="55">
        <f t="shared" si="93"/>
        <v>0</v>
      </c>
      <c r="BU90" s="55">
        <f t="shared" si="93"/>
        <v>0</v>
      </c>
      <c r="BV90" s="55">
        <f t="shared" si="93"/>
        <v>0</v>
      </c>
      <c r="BW90" s="55">
        <f t="shared" si="93"/>
        <v>0</v>
      </c>
      <c r="BX90" s="55">
        <f t="shared" ref="BX90:CH90" si="94">IF(BX$4="X",BX98+BX106,0)</f>
        <v>0</v>
      </c>
      <c r="BY90" s="55">
        <f t="shared" si="94"/>
        <v>0</v>
      </c>
      <c r="BZ90" s="55">
        <f t="shared" si="94"/>
        <v>0</v>
      </c>
      <c r="CA90" s="55">
        <f t="shared" si="94"/>
        <v>0</v>
      </c>
      <c r="CB90" s="55">
        <f t="shared" si="94"/>
        <v>0</v>
      </c>
      <c r="CC90" s="55">
        <f t="shared" si="94"/>
        <v>0</v>
      </c>
      <c r="CD90" s="55">
        <f t="shared" si="94"/>
        <v>0</v>
      </c>
      <c r="CE90" s="55">
        <f t="shared" si="94"/>
        <v>0</v>
      </c>
      <c r="CF90" s="55">
        <f t="shared" si="94"/>
        <v>0</v>
      </c>
      <c r="CG90" s="55">
        <f t="shared" si="94"/>
        <v>0</v>
      </c>
      <c r="CH90" s="55">
        <f t="shared" si="94"/>
        <v>0</v>
      </c>
    </row>
    <row r="91" spans="1:99" x14ac:dyDescent="0.3">
      <c r="B91" s="60" t="s">
        <v>32</v>
      </c>
      <c r="C91" s="55">
        <f t="shared" si="88"/>
        <v>0</v>
      </c>
      <c r="D91" s="55">
        <f t="shared" si="88"/>
        <v>740.31339635085351</v>
      </c>
      <c r="E91" s="55">
        <f t="shared" si="88"/>
        <v>1824.7103242578937</v>
      </c>
      <c r="F91" s="55">
        <f t="shared" si="88"/>
        <v>3175.8625512391991</v>
      </c>
      <c r="G91" s="55">
        <f t="shared" si="88"/>
        <v>6596.4190047742313</v>
      </c>
      <c r="H91" s="55">
        <f t="shared" si="88"/>
        <v>18215.074752934208</v>
      </c>
      <c r="I91" s="55">
        <f t="shared" si="88"/>
        <v>30908.89613007339</v>
      </c>
      <c r="J91" s="55">
        <f t="shared" si="88"/>
        <v>53867.984096858061</v>
      </c>
      <c r="K91" s="55">
        <f t="shared" si="88"/>
        <v>31188.329096065718</v>
      </c>
      <c r="L91" s="55">
        <f t="shared" ref="L91:BW91" si="95">IF(L$4="X",L99+L107,0)</f>
        <v>17011.591117316286</v>
      </c>
      <c r="M91" s="55">
        <f t="shared" si="95"/>
        <v>19390.021969948302</v>
      </c>
      <c r="N91" s="55">
        <f t="shared" si="95"/>
        <v>35039.049025680477</v>
      </c>
      <c r="O91" s="55">
        <f t="shared" si="95"/>
        <v>47561.811673023905</v>
      </c>
      <c r="P91" s="55">
        <f t="shared" si="95"/>
        <v>38383.06950114049</v>
      </c>
      <c r="Q91" s="55">
        <f t="shared" si="95"/>
        <v>39097.354967283682</v>
      </c>
      <c r="R91" s="55">
        <f t="shared" si="95"/>
        <v>36610.469928033446</v>
      </c>
      <c r="S91" s="55">
        <f t="shared" si="95"/>
        <v>51552.913598002931</v>
      </c>
      <c r="T91" s="55">
        <f t="shared" si="95"/>
        <v>0</v>
      </c>
      <c r="U91" s="55">
        <f t="shared" si="95"/>
        <v>0</v>
      </c>
      <c r="V91" s="55">
        <f t="shared" si="95"/>
        <v>0</v>
      </c>
      <c r="W91" s="55">
        <f t="shared" si="95"/>
        <v>0</v>
      </c>
      <c r="X91" s="55">
        <f t="shared" si="95"/>
        <v>0</v>
      </c>
      <c r="Y91" s="55">
        <f t="shared" si="95"/>
        <v>0</v>
      </c>
      <c r="Z91" s="55">
        <f t="shared" si="95"/>
        <v>0</v>
      </c>
      <c r="AA91" s="55">
        <f t="shared" si="95"/>
        <v>0</v>
      </c>
      <c r="AB91" s="55">
        <f t="shared" si="95"/>
        <v>0</v>
      </c>
      <c r="AC91" s="55">
        <f t="shared" si="95"/>
        <v>0</v>
      </c>
      <c r="AD91" s="55">
        <f t="shared" si="95"/>
        <v>0</v>
      </c>
      <c r="AE91" s="55">
        <f t="shared" si="95"/>
        <v>0</v>
      </c>
      <c r="AF91" s="55">
        <f t="shared" si="95"/>
        <v>0</v>
      </c>
      <c r="AG91" s="55">
        <f t="shared" si="95"/>
        <v>0</v>
      </c>
      <c r="AH91" s="55">
        <f t="shared" si="95"/>
        <v>0</v>
      </c>
      <c r="AI91" s="55">
        <f t="shared" si="95"/>
        <v>0</v>
      </c>
      <c r="AJ91" s="55">
        <f t="shared" si="95"/>
        <v>0</v>
      </c>
      <c r="AK91" s="55">
        <f t="shared" si="95"/>
        <v>0</v>
      </c>
      <c r="AL91" s="55">
        <f t="shared" si="95"/>
        <v>0</v>
      </c>
      <c r="AM91" s="55">
        <f t="shared" si="95"/>
        <v>0</v>
      </c>
      <c r="AN91" s="55">
        <f t="shared" si="95"/>
        <v>0</v>
      </c>
      <c r="AO91" s="55">
        <f t="shared" si="95"/>
        <v>0</v>
      </c>
      <c r="AP91" s="55">
        <f t="shared" si="95"/>
        <v>0</v>
      </c>
      <c r="AQ91" s="55">
        <f t="shared" si="95"/>
        <v>0</v>
      </c>
      <c r="AR91" s="55">
        <f t="shared" si="95"/>
        <v>0</v>
      </c>
      <c r="AS91" s="55">
        <f t="shared" si="95"/>
        <v>0</v>
      </c>
      <c r="AT91" s="55">
        <f t="shared" si="95"/>
        <v>0</v>
      </c>
      <c r="AU91" s="55">
        <f t="shared" si="95"/>
        <v>0</v>
      </c>
      <c r="AV91" s="55">
        <f t="shared" si="95"/>
        <v>0</v>
      </c>
      <c r="AW91" s="55">
        <f t="shared" si="95"/>
        <v>0</v>
      </c>
      <c r="AX91" s="55">
        <f t="shared" si="95"/>
        <v>0</v>
      </c>
      <c r="AY91" s="55">
        <f t="shared" si="95"/>
        <v>0</v>
      </c>
      <c r="AZ91" s="55">
        <f t="shared" si="95"/>
        <v>0</v>
      </c>
      <c r="BA91" s="55">
        <f t="shared" si="95"/>
        <v>0</v>
      </c>
      <c r="BB91" s="55">
        <f t="shared" si="95"/>
        <v>0</v>
      </c>
      <c r="BC91" s="55">
        <f t="shared" si="95"/>
        <v>0</v>
      </c>
      <c r="BD91" s="55">
        <f t="shared" si="95"/>
        <v>0</v>
      </c>
      <c r="BE91" s="55">
        <f t="shared" si="95"/>
        <v>0</v>
      </c>
      <c r="BF91" s="55">
        <f t="shared" si="95"/>
        <v>0</v>
      </c>
      <c r="BG91" s="55">
        <f t="shared" si="95"/>
        <v>0</v>
      </c>
      <c r="BH91" s="55">
        <f t="shared" si="95"/>
        <v>0</v>
      </c>
      <c r="BI91" s="55">
        <f t="shared" si="95"/>
        <v>0</v>
      </c>
      <c r="BJ91" s="55">
        <f t="shared" si="95"/>
        <v>0</v>
      </c>
      <c r="BK91" s="55">
        <f t="shared" si="95"/>
        <v>0</v>
      </c>
      <c r="BL91" s="55">
        <f t="shared" si="95"/>
        <v>0</v>
      </c>
      <c r="BM91" s="55">
        <f t="shared" si="95"/>
        <v>0</v>
      </c>
      <c r="BN91" s="55">
        <f t="shared" si="95"/>
        <v>0</v>
      </c>
      <c r="BO91" s="55">
        <f t="shared" si="95"/>
        <v>0</v>
      </c>
      <c r="BP91" s="55">
        <f t="shared" si="95"/>
        <v>0</v>
      </c>
      <c r="BQ91" s="55">
        <f t="shared" si="95"/>
        <v>0</v>
      </c>
      <c r="BR91" s="55">
        <f t="shared" si="95"/>
        <v>0</v>
      </c>
      <c r="BS91" s="55">
        <f t="shared" si="95"/>
        <v>0</v>
      </c>
      <c r="BT91" s="55">
        <f t="shared" si="95"/>
        <v>0</v>
      </c>
      <c r="BU91" s="55">
        <f t="shared" si="95"/>
        <v>0</v>
      </c>
      <c r="BV91" s="55">
        <f t="shared" si="95"/>
        <v>0</v>
      </c>
      <c r="BW91" s="55">
        <f t="shared" si="95"/>
        <v>0</v>
      </c>
      <c r="BX91" s="55">
        <f t="shared" ref="BX91:CH91" si="96">IF(BX$4="X",BX99+BX107,0)</f>
        <v>0</v>
      </c>
      <c r="BY91" s="55">
        <f t="shared" si="96"/>
        <v>0</v>
      </c>
      <c r="BZ91" s="55">
        <f t="shared" si="96"/>
        <v>0</v>
      </c>
      <c r="CA91" s="55">
        <f t="shared" si="96"/>
        <v>0</v>
      </c>
      <c r="CB91" s="55">
        <f t="shared" si="96"/>
        <v>0</v>
      </c>
      <c r="CC91" s="55">
        <f t="shared" si="96"/>
        <v>0</v>
      </c>
      <c r="CD91" s="55">
        <f t="shared" si="96"/>
        <v>0</v>
      </c>
      <c r="CE91" s="55">
        <f t="shared" si="96"/>
        <v>0</v>
      </c>
      <c r="CF91" s="55">
        <f t="shared" si="96"/>
        <v>0</v>
      </c>
      <c r="CG91" s="55">
        <f t="shared" si="96"/>
        <v>0</v>
      </c>
      <c r="CH91" s="55">
        <f t="shared" si="96"/>
        <v>0</v>
      </c>
    </row>
    <row r="92" spans="1:99" ht="15" thickBot="1" x14ac:dyDescent="0.35">
      <c r="B92" s="36" t="s">
        <v>33</v>
      </c>
      <c r="C92" s="164">
        <f t="shared" si="88"/>
        <v>0</v>
      </c>
      <c r="D92" s="164">
        <f t="shared" si="88"/>
        <v>0</v>
      </c>
      <c r="E92" s="164">
        <f t="shared" si="88"/>
        <v>110.16184849433583</v>
      </c>
      <c r="F92" s="164">
        <f t="shared" si="88"/>
        <v>221.92301430627538</v>
      </c>
      <c r="G92" s="164">
        <f t="shared" si="88"/>
        <v>356.2836846112429</v>
      </c>
      <c r="H92" s="164">
        <f t="shared" si="88"/>
        <v>6107.3153810990298</v>
      </c>
      <c r="I92" s="164">
        <f t="shared" si="88"/>
        <v>13244.3533659278</v>
      </c>
      <c r="J92" s="164">
        <f t="shared" si="88"/>
        <v>14768.107484001246</v>
      </c>
      <c r="K92" s="164">
        <f t="shared" si="88"/>
        <v>8090.9458210449993</v>
      </c>
      <c r="L92" s="164">
        <f t="shared" ref="L92:BW92" si="97">IF(L$4="X",L100+L108,0)</f>
        <v>2294.5133104803822</v>
      </c>
      <c r="M92" s="164">
        <f t="shared" si="97"/>
        <v>1335.9038451527624</v>
      </c>
      <c r="N92" s="164">
        <f t="shared" si="97"/>
        <v>6442.4868516451934</v>
      </c>
      <c r="O92" s="164">
        <f t="shared" si="97"/>
        <v>7519.8910010735444</v>
      </c>
      <c r="P92" s="164">
        <f t="shared" si="97"/>
        <v>5916.4159185693361</v>
      </c>
      <c r="Q92" s="164">
        <f t="shared" si="97"/>
        <v>6664.4110400312311</v>
      </c>
      <c r="R92" s="164">
        <f t="shared" si="97"/>
        <v>7888.9665131181555</v>
      </c>
      <c r="S92" s="164">
        <f t="shared" si="97"/>
        <v>13560.15863974716</v>
      </c>
      <c r="T92" s="164">
        <f t="shared" si="97"/>
        <v>0</v>
      </c>
      <c r="U92" s="164">
        <f t="shared" si="97"/>
        <v>0</v>
      </c>
      <c r="V92" s="164">
        <f t="shared" si="97"/>
        <v>0</v>
      </c>
      <c r="W92" s="164">
        <f t="shared" si="97"/>
        <v>0</v>
      </c>
      <c r="X92" s="164">
        <f t="shared" si="97"/>
        <v>0</v>
      </c>
      <c r="Y92" s="164">
        <f t="shared" si="97"/>
        <v>0</v>
      </c>
      <c r="Z92" s="164">
        <f t="shared" si="97"/>
        <v>0</v>
      </c>
      <c r="AA92" s="164">
        <f t="shared" si="97"/>
        <v>0</v>
      </c>
      <c r="AB92" s="164">
        <f t="shared" si="97"/>
        <v>0</v>
      </c>
      <c r="AC92" s="164">
        <f t="shared" si="97"/>
        <v>0</v>
      </c>
      <c r="AD92" s="164">
        <f t="shared" si="97"/>
        <v>0</v>
      </c>
      <c r="AE92" s="164">
        <f t="shared" si="97"/>
        <v>0</v>
      </c>
      <c r="AF92" s="164">
        <f t="shared" si="97"/>
        <v>0</v>
      </c>
      <c r="AG92" s="164">
        <f t="shared" si="97"/>
        <v>0</v>
      </c>
      <c r="AH92" s="164">
        <f t="shared" si="97"/>
        <v>0</v>
      </c>
      <c r="AI92" s="164">
        <f t="shared" si="97"/>
        <v>0</v>
      </c>
      <c r="AJ92" s="164">
        <f t="shared" si="97"/>
        <v>0</v>
      </c>
      <c r="AK92" s="164">
        <f t="shared" si="97"/>
        <v>0</v>
      </c>
      <c r="AL92" s="164">
        <f t="shared" si="97"/>
        <v>0</v>
      </c>
      <c r="AM92" s="164">
        <f t="shared" si="97"/>
        <v>0</v>
      </c>
      <c r="AN92" s="164">
        <f t="shared" si="97"/>
        <v>0</v>
      </c>
      <c r="AO92" s="164">
        <f t="shared" si="97"/>
        <v>0</v>
      </c>
      <c r="AP92" s="164">
        <f t="shared" si="97"/>
        <v>0</v>
      </c>
      <c r="AQ92" s="164">
        <f t="shared" si="97"/>
        <v>0</v>
      </c>
      <c r="AR92" s="164">
        <f t="shared" si="97"/>
        <v>0</v>
      </c>
      <c r="AS92" s="164">
        <f t="shared" si="97"/>
        <v>0</v>
      </c>
      <c r="AT92" s="164">
        <f t="shared" si="97"/>
        <v>0</v>
      </c>
      <c r="AU92" s="164">
        <f t="shared" si="97"/>
        <v>0</v>
      </c>
      <c r="AV92" s="164">
        <f t="shared" si="97"/>
        <v>0</v>
      </c>
      <c r="AW92" s="164">
        <f t="shared" si="97"/>
        <v>0</v>
      </c>
      <c r="AX92" s="164">
        <f t="shared" si="97"/>
        <v>0</v>
      </c>
      <c r="AY92" s="164">
        <f t="shared" si="97"/>
        <v>0</v>
      </c>
      <c r="AZ92" s="164">
        <f t="shared" si="97"/>
        <v>0</v>
      </c>
      <c r="BA92" s="164">
        <f t="shared" si="97"/>
        <v>0</v>
      </c>
      <c r="BB92" s="164">
        <f t="shared" si="97"/>
        <v>0</v>
      </c>
      <c r="BC92" s="164">
        <f t="shared" si="97"/>
        <v>0</v>
      </c>
      <c r="BD92" s="164">
        <f t="shared" si="97"/>
        <v>0</v>
      </c>
      <c r="BE92" s="164">
        <f t="shared" si="97"/>
        <v>0</v>
      </c>
      <c r="BF92" s="164">
        <f t="shared" si="97"/>
        <v>0</v>
      </c>
      <c r="BG92" s="164">
        <f t="shared" si="97"/>
        <v>0</v>
      </c>
      <c r="BH92" s="164">
        <f t="shared" si="97"/>
        <v>0</v>
      </c>
      <c r="BI92" s="164">
        <f t="shared" si="97"/>
        <v>0</v>
      </c>
      <c r="BJ92" s="164">
        <f t="shared" si="97"/>
        <v>0</v>
      </c>
      <c r="BK92" s="164">
        <f t="shared" si="97"/>
        <v>0</v>
      </c>
      <c r="BL92" s="164">
        <f t="shared" si="97"/>
        <v>0</v>
      </c>
      <c r="BM92" s="164">
        <f t="shared" si="97"/>
        <v>0</v>
      </c>
      <c r="BN92" s="164">
        <f t="shared" si="97"/>
        <v>0</v>
      </c>
      <c r="BO92" s="164">
        <f t="shared" si="97"/>
        <v>0</v>
      </c>
      <c r="BP92" s="164">
        <f t="shared" si="97"/>
        <v>0</v>
      </c>
      <c r="BQ92" s="164">
        <f t="shared" si="97"/>
        <v>0</v>
      </c>
      <c r="BR92" s="164">
        <f t="shared" si="97"/>
        <v>0</v>
      </c>
      <c r="BS92" s="164">
        <f t="shared" si="97"/>
        <v>0</v>
      </c>
      <c r="BT92" s="164">
        <f t="shared" si="97"/>
        <v>0</v>
      </c>
      <c r="BU92" s="164">
        <f t="shared" si="97"/>
        <v>0</v>
      </c>
      <c r="BV92" s="164">
        <f t="shared" si="97"/>
        <v>0</v>
      </c>
      <c r="BW92" s="164">
        <f t="shared" si="97"/>
        <v>0</v>
      </c>
      <c r="BX92" s="164">
        <f t="shared" ref="BX92:CH92" si="98">IF(BX$4="X",BX100+BX108,0)</f>
        <v>0</v>
      </c>
      <c r="BY92" s="164">
        <f t="shared" si="98"/>
        <v>0</v>
      </c>
      <c r="BZ92" s="164">
        <f t="shared" si="98"/>
        <v>0</v>
      </c>
      <c r="CA92" s="164">
        <f t="shared" si="98"/>
        <v>0</v>
      </c>
      <c r="CB92" s="164">
        <f t="shared" si="98"/>
        <v>0</v>
      </c>
      <c r="CC92" s="164">
        <f t="shared" si="98"/>
        <v>0</v>
      </c>
      <c r="CD92" s="164">
        <f t="shared" si="98"/>
        <v>0</v>
      </c>
      <c r="CE92" s="164">
        <f t="shared" si="98"/>
        <v>0</v>
      </c>
      <c r="CF92" s="164">
        <f t="shared" si="98"/>
        <v>0</v>
      </c>
      <c r="CG92" s="164">
        <f t="shared" si="98"/>
        <v>0</v>
      </c>
      <c r="CH92" s="164">
        <f t="shared" si="98"/>
        <v>0</v>
      </c>
      <c r="CI92" s="352" t="s">
        <v>197</v>
      </c>
    </row>
    <row r="93" spans="1:99" s="1" customFormat="1" ht="15" thickBot="1" x14ac:dyDescent="0.35">
      <c r="B93" s="61" t="s">
        <v>34</v>
      </c>
      <c r="C93" s="166">
        <f t="shared" ref="C93:K93" si="99">SUM(C88:C92)</f>
        <v>-718.79723111770727</v>
      </c>
      <c r="D93" s="167">
        <f t="shared" si="99"/>
        <v>4984.7626452456725</v>
      </c>
      <c r="E93" s="167">
        <f t="shared" si="99"/>
        <v>24422.956130542458</v>
      </c>
      <c r="F93" s="167">
        <f t="shared" si="99"/>
        <v>47541.321384546594</v>
      </c>
      <c r="G93" s="167">
        <f t="shared" si="99"/>
        <v>107096.93994506806</v>
      </c>
      <c r="H93" s="167">
        <f t="shared" si="99"/>
        <v>398052.1929427369</v>
      </c>
      <c r="I93" s="167">
        <f t="shared" si="99"/>
        <v>684198.81168841</v>
      </c>
      <c r="J93" s="167">
        <f t="shared" si="99"/>
        <v>784678.62118301389</v>
      </c>
      <c r="K93" s="167">
        <f t="shared" si="99"/>
        <v>570561.39867138269</v>
      </c>
      <c r="L93" s="167">
        <f t="shared" ref="L93:BW93" si="100">SUM(L88:L92)</f>
        <v>266516.27923077508</v>
      </c>
      <c r="M93" s="167">
        <f t="shared" si="100"/>
        <v>314387.34657832485</v>
      </c>
      <c r="N93" s="167">
        <f t="shared" si="100"/>
        <v>486971.9630134115</v>
      </c>
      <c r="O93" s="167">
        <f t="shared" si="100"/>
        <v>578294.61703062651</v>
      </c>
      <c r="P93" s="167">
        <f t="shared" si="100"/>
        <v>471033.40017740498</v>
      </c>
      <c r="Q93" s="167">
        <f t="shared" si="100"/>
        <v>462317.55585071468</v>
      </c>
      <c r="R93" s="167">
        <f t="shared" si="100"/>
        <v>413113.19789808389</v>
      </c>
      <c r="S93" s="167">
        <f t="shared" si="100"/>
        <v>531230.81190559501</v>
      </c>
      <c r="T93" s="167">
        <f t="shared" si="100"/>
        <v>0</v>
      </c>
      <c r="U93" s="167">
        <f t="shared" si="100"/>
        <v>0</v>
      </c>
      <c r="V93" s="167">
        <f t="shared" si="100"/>
        <v>0</v>
      </c>
      <c r="W93" s="167">
        <f t="shared" si="100"/>
        <v>0</v>
      </c>
      <c r="X93" s="167">
        <f t="shared" si="100"/>
        <v>0</v>
      </c>
      <c r="Y93" s="167">
        <f t="shared" si="100"/>
        <v>0</v>
      </c>
      <c r="Z93" s="167">
        <f t="shared" si="100"/>
        <v>0</v>
      </c>
      <c r="AA93" s="167">
        <f t="shared" si="100"/>
        <v>0</v>
      </c>
      <c r="AB93" s="167">
        <f t="shared" si="100"/>
        <v>0</v>
      </c>
      <c r="AC93" s="167">
        <f t="shared" si="100"/>
        <v>0</v>
      </c>
      <c r="AD93" s="167">
        <f t="shared" si="100"/>
        <v>0</v>
      </c>
      <c r="AE93" s="167">
        <f t="shared" si="100"/>
        <v>0</v>
      </c>
      <c r="AF93" s="167">
        <f t="shared" si="100"/>
        <v>0</v>
      </c>
      <c r="AG93" s="167">
        <f t="shared" si="100"/>
        <v>0</v>
      </c>
      <c r="AH93" s="167">
        <f t="shared" si="100"/>
        <v>0</v>
      </c>
      <c r="AI93" s="167">
        <f t="shared" si="100"/>
        <v>0</v>
      </c>
      <c r="AJ93" s="167">
        <f t="shared" si="100"/>
        <v>0</v>
      </c>
      <c r="AK93" s="167">
        <f t="shared" si="100"/>
        <v>0</v>
      </c>
      <c r="AL93" s="167">
        <f t="shared" si="100"/>
        <v>0</v>
      </c>
      <c r="AM93" s="167">
        <f t="shared" si="100"/>
        <v>0</v>
      </c>
      <c r="AN93" s="167">
        <f t="shared" si="100"/>
        <v>0</v>
      </c>
      <c r="AO93" s="167">
        <f t="shared" si="100"/>
        <v>0</v>
      </c>
      <c r="AP93" s="167">
        <f t="shared" si="100"/>
        <v>0</v>
      </c>
      <c r="AQ93" s="167">
        <f t="shared" si="100"/>
        <v>0</v>
      </c>
      <c r="AR93" s="167">
        <f t="shared" si="100"/>
        <v>0</v>
      </c>
      <c r="AS93" s="167">
        <f t="shared" si="100"/>
        <v>0</v>
      </c>
      <c r="AT93" s="167">
        <f t="shared" si="100"/>
        <v>0</v>
      </c>
      <c r="AU93" s="167">
        <f t="shared" si="100"/>
        <v>0</v>
      </c>
      <c r="AV93" s="167">
        <f t="shared" si="100"/>
        <v>0</v>
      </c>
      <c r="AW93" s="167">
        <f t="shared" si="100"/>
        <v>0</v>
      </c>
      <c r="AX93" s="167">
        <f t="shared" si="100"/>
        <v>0</v>
      </c>
      <c r="AY93" s="167">
        <f t="shared" si="100"/>
        <v>0</v>
      </c>
      <c r="AZ93" s="167">
        <f t="shared" si="100"/>
        <v>0</v>
      </c>
      <c r="BA93" s="167">
        <f t="shared" si="100"/>
        <v>0</v>
      </c>
      <c r="BB93" s="167">
        <f t="shared" si="100"/>
        <v>0</v>
      </c>
      <c r="BC93" s="167">
        <f t="shared" si="100"/>
        <v>0</v>
      </c>
      <c r="BD93" s="167">
        <f t="shared" si="100"/>
        <v>0</v>
      </c>
      <c r="BE93" s="167">
        <f t="shared" si="100"/>
        <v>0</v>
      </c>
      <c r="BF93" s="167">
        <f t="shared" si="100"/>
        <v>0</v>
      </c>
      <c r="BG93" s="167">
        <f t="shared" si="100"/>
        <v>0</v>
      </c>
      <c r="BH93" s="167">
        <f t="shared" si="100"/>
        <v>0</v>
      </c>
      <c r="BI93" s="167">
        <f t="shared" si="100"/>
        <v>0</v>
      </c>
      <c r="BJ93" s="167">
        <f t="shared" si="100"/>
        <v>0</v>
      </c>
      <c r="BK93" s="167">
        <f t="shared" si="100"/>
        <v>0</v>
      </c>
      <c r="BL93" s="167">
        <f t="shared" si="100"/>
        <v>0</v>
      </c>
      <c r="BM93" s="167">
        <f t="shared" si="100"/>
        <v>0</v>
      </c>
      <c r="BN93" s="167">
        <f t="shared" si="100"/>
        <v>0</v>
      </c>
      <c r="BO93" s="167">
        <f t="shared" si="100"/>
        <v>0</v>
      </c>
      <c r="BP93" s="167">
        <f t="shared" si="100"/>
        <v>0</v>
      </c>
      <c r="BQ93" s="167">
        <f t="shared" si="100"/>
        <v>0</v>
      </c>
      <c r="BR93" s="167">
        <f t="shared" si="100"/>
        <v>0</v>
      </c>
      <c r="BS93" s="167">
        <f t="shared" si="100"/>
        <v>0</v>
      </c>
      <c r="BT93" s="167">
        <f t="shared" si="100"/>
        <v>0</v>
      </c>
      <c r="BU93" s="167">
        <f t="shared" si="100"/>
        <v>0</v>
      </c>
      <c r="BV93" s="167">
        <f t="shared" si="100"/>
        <v>0</v>
      </c>
      <c r="BW93" s="167">
        <f t="shared" si="100"/>
        <v>0</v>
      </c>
      <c r="BX93" s="167">
        <f t="shared" ref="BX93:CH93" si="101">SUM(BX88:BX92)</f>
        <v>0</v>
      </c>
      <c r="BY93" s="167">
        <f t="shared" si="101"/>
        <v>0</v>
      </c>
      <c r="BZ93" s="167">
        <f t="shared" si="101"/>
        <v>0</v>
      </c>
      <c r="CA93" s="167">
        <f t="shared" si="101"/>
        <v>0</v>
      </c>
      <c r="CB93" s="167">
        <f t="shared" si="101"/>
        <v>0</v>
      </c>
      <c r="CC93" s="167">
        <f t="shared" si="101"/>
        <v>0</v>
      </c>
      <c r="CD93" s="167">
        <f t="shared" si="101"/>
        <v>0</v>
      </c>
      <c r="CE93" s="167">
        <f t="shared" si="101"/>
        <v>0</v>
      </c>
      <c r="CF93" s="167">
        <f t="shared" si="101"/>
        <v>0</v>
      </c>
      <c r="CG93" s="167">
        <f t="shared" si="101"/>
        <v>0</v>
      </c>
      <c r="CH93" s="167">
        <f t="shared" si="101"/>
        <v>0</v>
      </c>
      <c r="CI93" s="354">
        <f>SUM(C93:CH93)</f>
        <v>6144683.3790447656</v>
      </c>
    </row>
    <row r="94" spans="1:99" ht="15" thickBot="1" x14ac:dyDescent="0.35">
      <c r="CH94" s="163"/>
    </row>
    <row r="95" spans="1:99" ht="15" thickBot="1" x14ac:dyDescent="0.35">
      <c r="B95" s="58" t="s">
        <v>160</v>
      </c>
      <c r="C95" s="53">
        <f>C87</f>
        <v>44927</v>
      </c>
      <c r="D95" s="53">
        <f t="shared" ref="D95:BO95" si="102">D87</f>
        <v>44958</v>
      </c>
      <c r="E95" s="53">
        <f t="shared" si="102"/>
        <v>44986</v>
      </c>
      <c r="F95" s="53">
        <f t="shared" si="102"/>
        <v>45017</v>
      </c>
      <c r="G95" s="53">
        <f t="shared" si="102"/>
        <v>45047</v>
      </c>
      <c r="H95" s="53">
        <f t="shared" si="102"/>
        <v>45078</v>
      </c>
      <c r="I95" s="53">
        <f t="shared" si="102"/>
        <v>45108</v>
      </c>
      <c r="J95" s="53">
        <f t="shared" si="102"/>
        <v>45139</v>
      </c>
      <c r="K95" s="53">
        <f t="shared" si="102"/>
        <v>45170</v>
      </c>
      <c r="L95" s="53">
        <f t="shared" si="102"/>
        <v>45200</v>
      </c>
      <c r="M95" s="53">
        <f t="shared" si="102"/>
        <v>45231</v>
      </c>
      <c r="N95" s="53">
        <f t="shared" si="102"/>
        <v>45261</v>
      </c>
      <c r="O95" s="53">
        <f t="shared" si="102"/>
        <v>45292</v>
      </c>
      <c r="P95" s="53">
        <f t="shared" si="102"/>
        <v>45323</v>
      </c>
      <c r="Q95" s="53">
        <f t="shared" si="102"/>
        <v>45352</v>
      </c>
      <c r="R95" s="53">
        <f t="shared" si="102"/>
        <v>45383</v>
      </c>
      <c r="S95" s="53">
        <f t="shared" si="102"/>
        <v>45413</v>
      </c>
      <c r="T95" s="53">
        <f t="shared" si="102"/>
        <v>45444</v>
      </c>
      <c r="U95" s="53">
        <f t="shared" si="102"/>
        <v>45474</v>
      </c>
      <c r="V95" s="53">
        <f t="shared" si="102"/>
        <v>45505</v>
      </c>
      <c r="W95" s="53">
        <f t="shared" si="102"/>
        <v>45536</v>
      </c>
      <c r="X95" s="53">
        <f t="shared" si="102"/>
        <v>45566</v>
      </c>
      <c r="Y95" s="53">
        <f t="shared" si="102"/>
        <v>45597</v>
      </c>
      <c r="Z95" s="53">
        <f t="shared" si="102"/>
        <v>45627</v>
      </c>
      <c r="AA95" s="53">
        <f t="shared" si="102"/>
        <v>45658</v>
      </c>
      <c r="AB95" s="53">
        <f t="shared" si="102"/>
        <v>45689</v>
      </c>
      <c r="AC95" s="53">
        <f t="shared" si="102"/>
        <v>45717</v>
      </c>
      <c r="AD95" s="53">
        <f t="shared" si="102"/>
        <v>45748</v>
      </c>
      <c r="AE95" s="53">
        <f t="shared" si="102"/>
        <v>45778</v>
      </c>
      <c r="AF95" s="53">
        <f t="shared" si="102"/>
        <v>45809</v>
      </c>
      <c r="AG95" s="53">
        <f t="shared" si="102"/>
        <v>45839</v>
      </c>
      <c r="AH95" s="53">
        <f t="shared" si="102"/>
        <v>45870</v>
      </c>
      <c r="AI95" s="53">
        <f t="shared" si="102"/>
        <v>45901</v>
      </c>
      <c r="AJ95" s="53">
        <f t="shared" si="102"/>
        <v>45931</v>
      </c>
      <c r="AK95" s="53">
        <f t="shared" si="102"/>
        <v>45962</v>
      </c>
      <c r="AL95" s="53">
        <f t="shared" si="102"/>
        <v>45992</v>
      </c>
      <c r="AM95" s="53">
        <f t="shared" si="102"/>
        <v>46023</v>
      </c>
      <c r="AN95" s="53">
        <f t="shared" si="102"/>
        <v>46054</v>
      </c>
      <c r="AO95" s="53">
        <f t="shared" si="102"/>
        <v>46082</v>
      </c>
      <c r="AP95" s="53">
        <f t="shared" si="102"/>
        <v>46113</v>
      </c>
      <c r="AQ95" s="53">
        <f t="shared" si="102"/>
        <v>46143</v>
      </c>
      <c r="AR95" s="53">
        <f t="shared" si="102"/>
        <v>46174</v>
      </c>
      <c r="AS95" s="53">
        <f t="shared" si="102"/>
        <v>46204</v>
      </c>
      <c r="AT95" s="53">
        <f t="shared" si="102"/>
        <v>46235</v>
      </c>
      <c r="AU95" s="53">
        <f t="shared" si="102"/>
        <v>46266</v>
      </c>
      <c r="AV95" s="53">
        <f t="shared" si="102"/>
        <v>46296</v>
      </c>
      <c r="AW95" s="53">
        <f t="shared" si="102"/>
        <v>46327</v>
      </c>
      <c r="AX95" s="53">
        <f t="shared" si="102"/>
        <v>46357</v>
      </c>
      <c r="AY95" s="53">
        <f t="shared" si="102"/>
        <v>46388</v>
      </c>
      <c r="AZ95" s="53">
        <f t="shared" si="102"/>
        <v>46419</v>
      </c>
      <c r="BA95" s="53">
        <f t="shared" si="102"/>
        <v>46447</v>
      </c>
      <c r="BB95" s="53">
        <f t="shared" si="102"/>
        <v>46478</v>
      </c>
      <c r="BC95" s="53">
        <f t="shared" si="102"/>
        <v>46508</v>
      </c>
      <c r="BD95" s="53">
        <f t="shared" si="102"/>
        <v>46539</v>
      </c>
      <c r="BE95" s="53">
        <f t="shared" si="102"/>
        <v>46569</v>
      </c>
      <c r="BF95" s="53">
        <f t="shared" si="102"/>
        <v>46600</v>
      </c>
      <c r="BG95" s="53">
        <f t="shared" si="102"/>
        <v>46631</v>
      </c>
      <c r="BH95" s="53">
        <f t="shared" si="102"/>
        <v>46661</v>
      </c>
      <c r="BI95" s="53">
        <f t="shared" si="102"/>
        <v>46692</v>
      </c>
      <c r="BJ95" s="53">
        <f t="shared" si="102"/>
        <v>46722</v>
      </c>
      <c r="BK95" s="53">
        <f t="shared" si="102"/>
        <v>46753</v>
      </c>
      <c r="BL95" s="53">
        <f t="shared" si="102"/>
        <v>46784</v>
      </c>
      <c r="BM95" s="53">
        <f t="shared" si="102"/>
        <v>46813</v>
      </c>
      <c r="BN95" s="53">
        <f t="shared" si="102"/>
        <v>46844</v>
      </c>
      <c r="BO95" s="53">
        <f t="shared" si="102"/>
        <v>46874</v>
      </c>
      <c r="BP95" s="53">
        <f t="shared" ref="BP95:CH95" si="103">BP87</f>
        <v>46905</v>
      </c>
      <c r="BQ95" s="53">
        <f t="shared" si="103"/>
        <v>46935</v>
      </c>
      <c r="BR95" s="53">
        <f t="shared" si="103"/>
        <v>46966</v>
      </c>
      <c r="BS95" s="53">
        <f t="shared" si="103"/>
        <v>46997</v>
      </c>
      <c r="BT95" s="53">
        <f t="shared" si="103"/>
        <v>47027</v>
      </c>
      <c r="BU95" s="53">
        <f t="shared" si="103"/>
        <v>47058</v>
      </c>
      <c r="BV95" s="53">
        <f t="shared" si="103"/>
        <v>47088</v>
      </c>
      <c r="BW95" s="53">
        <f t="shared" si="103"/>
        <v>47119</v>
      </c>
      <c r="BX95" s="53">
        <f t="shared" si="103"/>
        <v>47150</v>
      </c>
      <c r="BY95" s="53">
        <f t="shared" si="103"/>
        <v>47178</v>
      </c>
      <c r="BZ95" s="53">
        <f t="shared" si="103"/>
        <v>47209</v>
      </c>
      <c r="CA95" s="53">
        <f t="shared" si="103"/>
        <v>47239</v>
      </c>
      <c r="CB95" s="53">
        <f t="shared" si="103"/>
        <v>47270</v>
      </c>
      <c r="CC95" s="53">
        <f t="shared" si="103"/>
        <v>47300</v>
      </c>
      <c r="CD95" s="53">
        <f t="shared" si="103"/>
        <v>47331</v>
      </c>
      <c r="CE95" s="53">
        <f t="shared" si="103"/>
        <v>47362</v>
      </c>
      <c r="CF95" s="53">
        <f t="shared" si="103"/>
        <v>47392</v>
      </c>
      <c r="CG95" s="53">
        <f t="shared" si="103"/>
        <v>47423</v>
      </c>
      <c r="CH95" s="172">
        <f t="shared" si="103"/>
        <v>47453</v>
      </c>
    </row>
    <row r="96" spans="1:99" x14ac:dyDescent="0.3">
      <c r="B96" s="59" t="s">
        <v>29</v>
      </c>
      <c r="C96" s="54">
        <f>IF(C$4="X",' 1M - RES'!C61+'Res DRENE'!C21,0)</f>
        <v>-817.40070878105689</v>
      </c>
      <c r="D96" s="54">
        <f>IF(D$4="X",' 1M - RES'!D61+'Res DRENE'!D21,0)</f>
        <v>1500.5411710001185</v>
      </c>
      <c r="E96" s="54">
        <f>IF(E$4="X",' 1M - RES'!E61+'Res DRENE'!E21,0)</f>
        <v>8731.8422554663084</v>
      </c>
      <c r="F96" s="54">
        <f>IF(F$4="X",' 1M - RES'!F61+'Res DRENE'!F21,0)</f>
        <v>9959.0893365541997</v>
      </c>
      <c r="G96" s="54">
        <f>IF(G$4="X",' 1M - RES'!G61+'Res DRENE'!G21,0)</f>
        <v>18783.478305031047</v>
      </c>
      <c r="H96" s="54">
        <f>IF(H$4="X",' 1M - RES'!H61+'Res DRENE'!H21,0)</f>
        <v>135616.48967997299</v>
      </c>
      <c r="I96" s="54">
        <f>IF(I$4="X",' 1M - RES'!I61+'Res DRENE'!I21,0)</f>
        <v>270273.79715629353</v>
      </c>
      <c r="J96" s="54">
        <f>IF(J$4="X",' 1M - RES'!J61+'Res DRENE'!J21,0)</f>
        <v>323900.85681893257</v>
      </c>
      <c r="K96" s="54">
        <f>IF(K$4="X",' 1M - RES'!K61+'Res DRENE'!K21,0)</f>
        <v>185303.62622265544</v>
      </c>
      <c r="L96" s="54">
        <f>IF(L$4="X",' 1M - RES'!L61+'Res DRENE'!L21,0)</f>
        <v>40285.736844051557</v>
      </c>
      <c r="M96" s="54">
        <f>IF(M$4="X",' 1M - RES'!M61+'Res DRENE'!M21,0)</f>
        <v>65698.392095132585</v>
      </c>
      <c r="N96" s="54">
        <f>IF(N$4="X",' 1M - RES'!N61+'Res DRENE'!N21,0)</f>
        <v>133896.48408842762</v>
      </c>
      <c r="O96" s="54">
        <f>IF(O$4="X",' 1M - RES'!O61+'Res DRENE'!O21,0)</f>
        <v>153969.27127360337</v>
      </c>
      <c r="P96" s="54">
        <f>IF(P$4="X",' 1M - RES'!P61+'Res DRENE'!P21,0)</f>
        <v>128537.50673993056</v>
      </c>
      <c r="Q96" s="54">
        <f>IF(Q$4="X",' 1M - RES'!Q61+'Res DRENE'!Q21,0)</f>
        <v>101381.93032002143</v>
      </c>
      <c r="R96" s="54">
        <f>IF(R$4="X",' 1M - RES'!R61+'Res DRENE'!R21,0)</f>
        <v>64703.055629462848</v>
      </c>
      <c r="S96" s="54">
        <f>IF(S$4="X",' 1M - RES'!S61+'Res DRENE'!S21,0)</f>
        <v>92839.005208917064</v>
      </c>
      <c r="T96" s="54">
        <f>IF(T$4="X",' 1M - RES'!T61+'Res DRENE'!T21,0)</f>
        <v>0</v>
      </c>
      <c r="U96" s="54">
        <f>IF(U$4="X",' 1M - RES'!U61+'Res DRENE'!U21,0)</f>
        <v>0</v>
      </c>
      <c r="V96" s="54">
        <f>IF(V$4="X",' 1M - RES'!V61+'Res DRENE'!V21,0)</f>
        <v>0</v>
      </c>
      <c r="W96" s="54">
        <f>IF(W$4="X",' 1M - RES'!W61+'Res DRENE'!W21,0)</f>
        <v>0</v>
      </c>
      <c r="X96" s="54">
        <f>IF(X$4="X",' 1M - RES'!X61+'Res DRENE'!X21,0)</f>
        <v>0</v>
      </c>
      <c r="Y96" s="54">
        <f>IF(Y$4="X",' 1M - RES'!Y61+'Res DRENE'!Y21,0)</f>
        <v>0</v>
      </c>
      <c r="Z96" s="54">
        <f>IF(Z$4="X",' 1M - RES'!Z61+'Res DRENE'!Z21,0)</f>
        <v>0</v>
      </c>
      <c r="AA96" s="54">
        <f>IF(AA$4="X",' 1M - RES'!AA61+'Res DRENE'!AA21,0)</f>
        <v>0</v>
      </c>
      <c r="AB96" s="54">
        <f>IF(AB$4="X",' 1M - RES'!AB61+'Res DRENE'!AB21,0)</f>
        <v>0</v>
      </c>
      <c r="AC96" s="54">
        <f>IF(AC$4="X",' 1M - RES'!AC61+'Res DRENE'!AC21,0)</f>
        <v>0</v>
      </c>
      <c r="AD96" s="54">
        <f>IF(AD$4="X",' 1M - RES'!AD61+'Res DRENE'!AD21,0)</f>
        <v>0</v>
      </c>
      <c r="AE96" s="54">
        <f>IF(AE$4="X",' 1M - RES'!AE61+'Res DRENE'!AE21,0)</f>
        <v>0</v>
      </c>
      <c r="AF96" s="54">
        <f>IF(AF$4="X",' 1M - RES'!AF61+'Res DRENE'!AF21,0)</f>
        <v>0</v>
      </c>
      <c r="AG96" s="54">
        <f>IF(AG$4="X",' 1M - RES'!AG61+'Res DRENE'!AG21,0)</f>
        <v>0</v>
      </c>
      <c r="AH96" s="54">
        <f>IF(AH$4="X",' 1M - RES'!AH61+'Res DRENE'!AH21,0)</f>
        <v>0</v>
      </c>
      <c r="AI96" s="54">
        <f>IF(AI$4="X",' 1M - RES'!AI61+'Res DRENE'!AI21,0)</f>
        <v>0</v>
      </c>
      <c r="AJ96" s="54">
        <f>IF(AJ$4="X",' 1M - RES'!AJ61+'Res DRENE'!AJ21,0)</f>
        <v>0</v>
      </c>
      <c r="AK96" s="54">
        <f>IF(AK$4="X",' 1M - RES'!AK61+'Res DRENE'!AK21,0)</f>
        <v>0</v>
      </c>
      <c r="AL96" s="54">
        <f>IF(AL$4="X",' 1M - RES'!AL61+'Res DRENE'!AL21,0)</f>
        <v>0</v>
      </c>
      <c r="AM96" s="54">
        <f>IF(AM$4="X",' 1M - RES'!AM61+'Res DRENE'!AM21,0)</f>
        <v>0</v>
      </c>
      <c r="AN96" s="54">
        <f>IF(AN$4="X",' 1M - RES'!AN61+'Res DRENE'!AN21,0)</f>
        <v>0</v>
      </c>
      <c r="AO96" s="54">
        <f>IF(AO$4="X",' 1M - RES'!AO61+'Res DRENE'!AO21,0)</f>
        <v>0</v>
      </c>
      <c r="AP96" s="54">
        <f>IF(AP$4="X",' 1M - RES'!AP61+'Res DRENE'!AP21,0)</f>
        <v>0</v>
      </c>
      <c r="AQ96" s="54">
        <f>IF(AQ$4="X",' 1M - RES'!AQ61+'Res DRENE'!AQ21,0)</f>
        <v>0</v>
      </c>
      <c r="AR96" s="54">
        <f>IF(AR$4="X",' 1M - RES'!AR61+'Res DRENE'!AR21,0)</f>
        <v>0</v>
      </c>
      <c r="AS96" s="54">
        <f>IF(AS$4="X",' 1M - RES'!AS61+'Res DRENE'!AS21,0)</f>
        <v>0</v>
      </c>
      <c r="AT96" s="54">
        <f>IF(AT$4="X",' 1M - RES'!AT61+'Res DRENE'!AT21,0)</f>
        <v>0</v>
      </c>
      <c r="AU96" s="54">
        <f>IF(AU$4="X",' 1M - RES'!AU61+'Res DRENE'!AU21,0)</f>
        <v>0</v>
      </c>
      <c r="AV96" s="54">
        <f>IF(AV$4="X",' 1M - RES'!AV61+'Res DRENE'!AV21,0)</f>
        <v>0</v>
      </c>
      <c r="AW96" s="54">
        <f>IF(AW$4="X",' 1M - RES'!AW61+'Res DRENE'!AW21,0)</f>
        <v>0</v>
      </c>
      <c r="AX96" s="54">
        <f>IF(AX$4="X",' 1M - RES'!AX61+'Res DRENE'!AX21,0)</f>
        <v>0</v>
      </c>
      <c r="AY96" s="54">
        <f>IF(AY$4="X",' 1M - RES'!AY61+'Res DRENE'!AY21,0)</f>
        <v>0</v>
      </c>
      <c r="AZ96" s="54">
        <f>IF(AZ$4="X",' 1M - RES'!AZ61+'Res DRENE'!AZ21,0)</f>
        <v>0</v>
      </c>
      <c r="BA96" s="54">
        <f>IF(BA$4="X",' 1M - RES'!BA61+'Res DRENE'!BA21,0)</f>
        <v>0</v>
      </c>
      <c r="BB96" s="54">
        <f>IF(BB$4="X",' 1M - RES'!BB61+'Res DRENE'!BB21,0)</f>
        <v>0</v>
      </c>
      <c r="BC96" s="54">
        <f>IF(BC$4="X",' 1M - RES'!BC61+'Res DRENE'!BC21,0)</f>
        <v>0</v>
      </c>
      <c r="BD96" s="54">
        <f>IF(BD$4="X",' 1M - RES'!BD61+'Res DRENE'!BD21,0)</f>
        <v>0</v>
      </c>
      <c r="BE96" s="54">
        <f>IF(BE$4="X",' 1M - RES'!BE61+'Res DRENE'!BE21,0)</f>
        <v>0</v>
      </c>
      <c r="BF96" s="54">
        <f>IF(BF$4="X",' 1M - RES'!BF61+'Res DRENE'!BF21,0)</f>
        <v>0</v>
      </c>
      <c r="BG96" s="54">
        <f>IF(BG$4="X",' 1M - RES'!BG61+'Res DRENE'!BG21,0)</f>
        <v>0</v>
      </c>
      <c r="BH96" s="54">
        <f>IF(BH$4="X",' 1M - RES'!BH61+'Res DRENE'!BH21,0)</f>
        <v>0</v>
      </c>
      <c r="BI96" s="54">
        <f>IF(BI$4="X",' 1M - RES'!BI61+'Res DRENE'!BI21,0)</f>
        <v>0</v>
      </c>
      <c r="BJ96" s="54">
        <f>IF(BJ$4="X",' 1M - RES'!BJ61+'Res DRENE'!BJ21,0)</f>
        <v>0</v>
      </c>
      <c r="BK96" s="54">
        <f>IF(BK$4="X",' 1M - RES'!BK61+'Res DRENE'!BK21,0)</f>
        <v>0</v>
      </c>
      <c r="BL96" s="54">
        <f>IF(BL$4="X",' 1M - RES'!BL61+'Res DRENE'!BL21,0)</f>
        <v>0</v>
      </c>
      <c r="BM96" s="54">
        <f>IF(BM$4="X",' 1M - RES'!BM61+'Res DRENE'!BM21,0)</f>
        <v>0</v>
      </c>
      <c r="BN96" s="54">
        <f>IF(BN$4="X",' 1M - RES'!BN61+'Res DRENE'!BN21,0)</f>
        <v>0</v>
      </c>
      <c r="BO96" s="54">
        <f>IF(BO$4="X",' 1M - RES'!BO61+'Res DRENE'!BO21,0)</f>
        <v>0</v>
      </c>
      <c r="BP96" s="54">
        <f>IF(BP$4="X",' 1M - RES'!BP61+'Res DRENE'!BP21,0)</f>
        <v>0</v>
      </c>
      <c r="BQ96" s="54">
        <f>IF(BQ$4="X",' 1M - RES'!BQ61+'Res DRENE'!BQ21,0)</f>
        <v>0</v>
      </c>
      <c r="BR96" s="54">
        <f>IF(BR$4="X",' 1M - RES'!BR61+'Res DRENE'!BR21,0)</f>
        <v>0</v>
      </c>
      <c r="BS96" s="54">
        <f>IF(BS$4="X",' 1M - RES'!BS61+'Res DRENE'!BS21,0)</f>
        <v>0</v>
      </c>
      <c r="BT96" s="54">
        <f>IF(BT$4="X",' 1M - RES'!BT61+'Res DRENE'!BT21,0)</f>
        <v>0</v>
      </c>
      <c r="BU96" s="54">
        <f>IF(BU$4="X",' 1M - RES'!BU61+'Res DRENE'!BU21,0)</f>
        <v>0</v>
      </c>
      <c r="BV96" s="54">
        <f>IF(BV$4="X",' 1M - RES'!BV61+'Res DRENE'!BV21,0)</f>
        <v>0</v>
      </c>
      <c r="BW96" s="54">
        <f>IF(BW$4="X",' 1M - RES'!BW61+'Res DRENE'!BW21,0)</f>
        <v>0</v>
      </c>
      <c r="BX96" s="54">
        <f>IF(BX$4="X",' 1M - RES'!BX61+'Res DRENE'!BX21,0)</f>
        <v>0</v>
      </c>
      <c r="BY96" s="54">
        <f>IF(BY$4="X",' 1M - RES'!BY61+'Res DRENE'!BY21,0)</f>
        <v>0</v>
      </c>
      <c r="BZ96" s="54">
        <f>IF(BZ$4="X",' 1M - RES'!BZ61+'Res DRENE'!BZ21,0)</f>
        <v>0</v>
      </c>
      <c r="CA96" s="54">
        <f>IF(CA$4="X",' 1M - RES'!CA61+'Res DRENE'!CA21,0)</f>
        <v>0</v>
      </c>
      <c r="CB96" s="54">
        <f>IF(CB$4="X",' 1M - RES'!CB61+'Res DRENE'!CB21,0)</f>
        <v>0</v>
      </c>
      <c r="CC96" s="54">
        <f>IF(CC$4="X",' 1M - RES'!CC61+'Res DRENE'!CC21,0)</f>
        <v>0</v>
      </c>
      <c r="CD96" s="54">
        <f>IF(CD$4="X",' 1M - RES'!CD61+'Res DRENE'!CD21,0)</f>
        <v>0</v>
      </c>
      <c r="CE96" s="54">
        <f>IF(CE$4="X",' 1M - RES'!CE61+'Res DRENE'!CE21,0)</f>
        <v>0</v>
      </c>
      <c r="CF96" s="54">
        <f>IF(CF$4="X",' 1M - RES'!CF61+'Res DRENE'!CF21,0)</f>
        <v>0</v>
      </c>
      <c r="CG96" s="54">
        <f>IF(CG$4="X",' 1M - RES'!CG61+'Res DRENE'!CG21,0)</f>
        <v>0</v>
      </c>
      <c r="CH96" s="54">
        <f>IF(CH$4="X",' 1M - RES'!CH61+'Res DRENE'!CH21,0)</f>
        <v>0</v>
      </c>
    </row>
    <row r="97" spans="2:86" x14ac:dyDescent="0.3">
      <c r="B97" s="60" t="s">
        <v>30</v>
      </c>
      <c r="C97" s="55">
        <f>IF(C$4="X",'2M - SGS'!C73+'Biz DRENE'!C77,0)</f>
        <v>0</v>
      </c>
      <c r="D97" s="55">
        <f>IF(D$4="X",'2M - SGS'!D73+'Biz DRENE'!D77,0)</f>
        <v>831.88317816802851</v>
      </c>
      <c r="E97" s="55">
        <f>IF(E$4="X",'2M - SGS'!E73+'Biz DRENE'!E77,0)</f>
        <v>4529.8422500238003</v>
      </c>
      <c r="F97" s="55">
        <f>IF(F$4="X",'2M - SGS'!F73+'Biz DRENE'!F77,0)</f>
        <v>9662.5122755651755</v>
      </c>
      <c r="G97" s="55">
        <f>IF(G$4="X",'2M - SGS'!G73+'Biz DRENE'!G77,0)</f>
        <v>17784.508320632023</v>
      </c>
      <c r="H97" s="55">
        <f>IF(H$4="X",'2M - SGS'!H73+'Biz DRENE'!H77,0)</f>
        <v>30356.181176761991</v>
      </c>
      <c r="I97" s="55">
        <f>IF(I$4="X",'2M - SGS'!I73+'Biz DRENE'!I77,0)</f>
        <v>50760.853270520071</v>
      </c>
      <c r="J97" s="55">
        <f>IF(J$4="X",'2M - SGS'!J73+'Biz DRENE'!J77,0)</f>
        <v>45711.101909128047</v>
      </c>
      <c r="K97" s="55">
        <f>IF(K$4="X",'2M - SGS'!K73+'Biz DRENE'!K77,0)</f>
        <v>52709.938669607021</v>
      </c>
      <c r="L97" s="55">
        <f>IF(L$4="X",'2M - SGS'!L73+'Biz DRENE'!L77,0)</f>
        <v>44976.598868449015</v>
      </c>
      <c r="M97" s="55">
        <f>IF(M$4="X",'2M - SGS'!M73+'Biz DRENE'!M77,0)</f>
        <v>47270.984544581625</v>
      </c>
      <c r="N97" s="55">
        <f>IF(N$4="X",'2M - SGS'!N73+'Biz DRENE'!N77,0)</f>
        <v>68699.260105893263</v>
      </c>
      <c r="O97" s="55">
        <f>IF(O$4="X",'2M - SGS'!O73+'Biz DRENE'!O77,0)</f>
        <v>84894.456937930358</v>
      </c>
      <c r="P97" s="55">
        <f>IF(P$4="X",'2M - SGS'!P73+'Biz DRENE'!P77,0)</f>
        <v>64335.148546424745</v>
      </c>
      <c r="Q97" s="55">
        <f>IF(Q$4="X",'2M - SGS'!Q73+'Biz DRENE'!Q77,0)</f>
        <v>72417.018924771633</v>
      </c>
      <c r="R97" s="55">
        <f>IF(R$4="X",'2M - SGS'!R73+'Biz DRENE'!R77,0)</f>
        <v>80117.156148287017</v>
      </c>
      <c r="S97" s="55">
        <f>IF(S$4="X",'2M - SGS'!S73+'Biz DRENE'!S77,0)</f>
        <v>106649.6349342427</v>
      </c>
      <c r="T97" s="55">
        <f>IF(T$4="X",'2M - SGS'!T73+'Biz DRENE'!T77,0)</f>
        <v>0</v>
      </c>
      <c r="U97" s="55">
        <f>IF(U$4="X",'2M - SGS'!U73+'Biz DRENE'!U77,0)</f>
        <v>0</v>
      </c>
      <c r="V97" s="55">
        <f>IF(V$4="X",'2M - SGS'!V73+'Biz DRENE'!V77,0)</f>
        <v>0</v>
      </c>
      <c r="W97" s="55">
        <f>IF(W$4="X",'2M - SGS'!W73+'Biz DRENE'!W77,0)</f>
        <v>0</v>
      </c>
      <c r="X97" s="55">
        <f>IF(X$4="X",'2M - SGS'!X73+'Biz DRENE'!X77,0)</f>
        <v>0</v>
      </c>
      <c r="Y97" s="55">
        <f>IF(Y$4="X",'2M - SGS'!Y73+'Biz DRENE'!Y77,0)</f>
        <v>0</v>
      </c>
      <c r="Z97" s="55">
        <f>IF(Z$4="X",'2M - SGS'!Z73+'Biz DRENE'!Z77,0)</f>
        <v>0</v>
      </c>
      <c r="AA97" s="55">
        <f>IF(AA$4="X",'2M - SGS'!AA73+'Biz DRENE'!AA77,0)</f>
        <v>0</v>
      </c>
      <c r="AB97" s="55">
        <f>IF(AB$4="X",'2M - SGS'!AB73+'Biz DRENE'!AB77,0)</f>
        <v>0</v>
      </c>
      <c r="AC97" s="55">
        <f>IF(AC$4="X",'2M - SGS'!AC73+'Biz DRENE'!AC77,0)</f>
        <v>0</v>
      </c>
      <c r="AD97" s="55">
        <f>IF(AD$4="X",'2M - SGS'!AD73+'Biz DRENE'!AD77,0)</f>
        <v>0</v>
      </c>
      <c r="AE97" s="55">
        <f>IF(AE$4="X",'2M - SGS'!AE73+'Biz DRENE'!AE77,0)</f>
        <v>0</v>
      </c>
      <c r="AF97" s="55">
        <f>IF(AF$4="X",'2M - SGS'!AF73+'Biz DRENE'!AF77,0)</f>
        <v>0</v>
      </c>
      <c r="AG97" s="55">
        <f>IF(AG$4="X",'2M - SGS'!AG73+'Biz DRENE'!AG77,0)</f>
        <v>0</v>
      </c>
      <c r="AH97" s="55">
        <f>IF(AH$4="X",'2M - SGS'!AH73+'Biz DRENE'!AH77,0)</f>
        <v>0</v>
      </c>
      <c r="AI97" s="55">
        <f>IF(AI$4="X",'2M - SGS'!AI73+'Biz DRENE'!AI77,0)</f>
        <v>0</v>
      </c>
      <c r="AJ97" s="55">
        <f>IF(AJ$4="X",'2M - SGS'!AJ73+'Biz DRENE'!AJ77,0)</f>
        <v>0</v>
      </c>
      <c r="AK97" s="55">
        <f>IF(AK$4="X",'2M - SGS'!AK73+'Biz DRENE'!AK77,0)</f>
        <v>0</v>
      </c>
      <c r="AL97" s="55">
        <f>IF(AL$4="X",'2M - SGS'!AL73+'Biz DRENE'!AL77,0)</f>
        <v>0</v>
      </c>
      <c r="AM97" s="55">
        <f>IF(AM$4="X",'2M - SGS'!AM73+'Biz DRENE'!AM77,0)</f>
        <v>0</v>
      </c>
      <c r="AN97" s="55">
        <f>IF(AN$4="X",'2M - SGS'!AN73+'Biz DRENE'!AN77,0)</f>
        <v>0</v>
      </c>
      <c r="AO97" s="55">
        <f>IF(AO$4="X",'2M - SGS'!AO73+'Biz DRENE'!AO77,0)</f>
        <v>0</v>
      </c>
      <c r="AP97" s="55">
        <f>IF(AP$4="X",'2M - SGS'!AP73+'Biz DRENE'!AP77,0)</f>
        <v>0</v>
      </c>
      <c r="AQ97" s="55">
        <f>IF(AQ$4="X",'2M - SGS'!AQ73+'Biz DRENE'!AQ77,0)</f>
        <v>0</v>
      </c>
      <c r="AR97" s="55">
        <f>IF(AR$4="X",'2M - SGS'!AR73+'Biz DRENE'!AR77,0)</f>
        <v>0</v>
      </c>
      <c r="AS97" s="55">
        <f>IF(AS$4="X",'2M - SGS'!AS73+'Biz DRENE'!AS77,0)</f>
        <v>0</v>
      </c>
      <c r="AT97" s="55">
        <f>IF(AT$4="X",'2M - SGS'!AT73+'Biz DRENE'!AT77,0)</f>
        <v>0</v>
      </c>
      <c r="AU97" s="55">
        <f>IF(AU$4="X",'2M - SGS'!AU73+'Biz DRENE'!AU77,0)</f>
        <v>0</v>
      </c>
      <c r="AV97" s="55">
        <f>IF(AV$4="X",'2M - SGS'!AV73+'Biz DRENE'!AV77,0)</f>
        <v>0</v>
      </c>
      <c r="AW97" s="55">
        <f>IF(AW$4="X",'2M - SGS'!AW73+'Biz DRENE'!AW77,0)</f>
        <v>0</v>
      </c>
      <c r="AX97" s="55">
        <f>IF(AX$4="X",'2M - SGS'!AX73+'Biz DRENE'!AX77,0)</f>
        <v>0</v>
      </c>
      <c r="AY97" s="55">
        <f>IF(AY$4="X",'2M - SGS'!AY73+'Biz DRENE'!AY77,0)</f>
        <v>0</v>
      </c>
      <c r="AZ97" s="55">
        <f>IF(AZ$4="X",'2M - SGS'!AZ73+'Biz DRENE'!AZ77,0)</f>
        <v>0</v>
      </c>
      <c r="BA97" s="55">
        <f>IF(BA$4="X",'2M - SGS'!BA73+'Biz DRENE'!BA77,0)</f>
        <v>0</v>
      </c>
      <c r="BB97" s="55">
        <f>IF(BB$4="X",'2M - SGS'!BB73+'Biz DRENE'!BB77,0)</f>
        <v>0</v>
      </c>
      <c r="BC97" s="55">
        <f>IF(BC$4="X",'2M - SGS'!BC73+'Biz DRENE'!BC77,0)</f>
        <v>0</v>
      </c>
      <c r="BD97" s="55">
        <f>IF(BD$4="X",'2M - SGS'!BD73+'Biz DRENE'!BD77,0)</f>
        <v>0</v>
      </c>
      <c r="BE97" s="55">
        <f>IF(BE$4="X",'2M - SGS'!BE73+'Biz DRENE'!BE77,0)</f>
        <v>0</v>
      </c>
      <c r="BF97" s="55">
        <f>IF(BF$4="X",'2M - SGS'!BF73+'Biz DRENE'!BF77,0)</f>
        <v>0</v>
      </c>
      <c r="BG97" s="55">
        <f>IF(BG$4="X",'2M - SGS'!BG73+'Biz DRENE'!BG77,0)</f>
        <v>0</v>
      </c>
      <c r="BH97" s="55">
        <f>IF(BH$4="X",'2M - SGS'!BH73+'Biz DRENE'!BH77,0)</f>
        <v>0</v>
      </c>
      <c r="BI97" s="55">
        <f>IF(BI$4="X",'2M - SGS'!BI73+'Biz DRENE'!BI77,0)</f>
        <v>0</v>
      </c>
      <c r="BJ97" s="55">
        <f>IF(BJ$4="X",'2M - SGS'!BJ73+'Biz DRENE'!BJ77,0)</f>
        <v>0</v>
      </c>
      <c r="BK97" s="55">
        <f>IF(BK$4="X",'2M - SGS'!BK73+'Biz DRENE'!BK77,0)</f>
        <v>0</v>
      </c>
      <c r="BL97" s="55">
        <f>IF(BL$4="X",'2M - SGS'!BL73+'Biz DRENE'!BL77,0)</f>
        <v>0</v>
      </c>
      <c r="BM97" s="55">
        <f>IF(BM$4="X",'2M - SGS'!BM73+'Biz DRENE'!BM77,0)</f>
        <v>0</v>
      </c>
      <c r="BN97" s="55">
        <f>IF(BN$4="X",'2M - SGS'!BN73+'Biz DRENE'!BN77,0)</f>
        <v>0</v>
      </c>
      <c r="BO97" s="55">
        <f>IF(BO$4="X",'2M - SGS'!BO73+'Biz DRENE'!BO77,0)</f>
        <v>0</v>
      </c>
      <c r="BP97" s="55">
        <f>IF(BP$4="X",'2M - SGS'!BP73+'Biz DRENE'!BP77,0)</f>
        <v>0</v>
      </c>
      <c r="BQ97" s="55">
        <f>IF(BQ$4="X",'2M - SGS'!BQ73+'Biz DRENE'!BQ77,0)</f>
        <v>0</v>
      </c>
      <c r="BR97" s="55">
        <f>IF(BR$4="X",'2M - SGS'!BR73+'Biz DRENE'!BR77,0)</f>
        <v>0</v>
      </c>
      <c r="BS97" s="55">
        <f>IF(BS$4="X",'2M - SGS'!BS73+'Biz DRENE'!BS77,0)</f>
        <v>0</v>
      </c>
      <c r="BT97" s="55">
        <f>IF(BT$4="X",'2M - SGS'!BT73+'Biz DRENE'!BT77,0)</f>
        <v>0</v>
      </c>
      <c r="BU97" s="55">
        <f>IF(BU$4="X",'2M - SGS'!BU73+'Biz DRENE'!BU77,0)</f>
        <v>0</v>
      </c>
      <c r="BV97" s="55">
        <f>IF(BV$4="X",'2M - SGS'!BV73+'Biz DRENE'!BV77,0)</f>
        <v>0</v>
      </c>
      <c r="BW97" s="55">
        <f>IF(BW$4="X",'2M - SGS'!BW73+'Biz DRENE'!BW77,0)</f>
        <v>0</v>
      </c>
      <c r="BX97" s="55">
        <f>IF(BX$4="X",'2M - SGS'!BX73+'Biz DRENE'!BX77,0)</f>
        <v>0</v>
      </c>
      <c r="BY97" s="55">
        <f>IF(BY$4="X",'2M - SGS'!BY73+'Biz DRENE'!BY77,0)</f>
        <v>0</v>
      </c>
      <c r="BZ97" s="55">
        <f>IF(BZ$4="X",'2M - SGS'!BZ73+'Biz DRENE'!BZ77,0)</f>
        <v>0</v>
      </c>
      <c r="CA97" s="55">
        <f>IF(CA$4="X",'2M - SGS'!CA73+'Biz DRENE'!CA77,0)</f>
        <v>0</v>
      </c>
      <c r="CB97" s="55">
        <f>IF(CB$4="X",'2M - SGS'!CB73+'Biz DRENE'!CB77,0)</f>
        <v>0</v>
      </c>
      <c r="CC97" s="55">
        <f>IF(CC$4="X",'2M - SGS'!CC73+'Biz DRENE'!CC77,0)</f>
        <v>0</v>
      </c>
      <c r="CD97" s="55">
        <f>IF(CD$4="X",'2M - SGS'!CD73+'Biz DRENE'!CD77,0)</f>
        <v>0</v>
      </c>
      <c r="CE97" s="55">
        <f>IF(CE$4="X",'2M - SGS'!CE73+'Biz DRENE'!CE77,0)</f>
        <v>0</v>
      </c>
      <c r="CF97" s="55">
        <f>IF(CF$4="X",'2M - SGS'!CF73+'Biz DRENE'!CF77,0)</f>
        <v>0</v>
      </c>
      <c r="CG97" s="55">
        <f>IF(CG$4="X",'2M - SGS'!CG73+'Biz DRENE'!CG77,0)</f>
        <v>0</v>
      </c>
      <c r="CH97" s="55">
        <f>IF(CH$4="X",'2M - SGS'!CH73+'Biz DRENE'!CH77,0)</f>
        <v>0</v>
      </c>
    </row>
    <row r="98" spans="2:86" x14ac:dyDescent="0.3">
      <c r="B98" s="60" t="s">
        <v>31</v>
      </c>
      <c r="C98" s="55">
        <f>IF(C$4="X",'3M - LGS'!C73+'Biz DRENE'!C78,0)</f>
        <v>0</v>
      </c>
      <c r="D98" s="55">
        <f>IF(D$4="X",'3M - LGS'!D73+'Biz DRENE'!D78,0)</f>
        <v>310.75664086936064</v>
      </c>
      <c r="E98" s="55">
        <f>IF(E$4="X",'3M - LGS'!E73+'Biz DRENE'!E78,0)</f>
        <v>4536.1255468625495</v>
      </c>
      <c r="F98" s="55">
        <f>IF(F$4="X",'3M - LGS'!F73+'Biz DRENE'!F78,0)</f>
        <v>12245.339757936619</v>
      </c>
      <c r="G98" s="55">
        <f>IF(G$4="X",'3M - LGS'!G73+'Biz DRENE'!G78,0)</f>
        <v>36085.843373893164</v>
      </c>
      <c r="H98" s="55">
        <f>IF(H$4="X",'3M - LGS'!H73+'Biz DRENE'!H78,0)</f>
        <v>111242.977673895</v>
      </c>
      <c r="I98" s="55">
        <f>IF(I$4="X",'3M - LGS'!I73+'Biz DRENE'!I78,0)</f>
        <v>174683.15770090744</v>
      </c>
      <c r="J98" s="55">
        <f>IF(J$4="X",'3M - LGS'!J73+'Biz DRENE'!J78,0)</f>
        <v>188154.0672924947</v>
      </c>
      <c r="K98" s="55">
        <f>IF(K$4="X",'3M - LGS'!K73+'Biz DRENE'!K78,0)</f>
        <v>148189.16086081433</v>
      </c>
      <c r="L98" s="55">
        <f>IF(L$4="X",'3M - LGS'!L73+'Biz DRENE'!L78,0)</f>
        <v>88933.901481285648</v>
      </c>
      <c r="M98" s="55">
        <f>IF(M$4="X",'3M - LGS'!M73+'Biz DRENE'!M78,0)</f>
        <v>92920.670790955555</v>
      </c>
      <c r="N98" s="55">
        <f>IF(N$4="X",'3M - LGS'!N73+'Biz DRENE'!N78,0)</f>
        <v>128980.81771947927</v>
      </c>
      <c r="O98" s="55">
        <f>IF(O$4="X",'3M - LGS'!O73+'Biz DRENE'!O78,0)</f>
        <v>160154.61101818009</v>
      </c>
      <c r="P98" s="55">
        <f>IF(P$4="X",'3M - LGS'!P73+'Biz DRENE'!P78,0)</f>
        <v>128974.44988060235</v>
      </c>
      <c r="Q98" s="55">
        <f>IF(Q$4="X",'3M - LGS'!Q73+'Biz DRENE'!Q78,0)</f>
        <v>136925.40791158154</v>
      </c>
      <c r="R98" s="55">
        <f>IF(R$4="X",'3M - LGS'!R73+'Biz DRENE'!R78,0)</f>
        <v>127157.45833319286</v>
      </c>
      <c r="S98" s="55">
        <f>IF(S$4="X",'3M - LGS'!S73+'Biz DRENE'!S78,0)</f>
        <v>166113.80560589946</v>
      </c>
      <c r="T98" s="55">
        <f>IF(T$4="X",'3M - LGS'!T73+'Biz DRENE'!T78,0)</f>
        <v>0</v>
      </c>
      <c r="U98" s="55">
        <f>IF(U$4="X",'3M - LGS'!U73+'Biz DRENE'!U78,0)</f>
        <v>0</v>
      </c>
      <c r="V98" s="55">
        <f>IF(V$4="X",'3M - LGS'!V73+'Biz DRENE'!V78,0)</f>
        <v>0</v>
      </c>
      <c r="W98" s="55">
        <f>IF(W$4="X",'3M - LGS'!W73+'Biz DRENE'!W78,0)</f>
        <v>0</v>
      </c>
      <c r="X98" s="55">
        <f>IF(X$4="X",'3M - LGS'!X73+'Biz DRENE'!X78,0)</f>
        <v>0</v>
      </c>
      <c r="Y98" s="55">
        <f>IF(Y$4="X",'3M - LGS'!Y73+'Biz DRENE'!Y78,0)</f>
        <v>0</v>
      </c>
      <c r="Z98" s="55">
        <f>IF(Z$4="X",'3M - LGS'!Z73+'Biz DRENE'!Z78,0)</f>
        <v>0</v>
      </c>
      <c r="AA98" s="55">
        <f>IF(AA$4="X",'3M - LGS'!AA73+'Biz DRENE'!AA78,0)</f>
        <v>0</v>
      </c>
      <c r="AB98" s="55">
        <f>IF(AB$4="X",'3M - LGS'!AB73+'Biz DRENE'!AB78,0)</f>
        <v>0</v>
      </c>
      <c r="AC98" s="55">
        <f>IF(AC$4="X",'3M - LGS'!AC73+'Biz DRENE'!AC78,0)</f>
        <v>0</v>
      </c>
      <c r="AD98" s="55">
        <f>IF(AD$4="X",'3M - LGS'!AD73+'Biz DRENE'!AD78,0)</f>
        <v>0</v>
      </c>
      <c r="AE98" s="55">
        <f>IF(AE$4="X",'3M - LGS'!AE73+'Biz DRENE'!AE78,0)</f>
        <v>0</v>
      </c>
      <c r="AF98" s="55">
        <f>IF(AF$4="X",'3M - LGS'!AF73+'Biz DRENE'!AF78,0)</f>
        <v>0</v>
      </c>
      <c r="AG98" s="55">
        <f>IF(AG$4="X",'3M - LGS'!AG73+'Biz DRENE'!AG78,0)</f>
        <v>0</v>
      </c>
      <c r="AH98" s="55">
        <f>IF(AH$4="X",'3M - LGS'!AH73+'Biz DRENE'!AH78,0)</f>
        <v>0</v>
      </c>
      <c r="AI98" s="55">
        <f>IF(AI$4="X",'3M - LGS'!AI73+'Biz DRENE'!AI78,0)</f>
        <v>0</v>
      </c>
      <c r="AJ98" s="55">
        <f>IF(AJ$4="X",'3M - LGS'!AJ73+'Biz DRENE'!AJ78,0)</f>
        <v>0</v>
      </c>
      <c r="AK98" s="55">
        <f>IF(AK$4="X",'3M - LGS'!AK73+'Biz DRENE'!AK78,0)</f>
        <v>0</v>
      </c>
      <c r="AL98" s="55">
        <f>IF(AL$4="X",'3M - LGS'!AL73+'Biz DRENE'!AL78,0)</f>
        <v>0</v>
      </c>
      <c r="AM98" s="55">
        <f>IF(AM$4="X",'3M - LGS'!AM73+'Biz DRENE'!AM78,0)</f>
        <v>0</v>
      </c>
      <c r="AN98" s="55">
        <f>IF(AN$4="X",'3M - LGS'!AN73+'Biz DRENE'!AN78,0)</f>
        <v>0</v>
      </c>
      <c r="AO98" s="55">
        <f>IF(AO$4="X",'3M - LGS'!AO73+'Biz DRENE'!AO78,0)</f>
        <v>0</v>
      </c>
      <c r="AP98" s="55">
        <f>IF(AP$4="X",'3M - LGS'!AP73+'Biz DRENE'!AP78,0)</f>
        <v>0</v>
      </c>
      <c r="AQ98" s="55">
        <f>IF(AQ$4="X",'3M - LGS'!AQ73+'Biz DRENE'!AQ78,0)</f>
        <v>0</v>
      </c>
      <c r="AR98" s="55">
        <f>IF(AR$4="X",'3M - LGS'!AR73+'Biz DRENE'!AR78,0)</f>
        <v>0</v>
      </c>
      <c r="AS98" s="55">
        <f>IF(AS$4="X",'3M - LGS'!AS73+'Biz DRENE'!AS78,0)</f>
        <v>0</v>
      </c>
      <c r="AT98" s="55">
        <f>IF(AT$4="X",'3M - LGS'!AT73+'Biz DRENE'!AT78,0)</f>
        <v>0</v>
      </c>
      <c r="AU98" s="55">
        <f>IF(AU$4="X",'3M - LGS'!AU73+'Biz DRENE'!AU78,0)</f>
        <v>0</v>
      </c>
      <c r="AV98" s="55">
        <f>IF(AV$4="X",'3M - LGS'!AV73+'Biz DRENE'!AV78,0)</f>
        <v>0</v>
      </c>
      <c r="AW98" s="55">
        <f>IF(AW$4="X",'3M - LGS'!AW73+'Biz DRENE'!AW78,0)</f>
        <v>0</v>
      </c>
      <c r="AX98" s="55">
        <f>IF(AX$4="X",'3M - LGS'!AX73+'Biz DRENE'!AX78,0)</f>
        <v>0</v>
      </c>
      <c r="AY98" s="55">
        <f>IF(AY$4="X",'3M - LGS'!AY73+'Biz DRENE'!AY78,0)</f>
        <v>0</v>
      </c>
      <c r="AZ98" s="55">
        <f>IF(AZ$4="X",'3M - LGS'!AZ73+'Biz DRENE'!AZ78,0)</f>
        <v>0</v>
      </c>
      <c r="BA98" s="55">
        <f>IF(BA$4="X",'3M - LGS'!BA73+'Biz DRENE'!BA78,0)</f>
        <v>0</v>
      </c>
      <c r="BB98" s="55">
        <f>IF(BB$4="X",'3M - LGS'!BB73+'Biz DRENE'!BB78,0)</f>
        <v>0</v>
      </c>
      <c r="BC98" s="55">
        <f>IF(BC$4="X",'3M - LGS'!BC73+'Biz DRENE'!BC78,0)</f>
        <v>0</v>
      </c>
      <c r="BD98" s="55">
        <f>IF(BD$4="X",'3M - LGS'!BD73+'Biz DRENE'!BD78,0)</f>
        <v>0</v>
      </c>
      <c r="BE98" s="55">
        <f>IF(BE$4="X",'3M - LGS'!BE73+'Biz DRENE'!BE78,0)</f>
        <v>0</v>
      </c>
      <c r="BF98" s="55">
        <f>IF(BF$4="X",'3M - LGS'!BF73+'Biz DRENE'!BF78,0)</f>
        <v>0</v>
      </c>
      <c r="BG98" s="55">
        <f>IF(BG$4="X",'3M - LGS'!BG73+'Biz DRENE'!BG78,0)</f>
        <v>0</v>
      </c>
      <c r="BH98" s="55">
        <f>IF(BH$4="X",'3M - LGS'!BH73+'Biz DRENE'!BH78,0)</f>
        <v>0</v>
      </c>
      <c r="BI98" s="55">
        <f>IF(BI$4="X",'3M - LGS'!BI73+'Biz DRENE'!BI78,0)</f>
        <v>0</v>
      </c>
      <c r="BJ98" s="55">
        <f>IF(BJ$4="X",'3M - LGS'!BJ73+'Biz DRENE'!BJ78,0)</f>
        <v>0</v>
      </c>
      <c r="BK98" s="55">
        <f>IF(BK$4="X",'3M - LGS'!BK73+'Biz DRENE'!BK78,0)</f>
        <v>0</v>
      </c>
      <c r="BL98" s="55">
        <f>IF(BL$4="X",'3M - LGS'!BL73+'Biz DRENE'!BL78,0)</f>
        <v>0</v>
      </c>
      <c r="BM98" s="55">
        <f>IF(BM$4="X",'3M - LGS'!BM73+'Biz DRENE'!BM78,0)</f>
        <v>0</v>
      </c>
      <c r="BN98" s="55">
        <f>IF(BN$4="X",'3M - LGS'!BN73+'Biz DRENE'!BN78,0)</f>
        <v>0</v>
      </c>
      <c r="BO98" s="55">
        <f>IF(BO$4="X",'3M - LGS'!BO73+'Biz DRENE'!BO78,0)</f>
        <v>0</v>
      </c>
      <c r="BP98" s="55">
        <f>IF(BP$4="X",'3M - LGS'!BP73+'Biz DRENE'!BP78,0)</f>
        <v>0</v>
      </c>
      <c r="BQ98" s="55">
        <f>IF(BQ$4="X",'3M - LGS'!BQ73+'Biz DRENE'!BQ78,0)</f>
        <v>0</v>
      </c>
      <c r="BR98" s="55">
        <f>IF(BR$4="X",'3M - LGS'!BR73+'Biz DRENE'!BR78,0)</f>
        <v>0</v>
      </c>
      <c r="BS98" s="55">
        <f>IF(BS$4="X",'3M - LGS'!BS73+'Biz DRENE'!BS78,0)</f>
        <v>0</v>
      </c>
      <c r="BT98" s="55">
        <f>IF(BT$4="X",'3M - LGS'!BT73+'Biz DRENE'!BT78,0)</f>
        <v>0</v>
      </c>
      <c r="BU98" s="55">
        <f>IF(BU$4="X",'3M - LGS'!BU73+'Biz DRENE'!BU78,0)</f>
        <v>0</v>
      </c>
      <c r="BV98" s="55">
        <f>IF(BV$4="X",'3M - LGS'!BV73+'Biz DRENE'!BV78,0)</f>
        <v>0</v>
      </c>
      <c r="BW98" s="55">
        <f>IF(BW$4="X",'3M - LGS'!BW73+'Biz DRENE'!BW78,0)</f>
        <v>0</v>
      </c>
      <c r="BX98" s="55">
        <f>IF(BX$4="X",'3M - LGS'!BX73+'Biz DRENE'!BX78,0)</f>
        <v>0</v>
      </c>
      <c r="BY98" s="55">
        <f>IF(BY$4="X",'3M - LGS'!BY73+'Biz DRENE'!BY78,0)</f>
        <v>0</v>
      </c>
      <c r="BZ98" s="55">
        <f>IF(BZ$4="X",'3M - LGS'!BZ73+'Biz DRENE'!BZ78,0)</f>
        <v>0</v>
      </c>
      <c r="CA98" s="55">
        <f>IF(CA$4="X",'3M - LGS'!CA73+'Biz DRENE'!CA78,0)</f>
        <v>0</v>
      </c>
      <c r="CB98" s="55">
        <f>IF(CB$4="X",'3M - LGS'!CB73+'Biz DRENE'!CB78,0)</f>
        <v>0</v>
      </c>
      <c r="CC98" s="55">
        <f>IF(CC$4="X",'3M - LGS'!CC73+'Biz DRENE'!CC78,0)</f>
        <v>0</v>
      </c>
      <c r="CD98" s="55">
        <f>IF(CD$4="X",'3M - LGS'!CD73+'Biz DRENE'!CD78,0)</f>
        <v>0</v>
      </c>
      <c r="CE98" s="55">
        <f>IF(CE$4="X",'3M - LGS'!CE73+'Biz DRENE'!CE78,0)</f>
        <v>0</v>
      </c>
      <c r="CF98" s="55">
        <f>IF(CF$4="X",'3M - LGS'!CF73+'Biz DRENE'!CF78,0)</f>
        <v>0</v>
      </c>
      <c r="CG98" s="55">
        <f>IF(CG$4="X",'3M - LGS'!CG73+'Biz DRENE'!CG78,0)</f>
        <v>0</v>
      </c>
      <c r="CH98" s="55">
        <f>IF(CH$4="X",'3M - LGS'!CH73+'Biz DRENE'!CH78,0)</f>
        <v>0</v>
      </c>
    </row>
    <row r="99" spans="2:86" x14ac:dyDescent="0.3">
      <c r="B99" s="60" t="s">
        <v>32</v>
      </c>
      <c r="C99" s="55">
        <f>IF(C$4="X",'4M - SPS'!C73+'Biz DRENE'!C79,0)</f>
        <v>0</v>
      </c>
      <c r="D99" s="55">
        <f>IF(D$4="X",'4M - SPS'!D73+'Biz DRENE'!D79,0)</f>
        <v>740.31339635085351</v>
      </c>
      <c r="E99" s="55">
        <f>IF(E$4="X",'4M - SPS'!E73+'Biz DRENE'!E79,0)</f>
        <v>1824.7103242578937</v>
      </c>
      <c r="F99" s="55">
        <f>IF(F$4="X",'4M - SPS'!F73+'Biz DRENE'!F79,0)</f>
        <v>3175.8625512391991</v>
      </c>
      <c r="G99" s="55">
        <f>IF(G$4="X",'4M - SPS'!G73+'Biz DRENE'!G79,0)</f>
        <v>6596.4190047742313</v>
      </c>
      <c r="H99" s="55">
        <f>IF(H$4="X",'4M - SPS'!H73+'Biz DRENE'!H79,0)</f>
        <v>18215.074752934208</v>
      </c>
      <c r="I99" s="55">
        <f>IF(I$4="X",'4M - SPS'!I73+'Biz DRENE'!I79,0)</f>
        <v>30908.89613007339</v>
      </c>
      <c r="J99" s="55">
        <f>IF(J$4="X",'4M - SPS'!J73+'Biz DRENE'!J79,0)</f>
        <v>53867.984096858061</v>
      </c>
      <c r="K99" s="55">
        <f>IF(K$4="X",'4M - SPS'!K73+'Biz DRENE'!K79,0)</f>
        <v>31188.329096065718</v>
      </c>
      <c r="L99" s="55">
        <f>IF(L$4="X",'4M - SPS'!L73+'Biz DRENE'!L79,0)</f>
        <v>17011.591117316286</v>
      </c>
      <c r="M99" s="55">
        <f>IF(M$4="X",'4M - SPS'!M73+'Biz DRENE'!M79,0)</f>
        <v>19390.021969948302</v>
      </c>
      <c r="N99" s="55">
        <f>IF(N$4="X",'4M - SPS'!N73+'Biz DRENE'!N79,0)</f>
        <v>35039.049025680477</v>
      </c>
      <c r="O99" s="55">
        <f>IF(O$4="X",'4M - SPS'!O73+'Biz DRENE'!O79,0)</f>
        <v>47561.811673023905</v>
      </c>
      <c r="P99" s="55">
        <f>IF(P$4="X",'4M - SPS'!P73+'Biz DRENE'!P79,0)</f>
        <v>38383.06950114049</v>
      </c>
      <c r="Q99" s="55">
        <f>IF(Q$4="X",'4M - SPS'!Q73+'Biz DRENE'!Q79,0)</f>
        <v>39097.354967283682</v>
      </c>
      <c r="R99" s="55">
        <f>IF(R$4="X",'4M - SPS'!R73+'Biz DRENE'!R79,0)</f>
        <v>36610.469928033446</v>
      </c>
      <c r="S99" s="55">
        <f>IF(S$4="X",'4M - SPS'!S73+'Biz DRENE'!S79,0)</f>
        <v>51552.913598002931</v>
      </c>
      <c r="T99" s="55">
        <f>IF(T$4="X",'4M - SPS'!T73+'Biz DRENE'!T79,0)</f>
        <v>0</v>
      </c>
      <c r="U99" s="55">
        <f>IF(U$4="X",'4M - SPS'!U73+'Biz DRENE'!U79,0)</f>
        <v>0</v>
      </c>
      <c r="V99" s="55">
        <f>IF(V$4="X",'4M - SPS'!V73+'Biz DRENE'!V79,0)</f>
        <v>0</v>
      </c>
      <c r="W99" s="55">
        <f>IF(W$4="X",'4M - SPS'!W73+'Biz DRENE'!W79,0)</f>
        <v>0</v>
      </c>
      <c r="X99" s="55">
        <f>IF(X$4="X",'4M - SPS'!X73+'Biz DRENE'!X79,0)</f>
        <v>0</v>
      </c>
      <c r="Y99" s="55">
        <f>IF(Y$4="X",'4M - SPS'!Y73+'Biz DRENE'!Y79,0)</f>
        <v>0</v>
      </c>
      <c r="Z99" s="55">
        <f>IF(Z$4="X",'4M - SPS'!Z73+'Biz DRENE'!Z79,0)</f>
        <v>0</v>
      </c>
      <c r="AA99" s="55">
        <f>IF(AA$4="X",'4M - SPS'!AA73+'Biz DRENE'!AA79,0)</f>
        <v>0</v>
      </c>
      <c r="AB99" s="55">
        <f>IF(AB$4="X",'4M - SPS'!AB73+'Biz DRENE'!AB79,0)</f>
        <v>0</v>
      </c>
      <c r="AC99" s="55">
        <f>IF(AC$4="X",'4M - SPS'!AC73+'Biz DRENE'!AC79,0)</f>
        <v>0</v>
      </c>
      <c r="AD99" s="55">
        <f>IF(AD$4="X",'4M - SPS'!AD73+'Biz DRENE'!AD79,0)</f>
        <v>0</v>
      </c>
      <c r="AE99" s="55">
        <f>IF(AE$4="X",'4M - SPS'!AE73+'Biz DRENE'!AE79,0)</f>
        <v>0</v>
      </c>
      <c r="AF99" s="55">
        <f>IF(AF$4="X",'4M - SPS'!AF73+'Biz DRENE'!AF79,0)</f>
        <v>0</v>
      </c>
      <c r="AG99" s="55">
        <f>IF(AG$4="X",'4M - SPS'!AG73+'Biz DRENE'!AG79,0)</f>
        <v>0</v>
      </c>
      <c r="AH99" s="55">
        <f>IF(AH$4="X",'4M - SPS'!AH73+'Biz DRENE'!AH79,0)</f>
        <v>0</v>
      </c>
      <c r="AI99" s="55">
        <f>IF(AI$4="X",'4M - SPS'!AI73+'Biz DRENE'!AI79,0)</f>
        <v>0</v>
      </c>
      <c r="AJ99" s="55">
        <f>IF(AJ$4="X",'4M - SPS'!AJ73+'Biz DRENE'!AJ79,0)</f>
        <v>0</v>
      </c>
      <c r="AK99" s="55">
        <f>IF(AK$4="X",'4M - SPS'!AK73+'Biz DRENE'!AK79,0)</f>
        <v>0</v>
      </c>
      <c r="AL99" s="55">
        <f>IF(AL$4="X",'4M - SPS'!AL73+'Biz DRENE'!AL79,0)</f>
        <v>0</v>
      </c>
      <c r="AM99" s="55">
        <f>IF(AM$4="X",'4M - SPS'!AM73+'Biz DRENE'!AM79,0)</f>
        <v>0</v>
      </c>
      <c r="AN99" s="55">
        <f>IF(AN$4="X",'4M - SPS'!AN73+'Biz DRENE'!AN79,0)</f>
        <v>0</v>
      </c>
      <c r="AO99" s="55">
        <f>IF(AO$4="X",'4M - SPS'!AO73+'Biz DRENE'!AO79,0)</f>
        <v>0</v>
      </c>
      <c r="AP99" s="55">
        <f>IF(AP$4="X",'4M - SPS'!AP73+'Biz DRENE'!AP79,0)</f>
        <v>0</v>
      </c>
      <c r="AQ99" s="55">
        <f>IF(AQ$4="X",'4M - SPS'!AQ73+'Biz DRENE'!AQ79,0)</f>
        <v>0</v>
      </c>
      <c r="AR99" s="55">
        <f>IF(AR$4="X",'4M - SPS'!AR73+'Biz DRENE'!AR79,0)</f>
        <v>0</v>
      </c>
      <c r="AS99" s="55">
        <f>IF(AS$4="X",'4M - SPS'!AS73+'Biz DRENE'!AS79,0)</f>
        <v>0</v>
      </c>
      <c r="AT99" s="55">
        <f>IF(AT$4="X",'4M - SPS'!AT73+'Biz DRENE'!AT79,0)</f>
        <v>0</v>
      </c>
      <c r="AU99" s="55">
        <f>IF(AU$4="X",'4M - SPS'!AU73+'Biz DRENE'!AU79,0)</f>
        <v>0</v>
      </c>
      <c r="AV99" s="55">
        <f>IF(AV$4="X",'4M - SPS'!AV73+'Biz DRENE'!AV79,0)</f>
        <v>0</v>
      </c>
      <c r="AW99" s="55">
        <f>IF(AW$4="X",'4M - SPS'!AW73+'Biz DRENE'!AW79,0)</f>
        <v>0</v>
      </c>
      <c r="AX99" s="55">
        <f>IF(AX$4="X",'4M - SPS'!AX73+'Biz DRENE'!AX79,0)</f>
        <v>0</v>
      </c>
      <c r="AY99" s="55">
        <f>IF(AY$4="X",'4M - SPS'!AY73+'Biz DRENE'!AY79,0)</f>
        <v>0</v>
      </c>
      <c r="AZ99" s="55">
        <f>IF(AZ$4="X",'4M - SPS'!AZ73+'Biz DRENE'!AZ79,0)</f>
        <v>0</v>
      </c>
      <c r="BA99" s="55">
        <f>IF(BA$4="X",'4M - SPS'!BA73+'Biz DRENE'!BA79,0)</f>
        <v>0</v>
      </c>
      <c r="BB99" s="55">
        <f>IF(BB$4="X",'4M - SPS'!BB73+'Biz DRENE'!BB79,0)</f>
        <v>0</v>
      </c>
      <c r="BC99" s="55">
        <f>IF(BC$4="X",'4M - SPS'!BC73+'Biz DRENE'!BC79,0)</f>
        <v>0</v>
      </c>
      <c r="BD99" s="55">
        <f>IF(BD$4="X",'4M - SPS'!BD73+'Biz DRENE'!BD79,0)</f>
        <v>0</v>
      </c>
      <c r="BE99" s="55">
        <f>IF(BE$4="X",'4M - SPS'!BE73+'Biz DRENE'!BE79,0)</f>
        <v>0</v>
      </c>
      <c r="BF99" s="55">
        <f>IF(BF$4="X",'4M - SPS'!BF73+'Biz DRENE'!BF79,0)</f>
        <v>0</v>
      </c>
      <c r="BG99" s="55">
        <f>IF(BG$4="X",'4M - SPS'!BG73+'Biz DRENE'!BG79,0)</f>
        <v>0</v>
      </c>
      <c r="BH99" s="55">
        <f>IF(BH$4="X",'4M - SPS'!BH73+'Biz DRENE'!BH79,0)</f>
        <v>0</v>
      </c>
      <c r="BI99" s="55">
        <f>IF(BI$4="X",'4M - SPS'!BI73+'Biz DRENE'!BI79,0)</f>
        <v>0</v>
      </c>
      <c r="BJ99" s="55">
        <f>IF(BJ$4="X",'4M - SPS'!BJ73+'Biz DRENE'!BJ79,0)</f>
        <v>0</v>
      </c>
      <c r="BK99" s="55">
        <f>IF(BK$4="X",'4M - SPS'!BK73+'Biz DRENE'!BK79,0)</f>
        <v>0</v>
      </c>
      <c r="BL99" s="55">
        <f>IF(BL$4="X",'4M - SPS'!BL73+'Biz DRENE'!BL79,0)</f>
        <v>0</v>
      </c>
      <c r="BM99" s="55">
        <f>IF(BM$4="X",'4M - SPS'!BM73+'Biz DRENE'!BM79,0)</f>
        <v>0</v>
      </c>
      <c r="BN99" s="55">
        <f>IF(BN$4="X",'4M - SPS'!BN73+'Biz DRENE'!BN79,0)</f>
        <v>0</v>
      </c>
      <c r="BO99" s="55">
        <f>IF(BO$4="X",'4M - SPS'!BO73+'Biz DRENE'!BO79,0)</f>
        <v>0</v>
      </c>
      <c r="BP99" s="55">
        <f>IF(BP$4="X",'4M - SPS'!BP73+'Biz DRENE'!BP79,0)</f>
        <v>0</v>
      </c>
      <c r="BQ99" s="55">
        <f>IF(BQ$4="X",'4M - SPS'!BQ73+'Biz DRENE'!BQ79,0)</f>
        <v>0</v>
      </c>
      <c r="BR99" s="55">
        <f>IF(BR$4="X",'4M - SPS'!BR73+'Biz DRENE'!BR79,0)</f>
        <v>0</v>
      </c>
      <c r="BS99" s="55">
        <f>IF(BS$4="X",'4M - SPS'!BS73+'Biz DRENE'!BS79,0)</f>
        <v>0</v>
      </c>
      <c r="BT99" s="55">
        <f>IF(BT$4="X",'4M - SPS'!BT73+'Biz DRENE'!BT79,0)</f>
        <v>0</v>
      </c>
      <c r="BU99" s="55">
        <f>IF(BU$4="X",'4M - SPS'!BU73+'Biz DRENE'!BU79,0)</f>
        <v>0</v>
      </c>
      <c r="BV99" s="55">
        <f>IF(BV$4="X",'4M - SPS'!BV73+'Biz DRENE'!BV79,0)</f>
        <v>0</v>
      </c>
      <c r="BW99" s="55">
        <f>IF(BW$4="X",'4M - SPS'!BW73+'Biz DRENE'!BW79,0)</f>
        <v>0</v>
      </c>
      <c r="BX99" s="55">
        <f>IF(BX$4="X",'4M - SPS'!BX73+'Biz DRENE'!BX79,0)</f>
        <v>0</v>
      </c>
      <c r="BY99" s="55">
        <f>IF(BY$4="X",'4M - SPS'!BY73+'Biz DRENE'!BY79,0)</f>
        <v>0</v>
      </c>
      <c r="BZ99" s="55">
        <f>IF(BZ$4="X",'4M - SPS'!BZ73+'Biz DRENE'!BZ79,0)</f>
        <v>0</v>
      </c>
      <c r="CA99" s="55">
        <f>IF(CA$4="X",'4M - SPS'!CA73+'Biz DRENE'!CA79,0)</f>
        <v>0</v>
      </c>
      <c r="CB99" s="55">
        <f>IF(CB$4="X",'4M - SPS'!CB73+'Biz DRENE'!CB79,0)</f>
        <v>0</v>
      </c>
      <c r="CC99" s="55">
        <f>IF(CC$4="X",'4M - SPS'!CC73+'Biz DRENE'!CC79,0)</f>
        <v>0</v>
      </c>
      <c r="CD99" s="55">
        <f>IF(CD$4="X",'4M - SPS'!CD73+'Biz DRENE'!CD79,0)</f>
        <v>0</v>
      </c>
      <c r="CE99" s="55">
        <f>IF(CE$4="X",'4M - SPS'!CE73+'Biz DRENE'!CE79,0)</f>
        <v>0</v>
      </c>
      <c r="CF99" s="55">
        <f>IF(CF$4="X",'4M - SPS'!CF73+'Biz DRENE'!CF79,0)</f>
        <v>0</v>
      </c>
      <c r="CG99" s="55">
        <f>IF(CG$4="X",'4M - SPS'!CG73+'Biz DRENE'!CG79,0)</f>
        <v>0</v>
      </c>
      <c r="CH99" s="55">
        <f>IF(CH$4="X",'4M - SPS'!CH73+'Biz DRENE'!CH79,0)</f>
        <v>0</v>
      </c>
    </row>
    <row r="100" spans="2:86" ht="15" thickBot="1" x14ac:dyDescent="0.35">
      <c r="B100" s="36" t="s">
        <v>33</v>
      </c>
      <c r="C100" s="56">
        <f>IF(C$4="X",'11M - LPS'!C73+'Biz DRENE'!C80,0)</f>
        <v>0</v>
      </c>
      <c r="D100" s="56">
        <f>IF(D$4="X",'11M - LPS'!D73+'Biz DRENE'!D80,0)</f>
        <v>0</v>
      </c>
      <c r="E100" s="56">
        <f>IF(E$4="X",'11M - LPS'!E73+'Biz DRENE'!E80,0)</f>
        <v>110.16184849433583</v>
      </c>
      <c r="F100" s="56">
        <f>IF(F$4="X",'11M - LPS'!F73+'Biz DRENE'!F80,0)</f>
        <v>221.92301430627538</v>
      </c>
      <c r="G100" s="56">
        <f>IF(G$4="X",'11M - LPS'!G73+'Biz DRENE'!G80,0)</f>
        <v>356.2836846112429</v>
      </c>
      <c r="H100" s="56">
        <f>IF(H$4="X",'11M - LPS'!H73+'Biz DRENE'!H80,0)</f>
        <v>6107.3153810990298</v>
      </c>
      <c r="I100" s="56">
        <f>IF(I$4="X",'11M - LPS'!I73+'Biz DRENE'!I80,0)</f>
        <v>13244.3533659278</v>
      </c>
      <c r="J100" s="56">
        <f>IF(J$4="X",'11M - LPS'!J73+'Biz DRENE'!J80,0)</f>
        <v>14768.107484001246</v>
      </c>
      <c r="K100" s="56">
        <f>IF(K$4="X",'11M - LPS'!K73+'Biz DRENE'!K80,0)</f>
        <v>8090.9458210449993</v>
      </c>
      <c r="L100" s="56">
        <f>IF(L$4="X",'11M - LPS'!L73+'Biz DRENE'!L80,0)</f>
        <v>2294.5133104803822</v>
      </c>
      <c r="M100" s="56">
        <f>IF(M$4="X",'11M - LPS'!M73+'Biz DRENE'!M80,0)</f>
        <v>1335.9038451527624</v>
      </c>
      <c r="N100" s="56">
        <f>IF(N$4="X",'11M - LPS'!N73+'Biz DRENE'!N80,0)</f>
        <v>6442.4868516451934</v>
      </c>
      <c r="O100" s="56">
        <f>IF(O$4="X",'11M - LPS'!O73+'Biz DRENE'!O80,0)</f>
        <v>7519.8910010735444</v>
      </c>
      <c r="P100" s="56">
        <f>IF(P$4="X",'11M - LPS'!P73+'Biz DRENE'!P80,0)</f>
        <v>5916.4159185693361</v>
      </c>
      <c r="Q100" s="56">
        <f>IF(Q$4="X",'11M - LPS'!Q73+'Biz DRENE'!Q80,0)</f>
        <v>6664.4110400312311</v>
      </c>
      <c r="R100" s="56">
        <f>IF(R$4="X",'11M - LPS'!R73+'Biz DRENE'!R80,0)</f>
        <v>7888.9665131181555</v>
      </c>
      <c r="S100" s="56">
        <f>IF(S$4="X",'11M - LPS'!S73+'Biz DRENE'!S80,0)</f>
        <v>13560.15863974716</v>
      </c>
      <c r="T100" s="56">
        <f>IF(T$4="X",'11M - LPS'!T73+'Biz DRENE'!T80,0)</f>
        <v>0</v>
      </c>
      <c r="U100" s="56">
        <f>IF(U$4="X",'11M - LPS'!U73+'Biz DRENE'!U80,0)</f>
        <v>0</v>
      </c>
      <c r="V100" s="56">
        <f>IF(V$4="X",'11M - LPS'!V73+'Biz DRENE'!V80,0)</f>
        <v>0</v>
      </c>
      <c r="W100" s="56">
        <f>IF(W$4="X",'11M - LPS'!W73+'Biz DRENE'!W80,0)</f>
        <v>0</v>
      </c>
      <c r="X100" s="56">
        <f>IF(X$4="X",'11M - LPS'!X73+'Biz DRENE'!X80,0)</f>
        <v>0</v>
      </c>
      <c r="Y100" s="56">
        <f>IF(Y$4="X",'11M - LPS'!Y73+'Biz DRENE'!Y80,0)</f>
        <v>0</v>
      </c>
      <c r="Z100" s="56">
        <f>IF(Z$4="X",'11M - LPS'!Z73+'Biz DRENE'!Z80,0)</f>
        <v>0</v>
      </c>
      <c r="AA100" s="56">
        <f>IF(AA$4="X",'11M - LPS'!AA73+'Biz DRENE'!AA80,0)</f>
        <v>0</v>
      </c>
      <c r="AB100" s="56">
        <f>IF(AB$4="X",'11M - LPS'!AB73+'Biz DRENE'!AB80,0)</f>
        <v>0</v>
      </c>
      <c r="AC100" s="56">
        <f>IF(AC$4="X",'11M - LPS'!AC73+'Biz DRENE'!AC80,0)</f>
        <v>0</v>
      </c>
      <c r="AD100" s="56">
        <f>IF(AD$4="X",'11M - LPS'!AD73+'Biz DRENE'!AD80,0)</f>
        <v>0</v>
      </c>
      <c r="AE100" s="56">
        <f>IF(AE$4="X",'11M - LPS'!AE73+'Biz DRENE'!AE80,0)</f>
        <v>0</v>
      </c>
      <c r="AF100" s="56">
        <f>IF(AF$4="X",'11M - LPS'!AF73+'Biz DRENE'!AF80,0)</f>
        <v>0</v>
      </c>
      <c r="AG100" s="56">
        <f>IF(AG$4="X",'11M - LPS'!AG73+'Biz DRENE'!AG80,0)</f>
        <v>0</v>
      </c>
      <c r="AH100" s="56">
        <f>IF(AH$4="X",'11M - LPS'!AH73+'Biz DRENE'!AH80,0)</f>
        <v>0</v>
      </c>
      <c r="AI100" s="56">
        <f>IF(AI$4="X",'11M - LPS'!AI73+'Biz DRENE'!AI80,0)</f>
        <v>0</v>
      </c>
      <c r="AJ100" s="56">
        <f>IF(AJ$4="X",'11M - LPS'!AJ73+'Biz DRENE'!AJ80,0)</f>
        <v>0</v>
      </c>
      <c r="AK100" s="56">
        <f>IF(AK$4="X",'11M - LPS'!AK73+'Biz DRENE'!AK80,0)</f>
        <v>0</v>
      </c>
      <c r="AL100" s="56">
        <f>IF(AL$4="X",'11M - LPS'!AL73+'Biz DRENE'!AL80,0)</f>
        <v>0</v>
      </c>
      <c r="AM100" s="56">
        <f>IF(AM$4="X",'11M - LPS'!AM73+'Biz DRENE'!AM80,0)</f>
        <v>0</v>
      </c>
      <c r="AN100" s="56">
        <f>IF(AN$4="X",'11M - LPS'!AN73+'Biz DRENE'!AN80,0)</f>
        <v>0</v>
      </c>
      <c r="AO100" s="56">
        <f>IF(AO$4="X",'11M - LPS'!AO73+'Biz DRENE'!AO80,0)</f>
        <v>0</v>
      </c>
      <c r="AP100" s="56">
        <f>IF(AP$4="X",'11M - LPS'!AP73+'Biz DRENE'!AP80,0)</f>
        <v>0</v>
      </c>
      <c r="AQ100" s="56">
        <f>IF(AQ$4="X",'11M - LPS'!AQ73+'Biz DRENE'!AQ80,0)</f>
        <v>0</v>
      </c>
      <c r="AR100" s="56">
        <f>IF(AR$4="X",'11M - LPS'!AR73+'Biz DRENE'!AR80,0)</f>
        <v>0</v>
      </c>
      <c r="AS100" s="56">
        <f>IF(AS$4="X",'11M - LPS'!AS73+'Biz DRENE'!AS80,0)</f>
        <v>0</v>
      </c>
      <c r="AT100" s="56">
        <f>IF(AT$4="X",'11M - LPS'!AT73+'Biz DRENE'!AT80,0)</f>
        <v>0</v>
      </c>
      <c r="AU100" s="56">
        <f>IF(AU$4="X",'11M - LPS'!AU73+'Biz DRENE'!AU80,0)</f>
        <v>0</v>
      </c>
      <c r="AV100" s="56">
        <f>IF(AV$4="X",'11M - LPS'!AV73+'Biz DRENE'!AV80,0)</f>
        <v>0</v>
      </c>
      <c r="AW100" s="56">
        <f>IF(AW$4="X",'11M - LPS'!AW73+'Biz DRENE'!AW80,0)</f>
        <v>0</v>
      </c>
      <c r="AX100" s="56">
        <f>IF(AX$4="X",'11M - LPS'!AX73+'Biz DRENE'!AX80,0)</f>
        <v>0</v>
      </c>
      <c r="AY100" s="56">
        <f>IF(AY$4="X",'11M - LPS'!AY73+'Biz DRENE'!AY80,0)</f>
        <v>0</v>
      </c>
      <c r="AZ100" s="56">
        <f>IF(AZ$4="X",'11M - LPS'!AZ73+'Biz DRENE'!AZ80,0)</f>
        <v>0</v>
      </c>
      <c r="BA100" s="56">
        <f>IF(BA$4="X",'11M - LPS'!BA73+'Biz DRENE'!BA80,0)</f>
        <v>0</v>
      </c>
      <c r="BB100" s="56">
        <f>IF(BB$4="X",'11M - LPS'!BB73+'Biz DRENE'!BB80,0)</f>
        <v>0</v>
      </c>
      <c r="BC100" s="56">
        <f>IF(BC$4="X",'11M - LPS'!BC73+'Biz DRENE'!BC80,0)</f>
        <v>0</v>
      </c>
      <c r="BD100" s="56">
        <f>IF(BD$4="X",'11M - LPS'!BD73+'Biz DRENE'!BD80,0)</f>
        <v>0</v>
      </c>
      <c r="BE100" s="56">
        <f>IF(BE$4="X",'11M - LPS'!BE73+'Biz DRENE'!BE80,0)</f>
        <v>0</v>
      </c>
      <c r="BF100" s="56">
        <f>IF(BF$4="X",'11M - LPS'!BF73+'Biz DRENE'!BF80,0)</f>
        <v>0</v>
      </c>
      <c r="BG100" s="56">
        <f>IF(BG$4="X",'11M - LPS'!BG73+'Biz DRENE'!BG80,0)</f>
        <v>0</v>
      </c>
      <c r="BH100" s="56">
        <f>IF(BH$4="X",'11M - LPS'!BH73+'Biz DRENE'!BH80,0)</f>
        <v>0</v>
      </c>
      <c r="BI100" s="56">
        <f>IF(BI$4="X",'11M - LPS'!BI73+'Biz DRENE'!BI80,0)</f>
        <v>0</v>
      </c>
      <c r="BJ100" s="56">
        <f>IF(BJ$4="X",'11M - LPS'!BJ73+'Biz DRENE'!BJ80,0)</f>
        <v>0</v>
      </c>
      <c r="BK100" s="56">
        <f>IF(BK$4="X",'11M - LPS'!BK73+'Biz DRENE'!BK80,0)</f>
        <v>0</v>
      </c>
      <c r="BL100" s="56">
        <f>IF(BL$4="X",'11M - LPS'!BL73+'Biz DRENE'!BL80,0)</f>
        <v>0</v>
      </c>
      <c r="BM100" s="56">
        <f>IF(BM$4="X",'11M - LPS'!BM73+'Biz DRENE'!BM80,0)</f>
        <v>0</v>
      </c>
      <c r="BN100" s="56">
        <f>IF(BN$4="X",'11M - LPS'!BN73+'Biz DRENE'!BN80,0)</f>
        <v>0</v>
      </c>
      <c r="BO100" s="56">
        <f>IF(BO$4="X",'11M - LPS'!BO73+'Biz DRENE'!BO80,0)</f>
        <v>0</v>
      </c>
      <c r="BP100" s="56">
        <f>IF(BP$4="X",'11M - LPS'!BP73+'Biz DRENE'!BP80,0)</f>
        <v>0</v>
      </c>
      <c r="BQ100" s="56">
        <f>IF(BQ$4="X",'11M - LPS'!BQ73+'Biz DRENE'!BQ80,0)</f>
        <v>0</v>
      </c>
      <c r="BR100" s="56">
        <f>IF(BR$4="X",'11M - LPS'!BR73+'Biz DRENE'!BR80,0)</f>
        <v>0</v>
      </c>
      <c r="BS100" s="56">
        <f>IF(BS$4="X",'11M - LPS'!BS73+'Biz DRENE'!BS80,0)</f>
        <v>0</v>
      </c>
      <c r="BT100" s="56">
        <f>IF(BT$4="X",'11M - LPS'!BT73+'Biz DRENE'!BT80,0)</f>
        <v>0</v>
      </c>
      <c r="BU100" s="56">
        <f>IF(BU$4="X",'11M - LPS'!BU73+'Biz DRENE'!BU80,0)</f>
        <v>0</v>
      </c>
      <c r="BV100" s="56">
        <f>IF(BV$4="X",'11M - LPS'!BV73+'Biz DRENE'!BV80,0)</f>
        <v>0</v>
      </c>
      <c r="BW100" s="56">
        <f>IF(BW$4="X",'11M - LPS'!BW73+'Biz DRENE'!BW80,0)</f>
        <v>0</v>
      </c>
      <c r="BX100" s="56">
        <f>IF(BX$4="X",'11M - LPS'!BX73+'Biz DRENE'!BX80,0)</f>
        <v>0</v>
      </c>
      <c r="BY100" s="56">
        <f>IF(BY$4="X",'11M - LPS'!BY73+'Biz DRENE'!BY80,0)</f>
        <v>0</v>
      </c>
      <c r="BZ100" s="56">
        <f>IF(BZ$4="X",'11M - LPS'!BZ73+'Biz DRENE'!BZ80,0)</f>
        <v>0</v>
      </c>
      <c r="CA100" s="56">
        <f>IF(CA$4="X",'11M - LPS'!CA73+'Biz DRENE'!CA80,0)</f>
        <v>0</v>
      </c>
      <c r="CB100" s="56">
        <f>IF(CB$4="X",'11M - LPS'!CB73+'Biz DRENE'!CB80,0)</f>
        <v>0</v>
      </c>
      <c r="CC100" s="56">
        <f>IF(CC$4="X",'11M - LPS'!CC73+'Biz DRENE'!CC80,0)</f>
        <v>0</v>
      </c>
      <c r="CD100" s="56">
        <f>IF(CD$4="X",'11M - LPS'!CD73+'Biz DRENE'!CD80,0)</f>
        <v>0</v>
      </c>
      <c r="CE100" s="56">
        <f>IF(CE$4="X",'11M - LPS'!CE73+'Biz DRENE'!CE80,0)</f>
        <v>0</v>
      </c>
      <c r="CF100" s="56">
        <f>IF(CF$4="X",'11M - LPS'!CF73+'Biz DRENE'!CF80,0)</f>
        <v>0</v>
      </c>
      <c r="CG100" s="56">
        <f>IF(CG$4="X",'11M - LPS'!CG73+'Biz DRENE'!CG80,0)</f>
        <v>0</v>
      </c>
      <c r="CH100" s="56">
        <f>IF(CH$4="X",'11M - LPS'!CH73+'Biz DRENE'!CH80,0)</f>
        <v>0</v>
      </c>
    </row>
    <row r="101" spans="2:86" s="1" customFormat="1" ht="15" thickBot="1" x14ac:dyDescent="0.35">
      <c r="B101" s="61" t="s">
        <v>34</v>
      </c>
      <c r="C101" s="62">
        <f>SUM(C96:C100)</f>
        <v>-817.40070878105689</v>
      </c>
      <c r="D101" s="50">
        <f t="shared" ref="D101:K101" si="104">SUM(D96:D100)</f>
        <v>3383.4943863883614</v>
      </c>
      <c r="E101" s="50">
        <f t="shared" si="104"/>
        <v>19732.682225104887</v>
      </c>
      <c r="F101" s="50">
        <f t="shared" si="104"/>
        <v>35264.726935601473</v>
      </c>
      <c r="G101" s="50">
        <f t="shared" si="104"/>
        <v>79606.532688941719</v>
      </c>
      <c r="H101" s="50">
        <f t="shared" si="104"/>
        <v>301538.03866466321</v>
      </c>
      <c r="I101" s="50">
        <f t="shared" si="104"/>
        <v>539871.05762372224</v>
      </c>
      <c r="J101" s="50">
        <f t="shared" si="104"/>
        <v>626402.11760141456</v>
      </c>
      <c r="K101" s="50">
        <f t="shared" si="104"/>
        <v>425482.00067018752</v>
      </c>
      <c r="L101" s="50">
        <f t="shared" ref="L101:BW101" si="105">SUM(L96:L100)</f>
        <v>193502.34162158286</v>
      </c>
      <c r="M101" s="50">
        <f t="shared" si="105"/>
        <v>226615.97324577085</v>
      </c>
      <c r="N101" s="50">
        <f t="shared" si="105"/>
        <v>373058.09779112577</v>
      </c>
      <c r="O101" s="50">
        <f t="shared" si="105"/>
        <v>454100.04190381127</v>
      </c>
      <c r="P101" s="50">
        <f t="shared" si="105"/>
        <v>366146.59058666747</v>
      </c>
      <c r="Q101" s="50">
        <f t="shared" si="105"/>
        <v>356486.12316368951</v>
      </c>
      <c r="R101" s="50">
        <f t="shared" si="105"/>
        <v>316477.1065520944</v>
      </c>
      <c r="S101" s="50">
        <f t="shared" si="105"/>
        <v>430715.51798680931</v>
      </c>
      <c r="T101" s="50">
        <f t="shared" si="105"/>
        <v>0</v>
      </c>
      <c r="U101" s="50">
        <f t="shared" si="105"/>
        <v>0</v>
      </c>
      <c r="V101" s="50">
        <f t="shared" si="105"/>
        <v>0</v>
      </c>
      <c r="W101" s="50">
        <f t="shared" si="105"/>
        <v>0</v>
      </c>
      <c r="X101" s="50">
        <f t="shared" si="105"/>
        <v>0</v>
      </c>
      <c r="Y101" s="50">
        <f t="shared" si="105"/>
        <v>0</v>
      </c>
      <c r="Z101" s="50">
        <f t="shared" si="105"/>
        <v>0</v>
      </c>
      <c r="AA101" s="50">
        <f t="shared" si="105"/>
        <v>0</v>
      </c>
      <c r="AB101" s="50">
        <f t="shared" si="105"/>
        <v>0</v>
      </c>
      <c r="AC101" s="50">
        <f t="shared" si="105"/>
        <v>0</v>
      </c>
      <c r="AD101" s="50">
        <f t="shared" si="105"/>
        <v>0</v>
      </c>
      <c r="AE101" s="50">
        <f t="shared" si="105"/>
        <v>0</v>
      </c>
      <c r="AF101" s="50">
        <f t="shared" si="105"/>
        <v>0</v>
      </c>
      <c r="AG101" s="50">
        <f t="shared" si="105"/>
        <v>0</v>
      </c>
      <c r="AH101" s="50">
        <f t="shared" si="105"/>
        <v>0</v>
      </c>
      <c r="AI101" s="50">
        <f t="shared" si="105"/>
        <v>0</v>
      </c>
      <c r="AJ101" s="50">
        <f t="shared" si="105"/>
        <v>0</v>
      </c>
      <c r="AK101" s="50">
        <f t="shared" si="105"/>
        <v>0</v>
      </c>
      <c r="AL101" s="50">
        <f t="shared" si="105"/>
        <v>0</v>
      </c>
      <c r="AM101" s="50">
        <f t="shared" si="105"/>
        <v>0</v>
      </c>
      <c r="AN101" s="50">
        <f t="shared" si="105"/>
        <v>0</v>
      </c>
      <c r="AO101" s="50">
        <f t="shared" si="105"/>
        <v>0</v>
      </c>
      <c r="AP101" s="50">
        <f t="shared" si="105"/>
        <v>0</v>
      </c>
      <c r="AQ101" s="50">
        <f t="shared" si="105"/>
        <v>0</v>
      </c>
      <c r="AR101" s="50">
        <f t="shared" si="105"/>
        <v>0</v>
      </c>
      <c r="AS101" s="50">
        <f t="shared" si="105"/>
        <v>0</v>
      </c>
      <c r="AT101" s="50">
        <f t="shared" si="105"/>
        <v>0</v>
      </c>
      <c r="AU101" s="50">
        <f t="shared" si="105"/>
        <v>0</v>
      </c>
      <c r="AV101" s="50">
        <f t="shared" si="105"/>
        <v>0</v>
      </c>
      <c r="AW101" s="50">
        <f t="shared" si="105"/>
        <v>0</v>
      </c>
      <c r="AX101" s="50">
        <f t="shared" si="105"/>
        <v>0</v>
      </c>
      <c r="AY101" s="50">
        <f t="shared" si="105"/>
        <v>0</v>
      </c>
      <c r="AZ101" s="50">
        <f t="shared" si="105"/>
        <v>0</v>
      </c>
      <c r="BA101" s="50">
        <f t="shared" si="105"/>
        <v>0</v>
      </c>
      <c r="BB101" s="50">
        <f t="shared" si="105"/>
        <v>0</v>
      </c>
      <c r="BC101" s="50">
        <f t="shared" si="105"/>
        <v>0</v>
      </c>
      <c r="BD101" s="50">
        <f t="shared" si="105"/>
        <v>0</v>
      </c>
      <c r="BE101" s="50">
        <f t="shared" si="105"/>
        <v>0</v>
      </c>
      <c r="BF101" s="50">
        <f t="shared" si="105"/>
        <v>0</v>
      </c>
      <c r="BG101" s="50">
        <f t="shared" si="105"/>
        <v>0</v>
      </c>
      <c r="BH101" s="50">
        <f t="shared" si="105"/>
        <v>0</v>
      </c>
      <c r="BI101" s="50">
        <f t="shared" si="105"/>
        <v>0</v>
      </c>
      <c r="BJ101" s="50">
        <f t="shared" si="105"/>
        <v>0</v>
      </c>
      <c r="BK101" s="50">
        <f t="shared" si="105"/>
        <v>0</v>
      </c>
      <c r="BL101" s="50">
        <f t="shared" si="105"/>
        <v>0</v>
      </c>
      <c r="BM101" s="50">
        <f t="shared" si="105"/>
        <v>0</v>
      </c>
      <c r="BN101" s="50">
        <f t="shared" si="105"/>
        <v>0</v>
      </c>
      <c r="BO101" s="50">
        <f t="shared" si="105"/>
        <v>0</v>
      </c>
      <c r="BP101" s="50">
        <f t="shared" si="105"/>
        <v>0</v>
      </c>
      <c r="BQ101" s="50">
        <f t="shared" si="105"/>
        <v>0</v>
      </c>
      <c r="BR101" s="50">
        <f t="shared" si="105"/>
        <v>0</v>
      </c>
      <c r="BS101" s="50">
        <f t="shared" si="105"/>
        <v>0</v>
      </c>
      <c r="BT101" s="50">
        <f t="shared" si="105"/>
        <v>0</v>
      </c>
      <c r="BU101" s="50">
        <f t="shared" si="105"/>
        <v>0</v>
      </c>
      <c r="BV101" s="50">
        <f t="shared" si="105"/>
        <v>0</v>
      </c>
      <c r="BW101" s="50">
        <f t="shared" si="105"/>
        <v>0</v>
      </c>
      <c r="BX101" s="50">
        <f t="shared" ref="BX101:CH101" si="106">SUM(BX96:BX100)</f>
        <v>0</v>
      </c>
      <c r="BY101" s="50">
        <f t="shared" si="106"/>
        <v>0</v>
      </c>
      <c r="BZ101" s="50">
        <f t="shared" si="106"/>
        <v>0</v>
      </c>
      <c r="CA101" s="50">
        <f t="shared" si="106"/>
        <v>0</v>
      </c>
      <c r="CB101" s="50">
        <f t="shared" si="106"/>
        <v>0</v>
      </c>
      <c r="CC101" s="50">
        <f t="shared" si="106"/>
        <v>0</v>
      </c>
      <c r="CD101" s="50">
        <f t="shared" si="106"/>
        <v>0</v>
      </c>
      <c r="CE101" s="50">
        <f t="shared" si="106"/>
        <v>0</v>
      </c>
      <c r="CF101" s="50">
        <f t="shared" si="106"/>
        <v>0</v>
      </c>
      <c r="CG101" s="50">
        <f t="shared" si="106"/>
        <v>0</v>
      </c>
      <c r="CH101" s="50">
        <f t="shared" si="106"/>
        <v>0</v>
      </c>
    </row>
    <row r="102" spans="2:86" ht="15" thickBot="1" x14ac:dyDescent="0.35">
      <c r="CH102" s="163"/>
    </row>
    <row r="103" spans="2:86" ht="15" thickBot="1" x14ac:dyDescent="0.35">
      <c r="B103" s="66" t="s">
        <v>159</v>
      </c>
      <c r="C103" s="63">
        <f>C95</f>
        <v>44927</v>
      </c>
      <c r="D103" s="63">
        <f t="shared" ref="D103:BO103" si="107">D95</f>
        <v>44958</v>
      </c>
      <c r="E103" s="63">
        <f t="shared" si="107"/>
        <v>44986</v>
      </c>
      <c r="F103" s="63">
        <f t="shared" si="107"/>
        <v>45017</v>
      </c>
      <c r="G103" s="63">
        <f t="shared" si="107"/>
        <v>45047</v>
      </c>
      <c r="H103" s="63">
        <f t="shared" si="107"/>
        <v>45078</v>
      </c>
      <c r="I103" s="63">
        <f t="shared" si="107"/>
        <v>45108</v>
      </c>
      <c r="J103" s="63">
        <f t="shared" si="107"/>
        <v>45139</v>
      </c>
      <c r="K103" s="63">
        <f t="shared" si="107"/>
        <v>45170</v>
      </c>
      <c r="L103" s="63">
        <f t="shared" si="107"/>
        <v>45200</v>
      </c>
      <c r="M103" s="63">
        <f t="shared" si="107"/>
        <v>45231</v>
      </c>
      <c r="N103" s="63">
        <f t="shared" si="107"/>
        <v>45261</v>
      </c>
      <c r="O103" s="63">
        <f t="shared" si="107"/>
        <v>45292</v>
      </c>
      <c r="P103" s="63">
        <f t="shared" si="107"/>
        <v>45323</v>
      </c>
      <c r="Q103" s="63">
        <f t="shared" si="107"/>
        <v>45352</v>
      </c>
      <c r="R103" s="63">
        <f t="shared" si="107"/>
        <v>45383</v>
      </c>
      <c r="S103" s="63">
        <f t="shared" si="107"/>
        <v>45413</v>
      </c>
      <c r="T103" s="63">
        <f t="shared" si="107"/>
        <v>45444</v>
      </c>
      <c r="U103" s="63">
        <f t="shared" si="107"/>
        <v>45474</v>
      </c>
      <c r="V103" s="63">
        <f t="shared" si="107"/>
        <v>45505</v>
      </c>
      <c r="W103" s="63">
        <f t="shared" si="107"/>
        <v>45536</v>
      </c>
      <c r="X103" s="63">
        <f t="shared" si="107"/>
        <v>45566</v>
      </c>
      <c r="Y103" s="63">
        <f t="shared" si="107"/>
        <v>45597</v>
      </c>
      <c r="Z103" s="63">
        <f t="shared" si="107"/>
        <v>45627</v>
      </c>
      <c r="AA103" s="63">
        <f t="shared" si="107"/>
        <v>45658</v>
      </c>
      <c r="AB103" s="63">
        <f t="shared" si="107"/>
        <v>45689</v>
      </c>
      <c r="AC103" s="63">
        <f t="shared" si="107"/>
        <v>45717</v>
      </c>
      <c r="AD103" s="63">
        <f t="shared" si="107"/>
        <v>45748</v>
      </c>
      <c r="AE103" s="63">
        <f t="shared" si="107"/>
        <v>45778</v>
      </c>
      <c r="AF103" s="63">
        <f t="shared" si="107"/>
        <v>45809</v>
      </c>
      <c r="AG103" s="63">
        <f t="shared" si="107"/>
        <v>45839</v>
      </c>
      <c r="AH103" s="63">
        <f t="shared" si="107"/>
        <v>45870</v>
      </c>
      <c r="AI103" s="63">
        <f t="shared" si="107"/>
        <v>45901</v>
      </c>
      <c r="AJ103" s="63">
        <f t="shared" si="107"/>
        <v>45931</v>
      </c>
      <c r="AK103" s="63">
        <f t="shared" si="107"/>
        <v>45962</v>
      </c>
      <c r="AL103" s="63">
        <f t="shared" si="107"/>
        <v>45992</v>
      </c>
      <c r="AM103" s="63">
        <f t="shared" si="107"/>
        <v>46023</v>
      </c>
      <c r="AN103" s="63">
        <f t="shared" si="107"/>
        <v>46054</v>
      </c>
      <c r="AO103" s="63">
        <f t="shared" si="107"/>
        <v>46082</v>
      </c>
      <c r="AP103" s="63">
        <f t="shared" si="107"/>
        <v>46113</v>
      </c>
      <c r="AQ103" s="63">
        <f t="shared" si="107"/>
        <v>46143</v>
      </c>
      <c r="AR103" s="63">
        <f t="shared" si="107"/>
        <v>46174</v>
      </c>
      <c r="AS103" s="63">
        <f t="shared" si="107"/>
        <v>46204</v>
      </c>
      <c r="AT103" s="63">
        <f t="shared" si="107"/>
        <v>46235</v>
      </c>
      <c r="AU103" s="63">
        <f t="shared" si="107"/>
        <v>46266</v>
      </c>
      <c r="AV103" s="63">
        <f t="shared" si="107"/>
        <v>46296</v>
      </c>
      <c r="AW103" s="63">
        <f t="shared" si="107"/>
        <v>46327</v>
      </c>
      <c r="AX103" s="63">
        <f t="shared" si="107"/>
        <v>46357</v>
      </c>
      <c r="AY103" s="63">
        <f t="shared" si="107"/>
        <v>46388</v>
      </c>
      <c r="AZ103" s="63">
        <f t="shared" si="107"/>
        <v>46419</v>
      </c>
      <c r="BA103" s="63">
        <f t="shared" si="107"/>
        <v>46447</v>
      </c>
      <c r="BB103" s="63">
        <f t="shared" si="107"/>
        <v>46478</v>
      </c>
      <c r="BC103" s="63">
        <f t="shared" si="107"/>
        <v>46508</v>
      </c>
      <c r="BD103" s="63">
        <f t="shared" si="107"/>
        <v>46539</v>
      </c>
      <c r="BE103" s="63">
        <f t="shared" si="107"/>
        <v>46569</v>
      </c>
      <c r="BF103" s="63">
        <f t="shared" si="107"/>
        <v>46600</v>
      </c>
      <c r="BG103" s="63">
        <f t="shared" si="107"/>
        <v>46631</v>
      </c>
      <c r="BH103" s="63">
        <f t="shared" si="107"/>
        <v>46661</v>
      </c>
      <c r="BI103" s="63">
        <f t="shared" si="107"/>
        <v>46692</v>
      </c>
      <c r="BJ103" s="63">
        <f t="shared" si="107"/>
        <v>46722</v>
      </c>
      <c r="BK103" s="63">
        <f t="shared" si="107"/>
        <v>46753</v>
      </c>
      <c r="BL103" s="63">
        <f t="shared" si="107"/>
        <v>46784</v>
      </c>
      <c r="BM103" s="63">
        <f t="shared" si="107"/>
        <v>46813</v>
      </c>
      <c r="BN103" s="63">
        <f t="shared" si="107"/>
        <v>46844</v>
      </c>
      <c r="BO103" s="63">
        <f t="shared" si="107"/>
        <v>46874</v>
      </c>
      <c r="BP103" s="63">
        <f t="shared" ref="BP103:CH103" si="108">BP95</f>
        <v>46905</v>
      </c>
      <c r="BQ103" s="63">
        <f t="shared" si="108"/>
        <v>46935</v>
      </c>
      <c r="BR103" s="63">
        <f t="shared" si="108"/>
        <v>46966</v>
      </c>
      <c r="BS103" s="63">
        <f t="shared" si="108"/>
        <v>46997</v>
      </c>
      <c r="BT103" s="63">
        <f t="shared" si="108"/>
        <v>47027</v>
      </c>
      <c r="BU103" s="63">
        <f t="shared" si="108"/>
        <v>47058</v>
      </c>
      <c r="BV103" s="63">
        <f t="shared" si="108"/>
        <v>47088</v>
      </c>
      <c r="BW103" s="63">
        <f t="shared" si="108"/>
        <v>47119</v>
      </c>
      <c r="BX103" s="63">
        <f t="shared" si="108"/>
        <v>47150</v>
      </c>
      <c r="BY103" s="63">
        <f t="shared" si="108"/>
        <v>47178</v>
      </c>
      <c r="BZ103" s="63">
        <f t="shared" si="108"/>
        <v>47209</v>
      </c>
      <c r="CA103" s="63">
        <f t="shared" si="108"/>
        <v>47239</v>
      </c>
      <c r="CB103" s="63">
        <f t="shared" si="108"/>
        <v>47270</v>
      </c>
      <c r="CC103" s="63">
        <f t="shared" si="108"/>
        <v>47300</v>
      </c>
      <c r="CD103" s="63">
        <f t="shared" si="108"/>
        <v>47331</v>
      </c>
      <c r="CE103" s="63">
        <f t="shared" si="108"/>
        <v>47362</v>
      </c>
      <c r="CF103" s="63">
        <f t="shared" si="108"/>
        <v>47392</v>
      </c>
      <c r="CG103" s="63">
        <f t="shared" si="108"/>
        <v>47423</v>
      </c>
      <c r="CH103" s="49">
        <f t="shared" si="108"/>
        <v>47453</v>
      </c>
    </row>
    <row r="104" spans="2:86" x14ac:dyDescent="0.3">
      <c r="B104" s="67" t="s">
        <v>29</v>
      </c>
      <c r="C104" s="64">
        <f>IF(C$4="X",' LI 1M - RES'!C61,0)</f>
        <v>98.603477663349608</v>
      </c>
      <c r="D104" s="64">
        <f>IF(D$4="X",' LI 1M - RES'!D61,0)</f>
        <v>1601.2682588573109</v>
      </c>
      <c r="E104" s="64">
        <f>IF(E$4="X",' LI 1M - RES'!E61,0)</f>
        <v>4262.5258505151787</v>
      </c>
      <c r="F104" s="64">
        <f>IF(F$4="X",' LI 1M - RES'!F61,0)</f>
        <v>11066.099330371695</v>
      </c>
      <c r="G104" s="64">
        <f>IF(G$4="X",' LI 1M - RES'!G61,0)</f>
        <v>24441.036477872898</v>
      </c>
      <c r="H104" s="64">
        <f>IF(H$4="X",' LI 1M - RES'!H61,0)</f>
        <v>90627.739719246616</v>
      </c>
      <c r="I104" s="64">
        <f>IF(I$4="X",' LI 1M - RES'!I61,0)</f>
        <v>134606.58735729734</v>
      </c>
      <c r="J104" s="64">
        <f>IF(J$4="X",' LI 1M - RES'!J61,0)</f>
        <v>149251.52609497478</v>
      </c>
      <c r="K104" s="64">
        <f>IF(K$4="X",' LI 1M - RES'!K61,0)</f>
        <v>133127.55850672539</v>
      </c>
      <c r="L104" s="64">
        <f>IF(L$4="X",' LI 1M - RES'!L61,0)</f>
        <v>62605.893931896571</v>
      </c>
      <c r="M104" s="64">
        <f>IF(M$4="X",' LI 1M - RES'!M61,0)</f>
        <v>78181.083156353416</v>
      </c>
      <c r="N104" s="64">
        <f>IF(N$4="X",' LI 1M - RES'!N61,0)</f>
        <v>99948.631785150676</v>
      </c>
      <c r="O104" s="64">
        <f>IF(O$4="X",' LI 1M - RES'!O61,0)</f>
        <v>105581.68066425121</v>
      </c>
      <c r="P104" s="64">
        <f>IF(P$4="X",' LI 1M - RES'!P61,0)</f>
        <v>90792.065701996558</v>
      </c>
      <c r="Q104" s="64">
        <f>IF(Q$4="X",' LI 1M - RES'!Q61,0)</f>
        <v>89902.790990492504</v>
      </c>
      <c r="R104" s="64">
        <f>IF(R$4="X",' LI 1M - RES'!R61,0)</f>
        <v>79816.854830759126</v>
      </c>
      <c r="S104" s="64">
        <f>IF(S$4="X",' LI 1M - RES'!S61,0)</f>
        <v>78989.705144041523</v>
      </c>
      <c r="T104" s="64">
        <f>IF(T$4="X",' LI 1M - RES'!T61,0)</f>
        <v>0</v>
      </c>
      <c r="U104" s="64">
        <f>IF(U$4="X",' LI 1M - RES'!U61,0)</f>
        <v>0</v>
      </c>
      <c r="V104" s="64">
        <f>IF(V$4="X",' LI 1M - RES'!V61,0)</f>
        <v>0</v>
      </c>
      <c r="W104" s="64">
        <f>IF(W$4="X",' LI 1M - RES'!W61,0)</f>
        <v>0</v>
      </c>
      <c r="X104" s="64">
        <f>IF(X$4="X",' LI 1M - RES'!X61,0)</f>
        <v>0</v>
      </c>
      <c r="Y104" s="64">
        <f>IF(Y$4="X",' LI 1M - RES'!Y61,0)</f>
        <v>0</v>
      </c>
      <c r="Z104" s="64">
        <f>IF(Z$4="X",' LI 1M - RES'!Z61,0)</f>
        <v>0</v>
      </c>
      <c r="AA104" s="64">
        <f>IF(AA$4="X",' LI 1M - RES'!AA61,0)</f>
        <v>0</v>
      </c>
      <c r="AB104" s="64">
        <f>IF(AB$4="X",' LI 1M - RES'!AB61,0)</f>
        <v>0</v>
      </c>
      <c r="AC104" s="64">
        <f>IF(AC$4="X",' LI 1M - RES'!AC61,0)</f>
        <v>0</v>
      </c>
      <c r="AD104" s="64">
        <f>IF(AD$4="X",' LI 1M - RES'!AD61,0)</f>
        <v>0</v>
      </c>
      <c r="AE104" s="64">
        <f>IF(AE$4="X",' LI 1M - RES'!AE61,0)</f>
        <v>0</v>
      </c>
      <c r="AF104" s="64">
        <f>IF(AF$4="X",' LI 1M - RES'!AF61,0)</f>
        <v>0</v>
      </c>
      <c r="AG104" s="64">
        <f>IF(AG$4="X",' LI 1M - RES'!AG61,0)</f>
        <v>0</v>
      </c>
      <c r="AH104" s="64">
        <f>IF(AH$4="X",' LI 1M - RES'!AH61,0)</f>
        <v>0</v>
      </c>
      <c r="AI104" s="64">
        <f>IF(AI$4="X",' LI 1M - RES'!AI61,0)</f>
        <v>0</v>
      </c>
      <c r="AJ104" s="64">
        <f>IF(AJ$4="X",' LI 1M - RES'!AJ61,0)</f>
        <v>0</v>
      </c>
      <c r="AK104" s="64">
        <f>IF(AK$4="X",' LI 1M - RES'!AK61,0)</f>
        <v>0</v>
      </c>
      <c r="AL104" s="64">
        <f>IF(AL$4="X",' LI 1M - RES'!AL61,0)</f>
        <v>0</v>
      </c>
      <c r="AM104" s="64">
        <f>IF(AM$4="X",' LI 1M - RES'!AM61,0)</f>
        <v>0</v>
      </c>
      <c r="AN104" s="64">
        <f>IF(AN$4="X",' LI 1M - RES'!AN61,0)</f>
        <v>0</v>
      </c>
      <c r="AO104" s="64">
        <f>IF(AO$4="X",' LI 1M - RES'!AO61,0)</f>
        <v>0</v>
      </c>
      <c r="AP104" s="64">
        <f>IF(AP$4="X",' LI 1M - RES'!AP61,0)</f>
        <v>0</v>
      </c>
      <c r="AQ104" s="64">
        <f>IF(AQ$4="X",' LI 1M - RES'!AQ61,0)</f>
        <v>0</v>
      </c>
      <c r="AR104" s="64">
        <f>IF(AR$4="X",' LI 1M - RES'!AR61,0)</f>
        <v>0</v>
      </c>
      <c r="AS104" s="64">
        <f>IF(AS$4="X",' LI 1M - RES'!AS61,0)</f>
        <v>0</v>
      </c>
      <c r="AT104" s="64">
        <f>IF(AT$4="X",' LI 1M - RES'!AT61,0)</f>
        <v>0</v>
      </c>
      <c r="AU104" s="64">
        <f>IF(AU$4="X",' LI 1M - RES'!AU61,0)</f>
        <v>0</v>
      </c>
      <c r="AV104" s="64">
        <f>IF(AV$4="X",' LI 1M - RES'!AV61,0)</f>
        <v>0</v>
      </c>
      <c r="AW104" s="64">
        <f>IF(AW$4="X",' LI 1M - RES'!AW61,0)</f>
        <v>0</v>
      </c>
      <c r="AX104" s="64">
        <f>IF(AX$4="X",' LI 1M - RES'!AX61,0)</f>
        <v>0</v>
      </c>
      <c r="AY104" s="64">
        <f>IF(AY$4="X",' LI 1M - RES'!AY61,0)</f>
        <v>0</v>
      </c>
      <c r="AZ104" s="64">
        <f>IF(AZ$4="X",' LI 1M - RES'!AZ61,0)</f>
        <v>0</v>
      </c>
      <c r="BA104" s="64">
        <f>IF(BA$4="X",' LI 1M - RES'!BA61,0)</f>
        <v>0</v>
      </c>
      <c r="BB104" s="64">
        <f>IF(BB$4="X",' LI 1M - RES'!BB61,0)</f>
        <v>0</v>
      </c>
      <c r="BC104" s="64">
        <f>IF(BC$4="X",' LI 1M - RES'!BC61,0)</f>
        <v>0</v>
      </c>
      <c r="BD104" s="64">
        <f>IF(BD$4="X",' LI 1M - RES'!BD61,0)</f>
        <v>0</v>
      </c>
      <c r="BE104" s="64">
        <f>IF(BE$4="X",' LI 1M - RES'!BE61,0)</f>
        <v>0</v>
      </c>
      <c r="BF104" s="64">
        <f>IF(BF$4="X",' LI 1M - RES'!BF61,0)</f>
        <v>0</v>
      </c>
      <c r="BG104" s="64">
        <f>IF(BG$4="X",' LI 1M - RES'!BG61,0)</f>
        <v>0</v>
      </c>
      <c r="BH104" s="64">
        <f>IF(BH$4="X",' LI 1M - RES'!BH61,0)</f>
        <v>0</v>
      </c>
      <c r="BI104" s="64">
        <f>IF(BI$4="X",' LI 1M - RES'!BI61,0)</f>
        <v>0</v>
      </c>
      <c r="BJ104" s="64">
        <f>IF(BJ$4="X",' LI 1M - RES'!BJ61,0)</f>
        <v>0</v>
      </c>
      <c r="BK104" s="64">
        <f>IF(BK$4="X",' LI 1M - RES'!BK61,0)</f>
        <v>0</v>
      </c>
      <c r="BL104" s="64">
        <f>IF(BL$4="X",' LI 1M - RES'!BL61,0)</f>
        <v>0</v>
      </c>
      <c r="BM104" s="64">
        <f>IF(BM$4="X",' LI 1M - RES'!BM61,0)</f>
        <v>0</v>
      </c>
      <c r="BN104" s="64">
        <f>IF(BN$4="X",' LI 1M - RES'!BN61,0)</f>
        <v>0</v>
      </c>
      <c r="BO104" s="64">
        <f>IF(BO$4="X",' LI 1M - RES'!BO61,0)</f>
        <v>0</v>
      </c>
      <c r="BP104" s="64">
        <f>IF(BP$4="X",' LI 1M - RES'!BP61,0)</f>
        <v>0</v>
      </c>
      <c r="BQ104" s="64">
        <f>IF(BQ$4="X",' LI 1M - RES'!BQ61,0)</f>
        <v>0</v>
      </c>
      <c r="BR104" s="64">
        <f>IF(BR$4="X",' LI 1M - RES'!BR61,0)</f>
        <v>0</v>
      </c>
      <c r="BS104" s="64">
        <f>IF(BS$4="X",' LI 1M - RES'!BS61,0)</f>
        <v>0</v>
      </c>
      <c r="BT104" s="64">
        <f>IF(BT$4="X",' LI 1M - RES'!BT61,0)</f>
        <v>0</v>
      </c>
      <c r="BU104" s="64">
        <f>IF(BU$4="X",' LI 1M - RES'!BU61,0)</f>
        <v>0</v>
      </c>
      <c r="BV104" s="64">
        <f>IF(BV$4="X",' LI 1M - RES'!BV61,0)</f>
        <v>0</v>
      </c>
      <c r="BW104" s="64">
        <f>IF(BW$4="X",' LI 1M - RES'!BW61,0)</f>
        <v>0</v>
      </c>
      <c r="BX104" s="64">
        <f>IF(BX$4="X",' LI 1M - RES'!BX61,0)</f>
        <v>0</v>
      </c>
      <c r="BY104" s="64">
        <f>IF(BY$4="X",' LI 1M - RES'!BY61,0)</f>
        <v>0</v>
      </c>
      <c r="BZ104" s="64">
        <f>IF(BZ$4="X",' LI 1M - RES'!BZ61,0)</f>
        <v>0</v>
      </c>
      <c r="CA104" s="64">
        <f>IF(CA$4="X",' LI 1M - RES'!CA61,0)</f>
        <v>0</v>
      </c>
      <c r="CB104" s="64">
        <f>IF(CB$4="X",' LI 1M - RES'!CB61,0)</f>
        <v>0</v>
      </c>
      <c r="CC104" s="64">
        <f>IF(CC$4="X",' LI 1M - RES'!CC61,0)</f>
        <v>0</v>
      </c>
      <c r="CD104" s="64">
        <f>IF(CD$4="X",' LI 1M - RES'!CD61,0)</f>
        <v>0</v>
      </c>
      <c r="CE104" s="64">
        <f>IF(CE$4="X",' LI 1M - RES'!CE61,0)</f>
        <v>0</v>
      </c>
      <c r="CF104" s="64">
        <f>IF(CF$4="X",' LI 1M - RES'!CF61,0)</f>
        <v>0</v>
      </c>
      <c r="CG104" s="64">
        <f>IF(CG$4="X",' LI 1M - RES'!CG61,0)</f>
        <v>0</v>
      </c>
      <c r="CH104" s="64">
        <f>IF(CH$4="X",' LI 1M - RES'!CH61,0)</f>
        <v>0</v>
      </c>
    </row>
    <row r="105" spans="2:86" x14ac:dyDescent="0.3">
      <c r="B105" s="60" t="s">
        <v>30</v>
      </c>
      <c r="C105" s="55">
        <f>IF(C$4="X",'LI 2M - SGS'!C73,0)</f>
        <v>0</v>
      </c>
      <c r="D105" s="55">
        <f>IF(D$4="X",'LI 2M - SGS'!D73,0)</f>
        <v>0</v>
      </c>
      <c r="E105" s="55">
        <f>IF(E$4="X",'LI 2M - SGS'!E73,0)</f>
        <v>355.61837675770164</v>
      </c>
      <c r="F105" s="55">
        <f>IF(F$4="X",'LI 2M - SGS'!F73,0)</f>
        <v>1043.1303206633913</v>
      </c>
      <c r="G105" s="55">
        <f>IF(G$4="X",'LI 2M - SGS'!G73,0)</f>
        <v>2682.0063171135616</v>
      </c>
      <c r="H105" s="55">
        <f>IF(H$4="X",'LI 2M - SGS'!H73,0)</f>
        <v>5022.9079650656022</v>
      </c>
      <c r="I105" s="55">
        <f>IF(I$4="X",'LI 2M - SGS'!I73,0)</f>
        <v>8082.6175194342932</v>
      </c>
      <c r="J105" s="55">
        <f>IF(J$4="X",'LI 2M - SGS'!J73,0)</f>
        <v>7217.3776369182315</v>
      </c>
      <c r="K105" s="55">
        <f>IF(K$4="X",'LI 2M - SGS'!K73,0)</f>
        <v>9286.2251481442327</v>
      </c>
      <c r="L105" s="55">
        <f>IF(L$4="X",'LI 2M - SGS'!L73,0)</f>
        <v>8123.8162582788045</v>
      </c>
      <c r="M105" s="55">
        <f>IF(M$4="X",'LI 2M - SGS'!M73,0)</f>
        <v>7477.3646145407638</v>
      </c>
      <c r="N105" s="55">
        <f>IF(N$4="X",'LI 2M - SGS'!N73,0)</f>
        <v>9090.2504098837089</v>
      </c>
      <c r="O105" s="55">
        <f>IF(O$4="X",'LI 2M - SGS'!O73,0)</f>
        <v>10368.742747280536</v>
      </c>
      <c r="P105" s="55">
        <f>IF(P$4="X",'LI 2M - SGS'!P73,0)</f>
        <v>7783.6839934937498</v>
      </c>
      <c r="Q105" s="55">
        <f>IF(Q$4="X",'LI 2M - SGS'!Q73,0)</f>
        <v>8842.4321263070124</v>
      </c>
      <c r="R105" s="55">
        <f>IF(R$4="X",'LI 2M - SGS'!R73,0)</f>
        <v>9793.8214052057283</v>
      </c>
      <c r="S105" s="55">
        <f>IF(S$4="X",'LI 2M - SGS'!S73,0)</f>
        <v>12680.952512215841</v>
      </c>
      <c r="T105" s="55">
        <f>IF(T$4="X",'LI 2M - SGS'!T73,0)</f>
        <v>0</v>
      </c>
      <c r="U105" s="55">
        <f>IF(U$4="X",'LI 2M - SGS'!U73,0)</f>
        <v>0</v>
      </c>
      <c r="V105" s="55">
        <f>IF(V$4="X",'LI 2M - SGS'!V73,0)</f>
        <v>0</v>
      </c>
      <c r="W105" s="55">
        <f>IF(W$4="X",'LI 2M - SGS'!W73,0)</f>
        <v>0</v>
      </c>
      <c r="X105" s="55">
        <f>IF(X$4="X",'LI 2M - SGS'!X73,0)</f>
        <v>0</v>
      </c>
      <c r="Y105" s="55">
        <f>IF(Y$4="X",'LI 2M - SGS'!Y73,0)</f>
        <v>0</v>
      </c>
      <c r="Z105" s="55">
        <f>IF(Z$4="X",'LI 2M - SGS'!Z73,0)</f>
        <v>0</v>
      </c>
      <c r="AA105" s="55">
        <f>IF(AA$4="X",'LI 2M - SGS'!AA73,0)</f>
        <v>0</v>
      </c>
      <c r="AB105" s="55">
        <f>IF(AB$4="X",'LI 2M - SGS'!AB73,0)</f>
        <v>0</v>
      </c>
      <c r="AC105" s="55">
        <f>IF(AC$4="X",'LI 2M - SGS'!AC73,0)</f>
        <v>0</v>
      </c>
      <c r="AD105" s="55">
        <f>IF(AD$4="X",'LI 2M - SGS'!AD73,0)</f>
        <v>0</v>
      </c>
      <c r="AE105" s="55">
        <f>IF(AE$4="X",'LI 2M - SGS'!AE73,0)</f>
        <v>0</v>
      </c>
      <c r="AF105" s="55">
        <f>IF(AF$4="X",'LI 2M - SGS'!AF73,0)</f>
        <v>0</v>
      </c>
      <c r="AG105" s="55">
        <f>IF(AG$4="X",'LI 2M - SGS'!AG73,0)</f>
        <v>0</v>
      </c>
      <c r="AH105" s="55">
        <f>IF(AH$4="X",'LI 2M - SGS'!AH73,0)</f>
        <v>0</v>
      </c>
      <c r="AI105" s="55">
        <f>IF(AI$4="X",'LI 2M - SGS'!AI73,0)</f>
        <v>0</v>
      </c>
      <c r="AJ105" s="55">
        <f>IF(AJ$4="X",'LI 2M - SGS'!AJ73,0)</f>
        <v>0</v>
      </c>
      <c r="AK105" s="55">
        <f>IF(AK$4="X",'LI 2M - SGS'!AK73,0)</f>
        <v>0</v>
      </c>
      <c r="AL105" s="55">
        <f>IF(AL$4="X",'LI 2M - SGS'!AL73,0)</f>
        <v>0</v>
      </c>
      <c r="AM105" s="55">
        <f>IF(AM$4="X",'LI 2M - SGS'!AM73,0)</f>
        <v>0</v>
      </c>
      <c r="AN105" s="55">
        <f>IF(AN$4="X",'LI 2M - SGS'!AN73,0)</f>
        <v>0</v>
      </c>
      <c r="AO105" s="55">
        <f>IF(AO$4="X",'LI 2M - SGS'!AO73,0)</f>
        <v>0</v>
      </c>
      <c r="AP105" s="55">
        <f>IF(AP$4="X",'LI 2M - SGS'!AP73,0)</f>
        <v>0</v>
      </c>
      <c r="AQ105" s="55">
        <f>IF(AQ$4="X",'LI 2M - SGS'!AQ73,0)</f>
        <v>0</v>
      </c>
      <c r="AR105" s="55">
        <f>IF(AR$4="X",'LI 2M - SGS'!AR73,0)</f>
        <v>0</v>
      </c>
      <c r="AS105" s="55">
        <f>IF(AS$4="X",'LI 2M - SGS'!AS73,0)</f>
        <v>0</v>
      </c>
      <c r="AT105" s="55">
        <f>IF(AT$4="X",'LI 2M - SGS'!AT73,0)</f>
        <v>0</v>
      </c>
      <c r="AU105" s="55">
        <f>IF(AU$4="X",'LI 2M - SGS'!AU73,0)</f>
        <v>0</v>
      </c>
      <c r="AV105" s="55">
        <f>IF(AV$4="X",'LI 2M - SGS'!AV73,0)</f>
        <v>0</v>
      </c>
      <c r="AW105" s="55">
        <f>IF(AW$4="X",'LI 2M - SGS'!AW73,0)</f>
        <v>0</v>
      </c>
      <c r="AX105" s="55">
        <f>IF(AX$4="X",'LI 2M - SGS'!AX73,0)</f>
        <v>0</v>
      </c>
      <c r="AY105" s="55">
        <f>IF(AY$4="X",'LI 2M - SGS'!AY73,0)</f>
        <v>0</v>
      </c>
      <c r="AZ105" s="55">
        <f>IF(AZ$4="X",'LI 2M - SGS'!AZ73,0)</f>
        <v>0</v>
      </c>
      <c r="BA105" s="55">
        <f>IF(BA$4="X",'LI 2M - SGS'!BA73,0)</f>
        <v>0</v>
      </c>
      <c r="BB105" s="55">
        <f>IF(BB$4="X",'LI 2M - SGS'!BB73,0)</f>
        <v>0</v>
      </c>
      <c r="BC105" s="55">
        <f>IF(BC$4="X",'LI 2M - SGS'!BC73,0)</f>
        <v>0</v>
      </c>
      <c r="BD105" s="55">
        <f>IF(BD$4="X",'LI 2M - SGS'!BD73,0)</f>
        <v>0</v>
      </c>
      <c r="BE105" s="55">
        <f>IF(BE$4="X",'LI 2M - SGS'!BE73,0)</f>
        <v>0</v>
      </c>
      <c r="BF105" s="55">
        <f>IF(BF$4="X",'LI 2M - SGS'!BF73,0)</f>
        <v>0</v>
      </c>
      <c r="BG105" s="55">
        <f>IF(BG$4="X",'LI 2M - SGS'!BG73,0)</f>
        <v>0</v>
      </c>
      <c r="BH105" s="55">
        <f>IF(BH$4="X",'LI 2M - SGS'!BH73,0)</f>
        <v>0</v>
      </c>
      <c r="BI105" s="55">
        <f>IF(BI$4="X",'LI 2M - SGS'!BI73,0)</f>
        <v>0</v>
      </c>
      <c r="BJ105" s="55">
        <f>IF(BJ$4="X",'LI 2M - SGS'!BJ73,0)</f>
        <v>0</v>
      </c>
      <c r="BK105" s="55">
        <f>IF(BK$4="X",'LI 2M - SGS'!BK73,0)</f>
        <v>0</v>
      </c>
      <c r="BL105" s="55">
        <f>IF(BL$4="X",'LI 2M - SGS'!BL73,0)</f>
        <v>0</v>
      </c>
      <c r="BM105" s="55">
        <f>IF(BM$4="X",'LI 2M - SGS'!BM73,0)</f>
        <v>0</v>
      </c>
      <c r="BN105" s="55">
        <f>IF(BN$4="X",'LI 2M - SGS'!BN73,0)</f>
        <v>0</v>
      </c>
      <c r="BO105" s="55">
        <f>IF(BO$4="X",'LI 2M - SGS'!BO73,0)</f>
        <v>0</v>
      </c>
      <c r="BP105" s="55">
        <f>IF(BP$4="X",'LI 2M - SGS'!BP73,0)</f>
        <v>0</v>
      </c>
      <c r="BQ105" s="55">
        <f>IF(BQ$4="X",'LI 2M - SGS'!BQ73,0)</f>
        <v>0</v>
      </c>
      <c r="BR105" s="55">
        <f>IF(BR$4="X",'LI 2M - SGS'!BR73,0)</f>
        <v>0</v>
      </c>
      <c r="BS105" s="55">
        <f>IF(BS$4="X",'LI 2M - SGS'!BS73,0)</f>
        <v>0</v>
      </c>
      <c r="BT105" s="55">
        <f>IF(BT$4="X",'LI 2M - SGS'!BT73,0)</f>
        <v>0</v>
      </c>
      <c r="BU105" s="55">
        <f>IF(BU$4="X",'LI 2M - SGS'!BU73,0)</f>
        <v>0</v>
      </c>
      <c r="BV105" s="55">
        <f>IF(BV$4="X",'LI 2M - SGS'!BV73,0)</f>
        <v>0</v>
      </c>
      <c r="BW105" s="55">
        <f>IF(BW$4="X",'LI 2M - SGS'!BW73,0)</f>
        <v>0</v>
      </c>
      <c r="BX105" s="55">
        <f>IF(BX$4="X",'LI 2M - SGS'!BX73,0)</f>
        <v>0</v>
      </c>
      <c r="BY105" s="55">
        <f>IF(BY$4="X",'LI 2M - SGS'!BY73,0)</f>
        <v>0</v>
      </c>
      <c r="BZ105" s="55">
        <f>IF(BZ$4="X",'LI 2M - SGS'!BZ73,0)</f>
        <v>0</v>
      </c>
      <c r="CA105" s="55">
        <f>IF(CA$4="X",'LI 2M - SGS'!CA73,0)</f>
        <v>0</v>
      </c>
      <c r="CB105" s="55">
        <f>IF(CB$4="X",'LI 2M - SGS'!CB73,0)</f>
        <v>0</v>
      </c>
      <c r="CC105" s="55">
        <f>IF(CC$4="X",'LI 2M - SGS'!CC73,0)</f>
        <v>0</v>
      </c>
      <c r="CD105" s="55">
        <f>IF(CD$4="X",'LI 2M - SGS'!CD73,0)</f>
        <v>0</v>
      </c>
      <c r="CE105" s="55">
        <f>IF(CE$4="X",'LI 2M - SGS'!CE73,0)</f>
        <v>0</v>
      </c>
      <c r="CF105" s="55">
        <f>IF(CF$4="X",'LI 2M - SGS'!CF73,0)</f>
        <v>0</v>
      </c>
      <c r="CG105" s="55">
        <f>IF(CG$4="X",'LI 2M - SGS'!CG73,0)</f>
        <v>0</v>
      </c>
      <c r="CH105" s="55">
        <f>IF(CH$4="X",'LI 2M - SGS'!CH73,0)</f>
        <v>0</v>
      </c>
    </row>
    <row r="106" spans="2:86" x14ac:dyDescent="0.3">
      <c r="B106" s="60" t="s">
        <v>31</v>
      </c>
      <c r="C106" s="55">
        <f>IF(C$4="X",'LI 3M - LGS'!C73,0)</f>
        <v>0</v>
      </c>
      <c r="D106" s="55">
        <f>IF(D$4="X",'LI 3M - LGS'!D73,0)</f>
        <v>0</v>
      </c>
      <c r="E106" s="55">
        <f>IF(E$4="X",'LI 3M - LGS'!E73,0)</f>
        <v>72.129678164693573</v>
      </c>
      <c r="F106" s="55">
        <f>IF(F$4="X",'LI 3M - LGS'!F73,0)</f>
        <v>167.3647979100335</v>
      </c>
      <c r="G106" s="55">
        <f>IF(G$4="X",'LI 3M - LGS'!G73,0)</f>
        <v>367.36446113989763</v>
      </c>
      <c r="H106" s="55">
        <f>IF(H$4="X",'LI 3M - LGS'!H73,0)</f>
        <v>863.50659376146587</v>
      </c>
      <c r="I106" s="55">
        <f>IF(I$4="X",'LI 3M - LGS'!I73,0)</f>
        <v>1638.5491879562403</v>
      </c>
      <c r="J106" s="55">
        <f>IF(J$4="X",'LI 3M - LGS'!J73,0)</f>
        <v>1807.5998497063154</v>
      </c>
      <c r="K106" s="55">
        <f>IF(K$4="X",'LI 3M - LGS'!K73,0)</f>
        <v>2665.6143463255257</v>
      </c>
      <c r="L106" s="55">
        <f>IF(L$4="X",'LI 3M - LGS'!L73,0)</f>
        <v>2284.2274190168287</v>
      </c>
      <c r="M106" s="55">
        <f>IF(M$4="X",'LI 3M - LGS'!M73,0)</f>
        <v>2112.9255616598107</v>
      </c>
      <c r="N106" s="55">
        <f>IF(N$4="X",'LI 3M - LGS'!N73,0)</f>
        <v>4874.9830272513063</v>
      </c>
      <c r="O106" s="55">
        <f>IF(O$4="X",'LI 3M - LGS'!O73,0)</f>
        <v>8244.1517152835186</v>
      </c>
      <c r="P106" s="55">
        <f>IF(P$4="X",'LI 3M - LGS'!P73,0)</f>
        <v>6311.0598952472283</v>
      </c>
      <c r="Q106" s="55">
        <f>IF(Q$4="X",'LI 3M - LGS'!Q73,0)</f>
        <v>7086.2095702256311</v>
      </c>
      <c r="R106" s="55">
        <f>IF(R$4="X",'LI 3M - LGS'!R73,0)</f>
        <v>7025.4151100246609</v>
      </c>
      <c r="S106" s="55">
        <f>IF(S$4="X",'LI 3M - LGS'!S73,0)</f>
        <v>8844.6362625283582</v>
      </c>
      <c r="T106" s="55">
        <f>IF(T$4="X",'LI 3M - LGS'!T73,0)</f>
        <v>0</v>
      </c>
      <c r="U106" s="55">
        <f>IF(U$4="X",'LI 3M - LGS'!U73,0)</f>
        <v>0</v>
      </c>
      <c r="V106" s="55">
        <f>IF(V$4="X",'LI 3M - LGS'!V73,0)</f>
        <v>0</v>
      </c>
      <c r="W106" s="55">
        <f>IF(W$4="X",'LI 3M - LGS'!W73,0)</f>
        <v>0</v>
      </c>
      <c r="X106" s="55">
        <f>IF(X$4="X",'LI 3M - LGS'!X73,0)</f>
        <v>0</v>
      </c>
      <c r="Y106" s="55">
        <f>IF(Y$4="X",'LI 3M - LGS'!Y73,0)</f>
        <v>0</v>
      </c>
      <c r="Z106" s="55">
        <f>IF(Z$4="X",'LI 3M - LGS'!Z73,0)</f>
        <v>0</v>
      </c>
      <c r="AA106" s="55">
        <f>IF(AA$4="X",'LI 3M - LGS'!AA73,0)</f>
        <v>0</v>
      </c>
      <c r="AB106" s="55">
        <f>IF(AB$4="X",'LI 3M - LGS'!AB73,0)</f>
        <v>0</v>
      </c>
      <c r="AC106" s="55">
        <f>IF(AC$4="X",'LI 3M - LGS'!AC73,0)</f>
        <v>0</v>
      </c>
      <c r="AD106" s="55">
        <f>IF(AD$4="X",'LI 3M - LGS'!AD73,0)</f>
        <v>0</v>
      </c>
      <c r="AE106" s="55">
        <f>IF(AE$4="X",'LI 3M - LGS'!AE73,0)</f>
        <v>0</v>
      </c>
      <c r="AF106" s="55">
        <f>IF(AF$4="X",'LI 3M - LGS'!AF73,0)</f>
        <v>0</v>
      </c>
      <c r="AG106" s="55">
        <f>IF(AG$4="X",'LI 3M - LGS'!AG73,0)</f>
        <v>0</v>
      </c>
      <c r="AH106" s="55">
        <f>IF(AH$4="X",'LI 3M - LGS'!AH73,0)</f>
        <v>0</v>
      </c>
      <c r="AI106" s="55">
        <f>IF(AI$4="X",'LI 3M - LGS'!AI73,0)</f>
        <v>0</v>
      </c>
      <c r="AJ106" s="55">
        <f>IF(AJ$4="X",'LI 3M - LGS'!AJ73,0)</f>
        <v>0</v>
      </c>
      <c r="AK106" s="55">
        <f>IF(AK$4="X",'LI 3M - LGS'!AK73,0)</f>
        <v>0</v>
      </c>
      <c r="AL106" s="55">
        <f>IF(AL$4="X",'LI 3M - LGS'!AL73,0)</f>
        <v>0</v>
      </c>
      <c r="AM106" s="55">
        <f>IF(AM$4="X",'LI 3M - LGS'!AM73,0)</f>
        <v>0</v>
      </c>
      <c r="AN106" s="55">
        <f>IF(AN$4="X",'LI 3M - LGS'!AN73,0)</f>
        <v>0</v>
      </c>
      <c r="AO106" s="55">
        <f>IF(AO$4="X",'LI 3M - LGS'!AO73,0)</f>
        <v>0</v>
      </c>
      <c r="AP106" s="55">
        <f>IF(AP$4="X",'LI 3M - LGS'!AP73,0)</f>
        <v>0</v>
      </c>
      <c r="AQ106" s="55">
        <f>IF(AQ$4="X",'LI 3M - LGS'!AQ73,0)</f>
        <v>0</v>
      </c>
      <c r="AR106" s="55">
        <f>IF(AR$4="X",'LI 3M - LGS'!AR73,0)</f>
        <v>0</v>
      </c>
      <c r="AS106" s="55">
        <f>IF(AS$4="X",'LI 3M - LGS'!AS73,0)</f>
        <v>0</v>
      </c>
      <c r="AT106" s="55">
        <f>IF(AT$4="X",'LI 3M - LGS'!AT73,0)</f>
        <v>0</v>
      </c>
      <c r="AU106" s="55">
        <f>IF(AU$4="X",'LI 3M - LGS'!AU73,0)</f>
        <v>0</v>
      </c>
      <c r="AV106" s="55">
        <f>IF(AV$4="X",'LI 3M - LGS'!AV73,0)</f>
        <v>0</v>
      </c>
      <c r="AW106" s="55">
        <f>IF(AW$4="X",'LI 3M - LGS'!AW73,0)</f>
        <v>0</v>
      </c>
      <c r="AX106" s="55">
        <f>IF(AX$4="X",'LI 3M - LGS'!AX73,0)</f>
        <v>0</v>
      </c>
      <c r="AY106" s="55">
        <f>IF(AY$4="X",'LI 3M - LGS'!AY73,0)</f>
        <v>0</v>
      </c>
      <c r="AZ106" s="55">
        <f>IF(AZ$4="X",'LI 3M - LGS'!AZ73,0)</f>
        <v>0</v>
      </c>
      <c r="BA106" s="55">
        <f>IF(BA$4="X",'LI 3M - LGS'!BA73,0)</f>
        <v>0</v>
      </c>
      <c r="BB106" s="55">
        <f>IF(BB$4="X",'LI 3M - LGS'!BB73,0)</f>
        <v>0</v>
      </c>
      <c r="BC106" s="55">
        <f>IF(BC$4="X",'LI 3M - LGS'!BC73,0)</f>
        <v>0</v>
      </c>
      <c r="BD106" s="55">
        <f>IF(BD$4="X",'LI 3M - LGS'!BD73,0)</f>
        <v>0</v>
      </c>
      <c r="BE106" s="55">
        <f>IF(BE$4="X",'LI 3M - LGS'!BE73,0)</f>
        <v>0</v>
      </c>
      <c r="BF106" s="55">
        <f>IF(BF$4="X",'LI 3M - LGS'!BF73,0)</f>
        <v>0</v>
      </c>
      <c r="BG106" s="55">
        <f>IF(BG$4="X",'LI 3M - LGS'!BG73,0)</f>
        <v>0</v>
      </c>
      <c r="BH106" s="55">
        <f>IF(BH$4="X",'LI 3M - LGS'!BH73,0)</f>
        <v>0</v>
      </c>
      <c r="BI106" s="55">
        <f>IF(BI$4="X",'LI 3M - LGS'!BI73,0)</f>
        <v>0</v>
      </c>
      <c r="BJ106" s="55">
        <f>IF(BJ$4="X",'LI 3M - LGS'!BJ73,0)</f>
        <v>0</v>
      </c>
      <c r="BK106" s="55">
        <f>IF(BK$4="X",'LI 3M - LGS'!BK73,0)</f>
        <v>0</v>
      </c>
      <c r="BL106" s="55">
        <f>IF(BL$4="X",'LI 3M - LGS'!BL73,0)</f>
        <v>0</v>
      </c>
      <c r="BM106" s="55">
        <f>IF(BM$4="X",'LI 3M - LGS'!BM73,0)</f>
        <v>0</v>
      </c>
      <c r="BN106" s="55">
        <f>IF(BN$4="X",'LI 3M - LGS'!BN73,0)</f>
        <v>0</v>
      </c>
      <c r="BO106" s="55">
        <f>IF(BO$4="X",'LI 3M - LGS'!BO73,0)</f>
        <v>0</v>
      </c>
      <c r="BP106" s="55">
        <f>IF(BP$4="X",'LI 3M - LGS'!BP73,0)</f>
        <v>0</v>
      </c>
      <c r="BQ106" s="55">
        <f>IF(BQ$4="X",'LI 3M - LGS'!BQ73,0)</f>
        <v>0</v>
      </c>
      <c r="BR106" s="55">
        <f>IF(BR$4="X",'LI 3M - LGS'!BR73,0)</f>
        <v>0</v>
      </c>
      <c r="BS106" s="55">
        <f>IF(BS$4="X",'LI 3M - LGS'!BS73,0)</f>
        <v>0</v>
      </c>
      <c r="BT106" s="55">
        <f>IF(BT$4="X",'LI 3M - LGS'!BT73,0)</f>
        <v>0</v>
      </c>
      <c r="BU106" s="55">
        <f>IF(BU$4="X",'LI 3M - LGS'!BU73,0)</f>
        <v>0</v>
      </c>
      <c r="BV106" s="55">
        <f>IF(BV$4="X",'LI 3M - LGS'!BV73,0)</f>
        <v>0</v>
      </c>
      <c r="BW106" s="55">
        <f>IF(BW$4="X",'LI 3M - LGS'!BW73,0)</f>
        <v>0</v>
      </c>
      <c r="BX106" s="55">
        <f>IF(BX$4="X",'LI 3M - LGS'!BX73,0)</f>
        <v>0</v>
      </c>
      <c r="BY106" s="55">
        <f>IF(BY$4="X",'LI 3M - LGS'!BY73,0)</f>
        <v>0</v>
      </c>
      <c r="BZ106" s="55">
        <f>IF(BZ$4="X",'LI 3M - LGS'!BZ73,0)</f>
        <v>0</v>
      </c>
      <c r="CA106" s="55">
        <f>IF(CA$4="X",'LI 3M - LGS'!CA73,0)</f>
        <v>0</v>
      </c>
      <c r="CB106" s="55">
        <f>IF(CB$4="X",'LI 3M - LGS'!CB73,0)</f>
        <v>0</v>
      </c>
      <c r="CC106" s="55">
        <f>IF(CC$4="X",'LI 3M - LGS'!CC73,0)</f>
        <v>0</v>
      </c>
      <c r="CD106" s="55">
        <f>IF(CD$4="X",'LI 3M - LGS'!CD73,0)</f>
        <v>0</v>
      </c>
      <c r="CE106" s="55">
        <f>IF(CE$4="X",'LI 3M - LGS'!CE73,0)</f>
        <v>0</v>
      </c>
      <c r="CF106" s="55">
        <f>IF(CF$4="X",'LI 3M - LGS'!CF73,0)</f>
        <v>0</v>
      </c>
      <c r="CG106" s="55">
        <f>IF(CG$4="X",'LI 3M - LGS'!CG73,0)</f>
        <v>0</v>
      </c>
      <c r="CH106" s="55">
        <f>IF(CH$4="X",'LI 3M - LGS'!CH73,0)</f>
        <v>0</v>
      </c>
    </row>
    <row r="107" spans="2:86" x14ac:dyDescent="0.3">
      <c r="B107" s="60" t="s">
        <v>32</v>
      </c>
      <c r="C107" s="55">
        <f>IF(C$4="X",'LI 4M - SPS'!C73,0)</f>
        <v>0</v>
      </c>
      <c r="D107" s="55">
        <f>IF(D$4="X",'LI 4M - SPS'!D73,0)</f>
        <v>0</v>
      </c>
      <c r="E107" s="55">
        <f>IF(E$4="X",'LI 4M - SPS'!E73,0)</f>
        <v>0</v>
      </c>
      <c r="F107" s="55">
        <f>IF(F$4="X",'LI 4M - SPS'!F73,0)</f>
        <v>0</v>
      </c>
      <c r="G107" s="55">
        <f>IF(G$4="X",'LI 4M - SPS'!G73,0)</f>
        <v>0</v>
      </c>
      <c r="H107" s="55">
        <f>IF(H$4="X",'LI 4M - SPS'!H73,0)</f>
        <v>0</v>
      </c>
      <c r="I107" s="55">
        <f>IF(I$4="X",'LI 4M - SPS'!I73,0)</f>
        <v>0</v>
      </c>
      <c r="J107" s="55">
        <f>IF(J$4="X",'LI 4M - SPS'!J73,0)</f>
        <v>0</v>
      </c>
      <c r="K107" s="55">
        <f>IF(K$4="X",'LI 4M - SPS'!K73,0)</f>
        <v>0</v>
      </c>
      <c r="L107" s="55">
        <f>IF(L$4="X",'LI 4M - SPS'!L73,0)</f>
        <v>0</v>
      </c>
      <c r="M107" s="55">
        <f>IF(M$4="X",'LI 4M - SPS'!M73,0)</f>
        <v>0</v>
      </c>
      <c r="N107" s="55">
        <f>IF(N$4="X",'LI 4M - SPS'!N73,0)</f>
        <v>0</v>
      </c>
      <c r="O107" s="55">
        <f>IF(O$4="X",'LI 4M - SPS'!O73,0)</f>
        <v>0</v>
      </c>
      <c r="P107" s="55">
        <f>IF(P$4="X",'LI 4M - SPS'!P73,0)</f>
        <v>0</v>
      </c>
      <c r="Q107" s="55">
        <f>IF(Q$4="X",'LI 4M - SPS'!Q73,0)</f>
        <v>0</v>
      </c>
      <c r="R107" s="55">
        <f>IF(R$4="X",'LI 4M - SPS'!R73,0)</f>
        <v>0</v>
      </c>
      <c r="S107" s="55">
        <f>IF(S$4="X",'LI 4M - SPS'!S73,0)</f>
        <v>0</v>
      </c>
      <c r="T107" s="55">
        <f>IF(T$4="X",'LI 4M - SPS'!T73,0)</f>
        <v>0</v>
      </c>
      <c r="U107" s="55">
        <f>IF(U$4="X",'LI 4M - SPS'!U73,0)</f>
        <v>0</v>
      </c>
      <c r="V107" s="55">
        <f>IF(V$4="X",'LI 4M - SPS'!V73,0)</f>
        <v>0</v>
      </c>
      <c r="W107" s="55">
        <f>IF(W$4="X",'LI 4M - SPS'!W73,0)</f>
        <v>0</v>
      </c>
      <c r="X107" s="55">
        <f>IF(X$4="X",'LI 4M - SPS'!X73,0)</f>
        <v>0</v>
      </c>
      <c r="Y107" s="55">
        <f>IF(Y$4="X",'LI 4M - SPS'!Y73,0)</f>
        <v>0</v>
      </c>
      <c r="Z107" s="55">
        <f>IF(Z$4="X",'LI 4M - SPS'!Z73,0)</f>
        <v>0</v>
      </c>
      <c r="AA107" s="55">
        <f>IF(AA$4="X",'LI 4M - SPS'!AA73,0)</f>
        <v>0</v>
      </c>
      <c r="AB107" s="55">
        <f>IF(AB$4="X",'LI 4M - SPS'!AB73,0)</f>
        <v>0</v>
      </c>
      <c r="AC107" s="55">
        <f>IF(AC$4="X",'LI 4M - SPS'!AC73,0)</f>
        <v>0</v>
      </c>
      <c r="AD107" s="55">
        <f>IF(AD$4="X",'LI 4M - SPS'!AD73,0)</f>
        <v>0</v>
      </c>
      <c r="AE107" s="55">
        <f>IF(AE$4="X",'LI 4M - SPS'!AE73,0)</f>
        <v>0</v>
      </c>
      <c r="AF107" s="55">
        <f>IF(AF$4="X",'LI 4M - SPS'!AF73,0)</f>
        <v>0</v>
      </c>
      <c r="AG107" s="55">
        <f>IF(AG$4="X",'LI 4M - SPS'!AG73,0)</f>
        <v>0</v>
      </c>
      <c r="AH107" s="55">
        <f>IF(AH$4="X",'LI 4M - SPS'!AH73,0)</f>
        <v>0</v>
      </c>
      <c r="AI107" s="55">
        <f>IF(AI$4="X",'LI 4M - SPS'!AI73,0)</f>
        <v>0</v>
      </c>
      <c r="AJ107" s="55">
        <f>IF(AJ$4="X",'LI 4M - SPS'!AJ73,0)</f>
        <v>0</v>
      </c>
      <c r="AK107" s="55">
        <f>IF(AK$4="X",'LI 4M - SPS'!AK73,0)</f>
        <v>0</v>
      </c>
      <c r="AL107" s="55">
        <f>IF(AL$4="X",'LI 4M - SPS'!AL73,0)</f>
        <v>0</v>
      </c>
      <c r="AM107" s="55">
        <f>IF(AM$4="X",'LI 4M - SPS'!AM73,0)</f>
        <v>0</v>
      </c>
      <c r="AN107" s="55">
        <f>IF(AN$4="X",'LI 4M - SPS'!AN73,0)</f>
        <v>0</v>
      </c>
      <c r="AO107" s="55">
        <f>IF(AO$4="X",'LI 4M - SPS'!AO73,0)</f>
        <v>0</v>
      </c>
      <c r="AP107" s="55">
        <f>IF(AP$4="X",'LI 4M - SPS'!AP73,0)</f>
        <v>0</v>
      </c>
      <c r="AQ107" s="55">
        <f>IF(AQ$4="X",'LI 4M - SPS'!AQ73,0)</f>
        <v>0</v>
      </c>
      <c r="AR107" s="55">
        <f>IF(AR$4="X",'LI 4M - SPS'!AR73,0)</f>
        <v>0</v>
      </c>
      <c r="AS107" s="55">
        <f>IF(AS$4="X",'LI 4M - SPS'!AS73,0)</f>
        <v>0</v>
      </c>
      <c r="AT107" s="55">
        <f>IF(AT$4="X",'LI 4M - SPS'!AT73,0)</f>
        <v>0</v>
      </c>
      <c r="AU107" s="55">
        <f>IF(AU$4="X",'LI 4M - SPS'!AU73,0)</f>
        <v>0</v>
      </c>
      <c r="AV107" s="55">
        <f>IF(AV$4="X",'LI 4M - SPS'!AV73,0)</f>
        <v>0</v>
      </c>
      <c r="AW107" s="55">
        <f>IF(AW$4="X",'LI 4M - SPS'!AW73,0)</f>
        <v>0</v>
      </c>
      <c r="AX107" s="55">
        <f>IF(AX$4="X",'LI 4M - SPS'!AX73,0)</f>
        <v>0</v>
      </c>
      <c r="AY107" s="55">
        <f>IF(AY$4="X",'LI 4M - SPS'!AY73,0)</f>
        <v>0</v>
      </c>
      <c r="AZ107" s="55">
        <f>IF(AZ$4="X",'LI 4M - SPS'!AZ73,0)</f>
        <v>0</v>
      </c>
      <c r="BA107" s="55">
        <f>IF(BA$4="X",'LI 4M - SPS'!BA73,0)</f>
        <v>0</v>
      </c>
      <c r="BB107" s="55">
        <f>IF(BB$4="X",'LI 4M - SPS'!BB73,0)</f>
        <v>0</v>
      </c>
      <c r="BC107" s="55">
        <f>IF(BC$4="X",'LI 4M - SPS'!BC73,0)</f>
        <v>0</v>
      </c>
      <c r="BD107" s="55">
        <f>IF(BD$4="X",'LI 4M - SPS'!BD73,0)</f>
        <v>0</v>
      </c>
      <c r="BE107" s="55">
        <f>IF(BE$4="X",'LI 4M - SPS'!BE73,0)</f>
        <v>0</v>
      </c>
      <c r="BF107" s="55">
        <f>IF(BF$4="X",'LI 4M - SPS'!BF73,0)</f>
        <v>0</v>
      </c>
      <c r="BG107" s="55">
        <f>IF(BG$4="X",'LI 4M - SPS'!BG73,0)</f>
        <v>0</v>
      </c>
      <c r="BH107" s="55">
        <f>IF(BH$4="X",'LI 4M - SPS'!BH73,0)</f>
        <v>0</v>
      </c>
      <c r="BI107" s="55">
        <f>IF(BI$4="X",'LI 4M - SPS'!BI73,0)</f>
        <v>0</v>
      </c>
      <c r="BJ107" s="55">
        <f>IF(BJ$4="X",'LI 4M - SPS'!BJ73,0)</f>
        <v>0</v>
      </c>
      <c r="BK107" s="55">
        <f>IF(BK$4="X",'LI 4M - SPS'!BK73,0)</f>
        <v>0</v>
      </c>
      <c r="BL107" s="55">
        <f>IF(BL$4="X",'LI 4M - SPS'!BL73,0)</f>
        <v>0</v>
      </c>
      <c r="BM107" s="55">
        <f>IF(BM$4="X",'LI 4M - SPS'!BM73,0)</f>
        <v>0</v>
      </c>
      <c r="BN107" s="55">
        <f>IF(BN$4="X",'LI 4M - SPS'!BN73,0)</f>
        <v>0</v>
      </c>
      <c r="BO107" s="55">
        <f>IF(BO$4="X",'LI 4M - SPS'!BO73,0)</f>
        <v>0</v>
      </c>
      <c r="BP107" s="55">
        <f>IF(BP$4="X",'LI 4M - SPS'!BP73,0)</f>
        <v>0</v>
      </c>
      <c r="BQ107" s="55">
        <f>IF(BQ$4="X",'LI 4M - SPS'!BQ73,0)</f>
        <v>0</v>
      </c>
      <c r="BR107" s="55">
        <f>IF(BR$4="X",'LI 4M - SPS'!BR73,0)</f>
        <v>0</v>
      </c>
      <c r="BS107" s="55">
        <f>IF(BS$4="X",'LI 4M - SPS'!BS73,0)</f>
        <v>0</v>
      </c>
      <c r="BT107" s="55">
        <f>IF(BT$4="X",'LI 4M - SPS'!BT73,0)</f>
        <v>0</v>
      </c>
      <c r="BU107" s="55">
        <f>IF(BU$4="X",'LI 4M - SPS'!BU73,0)</f>
        <v>0</v>
      </c>
      <c r="BV107" s="55">
        <f>IF(BV$4="X",'LI 4M - SPS'!BV73,0)</f>
        <v>0</v>
      </c>
      <c r="BW107" s="55">
        <f>IF(BW$4="X",'LI 4M - SPS'!BW73,0)</f>
        <v>0</v>
      </c>
      <c r="BX107" s="55">
        <f>IF(BX$4="X",'LI 4M - SPS'!BX73,0)</f>
        <v>0</v>
      </c>
      <c r="BY107" s="55">
        <f>IF(BY$4="X",'LI 4M - SPS'!BY73,0)</f>
        <v>0</v>
      </c>
      <c r="BZ107" s="55">
        <f>IF(BZ$4="X",'LI 4M - SPS'!BZ73,0)</f>
        <v>0</v>
      </c>
      <c r="CA107" s="55">
        <f>IF(CA$4="X",'LI 4M - SPS'!CA73,0)</f>
        <v>0</v>
      </c>
      <c r="CB107" s="55">
        <f>IF(CB$4="X",'LI 4M - SPS'!CB73,0)</f>
        <v>0</v>
      </c>
      <c r="CC107" s="55">
        <f>IF(CC$4="X",'LI 4M - SPS'!CC73,0)</f>
        <v>0</v>
      </c>
      <c r="CD107" s="55">
        <f>IF(CD$4="X",'LI 4M - SPS'!CD73,0)</f>
        <v>0</v>
      </c>
      <c r="CE107" s="55">
        <f>IF(CE$4="X",'LI 4M - SPS'!CE73,0)</f>
        <v>0</v>
      </c>
      <c r="CF107" s="55">
        <f>IF(CF$4="X",'LI 4M - SPS'!CF73,0)</f>
        <v>0</v>
      </c>
      <c r="CG107" s="55">
        <f>IF(CG$4="X",'LI 4M - SPS'!CG73,0)</f>
        <v>0</v>
      </c>
      <c r="CH107" s="55">
        <f>IF(CH$4="X",'LI 4M - SPS'!CH73,0)</f>
        <v>0</v>
      </c>
    </row>
    <row r="108" spans="2:86" ht="15" thickBot="1" x14ac:dyDescent="0.35">
      <c r="B108" s="36" t="s">
        <v>33</v>
      </c>
      <c r="C108" s="164">
        <f>IF(C$4="X",'LI 11M - LPS'!C73,0)</f>
        <v>0</v>
      </c>
      <c r="D108" s="164">
        <f>IF(D$4="X",'LI 11M - LPS'!D73,0)</f>
        <v>0</v>
      </c>
      <c r="E108" s="164">
        <f>IF(E$4="X",'LI 11M - LPS'!E73,0)</f>
        <v>0</v>
      </c>
      <c r="F108" s="164">
        <f>IF(F$4="X",'LI 11M - LPS'!F73,0)</f>
        <v>0</v>
      </c>
      <c r="G108" s="164">
        <f>IF(G$4="X",'LI 11M - LPS'!G73,0)</f>
        <v>0</v>
      </c>
      <c r="H108" s="164">
        <f>IF(H$4="X",'LI 11M - LPS'!H73,0)</f>
        <v>0</v>
      </c>
      <c r="I108" s="164">
        <f>IF(I$4="X",'LI 11M - LPS'!I73,0)</f>
        <v>0</v>
      </c>
      <c r="J108" s="164">
        <f>IF(J$4="X",'LI 11M - LPS'!J73,0)</f>
        <v>0</v>
      </c>
      <c r="K108" s="164">
        <f>IF(K$4="X",'LI 11M - LPS'!K73,0)</f>
        <v>0</v>
      </c>
      <c r="L108" s="164">
        <f>IF(L$4="X",'LI 11M - LPS'!L73,0)</f>
        <v>0</v>
      </c>
      <c r="M108" s="164">
        <f>IF(M$4="X",'LI 11M - LPS'!M73,0)</f>
        <v>0</v>
      </c>
      <c r="N108" s="164">
        <f>IF(N$4="X",'LI 11M - LPS'!N73,0)</f>
        <v>0</v>
      </c>
      <c r="O108" s="164">
        <f>IF(O$4="X",'LI 11M - LPS'!O73,0)</f>
        <v>0</v>
      </c>
      <c r="P108" s="164">
        <f>IF(P$4="X",'LI 11M - LPS'!P73,0)</f>
        <v>0</v>
      </c>
      <c r="Q108" s="164">
        <f>IF(Q$4="X",'LI 11M - LPS'!Q73,0)</f>
        <v>0</v>
      </c>
      <c r="R108" s="164">
        <f>IF(R$4="X",'LI 11M - LPS'!R73,0)</f>
        <v>0</v>
      </c>
      <c r="S108" s="164">
        <f>IF(S$4="X",'LI 11M - LPS'!S73,0)</f>
        <v>0</v>
      </c>
      <c r="T108" s="164">
        <f>IF(T$4="X",'LI 11M - LPS'!T73,0)</f>
        <v>0</v>
      </c>
      <c r="U108" s="164">
        <f>IF(U$4="X",'LI 11M - LPS'!U73,0)</f>
        <v>0</v>
      </c>
      <c r="V108" s="164">
        <f>IF(V$4="X",'LI 11M - LPS'!V73,0)</f>
        <v>0</v>
      </c>
      <c r="W108" s="164">
        <f>IF(W$4="X",'LI 11M - LPS'!W73,0)</f>
        <v>0</v>
      </c>
      <c r="X108" s="164">
        <f>IF(X$4="X",'LI 11M - LPS'!X73,0)</f>
        <v>0</v>
      </c>
      <c r="Y108" s="164">
        <f>IF(Y$4="X",'LI 11M - LPS'!Y73,0)</f>
        <v>0</v>
      </c>
      <c r="Z108" s="164">
        <f>IF(Z$4="X",'LI 11M - LPS'!Z73,0)</f>
        <v>0</v>
      </c>
      <c r="AA108" s="164">
        <f>IF(AA$4="X",'LI 11M - LPS'!AA73,0)</f>
        <v>0</v>
      </c>
      <c r="AB108" s="164">
        <f>IF(AB$4="X",'LI 11M - LPS'!AB73,0)</f>
        <v>0</v>
      </c>
      <c r="AC108" s="164">
        <f>IF(AC$4="X",'LI 11M - LPS'!AC73,0)</f>
        <v>0</v>
      </c>
      <c r="AD108" s="164">
        <f>IF(AD$4="X",'LI 11M - LPS'!AD73,0)</f>
        <v>0</v>
      </c>
      <c r="AE108" s="164">
        <f>IF(AE$4="X",'LI 11M - LPS'!AE73,0)</f>
        <v>0</v>
      </c>
      <c r="AF108" s="164">
        <f>IF(AF$4="X",'LI 11M - LPS'!AF73,0)</f>
        <v>0</v>
      </c>
      <c r="AG108" s="164">
        <f>IF(AG$4="X",'LI 11M - LPS'!AG73,0)</f>
        <v>0</v>
      </c>
      <c r="AH108" s="164">
        <f>IF(AH$4="X",'LI 11M - LPS'!AH73,0)</f>
        <v>0</v>
      </c>
      <c r="AI108" s="164">
        <f>IF(AI$4="X",'LI 11M - LPS'!AI73,0)</f>
        <v>0</v>
      </c>
      <c r="AJ108" s="164">
        <f>IF(AJ$4="X",'LI 11M - LPS'!AJ73,0)</f>
        <v>0</v>
      </c>
      <c r="AK108" s="164">
        <f>IF(AK$4="X",'LI 11M - LPS'!AK73,0)</f>
        <v>0</v>
      </c>
      <c r="AL108" s="164">
        <f>IF(AL$4="X",'LI 11M - LPS'!AL73,0)</f>
        <v>0</v>
      </c>
      <c r="AM108" s="164">
        <f>IF(AM$4="X",'LI 11M - LPS'!AM73,0)</f>
        <v>0</v>
      </c>
      <c r="AN108" s="164">
        <f>IF(AN$4="X",'LI 11M - LPS'!AN73,0)</f>
        <v>0</v>
      </c>
      <c r="AO108" s="164">
        <f>IF(AO$4="X",'LI 11M - LPS'!AO73,0)</f>
        <v>0</v>
      </c>
      <c r="AP108" s="164">
        <f>IF(AP$4="X",'LI 11M - LPS'!AP73,0)</f>
        <v>0</v>
      </c>
      <c r="AQ108" s="164">
        <f>IF(AQ$4="X",'LI 11M - LPS'!AQ73,0)</f>
        <v>0</v>
      </c>
      <c r="AR108" s="164">
        <f>IF(AR$4="X",'LI 11M - LPS'!AR73,0)</f>
        <v>0</v>
      </c>
      <c r="AS108" s="164">
        <f>IF(AS$4="X",'LI 11M - LPS'!AS73,0)</f>
        <v>0</v>
      </c>
      <c r="AT108" s="164">
        <f>IF(AT$4="X",'LI 11M - LPS'!AT73,0)</f>
        <v>0</v>
      </c>
      <c r="AU108" s="164">
        <f>IF(AU$4="X",'LI 11M - LPS'!AU73,0)</f>
        <v>0</v>
      </c>
      <c r="AV108" s="164">
        <f>IF(AV$4="X",'LI 11M - LPS'!AV73,0)</f>
        <v>0</v>
      </c>
      <c r="AW108" s="164">
        <f>IF(AW$4="X",'LI 11M - LPS'!AW73,0)</f>
        <v>0</v>
      </c>
      <c r="AX108" s="164">
        <f>IF(AX$4="X",'LI 11M - LPS'!AX73,0)</f>
        <v>0</v>
      </c>
      <c r="AY108" s="164">
        <f>IF(AY$4="X",'LI 11M - LPS'!AY73,0)</f>
        <v>0</v>
      </c>
      <c r="AZ108" s="164">
        <f>IF(AZ$4="X",'LI 11M - LPS'!AZ73,0)</f>
        <v>0</v>
      </c>
      <c r="BA108" s="164">
        <f>IF(BA$4="X",'LI 11M - LPS'!BA73,0)</f>
        <v>0</v>
      </c>
      <c r="BB108" s="164">
        <f>IF(BB$4="X",'LI 11M - LPS'!BB73,0)</f>
        <v>0</v>
      </c>
      <c r="BC108" s="164">
        <f>IF(BC$4="X",'LI 11M - LPS'!BC73,0)</f>
        <v>0</v>
      </c>
      <c r="BD108" s="164">
        <f>IF(BD$4="X",'LI 11M - LPS'!BD73,0)</f>
        <v>0</v>
      </c>
      <c r="BE108" s="164">
        <f>IF(BE$4="X",'LI 11M - LPS'!BE73,0)</f>
        <v>0</v>
      </c>
      <c r="BF108" s="164">
        <f>IF(BF$4="X",'LI 11M - LPS'!BF73,0)</f>
        <v>0</v>
      </c>
      <c r="BG108" s="164">
        <f>IF(BG$4="X",'LI 11M - LPS'!BG73,0)</f>
        <v>0</v>
      </c>
      <c r="BH108" s="164">
        <f>IF(BH$4="X",'LI 11M - LPS'!BH73,0)</f>
        <v>0</v>
      </c>
      <c r="BI108" s="164">
        <f>IF(BI$4="X",'LI 11M - LPS'!BI73,0)</f>
        <v>0</v>
      </c>
      <c r="BJ108" s="164">
        <f>IF(BJ$4="X",'LI 11M - LPS'!BJ73,0)</f>
        <v>0</v>
      </c>
      <c r="BK108" s="164">
        <f>IF(BK$4="X",'LI 11M - LPS'!BK73,0)</f>
        <v>0</v>
      </c>
      <c r="BL108" s="164">
        <f>IF(BL$4="X",'LI 11M - LPS'!BL73,0)</f>
        <v>0</v>
      </c>
      <c r="BM108" s="164">
        <f>IF(BM$4="X",'LI 11M - LPS'!BM73,0)</f>
        <v>0</v>
      </c>
      <c r="BN108" s="164">
        <f>IF(BN$4="X",'LI 11M - LPS'!BN73,0)</f>
        <v>0</v>
      </c>
      <c r="BO108" s="164">
        <f>IF(BO$4="X",'LI 11M - LPS'!BO73,0)</f>
        <v>0</v>
      </c>
      <c r="BP108" s="164">
        <f>IF(BP$4="X",'LI 11M - LPS'!BP73,0)</f>
        <v>0</v>
      </c>
      <c r="BQ108" s="164">
        <f>IF(BQ$4="X",'LI 11M - LPS'!BQ73,0)</f>
        <v>0</v>
      </c>
      <c r="BR108" s="164">
        <f>IF(BR$4="X",'LI 11M - LPS'!BR73,0)</f>
        <v>0</v>
      </c>
      <c r="BS108" s="164">
        <f>IF(BS$4="X",'LI 11M - LPS'!BS73,0)</f>
        <v>0</v>
      </c>
      <c r="BT108" s="164">
        <f>IF(BT$4="X",'LI 11M - LPS'!BT73,0)</f>
        <v>0</v>
      </c>
      <c r="BU108" s="164">
        <f>IF(BU$4="X",'LI 11M - LPS'!BU73,0)</f>
        <v>0</v>
      </c>
      <c r="BV108" s="164">
        <f>IF(BV$4="X",'LI 11M - LPS'!BV73,0)</f>
        <v>0</v>
      </c>
      <c r="BW108" s="164">
        <f>IF(BW$4="X",'LI 11M - LPS'!BW73,0)</f>
        <v>0</v>
      </c>
      <c r="BX108" s="164">
        <f>IF(BX$4="X",'LI 11M - LPS'!BX73,0)</f>
        <v>0</v>
      </c>
      <c r="BY108" s="164">
        <f>IF(BY$4="X",'LI 11M - LPS'!BY73,0)</f>
        <v>0</v>
      </c>
      <c r="BZ108" s="164">
        <f>IF(BZ$4="X",'LI 11M - LPS'!BZ73,0)</f>
        <v>0</v>
      </c>
      <c r="CA108" s="164">
        <f>IF(CA$4="X",'LI 11M - LPS'!CA73,0)</f>
        <v>0</v>
      </c>
      <c r="CB108" s="164">
        <f>IF(CB$4="X",'LI 11M - LPS'!CB73,0)</f>
        <v>0</v>
      </c>
      <c r="CC108" s="164">
        <f>IF(CC$4="X",'LI 11M - LPS'!CC73,0)</f>
        <v>0</v>
      </c>
      <c r="CD108" s="164">
        <f>IF(CD$4="X",'LI 11M - LPS'!CD73,0)</f>
        <v>0</v>
      </c>
      <c r="CE108" s="164">
        <f>IF(CE$4="X",'LI 11M - LPS'!CE73,0)</f>
        <v>0</v>
      </c>
      <c r="CF108" s="164">
        <f>IF(CF$4="X",'LI 11M - LPS'!CF73,0)</f>
        <v>0</v>
      </c>
      <c r="CG108" s="164">
        <f>IF(CG$4="X",'LI 11M - LPS'!CG73,0)</f>
        <v>0</v>
      </c>
      <c r="CH108" s="164">
        <f>IF(CH$4="X",'LI 11M - LPS'!CH73,0)</f>
        <v>0</v>
      </c>
    </row>
    <row r="109" spans="2:86" s="1" customFormat="1" ht="15" thickBot="1" x14ac:dyDescent="0.35">
      <c r="B109" s="61" t="s">
        <v>34</v>
      </c>
      <c r="C109" s="166">
        <f>SUM(C104:C108)</f>
        <v>98.603477663349608</v>
      </c>
      <c r="D109" s="167">
        <f t="shared" ref="D109:K109" si="109">SUM(D104:D108)</f>
        <v>1601.2682588573109</v>
      </c>
      <c r="E109" s="167">
        <f t="shared" si="109"/>
        <v>4690.2739054375734</v>
      </c>
      <c r="F109" s="167">
        <f t="shared" si="109"/>
        <v>12276.594448945119</v>
      </c>
      <c r="G109" s="167">
        <f t="shared" si="109"/>
        <v>27490.407256126357</v>
      </c>
      <c r="H109" s="167">
        <f t="shared" si="109"/>
        <v>96514.154278073693</v>
      </c>
      <c r="I109" s="167">
        <f t="shared" si="109"/>
        <v>144327.75406468785</v>
      </c>
      <c r="J109" s="167">
        <f t="shared" si="109"/>
        <v>158276.50358159933</v>
      </c>
      <c r="K109" s="167">
        <f t="shared" si="109"/>
        <v>145079.39800119514</v>
      </c>
      <c r="L109" s="167">
        <f t="shared" ref="L109:BW109" si="110">SUM(L104:L108)</f>
        <v>73013.937609192202</v>
      </c>
      <c r="M109" s="167">
        <f t="shared" si="110"/>
        <v>87771.373332553994</v>
      </c>
      <c r="N109" s="167">
        <f t="shared" si="110"/>
        <v>113913.86522228569</v>
      </c>
      <c r="O109" s="167">
        <f t="shared" si="110"/>
        <v>124194.57512681527</v>
      </c>
      <c r="P109" s="167">
        <f t="shared" si="110"/>
        <v>104886.80959073754</v>
      </c>
      <c r="Q109" s="167">
        <f t="shared" si="110"/>
        <v>105831.43268702515</v>
      </c>
      <c r="R109" s="167">
        <f t="shared" si="110"/>
        <v>96636.091345989524</v>
      </c>
      <c r="S109" s="167">
        <f t="shared" si="110"/>
        <v>100515.29391878573</v>
      </c>
      <c r="T109" s="167">
        <f t="shared" si="110"/>
        <v>0</v>
      </c>
      <c r="U109" s="167">
        <f t="shared" si="110"/>
        <v>0</v>
      </c>
      <c r="V109" s="167">
        <f t="shared" si="110"/>
        <v>0</v>
      </c>
      <c r="W109" s="167">
        <f t="shared" si="110"/>
        <v>0</v>
      </c>
      <c r="X109" s="167">
        <f t="shared" si="110"/>
        <v>0</v>
      </c>
      <c r="Y109" s="167">
        <f t="shared" si="110"/>
        <v>0</v>
      </c>
      <c r="Z109" s="167">
        <f t="shared" si="110"/>
        <v>0</v>
      </c>
      <c r="AA109" s="167">
        <f t="shared" si="110"/>
        <v>0</v>
      </c>
      <c r="AB109" s="167">
        <f t="shared" si="110"/>
        <v>0</v>
      </c>
      <c r="AC109" s="167">
        <f t="shared" si="110"/>
        <v>0</v>
      </c>
      <c r="AD109" s="167">
        <f t="shared" si="110"/>
        <v>0</v>
      </c>
      <c r="AE109" s="167">
        <f t="shared" si="110"/>
        <v>0</v>
      </c>
      <c r="AF109" s="167">
        <f t="shared" si="110"/>
        <v>0</v>
      </c>
      <c r="AG109" s="167">
        <f t="shared" si="110"/>
        <v>0</v>
      </c>
      <c r="AH109" s="167">
        <f t="shared" si="110"/>
        <v>0</v>
      </c>
      <c r="AI109" s="167">
        <f t="shared" si="110"/>
        <v>0</v>
      </c>
      <c r="AJ109" s="167">
        <f t="shared" si="110"/>
        <v>0</v>
      </c>
      <c r="AK109" s="167">
        <f t="shared" si="110"/>
        <v>0</v>
      </c>
      <c r="AL109" s="167">
        <f t="shared" si="110"/>
        <v>0</v>
      </c>
      <c r="AM109" s="167">
        <f t="shared" si="110"/>
        <v>0</v>
      </c>
      <c r="AN109" s="167">
        <f t="shared" si="110"/>
        <v>0</v>
      </c>
      <c r="AO109" s="167">
        <f t="shared" si="110"/>
        <v>0</v>
      </c>
      <c r="AP109" s="167">
        <f t="shared" si="110"/>
        <v>0</v>
      </c>
      <c r="AQ109" s="167">
        <f t="shared" si="110"/>
        <v>0</v>
      </c>
      <c r="AR109" s="167">
        <f t="shared" si="110"/>
        <v>0</v>
      </c>
      <c r="AS109" s="167">
        <f t="shared" si="110"/>
        <v>0</v>
      </c>
      <c r="AT109" s="167">
        <f t="shared" si="110"/>
        <v>0</v>
      </c>
      <c r="AU109" s="167">
        <f t="shared" si="110"/>
        <v>0</v>
      </c>
      <c r="AV109" s="167">
        <f t="shared" si="110"/>
        <v>0</v>
      </c>
      <c r="AW109" s="167">
        <f t="shared" si="110"/>
        <v>0</v>
      </c>
      <c r="AX109" s="167">
        <f t="shared" si="110"/>
        <v>0</v>
      </c>
      <c r="AY109" s="167">
        <f t="shared" si="110"/>
        <v>0</v>
      </c>
      <c r="AZ109" s="167">
        <f t="shared" si="110"/>
        <v>0</v>
      </c>
      <c r="BA109" s="167">
        <f t="shared" si="110"/>
        <v>0</v>
      </c>
      <c r="BB109" s="167">
        <f t="shared" si="110"/>
        <v>0</v>
      </c>
      <c r="BC109" s="167">
        <f t="shared" si="110"/>
        <v>0</v>
      </c>
      <c r="BD109" s="167">
        <f t="shared" si="110"/>
        <v>0</v>
      </c>
      <c r="BE109" s="167">
        <f t="shared" si="110"/>
        <v>0</v>
      </c>
      <c r="BF109" s="167">
        <f t="shared" si="110"/>
        <v>0</v>
      </c>
      <c r="BG109" s="167">
        <f t="shared" si="110"/>
        <v>0</v>
      </c>
      <c r="BH109" s="167">
        <f t="shared" si="110"/>
        <v>0</v>
      </c>
      <c r="BI109" s="167">
        <f t="shared" si="110"/>
        <v>0</v>
      </c>
      <c r="BJ109" s="167">
        <f t="shared" si="110"/>
        <v>0</v>
      </c>
      <c r="BK109" s="167">
        <f t="shared" si="110"/>
        <v>0</v>
      </c>
      <c r="BL109" s="167">
        <f t="shared" si="110"/>
        <v>0</v>
      </c>
      <c r="BM109" s="167">
        <f t="shared" si="110"/>
        <v>0</v>
      </c>
      <c r="BN109" s="167">
        <f t="shared" si="110"/>
        <v>0</v>
      </c>
      <c r="BO109" s="167">
        <f t="shared" si="110"/>
        <v>0</v>
      </c>
      <c r="BP109" s="167">
        <f t="shared" si="110"/>
        <v>0</v>
      </c>
      <c r="BQ109" s="167">
        <f t="shared" si="110"/>
        <v>0</v>
      </c>
      <c r="BR109" s="167">
        <f t="shared" si="110"/>
        <v>0</v>
      </c>
      <c r="BS109" s="167">
        <f t="shared" si="110"/>
        <v>0</v>
      </c>
      <c r="BT109" s="167">
        <f t="shared" si="110"/>
        <v>0</v>
      </c>
      <c r="BU109" s="167">
        <f t="shared" si="110"/>
        <v>0</v>
      </c>
      <c r="BV109" s="167">
        <f t="shared" si="110"/>
        <v>0</v>
      </c>
      <c r="BW109" s="167">
        <f t="shared" si="110"/>
        <v>0</v>
      </c>
      <c r="BX109" s="167">
        <f t="shared" ref="BX109:CH109" si="111">SUM(BX104:BX108)</f>
        <v>0</v>
      </c>
      <c r="BY109" s="167">
        <f t="shared" si="111"/>
        <v>0</v>
      </c>
      <c r="BZ109" s="167">
        <f t="shared" si="111"/>
        <v>0</v>
      </c>
      <c r="CA109" s="167">
        <f t="shared" si="111"/>
        <v>0</v>
      </c>
      <c r="CB109" s="167">
        <f t="shared" si="111"/>
        <v>0</v>
      </c>
      <c r="CC109" s="167">
        <f t="shared" si="111"/>
        <v>0</v>
      </c>
      <c r="CD109" s="167">
        <f t="shared" si="111"/>
        <v>0</v>
      </c>
      <c r="CE109" s="167">
        <f t="shared" si="111"/>
        <v>0</v>
      </c>
      <c r="CF109" s="167">
        <f t="shared" si="111"/>
        <v>0</v>
      </c>
      <c r="CG109" s="167">
        <f t="shared" si="111"/>
        <v>0</v>
      </c>
      <c r="CH109" s="167">
        <f t="shared" si="111"/>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F20"/>
  <sheetViews>
    <sheetView workbookViewId="0">
      <selection activeCell="V20" sqref="V20"/>
    </sheetView>
  </sheetViews>
  <sheetFormatPr defaultRowHeight="14.4" x14ac:dyDescent="0.3"/>
  <cols>
    <col min="2" max="2" width="33.33203125" bestFit="1" customWidth="1"/>
    <col min="5" max="5" width="5.6640625" bestFit="1" customWidth="1"/>
    <col min="6" max="6" width="23" bestFit="1" customWidth="1"/>
  </cols>
  <sheetData>
    <row r="3" spans="2:6" x14ac:dyDescent="0.3">
      <c r="B3" t="s">
        <v>72</v>
      </c>
      <c r="E3" t="s">
        <v>17</v>
      </c>
      <c r="F3" t="s">
        <v>73</v>
      </c>
    </row>
    <row r="4" spans="2:6" x14ac:dyDescent="0.3">
      <c r="E4" t="s">
        <v>74</v>
      </c>
      <c r="F4" t="s">
        <v>99</v>
      </c>
    </row>
    <row r="5" spans="2:6" x14ac:dyDescent="0.3">
      <c r="E5" t="s">
        <v>75</v>
      </c>
      <c r="F5" t="s">
        <v>76</v>
      </c>
    </row>
    <row r="6" spans="2:6" x14ac:dyDescent="0.3">
      <c r="E6" t="s">
        <v>77</v>
      </c>
      <c r="F6" t="s">
        <v>78</v>
      </c>
    </row>
    <row r="8" spans="2:6" x14ac:dyDescent="0.3">
      <c r="B8" t="s">
        <v>79</v>
      </c>
      <c r="E8" t="s">
        <v>80</v>
      </c>
    </row>
    <row r="9" spans="2:6" x14ac:dyDescent="0.3">
      <c r="E9" t="s">
        <v>81</v>
      </c>
      <c r="F9" t="s">
        <v>82</v>
      </c>
    </row>
    <row r="10" spans="2:6" x14ac:dyDescent="0.3">
      <c r="E10" t="s">
        <v>83</v>
      </c>
      <c r="F10" t="s">
        <v>100</v>
      </c>
    </row>
    <row r="11" spans="2:6" x14ac:dyDescent="0.3">
      <c r="E11" t="s">
        <v>84</v>
      </c>
      <c r="F11" t="s">
        <v>85</v>
      </c>
    </row>
    <row r="12" spans="2:6" x14ac:dyDescent="0.3">
      <c r="E12" t="s">
        <v>86</v>
      </c>
      <c r="F12" t="s">
        <v>87</v>
      </c>
    </row>
    <row r="13" spans="2:6" x14ac:dyDescent="0.3">
      <c r="E13" t="s">
        <v>88</v>
      </c>
      <c r="F13" t="s">
        <v>89</v>
      </c>
    </row>
    <row r="15" spans="2:6" x14ac:dyDescent="0.3">
      <c r="B15" t="s">
        <v>90</v>
      </c>
      <c r="E15" t="s">
        <v>91</v>
      </c>
      <c r="F15" t="s">
        <v>92</v>
      </c>
    </row>
    <row r="16" spans="2:6" x14ac:dyDescent="0.3">
      <c r="E16" t="s">
        <v>93</v>
      </c>
      <c r="F16" t="s">
        <v>94</v>
      </c>
    </row>
    <row r="18" spans="2:6" x14ac:dyDescent="0.3">
      <c r="B18" t="s">
        <v>95</v>
      </c>
      <c r="E18" t="s">
        <v>96</v>
      </c>
      <c r="F18" t="s">
        <v>98</v>
      </c>
    </row>
    <row r="19" spans="2:6" x14ac:dyDescent="0.3">
      <c r="E19" t="s">
        <v>75</v>
      </c>
      <c r="F19" t="s">
        <v>76</v>
      </c>
    </row>
    <row r="20" spans="2:6" x14ac:dyDescent="0.3">
      <c r="E20" t="s">
        <v>77</v>
      </c>
      <c r="F20" t="s">
        <v>78</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79998168889431442"/>
  </sheetPr>
  <dimension ref="A1:AT191"/>
  <sheetViews>
    <sheetView zoomScale="90" zoomScaleNormal="90" workbookViewId="0">
      <pane xSplit="2" ySplit="2" topLeftCell="C78" activePane="bottomRight" state="frozen"/>
      <selection pane="topRight" activeCell="C1" sqref="C1"/>
      <selection pane="bottomLeft" activeCell="A3" sqref="A3"/>
      <selection pane="bottomRight" activeCell="P171" sqref="P171"/>
    </sheetView>
  </sheetViews>
  <sheetFormatPr defaultRowHeight="14.4" x14ac:dyDescent="0.3"/>
  <cols>
    <col min="1" max="1" width="12.33203125" style="86" customWidth="1"/>
    <col min="2" max="2" width="28" bestFit="1" customWidth="1"/>
    <col min="3" max="4" width="11.5546875" bestFit="1" customWidth="1"/>
    <col min="5" max="5" width="12.5546875" customWidth="1"/>
    <col min="6" max="6" width="11.5546875" bestFit="1" customWidth="1"/>
    <col min="7" max="7" width="13.5546875" bestFit="1" customWidth="1"/>
    <col min="8" max="8" width="11.5546875" bestFit="1" customWidth="1"/>
    <col min="9" max="11" width="12.44140625" customWidth="1"/>
    <col min="12" max="14" width="11.5546875" bestFit="1" customWidth="1"/>
    <col min="15" max="15" width="15.33203125" style="1" bestFit="1" customWidth="1"/>
    <col min="16" max="16" width="14.5546875" customWidth="1"/>
  </cols>
  <sheetData>
    <row r="1" spans="1:46" ht="30" x14ac:dyDescent="0.45">
      <c r="A1" s="225" t="s">
        <v>180</v>
      </c>
      <c r="C1" s="516" t="s">
        <v>152</v>
      </c>
      <c r="D1" s="517"/>
      <c r="E1" s="517"/>
      <c r="F1" s="517"/>
      <c r="G1" s="517"/>
      <c r="H1" s="517"/>
      <c r="I1" s="517"/>
      <c r="J1" s="517"/>
      <c r="K1" s="517"/>
      <c r="L1" s="517"/>
      <c r="M1" s="517"/>
      <c r="N1" s="518"/>
      <c r="O1" s="102"/>
      <c r="P1" s="227"/>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row>
    <row r="2" spans="1:46" ht="4.5" customHeight="1" thickBot="1" x14ac:dyDescent="1.1499999999999999">
      <c r="C2" s="100"/>
      <c r="D2" s="101"/>
      <c r="E2" s="101"/>
      <c r="F2" s="101"/>
      <c r="G2" s="101"/>
      <c r="H2" s="101"/>
      <c r="I2" s="101"/>
      <c r="J2" s="101"/>
      <c r="K2" s="101"/>
      <c r="L2" s="101"/>
      <c r="M2" s="101"/>
      <c r="N2" s="459"/>
    </row>
    <row r="3" spans="1:46" ht="21.75" customHeight="1" thickBot="1" x14ac:dyDescent="0.35">
      <c r="B3" s="218" t="s">
        <v>36</v>
      </c>
      <c r="C3" s="219">
        <v>44927</v>
      </c>
      <c r="D3" s="219">
        <v>44958</v>
      </c>
      <c r="E3" s="219">
        <v>44986</v>
      </c>
      <c r="F3" s="219">
        <v>45017</v>
      </c>
      <c r="G3" s="219">
        <v>45047</v>
      </c>
      <c r="H3" s="219">
        <v>45078</v>
      </c>
      <c r="I3" s="219">
        <v>45108</v>
      </c>
      <c r="J3" s="219">
        <v>45139</v>
      </c>
      <c r="K3" s="219">
        <v>45170</v>
      </c>
      <c r="L3" s="219">
        <v>45200</v>
      </c>
      <c r="M3" s="219">
        <v>45231</v>
      </c>
      <c r="N3" s="219" t="s">
        <v>238</v>
      </c>
      <c r="O3" s="220" t="s">
        <v>34</v>
      </c>
    </row>
    <row r="4" spans="1:46" ht="15" customHeight="1" x14ac:dyDescent="0.3">
      <c r="A4" s="505" t="s">
        <v>49</v>
      </c>
      <c r="B4" s="11" t="s">
        <v>0</v>
      </c>
      <c r="C4" s="3">
        <v>0</v>
      </c>
      <c r="D4" s="3">
        <v>0</v>
      </c>
      <c r="E4" s="3">
        <v>0</v>
      </c>
      <c r="F4" s="3">
        <v>0</v>
      </c>
      <c r="G4" s="3">
        <v>0</v>
      </c>
      <c r="H4" s="3">
        <v>0</v>
      </c>
      <c r="I4" s="3">
        <v>0</v>
      </c>
      <c r="J4" s="3">
        <v>0</v>
      </c>
      <c r="K4" s="3">
        <v>0</v>
      </c>
      <c r="L4" s="3">
        <v>0</v>
      </c>
      <c r="M4" s="3">
        <v>0</v>
      </c>
      <c r="N4" s="110">
        <v>0</v>
      </c>
      <c r="O4" s="87">
        <f t="shared" ref="O4:O15" si="0">SUM(C4:N4)</f>
        <v>0</v>
      </c>
      <c r="P4" s="227"/>
    </row>
    <row r="5" spans="1:46" x14ac:dyDescent="0.3">
      <c r="A5" s="506"/>
      <c r="B5" s="13" t="s">
        <v>1</v>
      </c>
      <c r="C5" s="3">
        <v>17662.516387939453</v>
      </c>
      <c r="D5" s="3">
        <v>143763.59704589841</v>
      </c>
      <c r="E5" s="3">
        <v>719428.64743041981</v>
      </c>
      <c r="F5" s="3">
        <v>102799.43209838866</v>
      </c>
      <c r="G5" s="3">
        <v>88770.469848632798</v>
      </c>
      <c r="H5" s="3">
        <v>78694.306549072266</v>
      </c>
      <c r="I5" s="3">
        <v>105340.46994018555</v>
      </c>
      <c r="J5" s="3">
        <v>163240.77337646481</v>
      </c>
      <c r="K5" s="3">
        <v>71808.448364257813</v>
      </c>
      <c r="L5" s="3">
        <v>22577.185943603519</v>
      </c>
      <c r="M5" s="3">
        <v>435104.58474731439</v>
      </c>
      <c r="N5" s="110">
        <v>902578.96926879871</v>
      </c>
      <c r="O5" s="87">
        <f t="shared" si="0"/>
        <v>2851769.4010009761</v>
      </c>
    </row>
    <row r="6" spans="1:46" x14ac:dyDescent="0.3">
      <c r="A6" s="506"/>
      <c r="B6" s="11" t="s">
        <v>2</v>
      </c>
      <c r="C6" s="3">
        <v>0</v>
      </c>
      <c r="D6" s="3">
        <v>0</v>
      </c>
      <c r="E6" s="3">
        <v>0</v>
      </c>
      <c r="F6" s="3">
        <v>0</v>
      </c>
      <c r="G6" s="3">
        <v>0</v>
      </c>
      <c r="H6" s="3">
        <v>0</v>
      </c>
      <c r="I6" s="3">
        <v>0</v>
      </c>
      <c r="J6" s="3">
        <v>0</v>
      </c>
      <c r="K6" s="3">
        <v>0</v>
      </c>
      <c r="L6" s="3">
        <v>0</v>
      </c>
      <c r="M6" s="3">
        <v>0</v>
      </c>
      <c r="N6" s="110">
        <v>0</v>
      </c>
      <c r="O6" s="87">
        <f t="shared" si="0"/>
        <v>0</v>
      </c>
    </row>
    <row r="7" spans="1:46" x14ac:dyDescent="0.3">
      <c r="A7" s="506"/>
      <c r="B7" s="11" t="s">
        <v>9</v>
      </c>
      <c r="C7" s="3">
        <v>25702.476196289066</v>
      </c>
      <c r="D7" s="3">
        <v>209204.64440917969</v>
      </c>
      <c r="E7" s="3">
        <v>1046911.8583374023</v>
      </c>
      <c r="F7" s="3">
        <v>149593.63201904297</v>
      </c>
      <c r="G7" s="3">
        <v>128953.49736404419</v>
      </c>
      <c r="H7" s="3">
        <v>114690.52627182007</v>
      </c>
      <c r="I7" s="3">
        <v>152367.10824966431</v>
      </c>
      <c r="J7" s="3">
        <v>235070.58410263062</v>
      </c>
      <c r="K7" s="3">
        <v>103847.09945678711</v>
      </c>
      <c r="L7" s="3">
        <v>31953.488235473636</v>
      </c>
      <c r="M7" s="3">
        <v>630812.69784927368</v>
      </c>
      <c r="N7" s="110">
        <v>1309838.2424125671</v>
      </c>
      <c r="O7" s="87">
        <f t="shared" si="0"/>
        <v>4138945.8549041748</v>
      </c>
    </row>
    <row r="8" spans="1:46" x14ac:dyDescent="0.3">
      <c r="A8" s="506"/>
      <c r="B8" s="13" t="s">
        <v>3</v>
      </c>
      <c r="C8" s="3">
        <v>0</v>
      </c>
      <c r="D8" s="3">
        <v>0</v>
      </c>
      <c r="E8" s="3">
        <v>0</v>
      </c>
      <c r="F8" s="3">
        <v>0</v>
      </c>
      <c r="G8" s="3">
        <v>0</v>
      </c>
      <c r="H8" s="3">
        <v>0</v>
      </c>
      <c r="I8" s="3">
        <v>0</v>
      </c>
      <c r="J8" s="3">
        <v>0</v>
      </c>
      <c r="K8" s="3">
        <v>0</v>
      </c>
      <c r="L8" s="3">
        <v>0</v>
      </c>
      <c r="M8" s="3">
        <v>0</v>
      </c>
      <c r="N8" s="110">
        <v>0</v>
      </c>
      <c r="O8" s="87">
        <f t="shared" si="0"/>
        <v>0</v>
      </c>
    </row>
    <row r="9" spans="1:46" x14ac:dyDescent="0.3">
      <c r="A9" s="506"/>
      <c r="B9" s="11" t="s">
        <v>4</v>
      </c>
      <c r="C9" s="3">
        <v>0</v>
      </c>
      <c r="D9" s="3">
        <v>0</v>
      </c>
      <c r="E9" s="3">
        <v>0</v>
      </c>
      <c r="F9" s="3">
        <v>0</v>
      </c>
      <c r="G9" s="3">
        <v>0</v>
      </c>
      <c r="H9" s="3">
        <v>0</v>
      </c>
      <c r="I9" s="3">
        <v>0</v>
      </c>
      <c r="J9" s="3">
        <v>0</v>
      </c>
      <c r="K9" s="3">
        <v>0</v>
      </c>
      <c r="L9" s="3">
        <v>0</v>
      </c>
      <c r="M9" s="3">
        <v>0</v>
      </c>
      <c r="N9" s="110">
        <v>0</v>
      </c>
      <c r="O9" s="87">
        <f t="shared" si="0"/>
        <v>0</v>
      </c>
    </row>
    <row r="10" spans="1:46" x14ac:dyDescent="0.3">
      <c r="A10" s="506"/>
      <c r="B10" s="11" t="s">
        <v>5</v>
      </c>
      <c r="C10" s="3">
        <v>1684.3748474121094</v>
      </c>
      <c r="D10" s="3">
        <v>5446.1453399658203</v>
      </c>
      <c r="E10" s="3">
        <v>23132.081237792969</v>
      </c>
      <c r="F10" s="3">
        <v>2751.1455841064453</v>
      </c>
      <c r="G10" s="3">
        <v>1908.9581604003906</v>
      </c>
      <c r="H10" s="3">
        <v>5165.4161987304688</v>
      </c>
      <c r="I10" s="3">
        <v>7860.4159545898438</v>
      </c>
      <c r="J10" s="3">
        <v>6176.0411071777344</v>
      </c>
      <c r="K10" s="3">
        <v>4154.7912902832031</v>
      </c>
      <c r="L10" s="3">
        <v>1066.7707366943359</v>
      </c>
      <c r="M10" s="3">
        <v>13330.831726074221</v>
      </c>
      <c r="N10" s="110">
        <v>15787.301666259766</v>
      </c>
      <c r="O10" s="87">
        <f t="shared" si="0"/>
        <v>88464.273849487305</v>
      </c>
    </row>
    <row r="11" spans="1:46" x14ac:dyDescent="0.3">
      <c r="A11" s="506"/>
      <c r="B11" s="11" t="s">
        <v>6</v>
      </c>
      <c r="C11" s="3">
        <v>0</v>
      </c>
      <c r="D11" s="3">
        <v>0</v>
      </c>
      <c r="E11" s="3">
        <v>0</v>
      </c>
      <c r="F11" s="3">
        <v>0</v>
      </c>
      <c r="G11" s="3">
        <v>0</v>
      </c>
      <c r="H11" s="3">
        <v>0</v>
      </c>
      <c r="I11" s="3">
        <v>0</v>
      </c>
      <c r="J11" s="3">
        <v>0</v>
      </c>
      <c r="K11" s="3">
        <v>0</v>
      </c>
      <c r="L11" s="3">
        <v>0</v>
      </c>
      <c r="M11" s="3">
        <v>0</v>
      </c>
      <c r="N11" s="110">
        <v>0</v>
      </c>
      <c r="O11" s="87">
        <f t="shared" si="0"/>
        <v>0</v>
      </c>
    </row>
    <row r="12" spans="1:46" x14ac:dyDescent="0.3">
      <c r="A12" s="506"/>
      <c r="B12" s="11" t="s">
        <v>7</v>
      </c>
      <c r="C12" s="3">
        <v>0</v>
      </c>
      <c r="D12" s="3">
        <v>0</v>
      </c>
      <c r="E12" s="3">
        <v>0</v>
      </c>
      <c r="F12" s="3">
        <v>0</v>
      </c>
      <c r="G12" s="3">
        <v>0</v>
      </c>
      <c r="H12" s="3">
        <v>0</v>
      </c>
      <c r="I12" s="3">
        <v>0</v>
      </c>
      <c r="J12" s="3">
        <v>0</v>
      </c>
      <c r="K12" s="3">
        <v>0</v>
      </c>
      <c r="L12" s="3">
        <v>0</v>
      </c>
      <c r="M12" s="3">
        <v>0</v>
      </c>
      <c r="N12" s="110">
        <v>0</v>
      </c>
      <c r="O12" s="87">
        <f t="shared" si="0"/>
        <v>0</v>
      </c>
    </row>
    <row r="13" spans="1:46" x14ac:dyDescent="0.3">
      <c r="A13" s="506"/>
      <c r="B13" s="11" t="s">
        <v>8</v>
      </c>
      <c r="C13" s="3">
        <v>22761.3623046875</v>
      </c>
      <c r="D13" s="3">
        <v>31865.9072265625</v>
      </c>
      <c r="E13" s="3">
        <v>36418.1796875</v>
      </c>
      <c r="F13" s="3">
        <v>45522.724609375</v>
      </c>
      <c r="G13" s="3">
        <v>27313.634765625</v>
      </c>
      <c r="H13" s="3">
        <v>11380.68115234375</v>
      </c>
      <c r="I13" s="3">
        <v>34142.04345703125</v>
      </c>
      <c r="J13" s="3">
        <v>34142.04345703125</v>
      </c>
      <c r="K13" s="3">
        <v>34142.04345703125</v>
      </c>
      <c r="L13" s="3">
        <v>18209.08984375</v>
      </c>
      <c r="M13" s="3">
        <v>45522.724609375</v>
      </c>
      <c r="N13" s="110">
        <v>154777.263671875</v>
      </c>
      <c r="O13" s="87">
        <f t="shared" si="0"/>
        <v>496197.6982421875</v>
      </c>
    </row>
    <row r="14" spans="1:46" ht="15" thickBot="1" x14ac:dyDescent="0.35">
      <c r="A14" s="507"/>
      <c r="B14" s="221" t="s">
        <v>42</v>
      </c>
      <c r="C14" s="3">
        <v>0</v>
      </c>
      <c r="D14" s="3">
        <v>0</v>
      </c>
      <c r="E14" s="3">
        <v>0</v>
      </c>
      <c r="F14" s="3">
        <v>0</v>
      </c>
      <c r="G14" s="3">
        <v>0</v>
      </c>
      <c r="H14" s="3">
        <v>0</v>
      </c>
      <c r="I14" s="3">
        <v>0</v>
      </c>
      <c r="J14" s="3">
        <v>0</v>
      </c>
      <c r="K14" s="3">
        <v>0</v>
      </c>
      <c r="L14" s="3">
        <v>0</v>
      </c>
      <c r="M14" s="3">
        <v>0</v>
      </c>
      <c r="N14" s="110">
        <v>0</v>
      </c>
      <c r="O14" s="87">
        <f t="shared" si="0"/>
        <v>0</v>
      </c>
    </row>
    <row r="15" spans="1:46" ht="21.6" thickBot="1" x14ac:dyDescent="0.45">
      <c r="A15" s="89"/>
      <c r="B15" s="222" t="s">
        <v>43</v>
      </c>
      <c r="C15" s="223">
        <f t="shared" ref="C15:N15" si="1">SUM(C4:C14)</f>
        <v>67810.729736328125</v>
      </c>
      <c r="D15" s="223">
        <f t="shared" si="1"/>
        <v>390280.29402160645</v>
      </c>
      <c r="E15" s="223">
        <f t="shared" si="1"/>
        <v>1825890.7666931152</v>
      </c>
      <c r="F15" s="223">
        <f t="shared" si="1"/>
        <v>300666.93431091309</v>
      </c>
      <c r="G15" s="223">
        <f t="shared" si="1"/>
        <v>246946.56013870239</v>
      </c>
      <c r="H15" s="223">
        <f t="shared" si="1"/>
        <v>209930.93017196655</v>
      </c>
      <c r="I15" s="223">
        <f t="shared" si="1"/>
        <v>299710.03760147095</v>
      </c>
      <c r="J15" s="223">
        <f t="shared" si="1"/>
        <v>438629.44204330444</v>
      </c>
      <c r="K15" s="223">
        <f t="shared" si="1"/>
        <v>213952.38256835938</v>
      </c>
      <c r="L15" s="224">
        <f t="shared" si="1"/>
        <v>73806.534759521484</v>
      </c>
      <c r="M15" s="224">
        <f t="shared" si="1"/>
        <v>1124770.8389320374</v>
      </c>
      <c r="N15" s="460">
        <f t="shared" si="1"/>
        <v>2382981.7770195007</v>
      </c>
      <c r="O15" s="90">
        <f t="shared" si="0"/>
        <v>7575377.2279968262</v>
      </c>
    </row>
    <row r="16" spans="1:46" ht="21.6" thickBot="1" x14ac:dyDescent="0.45">
      <c r="A16" s="89"/>
      <c r="F16" s="88">
        <v>0</v>
      </c>
    </row>
    <row r="17" spans="1:16" ht="21.6" thickBot="1" x14ac:dyDescent="0.45">
      <c r="A17" s="89"/>
      <c r="B17" s="218" t="s">
        <v>36</v>
      </c>
      <c r="C17" s="219">
        <f>C$3</f>
        <v>44927</v>
      </c>
      <c r="D17" s="219">
        <f t="shared" ref="D17:N17" si="2">D$3</f>
        <v>44958</v>
      </c>
      <c r="E17" s="219">
        <f t="shared" si="2"/>
        <v>44986</v>
      </c>
      <c r="F17" s="219">
        <f t="shared" si="2"/>
        <v>45017</v>
      </c>
      <c r="G17" s="219">
        <f t="shared" si="2"/>
        <v>45047</v>
      </c>
      <c r="H17" s="219">
        <f t="shared" si="2"/>
        <v>45078</v>
      </c>
      <c r="I17" s="219">
        <f t="shared" si="2"/>
        <v>45108</v>
      </c>
      <c r="J17" s="219">
        <f t="shared" si="2"/>
        <v>45139</v>
      </c>
      <c r="K17" s="219">
        <f t="shared" si="2"/>
        <v>45170</v>
      </c>
      <c r="L17" s="219">
        <f t="shared" si="2"/>
        <v>45200</v>
      </c>
      <c r="M17" s="219">
        <f t="shared" si="2"/>
        <v>45231</v>
      </c>
      <c r="N17" s="219" t="str">
        <f t="shared" si="2"/>
        <v>Dec-23 +</v>
      </c>
      <c r="O17" s="220" t="s">
        <v>34</v>
      </c>
    </row>
    <row r="18" spans="1:16" x14ac:dyDescent="0.3">
      <c r="A18" s="505" t="s">
        <v>48</v>
      </c>
      <c r="B18" s="11" t="s">
        <v>0</v>
      </c>
      <c r="C18" s="88">
        <v>0</v>
      </c>
      <c r="D18" s="88">
        <v>0</v>
      </c>
      <c r="E18" s="88">
        <v>0</v>
      </c>
      <c r="F18" s="88">
        <v>0</v>
      </c>
      <c r="G18" s="88">
        <v>0</v>
      </c>
      <c r="H18" s="88">
        <v>0</v>
      </c>
      <c r="I18" s="88">
        <v>0</v>
      </c>
      <c r="J18" s="88">
        <v>0</v>
      </c>
      <c r="K18" s="88">
        <v>0</v>
      </c>
      <c r="L18" s="466">
        <v>0</v>
      </c>
      <c r="M18" s="466">
        <v>0</v>
      </c>
      <c r="N18" s="466">
        <v>0</v>
      </c>
      <c r="O18" s="87">
        <f t="shared" ref="O18:O29" si="3">SUM(C18:N18)</f>
        <v>0</v>
      </c>
      <c r="P18" s="227"/>
    </row>
    <row r="19" spans="1:16" x14ac:dyDescent="0.3">
      <c r="A19" s="506"/>
      <c r="B19" s="13" t="s">
        <v>1</v>
      </c>
      <c r="C19" s="3">
        <v>0</v>
      </c>
      <c r="D19" s="3">
        <v>905553.4418824953</v>
      </c>
      <c r="E19" s="3">
        <v>1083693.1451087189</v>
      </c>
      <c r="F19" s="3">
        <v>1254381.797751568</v>
      </c>
      <c r="G19" s="3">
        <v>1533082.010269244</v>
      </c>
      <c r="H19" s="3">
        <v>1346016.5938398046</v>
      </c>
      <c r="I19" s="3">
        <v>2818386.8838251377</v>
      </c>
      <c r="J19" s="3">
        <v>1939715.1231436129</v>
      </c>
      <c r="K19" s="3">
        <v>2379719.4751162864</v>
      </c>
      <c r="L19" s="111">
        <v>2002462.920304067</v>
      </c>
      <c r="M19" s="111">
        <v>1007389.4613551423</v>
      </c>
      <c r="N19" s="111">
        <v>3305461.4685556567</v>
      </c>
      <c r="O19" s="87">
        <f t="shared" si="3"/>
        <v>19575862.321151733</v>
      </c>
    </row>
    <row r="20" spans="1:16" ht="14.7" customHeight="1" x14ac:dyDescent="0.3">
      <c r="A20" s="506"/>
      <c r="B20" s="11" t="s">
        <v>2</v>
      </c>
      <c r="C20" s="3">
        <v>0</v>
      </c>
      <c r="D20" s="3">
        <v>0</v>
      </c>
      <c r="E20" s="3">
        <v>0</v>
      </c>
      <c r="F20" s="3">
        <v>0</v>
      </c>
      <c r="G20" s="3">
        <v>0</v>
      </c>
      <c r="H20" s="3">
        <v>0</v>
      </c>
      <c r="I20" s="3">
        <v>0</v>
      </c>
      <c r="J20" s="3">
        <v>0</v>
      </c>
      <c r="K20" s="3">
        <v>0</v>
      </c>
      <c r="L20" s="111">
        <v>0</v>
      </c>
      <c r="M20" s="111">
        <v>0</v>
      </c>
      <c r="N20" s="111">
        <v>0</v>
      </c>
      <c r="O20" s="87">
        <f t="shared" si="3"/>
        <v>0</v>
      </c>
    </row>
    <row r="21" spans="1:16" x14ac:dyDescent="0.3">
      <c r="A21" s="506"/>
      <c r="B21" s="11" t="s">
        <v>9</v>
      </c>
      <c r="C21" s="3">
        <v>0</v>
      </c>
      <c r="D21" s="3">
        <v>453679.57376080012</v>
      </c>
      <c r="E21" s="3">
        <v>622651.53019569977</v>
      </c>
      <c r="F21" s="3">
        <v>632704.82271213294</v>
      </c>
      <c r="G21" s="3">
        <v>803954.13316903217</v>
      </c>
      <c r="H21" s="3">
        <v>629533.01602248976</v>
      </c>
      <c r="I21" s="3">
        <v>1475747.9413402255</v>
      </c>
      <c r="J21" s="3">
        <v>1231483.6766737155</v>
      </c>
      <c r="K21" s="3">
        <v>1094855.2977163899</v>
      </c>
      <c r="L21" s="111">
        <v>1010151.7845449359</v>
      </c>
      <c r="M21" s="111">
        <v>505638.32149188372</v>
      </c>
      <c r="N21" s="111">
        <v>1959963.9003776088</v>
      </c>
      <c r="O21" s="87">
        <f t="shared" si="3"/>
        <v>10420363.998004915</v>
      </c>
    </row>
    <row r="22" spans="1:16" x14ac:dyDescent="0.3">
      <c r="A22" s="506"/>
      <c r="B22" s="13" t="s">
        <v>3</v>
      </c>
      <c r="C22" s="3">
        <v>0</v>
      </c>
      <c r="D22" s="3">
        <v>0</v>
      </c>
      <c r="E22" s="3">
        <v>0</v>
      </c>
      <c r="F22" s="3">
        <v>0</v>
      </c>
      <c r="G22" s="3">
        <v>0</v>
      </c>
      <c r="H22" s="3">
        <v>0</v>
      </c>
      <c r="I22" s="3">
        <v>0</v>
      </c>
      <c r="J22" s="3">
        <v>0</v>
      </c>
      <c r="K22" s="3">
        <v>0</v>
      </c>
      <c r="L22" s="111">
        <v>0</v>
      </c>
      <c r="M22" s="111">
        <v>0</v>
      </c>
      <c r="N22" s="111">
        <v>0</v>
      </c>
      <c r="O22" s="87">
        <f t="shared" si="3"/>
        <v>0</v>
      </c>
    </row>
    <row r="23" spans="1:16" x14ac:dyDescent="0.3">
      <c r="A23" s="506"/>
      <c r="B23" s="11" t="s">
        <v>4</v>
      </c>
      <c r="C23" s="3">
        <v>0</v>
      </c>
      <c r="D23" s="3">
        <v>0</v>
      </c>
      <c r="E23" s="3">
        <v>0</v>
      </c>
      <c r="F23" s="3">
        <v>0</v>
      </c>
      <c r="G23" s="3">
        <v>0</v>
      </c>
      <c r="H23" s="3">
        <v>0</v>
      </c>
      <c r="I23" s="3">
        <v>0</v>
      </c>
      <c r="J23" s="3">
        <v>0</v>
      </c>
      <c r="K23" s="3">
        <v>0</v>
      </c>
      <c r="L23" s="111">
        <v>0</v>
      </c>
      <c r="M23" s="111">
        <v>0</v>
      </c>
      <c r="N23" s="111">
        <v>0</v>
      </c>
      <c r="O23" s="87">
        <f t="shared" si="3"/>
        <v>0</v>
      </c>
    </row>
    <row r="24" spans="1:16" x14ac:dyDescent="0.3">
      <c r="A24" s="506"/>
      <c r="B24" s="11" t="s">
        <v>5</v>
      </c>
      <c r="C24" s="3">
        <v>0</v>
      </c>
      <c r="D24" s="3">
        <v>0</v>
      </c>
      <c r="E24" s="3">
        <v>0</v>
      </c>
      <c r="F24" s="3">
        <v>0</v>
      </c>
      <c r="G24" s="3">
        <v>0</v>
      </c>
      <c r="H24" s="3">
        <v>0</v>
      </c>
      <c r="I24" s="3">
        <v>0</v>
      </c>
      <c r="J24" s="3">
        <v>0</v>
      </c>
      <c r="K24" s="3">
        <v>0</v>
      </c>
      <c r="L24" s="111">
        <v>0</v>
      </c>
      <c r="M24" s="111">
        <v>0</v>
      </c>
      <c r="N24" s="111">
        <v>0</v>
      </c>
      <c r="O24" s="87">
        <f t="shared" si="3"/>
        <v>0</v>
      </c>
    </row>
    <row r="25" spans="1:16" x14ac:dyDescent="0.3">
      <c r="A25" s="506"/>
      <c r="B25" s="11" t="s">
        <v>6</v>
      </c>
      <c r="C25" s="3">
        <v>0</v>
      </c>
      <c r="D25" s="3">
        <v>0</v>
      </c>
      <c r="E25" s="3">
        <v>0</v>
      </c>
      <c r="F25" s="3">
        <v>0</v>
      </c>
      <c r="G25" s="3">
        <v>0</v>
      </c>
      <c r="H25" s="3">
        <v>0</v>
      </c>
      <c r="I25" s="3">
        <v>0</v>
      </c>
      <c r="J25" s="3">
        <v>0</v>
      </c>
      <c r="K25" s="3">
        <v>0</v>
      </c>
      <c r="L25" s="111">
        <v>0</v>
      </c>
      <c r="M25" s="111">
        <v>0</v>
      </c>
      <c r="N25" s="111">
        <v>0</v>
      </c>
      <c r="O25" s="87">
        <f t="shared" si="3"/>
        <v>0</v>
      </c>
    </row>
    <row r="26" spans="1:16" x14ac:dyDescent="0.3">
      <c r="A26" s="506"/>
      <c r="B26" s="11" t="s">
        <v>7</v>
      </c>
      <c r="C26" s="3">
        <v>0</v>
      </c>
      <c r="D26" s="3">
        <v>0</v>
      </c>
      <c r="E26" s="3">
        <v>0</v>
      </c>
      <c r="F26" s="3">
        <v>0</v>
      </c>
      <c r="G26" s="3">
        <v>0</v>
      </c>
      <c r="H26" s="3">
        <v>0</v>
      </c>
      <c r="I26" s="3">
        <v>0</v>
      </c>
      <c r="J26" s="3">
        <v>0</v>
      </c>
      <c r="K26" s="3">
        <v>0</v>
      </c>
      <c r="L26" s="111">
        <v>0</v>
      </c>
      <c r="M26" s="111">
        <v>0</v>
      </c>
      <c r="N26" s="111">
        <v>0</v>
      </c>
      <c r="O26" s="87">
        <f t="shared" si="3"/>
        <v>0</v>
      </c>
    </row>
    <row r="27" spans="1:16" x14ac:dyDescent="0.3">
      <c r="A27" s="506"/>
      <c r="B27" s="11" t="s">
        <v>8</v>
      </c>
      <c r="C27" s="3">
        <v>0</v>
      </c>
      <c r="D27" s="3">
        <v>0</v>
      </c>
      <c r="E27" s="3">
        <v>0</v>
      </c>
      <c r="F27" s="3">
        <v>0</v>
      </c>
      <c r="G27" s="3">
        <v>0</v>
      </c>
      <c r="H27" s="3">
        <v>0</v>
      </c>
      <c r="I27" s="3">
        <v>0</v>
      </c>
      <c r="J27" s="3">
        <v>0</v>
      </c>
      <c r="K27" s="3">
        <v>0</v>
      </c>
      <c r="L27" s="111">
        <v>0</v>
      </c>
      <c r="M27" s="111">
        <v>0</v>
      </c>
      <c r="N27" s="111">
        <v>0</v>
      </c>
      <c r="O27" s="87">
        <f t="shared" si="3"/>
        <v>0</v>
      </c>
    </row>
    <row r="28" spans="1:16" ht="15" thickBot="1" x14ac:dyDescent="0.35">
      <c r="A28" s="507"/>
      <c r="B28" s="221" t="s">
        <v>42</v>
      </c>
      <c r="C28" s="467">
        <v>0</v>
      </c>
      <c r="D28" s="467">
        <v>0</v>
      </c>
      <c r="E28" s="467">
        <v>0</v>
      </c>
      <c r="F28" s="467">
        <v>0</v>
      </c>
      <c r="G28" s="467">
        <v>0</v>
      </c>
      <c r="H28" s="467">
        <v>0</v>
      </c>
      <c r="I28" s="467">
        <v>0</v>
      </c>
      <c r="J28" s="467">
        <v>0</v>
      </c>
      <c r="K28" s="467">
        <v>0</v>
      </c>
      <c r="L28" s="468">
        <v>0</v>
      </c>
      <c r="M28" s="468">
        <v>0</v>
      </c>
      <c r="N28" s="468">
        <v>0</v>
      </c>
      <c r="O28" s="87">
        <f t="shared" si="3"/>
        <v>0</v>
      </c>
    </row>
    <row r="29" spans="1:16" ht="21.6" thickBot="1" x14ac:dyDescent="0.45">
      <c r="A29" s="89"/>
      <c r="B29" s="222" t="s">
        <v>43</v>
      </c>
      <c r="C29" s="223">
        <f t="shared" ref="C29:N29" si="4">SUM(C18:C28)</f>
        <v>0</v>
      </c>
      <c r="D29" s="223">
        <f t="shared" si="4"/>
        <v>1359233.0156432954</v>
      </c>
      <c r="E29" s="223">
        <f t="shared" si="4"/>
        <v>1706344.6753044187</v>
      </c>
      <c r="F29" s="223">
        <f t="shared" si="4"/>
        <v>1887086.620463701</v>
      </c>
      <c r="G29" s="223">
        <f t="shared" si="4"/>
        <v>2337036.1434382759</v>
      </c>
      <c r="H29" s="223">
        <f t="shared" si="4"/>
        <v>1975549.6098622945</v>
      </c>
      <c r="I29" s="223">
        <f t="shared" si="4"/>
        <v>4294134.825165363</v>
      </c>
      <c r="J29" s="223">
        <f t="shared" si="4"/>
        <v>3171198.7998173283</v>
      </c>
      <c r="K29" s="223">
        <f t="shared" si="4"/>
        <v>3474574.7728326763</v>
      </c>
      <c r="L29" s="224">
        <f t="shared" si="4"/>
        <v>3012614.7048490029</v>
      </c>
      <c r="M29" s="224">
        <f t="shared" si="4"/>
        <v>1513027.7828470259</v>
      </c>
      <c r="N29" s="460">
        <f t="shared" si="4"/>
        <v>5265425.368933266</v>
      </c>
      <c r="O29" s="90">
        <f t="shared" si="3"/>
        <v>29996226.319156647</v>
      </c>
    </row>
    <row r="30" spans="1:16" ht="21.6" thickBot="1" x14ac:dyDescent="0.45">
      <c r="A30" s="89"/>
      <c r="F30" s="88">
        <v>0</v>
      </c>
    </row>
    <row r="31" spans="1:16" ht="21.6" thickBot="1" x14ac:dyDescent="0.45">
      <c r="A31" s="89"/>
      <c r="B31" s="218" t="s">
        <v>36</v>
      </c>
      <c r="C31" s="219">
        <f>C$3</f>
        <v>44927</v>
      </c>
      <c r="D31" s="219">
        <f t="shared" ref="D31:N31" si="5">D$3</f>
        <v>44958</v>
      </c>
      <c r="E31" s="219">
        <f t="shared" si="5"/>
        <v>44986</v>
      </c>
      <c r="F31" s="219">
        <f t="shared" si="5"/>
        <v>45017</v>
      </c>
      <c r="G31" s="219">
        <f t="shared" si="5"/>
        <v>45047</v>
      </c>
      <c r="H31" s="219">
        <f t="shared" si="5"/>
        <v>45078</v>
      </c>
      <c r="I31" s="219">
        <f t="shared" si="5"/>
        <v>45108</v>
      </c>
      <c r="J31" s="219">
        <f t="shared" si="5"/>
        <v>45139</v>
      </c>
      <c r="K31" s="219">
        <f t="shared" si="5"/>
        <v>45170</v>
      </c>
      <c r="L31" s="219">
        <f t="shared" si="5"/>
        <v>45200</v>
      </c>
      <c r="M31" s="219">
        <f t="shared" si="5"/>
        <v>45231</v>
      </c>
      <c r="N31" s="219" t="str">
        <f t="shared" si="5"/>
        <v>Dec-23 +</v>
      </c>
      <c r="O31" s="220" t="s">
        <v>34</v>
      </c>
    </row>
    <row r="32" spans="1:16" ht="14.7" customHeight="1" x14ac:dyDescent="0.3">
      <c r="A32" s="508" t="s">
        <v>229</v>
      </c>
      <c r="B32" s="11" t="s">
        <v>0</v>
      </c>
      <c r="C32" s="3">
        <v>0</v>
      </c>
      <c r="D32" s="3">
        <v>0</v>
      </c>
      <c r="E32" s="3">
        <v>0</v>
      </c>
      <c r="F32" s="3">
        <v>0</v>
      </c>
      <c r="G32" s="3">
        <v>0</v>
      </c>
      <c r="H32" s="3">
        <v>0</v>
      </c>
      <c r="I32" s="3">
        <v>0</v>
      </c>
      <c r="J32" s="3">
        <v>0</v>
      </c>
      <c r="K32" s="3">
        <v>0</v>
      </c>
      <c r="L32" s="3">
        <v>0</v>
      </c>
      <c r="M32" s="3">
        <v>0</v>
      </c>
      <c r="N32" s="110">
        <v>0</v>
      </c>
      <c r="O32" s="87">
        <f t="shared" ref="O32:O43" si="6">SUM(C32:N32)</f>
        <v>0</v>
      </c>
      <c r="P32" s="227"/>
    </row>
    <row r="33" spans="1:16" x14ac:dyDescent="0.3">
      <c r="A33" s="509"/>
      <c r="B33" s="13" t="s">
        <v>1</v>
      </c>
      <c r="C33" s="3">
        <v>0</v>
      </c>
      <c r="D33" s="3">
        <v>0</v>
      </c>
      <c r="E33" s="3">
        <v>0</v>
      </c>
      <c r="F33" s="3">
        <v>0</v>
      </c>
      <c r="G33" s="3">
        <v>0</v>
      </c>
      <c r="H33" s="3">
        <v>0</v>
      </c>
      <c r="I33" s="3">
        <v>0</v>
      </c>
      <c r="J33" s="3">
        <v>0</v>
      </c>
      <c r="K33" s="3">
        <v>0</v>
      </c>
      <c r="L33" s="3">
        <v>0</v>
      </c>
      <c r="M33" s="3">
        <v>0</v>
      </c>
      <c r="N33" s="110">
        <v>0</v>
      </c>
      <c r="O33" s="87">
        <f t="shared" si="6"/>
        <v>0</v>
      </c>
    </row>
    <row r="34" spans="1:16" x14ac:dyDescent="0.3">
      <c r="A34" s="509"/>
      <c r="B34" s="11" t="s">
        <v>2</v>
      </c>
      <c r="C34" s="3">
        <v>0</v>
      </c>
      <c r="D34" s="3">
        <v>0</v>
      </c>
      <c r="E34" s="3">
        <v>0</v>
      </c>
      <c r="F34" s="3">
        <v>0</v>
      </c>
      <c r="G34" s="3">
        <v>0</v>
      </c>
      <c r="H34" s="3">
        <v>0</v>
      </c>
      <c r="I34" s="3">
        <v>0</v>
      </c>
      <c r="J34" s="3">
        <v>0</v>
      </c>
      <c r="K34" s="3">
        <v>0</v>
      </c>
      <c r="L34" s="3">
        <v>0</v>
      </c>
      <c r="M34" s="3">
        <v>0</v>
      </c>
      <c r="N34" s="110">
        <v>0</v>
      </c>
      <c r="O34" s="87">
        <f t="shared" si="6"/>
        <v>0</v>
      </c>
    </row>
    <row r="35" spans="1:16" x14ac:dyDescent="0.3">
      <c r="A35" s="509"/>
      <c r="B35" s="11" t="s">
        <v>9</v>
      </c>
      <c r="C35" s="3">
        <v>0</v>
      </c>
      <c r="D35" s="3">
        <v>0</v>
      </c>
      <c r="E35" s="3">
        <v>0</v>
      </c>
      <c r="F35" s="3">
        <v>0</v>
      </c>
      <c r="G35" s="3">
        <v>0</v>
      </c>
      <c r="H35" s="3">
        <v>0</v>
      </c>
      <c r="I35" s="3">
        <v>0</v>
      </c>
      <c r="J35" s="3">
        <v>0</v>
      </c>
      <c r="K35" s="3">
        <v>0</v>
      </c>
      <c r="L35" s="3">
        <v>0</v>
      </c>
      <c r="M35" s="3">
        <v>0</v>
      </c>
      <c r="N35" s="110">
        <v>0</v>
      </c>
      <c r="O35" s="87">
        <f t="shared" si="6"/>
        <v>0</v>
      </c>
    </row>
    <row r="36" spans="1:16" x14ac:dyDescent="0.3">
      <c r="A36" s="509"/>
      <c r="B36" s="13" t="s">
        <v>3</v>
      </c>
      <c r="C36" s="3">
        <v>0</v>
      </c>
      <c r="D36" s="3">
        <v>0</v>
      </c>
      <c r="E36" s="3">
        <v>0</v>
      </c>
      <c r="F36" s="3">
        <v>0</v>
      </c>
      <c r="G36" s="3">
        <v>0</v>
      </c>
      <c r="H36" s="3">
        <v>0</v>
      </c>
      <c r="I36" s="3">
        <v>0</v>
      </c>
      <c r="J36" s="3">
        <v>0</v>
      </c>
      <c r="K36" s="3">
        <v>0</v>
      </c>
      <c r="L36" s="3">
        <v>0</v>
      </c>
      <c r="M36" s="3">
        <v>0</v>
      </c>
      <c r="N36" s="110">
        <v>0</v>
      </c>
      <c r="O36" s="87">
        <f t="shared" si="6"/>
        <v>0</v>
      </c>
    </row>
    <row r="37" spans="1:16" x14ac:dyDescent="0.3">
      <c r="A37" s="509"/>
      <c r="B37" s="11" t="s">
        <v>4</v>
      </c>
      <c r="C37" s="3">
        <v>0</v>
      </c>
      <c r="D37" s="3">
        <v>196008.46136550681</v>
      </c>
      <c r="E37" s="3">
        <v>238406.88352263934</v>
      </c>
      <c r="F37" s="3">
        <v>3258061.9519181475</v>
      </c>
      <c r="G37" s="3">
        <v>2950917.006227063</v>
      </c>
      <c r="H37" s="3">
        <v>4529819.4657732528</v>
      </c>
      <c r="I37" s="3">
        <v>980064.68029265385</v>
      </c>
      <c r="J37" s="3">
        <v>298181.5043619739</v>
      </c>
      <c r="K37" s="3">
        <v>624671.83863380423</v>
      </c>
      <c r="L37" s="3">
        <v>286859.50723030616</v>
      </c>
      <c r="M37" s="3">
        <v>222156.50081490251</v>
      </c>
      <c r="N37" s="110">
        <v>2436665.4236793304</v>
      </c>
      <c r="O37" s="87">
        <f t="shared" si="6"/>
        <v>16021813.22381958</v>
      </c>
    </row>
    <row r="38" spans="1:16" x14ac:dyDescent="0.3">
      <c r="A38" s="509"/>
      <c r="B38" s="11" t="s">
        <v>5</v>
      </c>
      <c r="C38" s="3">
        <v>0</v>
      </c>
      <c r="D38" s="3">
        <v>0</v>
      </c>
      <c r="E38" s="3">
        <v>0</v>
      </c>
      <c r="F38" s="3">
        <v>0</v>
      </c>
      <c r="G38" s="3">
        <v>0</v>
      </c>
      <c r="H38" s="3">
        <v>0</v>
      </c>
      <c r="I38" s="3">
        <v>0</v>
      </c>
      <c r="J38" s="3">
        <v>0</v>
      </c>
      <c r="K38" s="3">
        <v>0</v>
      </c>
      <c r="L38" s="3">
        <v>0</v>
      </c>
      <c r="M38" s="3">
        <v>0</v>
      </c>
      <c r="N38" s="110">
        <v>0</v>
      </c>
      <c r="O38" s="87">
        <f t="shared" si="6"/>
        <v>0</v>
      </c>
    </row>
    <row r="39" spans="1:16" x14ac:dyDescent="0.3">
      <c r="A39" s="509"/>
      <c r="B39" s="11" t="s">
        <v>6</v>
      </c>
      <c r="C39" s="3">
        <v>0</v>
      </c>
      <c r="D39" s="3">
        <v>0</v>
      </c>
      <c r="E39" s="3">
        <v>0</v>
      </c>
      <c r="F39" s="3">
        <v>0</v>
      </c>
      <c r="G39" s="3">
        <v>0</v>
      </c>
      <c r="H39" s="3">
        <v>0</v>
      </c>
      <c r="I39" s="3">
        <v>0</v>
      </c>
      <c r="J39" s="3">
        <v>0</v>
      </c>
      <c r="K39" s="3">
        <v>0</v>
      </c>
      <c r="L39" s="3">
        <v>0</v>
      </c>
      <c r="M39" s="3">
        <v>0</v>
      </c>
      <c r="N39" s="110">
        <v>0</v>
      </c>
      <c r="O39" s="87">
        <f t="shared" si="6"/>
        <v>0</v>
      </c>
    </row>
    <row r="40" spans="1:16" x14ac:dyDescent="0.3">
      <c r="A40" s="509"/>
      <c r="B40" s="11" t="s">
        <v>7</v>
      </c>
      <c r="C40" s="3">
        <v>0</v>
      </c>
      <c r="D40" s="3">
        <v>0</v>
      </c>
      <c r="E40" s="3">
        <v>0</v>
      </c>
      <c r="F40" s="3">
        <v>0</v>
      </c>
      <c r="G40" s="3">
        <v>0</v>
      </c>
      <c r="H40" s="3">
        <v>0</v>
      </c>
      <c r="I40" s="3">
        <v>0</v>
      </c>
      <c r="J40" s="3">
        <v>0</v>
      </c>
      <c r="K40" s="3">
        <v>0</v>
      </c>
      <c r="L40" s="3">
        <v>0</v>
      </c>
      <c r="M40" s="3">
        <v>0</v>
      </c>
      <c r="N40" s="110">
        <v>0</v>
      </c>
      <c r="O40" s="87">
        <f t="shared" si="6"/>
        <v>0</v>
      </c>
    </row>
    <row r="41" spans="1:16" x14ac:dyDescent="0.3">
      <c r="A41" s="509"/>
      <c r="B41" s="11" t="s">
        <v>8</v>
      </c>
      <c r="C41" s="3">
        <v>0</v>
      </c>
      <c r="D41" s="3">
        <v>0</v>
      </c>
      <c r="E41" s="3">
        <v>0</v>
      </c>
      <c r="F41" s="3">
        <v>0</v>
      </c>
      <c r="G41" s="3">
        <v>0</v>
      </c>
      <c r="H41" s="3">
        <v>0</v>
      </c>
      <c r="I41" s="3">
        <v>0</v>
      </c>
      <c r="J41" s="3">
        <v>0</v>
      </c>
      <c r="K41" s="3">
        <v>0</v>
      </c>
      <c r="L41" s="3">
        <v>0</v>
      </c>
      <c r="M41" s="3">
        <v>0</v>
      </c>
      <c r="N41" s="110">
        <v>0</v>
      </c>
      <c r="O41" s="87">
        <f t="shared" si="6"/>
        <v>0</v>
      </c>
    </row>
    <row r="42" spans="1:16" ht="15" thickBot="1" x14ac:dyDescent="0.35">
      <c r="A42" s="510"/>
      <c r="B42" s="221" t="s">
        <v>42</v>
      </c>
      <c r="C42" s="3">
        <v>0</v>
      </c>
      <c r="D42" s="3">
        <v>0</v>
      </c>
      <c r="E42" s="3">
        <v>0</v>
      </c>
      <c r="F42" s="3">
        <v>0</v>
      </c>
      <c r="G42" s="3">
        <v>0</v>
      </c>
      <c r="H42" s="3">
        <v>0</v>
      </c>
      <c r="I42" s="3">
        <v>0</v>
      </c>
      <c r="J42" s="3">
        <v>0</v>
      </c>
      <c r="K42" s="3">
        <v>0</v>
      </c>
      <c r="L42" s="3">
        <v>0</v>
      </c>
      <c r="M42" s="3">
        <v>0</v>
      </c>
      <c r="N42" s="110">
        <v>0</v>
      </c>
      <c r="O42" s="87">
        <f t="shared" si="6"/>
        <v>0</v>
      </c>
    </row>
    <row r="43" spans="1:16" ht="21.6" thickBot="1" x14ac:dyDescent="0.45">
      <c r="A43" s="89"/>
      <c r="B43" s="222" t="s">
        <v>43</v>
      </c>
      <c r="C43" s="223">
        <f t="shared" ref="C43:N43" si="7">SUM(C32:C42)</f>
        <v>0</v>
      </c>
      <c r="D43" s="223">
        <f t="shared" si="7"/>
        <v>196008.46136550681</v>
      </c>
      <c r="E43" s="223">
        <f t="shared" si="7"/>
        <v>238406.88352263934</v>
      </c>
      <c r="F43" s="223">
        <f t="shared" si="7"/>
        <v>3258061.9519181475</v>
      </c>
      <c r="G43" s="223">
        <f t="shared" si="7"/>
        <v>2950917.006227063</v>
      </c>
      <c r="H43" s="223">
        <f t="shared" si="7"/>
        <v>4529819.4657732528</v>
      </c>
      <c r="I43" s="223">
        <f t="shared" si="7"/>
        <v>980064.68029265385</v>
      </c>
      <c r="J43" s="223">
        <f t="shared" si="7"/>
        <v>298181.5043619739</v>
      </c>
      <c r="K43" s="223">
        <f t="shared" si="7"/>
        <v>624671.83863380423</v>
      </c>
      <c r="L43" s="224">
        <f t="shared" si="7"/>
        <v>286859.50723030616</v>
      </c>
      <c r="M43" s="224">
        <f t="shared" si="7"/>
        <v>222156.50081490251</v>
      </c>
      <c r="N43" s="460">
        <f t="shared" si="7"/>
        <v>2436665.4236793304</v>
      </c>
      <c r="O43" s="90">
        <f t="shared" si="6"/>
        <v>16021813.22381958</v>
      </c>
    </row>
    <row r="44" spans="1:16" ht="21.6" thickBot="1" x14ac:dyDescent="0.45">
      <c r="A44" s="89"/>
      <c r="F44" s="88">
        <v>0</v>
      </c>
    </row>
    <row r="45" spans="1:16" ht="21.6" thickBot="1" x14ac:dyDescent="0.45">
      <c r="A45" s="89"/>
      <c r="B45" s="218" t="s">
        <v>36</v>
      </c>
      <c r="C45" s="219">
        <f>C$3</f>
        <v>44927</v>
      </c>
      <c r="D45" s="219">
        <f t="shared" ref="D45:N45" si="8">D$3</f>
        <v>44958</v>
      </c>
      <c r="E45" s="219">
        <f t="shared" si="8"/>
        <v>44986</v>
      </c>
      <c r="F45" s="219">
        <f t="shared" si="8"/>
        <v>45017</v>
      </c>
      <c r="G45" s="219">
        <f t="shared" si="8"/>
        <v>45047</v>
      </c>
      <c r="H45" s="219">
        <f t="shared" si="8"/>
        <v>45078</v>
      </c>
      <c r="I45" s="219">
        <f t="shared" si="8"/>
        <v>45108</v>
      </c>
      <c r="J45" s="219">
        <f t="shared" si="8"/>
        <v>45139</v>
      </c>
      <c r="K45" s="219">
        <f t="shared" si="8"/>
        <v>45170</v>
      </c>
      <c r="L45" s="219">
        <f t="shared" si="8"/>
        <v>45200</v>
      </c>
      <c r="M45" s="219">
        <f t="shared" si="8"/>
        <v>45231</v>
      </c>
      <c r="N45" s="219" t="str">
        <f t="shared" si="8"/>
        <v>Dec-23 +</v>
      </c>
      <c r="O45" s="220" t="s">
        <v>34</v>
      </c>
    </row>
    <row r="46" spans="1:16" x14ac:dyDescent="0.3">
      <c r="A46" s="508" t="s">
        <v>47</v>
      </c>
      <c r="B46" s="11" t="s">
        <v>0</v>
      </c>
      <c r="C46" s="3">
        <v>0</v>
      </c>
      <c r="D46" s="3">
        <v>0</v>
      </c>
      <c r="E46" s="3">
        <v>5496.0346069335938</v>
      </c>
      <c r="F46" s="3">
        <v>11473.980712890625</v>
      </c>
      <c r="G46" s="3">
        <v>0</v>
      </c>
      <c r="H46" s="3">
        <v>0</v>
      </c>
      <c r="I46" s="3">
        <v>1832.0115356445313</v>
      </c>
      <c r="J46" s="3">
        <v>0</v>
      </c>
      <c r="K46" s="3">
        <v>0</v>
      </c>
      <c r="L46" s="3">
        <v>0</v>
      </c>
      <c r="M46" s="3">
        <v>16488.103820800781</v>
      </c>
      <c r="N46" s="110">
        <v>0</v>
      </c>
      <c r="O46" s="87">
        <f t="shared" ref="O46:O57" si="9">SUM(C46:N46)</f>
        <v>35290.130676269531</v>
      </c>
      <c r="P46" s="227"/>
    </row>
    <row r="47" spans="1:16" x14ac:dyDescent="0.3">
      <c r="A47" s="509"/>
      <c r="B47" s="13" t="s">
        <v>1</v>
      </c>
      <c r="C47" s="3">
        <v>772.94281005859375</v>
      </c>
      <c r="D47" s="3">
        <v>47768.772605895996</v>
      </c>
      <c r="E47" s="3">
        <v>51137.30354309082</v>
      </c>
      <c r="F47" s="3">
        <v>65355.522361755371</v>
      </c>
      <c r="G47" s="3">
        <v>20254.036491394043</v>
      </c>
      <c r="H47" s="3">
        <v>4171.8631362915039</v>
      </c>
      <c r="I47" s="3">
        <v>28418.466529846191</v>
      </c>
      <c r="J47" s="3">
        <v>112553.6960144043</v>
      </c>
      <c r="K47" s="3">
        <v>772.94281005859375</v>
      </c>
      <c r="L47" s="3">
        <v>0</v>
      </c>
      <c r="M47" s="3">
        <v>1310.0577926635742</v>
      </c>
      <c r="N47" s="110">
        <v>4830.8925628662109</v>
      </c>
      <c r="O47" s="87">
        <f t="shared" si="9"/>
        <v>337346.4966583252</v>
      </c>
    </row>
    <row r="48" spans="1:16" x14ac:dyDescent="0.3">
      <c r="A48" s="509"/>
      <c r="B48" s="11" t="s">
        <v>2</v>
      </c>
      <c r="C48" s="3">
        <v>0</v>
      </c>
      <c r="D48" s="3">
        <v>0</v>
      </c>
      <c r="E48" s="3">
        <v>0</v>
      </c>
      <c r="F48" s="3">
        <v>0</v>
      </c>
      <c r="G48" s="3">
        <v>0</v>
      </c>
      <c r="H48" s="3">
        <v>0</v>
      </c>
      <c r="I48" s="3">
        <v>0</v>
      </c>
      <c r="J48" s="3">
        <v>0</v>
      </c>
      <c r="K48" s="3">
        <v>0</v>
      </c>
      <c r="L48" s="3">
        <v>0</v>
      </c>
      <c r="M48" s="3">
        <v>0</v>
      </c>
      <c r="N48" s="110">
        <v>0</v>
      </c>
      <c r="O48" s="87">
        <f t="shared" si="9"/>
        <v>0</v>
      </c>
    </row>
    <row r="49" spans="1:16" x14ac:dyDescent="0.3">
      <c r="A49" s="509"/>
      <c r="B49" s="11" t="s">
        <v>9</v>
      </c>
      <c r="C49" s="3">
        <v>2793.0009765625</v>
      </c>
      <c r="D49" s="3">
        <v>10163.766845703125</v>
      </c>
      <c r="E49" s="3">
        <v>24904.689453125</v>
      </c>
      <c r="F49" s="3">
        <v>50973.56005859375</v>
      </c>
      <c r="G49" s="3">
        <v>26429.076614379886</v>
      </c>
      <c r="H49" s="3">
        <v>11327.303741455078</v>
      </c>
      <c r="I49" s="3">
        <v>37106.571640014656</v>
      </c>
      <c r="J49" s="3">
        <v>152623.25350952148</v>
      </c>
      <c r="K49" s="3">
        <v>2793.0009765625</v>
      </c>
      <c r="L49" s="3">
        <v>0</v>
      </c>
      <c r="M49" s="3">
        <v>6143.7076416015625</v>
      </c>
      <c r="N49" s="110">
        <v>17456.256103515625</v>
      </c>
      <c r="O49" s="87">
        <f t="shared" si="9"/>
        <v>342714.18756103516</v>
      </c>
    </row>
    <row r="50" spans="1:16" x14ac:dyDescent="0.3">
      <c r="A50" s="509"/>
      <c r="B50" s="13" t="s">
        <v>3</v>
      </c>
      <c r="C50" s="3">
        <v>36602.357696533203</v>
      </c>
      <c r="D50" s="3">
        <v>470227.10620117188</v>
      </c>
      <c r="E50" s="3">
        <v>655561.96829223633</v>
      </c>
      <c r="F50" s="3">
        <v>307607.13479614258</v>
      </c>
      <c r="G50" s="3">
        <v>428917.14385986328</v>
      </c>
      <c r="H50" s="3">
        <v>426307.37133789063</v>
      </c>
      <c r="I50" s="3">
        <v>385353.86242675781</v>
      </c>
      <c r="J50" s="3">
        <v>426186.51995849609</v>
      </c>
      <c r="K50" s="3">
        <v>976523.33032226563</v>
      </c>
      <c r="L50" s="3">
        <v>65359.618286132813</v>
      </c>
      <c r="M50" s="3">
        <v>240107.76400756836</v>
      </c>
      <c r="N50" s="110">
        <v>570934.23767089844</v>
      </c>
      <c r="O50" s="87">
        <f t="shared" si="9"/>
        <v>4989688.414855957</v>
      </c>
    </row>
    <row r="51" spans="1:16" x14ac:dyDescent="0.3">
      <c r="A51" s="509"/>
      <c r="B51" s="11" t="s">
        <v>4</v>
      </c>
      <c r="C51" s="3">
        <v>0</v>
      </c>
      <c r="D51" s="3">
        <v>2136.2107715606689</v>
      </c>
      <c r="E51" s="3">
        <v>2477.1963131427765</v>
      </c>
      <c r="F51" s="3">
        <v>52148.157600402832</v>
      </c>
      <c r="G51" s="3">
        <v>5344.9224243164063</v>
      </c>
      <c r="H51" s="3">
        <v>3674.6341667175293</v>
      </c>
      <c r="I51" s="3">
        <v>16623.76365852356</v>
      </c>
      <c r="J51" s="3">
        <v>42056.100128173828</v>
      </c>
      <c r="K51" s="3">
        <v>1090.0828628540039</v>
      </c>
      <c r="L51" s="3">
        <v>0</v>
      </c>
      <c r="M51" s="3">
        <v>298.8936882019043</v>
      </c>
      <c r="N51" s="110">
        <v>0</v>
      </c>
      <c r="O51" s="87">
        <f t="shared" si="9"/>
        <v>125849.96161389351</v>
      </c>
    </row>
    <row r="52" spans="1:16" x14ac:dyDescent="0.3">
      <c r="A52" s="509"/>
      <c r="B52" s="11" t="s">
        <v>5</v>
      </c>
      <c r="C52" s="3">
        <v>0</v>
      </c>
      <c r="D52" s="3">
        <v>0</v>
      </c>
      <c r="E52" s="3">
        <v>0</v>
      </c>
      <c r="F52" s="3">
        <v>0</v>
      </c>
      <c r="G52" s="3">
        <v>15697.79937744141</v>
      </c>
      <c r="H52" s="3">
        <v>0</v>
      </c>
      <c r="I52" s="3">
        <v>14774.399414062504</v>
      </c>
      <c r="J52" s="3">
        <v>0</v>
      </c>
      <c r="K52" s="3">
        <v>0</v>
      </c>
      <c r="L52" s="3">
        <v>0</v>
      </c>
      <c r="M52" s="3">
        <v>0</v>
      </c>
      <c r="N52" s="110">
        <v>0</v>
      </c>
      <c r="O52" s="87">
        <f t="shared" si="9"/>
        <v>30472.198791503914</v>
      </c>
    </row>
    <row r="53" spans="1:16" x14ac:dyDescent="0.3">
      <c r="A53" s="509"/>
      <c r="B53" s="11" t="s">
        <v>6</v>
      </c>
      <c r="C53" s="3">
        <v>0</v>
      </c>
      <c r="D53" s="3">
        <v>0</v>
      </c>
      <c r="E53" s="3">
        <v>0</v>
      </c>
      <c r="F53" s="3">
        <v>0</v>
      </c>
      <c r="G53" s="3">
        <v>0</v>
      </c>
      <c r="H53" s="3">
        <v>0</v>
      </c>
      <c r="I53" s="3">
        <v>0</v>
      </c>
      <c r="J53" s="3">
        <v>0</v>
      </c>
      <c r="K53" s="3">
        <v>0</v>
      </c>
      <c r="L53" s="3">
        <v>0</v>
      </c>
      <c r="M53" s="3">
        <v>0</v>
      </c>
      <c r="N53" s="110">
        <v>0</v>
      </c>
      <c r="O53" s="87">
        <f t="shared" si="9"/>
        <v>0</v>
      </c>
    </row>
    <row r="54" spans="1:16" x14ac:dyDescent="0.3">
      <c r="A54" s="509"/>
      <c r="B54" s="11" t="s">
        <v>7</v>
      </c>
      <c r="C54" s="3">
        <v>0</v>
      </c>
      <c r="D54" s="3">
        <v>0</v>
      </c>
      <c r="E54" s="3">
        <v>0</v>
      </c>
      <c r="F54" s="3">
        <v>0</v>
      </c>
      <c r="G54" s="3">
        <v>0</v>
      </c>
      <c r="H54" s="3">
        <v>0</v>
      </c>
      <c r="I54" s="3">
        <v>0</v>
      </c>
      <c r="J54" s="3">
        <v>0</v>
      </c>
      <c r="K54" s="3">
        <v>0</v>
      </c>
      <c r="L54" s="3">
        <v>0</v>
      </c>
      <c r="M54" s="3">
        <v>0</v>
      </c>
      <c r="N54" s="110">
        <v>0</v>
      </c>
      <c r="O54" s="87">
        <f t="shared" si="9"/>
        <v>0</v>
      </c>
    </row>
    <row r="55" spans="1:16" x14ac:dyDescent="0.3">
      <c r="A55" s="509"/>
      <c r="B55" s="11" t="s">
        <v>8</v>
      </c>
      <c r="C55" s="3">
        <v>0</v>
      </c>
      <c r="D55" s="3">
        <v>0</v>
      </c>
      <c r="E55" s="3">
        <v>60.288284301757813</v>
      </c>
      <c r="F55" s="3">
        <v>142982.54183959961</v>
      </c>
      <c r="G55" s="3">
        <v>0</v>
      </c>
      <c r="H55" s="3">
        <v>0</v>
      </c>
      <c r="I55" s="3">
        <v>20832.114440917969</v>
      </c>
      <c r="J55" s="3">
        <v>0</v>
      </c>
      <c r="K55" s="3">
        <v>0</v>
      </c>
      <c r="L55" s="3">
        <v>0</v>
      </c>
      <c r="M55" s="3">
        <v>0</v>
      </c>
      <c r="N55" s="110">
        <v>0</v>
      </c>
      <c r="O55" s="87">
        <f t="shared" si="9"/>
        <v>163874.94456481934</v>
      </c>
    </row>
    <row r="56" spans="1:16" ht="15" thickBot="1" x14ac:dyDescent="0.35">
      <c r="A56" s="510"/>
      <c r="B56" s="221" t="s">
        <v>42</v>
      </c>
      <c r="C56" s="3">
        <v>0</v>
      </c>
      <c r="D56" s="3">
        <v>0</v>
      </c>
      <c r="E56" s="3">
        <v>0</v>
      </c>
      <c r="F56" s="3">
        <v>0</v>
      </c>
      <c r="G56" s="3">
        <v>0</v>
      </c>
      <c r="H56" s="3">
        <v>0</v>
      </c>
      <c r="I56" s="3">
        <v>0</v>
      </c>
      <c r="J56" s="3">
        <v>0</v>
      </c>
      <c r="K56" s="3">
        <v>0</v>
      </c>
      <c r="L56" s="3">
        <v>0</v>
      </c>
      <c r="M56" s="3">
        <v>0</v>
      </c>
      <c r="N56" s="110">
        <v>0</v>
      </c>
      <c r="O56" s="87">
        <f t="shared" si="9"/>
        <v>0</v>
      </c>
    </row>
    <row r="57" spans="1:16" ht="21.6" thickBot="1" x14ac:dyDescent="0.45">
      <c r="A57" s="89"/>
      <c r="B57" s="222" t="s">
        <v>43</v>
      </c>
      <c r="C57" s="223">
        <f t="shared" ref="C57:N57" si="10">SUM(C46:C56)</f>
        <v>40168.301483154297</v>
      </c>
      <c r="D57" s="223">
        <f t="shared" si="10"/>
        <v>530295.85642433167</v>
      </c>
      <c r="E57" s="223">
        <f t="shared" si="10"/>
        <v>739637.48049283028</v>
      </c>
      <c r="F57" s="223">
        <f t="shared" si="10"/>
        <v>630540.89736938477</v>
      </c>
      <c r="G57" s="223">
        <f t="shared" si="10"/>
        <v>496642.97876739502</v>
      </c>
      <c r="H57" s="223">
        <f t="shared" si="10"/>
        <v>445481.17238235474</v>
      </c>
      <c r="I57" s="223">
        <f t="shared" si="10"/>
        <v>504941.18964576721</v>
      </c>
      <c r="J57" s="223">
        <f t="shared" si="10"/>
        <v>733419.5696105957</v>
      </c>
      <c r="K57" s="223">
        <f t="shared" si="10"/>
        <v>981179.35697174072</v>
      </c>
      <c r="L57" s="224">
        <f t="shared" si="10"/>
        <v>65359.618286132813</v>
      </c>
      <c r="M57" s="224">
        <f t="shared" si="10"/>
        <v>264348.52695083618</v>
      </c>
      <c r="N57" s="460">
        <f t="shared" si="10"/>
        <v>593221.38633728027</v>
      </c>
      <c r="O57" s="90">
        <f t="shared" si="9"/>
        <v>6025236.3347218037</v>
      </c>
    </row>
    <row r="58" spans="1:16" ht="21.6" thickBot="1" x14ac:dyDescent="0.45">
      <c r="A58" s="89"/>
      <c r="F58" s="88">
        <v>0</v>
      </c>
    </row>
    <row r="59" spans="1:16" ht="21.6" thickBot="1" x14ac:dyDescent="0.45">
      <c r="A59" s="89"/>
      <c r="B59" s="218" t="s">
        <v>36</v>
      </c>
      <c r="C59" s="219">
        <f>C$3</f>
        <v>44927</v>
      </c>
      <c r="D59" s="219">
        <f t="shared" ref="D59:N59" si="11">D$3</f>
        <v>44958</v>
      </c>
      <c r="E59" s="219">
        <f t="shared" si="11"/>
        <v>44986</v>
      </c>
      <c r="F59" s="219">
        <f t="shared" si="11"/>
        <v>45017</v>
      </c>
      <c r="G59" s="219">
        <f t="shared" si="11"/>
        <v>45047</v>
      </c>
      <c r="H59" s="219">
        <f t="shared" si="11"/>
        <v>45078</v>
      </c>
      <c r="I59" s="219">
        <f t="shared" si="11"/>
        <v>45108</v>
      </c>
      <c r="J59" s="219">
        <f t="shared" si="11"/>
        <v>45139</v>
      </c>
      <c r="K59" s="219">
        <f t="shared" si="11"/>
        <v>45170</v>
      </c>
      <c r="L59" s="219">
        <f t="shared" si="11"/>
        <v>45200</v>
      </c>
      <c r="M59" s="219">
        <f t="shared" si="11"/>
        <v>45231</v>
      </c>
      <c r="N59" s="219" t="str">
        <f t="shared" si="11"/>
        <v>Dec-23 +</v>
      </c>
      <c r="O59" s="220" t="s">
        <v>34</v>
      </c>
    </row>
    <row r="60" spans="1:16" x14ac:dyDescent="0.3">
      <c r="A60" s="505" t="s">
        <v>46</v>
      </c>
      <c r="B60" s="11" t="s">
        <v>0</v>
      </c>
      <c r="C60" s="3">
        <v>0</v>
      </c>
      <c r="D60" s="3">
        <v>0</v>
      </c>
      <c r="E60" s="3">
        <v>0</v>
      </c>
      <c r="F60" s="3">
        <v>0</v>
      </c>
      <c r="G60" s="3">
        <v>0</v>
      </c>
      <c r="H60" s="3">
        <v>0</v>
      </c>
      <c r="I60" s="3">
        <v>0</v>
      </c>
      <c r="J60" s="3">
        <v>0</v>
      </c>
      <c r="K60" s="3">
        <v>0</v>
      </c>
      <c r="L60" s="3">
        <v>0</v>
      </c>
      <c r="M60" s="3">
        <v>0</v>
      </c>
      <c r="N60" s="110">
        <v>0</v>
      </c>
      <c r="O60" s="87">
        <f t="shared" ref="O60:O71" si="12">SUM(C60:N60)</f>
        <v>0</v>
      </c>
      <c r="P60" s="227"/>
    </row>
    <row r="61" spans="1:16" x14ac:dyDescent="0.3">
      <c r="A61" s="506"/>
      <c r="B61" s="13" t="s">
        <v>1</v>
      </c>
      <c r="C61" s="3">
        <v>3233.5143432617197</v>
      </c>
      <c r="D61" s="3">
        <v>32347.655273437489</v>
      </c>
      <c r="E61" s="3">
        <v>1154.7607727050781</v>
      </c>
      <c r="F61" s="3">
        <v>0</v>
      </c>
      <c r="G61" s="3">
        <v>0</v>
      </c>
      <c r="H61" s="3">
        <v>1154.7607727050781</v>
      </c>
      <c r="I61" s="3">
        <v>0</v>
      </c>
      <c r="J61" s="3">
        <v>55260.577758789041</v>
      </c>
      <c r="K61" s="3">
        <v>28091.363403320305</v>
      </c>
      <c r="L61" s="3">
        <v>0</v>
      </c>
      <c r="M61" s="3">
        <v>51663.52613830565</v>
      </c>
      <c r="N61" s="110">
        <v>256839.19953918454</v>
      </c>
      <c r="O61" s="87">
        <f t="shared" si="12"/>
        <v>429745.35800170887</v>
      </c>
    </row>
    <row r="62" spans="1:16" x14ac:dyDescent="0.3">
      <c r="A62" s="506"/>
      <c r="B62" s="11" t="s">
        <v>2</v>
      </c>
      <c r="C62" s="3">
        <v>0</v>
      </c>
      <c r="D62" s="3">
        <v>0</v>
      </c>
      <c r="E62" s="3">
        <v>0</v>
      </c>
      <c r="F62" s="3">
        <v>0</v>
      </c>
      <c r="G62" s="3">
        <v>0</v>
      </c>
      <c r="H62" s="3">
        <v>0</v>
      </c>
      <c r="I62" s="3">
        <v>0</v>
      </c>
      <c r="J62" s="3">
        <v>0</v>
      </c>
      <c r="K62" s="3">
        <v>0</v>
      </c>
      <c r="L62" s="3">
        <v>0</v>
      </c>
      <c r="M62" s="3">
        <v>0</v>
      </c>
      <c r="N62" s="110">
        <v>0</v>
      </c>
      <c r="O62" s="87">
        <f t="shared" si="12"/>
        <v>0</v>
      </c>
    </row>
    <row r="63" spans="1:16" x14ac:dyDescent="0.3">
      <c r="A63" s="506"/>
      <c r="B63" s="11" t="s">
        <v>9</v>
      </c>
      <c r="C63" s="3">
        <v>6082.7730712890625</v>
      </c>
      <c r="D63" s="3">
        <v>0</v>
      </c>
      <c r="E63" s="3">
        <v>2945.7236938476563</v>
      </c>
      <c r="F63" s="3">
        <v>0</v>
      </c>
      <c r="G63" s="3">
        <v>0</v>
      </c>
      <c r="H63" s="3">
        <v>2945.7236938476563</v>
      </c>
      <c r="I63" s="3">
        <v>0</v>
      </c>
      <c r="J63" s="3">
        <v>0</v>
      </c>
      <c r="K63" s="3">
        <v>2257.6890563964844</v>
      </c>
      <c r="L63" s="3">
        <v>0</v>
      </c>
      <c r="M63" s="3">
        <v>21510.231964111328</v>
      </c>
      <c r="N63" s="110">
        <v>366042.01486968994</v>
      </c>
      <c r="O63" s="87">
        <f t="shared" si="12"/>
        <v>401784.15634918213</v>
      </c>
    </row>
    <row r="64" spans="1:16" x14ac:dyDescent="0.3">
      <c r="A64" s="506"/>
      <c r="B64" s="13" t="s">
        <v>3</v>
      </c>
      <c r="C64" s="3">
        <v>0</v>
      </c>
      <c r="D64" s="3">
        <v>13480.74462890625</v>
      </c>
      <c r="E64" s="3">
        <v>18962.187744140625</v>
      </c>
      <c r="F64" s="3">
        <v>0</v>
      </c>
      <c r="G64" s="3">
        <v>0</v>
      </c>
      <c r="H64" s="3">
        <v>2519.468994140625</v>
      </c>
      <c r="I64" s="3">
        <v>0</v>
      </c>
      <c r="J64" s="3">
        <v>23029.605407714844</v>
      </c>
      <c r="K64" s="3">
        <v>238662.24975585938</v>
      </c>
      <c r="L64" s="3">
        <v>0</v>
      </c>
      <c r="M64" s="3">
        <v>26332.024658203125</v>
      </c>
      <c r="N64" s="110">
        <v>218201.37780761719</v>
      </c>
      <c r="O64" s="87">
        <f t="shared" si="12"/>
        <v>541187.65899658203</v>
      </c>
    </row>
    <row r="65" spans="1:16" x14ac:dyDescent="0.3">
      <c r="A65" s="506"/>
      <c r="B65" s="11" t="s">
        <v>4</v>
      </c>
      <c r="C65" s="3">
        <v>0</v>
      </c>
      <c r="D65" s="3">
        <v>0</v>
      </c>
      <c r="E65" s="3">
        <v>0</v>
      </c>
      <c r="F65" s="3">
        <v>0</v>
      </c>
      <c r="G65" s="3">
        <v>0</v>
      </c>
      <c r="H65" s="3">
        <v>0</v>
      </c>
      <c r="I65" s="3">
        <v>0</v>
      </c>
      <c r="J65" s="3">
        <v>0</v>
      </c>
      <c r="K65" s="3">
        <v>0</v>
      </c>
      <c r="L65" s="3">
        <v>0</v>
      </c>
      <c r="M65" s="3">
        <v>0</v>
      </c>
      <c r="N65" s="110">
        <v>6394.0242919921866</v>
      </c>
      <c r="O65" s="87">
        <f t="shared" si="12"/>
        <v>6394.0242919921866</v>
      </c>
    </row>
    <row r="66" spans="1:16" x14ac:dyDescent="0.3">
      <c r="A66" s="506"/>
      <c r="B66" s="11" t="s">
        <v>5</v>
      </c>
      <c r="C66" s="3">
        <v>0</v>
      </c>
      <c r="D66" s="3">
        <v>0</v>
      </c>
      <c r="E66" s="3">
        <v>0</v>
      </c>
      <c r="F66" s="3">
        <v>0</v>
      </c>
      <c r="G66" s="3">
        <v>0</v>
      </c>
      <c r="H66" s="3">
        <v>0</v>
      </c>
      <c r="I66" s="3">
        <v>0</v>
      </c>
      <c r="J66" s="3">
        <v>0</v>
      </c>
      <c r="K66" s="3">
        <v>0</v>
      </c>
      <c r="L66" s="3">
        <v>0</v>
      </c>
      <c r="M66" s="3">
        <v>0</v>
      </c>
      <c r="N66" s="110">
        <v>0</v>
      </c>
      <c r="O66" s="87">
        <f t="shared" si="12"/>
        <v>0</v>
      </c>
    </row>
    <row r="67" spans="1:16" x14ac:dyDescent="0.3">
      <c r="A67" s="506"/>
      <c r="B67" s="11" t="s">
        <v>6</v>
      </c>
      <c r="C67" s="3">
        <v>0</v>
      </c>
      <c r="D67" s="3">
        <v>0</v>
      </c>
      <c r="E67" s="3">
        <v>0</v>
      </c>
      <c r="F67" s="3">
        <v>0</v>
      </c>
      <c r="G67" s="3">
        <v>0</v>
      </c>
      <c r="H67" s="3">
        <v>0</v>
      </c>
      <c r="I67" s="3">
        <v>0</v>
      </c>
      <c r="J67" s="3">
        <v>0</v>
      </c>
      <c r="K67" s="3">
        <v>0</v>
      </c>
      <c r="L67" s="3">
        <v>0</v>
      </c>
      <c r="M67" s="3">
        <v>0</v>
      </c>
      <c r="N67" s="110">
        <v>0</v>
      </c>
      <c r="O67" s="87">
        <f t="shared" si="12"/>
        <v>0</v>
      </c>
    </row>
    <row r="68" spans="1:16" x14ac:dyDescent="0.3">
      <c r="A68" s="506"/>
      <c r="B68" s="11" t="s">
        <v>7</v>
      </c>
      <c r="C68" s="3">
        <v>0</v>
      </c>
      <c r="D68" s="3">
        <v>0</v>
      </c>
      <c r="E68" s="3">
        <v>0</v>
      </c>
      <c r="F68" s="3">
        <v>0</v>
      </c>
      <c r="G68" s="3">
        <v>0</v>
      </c>
      <c r="H68" s="3">
        <v>0</v>
      </c>
      <c r="I68" s="3">
        <v>0</v>
      </c>
      <c r="J68" s="3">
        <v>0</v>
      </c>
      <c r="K68" s="3">
        <v>0</v>
      </c>
      <c r="L68" s="3">
        <v>0</v>
      </c>
      <c r="M68" s="3">
        <v>0</v>
      </c>
      <c r="N68" s="110">
        <v>0</v>
      </c>
      <c r="O68" s="87">
        <f t="shared" si="12"/>
        <v>0</v>
      </c>
    </row>
    <row r="69" spans="1:16" x14ac:dyDescent="0.3">
      <c r="A69" s="506"/>
      <c r="B69" s="11" t="s">
        <v>8</v>
      </c>
      <c r="C69" s="3">
        <v>0</v>
      </c>
      <c r="D69" s="3">
        <v>0</v>
      </c>
      <c r="E69" s="3">
        <v>0</v>
      </c>
      <c r="F69" s="3">
        <v>0</v>
      </c>
      <c r="G69" s="3">
        <v>0</v>
      </c>
      <c r="H69" s="3">
        <v>0</v>
      </c>
      <c r="I69" s="3">
        <v>0</v>
      </c>
      <c r="J69" s="3">
        <v>0</v>
      </c>
      <c r="K69" s="3">
        <v>0</v>
      </c>
      <c r="L69" s="3">
        <v>0</v>
      </c>
      <c r="M69" s="3">
        <v>0</v>
      </c>
      <c r="N69" s="110">
        <v>42670.139648437485</v>
      </c>
      <c r="O69" s="87">
        <f t="shared" si="12"/>
        <v>42670.139648437485</v>
      </c>
    </row>
    <row r="70" spans="1:16" ht="15" thickBot="1" x14ac:dyDescent="0.35">
      <c r="A70" s="507"/>
      <c r="B70" s="221" t="s">
        <v>42</v>
      </c>
      <c r="C70" s="3">
        <v>0</v>
      </c>
      <c r="D70" s="3">
        <v>0</v>
      </c>
      <c r="E70" s="3">
        <v>0</v>
      </c>
      <c r="F70" s="3">
        <v>0</v>
      </c>
      <c r="G70" s="3">
        <v>0</v>
      </c>
      <c r="H70" s="3">
        <v>0</v>
      </c>
      <c r="I70" s="3">
        <v>0</v>
      </c>
      <c r="J70" s="3">
        <v>0</v>
      </c>
      <c r="K70" s="3">
        <v>0</v>
      </c>
      <c r="L70" s="3">
        <v>0</v>
      </c>
      <c r="M70" s="3">
        <v>0</v>
      </c>
      <c r="N70" s="110">
        <v>0</v>
      </c>
      <c r="O70" s="87">
        <f t="shared" si="12"/>
        <v>0</v>
      </c>
    </row>
    <row r="71" spans="1:16" ht="21.6" thickBot="1" x14ac:dyDescent="0.45">
      <c r="A71" s="89"/>
      <c r="B71" s="222" t="s">
        <v>43</v>
      </c>
      <c r="C71" s="223">
        <f t="shared" ref="C71:N71" si="13">SUM(C60:C70)</f>
        <v>9316.2874145507813</v>
      </c>
      <c r="D71" s="223">
        <f t="shared" si="13"/>
        <v>45828.399902343735</v>
      </c>
      <c r="E71" s="223">
        <f t="shared" si="13"/>
        <v>23062.672210693359</v>
      </c>
      <c r="F71" s="223">
        <f t="shared" si="13"/>
        <v>0</v>
      </c>
      <c r="G71" s="223">
        <f t="shared" si="13"/>
        <v>0</v>
      </c>
      <c r="H71" s="223">
        <f t="shared" si="13"/>
        <v>6619.9534606933594</v>
      </c>
      <c r="I71" s="223">
        <f t="shared" si="13"/>
        <v>0</v>
      </c>
      <c r="J71" s="223">
        <f t="shared" si="13"/>
        <v>78290.183166503877</v>
      </c>
      <c r="K71" s="223">
        <f t="shared" si="13"/>
        <v>269011.30221557617</v>
      </c>
      <c r="L71" s="224">
        <f t="shared" si="13"/>
        <v>0</v>
      </c>
      <c r="M71" s="224">
        <f t="shared" si="13"/>
        <v>99505.782760620103</v>
      </c>
      <c r="N71" s="460">
        <f t="shared" si="13"/>
        <v>890146.75615692139</v>
      </c>
      <c r="O71" s="90">
        <f t="shared" si="12"/>
        <v>1421781.3372879028</v>
      </c>
    </row>
    <row r="72" spans="1:16" ht="21.6" thickBot="1" x14ac:dyDescent="0.45">
      <c r="A72" s="89"/>
      <c r="F72" s="88">
        <v>0</v>
      </c>
    </row>
    <row r="73" spans="1:16" ht="21.6" thickBot="1" x14ac:dyDescent="0.45">
      <c r="A73" s="89"/>
      <c r="B73" s="218" t="s">
        <v>36</v>
      </c>
      <c r="C73" s="219">
        <f>C$3</f>
        <v>44927</v>
      </c>
      <c r="D73" s="219">
        <f t="shared" ref="D73:N73" si="14">D$3</f>
        <v>44958</v>
      </c>
      <c r="E73" s="219">
        <f t="shared" si="14"/>
        <v>44986</v>
      </c>
      <c r="F73" s="219">
        <f t="shared" si="14"/>
        <v>45017</v>
      </c>
      <c r="G73" s="219">
        <f t="shared" si="14"/>
        <v>45047</v>
      </c>
      <c r="H73" s="219">
        <f t="shared" si="14"/>
        <v>45078</v>
      </c>
      <c r="I73" s="219">
        <f t="shared" si="14"/>
        <v>45108</v>
      </c>
      <c r="J73" s="219">
        <f t="shared" si="14"/>
        <v>45139</v>
      </c>
      <c r="K73" s="219">
        <f t="shared" si="14"/>
        <v>45170</v>
      </c>
      <c r="L73" s="219">
        <f t="shared" si="14"/>
        <v>45200</v>
      </c>
      <c r="M73" s="219">
        <f t="shared" si="14"/>
        <v>45231</v>
      </c>
      <c r="N73" s="219" t="str">
        <f t="shared" si="14"/>
        <v>Dec-23 +</v>
      </c>
      <c r="O73" s="220" t="s">
        <v>34</v>
      </c>
    </row>
    <row r="74" spans="1:16" ht="15" customHeight="1" x14ac:dyDescent="0.3">
      <c r="A74" s="505" t="s">
        <v>172</v>
      </c>
      <c r="B74" s="11" t="s">
        <v>0</v>
      </c>
      <c r="C74" s="3">
        <v>0</v>
      </c>
      <c r="D74" s="3">
        <v>0</v>
      </c>
      <c r="E74" s="3">
        <v>0</v>
      </c>
      <c r="F74" s="3">
        <v>0</v>
      </c>
      <c r="G74" s="3">
        <v>0</v>
      </c>
      <c r="H74" s="3">
        <v>0</v>
      </c>
      <c r="I74" s="3">
        <v>0</v>
      </c>
      <c r="J74" s="3">
        <v>0</v>
      </c>
      <c r="K74" s="3">
        <v>0</v>
      </c>
      <c r="L74" s="3">
        <v>0</v>
      </c>
      <c r="M74" s="3">
        <v>0</v>
      </c>
      <c r="N74" s="110">
        <v>0</v>
      </c>
      <c r="O74" s="87">
        <f t="shared" ref="O74:O85" si="15">SUM(C74:N74)</f>
        <v>0</v>
      </c>
      <c r="P74" s="227"/>
    </row>
    <row r="75" spans="1:16" x14ac:dyDescent="0.3">
      <c r="A75" s="506"/>
      <c r="B75" s="13" t="s">
        <v>1</v>
      </c>
      <c r="C75" s="3"/>
      <c r="D75" s="3"/>
      <c r="E75" s="3"/>
      <c r="F75" s="3"/>
      <c r="G75" s="3"/>
      <c r="H75" s="3"/>
      <c r="I75" s="3"/>
      <c r="J75" s="3"/>
      <c r="K75" s="3"/>
      <c r="L75" s="3"/>
      <c r="M75" s="3"/>
      <c r="N75" s="110"/>
      <c r="O75" s="87">
        <f t="shared" si="15"/>
        <v>0</v>
      </c>
    </row>
    <row r="76" spans="1:16" x14ac:dyDescent="0.3">
      <c r="A76" s="506"/>
      <c r="B76" s="11" t="s">
        <v>2</v>
      </c>
      <c r="C76" s="3">
        <v>0</v>
      </c>
      <c r="D76" s="3">
        <v>0</v>
      </c>
      <c r="E76" s="3">
        <v>0</v>
      </c>
      <c r="F76" s="3">
        <v>0</v>
      </c>
      <c r="G76" s="3">
        <v>0</v>
      </c>
      <c r="H76" s="3">
        <v>0</v>
      </c>
      <c r="I76" s="3">
        <v>0</v>
      </c>
      <c r="J76" s="3">
        <v>0</v>
      </c>
      <c r="K76" s="3">
        <v>0</v>
      </c>
      <c r="L76" s="3">
        <v>0</v>
      </c>
      <c r="M76" s="3">
        <v>0</v>
      </c>
      <c r="N76" s="110">
        <v>0</v>
      </c>
      <c r="O76" s="87">
        <f t="shared" si="15"/>
        <v>0</v>
      </c>
    </row>
    <row r="77" spans="1:16" x14ac:dyDescent="0.3">
      <c r="A77" s="506"/>
      <c r="B77" s="11" t="s">
        <v>9</v>
      </c>
      <c r="C77" s="3">
        <v>0</v>
      </c>
      <c r="D77" s="3">
        <v>0</v>
      </c>
      <c r="E77" s="3">
        <v>0</v>
      </c>
      <c r="F77" s="3">
        <v>0</v>
      </c>
      <c r="G77" s="3">
        <v>0</v>
      </c>
      <c r="H77" s="3">
        <v>0</v>
      </c>
      <c r="I77" s="3">
        <v>0</v>
      </c>
      <c r="J77" s="3">
        <v>0</v>
      </c>
      <c r="K77" s="3">
        <v>0</v>
      </c>
      <c r="L77" s="3">
        <v>0</v>
      </c>
      <c r="M77" s="3">
        <v>0</v>
      </c>
      <c r="N77" s="110">
        <v>0</v>
      </c>
      <c r="O77" s="87">
        <f t="shared" si="15"/>
        <v>0</v>
      </c>
    </row>
    <row r="78" spans="1:16" x14ac:dyDescent="0.3">
      <c r="A78" s="506"/>
      <c r="B78" s="13" t="s">
        <v>3</v>
      </c>
      <c r="C78" s="110">
        <v>-496046.24202656647</v>
      </c>
      <c r="D78" s="110">
        <v>7698.3355700857564</v>
      </c>
      <c r="E78" s="110">
        <v>2525.0540669881279</v>
      </c>
      <c r="F78" s="110">
        <v>5604.3882950224306</v>
      </c>
      <c r="G78" s="110">
        <v>4003.1344964445934</v>
      </c>
      <c r="H78" s="110">
        <v>5111.694818536942</v>
      </c>
      <c r="I78" s="110">
        <v>8252.6157311319312</v>
      </c>
      <c r="J78" s="110">
        <v>3572.0277045197909</v>
      </c>
      <c r="K78" s="110">
        <v>4003.1344964445934</v>
      </c>
      <c r="L78" s="110">
        <v>8252.6157311319312</v>
      </c>
      <c r="M78" s="110">
        <v>7513.5755164036982</v>
      </c>
      <c r="N78" s="110">
        <v>7390.402147282326</v>
      </c>
      <c r="O78" s="464">
        <f t="shared" si="15"/>
        <v>-432119.26345257438</v>
      </c>
    </row>
    <row r="79" spans="1:16" x14ac:dyDescent="0.3">
      <c r="A79" s="506"/>
      <c r="B79" s="11" t="s">
        <v>4</v>
      </c>
      <c r="C79" s="3">
        <v>0</v>
      </c>
      <c r="D79" s="3">
        <v>0</v>
      </c>
      <c r="E79" s="3">
        <v>0</v>
      </c>
      <c r="F79" s="3">
        <v>0</v>
      </c>
      <c r="G79" s="3">
        <v>0</v>
      </c>
      <c r="H79" s="3">
        <v>0</v>
      </c>
      <c r="I79" s="3">
        <v>0</v>
      </c>
      <c r="J79" s="3">
        <v>0</v>
      </c>
      <c r="K79" s="3">
        <v>0</v>
      </c>
      <c r="L79" s="3">
        <v>0</v>
      </c>
      <c r="M79" s="3">
        <v>0</v>
      </c>
      <c r="N79" s="110">
        <v>0</v>
      </c>
      <c r="O79" s="87">
        <f t="shared" si="15"/>
        <v>0</v>
      </c>
    </row>
    <row r="80" spans="1:16" x14ac:dyDescent="0.3">
      <c r="A80" s="506"/>
      <c r="B80" s="11" t="s">
        <v>5</v>
      </c>
      <c r="C80" s="3">
        <v>0</v>
      </c>
      <c r="D80" s="3">
        <v>0</v>
      </c>
      <c r="E80" s="3">
        <v>0</v>
      </c>
      <c r="F80" s="3">
        <v>0</v>
      </c>
      <c r="G80" s="3">
        <v>0</v>
      </c>
      <c r="H80" s="3">
        <v>0</v>
      </c>
      <c r="I80" s="3">
        <v>0</v>
      </c>
      <c r="J80" s="3">
        <v>0</v>
      </c>
      <c r="K80" s="3">
        <v>0</v>
      </c>
      <c r="L80" s="3">
        <v>0</v>
      </c>
      <c r="M80" s="3">
        <v>0</v>
      </c>
      <c r="N80" s="110">
        <v>0</v>
      </c>
      <c r="O80" s="87">
        <f t="shared" si="15"/>
        <v>0</v>
      </c>
    </row>
    <row r="81" spans="1:16" x14ac:dyDescent="0.3">
      <c r="A81" s="506"/>
      <c r="B81" s="11" t="s">
        <v>6</v>
      </c>
      <c r="C81" s="3">
        <v>0</v>
      </c>
      <c r="D81" s="3">
        <v>0</v>
      </c>
      <c r="E81" s="3">
        <v>0</v>
      </c>
      <c r="F81" s="3">
        <v>0</v>
      </c>
      <c r="G81" s="3">
        <v>0</v>
      </c>
      <c r="H81" s="3">
        <v>0</v>
      </c>
      <c r="I81" s="3">
        <v>0</v>
      </c>
      <c r="J81" s="3">
        <v>0</v>
      </c>
      <c r="K81" s="3">
        <v>0</v>
      </c>
      <c r="L81" s="3">
        <v>0</v>
      </c>
      <c r="M81" s="3">
        <v>0</v>
      </c>
      <c r="N81" s="110">
        <v>0</v>
      </c>
      <c r="O81" s="87">
        <f t="shared" si="15"/>
        <v>0</v>
      </c>
    </row>
    <row r="82" spans="1:16" x14ac:dyDescent="0.3">
      <c r="A82" s="506"/>
      <c r="B82" s="11" t="s">
        <v>7</v>
      </c>
      <c r="C82" s="3">
        <v>0</v>
      </c>
      <c r="D82" s="3">
        <v>0</v>
      </c>
      <c r="E82" s="3">
        <v>0</v>
      </c>
      <c r="F82" s="3">
        <v>0</v>
      </c>
      <c r="G82" s="3">
        <v>0</v>
      </c>
      <c r="H82" s="3">
        <v>0</v>
      </c>
      <c r="I82" s="3">
        <v>0</v>
      </c>
      <c r="J82" s="3">
        <v>0</v>
      </c>
      <c r="K82" s="3">
        <v>0</v>
      </c>
      <c r="L82" s="3">
        <v>0</v>
      </c>
      <c r="M82" s="3">
        <v>0</v>
      </c>
      <c r="N82" s="110">
        <v>0</v>
      </c>
      <c r="O82" s="87">
        <f t="shared" si="15"/>
        <v>0</v>
      </c>
    </row>
    <row r="83" spans="1:16" x14ac:dyDescent="0.3">
      <c r="A83" s="506"/>
      <c r="B83" s="11" t="s">
        <v>8</v>
      </c>
      <c r="C83" s="3">
        <v>0</v>
      </c>
      <c r="D83" s="3">
        <v>0</v>
      </c>
      <c r="E83" s="3">
        <v>0</v>
      </c>
      <c r="F83" s="3">
        <v>0</v>
      </c>
      <c r="G83" s="3">
        <v>0</v>
      </c>
      <c r="H83" s="3">
        <v>0</v>
      </c>
      <c r="I83" s="3">
        <v>0</v>
      </c>
      <c r="J83" s="3">
        <v>0</v>
      </c>
      <c r="K83" s="3">
        <v>0</v>
      </c>
      <c r="L83" s="3">
        <v>0</v>
      </c>
      <c r="M83" s="3">
        <v>0</v>
      </c>
      <c r="N83" s="110">
        <v>0</v>
      </c>
      <c r="O83" s="87">
        <f t="shared" si="15"/>
        <v>0</v>
      </c>
    </row>
    <row r="84" spans="1:16" ht="15" thickBot="1" x14ac:dyDescent="0.35">
      <c r="A84" s="507"/>
      <c r="B84" s="221" t="s">
        <v>42</v>
      </c>
      <c r="C84" s="3">
        <v>0</v>
      </c>
      <c r="D84" s="3">
        <v>0</v>
      </c>
      <c r="E84" s="3">
        <v>0</v>
      </c>
      <c r="F84" s="3">
        <v>0</v>
      </c>
      <c r="G84" s="3">
        <v>0</v>
      </c>
      <c r="H84" s="3">
        <v>0</v>
      </c>
      <c r="I84" s="3">
        <v>0</v>
      </c>
      <c r="J84" s="3">
        <v>0</v>
      </c>
      <c r="K84" s="3">
        <v>0</v>
      </c>
      <c r="L84" s="3">
        <v>0</v>
      </c>
      <c r="M84" s="3">
        <v>0</v>
      </c>
      <c r="N84" s="110">
        <v>0</v>
      </c>
      <c r="O84" s="87">
        <f t="shared" si="15"/>
        <v>0</v>
      </c>
    </row>
    <row r="85" spans="1:16" ht="21.6" thickBot="1" x14ac:dyDescent="0.45">
      <c r="A85" s="89"/>
      <c r="B85" s="222" t="s">
        <v>43</v>
      </c>
      <c r="C85" s="223">
        <f t="shared" ref="C85:N85" si="16">SUM(C74:C84)</f>
        <v>-496046.24202656647</v>
      </c>
      <c r="D85" s="223">
        <f t="shared" si="16"/>
        <v>7698.3355700857564</v>
      </c>
      <c r="E85" s="223">
        <f t="shared" si="16"/>
        <v>2525.0540669881279</v>
      </c>
      <c r="F85" s="223">
        <f t="shared" si="16"/>
        <v>5604.3882950224306</v>
      </c>
      <c r="G85" s="223">
        <f t="shared" si="16"/>
        <v>4003.1344964445934</v>
      </c>
      <c r="H85" s="223">
        <f t="shared" si="16"/>
        <v>5111.694818536942</v>
      </c>
      <c r="I85" s="223">
        <f t="shared" si="16"/>
        <v>8252.6157311319312</v>
      </c>
      <c r="J85" s="223">
        <f t="shared" si="16"/>
        <v>3572.0277045197909</v>
      </c>
      <c r="K85" s="223">
        <f t="shared" si="16"/>
        <v>4003.1344964445934</v>
      </c>
      <c r="L85" s="224">
        <f t="shared" si="16"/>
        <v>8252.6157311319312</v>
      </c>
      <c r="M85" s="224">
        <f t="shared" si="16"/>
        <v>7513.5755164036982</v>
      </c>
      <c r="N85" s="460">
        <f t="shared" si="16"/>
        <v>7390.402147282326</v>
      </c>
      <c r="O85" s="90">
        <f t="shared" si="15"/>
        <v>-432119.26345257438</v>
      </c>
    </row>
    <row r="86" spans="1:16" ht="21.6" thickBot="1" x14ac:dyDescent="0.45">
      <c r="A86" s="89"/>
      <c r="F86" s="88">
        <v>0</v>
      </c>
    </row>
    <row r="87" spans="1:16" ht="21.6" thickBot="1" x14ac:dyDescent="0.45">
      <c r="A87" s="89"/>
      <c r="B87" s="218" t="s">
        <v>36</v>
      </c>
      <c r="C87" s="219">
        <f>C$3</f>
        <v>44927</v>
      </c>
      <c r="D87" s="219">
        <f t="shared" ref="D87:N87" si="17">D$3</f>
        <v>44958</v>
      </c>
      <c r="E87" s="219">
        <f t="shared" si="17"/>
        <v>44986</v>
      </c>
      <c r="F87" s="219">
        <f t="shared" si="17"/>
        <v>45017</v>
      </c>
      <c r="G87" s="219">
        <f t="shared" si="17"/>
        <v>45047</v>
      </c>
      <c r="H87" s="219">
        <f t="shared" si="17"/>
        <v>45078</v>
      </c>
      <c r="I87" s="219">
        <f t="shared" si="17"/>
        <v>45108</v>
      </c>
      <c r="J87" s="219">
        <f t="shared" si="17"/>
        <v>45139</v>
      </c>
      <c r="K87" s="219">
        <f t="shared" si="17"/>
        <v>45170</v>
      </c>
      <c r="L87" s="219">
        <f t="shared" si="17"/>
        <v>45200</v>
      </c>
      <c r="M87" s="219">
        <f t="shared" si="17"/>
        <v>45231</v>
      </c>
      <c r="N87" s="219" t="str">
        <f t="shared" si="17"/>
        <v>Dec-23 +</v>
      </c>
      <c r="O87" s="220" t="s">
        <v>34</v>
      </c>
    </row>
    <row r="88" spans="1:16" x14ac:dyDescent="0.3">
      <c r="A88" s="508" t="s">
        <v>45</v>
      </c>
      <c r="B88" s="11" t="s">
        <v>0</v>
      </c>
      <c r="C88" s="3">
        <v>0</v>
      </c>
      <c r="D88" s="3">
        <v>2516.5190696716309</v>
      </c>
      <c r="E88" s="3">
        <v>761.71639251708984</v>
      </c>
      <c r="F88" s="3">
        <v>1354.0524253845215</v>
      </c>
      <c r="G88" s="3">
        <v>1893.0244064331055</v>
      </c>
      <c r="H88" s="3">
        <v>4583.435848236084</v>
      </c>
      <c r="I88" s="3">
        <v>12132.99547958374</v>
      </c>
      <c r="J88" s="3">
        <v>5206.932933807373</v>
      </c>
      <c r="K88" s="3">
        <v>4059.8793182373047</v>
      </c>
      <c r="L88" s="3">
        <v>3998.5804481506348</v>
      </c>
      <c r="M88" s="3">
        <v>0</v>
      </c>
      <c r="N88" s="110">
        <v>438.70127487182623</v>
      </c>
      <c r="O88" s="87">
        <f t="shared" ref="O88:O99" si="18">SUM(C88:N88)</f>
        <v>36945.837596893311</v>
      </c>
      <c r="P88" s="227"/>
    </row>
    <row r="89" spans="1:16" x14ac:dyDescent="0.3">
      <c r="A89" s="509"/>
      <c r="B89" s="13" t="s">
        <v>1</v>
      </c>
      <c r="C89" s="3">
        <v>0</v>
      </c>
      <c r="D89" s="3">
        <v>59308.898382975218</v>
      </c>
      <c r="E89" s="3">
        <v>29834.046306586974</v>
      </c>
      <c r="F89" s="3">
        <v>17184.684201742682</v>
      </c>
      <c r="G89" s="3">
        <v>61590.399787922441</v>
      </c>
      <c r="H89" s="3">
        <v>54661.077306003746</v>
      </c>
      <c r="I89" s="3">
        <v>62195.575225789544</v>
      </c>
      <c r="J89" s="3">
        <v>37012.910945969423</v>
      </c>
      <c r="K89" s="3">
        <v>27007.777064866434</v>
      </c>
      <c r="L89" s="3">
        <v>47902.942258003626</v>
      </c>
      <c r="M89" s="3">
        <v>4290.1005741578647</v>
      </c>
      <c r="N89" s="110">
        <v>22884.325960203343</v>
      </c>
      <c r="O89" s="87">
        <f t="shared" si="18"/>
        <v>423872.73801422131</v>
      </c>
    </row>
    <row r="90" spans="1:16" x14ac:dyDescent="0.3">
      <c r="A90" s="509"/>
      <c r="B90" s="11" t="s">
        <v>2</v>
      </c>
      <c r="C90" s="3"/>
      <c r="D90" s="3"/>
      <c r="E90" s="3"/>
      <c r="F90" s="3"/>
      <c r="G90" s="3"/>
      <c r="H90" s="3"/>
      <c r="I90" s="3"/>
      <c r="J90" s="3"/>
      <c r="K90" s="3"/>
      <c r="L90" s="3"/>
      <c r="M90" s="3"/>
      <c r="N90" s="110"/>
      <c r="O90" s="87">
        <f t="shared" si="18"/>
        <v>0</v>
      </c>
    </row>
    <row r="91" spans="1:16" x14ac:dyDescent="0.3">
      <c r="A91" s="509"/>
      <c r="B91" s="11" t="s">
        <v>9</v>
      </c>
      <c r="C91" s="3">
        <v>0</v>
      </c>
      <c r="D91" s="3">
        <v>1260.1786039378078</v>
      </c>
      <c r="E91" s="3">
        <v>31679.979346027878</v>
      </c>
      <c r="F91" s="3">
        <v>519.066005116621</v>
      </c>
      <c r="G91" s="3">
        <v>17913.499154624747</v>
      </c>
      <c r="H91" s="3">
        <v>9840.9054833413884</v>
      </c>
      <c r="I91" s="3">
        <v>17582.600895197367</v>
      </c>
      <c r="J91" s="3">
        <v>16584.397039203865</v>
      </c>
      <c r="K91" s="3">
        <v>71016.288717720905</v>
      </c>
      <c r="L91" s="3">
        <v>165411.86721025733</v>
      </c>
      <c r="M91" s="3">
        <v>7952.8092085641401</v>
      </c>
      <c r="N91" s="110">
        <v>8802.7734731081455</v>
      </c>
      <c r="O91" s="87">
        <f t="shared" si="18"/>
        <v>348564.36513710016</v>
      </c>
    </row>
    <row r="92" spans="1:16" x14ac:dyDescent="0.3">
      <c r="A92" s="509"/>
      <c r="B92" s="13" t="s">
        <v>3</v>
      </c>
      <c r="C92" s="3">
        <v>0</v>
      </c>
      <c r="D92" s="3">
        <v>29417.875442504883</v>
      </c>
      <c r="E92" s="3">
        <v>12282.103103637695</v>
      </c>
      <c r="F92" s="3">
        <v>9703.2760887145996</v>
      </c>
      <c r="G92" s="3">
        <v>28845.271033763885</v>
      </c>
      <c r="H92" s="3">
        <v>27541.995578765869</v>
      </c>
      <c r="I92" s="3">
        <v>30661.831359863281</v>
      </c>
      <c r="J92" s="3">
        <v>9995.4936714172363</v>
      </c>
      <c r="K92" s="3">
        <v>2638.0830078125</v>
      </c>
      <c r="L92" s="3">
        <v>1978.562255859375</v>
      </c>
      <c r="M92" s="3">
        <v>1319.04150390625</v>
      </c>
      <c r="N92" s="110">
        <v>3957.12451171875</v>
      </c>
      <c r="O92" s="87">
        <f t="shared" si="18"/>
        <v>158340.65755796432</v>
      </c>
    </row>
    <row r="93" spans="1:16" x14ac:dyDescent="0.3">
      <c r="A93" s="509"/>
      <c r="B93" s="11" t="s">
        <v>4</v>
      </c>
      <c r="C93" s="3">
        <v>0</v>
      </c>
      <c r="D93" s="3">
        <v>22.901359558105472</v>
      </c>
      <c r="E93" s="3">
        <v>157.44684696197513</v>
      </c>
      <c r="F93" s="3">
        <v>574.91858315467834</v>
      </c>
      <c r="G93" s="3">
        <v>4786.0911459922791</v>
      </c>
      <c r="H93" s="3">
        <v>1725.3784391880038</v>
      </c>
      <c r="I93" s="3">
        <v>1781.806243658066</v>
      </c>
      <c r="J93" s="3">
        <v>390.40590667724609</v>
      </c>
      <c r="K93" s="3">
        <v>130.16299629211426</v>
      </c>
      <c r="L93" s="3">
        <v>691.10055279731762</v>
      </c>
      <c r="M93" s="3">
        <v>587.4926540851593</v>
      </c>
      <c r="N93" s="110">
        <v>498.99511289596558</v>
      </c>
      <c r="O93" s="87">
        <f t="shared" si="18"/>
        <v>11346.69984126091</v>
      </c>
    </row>
    <row r="94" spans="1:16" x14ac:dyDescent="0.3">
      <c r="A94" s="509"/>
      <c r="B94" s="11" t="s">
        <v>5</v>
      </c>
      <c r="C94" s="3">
        <v>0</v>
      </c>
      <c r="D94" s="3">
        <v>0</v>
      </c>
      <c r="E94" s="3">
        <v>0</v>
      </c>
      <c r="F94" s="3">
        <v>2000.6999206542973</v>
      </c>
      <c r="G94" s="3">
        <v>10311.299591064455</v>
      </c>
      <c r="H94" s="3">
        <v>615.59997558593761</v>
      </c>
      <c r="I94" s="3">
        <v>307.79998779296881</v>
      </c>
      <c r="J94" s="3">
        <v>153.8999938964844</v>
      </c>
      <c r="K94" s="3">
        <v>0</v>
      </c>
      <c r="L94" s="3">
        <v>0</v>
      </c>
      <c r="M94" s="3">
        <v>0</v>
      </c>
      <c r="N94" s="110">
        <v>0</v>
      </c>
      <c r="O94" s="87">
        <f t="shared" si="18"/>
        <v>13389.299468994142</v>
      </c>
    </row>
    <row r="95" spans="1:16" x14ac:dyDescent="0.3">
      <c r="A95" s="509"/>
      <c r="B95" s="11" t="s">
        <v>6</v>
      </c>
      <c r="C95" s="3"/>
      <c r="D95" s="3"/>
      <c r="E95" s="3"/>
      <c r="F95" s="3"/>
      <c r="G95" s="3"/>
      <c r="H95" s="3"/>
      <c r="I95" s="3"/>
      <c r="J95" s="3"/>
      <c r="K95" s="3"/>
      <c r="L95" s="3"/>
      <c r="M95" s="3"/>
      <c r="N95" s="110"/>
      <c r="O95" s="87">
        <f t="shared" si="18"/>
        <v>0</v>
      </c>
    </row>
    <row r="96" spans="1:16" x14ac:dyDescent="0.3">
      <c r="A96" s="509"/>
      <c r="B96" s="11" t="s">
        <v>7</v>
      </c>
      <c r="C96" s="3">
        <v>0</v>
      </c>
      <c r="D96" s="3">
        <v>13551.849609375</v>
      </c>
      <c r="E96" s="3">
        <v>0</v>
      </c>
      <c r="F96" s="3">
        <v>1129.32080078125</v>
      </c>
      <c r="G96" s="3">
        <v>2823.302001953125</v>
      </c>
      <c r="H96" s="3">
        <v>4517.283203125</v>
      </c>
      <c r="I96" s="3">
        <v>14116.510009765625</v>
      </c>
      <c r="J96" s="3">
        <v>0</v>
      </c>
      <c r="K96" s="3">
        <v>0</v>
      </c>
      <c r="L96" s="3">
        <v>9599.226806640625</v>
      </c>
      <c r="M96" s="3">
        <v>0</v>
      </c>
      <c r="N96" s="110">
        <v>5646.60400390625</v>
      </c>
      <c r="O96" s="87">
        <f t="shared" si="18"/>
        <v>51384.096435546875</v>
      </c>
    </row>
    <row r="97" spans="1:16" x14ac:dyDescent="0.3">
      <c r="A97" s="509"/>
      <c r="B97" s="11" t="s">
        <v>8</v>
      </c>
      <c r="C97" s="3">
        <v>0</v>
      </c>
      <c r="D97" s="3">
        <v>0</v>
      </c>
      <c r="E97" s="3">
        <v>0</v>
      </c>
      <c r="F97" s="3">
        <v>0</v>
      </c>
      <c r="G97" s="3">
        <v>629.1268310546875</v>
      </c>
      <c r="H97" s="3">
        <v>105.87905883789063</v>
      </c>
      <c r="I97" s="3">
        <v>11209.872537906766</v>
      </c>
      <c r="J97" s="3">
        <v>1349.1973586309523</v>
      </c>
      <c r="K97" s="3">
        <v>0</v>
      </c>
      <c r="L97" s="3">
        <v>158.36717785105986</v>
      </c>
      <c r="M97" s="3">
        <v>462.84056163969495</v>
      </c>
      <c r="N97" s="110">
        <v>925.68112327938991</v>
      </c>
      <c r="O97" s="87">
        <f t="shared" si="18"/>
        <v>14840.964649200441</v>
      </c>
    </row>
    <row r="98" spans="1:16" ht="15" thickBot="1" x14ac:dyDescent="0.35">
      <c r="A98" s="510"/>
      <c r="B98" s="221" t="s">
        <v>42</v>
      </c>
      <c r="C98" s="3"/>
      <c r="D98" s="3"/>
      <c r="E98" s="3"/>
      <c r="F98" s="3"/>
      <c r="G98" s="3"/>
      <c r="H98" s="3"/>
      <c r="I98" s="3"/>
      <c r="J98" s="3"/>
      <c r="K98" s="3"/>
      <c r="L98" s="3"/>
      <c r="M98" s="3"/>
      <c r="N98" s="110"/>
      <c r="O98" s="87">
        <f t="shared" si="18"/>
        <v>0</v>
      </c>
    </row>
    <row r="99" spans="1:16" ht="21.6" thickBot="1" x14ac:dyDescent="0.45">
      <c r="A99" s="89"/>
      <c r="B99" s="222" t="s">
        <v>43</v>
      </c>
      <c r="C99" s="223">
        <f t="shared" ref="C99:N99" si="19">SUM(C88:C98)</f>
        <v>0</v>
      </c>
      <c r="D99" s="223">
        <f t="shared" si="19"/>
        <v>106078.22246802264</v>
      </c>
      <c r="E99" s="223">
        <f t="shared" si="19"/>
        <v>74715.291995731619</v>
      </c>
      <c r="F99" s="223">
        <f t="shared" si="19"/>
        <v>32466.018025548648</v>
      </c>
      <c r="G99" s="223">
        <f t="shared" si="19"/>
        <v>128792.01395280872</v>
      </c>
      <c r="H99" s="223">
        <f t="shared" si="19"/>
        <v>103591.55489308391</v>
      </c>
      <c r="I99" s="223">
        <f t="shared" si="19"/>
        <v>149988.99173955736</v>
      </c>
      <c r="J99" s="223">
        <f t="shared" si="19"/>
        <v>70693.237849602578</v>
      </c>
      <c r="K99" s="223">
        <f t="shared" si="19"/>
        <v>104852.19110492925</v>
      </c>
      <c r="L99" s="224">
        <f t="shared" si="19"/>
        <v>229740.64670955998</v>
      </c>
      <c r="M99" s="224">
        <f t="shared" si="19"/>
        <v>14612.28450235311</v>
      </c>
      <c r="N99" s="460">
        <f t="shared" si="19"/>
        <v>43154.20545998367</v>
      </c>
      <c r="O99" s="90">
        <f t="shared" si="18"/>
        <v>1058684.6587011814</v>
      </c>
    </row>
    <row r="100" spans="1:16" ht="21.6" thickBot="1" x14ac:dyDescent="0.45">
      <c r="A100" s="89"/>
      <c r="F100" s="88">
        <v>0</v>
      </c>
    </row>
    <row r="101" spans="1:16" ht="21.6" thickBot="1" x14ac:dyDescent="0.45">
      <c r="A101" s="89"/>
      <c r="B101" s="218" t="s">
        <v>36</v>
      </c>
      <c r="C101" s="219">
        <f>C$3</f>
        <v>44927</v>
      </c>
      <c r="D101" s="219">
        <f t="shared" ref="D101:N101" si="20">D$3</f>
        <v>44958</v>
      </c>
      <c r="E101" s="219">
        <f t="shared" si="20"/>
        <v>44986</v>
      </c>
      <c r="F101" s="219">
        <f t="shared" si="20"/>
        <v>45017</v>
      </c>
      <c r="G101" s="219">
        <f t="shared" si="20"/>
        <v>45047</v>
      </c>
      <c r="H101" s="219">
        <f t="shared" si="20"/>
        <v>45078</v>
      </c>
      <c r="I101" s="219">
        <f t="shared" si="20"/>
        <v>45108</v>
      </c>
      <c r="J101" s="219">
        <f t="shared" si="20"/>
        <v>45139</v>
      </c>
      <c r="K101" s="219">
        <f t="shared" si="20"/>
        <v>45170</v>
      </c>
      <c r="L101" s="219">
        <f t="shared" si="20"/>
        <v>45200</v>
      </c>
      <c r="M101" s="219">
        <f t="shared" si="20"/>
        <v>45231</v>
      </c>
      <c r="N101" s="219" t="str">
        <f t="shared" si="20"/>
        <v>Dec-23 +</v>
      </c>
      <c r="O101" s="220" t="s">
        <v>34</v>
      </c>
    </row>
    <row r="102" spans="1:16" ht="15" customHeight="1" x14ac:dyDescent="0.3">
      <c r="A102" s="505" t="s">
        <v>226</v>
      </c>
      <c r="B102" s="11" t="s">
        <v>0</v>
      </c>
      <c r="C102" s="3">
        <v>10677.743286104556</v>
      </c>
      <c r="D102" s="3">
        <v>10839.707906082267</v>
      </c>
      <c r="E102" s="3">
        <v>3305.2996274234174</v>
      </c>
      <c r="F102" s="3">
        <v>8237.4568673499234</v>
      </c>
      <c r="G102" s="3">
        <v>6286.6700148914151</v>
      </c>
      <c r="H102" s="3">
        <v>1950.7868524585085</v>
      </c>
      <c r="I102" s="3">
        <v>13710.698075989794</v>
      </c>
      <c r="J102" s="3">
        <v>7424.0280610983791</v>
      </c>
      <c r="K102" s="3">
        <v>8995.6955648212333</v>
      </c>
      <c r="L102" s="3">
        <v>10188.243719808432</v>
      </c>
      <c r="M102" s="3">
        <v>8020.3021385919783</v>
      </c>
      <c r="N102" s="110">
        <v>9430.0050223371218</v>
      </c>
      <c r="O102" s="87">
        <f t="shared" ref="O102:O113" si="21">SUM(C102:N102)</f>
        <v>99066.637136957041</v>
      </c>
      <c r="P102" s="227"/>
    </row>
    <row r="103" spans="1:16" x14ac:dyDescent="0.3">
      <c r="A103" s="506"/>
      <c r="B103" s="13" t="s">
        <v>1</v>
      </c>
      <c r="C103" s="3">
        <v>0</v>
      </c>
      <c r="D103" s="3">
        <v>0</v>
      </c>
      <c r="E103" s="3">
        <v>0</v>
      </c>
      <c r="F103" s="3">
        <v>0</v>
      </c>
      <c r="G103" s="3">
        <v>0</v>
      </c>
      <c r="H103" s="3">
        <v>0</v>
      </c>
      <c r="I103" s="3">
        <v>0</v>
      </c>
      <c r="J103" s="3">
        <v>0</v>
      </c>
      <c r="K103" s="3">
        <v>0</v>
      </c>
      <c r="L103" s="3">
        <v>0</v>
      </c>
      <c r="M103" s="3">
        <v>0</v>
      </c>
      <c r="N103" s="110">
        <v>0</v>
      </c>
      <c r="O103" s="87">
        <f t="shared" si="21"/>
        <v>0</v>
      </c>
    </row>
    <row r="104" spans="1:16" x14ac:dyDescent="0.3">
      <c r="A104" s="506"/>
      <c r="B104" s="11" t="s">
        <v>2</v>
      </c>
      <c r="C104" s="3">
        <v>0</v>
      </c>
      <c r="D104" s="3">
        <v>0</v>
      </c>
      <c r="E104" s="3">
        <v>0</v>
      </c>
      <c r="F104" s="3">
        <v>0</v>
      </c>
      <c r="G104" s="3">
        <v>0</v>
      </c>
      <c r="H104" s="3">
        <v>0</v>
      </c>
      <c r="I104" s="3">
        <v>0</v>
      </c>
      <c r="J104" s="3">
        <v>0</v>
      </c>
      <c r="K104" s="3">
        <v>0</v>
      </c>
      <c r="L104" s="3">
        <v>0</v>
      </c>
      <c r="M104" s="3">
        <v>0</v>
      </c>
      <c r="N104" s="110">
        <v>0</v>
      </c>
      <c r="O104" s="87">
        <f t="shared" si="21"/>
        <v>0</v>
      </c>
    </row>
    <row r="105" spans="1:16" x14ac:dyDescent="0.3">
      <c r="A105" s="506"/>
      <c r="B105" s="11" t="s">
        <v>9</v>
      </c>
      <c r="C105" s="3">
        <v>0</v>
      </c>
      <c r="D105" s="3">
        <v>0</v>
      </c>
      <c r="E105" s="3">
        <v>0</v>
      </c>
      <c r="F105" s="3">
        <v>0</v>
      </c>
      <c r="G105" s="3">
        <v>0</v>
      </c>
      <c r="H105" s="3">
        <v>0</v>
      </c>
      <c r="I105" s="3">
        <v>0</v>
      </c>
      <c r="J105" s="3">
        <v>0</v>
      </c>
      <c r="K105" s="3">
        <v>0</v>
      </c>
      <c r="L105" s="3">
        <v>0</v>
      </c>
      <c r="M105" s="3">
        <v>0</v>
      </c>
      <c r="N105" s="110">
        <v>0</v>
      </c>
      <c r="O105" s="87">
        <f t="shared" si="21"/>
        <v>0</v>
      </c>
    </row>
    <row r="106" spans="1:16" x14ac:dyDescent="0.3">
      <c r="A106" s="506"/>
      <c r="B106" s="13" t="s">
        <v>3</v>
      </c>
      <c r="C106" s="3">
        <v>45428.092649650294</v>
      </c>
      <c r="D106" s="3">
        <v>65881.069458522659</v>
      </c>
      <c r="E106" s="3">
        <v>32404.283676757994</v>
      </c>
      <c r="F106" s="3">
        <v>27618.521533138741</v>
      </c>
      <c r="G106" s="3">
        <v>32404.283676757994</v>
      </c>
      <c r="H106" s="3">
        <v>25050.814981089683</v>
      </c>
      <c r="I106" s="3">
        <v>62702.736593035974</v>
      </c>
      <c r="J106" s="3">
        <v>33401.086641452908</v>
      </c>
      <c r="K106" s="3">
        <v>35470.391711154509</v>
      </c>
      <c r="L106" s="3">
        <v>50177.32910249113</v>
      </c>
      <c r="M106" s="3">
        <v>21872.482115602987</v>
      </c>
      <c r="N106" s="110">
        <v>39034.901227898488</v>
      </c>
      <c r="O106" s="87">
        <f t="shared" si="21"/>
        <v>471445.99336755334</v>
      </c>
    </row>
    <row r="107" spans="1:16" x14ac:dyDescent="0.3">
      <c r="A107" s="506"/>
      <c r="B107" s="11" t="s">
        <v>4</v>
      </c>
      <c r="C107" s="3">
        <v>4558.5251002035293</v>
      </c>
      <c r="D107" s="3">
        <v>6612.734313098541</v>
      </c>
      <c r="E107" s="3">
        <v>4689.9587123321453</v>
      </c>
      <c r="F107" s="3">
        <v>7492.8607630094548</v>
      </c>
      <c r="G107" s="3">
        <v>6420.5175049770705</v>
      </c>
      <c r="H107" s="3">
        <v>4733.2749320727244</v>
      </c>
      <c r="I107" s="3">
        <v>12625.676376795676</v>
      </c>
      <c r="J107" s="3">
        <v>7318.895917747268</v>
      </c>
      <c r="K107" s="3">
        <v>7178.1175847202994</v>
      </c>
      <c r="L107" s="3">
        <v>11304.87546915709</v>
      </c>
      <c r="M107" s="3">
        <v>6687.8395879549425</v>
      </c>
      <c r="N107" s="110">
        <v>5555.4131002295762</v>
      </c>
      <c r="O107" s="87">
        <f t="shared" si="21"/>
        <v>85178.689362298319</v>
      </c>
    </row>
    <row r="108" spans="1:16" x14ac:dyDescent="0.3">
      <c r="A108" s="506"/>
      <c r="B108" s="11" t="s">
        <v>5</v>
      </c>
      <c r="C108" s="3">
        <v>1727.2500000000118</v>
      </c>
      <c r="D108" s="3">
        <v>2210.8800000000151</v>
      </c>
      <c r="E108" s="3">
        <v>2740.5700000000188</v>
      </c>
      <c r="F108" s="3">
        <v>2671.4800000000182</v>
      </c>
      <c r="G108" s="3">
        <v>3546.6200000000244</v>
      </c>
      <c r="H108" s="3">
        <v>2233.9100000000153</v>
      </c>
      <c r="I108" s="3">
        <v>4352.6700000000301</v>
      </c>
      <c r="J108" s="3">
        <v>4053.2800000000279</v>
      </c>
      <c r="K108" s="3">
        <v>2487.2400000000171</v>
      </c>
      <c r="L108" s="3">
        <v>4836.3000000000329</v>
      </c>
      <c r="M108" s="3">
        <v>2441.1800000000167</v>
      </c>
      <c r="N108" s="110">
        <v>3454.5000000000236</v>
      </c>
      <c r="O108" s="87">
        <f t="shared" si="21"/>
        <v>36755.880000000252</v>
      </c>
    </row>
    <row r="109" spans="1:16" x14ac:dyDescent="0.3">
      <c r="A109" s="506"/>
      <c r="B109" s="11" t="s">
        <v>6</v>
      </c>
      <c r="C109" s="3">
        <v>0</v>
      </c>
      <c r="D109" s="3">
        <v>0</v>
      </c>
      <c r="E109" s="3">
        <v>0</v>
      </c>
      <c r="F109" s="3">
        <v>0</v>
      </c>
      <c r="G109" s="3">
        <v>0</v>
      </c>
      <c r="H109" s="3">
        <v>0</v>
      </c>
      <c r="I109" s="3">
        <v>0</v>
      </c>
      <c r="J109" s="3">
        <v>0</v>
      </c>
      <c r="K109" s="3">
        <v>0</v>
      </c>
      <c r="L109" s="3">
        <v>0</v>
      </c>
      <c r="M109" s="3">
        <v>0</v>
      </c>
      <c r="N109" s="110">
        <v>0</v>
      </c>
      <c r="O109" s="87">
        <f t="shared" si="21"/>
        <v>0</v>
      </c>
    </row>
    <row r="110" spans="1:16" x14ac:dyDescent="0.3">
      <c r="A110" s="506"/>
      <c r="B110" s="11" t="s">
        <v>7</v>
      </c>
      <c r="C110" s="3">
        <v>0</v>
      </c>
      <c r="D110" s="3">
        <v>0</v>
      </c>
      <c r="E110" s="3">
        <v>0</v>
      </c>
      <c r="F110" s="3">
        <v>0</v>
      </c>
      <c r="G110" s="3">
        <v>0</v>
      </c>
      <c r="H110" s="3">
        <v>0</v>
      </c>
      <c r="I110" s="3">
        <v>0</v>
      </c>
      <c r="J110" s="3">
        <v>0</v>
      </c>
      <c r="K110" s="3">
        <v>0</v>
      </c>
      <c r="L110" s="3">
        <v>0</v>
      </c>
      <c r="M110" s="3">
        <v>0</v>
      </c>
      <c r="N110" s="110">
        <v>0</v>
      </c>
      <c r="O110" s="87">
        <f t="shared" si="21"/>
        <v>0</v>
      </c>
    </row>
    <row r="111" spans="1:16" x14ac:dyDescent="0.3">
      <c r="A111" s="506"/>
      <c r="B111" s="11" t="s">
        <v>8</v>
      </c>
      <c r="C111" s="3">
        <v>794.75523430136172</v>
      </c>
      <c r="D111" s="3">
        <v>1096.1233055719995</v>
      </c>
      <c r="E111" s="3">
        <v>1120.098451436824</v>
      </c>
      <c r="F111" s="3">
        <v>652.89719450579287</v>
      </c>
      <c r="G111" s="3">
        <v>827.3035994875961</v>
      </c>
      <c r="H111" s="3">
        <v>1360.2385166580548</v>
      </c>
      <c r="I111" s="3">
        <v>8061.8251884149795</v>
      </c>
      <c r="J111" s="3">
        <v>4842.9066972797764</v>
      </c>
      <c r="K111" s="3">
        <v>4976.2616236425165</v>
      </c>
      <c r="L111" s="3">
        <v>6743.1937344563221</v>
      </c>
      <c r="M111" s="3">
        <v>3442.9483763809676</v>
      </c>
      <c r="N111" s="110">
        <v>4155.8341974366385</v>
      </c>
      <c r="O111" s="87">
        <f t="shared" si="21"/>
        <v>38074.386119572831</v>
      </c>
    </row>
    <row r="112" spans="1:16" ht="15" thickBot="1" x14ac:dyDescent="0.35">
      <c r="A112" s="507"/>
      <c r="B112" s="221" t="s">
        <v>42</v>
      </c>
      <c r="C112" s="3">
        <v>0</v>
      </c>
      <c r="D112" s="3">
        <v>0</v>
      </c>
      <c r="E112" s="3">
        <v>0</v>
      </c>
      <c r="F112" s="3">
        <v>0</v>
      </c>
      <c r="G112" s="3">
        <v>0</v>
      </c>
      <c r="H112" s="3">
        <v>0</v>
      </c>
      <c r="I112" s="3">
        <v>0</v>
      </c>
      <c r="J112" s="3">
        <v>0</v>
      </c>
      <c r="K112" s="3">
        <v>0</v>
      </c>
      <c r="L112" s="3">
        <v>0</v>
      </c>
      <c r="M112" s="3">
        <v>0</v>
      </c>
      <c r="N112" s="110">
        <v>0</v>
      </c>
      <c r="O112" s="87">
        <f t="shared" si="21"/>
        <v>0</v>
      </c>
    </row>
    <row r="113" spans="1:16" ht="21.6" thickBot="1" x14ac:dyDescent="0.45">
      <c r="A113" s="89"/>
      <c r="B113" s="222" t="s">
        <v>43</v>
      </c>
      <c r="C113" s="223">
        <f t="shared" ref="C113:N113" si="22">SUM(C102:C112)</f>
        <v>63186.36627025975</v>
      </c>
      <c r="D113" s="223">
        <f t="shared" si="22"/>
        <v>86640.514983275483</v>
      </c>
      <c r="E113" s="223">
        <f t="shared" si="22"/>
        <v>44260.210467950405</v>
      </c>
      <c r="F113" s="223">
        <f t="shared" si="22"/>
        <v>46673.216358003927</v>
      </c>
      <c r="G113" s="223">
        <f t="shared" si="22"/>
        <v>49485.394796114102</v>
      </c>
      <c r="H113" s="223">
        <f t="shared" si="22"/>
        <v>35329.025282278992</v>
      </c>
      <c r="I113" s="223">
        <f t="shared" si="22"/>
        <v>101453.60623423645</v>
      </c>
      <c r="J113" s="223">
        <f t="shared" si="22"/>
        <v>57040.197317578364</v>
      </c>
      <c r="K113" s="223">
        <f t="shared" si="22"/>
        <v>59107.706484338574</v>
      </c>
      <c r="L113" s="224">
        <f t="shared" si="22"/>
        <v>83249.942025912998</v>
      </c>
      <c r="M113" s="224">
        <f t="shared" si="22"/>
        <v>42464.752218530892</v>
      </c>
      <c r="N113" s="460">
        <f t="shared" si="22"/>
        <v>61630.653547901849</v>
      </c>
      <c r="O113" s="90">
        <f t="shared" si="21"/>
        <v>730521.58598638186</v>
      </c>
    </row>
    <row r="114" spans="1:16" ht="21.6" thickBot="1" x14ac:dyDescent="0.45">
      <c r="A114" s="89"/>
    </row>
    <row r="115" spans="1:16" ht="21.6" thickBot="1" x14ac:dyDescent="0.45">
      <c r="A115" s="89"/>
      <c r="B115" s="218" t="s">
        <v>36</v>
      </c>
      <c r="C115" s="219">
        <f>C$3</f>
        <v>44927</v>
      </c>
      <c r="D115" s="219">
        <f t="shared" ref="D115:N115" si="23">D$3</f>
        <v>44958</v>
      </c>
      <c r="E115" s="219">
        <f t="shared" si="23"/>
        <v>44986</v>
      </c>
      <c r="F115" s="219">
        <f t="shared" si="23"/>
        <v>45017</v>
      </c>
      <c r="G115" s="219">
        <f t="shared" si="23"/>
        <v>45047</v>
      </c>
      <c r="H115" s="219">
        <f t="shared" si="23"/>
        <v>45078</v>
      </c>
      <c r="I115" s="219">
        <f t="shared" si="23"/>
        <v>45108</v>
      </c>
      <c r="J115" s="219">
        <f t="shared" si="23"/>
        <v>45139</v>
      </c>
      <c r="K115" s="219">
        <f t="shared" si="23"/>
        <v>45170</v>
      </c>
      <c r="L115" s="219">
        <f t="shared" si="23"/>
        <v>45200</v>
      </c>
      <c r="M115" s="219">
        <f t="shared" si="23"/>
        <v>45231</v>
      </c>
      <c r="N115" s="219" t="str">
        <f t="shared" si="23"/>
        <v>Dec-23 +</v>
      </c>
      <c r="O115" s="220" t="s">
        <v>34</v>
      </c>
    </row>
    <row r="116" spans="1:16" ht="15" customHeight="1" x14ac:dyDescent="0.3">
      <c r="A116" s="508" t="s">
        <v>237</v>
      </c>
      <c r="B116" s="11" t="s">
        <v>0</v>
      </c>
      <c r="C116" s="3">
        <v>0</v>
      </c>
      <c r="D116" s="3">
        <v>0</v>
      </c>
      <c r="E116" s="3">
        <v>0</v>
      </c>
      <c r="F116" s="3">
        <v>0</v>
      </c>
      <c r="G116" s="3">
        <v>0</v>
      </c>
      <c r="H116" s="3">
        <v>0</v>
      </c>
      <c r="I116" s="3">
        <v>0</v>
      </c>
      <c r="J116" s="3">
        <v>0</v>
      </c>
      <c r="K116" s="3">
        <v>0</v>
      </c>
      <c r="L116" s="3">
        <v>0</v>
      </c>
      <c r="M116" s="3">
        <v>0</v>
      </c>
      <c r="N116" s="110">
        <v>0</v>
      </c>
      <c r="O116" s="87">
        <f t="shared" ref="O116:O127" si="24">SUM(C116:N116)</f>
        <v>0</v>
      </c>
      <c r="P116" s="227"/>
    </row>
    <row r="117" spans="1:16" x14ac:dyDescent="0.3">
      <c r="A117" s="509"/>
      <c r="B117" s="13" t="s">
        <v>1</v>
      </c>
      <c r="C117" s="3">
        <v>0</v>
      </c>
      <c r="D117" s="3">
        <v>0</v>
      </c>
      <c r="E117" s="3">
        <v>0</v>
      </c>
      <c r="F117" s="3">
        <v>0</v>
      </c>
      <c r="G117" s="3">
        <v>0</v>
      </c>
      <c r="H117" s="3">
        <v>63784.000778198242</v>
      </c>
      <c r="I117" s="3">
        <v>0</v>
      </c>
      <c r="J117" s="3">
        <v>0</v>
      </c>
      <c r="K117" s="3">
        <v>0</v>
      </c>
      <c r="L117" s="3">
        <v>0</v>
      </c>
      <c r="M117" s="3">
        <v>0</v>
      </c>
      <c r="N117" s="110">
        <v>0</v>
      </c>
      <c r="O117" s="87">
        <f t="shared" si="24"/>
        <v>63784.000778198242</v>
      </c>
    </row>
    <row r="118" spans="1:16" x14ac:dyDescent="0.3">
      <c r="A118" s="509"/>
      <c r="B118" s="11" t="s">
        <v>2</v>
      </c>
      <c r="C118" s="3">
        <v>0</v>
      </c>
      <c r="D118" s="3">
        <v>0</v>
      </c>
      <c r="E118" s="3">
        <v>0</v>
      </c>
      <c r="F118" s="3">
        <v>0</v>
      </c>
      <c r="G118" s="3">
        <v>0</v>
      </c>
      <c r="H118" s="3">
        <v>0</v>
      </c>
      <c r="I118" s="3">
        <v>0</v>
      </c>
      <c r="J118" s="3">
        <v>0</v>
      </c>
      <c r="K118" s="3">
        <v>0</v>
      </c>
      <c r="L118" s="3">
        <v>0</v>
      </c>
      <c r="M118" s="3">
        <v>0</v>
      </c>
      <c r="N118" s="110">
        <v>0</v>
      </c>
      <c r="O118" s="87">
        <f t="shared" si="24"/>
        <v>0</v>
      </c>
    </row>
    <row r="119" spans="1:16" x14ac:dyDescent="0.3">
      <c r="A119" s="509"/>
      <c r="B119" s="11" t="s">
        <v>9</v>
      </c>
      <c r="C119" s="3">
        <v>0</v>
      </c>
      <c r="D119" s="3">
        <v>0</v>
      </c>
      <c r="E119" s="3">
        <v>0</v>
      </c>
      <c r="F119" s="3">
        <v>0</v>
      </c>
      <c r="G119" s="3">
        <v>0</v>
      </c>
      <c r="H119" s="3">
        <v>0</v>
      </c>
      <c r="I119" s="3">
        <v>0</v>
      </c>
      <c r="J119" s="3">
        <v>0</v>
      </c>
      <c r="K119" s="3">
        <v>0</v>
      </c>
      <c r="L119" s="3">
        <v>0</v>
      </c>
      <c r="M119" s="3">
        <v>0</v>
      </c>
      <c r="N119" s="110">
        <v>0</v>
      </c>
      <c r="O119" s="87">
        <f t="shared" si="24"/>
        <v>0</v>
      </c>
    </row>
    <row r="120" spans="1:16" x14ac:dyDescent="0.3">
      <c r="A120" s="509"/>
      <c r="B120" s="13" t="s">
        <v>3</v>
      </c>
      <c r="C120" s="3">
        <v>0</v>
      </c>
      <c r="D120" s="3">
        <v>0</v>
      </c>
      <c r="E120" s="3">
        <v>0</v>
      </c>
      <c r="F120" s="3">
        <v>0</v>
      </c>
      <c r="G120" s="3">
        <v>0</v>
      </c>
      <c r="H120" s="3">
        <v>0</v>
      </c>
      <c r="I120" s="3">
        <v>0</v>
      </c>
      <c r="J120" s="3">
        <v>0</v>
      </c>
      <c r="K120" s="3">
        <v>0</v>
      </c>
      <c r="L120" s="3">
        <v>0</v>
      </c>
      <c r="M120" s="3">
        <v>0</v>
      </c>
      <c r="N120" s="110">
        <v>0</v>
      </c>
      <c r="O120" s="87">
        <f t="shared" si="24"/>
        <v>0</v>
      </c>
    </row>
    <row r="121" spans="1:16" x14ac:dyDescent="0.3">
      <c r="A121" s="509"/>
      <c r="B121" s="11" t="s">
        <v>4</v>
      </c>
      <c r="C121" s="3">
        <v>0</v>
      </c>
      <c r="D121" s="3">
        <v>0</v>
      </c>
      <c r="E121" s="3">
        <v>0</v>
      </c>
      <c r="F121" s="3">
        <v>0</v>
      </c>
      <c r="G121" s="3">
        <v>0</v>
      </c>
      <c r="H121" s="3">
        <v>0</v>
      </c>
      <c r="I121" s="3">
        <v>0</v>
      </c>
      <c r="J121" s="3">
        <v>0</v>
      </c>
      <c r="K121" s="3">
        <v>0</v>
      </c>
      <c r="L121" s="3">
        <v>0</v>
      </c>
      <c r="M121" s="3">
        <v>0</v>
      </c>
      <c r="N121" s="110">
        <v>0</v>
      </c>
      <c r="O121" s="87">
        <f t="shared" si="24"/>
        <v>0</v>
      </c>
    </row>
    <row r="122" spans="1:16" x14ac:dyDescent="0.3">
      <c r="A122" s="509"/>
      <c r="B122" s="11" t="s">
        <v>5</v>
      </c>
      <c r="C122" s="3">
        <v>0</v>
      </c>
      <c r="D122" s="3">
        <v>0</v>
      </c>
      <c r="E122" s="3">
        <v>0</v>
      </c>
      <c r="F122" s="3">
        <v>0</v>
      </c>
      <c r="G122" s="3">
        <v>0</v>
      </c>
      <c r="H122" s="3">
        <v>0</v>
      </c>
      <c r="I122" s="3">
        <v>0</v>
      </c>
      <c r="J122" s="3">
        <v>0</v>
      </c>
      <c r="K122" s="3">
        <v>0</v>
      </c>
      <c r="L122" s="3">
        <v>0</v>
      </c>
      <c r="M122" s="3">
        <v>0</v>
      </c>
      <c r="N122" s="110">
        <v>0</v>
      </c>
      <c r="O122" s="87">
        <f t="shared" si="24"/>
        <v>0</v>
      </c>
    </row>
    <row r="123" spans="1:16" x14ac:dyDescent="0.3">
      <c r="A123" s="509"/>
      <c r="B123" s="11" t="s">
        <v>6</v>
      </c>
      <c r="C123" s="3">
        <v>0</v>
      </c>
      <c r="D123" s="3">
        <v>0</v>
      </c>
      <c r="E123" s="3">
        <v>0</v>
      </c>
      <c r="F123" s="3">
        <v>0</v>
      </c>
      <c r="G123" s="3">
        <v>0</v>
      </c>
      <c r="H123" s="3">
        <v>0</v>
      </c>
      <c r="I123" s="3">
        <v>0</v>
      </c>
      <c r="J123" s="3">
        <v>0</v>
      </c>
      <c r="K123" s="3">
        <v>0</v>
      </c>
      <c r="L123" s="3">
        <v>0</v>
      </c>
      <c r="M123" s="3">
        <v>0</v>
      </c>
      <c r="N123" s="110">
        <v>0</v>
      </c>
      <c r="O123" s="87">
        <f t="shared" si="24"/>
        <v>0</v>
      </c>
    </row>
    <row r="124" spans="1:16" x14ac:dyDescent="0.3">
      <c r="A124" s="509"/>
      <c r="B124" s="11" t="s">
        <v>7</v>
      </c>
      <c r="C124" s="3">
        <v>0</v>
      </c>
      <c r="D124" s="3">
        <v>0</v>
      </c>
      <c r="E124" s="3">
        <v>0</v>
      </c>
      <c r="F124" s="3">
        <v>0</v>
      </c>
      <c r="G124" s="3">
        <v>0</v>
      </c>
      <c r="H124" s="3">
        <v>0</v>
      </c>
      <c r="I124" s="3">
        <v>0</v>
      </c>
      <c r="J124" s="3">
        <v>0</v>
      </c>
      <c r="K124" s="3">
        <v>0</v>
      </c>
      <c r="L124" s="3">
        <v>0</v>
      </c>
      <c r="M124" s="3">
        <v>0</v>
      </c>
      <c r="N124" s="110">
        <v>0</v>
      </c>
      <c r="O124" s="87">
        <f t="shared" si="24"/>
        <v>0</v>
      </c>
    </row>
    <row r="125" spans="1:16" x14ac:dyDescent="0.3">
      <c r="A125" s="509"/>
      <c r="B125" s="11" t="s">
        <v>8</v>
      </c>
      <c r="C125" s="3">
        <v>0</v>
      </c>
      <c r="D125" s="3">
        <v>0</v>
      </c>
      <c r="E125" s="3">
        <v>0</v>
      </c>
      <c r="F125" s="3">
        <v>0</v>
      </c>
      <c r="G125" s="3">
        <v>0</v>
      </c>
      <c r="H125" s="3">
        <v>0</v>
      </c>
      <c r="I125" s="3">
        <v>0</v>
      </c>
      <c r="J125" s="3">
        <v>0</v>
      </c>
      <c r="K125" s="3">
        <v>0</v>
      </c>
      <c r="L125" s="3">
        <v>0</v>
      </c>
      <c r="M125" s="3">
        <v>0</v>
      </c>
      <c r="N125" s="110">
        <v>0</v>
      </c>
      <c r="O125" s="87">
        <f t="shared" si="24"/>
        <v>0</v>
      </c>
    </row>
    <row r="126" spans="1:16" ht="15" thickBot="1" x14ac:dyDescent="0.35">
      <c r="A126" s="510"/>
      <c r="B126" s="221" t="s">
        <v>42</v>
      </c>
      <c r="C126" s="3">
        <v>0</v>
      </c>
      <c r="D126" s="3">
        <v>0</v>
      </c>
      <c r="E126" s="3">
        <v>0</v>
      </c>
      <c r="F126" s="3">
        <v>0</v>
      </c>
      <c r="G126" s="3">
        <v>0</v>
      </c>
      <c r="H126" s="3">
        <v>0</v>
      </c>
      <c r="I126" s="3">
        <v>0</v>
      </c>
      <c r="J126" s="3">
        <v>0</v>
      </c>
      <c r="K126" s="3">
        <v>0</v>
      </c>
      <c r="L126" s="3">
        <v>0</v>
      </c>
      <c r="M126" s="3">
        <v>0</v>
      </c>
      <c r="N126" s="110">
        <v>0</v>
      </c>
      <c r="O126" s="87">
        <f t="shared" si="24"/>
        <v>0</v>
      </c>
    </row>
    <row r="127" spans="1:16" ht="21.6" thickBot="1" x14ac:dyDescent="0.45">
      <c r="A127" s="89"/>
      <c r="B127" s="222" t="s">
        <v>43</v>
      </c>
      <c r="C127" s="223">
        <f t="shared" ref="C127:N127" si="25">SUM(C116:C126)</f>
        <v>0</v>
      </c>
      <c r="D127" s="223">
        <f t="shared" si="25"/>
        <v>0</v>
      </c>
      <c r="E127" s="223">
        <f t="shared" si="25"/>
        <v>0</v>
      </c>
      <c r="F127" s="223">
        <f t="shared" si="25"/>
        <v>0</v>
      </c>
      <c r="G127" s="223">
        <f t="shared" si="25"/>
        <v>0</v>
      </c>
      <c r="H127" s="223">
        <f t="shared" si="25"/>
        <v>63784.000778198242</v>
      </c>
      <c r="I127" s="223">
        <f t="shared" si="25"/>
        <v>0</v>
      </c>
      <c r="J127" s="223">
        <f t="shared" si="25"/>
        <v>0</v>
      </c>
      <c r="K127" s="223">
        <f t="shared" si="25"/>
        <v>0</v>
      </c>
      <c r="L127" s="224">
        <f t="shared" si="25"/>
        <v>0</v>
      </c>
      <c r="M127" s="224">
        <f t="shared" si="25"/>
        <v>0</v>
      </c>
      <c r="N127" s="460">
        <f t="shared" si="25"/>
        <v>0</v>
      </c>
      <c r="O127" s="90">
        <f t="shared" si="24"/>
        <v>63784.000778198242</v>
      </c>
    </row>
    <row r="128" spans="1:16" ht="21.6" thickBot="1" x14ac:dyDescent="0.45">
      <c r="A128" s="89"/>
    </row>
    <row r="129" spans="1:16" ht="21.6" thickBot="1" x14ac:dyDescent="0.45">
      <c r="A129" s="89"/>
      <c r="B129" s="218" t="s">
        <v>36</v>
      </c>
      <c r="C129" s="219">
        <f>C$3</f>
        <v>44927</v>
      </c>
      <c r="D129" s="219">
        <f t="shared" ref="D129:N129" si="26">D$3</f>
        <v>44958</v>
      </c>
      <c r="E129" s="219">
        <f t="shared" si="26"/>
        <v>44986</v>
      </c>
      <c r="F129" s="219">
        <f t="shared" si="26"/>
        <v>45017</v>
      </c>
      <c r="G129" s="219">
        <f t="shared" si="26"/>
        <v>45047</v>
      </c>
      <c r="H129" s="219">
        <f t="shared" si="26"/>
        <v>45078</v>
      </c>
      <c r="I129" s="219">
        <f t="shared" si="26"/>
        <v>45108</v>
      </c>
      <c r="J129" s="219">
        <f t="shared" si="26"/>
        <v>45139</v>
      </c>
      <c r="K129" s="219">
        <f t="shared" si="26"/>
        <v>45170</v>
      </c>
      <c r="L129" s="219">
        <f t="shared" si="26"/>
        <v>45200</v>
      </c>
      <c r="M129" s="219">
        <f t="shared" si="26"/>
        <v>45231</v>
      </c>
      <c r="N129" s="219" t="str">
        <f t="shared" si="26"/>
        <v>Dec-23 +</v>
      </c>
      <c r="O129" s="220" t="s">
        <v>34</v>
      </c>
    </row>
    <row r="130" spans="1:16" ht="15" customHeight="1" x14ac:dyDescent="0.3">
      <c r="A130" s="513" t="s">
        <v>279</v>
      </c>
      <c r="B130" s="11" t="s">
        <v>0</v>
      </c>
      <c r="C130" s="3">
        <v>0</v>
      </c>
      <c r="D130" s="3">
        <v>0</v>
      </c>
      <c r="E130" s="3">
        <v>0</v>
      </c>
      <c r="F130" s="3">
        <v>0</v>
      </c>
      <c r="G130" s="3">
        <v>0</v>
      </c>
      <c r="H130" s="3">
        <v>0</v>
      </c>
      <c r="I130" s="3">
        <v>0</v>
      </c>
      <c r="J130" s="3">
        <v>0</v>
      </c>
      <c r="K130" s="3">
        <v>0</v>
      </c>
      <c r="L130" s="3">
        <v>0</v>
      </c>
      <c r="M130" s="3">
        <v>0</v>
      </c>
      <c r="N130" s="110">
        <v>0</v>
      </c>
      <c r="O130" s="87">
        <f t="shared" ref="O130:O141" si="27">SUM(C130:N130)</f>
        <v>0</v>
      </c>
      <c r="P130" s="227"/>
    </row>
    <row r="131" spans="1:16" x14ac:dyDescent="0.3">
      <c r="A131" s="514"/>
      <c r="B131" s="13" t="s">
        <v>1</v>
      </c>
      <c r="C131" s="3">
        <v>0</v>
      </c>
      <c r="D131" s="3">
        <v>0</v>
      </c>
      <c r="E131" s="3">
        <v>0</v>
      </c>
      <c r="F131" s="3">
        <v>0</v>
      </c>
      <c r="G131" s="3">
        <v>0</v>
      </c>
      <c r="H131" s="3">
        <v>0</v>
      </c>
      <c r="I131" s="3">
        <v>0</v>
      </c>
      <c r="J131" s="3">
        <v>0</v>
      </c>
      <c r="K131" s="3">
        <v>0</v>
      </c>
      <c r="L131" s="3">
        <v>0</v>
      </c>
      <c r="M131" s="3">
        <v>0</v>
      </c>
      <c r="N131" s="110">
        <v>0</v>
      </c>
      <c r="O131" s="87">
        <f t="shared" si="27"/>
        <v>0</v>
      </c>
    </row>
    <row r="132" spans="1:16" x14ac:dyDescent="0.3">
      <c r="A132" s="514"/>
      <c r="B132" s="11" t="s">
        <v>2</v>
      </c>
      <c r="C132" s="3">
        <v>0</v>
      </c>
      <c r="D132" s="3">
        <v>0</v>
      </c>
      <c r="E132" s="3">
        <v>0</v>
      </c>
      <c r="F132" s="3">
        <v>0</v>
      </c>
      <c r="G132" s="3">
        <v>0</v>
      </c>
      <c r="H132" s="3">
        <v>0</v>
      </c>
      <c r="I132" s="3">
        <v>0</v>
      </c>
      <c r="J132" s="3">
        <v>0</v>
      </c>
      <c r="K132" s="3">
        <v>0</v>
      </c>
      <c r="L132" s="3">
        <v>0</v>
      </c>
      <c r="M132" s="3">
        <v>0</v>
      </c>
      <c r="N132" s="110">
        <v>0</v>
      </c>
      <c r="O132" s="87">
        <f t="shared" si="27"/>
        <v>0</v>
      </c>
    </row>
    <row r="133" spans="1:16" x14ac:dyDescent="0.3">
      <c r="A133" s="514"/>
      <c r="B133" s="11" t="s">
        <v>9</v>
      </c>
      <c r="C133" s="3">
        <v>0</v>
      </c>
      <c r="D133" s="3">
        <v>0</v>
      </c>
      <c r="E133" s="3">
        <v>0</v>
      </c>
      <c r="F133" s="3">
        <v>0</v>
      </c>
      <c r="G133" s="3">
        <v>0</v>
      </c>
      <c r="H133" s="3">
        <v>0</v>
      </c>
      <c r="I133" s="3">
        <v>0</v>
      </c>
      <c r="J133" s="3">
        <v>0</v>
      </c>
      <c r="K133" s="3">
        <v>0</v>
      </c>
      <c r="L133" s="3">
        <v>0</v>
      </c>
      <c r="M133" s="3">
        <v>0</v>
      </c>
      <c r="N133" s="110">
        <v>0</v>
      </c>
      <c r="O133" s="87">
        <f t="shared" si="27"/>
        <v>0</v>
      </c>
    </row>
    <row r="134" spans="1:16" x14ac:dyDescent="0.3">
      <c r="A134" s="514"/>
      <c r="B134" s="13" t="s">
        <v>3</v>
      </c>
      <c r="C134" s="3">
        <v>0</v>
      </c>
      <c r="D134" s="3">
        <v>0</v>
      </c>
      <c r="E134" s="3">
        <v>0</v>
      </c>
      <c r="F134" s="3">
        <v>0</v>
      </c>
      <c r="G134" s="3">
        <v>0</v>
      </c>
      <c r="H134" s="3">
        <v>27017.125887534981</v>
      </c>
      <c r="I134" s="3">
        <v>181731.19382740516</v>
      </c>
      <c r="J134" s="3">
        <v>134886.87658645265</v>
      </c>
      <c r="K134" s="3">
        <v>389.72972755464656</v>
      </c>
      <c r="L134" s="3">
        <v>0</v>
      </c>
      <c r="M134" s="3">
        <v>0</v>
      </c>
      <c r="N134" s="110">
        <v>0</v>
      </c>
      <c r="O134" s="87">
        <f t="shared" si="27"/>
        <v>344024.92602894746</v>
      </c>
    </row>
    <row r="135" spans="1:16" x14ac:dyDescent="0.3">
      <c r="A135" s="514"/>
      <c r="B135" s="11" t="s">
        <v>4</v>
      </c>
      <c r="C135" s="3">
        <v>0</v>
      </c>
      <c r="D135" s="3">
        <v>0</v>
      </c>
      <c r="E135" s="3">
        <v>0</v>
      </c>
      <c r="F135" s="3">
        <v>0</v>
      </c>
      <c r="G135" s="3">
        <v>0</v>
      </c>
      <c r="H135" s="3">
        <v>0</v>
      </c>
      <c r="I135" s="3">
        <v>0</v>
      </c>
      <c r="J135" s="3">
        <v>0</v>
      </c>
      <c r="K135" s="3">
        <v>0</v>
      </c>
      <c r="L135" s="3">
        <v>0</v>
      </c>
      <c r="M135" s="3">
        <v>0</v>
      </c>
      <c r="N135" s="110">
        <v>0</v>
      </c>
      <c r="O135" s="87">
        <f t="shared" si="27"/>
        <v>0</v>
      </c>
    </row>
    <row r="136" spans="1:16" x14ac:dyDescent="0.3">
      <c r="A136" s="514"/>
      <c r="B136" s="11" t="s">
        <v>5</v>
      </c>
      <c r="C136" s="3">
        <v>0</v>
      </c>
      <c r="D136" s="3">
        <v>0</v>
      </c>
      <c r="E136" s="3">
        <v>0</v>
      </c>
      <c r="F136" s="3">
        <v>0</v>
      </c>
      <c r="G136" s="3">
        <v>0</v>
      </c>
      <c r="H136" s="3">
        <v>0</v>
      </c>
      <c r="I136" s="3">
        <v>0</v>
      </c>
      <c r="J136" s="3">
        <v>0</v>
      </c>
      <c r="K136" s="3">
        <v>0</v>
      </c>
      <c r="L136" s="3">
        <v>0</v>
      </c>
      <c r="M136" s="3">
        <v>0</v>
      </c>
      <c r="N136" s="110">
        <v>0</v>
      </c>
      <c r="O136" s="87">
        <f t="shared" si="27"/>
        <v>0</v>
      </c>
    </row>
    <row r="137" spans="1:16" x14ac:dyDescent="0.3">
      <c r="A137" s="514"/>
      <c r="B137" s="11" t="s">
        <v>6</v>
      </c>
      <c r="C137" s="3">
        <v>0</v>
      </c>
      <c r="D137" s="3">
        <v>0</v>
      </c>
      <c r="E137" s="3">
        <v>0</v>
      </c>
      <c r="F137" s="3">
        <v>0</v>
      </c>
      <c r="G137" s="3">
        <v>0</v>
      </c>
      <c r="H137" s="3">
        <v>0</v>
      </c>
      <c r="I137" s="3">
        <v>0</v>
      </c>
      <c r="J137" s="3">
        <v>0</v>
      </c>
      <c r="K137" s="3">
        <v>0</v>
      </c>
      <c r="L137" s="3">
        <v>0</v>
      </c>
      <c r="M137" s="3">
        <v>0</v>
      </c>
      <c r="N137" s="110">
        <v>0</v>
      </c>
      <c r="O137" s="87">
        <f t="shared" si="27"/>
        <v>0</v>
      </c>
    </row>
    <row r="138" spans="1:16" x14ac:dyDescent="0.3">
      <c r="A138" s="514"/>
      <c r="B138" s="11" t="s">
        <v>7</v>
      </c>
      <c r="C138" s="3">
        <v>0</v>
      </c>
      <c r="D138" s="3">
        <v>0</v>
      </c>
      <c r="E138" s="3">
        <v>0</v>
      </c>
      <c r="F138" s="3">
        <v>0</v>
      </c>
      <c r="G138" s="3">
        <v>0</v>
      </c>
      <c r="H138" s="3">
        <v>0</v>
      </c>
      <c r="I138" s="3">
        <v>0</v>
      </c>
      <c r="J138" s="3">
        <v>0</v>
      </c>
      <c r="K138" s="3">
        <v>0</v>
      </c>
      <c r="L138" s="3">
        <v>0</v>
      </c>
      <c r="M138" s="3">
        <v>0</v>
      </c>
      <c r="N138" s="110">
        <v>0</v>
      </c>
      <c r="O138" s="87">
        <f t="shared" si="27"/>
        <v>0</v>
      </c>
    </row>
    <row r="139" spans="1:16" x14ac:dyDescent="0.3">
      <c r="A139" s="514"/>
      <c r="B139" s="11" t="s">
        <v>8</v>
      </c>
      <c r="C139" s="3">
        <v>0</v>
      </c>
      <c r="D139" s="3">
        <v>0</v>
      </c>
      <c r="E139" s="3">
        <v>0</v>
      </c>
      <c r="F139" s="3">
        <v>0</v>
      </c>
      <c r="G139" s="3">
        <v>0</v>
      </c>
      <c r="H139" s="3">
        <v>0</v>
      </c>
      <c r="I139" s="3">
        <v>0</v>
      </c>
      <c r="J139" s="3">
        <v>0</v>
      </c>
      <c r="K139" s="3">
        <v>0</v>
      </c>
      <c r="L139" s="3">
        <v>0</v>
      </c>
      <c r="M139" s="3">
        <v>0</v>
      </c>
      <c r="N139" s="110">
        <v>0</v>
      </c>
      <c r="O139" s="87">
        <f t="shared" si="27"/>
        <v>0</v>
      </c>
    </row>
    <row r="140" spans="1:16" ht="15" thickBot="1" x14ac:dyDescent="0.35">
      <c r="A140" s="515"/>
      <c r="B140" s="221" t="s">
        <v>42</v>
      </c>
      <c r="C140" s="3">
        <v>0</v>
      </c>
      <c r="D140" s="3">
        <v>0</v>
      </c>
      <c r="E140" s="3">
        <v>0</v>
      </c>
      <c r="F140" s="3">
        <v>0</v>
      </c>
      <c r="G140" s="3">
        <v>0</v>
      </c>
      <c r="H140" s="3">
        <v>0</v>
      </c>
      <c r="I140" s="3">
        <v>0</v>
      </c>
      <c r="J140" s="3">
        <v>0</v>
      </c>
      <c r="K140" s="3">
        <v>0</v>
      </c>
      <c r="L140" s="3">
        <v>0</v>
      </c>
      <c r="M140" s="3">
        <v>0</v>
      </c>
      <c r="N140" s="110">
        <v>0</v>
      </c>
      <c r="O140" s="87">
        <f t="shared" si="27"/>
        <v>0</v>
      </c>
    </row>
    <row r="141" spans="1:16" ht="21.6" thickBot="1" x14ac:dyDescent="0.45">
      <c r="A141" s="89"/>
      <c r="B141" s="222" t="s">
        <v>43</v>
      </c>
      <c r="C141" s="223">
        <f t="shared" ref="C141:N141" si="28">SUM(C130:C140)</f>
        <v>0</v>
      </c>
      <c r="D141" s="223">
        <f t="shared" si="28"/>
        <v>0</v>
      </c>
      <c r="E141" s="223">
        <f t="shared" si="28"/>
        <v>0</v>
      </c>
      <c r="F141" s="223">
        <f t="shared" si="28"/>
        <v>0</v>
      </c>
      <c r="G141" s="223">
        <f t="shared" si="28"/>
        <v>0</v>
      </c>
      <c r="H141" s="223">
        <f t="shared" si="28"/>
        <v>27017.125887534981</v>
      </c>
      <c r="I141" s="223">
        <f t="shared" si="28"/>
        <v>181731.19382740516</v>
      </c>
      <c r="J141" s="223">
        <f t="shared" si="28"/>
        <v>134886.87658645265</v>
      </c>
      <c r="K141" s="223">
        <f t="shared" si="28"/>
        <v>389.72972755464656</v>
      </c>
      <c r="L141" s="224">
        <f t="shared" si="28"/>
        <v>0</v>
      </c>
      <c r="M141" s="224">
        <f t="shared" si="28"/>
        <v>0</v>
      </c>
      <c r="N141" s="460">
        <f t="shared" si="28"/>
        <v>0</v>
      </c>
      <c r="O141" s="90">
        <f t="shared" si="27"/>
        <v>344024.92602894746</v>
      </c>
    </row>
    <row r="142" spans="1:16" ht="21.6" thickBot="1" x14ac:dyDescent="0.45">
      <c r="A142" s="89"/>
      <c r="P142" s="470">
        <f>SUM(C130:N140)</f>
        <v>344024.92602894746</v>
      </c>
    </row>
    <row r="143" spans="1:16" ht="21.6" thickBot="1" x14ac:dyDescent="0.45">
      <c r="A143" s="89"/>
      <c r="B143" s="218" t="s">
        <v>36</v>
      </c>
      <c r="C143" s="219">
        <f>C$3</f>
        <v>44927</v>
      </c>
      <c r="D143" s="219">
        <f t="shared" ref="D143:N143" si="29">D$3</f>
        <v>44958</v>
      </c>
      <c r="E143" s="219">
        <f t="shared" si="29"/>
        <v>44986</v>
      </c>
      <c r="F143" s="219">
        <f t="shared" si="29"/>
        <v>45017</v>
      </c>
      <c r="G143" s="219">
        <f t="shared" si="29"/>
        <v>45047</v>
      </c>
      <c r="H143" s="219">
        <f t="shared" si="29"/>
        <v>45078</v>
      </c>
      <c r="I143" s="219">
        <f t="shared" si="29"/>
        <v>45108</v>
      </c>
      <c r="J143" s="219">
        <f t="shared" si="29"/>
        <v>45139</v>
      </c>
      <c r="K143" s="219">
        <f t="shared" si="29"/>
        <v>45170</v>
      </c>
      <c r="L143" s="219">
        <f t="shared" si="29"/>
        <v>45200</v>
      </c>
      <c r="M143" s="219">
        <f t="shared" si="29"/>
        <v>45231</v>
      </c>
      <c r="N143" s="219" t="str">
        <f t="shared" si="29"/>
        <v>Dec-23 +</v>
      </c>
      <c r="O143" s="220" t="s">
        <v>34</v>
      </c>
    </row>
    <row r="144" spans="1:16" ht="15" customHeight="1" x14ac:dyDescent="0.3">
      <c r="A144" s="505" t="s">
        <v>171</v>
      </c>
      <c r="B144" s="11" t="s">
        <v>0</v>
      </c>
      <c r="C144" s="3">
        <f>C4+C18+C60+C74+C102</f>
        <v>10677.743286104556</v>
      </c>
      <c r="D144" s="3">
        <f t="shared" ref="D144:N144" si="30">D4+D18+D60+D74+D102</f>
        <v>10839.707906082267</v>
      </c>
      <c r="E144" s="3">
        <f t="shared" si="30"/>
        <v>3305.2996274234174</v>
      </c>
      <c r="F144" s="3">
        <f t="shared" si="30"/>
        <v>8237.4568673499234</v>
      </c>
      <c r="G144" s="3">
        <f t="shared" si="30"/>
        <v>6286.6700148914151</v>
      </c>
      <c r="H144" s="3">
        <f t="shared" si="30"/>
        <v>1950.7868524585085</v>
      </c>
      <c r="I144" s="3">
        <f t="shared" si="30"/>
        <v>13710.698075989794</v>
      </c>
      <c r="J144" s="3">
        <f t="shared" si="30"/>
        <v>7424.0280610983791</v>
      </c>
      <c r="K144" s="3">
        <f t="shared" si="30"/>
        <v>8995.6955648212333</v>
      </c>
      <c r="L144" s="111">
        <f t="shared" si="30"/>
        <v>10188.243719808432</v>
      </c>
      <c r="M144" s="111">
        <f t="shared" si="30"/>
        <v>8020.3021385919783</v>
      </c>
      <c r="N144" s="111">
        <f t="shared" si="30"/>
        <v>9430.0050223371218</v>
      </c>
      <c r="O144" s="87">
        <f t="shared" ref="O144:O155" si="31">SUM(C144:N144)</f>
        <v>99066.637136957041</v>
      </c>
      <c r="P144" s="227"/>
    </row>
    <row r="145" spans="1:16" x14ac:dyDescent="0.3">
      <c r="A145" s="506"/>
      <c r="B145" s="13" t="s">
        <v>1</v>
      </c>
      <c r="C145" s="3">
        <f t="shared" ref="C145:N145" si="32">C5+C19+C61+C75+C103</f>
        <v>20896.030731201172</v>
      </c>
      <c r="D145" s="3">
        <f t="shared" si="32"/>
        <v>1081664.6942018312</v>
      </c>
      <c r="E145" s="3">
        <f t="shared" si="32"/>
        <v>1804276.5533118439</v>
      </c>
      <c r="F145" s="3">
        <f t="shared" si="32"/>
        <v>1357181.2298499567</v>
      </c>
      <c r="G145" s="3">
        <f t="shared" si="32"/>
        <v>1621852.4801178768</v>
      </c>
      <c r="H145" s="3">
        <f t="shared" si="32"/>
        <v>1425865.661161582</v>
      </c>
      <c r="I145" s="3">
        <f t="shared" si="32"/>
        <v>2923727.3537653233</v>
      </c>
      <c r="J145" s="3">
        <f t="shared" si="32"/>
        <v>2158216.4742788668</v>
      </c>
      <c r="K145" s="3">
        <f t="shared" si="32"/>
        <v>2479619.2868838646</v>
      </c>
      <c r="L145" s="111">
        <f t="shared" si="32"/>
        <v>2025040.1062476705</v>
      </c>
      <c r="M145" s="111">
        <f t="shared" si="32"/>
        <v>1494157.5722407624</v>
      </c>
      <c r="N145" s="111">
        <f t="shared" si="32"/>
        <v>4464879.6373636397</v>
      </c>
      <c r="O145" s="87">
        <f t="shared" si="31"/>
        <v>22857377.080154419</v>
      </c>
    </row>
    <row r="146" spans="1:16" x14ac:dyDescent="0.3">
      <c r="A146" s="506"/>
      <c r="B146" s="11" t="s">
        <v>2</v>
      </c>
      <c r="C146" s="3">
        <f t="shared" ref="C146:N146" si="33">C6+C20+C62+C76+C104</f>
        <v>0</v>
      </c>
      <c r="D146" s="3">
        <f t="shared" si="33"/>
        <v>0</v>
      </c>
      <c r="E146" s="3">
        <f t="shared" si="33"/>
        <v>0</v>
      </c>
      <c r="F146" s="3">
        <f t="shared" si="33"/>
        <v>0</v>
      </c>
      <c r="G146" s="3">
        <f t="shared" si="33"/>
        <v>0</v>
      </c>
      <c r="H146" s="3">
        <f t="shared" si="33"/>
        <v>0</v>
      </c>
      <c r="I146" s="3">
        <f t="shared" si="33"/>
        <v>0</v>
      </c>
      <c r="J146" s="3">
        <f t="shared" si="33"/>
        <v>0</v>
      </c>
      <c r="K146" s="3">
        <f t="shared" si="33"/>
        <v>0</v>
      </c>
      <c r="L146" s="111">
        <f t="shared" si="33"/>
        <v>0</v>
      </c>
      <c r="M146" s="111">
        <f t="shared" si="33"/>
        <v>0</v>
      </c>
      <c r="N146" s="111">
        <f t="shared" si="33"/>
        <v>0</v>
      </c>
      <c r="O146" s="87">
        <f t="shared" si="31"/>
        <v>0</v>
      </c>
    </row>
    <row r="147" spans="1:16" x14ac:dyDescent="0.3">
      <c r="A147" s="506"/>
      <c r="B147" s="11" t="s">
        <v>9</v>
      </c>
      <c r="C147" s="3">
        <f t="shared" ref="C147:N147" si="34">C7+C21+C63+C77+C105</f>
        <v>31785.249267578129</v>
      </c>
      <c r="D147" s="3">
        <f t="shared" si="34"/>
        <v>662884.21816997975</v>
      </c>
      <c r="E147" s="3">
        <f t="shared" si="34"/>
        <v>1672509.1122269498</v>
      </c>
      <c r="F147" s="3">
        <f t="shared" si="34"/>
        <v>782298.45473117591</v>
      </c>
      <c r="G147" s="3">
        <f t="shared" si="34"/>
        <v>932907.63053307636</v>
      </c>
      <c r="H147" s="3">
        <f t="shared" si="34"/>
        <v>747169.26598815748</v>
      </c>
      <c r="I147" s="3">
        <f t="shared" si="34"/>
        <v>1628115.0495898898</v>
      </c>
      <c r="J147" s="3">
        <f t="shared" si="34"/>
        <v>1466554.2607763461</v>
      </c>
      <c r="K147" s="3">
        <f t="shared" si="34"/>
        <v>1200960.0862295735</v>
      </c>
      <c r="L147" s="111">
        <f t="shared" si="34"/>
        <v>1042105.2727804095</v>
      </c>
      <c r="M147" s="111">
        <f t="shared" si="34"/>
        <v>1157961.2513052686</v>
      </c>
      <c r="N147" s="111">
        <f t="shared" si="34"/>
        <v>3635844.1576598659</v>
      </c>
      <c r="O147" s="87">
        <f t="shared" si="31"/>
        <v>14961094.009258272</v>
      </c>
    </row>
    <row r="148" spans="1:16" x14ac:dyDescent="0.3">
      <c r="A148" s="506"/>
      <c r="B148" s="13" t="s">
        <v>3</v>
      </c>
      <c r="C148" s="3">
        <f t="shared" ref="C148:N148" si="35">C8+C22+C64+C78+C106</f>
        <v>-450618.14937691618</v>
      </c>
      <c r="D148" s="3">
        <f t="shared" si="35"/>
        <v>87060.149657514674</v>
      </c>
      <c r="E148" s="3">
        <f t="shared" si="35"/>
        <v>53891.525487886742</v>
      </c>
      <c r="F148" s="3">
        <f t="shared" si="35"/>
        <v>33222.909828161173</v>
      </c>
      <c r="G148" s="3">
        <f t="shared" si="35"/>
        <v>36407.41817320259</v>
      </c>
      <c r="H148" s="3">
        <f t="shared" si="35"/>
        <v>32681.978793767252</v>
      </c>
      <c r="I148" s="3">
        <f t="shared" si="35"/>
        <v>70955.352324167907</v>
      </c>
      <c r="J148" s="3">
        <f t="shared" si="35"/>
        <v>60002.719753687546</v>
      </c>
      <c r="K148" s="3">
        <f t="shared" si="35"/>
        <v>278135.77596345847</v>
      </c>
      <c r="L148" s="111">
        <f t="shared" si="35"/>
        <v>58429.944833623063</v>
      </c>
      <c r="M148" s="111">
        <f t="shared" si="35"/>
        <v>55718.082290209808</v>
      </c>
      <c r="N148" s="111">
        <f t="shared" si="35"/>
        <v>264626.681182798</v>
      </c>
      <c r="O148" s="87">
        <f t="shared" si="31"/>
        <v>580514.38891156111</v>
      </c>
    </row>
    <row r="149" spans="1:16" x14ac:dyDescent="0.3">
      <c r="A149" s="506"/>
      <c r="B149" s="11" t="s">
        <v>4</v>
      </c>
      <c r="C149" s="3">
        <f t="shared" ref="C149:N149" si="36">C9+C23+C65+C79+C107</f>
        <v>4558.5251002035293</v>
      </c>
      <c r="D149" s="3">
        <f t="shared" si="36"/>
        <v>6612.734313098541</v>
      </c>
      <c r="E149" s="3">
        <f t="shared" si="36"/>
        <v>4689.9587123321453</v>
      </c>
      <c r="F149" s="3">
        <f t="shared" si="36"/>
        <v>7492.8607630094548</v>
      </c>
      <c r="G149" s="3">
        <f t="shared" si="36"/>
        <v>6420.5175049770705</v>
      </c>
      <c r="H149" s="3">
        <f t="shared" si="36"/>
        <v>4733.2749320727244</v>
      </c>
      <c r="I149" s="3">
        <f t="shared" si="36"/>
        <v>12625.676376795676</v>
      </c>
      <c r="J149" s="3">
        <f t="shared" si="36"/>
        <v>7318.895917747268</v>
      </c>
      <c r="K149" s="3">
        <f t="shared" si="36"/>
        <v>7178.1175847202994</v>
      </c>
      <c r="L149" s="111">
        <f t="shared" si="36"/>
        <v>11304.87546915709</v>
      </c>
      <c r="M149" s="111">
        <f t="shared" si="36"/>
        <v>6687.8395879549425</v>
      </c>
      <c r="N149" s="111">
        <f t="shared" si="36"/>
        <v>11949.437392221764</v>
      </c>
      <c r="O149" s="87">
        <f t="shared" si="31"/>
        <v>91572.713654290506</v>
      </c>
    </row>
    <row r="150" spans="1:16" x14ac:dyDescent="0.3">
      <c r="A150" s="506"/>
      <c r="B150" s="11" t="s">
        <v>5</v>
      </c>
      <c r="C150" s="3">
        <f t="shared" ref="C150:N150" si="37">C10+C24+C66+C80+C108</f>
        <v>3411.6248474121212</v>
      </c>
      <c r="D150" s="3">
        <f t="shared" si="37"/>
        <v>7657.0253399658359</v>
      </c>
      <c r="E150" s="3">
        <f t="shared" si="37"/>
        <v>25872.651237792987</v>
      </c>
      <c r="F150" s="3">
        <f t="shared" si="37"/>
        <v>5422.6255841064631</v>
      </c>
      <c r="G150" s="3">
        <f t="shared" si="37"/>
        <v>5455.5781604004151</v>
      </c>
      <c r="H150" s="3">
        <f t="shared" si="37"/>
        <v>7399.3261987304841</v>
      </c>
      <c r="I150" s="3">
        <f t="shared" si="37"/>
        <v>12213.085954589875</v>
      </c>
      <c r="J150" s="3">
        <f t="shared" si="37"/>
        <v>10229.321107177762</v>
      </c>
      <c r="K150" s="3">
        <f t="shared" si="37"/>
        <v>6642.0312902832202</v>
      </c>
      <c r="L150" s="111">
        <f t="shared" si="37"/>
        <v>5903.0707366943689</v>
      </c>
      <c r="M150" s="111">
        <f t="shared" si="37"/>
        <v>15772.011726074237</v>
      </c>
      <c r="N150" s="111">
        <f t="shared" si="37"/>
        <v>19241.801666259787</v>
      </c>
      <c r="O150" s="87">
        <f t="shared" si="31"/>
        <v>125220.15384948757</v>
      </c>
    </row>
    <row r="151" spans="1:16" x14ac:dyDescent="0.3">
      <c r="A151" s="506"/>
      <c r="B151" s="11" t="s">
        <v>6</v>
      </c>
      <c r="C151" s="3">
        <f t="shared" ref="C151:N151" si="38">C11+C25+C67+C81+C109</f>
        <v>0</v>
      </c>
      <c r="D151" s="3">
        <f t="shared" si="38"/>
        <v>0</v>
      </c>
      <c r="E151" s="3">
        <f t="shared" si="38"/>
        <v>0</v>
      </c>
      <c r="F151" s="3">
        <f t="shared" si="38"/>
        <v>0</v>
      </c>
      <c r="G151" s="3">
        <f t="shared" si="38"/>
        <v>0</v>
      </c>
      <c r="H151" s="3">
        <f t="shared" si="38"/>
        <v>0</v>
      </c>
      <c r="I151" s="3">
        <f t="shared" si="38"/>
        <v>0</v>
      </c>
      <c r="J151" s="3">
        <f t="shared" si="38"/>
        <v>0</v>
      </c>
      <c r="K151" s="3">
        <f t="shared" si="38"/>
        <v>0</v>
      </c>
      <c r="L151" s="111">
        <f t="shared" si="38"/>
        <v>0</v>
      </c>
      <c r="M151" s="111">
        <f t="shared" si="38"/>
        <v>0</v>
      </c>
      <c r="N151" s="111">
        <f t="shared" si="38"/>
        <v>0</v>
      </c>
      <c r="O151" s="87">
        <f t="shared" si="31"/>
        <v>0</v>
      </c>
    </row>
    <row r="152" spans="1:16" x14ac:dyDescent="0.3">
      <c r="A152" s="506"/>
      <c r="B152" s="11" t="s">
        <v>7</v>
      </c>
      <c r="C152" s="3">
        <f t="shared" ref="C152:N152" si="39">C12+C26+C68+C82+C110</f>
        <v>0</v>
      </c>
      <c r="D152" s="3">
        <f t="shared" si="39"/>
        <v>0</v>
      </c>
      <c r="E152" s="3">
        <f t="shared" si="39"/>
        <v>0</v>
      </c>
      <c r="F152" s="3">
        <f t="shared" si="39"/>
        <v>0</v>
      </c>
      <c r="G152" s="3">
        <f t="shared" si="39"/>
        <v>0</v>
      </c>
      <c r="H152" s="3">
        <f t="shared" si="39"/>
        <v>0</v>
      </c>
      <c r="I152" s="3">
        <f t="shared" si="39"/>
        <v>0</v>
      </c>
      <c r="J152" s="3">
        <f t="shared" si="39"/>
        <v>0</v>
      </c>
      <c r="K152" s="3">
        <f t="shared" si="39"/>
        <v>0</v>
      </c>
      <c r="L152" s="111">
        <f t="shared" si="39"/>
        <v>0</v>
      </c>
      <c r="M152" s="111">
        <f t="shared" si="39"/>
        <v>0</v>
      </c>
      <c r="N152" s="111">
        <f t="shared" si="39"/>
        <v>0</v>
      </c>
      <c r="O152" s="87">
        <f t="shared" si="31"/>
        <v>0</v>
      </c>
    </row>
    <row r="153" spans="1:16" x14ac:dyDescent="0.3">
      <c r="A153" s="506"/>
      <c r="B153" s="11" t="s">
        <v>8</v>
      </c>
      <c r="C153" s="3">
        <f t="shared" ref="C153:N153" si="40">C13+C27+C69+C83+C111</f>
        <v>23556.117538988863</v>
      </c>
      <c r="D153" s="3">
        <f t="shared" si="40"/>
        <v>32962.0305321345</v>
      </c>
      <c r="E153" s="3">
        <f t="shared" si="40"/>
        <v>37538.278138936825</v>
      </c>
      <c r="F153" s="3">
        <f t="shared" si="40"/>
        <v>46175.621803880793</v>
      </c>
      <c r="G153" s="3">
        <f t="shared" si="40"/>
        <v>28140.938365112597</v>
      </c>
      <c r="H153" s="3">
        <f t="shared" si="40"/>
        <v>12740.919669001805</v>
      </c>
      <c r="I153" s="3">
        <f t="shared" si="40"/>
        <v>42203.868645446229</v>
      </c>
      <c r="J153" s="3">
        <f t="shared" si="40"/>
        <v>38984.950154311024</v>
      </c>
      <c r="K153" s="3">
        <f t="shared" si="40"/>
        <v>39118.305080673766</v>
      </c>
      <c r="L153" s="111">
        <f t="shared" si="40"/>
        <v>24952.283578206323</v>
      </c>
      <c r="M153" s="111">
        <f t="shared" si="40"/>
        <v>48965.672985755969</v>
      </c>
      <c r="N153" s="111">
        <f t="shared" si="40"/>
        <v>201603.23751774913</v>
      </c>
      <c r="O153" s="87">
        <f t="shared" si="31"/>
        <v>576942.22401019779</v>
      </c>
    </row>
    <row r="154" spans="1:16" ht="15" thickBot="1" x14ac:dyDescent="0.35">
      <c r="A154" s="507"/>
      <c r="B154" s="221" t="s">
        <v>42</v>
      </c>
      <c r="C154" s="3">
        <f t="shared" ref="C154:N154" si="41">C14+C28+C70+C84+C112</f>
        <v>0</v>
      </c>
      <c r="D154" s="3">
        <f t="shared" si="41"/>
        <v>0</v>
      </c>
      <c r="E154" s="3">
        <f t="shared" si="41"/>
        <v>0</v>
      </c>
      <c r="F154" s="3">
        <f t="shared" si="41"/>
        <v>0</v>
      </c>
      <c r="G154" s="3">
        <f t="shared" si="41"/>
        <v>0</v>
      </c>
      <c r="H154" s="3">
        <f t="shared" si="41"/>
        <v>0</v>
      </c>
      <c r="I154" s="3">
        <f t="shared" si="41"/>
        <v>0</v>
      </c>
      <c r="J154" s="3">
        <f t="shared" si="41"/>
        <v>0</v>
      </c>
      <c r="K154" s="3">
        <f t="shared" si="41"/>
        <v>0</v>
      </c>
      <c r="L154" s="111">
        <f t="shared" si="41"/>
        <v>0</v>
      </c>
      <c r="M154" s="111">
        <f t="shared" si="41"/>
        <v>0</v>
      </c>
      <c r="N154" s="111">
        <f t="shared" si="41"/>
        <v>0</v>
      </c>
      <c r="O154" s="87">
        <f t="shared" si="31"/>
        <v>0</v>
      </c>
    </row>
    <row r="155" spans="1:16" ht="15" thickBot="1" x14ac:dyDescent="0.35">
      <c r="B155" s="222" t="s">
        <v>43</v>
      </c>
      <c r="C155" s="223">
        <f t="shared" ref="C155" si="42">SUM(C144:C154)</f>
        <v>-355732.85860542778</v>
      </c>
      <c r="D155" s="223">
        <f t="shared" ref="D155:M155" si="43">SUM(D144:D154)</f>
        <v>1889680.5601206068</v>
      </c>
      <c r="E155" s="223">
        <f t="shared" si="43"/>
        <v>3602083.3787431656</v>
      </c>
      <c r="F155" s="223">
        <f t="shared" si="43"/>
        <v>2240031.159427641</v>
      </c>
      <c r="G155" s="223">
        <f t="shared" si="43"/>
        <v>2637471.2328695375</v>
      </c>
      <c r="H155" s="223">
        <f t="shared" si="43"/>
        <v>2232541.2135957703</v>
      </c>
      <c r="I155" s="223">
        <f t="shared" si="43"/>
        <v>4703551.0847322028</v>
      </c>
      <c r="J155" s="223">
        <f t="shared" si="43"/>
        <v>3748730.6500492347</v>
      </c>
      <c r="K155" s="223">
        <f t="shared" si="43"/>
        <v>4020649.2985973954</v>
      </c>
      <c r="L155" s="224">
        <f t="shared" si="43"/>
        <v>3177923.7973655695</v>
      </c>
      <c r="M155" s="224">
        <f t="shared" si="43"/>
        <v>2787282.7322746175</v>
      </c>
      <c r="N155" s="460">
        <f t="shared" ref="N155" si="44">SUM(N144:N154)</f>
        <v>8607574.9578048717</v>
      </c>
      <c r="O155" s="90">
        <f t="shared" si="31"/>
        <v>39291787.206975184</v>
      </c>
    </row>
    <row r="156" spans="1:16" ht="15" thickBot="1" x14ac:dyDescent="0.35">
      <c r="O156" s="352" t="s">
        <v>182</v>
      </c>
      <c r="P156" s="357">
        <f>SUM(C4:N14,C18:N28,C60:N70,C74:N84,C102:N112)</f>
        <v>39291787.206975177</v>
      </c>
    </row>
    <row r="157" spans="1:16" ht="21.6" thickBot="1" x14ac:dyDescent="0.45">
      <c r="A157" s="89"/>
      <c r="B157" s="218" t="s">
        <v>36</v>
      </c>
      <c r="C157" s="219">
        <f>C$3</f>
        <v>44927</v>
      </c>
      <c r="D157" s="219">
        <f t="shared" ref="D157:N157" si="45">D$3</f>
        <v>44958</v>
      </c>
      <c r="E157" s="219">
        <f t="shared" si="45"/>
        <v>44986</v>
      </c>
      <c r="F157" s="219">
        <f t="shared" si="45"/>
        <v>45017</v>
      </c>
      <c r="G157" s="219">
        <f t="shared" si="45"/>
        <v>45047</v>
      </c>
      <c r="H157" s="219">
        <f t="shared" si="45"/>
        <v>45078</v>
      </c>
      <c r="I157" s="219">
        <f t="shared" si="45"/>
        <v>45108</v>
      </c>
      <c r="J157" s="219">
        <f t="shared" si="45"/>
        <v>45139</v>
      </c>
      <c r="K157" s="219">
        <f t="shared" si="45"/>
        <v>45170</v>
      </c>
      <c r="L157" s="219">
        <f t="shared" si="45"/>
        <v>45200</v>
      </c>
      <c r="M157" s="219">
        <f t="shared" si="45"/>
        <v>45231</v>
      </c>
      <c r="N157" s="219" t="str">
        <f t="shared" si="45"/>
        <v>Dec-23 +</v>
      </c>
      <c r="O157" s="220" t="s">
        <v>34</v>
      </c>
    </row>
    <row r="158" spans="1:16" ht="15" customHeight="1" x14ac:dyDescent="0.3">
      <c r="A158" s="508" t="s">
        <v>173</v>
      </c>
      <c r="B158" s="11" t="s">
        <v>0</v>
      </c>
      <c r="C158" s="3">
        <f t="shared" ref="C158:E158" si="46">C32+C46+C88+C116</f>
        <v>0</v>
      </c>
      <c r="D158" s="3">
        <f t="shared" si="46"/>
        <v>2516.5190696716309</v>
      </c>
      <c r="E158" s="3">
        <f t="shared" si="46"/>
        <v>6257.7509994506836</v>
      </c>
      <c r="F158" s="3">
        <f>F32+F46+F88+F116</f>
        <v>12828.033138275146</v>
      </c>
      <c r="G158" s="3">
        <f t="shared" ref="G158:M158" si="47">G32+G46+G88+G116</f>
        <v>1893.0244064331055</v>
      </c>
      <c r="H158" s="3">
        <f t="shared" si="47"/>
        <v>4583.435848236084</v>
      </c>
      <c r="I158" s="3">
        <f t="shared" si="47"/>
        <v>13965.007015228271</v>
      </c>
      <c r="J158" s="3">
        <f t="shared" si="47"/>
        <v>5206.932933807373</v>
      </c>
      <c r="K158" s="3">
        <f t="shared" si="47"/>
        <v>4059.8793182373047</v>
      </c>
      <c r="L158" s="111">
        <f t="shared" si="47"/>
        <v>3998.5804481506348</v>
      </c>
      <c r="M158" s="111">
        <f t="shared" si="47"/>
        <v>16488.103820800781</v>
      </c>
      <c r="N158" s="111">
        <f t="shared" ref="N158" si="48">N32+N46+N88+N116</f>
        <v>438.70127487182623</v>
      </c>
      <c r="O158" s="87">
        <f t="shared" ref="O158:O169" si="49">SUM(C158:N158)</f>
        <v>72235.968273162842</v>
      </c>
      <c r="P158" s="227"/>
    </row>
    <row r="159" spans="1:16" x14ac:dyDescent="0.3">
      <c r="A159" s="509"/>
      <c r="B159" s="13" t="s">
        <v>1</v>
      </c>
      <c r="C159" s="3">
        <f t="shared" ref="C159:M159" si="50">C33+C47+C89+C117</f>
        <v>772.94281005859375</v>
      </c>
      <c r="D159" s="3">
        <f t="shared" si="50"/>
        <v>107077.67098887122</v>
      </c>
      <c r="E159" s="3">
        <f t="shared" si="50"/>
        <v>80971.34984967779</v>
      </c>
      <c r="F159" s="3">
        <f t="shared" si="50"/>
        <v>82540.206563498054</v>
      </c>
      <c r="G159" s="3">
        <f t="shared" si="50"/>
        <v>81844.436279316491</v>
      </c>
      <c r="H159" s="3">
        <f t="shared" si="50"/>
        <v>122616.94122049349</v>
      </c>
      <c r="I159" s="3">
        <f t="shared" si="50"/>
        <v>90614.041755635728</v>
      </c>
      <c r="J159" s="3">
        <f t="shared" si="50"/>
        <v>149566.60696037373</v>
      </c>
      <c r="K159" s="3">
        <f t="shared" si="50"/>
        <v>27780.719874925027</v>
      </c>
      <c r="L159" s="111">
        <f t="shared" si="50"/>
        <v>47902.942258003626</v>
      </c>
      <c r="M159" s="111">
        <f t="shared" si="50"/>
        <v>5600.1583668214389</v>
      </c>
      <c r="N159" s="111">
        <f t="shared" ref="N159" si="51">N33+N47+N89+N117</f>
        <v>27715.218523069554</v>
      </c>
      <c r="O159" s="87">
        <f t="shared" si="49"/>
        <v>825003.23545074475</v>
      </c>
    </row>
    <row r="160" spans="1:16" x14ac:dyDescent="0.3">
      <c r="A160" s="509"/>
      <c r="B160" s="11" t="s">
        <v>2</v>
      </c>
      <c r="C160" s="3">
        <f t="shared" ref="C160:M160" si="52">C34+C48+C90+C118</f>
        <v>0</v>
      </c>
      <c r="D160" s="3">
        <f t="shared" si="52"/>
        <v>0</v>
      </c>
      <c r="E160" s="3">
        <f t="shared" si="52"/>
        <v>0</v>
      </c>
      <c r="F160" s="3">
        <f t="shared" si="52"/>
        <v>0</v>
      </c>
      <c r="G160" s="3">
        <f t="shared" si="52"/>
        <v>0</v>
      </c>
      <c r="H160" s="3">
        <f t="shared" si="52"/>
        <v>0</v>
      </c>
      <c r="I160" s="3">
        <f t="shared" si="52"/>
        <v>0</v>
      </c>
      <c r="J160" s="3">
        <f t="shared" si="52"/>
        <v>0</v>
      </c>
      <c r="K160" s="3">
        <f t="shared" si="52"/>
        <v>0</v>
      </c>
      <c r="L160" s="111">
        <f t="shared" si="52"/>
        <v>0</v>
      </c>
      <c r="M160" s="111">
        <f t="shared" si="52"/>
        <v>0</v>
      </c>
      <c r="N160" s="111">
        <f t="shared" ref="N160" si="53">N34+N48+N90+N118</f>
        <v>0</v>
      </c>
      <c r="O160" s="87">
        <f t="shared" si="49"/>
        <v>0</v>
      </c>
    </row>
    <row r="161" spans="1:16" x14ac:dyDescent="0.3">
      <c r="A161" s="509"/>
      <c r="B161" s="11" t="s">
        <v>9</v>
      </c>
      <c r="C161" s="3">
        <f t="shared" ref="C161:M161" si="54">C35+C49+C91+C119</f>
        <v>2793.0009765625</v>
      </c>
      <c r="D161" s="3">
        <f t="shared" si="54"/>
        <v>11423.945449640933</v>
      </c>
      <c r="E161" s="3">
        <f t="shared" si="54"/>
        <v>56584.668799152874</v>
      </c>
      <c r="F161" s="3">
        <f t="shared" si="54"/>
        <v>51492.62606371037</v>
      </c>
      <c r="G161" s="3">
        <f t="shared" si="54"/>
        <v>44342.57576900463</v>
      </c>
      <c r="H161" s="3">
        <f t="shared" si="54"/>
        <v>21168.209224796468</v>
      </c>
      <c r="I161" s="3">
        <f t="shared" si="54"/>
        <v>54689.172535212027</v>
      </c>
      <c r="J161" s="3">
        <f t="shared" si="54"/>
        <v>169207.65054872536</v>
      </c>
      <c r="K161" s="3">
        <f t="shared" si="54"/>
        <v>73809.289694283405</v>
      </c>
      <c r="L161" s="111">
        <f t="shared" si="54"/>
        <v>165411.86721025733</v>
      </c>
      <c r="M161" s="111">
        <f t="shared" si="54"/>
        <v>14096.516850165703</v>
      </c>
      <c r="N161" s="111">
        <f t="shared" ref="N161" si="55">N35+N49+N91+N119</f>
        <v>26259.029576623769</v>
      </c>
      <c r="O161" s="87">
        <f t="shared" si="49"/>
        <v>691278.55269813538</v>
      </c>
    </row>
    <row r="162" spans="1:16" x14ac:dyDescent="0.3">
      <c r="A162" s="509"/>
      <c r="B162" s="13" t="s">
        <v>3</v>
      </c>
      <c r="C162" s="3">
        <f t="shared" ref="C162:M162" si="56">C36+C50+C92+C120</f>
        <v>36602.357696533203</v>
      </c>
      <c r="D162" s="3">
        <f t="shared" si="56"/>
        <v>499644.98164367676</v>
      </c>
      <c r="E162" s="3">
        <f t="shared" si="56"/>
        <v>667844.07139587402</v>
      </c>
      <c r="F162" s="3">
        <f t="shared" si="56"/>
        <v>317310.41088485718</v>
      </c>
      <c r="G162" s="3">
        <f t="shared" si="56"/>
        <v>457762.41489362717</v>
      </c>
      <c r="H162" s="3">
        <f t="shared" si="56"/>
        <v>453849.36691665649</v>
      </c>
      <c r="I162" s="3">
        <f t="shared" si="56"/>
        <v>416015.69378662109</v>
      </c>
      <c r="J162" s="3">
        <f t="shared" si="56"/>
        <v>436182.01362991333</v>
      </c>
      <c r="K162" s="3">
        <f t="shared" si="56"/>
        <v>979161.41333007813</v>
      </c>
      <c r="L162" s="111">
        <f t="shared" si="56"/>
        <v>67338.180541992188</v>
      </c>
      <c r="M162" s="111">
        <f t="shared" si="56"/>
        <v>241426.80551147461</v>
      </c>
      <c r="N162" s="111">
        <f t="shared" ref="N162" si="57">N36+N50+N92+N120</f>
        <v>574891.36218261719</v>
      </c>
      <c r="O162" s="87">
        <f t="shared" si="49"/>
        <v>5148029.0724139214</v>
      </c>
    </row>
    <row r="163" spans="1:16" x14ac:dyDescent="0.3">
      <c r="A163" s="509"/>
      <c r="B163" s="11" t="s">
        <v>4</v>
      </c>
      <c r="C163" s="3">
        <f t="shared" ref="C163:M163" si="58">C37+C51+C93+C121</f>
        <v>0</v>
      </c>
      <c r="D163" s="3">
        <f t="shared" si="58"/>
        <v>198167.57349662558</v>
      </c>
      <c r="E163" s="3">
        <f t="shared" si="58"/>
        <v>241041.52668274409</v>
      </c>
      <c r="F163" s="3">
        <f t="shared" si="58"/>
        <v>3310785.028101705</v>
      </c>
      <c r="G163" s="3">
        <f t="shared" si="58"/>
        <v>2961048.0197973717</v>
      </c>
      <c r="H163" s="3">
        <f t="shared" si="58"/>
        <v>4535219.4783791583</v>
      </c>
      <c r="I163" s="3">
        <f t="shared" si="58"/>
        <v>998470.25019483548</v>
      </c>
      <c r="J163" s="3">
        <f t="shared" si="58"/>
        <v>340628.01039682498</v>
      </c>
      <c r="K163" s="3">
        <f t="shared" si="58"/>
        <v>625892.08449295035</v>
      </c>
      <c r="L163" s="111">
        <f t="shared" si="58"/>
        <v>287550.60778310348</v>
      </c>
      <c r="M163" s="111">
        <f t="shared" si="58"/>
        <v>223042.88715718957</v>
      </c>
      <c r="N163" s="111">
        <f t="shared" ref="N163" si="59">N37+N51+N93+N121</f>
        <v>2437164.4187922264</v>
      </c>
      <c r="O163" s="87">
        <f t="shared" si="49"/>
        <v>16159009.885274734</v>
      </c>
    </row>
    <row r="164" spans="1:16" x14ac:dyDescent="0.3">
      <c r="A164" s="509"/>
      <c r="B164" s="11" t="s">
        <v>5</v>
      </c>
      <c r="C164" s="3">
        <f t="shared" ref="C164:M164" si="60">C38+C52+C94+C122</f>
        <v>0</v>
      </c>
      <c r="D164" s="3">
        <f t="shared" si="60"/>
        <v>0</v>
      </c>
      <c r="E164" s="3">
        <f t="shared" si="60"/>
        <v>0</v>
      </c>
      <c r="F164" s="3">
        <f t="shared" si="60"/>
        <v>2000.6999206542973</v>
      </c>
      <c r="G164" s="3">
        <f t="shared" si="60"/>
        <v>26009.098968505867</v>
      </c>
      <c r="H164" s="3">
        <f t="shared" si="60"/>
        <v>615.59997558593761</v>
      </c>
      <c r="I164" s="3">
        <f t="shared" si="60"/>
        <v>15082.199401855472</v>
      </c>
      <c r="J164" s="3">
        <f t="shared" si="60"/>
        <v>153.8999938964844</v>
      </c>
      <c r="K164" s="3">
        <f t="shared" si="60"/>
        <v>0</v>
      </c>
      <c r="L164" s="111">
        <f t="shared" si="60"/>
        <v>0</v>
      </c>
      <c r="M164" s="111">
        <f t="shared" si="60"/>
        <v>0</v>
      </c>
      <c r="N164" s="111">
        <f t="shared" ref="N164" si="61">N38+N52+N94+N122</f>
        <v>0</v>
      </c>
      <c r="O164" s="87">
        <f t="shared" si="49"/>
        <v>43861.498260498061</v>
      </c>
    </row>
    <row r="165" spans="1:16" x14ac:dyDescent="0.3">
      <c r="A165" s="509"/>
      <c r="B165" s="11" t="s">
        <v>6</v>
      </c>
      <c r="C165" s="3">
        <f t="shared" ref="C165:M165" si="62">C39+C53+C95+C123</f>
        <v>0</v>
      </c>
      <c r="D165" s="3">
        <f t="shared" si="62"/>
        <v>0</v>
      </c>
      <c r="E165" s="3">
        <f t="shared" si="62"/>
        <v>0</v>
      </c>
      <c r="F165" s="3">
        <f t="shared" si="62"/>
        <v>0</v>
      </c>
      <c r="G165" s="3">
        <f t="shared" si="62"/>
        <v>0</v>
      </c>
      <c r="H165" s="3">
        <f t="shared" si="62"/>
        <v>0</v>
      </c>
      <c r="I165" s="3">
        <f t="shared" si="62"/>
        <v>0</v>
      </c>
      <c r="J165" s="3">
        <f t="shared" si="62"/>
        <v>0</v>
      </c>
      <c r="K165" s="3">
        <f t="shared" si="62"/>
        <v>0</v>
      </c>
      <c r="L165" s="111">
        <f t="shared" si="62"/>
        <v>0</v>
      </c>
      <c r="M165" s="111">
        <f t="shared" si="62"/>
        <v>0</v>
      </c>
      <c r="N165" s="111">
        <f t="shared" ref="N165" si="63">N39+N53+N95+N123</f>
        <v>0</v>
      </c>
      <c r="O165" s="87">
        <f t="shared" si="49"/>
        <v>0</v>
      </c>
    </row>
    <row r="166" spans="1:16" x14ac:dyDescent="0.3">
      <c r="A166" s="509"/>
      <c r="B166" s="11" t="s">
        <v>7</v>
      </c>
      <c r="C166" s="3">
        <f t="shared" ref="C166:M166" si="64">C40+C54+C96+C124</f>
        <v>0</v>
      </c>
      <c r="D166" s="3">
        <f t="shared" si="64"/>
        <v>13551.849609375</v>
      </c>
      <c r="E166" s="3">
        <f t="shared" si="64"/>
        <v>0</v>
      </c>
      <c r="F166" s="3">
        <f t="shared" si="64"/>
        <v>1129.32080078125</v>
      </c>
      <c r="G166" s="3">
        <f t="shared" si="64"/>
        <v>2823.302001953125</v>
      </c>
      <c r="H166" s="3">
        <f t="shared" si="64"/>
        <v>4517.283203125</v>
      </c>
      <c r="I166" s="3">
        <f t="shared" si="64"/>
        <v>14116.510009765625</v>
      </c>
      <c r="J166" s="3">
        <f t="shared" si="64"/>
        <v>0</v>
      </c>
      <c r="K166" s="3">
        <f t="shared" si="64"/>
        <v>0</v>
      </c>
      <c r="L166" s="111">
        <f t="shared" si="64"/>
        <v>9599.226806640625</v>
      </c>
      <c r="M166" s="111">
        <f t="shared" si="64"/>
        <v>0</v>
      </c>
      <c r="N166" s="111">
        <f t="shared" ref="N166" si="65">N40+N54+N96+N124</f>
        <v>5646.60400390625</v>
      </c>
      <c r="O166" s="87">
        <f t="shared" si="49"/>
        <v>51384.096435546875</v>
      </c>
    </row>
    <row r="167" spans="1:16" x14ac:dyDescent="0.3">
      <c r="A167" s="509"/>
      <c r="B167" s="11" t="s">
        <v>8</v>
      </c>
      <c r="C167" s="3">
        <f t="shared" ref="C167:M167" si="66">C41+C55+C97+C125</f>
        <v>0</v>
      </c>
      <c r="D167" s="3">
        <f t="shared" si="66"/>
        <v>0</v>
      </c>
      <c r="E167" s="3">
        <f t="shared" si="66"/>
        <v>60.288284301757813</v>
      </c>
      <c r="F167" s="3">
        <f t="shared" si="66"/>
        <v>142982.54183959961</v>
      </c>
      <c r="G167" s="3">
        <f t="shared" si="66"/>
        <v>629.1268310546875</v>
      </c>
      <c r="H167" s="3">
        <f t="shared" si="66"/>
        <v>105.87905883789063</v>
      </c>
      <c r="I167" s="3">
        <f t="shared" si="66"/>
        <v>32041.986978824734</v>
      </c>
      <c r="J167" s="3">
        <f t="shared" si="66"/>
        <v>1349.1973586309523</v>
      </c>
      <c r="K167" s="3">
        <f t="shared" si="66"/>
        <v>0</v>
      </c>
      <c r="L167" s="111">
        <f t="shared" si="66"/>
        <v>158.36717785105986</v>
      </c>
      <c r="M167" s="111">
        <f t="shared" si="66"/>
        <v>462.84056163969495</v>
      </c>
      <c r="N167" s="111">
        <f t="shared" ref="N167" si="67">N41+N55+N97+N125</f>
        <v>925.68112327938991</v>
      </c>
      <c r="O167" s="87">
        <f t="shared" si="49"/>
        <v>178715.90921401978</v>
      </c>
    </row>
    <row r="168" spans="1:16" ht="15" thickBot="1" x14ac:dyDescent="0.35">
      <c r="A168" s="510"/>
      <c r="B168" s="221" t="s">
        <v>42</v>
      </c>
      <c r="C168" s="3">
        <f t="shared" ref="C168:M168" si="68">C42+C56+C98+C126</f>
        <v>0</v>
      </c>
      <c r="D168" s="3">
        <f t="shared" si="68"/>
        <v>0</v>
      </c>
      <c r="E168" s="3">
        <f t="shared" si="68"/>
        <v>0</v>
      </c>
      <c r="F168" s="3">
        <f t="shared" si="68"/>
        <v>0</v>
      </c>
      <c r="G168" s="3">
        <f t="shared" si="68"/>
        <v>0</v>
      </c>
      <c r="H168" s="3">
        <f t="shared" si="68"/>
        <v>0</v>
      </c>
      <c r="I168" s="3">
        <f t="shared" si="68"/>
        <v>0</v>
      </c>
      <c r="J168" s="3">
        <f t="shared" si="68"/>
        <v>0</v>
      </c>
      <c r="K168" s="3">
        <f t="shared" si="68"/>
        <v>0</v>
      </c>
      <c r="L168" s="111">
        <f t="shared" si="68"/>
        <v>0</v>
      </c>
      <c r="M168" s="111">
        <f t="shared" si="68"/>
        <v>0</v>
      </c>
      <c r="N168" s="111">
        <f t="shared" ref="N168" si="69">N42+N56+N98+N126</f>
        <v>0</v>
      </c>
      <c r="O168" s="87">
        <f t="shared" si="49"/>
        <v>0</v>
      </c>
    </row>
    <row r="169" spans="1:16" ht="15" thickBot="1" x14ac:dyDescent="0.35">
      <c r="B169" s="222" t="s">
        <v>43</v>
      </c>
      <c r="C169" s="223">
        <f t="shared" ref="C169" si="70">SUM(C158:C168)</f>
        <v>40168.301483154297</v>
      </c>
      <c r="D169" s="223">
        <f t="shared" ref="D169:M169" si="71">SUM(D158:D168)</f>
        <v>832382.54025786114</v>
      </c>
      <c r="E169" s="223">
        <f t="shared" si="71"/>
        <v>1052759.6560112012</v>
      </c>
      <c r="F169" s="223">
        <f t="shared" si="71"/>
        <v>3921068.8673130809</v>
      </c>
      <c r="G169" s="223">
        <f t="shared" si="71"/>
        <v>3576351.9989472665</v>
      </c>
      <c r="H169" s="223">
        <f t="shared" si="71"/>
        <v>5142676.1938268896</v>
      </c>
      <c r="I169" s="223">
        <f t="shared" si="71"/>
        <v>1634994.8616779784</v>
      </c>
      <c r="J169" s="223">
        <f t="shared" si="71"/>
        <v>1102294.3118221723</v>
      </c>
      <c r="K169" s="223">
        <f t="shared" si="71"/>
        <v>1710703.3867104743</v>
      </c>
      <c r="L169" s="224">
        <f t="shared" si="71"/>
        <v>581959.77222599892</v>
      </c>
      <c r="M169" s="224">
        <f t="shared" si="71"/>
        <v>501117.31226809177</v>
      </c>
      <c r="N169" s="460">
        <f t="shared" ref="N169" si="72">SUM(N158:N168)</f>
        <v>3073041.0154765942</v>
      </c>
      <c r="O169" s="90">
        <f t="shared" si="49"/>
        <v>23169518.218020763</v>
      </c>
      <c r="P169" s="357">
        <f>SUM(C32:N42,C46:N56,C88:N98,C116:N126)</f>
        <v>23169518.218020767</v>
      </c>
    </row>
    <row r="170" spans="1:16" ht="15" thickBot="1" x14ac:dyDescent="0.35">
      <c r="M170" s="511" t="s">
        <v>158</v>
      </c>
      <c r="N170" s="512"/>
      <c r="O170" s="196">
        <f>O155+O169+O141</f>
        <v>62805330.351024888</v>
      </c>
      <c r="P170" s="357">
        <f>P156+P169+P142</f>
        <v>62805330.351024888</v>
      </c>
    </row>
    <row r="171" spans="1:16" x14ac:dyDescent="0.3">
      <c r="O171"/>
    </row>
    <row r="172" spans="1:16" s="229" customFormat="1" x14ac:dyDescent="0.3">
      <c r="A172" s="228"/>
      <c r="B172" s="330" t="s">
        <v>181</v>
      </c>
      <c r="C172" s="331"/>
      <c r="D172" s="331"/>
      <c r="E172" s="331"/>
      <c r="F172" s="331"/>
      <c r="G172" s="331"/>
      <c r="H172" s="331"/>
      <c r="I172" s="331"/>
      <c r="J172" s="331"/>
      <c r="K172" s="331"/>
      <c r="L172" s="331"/>
      <c r="M172" s="331"/>
      <c r="N172" s="331"/>
      <c r="O172" s="332"/>
    </row>
    <row r="173" spans="1:16" s="229" customFormat="1" x14ac:dyDescent="0.3">
      <c r="A173" s="228"/>
      <c r="B173" s="331" t="s">
        <v>0</v>
      </c>
      <c r="C173" s="333">
        <f>C144+C158+C130</f>
        <v>10677.743286104556</v>
      </c>
      <c r="D173" s="333">
        <f t="shared" ref="D173:O173" si="73">D144+D158+D130</f>
        <v>13356.226975753898</v>
      </c>
      <c r="E173" s="333">
        <f t="shared" si="73"/>
        <v>9563.050626874101</v>
      </c>
      <c r="F173" s="333">
        <f t="shared" si="73"/>
        <v>21065.49000562507</v>
      </c>
      <c r="G173" s="333">
        <f t="shared" si="73"/>
        <v>8179.6944213245206</v>
      </c>
      <c r="H173" s="333">
        <f t="shared" si="73"/>
        <v>6534.2227006945923</v>
      </c>
      <c r="I173" s="333">
        <f t="shared" si="73"/>
        <v>27675.705091218064</v>
      </c>
      <c r="J173" s="333">
        <f t="shared" si="73"/>
        <v>12630.960994905752</v>
      </c>
      <c r="K173" s="333">
        <f t="shared" si="73"/>
        <v>13055.574883058538</v>
      </c>
      <c r="L173" s="333">
        <f t="shared" si="73"/>
        <v>14186.824167959066</v>
      </c>
      <c r="M173" s="333">
        <f t="shared" si="73"/>
        <v>24508.40595939276</v>
      </c>
      <c r="N173" s="333">
        <f t="shared" si="73"/>
        <v>9868.7062972089479</v>
      </c>
      <c r="O173" s="333">
        <f t="shared" si="73"/>
        <v>171302.60541011987</v>
      </c>
    </row>
    <row r="174" spans="1:16" s="229" customFormat="1" x14ac:dyDescent="0.3">
      <c r="A174" s="228"/>
      <c r="B174" s="331" t="s">
        <v>1</v>
      </c>
      <c r="C174" s="333">
        <f t="shared" ref="C174:O174" si="74">C145+C159+C131</f>
        <v>21668.973541259766</v>
      </c>
      <c r="D174" s="333">
        <f t="shared" si="74"/>
        <v>1188742.3651907025</v>
      </c>
      <c r="E174" s="333">
        <f t="shared" si="74"/>
        <v>1885247.9031615218</v>
      </c>
      <c r="F174" s="333">
        <f t="shared" si="74"/>
        <v>1439721.4364134548</v>
      </c>
      <c r="G174" s="333">
        <f t="shared" si="74"/>
        <v>1703696.9163971932</v>
      </c>
      <c r="H174" s="333">
        <f t="shared" si="74"/>
        <v>1548482.6023820755</v>
      </c>
      <c r="I174" s="333">
        <f t="shared" si="74"/>
        <v>3014341.395520959</v>
      </c>
      <c r="J174" s="333">
        <f t="shared" si="74"/>
        <v>2307783.0812392407</v>
      </c>
      <c r="K174" s="333">
        <f t="shared" si="74"/>
        <v>2507400.0067587895</v>
      </c>
      <c r="L174" s="333">
        <f t="shared" si="74"/>
        <v>2072943.0485056741</v>
      </c>
      <c r="M174" s="333">
        <f t="shared" si="74"/>
        <v>1499757.7306075839</v>
      </c>
      <c r="N174" s="333">
        <f t="shared" si="74"/>
        <v>4492594.8558867089</v>
      </c>
      <c r="O174" s="333">
        <f t="shared" si="74"/>
        <v>23682380.315605164</v>
      </c>
    </row>
    <row r="175" spans="1:16" s="229" customFormat="1" x14ac:dyDescent="0.3">
      <c r="A175" s="228"/>
      <c r="B175" s="331" t="s">
        <v>2</v>
      </c>
      <c r="C175" s="333">
        <f t="shared" ref="C175:O175" si="75">C146+C160+C132</f>
        <v>0</v>
      </c>
      <c r="D175" s="333">
        <f t="shared" si="75"/>
        <v>0</v>
      </c>
      <c r="E175" s="333">
        <f t="shared" si="75"/>
        <v>0</v>
      </c>
      <c r="F175" s="333">
        <f t="shared" si="75"/>
        <v>0</v>
      </c>
      <c r="G175" s="333">
        <f t="shared" si="75"/>
        <v>0</v>
      </c>
      <c r="H175" s="333">
        <f t="shared" si="75"/>
        <v>0</v>
      </c>
      <c r="I175" s="333">
        <f t="shared" si="75"/>
        <v>0</v>
      </c>
      <c r="J175" s="333">
        <f t="shared" si="75"/>
        <v>0</v>
      </c>
      <c r="K175" s="333">
        <f t="shared" si="75"/>
        <v>0</v>
      </c>
      <c r="L175" s="333">
        <f t="shared" si="75"/>
        <v>0</v>
      </c>
      <c r="M175" s="333">
        <f t="shared" si="75"/>
        <v>0</v>
      </c>
      <c r="N175" s="333">
        <f t="shared" si="75"/>
        <v>0</v>
      </c>
      <c r="O175" s="333">
        <f t="shared" si="75"/>
        <v>0</v>
      </c>
    </row>
    <row r="176" spans="1:16" s="229" customFormat="1" x14ac:dyDescent="0.3">
      <c r="A176" s="228"/>
      <c r="B176" s="331" t="s">
        <v>9</v>
      </c>
      <c r="C176" s="333">
        <f t="shared" ref="C176:O176" si="76">C147+C161+C133</f>
        <v>34578.250244140625</v>
      </c>
      <c r="D176" s="333">
        <f t="shared" si="76"/>
        <v>674308.16361962073</v>
      </c>
      <c r="E176" s="333">
        <f t="shared" si="76"/>
        <v>1729093.7810261026</v>
      </c>
      <c r="F176" s="333">
        <f t="shared" si="76"/>
        <v>833791.08079488622</v>
      </c>
      <c r="G176" s="333">
        <f t="shared" si="76"/>
        <v>977250.206302081</v>
      </c>
      <c r="H176" s="333">
        <f t="shared" si="76"/>
        <v>768337.47521295398</v>
      </c>
      <c r="I176" s="333">
        <f t="shared" si="76"/>
        <v>1682804.2221251018</v>
      </c>
      <c r="J176" s="333">
        <f t="shared" si="76"/>
        <v>1635761.9113250715</v>
      </c>
      <c r="K176" s="333">
        <f t="shared" si="76"/>
        <v>1274769.3759238569</v>
      </c>
      <c r="L176" s="333">
        <f t="shared" si="76"/>
        <v>1207517.1399906669</v>
      </c>
      <c r="M176" s="333">
        <f t="shared" si="76"/>
        <v>1172057.7681554344</v>
      </c>
      <c r="N176" s="333">
        <f t="shared" si="76"/>
        <v>3662103.1872364897</v>
      </c>
      <c r="O176" s="333">
        <f t="shared" si="76"/>
        <v>15652372.561956408</v>
      </c>
    </row>
    <row r="177" spans="1:15" s="229" customFormat="1" x14ac:dyDescent="0.3">
      <c r="A177" s="228"/>
      <c r="B177" s="331" t="s">
        <v>3</v>
      </c>
      <c r="C177" s="333">
        <f t="shared" ref="C177:O177" si="77">C148+C162+C134</f>
        <v>-414015.79168038297</v>
      </c>
      <c r="D177" s="333">
        <f t="shared" si="77"/>
        <v>586705.1313011914</v>
      </c>
      <c r="E177" s="333">
        <f t="shared" si="77"/>
        <v>721735.59688376077</v>
      </c>
      <c r="F177" s="333">
        <f t="shared" si="77"/>
        <v>350533.32071301836</v>
      </c>
      <c r="G177" s="333">
        <f t="shared" si="77"/>
        <v>494169.83306682977</v>
      </c>
      <c r="H177" s="333">
        <f t="shared" si="77"/>
        <v>513548.47159795876</v>
      </c>
      <c r="I177" s="333">
        <f t="shared" si="77"/>
        <v>668702.23993819417</v>
      </c>
      <c r="J177" s="333">
        <f t="shared" si="77"/>
        <v>631071.60997005354</v>
      </c>
      <c r="K177" s="333">
        <f t="shared" si="77"/>
        <v>1257686.9190210912</v>
      </c>
      <c r="L177" s="333">
        <f t="shared" si="77"/>
        <v>125768.12537561526</v>
      </c>
      <c r="M177" s="333">
        <f t="shared" si="77"/>
        <v>297144.88780168444</v>
      </c>
      <c r="N177" s="333">
        <f t="shared" si="77"/>
        <v>839518.04336541519</v>
      </c>
      <c r="O177" s="333">
        <f t="shared" si="77"/>
        <v>6072568.3873544298</v>
      </c>
    </row>
    <row r="178" spans="1:15" s="229" customFormat="1" x14ac:dyDescent="0.3">
      <c r="A178" s="228"/>
      <c r="B178" s="331" t="s">
        <v>4</v>
      </c>
      <c r="C178" s="333">
        <f t="shared" ref="C178:O178" si="78">C149+C163+C135</f>
        <v>4558.5251002035293</v>
      </c>
      <c r="D178" s="333">
        <f t="shared" si="78"/>
        <v>204780.30780972412</v>
      </c>
      <c r="E178" s="333">
        <f t="shared" si="78"/>
        <v>245731.48539507625</v>
      </c>
      <c r="F178" s="333">
        <f t="shared" si="78"/>
        <v>3318277.8888647147</v>
      </c>
      <c r="G178" s="333">
        <f t="shared" si="78"/>
        <v>2967468.5373023488</v>
      </c>
      <c r="H178" s="333">
        <f t="shared" si="78"/>
        <v>4539952.7533112308</v>
      </c>
      <c r="I178" s="333">
        <f t="shared" si="78"/>
        <v>1011095.9265716311</v>
      </c>
      <c r="J178" s="333">
        <f t="shared" si="78"/>
        <v>347946.90631457226</v>
      </c>
      <c r="K178" s="333">
        <f t="shared" si="78"/>
        <v>633070.2020776706</v>
      </c>
      <c r="L178" s="333">
        <f t="shared" si="78"/>
        <v>298855.48325226054</v>
      </c>
      <c r="M178" s="333">
        <f t="shared" si="78"/>
        <v>229730.72674514452</v>
      </c>
      <c r="N178" s="333">
        <f t="shared" si="78"/>
        <v>2449113.8561844481</v>
      </c>
      <c r="O178" s="333">
        <f t="shared" si="78"/>
        <v>16250582.598929025</v>
      </c>
    </row>
    <row r="179" spans="1:15" s="229" customFormat="1" x14ac:dyDescent="0.3">
      <c r="A179" s="228"/>
      <c r="B179" s="331" t="s">
        <v>5</v>
      </c>
      <c r="C179" s="333">
        <f t="shared" ref="C179:O179" si="79">C150+C164+C136</f>
        <v>3411.6248474121212</v>
      </c>
      <c r="D179" s="333">
        <f t="shared" si="79"/>
        <v>7657.0253399658359</v>
      </c>
      <c r="E179" s="333">
        <f t="shared" si="79"/>
        <v>25872.651237792987</v>
      </c>
      <c r="F179" s="333">
        <f t="shared" si="79"/>
        <v>7423.3255047607599</v>
      </c>
      <c r="G179" s="333">
        <f t="shared" si="79"/>
        <v>31464.677128906282</v>
      </c>
      <c r="H179" s="333">
        <f t="shared" si="79"/>
        <v>8014.9261743164216</v>
      </c>
      <c r="I179" s="333">
        <f t="shared" si="79"/>
        <v>27295.285356445347</v>
      </c>
      <c r="J179" s="333">
        <f t="shared" si="79"/>
        <v>10383.221101074247</v>
      </c>
      <c r="K179" s="333">
        <f t="shared" si="79"/>
        <v>6642.0312902832202</v>
      </c>
      <c r="L179" s="333">
        <f t="shared" si="79"/>
        <v>5903.0707366943689</v>
      </c>
      <c r="M179" s="333">
        <f t="shared" si="79"/>
        <v>15772.011726074237</v>
      </c>
      <c r="N179" s="333">
        <f t="shared" si="79"/>
        <v>19241.801666259787</v>
      </c>
      <c r="O179" s="333">
        <f t="shared" si="79"/>
        <v>169081.65210998565</v>
      </c>
    </row>
    <row r="180" spans="1:15" s="229" customFormat="1" x14ac:dyDescent="0.3">
      <c r="A180" s="228"/>
      <c r="B180" s="331" t="s">
        <v>6</v>
      </c>
      <c r="C180" s="333">
        <f t="shared" ref="C180:O180" si="80">C151+C165+C137</f>
        <v>0</v>
      </c>
      <c r="D180" s="333">
        <f t="shared" si="80"/>
        <v>0</v>
      </c>
      <c r="E180" s="333">
        <f t="shared" si="80"/>
        <v>0</v>
      </c>
      <c r="F180" s="333">
        <f t="shared" si="80"/>
        <v>0</v>
      </c>
      <c r="G180" s="333">
        <f t="shared" si="80"/>
        <v>0</v>
      </c>
      <c r="H180" s="333">
        <f t="shared" si="80"/>
        <v>0</v>
      </c>
      <c r="I180" s="333">
        <f t="shared" si="80"/>
        <v>0</v>
      </c>
      <c r="J180" s="333">
        <f t="shared" si="80"/>
        <v>0</v>
      </c>
      <c r="K180" s="333">
        <f t="shared" si="80"/>
        <v>0</v>
      </c>
      <c r="L180" s="333">
        <f t="shared" si="80"/>
        <v>0</v>
      </c>
      <c r="M180" s="333">
        <f t="shared" si="80"/>
        <v>0</v>
      </c>
      <c r="N180" s="333">
        <f t="shared" si="80"/>
        <v>0</v>
      </c>
      <c r="O180" s="333">
        <f t="shared" si="80"/>
        <v>0</v>
      </c>
    </row>
    <row r="181" spans="1:15" s="229" customFormat="1" x14ac:dyDescent="0.3">
      <c r="A181" s="228"/>
      <c r="B181" s="331" t="s">
        <v>7</v>
      </c>
      <c r="C181" s="333">
        <f t="shared" ref="C181:O181" si="81">C152+C166+C138</f>
        <v>0</v>
      </c>
      <c r="D181" s="333">
        <f t="shared" si="81"/>
        <v>13551.849609375</v>
      </c>
      <c r="E181" s="333">
        <f t="shared" si="81"/>
        <v>0</v>
      </c>
      <c r="F181" s="333">
        <f t="shared" si="81"/>
        <v>1129.32080078125</v>
      </c>
      <c r="G181" s="333">
        <f t="shared" si="81"/>
        <v>2823.302001953125</v>
      </c>
      <c r="H181" s="333">
        <f t="shared" si="81"/>
        <v>4517.283203125</v>
      </c>
      <c r="I181" s="333">
        <f t="shared" si="81"/>
        <v>14116.510009765625</v>
      </c>
      <c r="J181" s="333">
        <f t="shared" si="81"/>
        <v>0</v>
      </c>
      <c r="K181" s="333">
        <f t="shared" si="81"/>
        <v>0</v>
      </c>
      <c r="L181" s="333">
        <f t="shared" si="81"/>
        <v>9599.226806640625</v>
      </c>
      <c r="M181" s="333">
        <f t="shared" si="81"/>
        <v>0</v>
      </c>
      <c r="N181" s="333">
        <f t="shared" si="81"/>
        <v>5646.60400390625</v>
      </c>
      <c r="O181" s="333">
        <f t="shared" si="81"/>
        <v>51384.096435546875</v>
      </c>
    </row>
    <row r="182" spans="1:15" s="229" customFormat="1" x14ac:dyDescent="0.3">
      <c r="A182" s="228"/>
      <c r="B182" s="331" t="s">
        <v>8</v>
      </c>
      <c r="C182" s="333">
        <f t="shared" ref="C182:O182" si="82">C153+C167+C139</f>
        <v>23556.117538988863</v>
      </c>
      <c r="D182" s="333">
        <f t="shared" si="82"/>
        <v>32962.0305321345</v>
      </c>
      <c r="E182" s="333">
        <f t="shared" si="82"/>
        <v>37598.566423238583</v>
      </c>
      <c r="F182" s="333">
        <f t="shared" si="82"/>
        <v>189158.16364348039</v>
      </c>
      <c r="G182" s="333">
        <f t="shared" si="82"/>
        <v>28770.065196167285</v>
      </c>
      <c r="H182" s="333">
        <f t="shared" si="82"/>
        <v>12846.798727839696</v>
      </c>
      <c r="I182" s="333">
        <f t="shared" si="82"/>
        <v>74245.85562427096</v>
      </c>
      <c r="J182" s="333">
        <f t="shared" si="82"/>
        <v>40334.147512941978</v>
      </c>
      <c r="K182" s="333">
        <f t="shared" si="82"/>
        <v>39118.305080673766</v>
      </c>
      <c r="L182" s="333">
        <f t="shared" si="82"/>
        <v>25110.650756057385</v>
      </c>
      <c r="M182" s="333">
        <f t="shared" si="82"/>
        <v>49428.513547395662</v>
      </c>
      <c r="N182" s="333">
        <f t="shared" si="82"/>
        <v>202528.91864102852</v>
      </c>
      <c r="O182" s="333">
        <f t="shared" si="82"/>
        <v>755658.13322421757</v>
      </c>
    </row>
    <row r="183" spans="1:15" s="229" customFormat="1" x14ac:dyDescent="0.3">
      <c r="A183" s="228"/>
      <c r="B183" s="331" t="s">
        <v>42</v>
      </c>
      <c r="C183" s="333">
        <f t="shared" ref="C183:O183" si="83">C154+C168+C140</f>
        <v>0</v>
      </c>
      <c r="D183" s="333">
        <f t="shared" si="83"/>
        <v>0</v>
      </c>
      <c r="E183" s="333">
        <f t="shared" si="83"/>
        <v>0</v>
      </c>
      <c r="F183" s="333">
        <f t="shared" si="83"/>
        <v>0</v>
      </c>
      <c r="G183" s="333">
        <f t="shared" si="83"/>
        <v>0</v>
      </c>
      <c r="H183" s="333">
        <f t="shared" si="83"/>
        <v>0</v>
      </c>
      <c r="I183" s="333">
        <f t="shared" si="83"/>
        <v>0</v>
      </c>
      <c r="J183" s="333">
        <f t="shared" si="83"/>
        <v>0</v>
      </c>
      <c r="K183" s="333">
        <f t="shared" si="83"/>
        <v>0</v>
      </c>
      <c r="L183" s="333">
        <f t="shared" si="83"/>
        <v>0</v>
      </c>
      <c r="M183" s="333">
        <f t="shared" si="83"/>
        <v>0</v>
      </c>
      <c r="N183" s="333">
        <f t="shared" si="83"/>
        <v>0</v>
      </c>
      <c r="O183" s="333">
        <f t="shared" si="83"/>
        <v>0</v>
      </c>
    </row>
    <row r="184" spans="1:15" s="229" customFormat="1" x14ac:dyDescent="0.3">
      <c r="A184" s="228"/>
      <c r="B184" s="331" t="s">
        <v>43</v>
      </c>
      <c r="C184" s="333">
        <f t="shared" ref="C184:O184" si="84">C155+C169+C141</f>
        <v>-315564.55712227349</v>
      </c>
      <c r="D184" s="333">
        <f t="shared" si="84"/>
        <v>2722063.1003784677</v>
      </c>
      <c r="E184" s="333">
        <f t="shared" si="84"/>
        <v>4654843.0347543666</v>
      </c>
      <c r="F184" s="333">
        <f t="shared" si="84"/>
        <v>6161100.0267407224</v>
      </c>
      <c r="G184" s="333">
        <f t="shared" si="84"/>
        <v>6213823.231816804</v>
      </c>
      <c r="H184" s="333">
        <f t="shared" si="84"/>
        <v>7402234.5333101945</v>
      </c>
      <c r="I184" s="333">
        <f t="shared" si="84"/>
        <v>6520277.1402375866</v>
      </c>
      <c r="J184" s="333">
        <f t="shared" si="84"/>
        <v>4985911.8384578601</v>
      </c>
      <c r="K184" s="333">
        <f t="shared" si="84"/>
        <v>5731742.4150354248</v>
      </c>
      <c r="L184" s="333">
        <f t="shared" si="84"/>
        <v>3759883.5695915683</v>
      </c>
      <c r="M184" s="333">
        <f t="shared" si="84"/>
        <v>3288400.0445427094</v>
      </c>
      <c r="N184" s="333">
        <f t="shared" si="84"/>
        <v>11680615.973281465</v>
      </c>
      <c r="O184" s="333">
        <f t="shared" si="84"/>
        <v>62805330.351024888</v>
      </c>
    </row>
    <row r="185" spans="1:15" s="229" customFormat="1" x14ac:dyDescent="0.3">
      <c r="A185" s="228"/>
      <c r="B185" s="331"/>
      <c r="C185" s="331"/>
      <c r="D185" s="331"/>
      <c r="E185" s="331"/>
      <c r="F185" s="331"/>
      <c r="G185" s="331"/>
      <c r="H185" s="331"/>
      <c r="I185" s="331"/>
      <c r="J185" s="331"/>
      <c r="K185" s="331"/>
      <c r="L185" s="331"/>
      <c r="M185" s="331"/>
      <c r="N185" s="331"/>
      <c r="O185" s="332"/>
    </row>
    <row r="186" spans="1:15" s="229" customFormat="1" x14ac:dyDescent="0.3">
      <c r="A186" s="228"/>
      <c r="B186" s="331"/>
      <c r="C186" s="331"/>
      <c r="D186" s="331"/>
      <c r="E186" s="331"/>
      <c r="F186" s="331"/>
      <c r="G186" s="331"/>
      <c r="H186" s="331"/>
      <c r="I186" s="331"/>
      <c r="J186" s="331"/>
      <c r="K186" s="331"/>
      <c r="L186" s="331"/>
      <c r="M186" s="331"/>
      <c r="N186" s="331" t="s">
        <v>182</v>
      </c>
      <c r="O186" s="329">
        <f>SUM(C4:N14,C18:N28,C32:N42,C46:N56,C60:N70,C74:N84,C88:N98,C102:N112,C116:N126,C130:N140)</f>
        <v>62805330.351024881</v>
      </c>
    </row>
    <row r="187" spans="1:15" x14ac:dyDescent="0.3">
      <c r="N187" s="331" t="s">
        <v>182</v>
      </c>
      <c r="O187" s="334" t="str">
        <f>IF(ROUND(O170,5)=ROUND(O186,5),"ok","SUM ERROR")</f>
        <v>ok</v>
      </c>
    </row>
    <row r="190" spans="1:15" x14ac:dyDescent="0.3">
      <c r="O190"/>
    </row>
    <row r="191" spans="1:15" x14ac:dyDescent="0.3">
      <c r="O191" s="469">
        <f>O184-O186</f>
        <v>0</v>
      </c>
    </row>
  </sheetData>
  <mergeCells count="14">
    <mergeCell ref="C1:N1"/>
    <mergeCell ref="A4:A14"/>
    <mergeCell ref="A18:A28"/>
    <mergeCell ref="A46:A56"/>
    <mergeCell ref="A60:A70"/>
    <mergeCell ref="A74:A84"/>
    <mergeCell ref="A88:A98"/>
    <mergeCell ref="A32:A42"/>
    <mergeCell ref="A116:A126"/>
    <mergeCell ref="M170:N170"/>
    <mergeCell ref="A158:A168"/>
    <mergeCell ref="A144:A154"/>
    <mergeCell ref="A102:A112"/>
    <mergeCell ref="A130:A140"/>
  </mergeCells>
  <conditionalFormatting sqref="O187">
    <cfRule type="cellIs" dxfId="3" priority="1" operator="equal">
      <formula>"SUM ERROR"</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4" tint="0.79998168889431442"/>
  </sheetPr>
  <dimension ref="A1:BL215"/>
  <sheetViews>
    <sheetView zoomScale="80" zoomScaleNormal="80" workbookViewId="0">
      <pane ySplit="1" topLeftCell="A2" activePane="bottomLeft" state="frozen"/>
      <selection pane="bottomLeft" activeCell="AX115" sqref="AX115"/>
    </sheetView>
  </sheetViews>
  <sheetFormatPr defaultRowHeight="14.4" x14ac:dyDescent="0.3"/>
  <cols>
    <col min="1" max="1" width="8.33203125" style="91" customWidth="1"/>
    <col min="2" max="2" width="19.33203125" bestFit="1" customWidth="1"/>
    <col min="3" max="3" width="12.5546875" bestFit="1" customWidth="1"/>
    <col min="4" max="5" width="12.5546875" customWidth="1"/>
    <col min="6" max="14" width="11.6640625" bestFit="1" customWidth="1"/>
    <col min="15" max="15" width="14" bestFit="1" customWidth="1"/>
    <col min="16" max="16" width="13.44140625" customWidth="1"/>
    <col min="17" max="17" width="8.33203125" customWidth="1"/>
    <col min="18" max="18" width="19.33203125" customWidth="1"/>
    <col min="19" max="28" width="11.5546875" customWidth="1"/>
    <col min="29" max="29" width="12.6640625" customWidth="1"/>
    <col min="30" max="30" width="12" customWidth="1"/>
    <col min="31" max="31" width="13.44140625" customWidth="1"/>
    <col min="32" max="32" width="12.44140625" customWidth="1"/>
    <col min="33" max="33" width="8.33203125" customWidth="1"/>
    <col min="34" max="34" width="19.33203125" customWidth="1"/>
    <col min="35" max="35" width="11" customWidth="1"/>
    <col min="36" max="36" width="11.5546875" customWidth="1"/>
    <col min="37" max="37" width="10.5546875" customWidth="1"/>
    <col min="38" max="38" width="11.5546875" customWidth="1"/>
    <col min="39" max="39" width="10.5546875" customWidth="1"/>
    <col min="40" max="40" width="11.5546875" customWidth="1"/>
    <col min="41" max="41" width="10.5546875" customWidth="1"/>
    <col min="42" max="42" width="11.5546875" customWidth="1"/>
    <col min="43" max="43" width="11.33203125" customWidth="1"/>
    <col min="44" max="44" width="11.5546875" customWidth="1"/>
    <col min="45" max="45" width="11.33203125" customWidth="1"/>
    <col min="46" max="46" width="11.5546875" customWidth="1"/>
    <col min="47" max="47" width="12.5546875" customWidth="1"/>
    <col min="48" max="48" width="13.5546875" customWidth="1"/>
    <col min="49" max="49" width="9.6640625" customWidth="1"/>
    <col min="50" max="50" width="19.33203125" customWidth="1"/>
    <col min="51" max="51" width="10" customWidth="1"/>
    <col min="52" max="52" width="9.44140625" customWidth="1"/>
    <col min="53" max="62" width="10.33203125" customWidth="1"/>
    <col min="63" max="63" width="12.5546875" customWidth="1"/>
    <col min="64" max="64" width="11.44140625" customWidth="1"/>
  </cols>
  <sheetData>
    <row r="1" spans="1:64" ht="33" customHeight="1" x14ac:dyDescent="0.3">
      <c r="C1" s="536" t="s">
        <v>153</v>
      </c>
      <c r="D1" s="537"/>
      <c r="E1" s="537"/>
      <c r="F1" s="537"/>
      <c r="G1" s="537"/>
      <c r="H1" s="537"/>
      <c r="I1" s="537"/>
      <c r="J1" s="537"/>
      <c r="K1" s="537"/>
      <c r="L1" s="537"/>
      <c r="M1" s="537"/>
      <c r="N1" s="538"/>
      <c r="S1" s="516" t="s">
        <v>154</v>
      </c>
      <c r="T1" s="517"/>
      <c r="U1" s="517"/>
      <c r="V1" s="517"/>
      <c r="W1" s="517"/>
      <c r="X1" s="517"/>
      <c r="Y1" s="517"/>
      <c r="Z1" s="517"/>
      <c r="AA1" s="517"/>
      <c r="AB1" s="517"/>
      <c r="AC1" s="517"/>
      <c r="AD1" s="518"/>
      <c r="AI1" s="516" t="s">
        <v>155</v>
      </c>
      <c r="AJ1" s="517"/>
      <c r="AK1" s="517"/>
      <c r="AL1" s="517"/>
      <c r="AM1" s="517"/>
      <c r="AN1" s="517"/>
      <c r="AO1" s="517"/>
      <c r="AP1" s="517"/>
      <c r="AQ1" s="517"/>
      <c r="AR1" s="517"/>
      <c r="AS1" s="517"/>
      <c r="AT1" s="518"/>
      <c r="AY1" s="516" t="s">
        <v>156</v>
      </c>
      <c r="AZ1" s="517"/>
      <c r="BA1" s="517"/>
      <c r="BB1" s="517"/>
      <c r="BC1" s="517"/>
      <c r="BD1" s="517"/>
      <c r="BE1" s="517"/>
      <c r="BF1" s="517"/>
      <c r="BG1" s="517"/>
      <c r="BH1" s="517"/>
      <c r="BI1" s="517"/>
      <c r="BJ1" s="518"/>
      <c r="BL1" s="227"/>
    </row>
    <row r="2" spans="1:64" ht="6" customHeight="1" thickBot="1" x14ac:dyDescent="0.35">
      <c r="C2" s="98"/>
      <c r="D2" s="99"/>
      <c r="E2" s="99"/>
      <c r="F2" s="99"/>
      <c r="G2" s="99"/>
      <c r="H2" s="99"/>
      <c r="I2" s="99"/>
      <c r="J2" s="99"/>
      <c r="K2" s="99"/>
      <c r="L2" s="99"/>
      <c r="M2" s="99"/>
      <c r="N2" s="461"/>
      <c r="S2" s="98"/>
      <c r="T2" s="99"/>
      <c r="U2" s="99"/>
      <c r="V2" s="99"/>
      <c r="W2" s="99"/>
      <c r="X2" s="99"/>
      <c r="Y2" s="99"/>
      <c r="Z2" s="99"/>
      <c r="AA2" s="99"/>
      <c r="AB2" s="99"/>
      <c r="AC2" s="99"/>
      <c r="AD2" s="461"/>
      <c r="AI2" s="98"/>
      <c r="AJ2" s="99"/>
      <c r="AK2" s="99"/>
      <c r="AL2" s="99"/>
      <c r="AM2" s="99"/>
      <c r="AN2" s="99"/>
      <c r="AO2" s="99"/>
      <c r="AP2" s="99"/>
      <c r="AQ2" s="99"/>
      <c r="AR2" s="99"/>
      <c r="AS2" s="99"/>
      <c r="AT2" s="461"/>
      <c r="AY2" s="98"/>
      <c r="AZ2" s="99"/>
      <c r="BA2" s="99"/>
      <c r="BB2" s="99"/>
      <c r="BC2" s="99"/>
      <c r="BD2" s="99"/>
      <c r="BE2" s="99"/>
      <c r="BF2" s="99"/>
      <c r="BG2" s="99"/>
      <c r="BH2" s="99"/>
      <c r="BI2" s="99"/>
      <c r="BJ2" s="461"/>
    </row>
    <row r="3" spans="1:64" ht="20.7" customHeight="1" thickBot="1" x14ac:dyDescent="0.35">
      <c r="B3" s="218" t="s">
        <v>36</v>
      </c>
      <c r="C3" s="219">
        <f>'RES kWh ENTRY'!C3</f>
        <v>44927</v>
      </c>
      <c r="D3" s="219">
        <f>'RES kWh ENTRY'!D3</f>
        <v>44958</v>
      </c>
      <c r="E3" s="219">
        <f>'RES kWh ENTRY'!E3</f>
        <v>44986</v>
      </c>
      <c r="F3" s="219">
        <f>'RES kWh ENTRY'!F3</f>
        <v>45017</v>
      </c>
      <c r="G3" s="219">
        <f>'RES kWh ENTRY'!G3</f>
        <v>45047</v>
      </c>
      <c r="H3" s="219">
        <f>'RES kWh ENTRY'!H3</f>
        <v>45078</v>
      </c>
      <c r="I3" s="219">
        <f>'RES kWh ENTRY'!I3</f>
        <v>45108</v>
      </c>
      <c r="J3" s="219">
        <f>'RES kWh ENTRY'!J3</f>
        <v>45139</v>
      </c>
      <c r="K3" s="219">
        <f>'RES kWh ENTRY'!K3</f>
        <v>45170</v>
      </c>
      <c r="L3" s="219">
        <f>'RES kWh ENTRY'!L3</f>
        <v>45200</v>
      </c>
      <c r="M3" s="219">
        <f>'RES kWh ENTRY'!M3</f>
        <v>45231</v>
      </c>
      <c r="N3" s="219" t="str">
        <f>'RES kWh ENTRY'!N3</f>
        <v>Dec-23 +</v>
      </c>
      <c r="O3" s="220" t="s">
        <v>34</v>
      </c>
      <c r="R3" s="218" t="s">
        <v>36</v>
      </c>
      <c r="S3" s="219">
        <f>C3</f>
        <v>44927</v>
      </c>
      <c r="T3" s="219">
        <f t="shared" ref="T3:AD3" si="0">D3</f>
        <v>44958</v>
      </c>
      <c r="U3" s="219">
        <f t="shared" si="0"/>
        <v>44986</v>
      </c>
      <c r="V3" s="219">
        <f t="shared" si="0"/>
        <v>45017</v>
      </c>
      <c r="W3" s="219">
        <f t="shared" si="0"/>
        <v>45047</v>
      </c>
      <c r="X3" s="219">
        <f t="shared" si="0"/>
        <v>45078</v>
      </c>
      <c r="Y3" s="219">
        <f t="shared" si="0"/>
        <v>45108</v>
      </c>
      <c r="Z3" s="219">
        <f t="shared" si="0"/>
        <v>45139</v>
      </c>
      <c r="AA3" s="219">
        <f t="shared" si="0"/>
        <v>45170</v>
      </c>
      <c r="AB3" s="219">
        <f t="shared" si="0"/>
        <v>45200</v>
      </c>
      <c r="AC3" s="219">
        <f t="shared" si="0"/>
        <v>45231</v>
      </c>
      <c r="AD3" s="219" t="str">
        <f t="shared" si="0"/>
        <v>Dec-23 +</v>
      </c>
      <c r="AE3" s="220" t="s">
        <v>34</v>
      </c>
      <c r="AH3" s="218" t="s">
        <v>36</v>
      </c>
      <c r="AI3" s="219">
        <f>C3</f>
        <v>44927</v>
      </c>
      <c r="AJ3" s="219">
        <f t="shared" ref="AJ3:AT3" si="1">D3</f>
        <v>44958</v>
      </c>
      <c r="AK3" s="219">
        <f t="shared" si="1"/>
        <v>44986</v>
      </c>
      <c r="AL3" s="219">
        <f t="shared" si="1"/>
        <v>45017</v>
      </c>
      <c r="AM3" s="219">
        <f t="shared" si="1"/>
        <v>45047</v>
      </c>
      <c r="AN3" s="219">
        <f t="shared" si="1"/>
        <v>45078</v>
      </c>
      <c r="AO3" s="219">
        <f t="shared" si="1"/>
        <v>45108</v>
      </c>
      <c r="AP3" s="219">
        <f t="shared" si="1"/>
        <v>45139</v>
      </c>
      <c r="AQ3" s="219">
        <f t="shared" si="1"/>
        <v>45170</v>
      </c>
      <c r="AR3" s="219">
        <f t="shared" si="1"/>
        <v>45200</v>
      </c>
      <c r="AS3" s="219">
        <f t="shared" si="1"/>
        <v>45231</v>
      </c>
      <c r="AT3" s="219" t="str">
        <f t="shared" si="1"/>
        <v>Dec-23 +</v>
      </c>
      <c r="AU3" s="220" t="s">
        <v>34</v>
      </c>
      <c r="AX3" s="218" t="s">
        <v>36</v>
      </c>
      <c r="AY3" s="219">
        <f>C3</f>
        <v>44927</v>
      </c>
      <c r="AZ3" s="219">
        <f t="shared" ref="AZ3:BJ3" si="2">D3</f>
        <v>44958</v>
      </c>
      <c r="BA3" s="219">
        <f t="shared" si="2"/>
        <v>44986</v>
      </c>
      <c r="BB3" s="219">
        <f t="shared" si="2"/>
        <v>45017</v>
      </c>
      <c r="BC3" s="219">
        <f t="shared" si="2"/>
        <v>45047</v>
      </c>
      <c r="BD3" s="219">
        <f t="shared" si="2"/>
        <v>45078</v>
      </c>
      <c r="BE3" s="219">
        <f t="shared" si="2"/>
        <v>45108</v>
      </c>
      <c r="BF3" s="219">
        <f t="shared" si="2"/>
        <v>45139</v>
      </c>
      <c r="BG3" s="219">
        <f t="shared" si="2"/>
        <v>45170</v>
      </c>
      <c r="BH3" s="219">
        <f t="shared" si="2"/>
        <v>45200</v>
      </c>
      <c r="BI3" s="219">
        <f t="shared" si="2"/>
        <v>45231</v>
      </c>
      <c r="BJ3" s="219" t="str">
        <f t="shared" si="2"/>
        <v>Dec-23 +</v>
      </c>
      <c r="BK3" s="220" t="s">
        <v>34</v>
      </c>
    </row>
    <row r="4" spans="1:64" ht="15" customHeight="1" x14ac:dyDescent="0.3">
      <c r="A4" s="524" t="s">
        <v>70</v>
      </c>
      <c r="B4" s="230" t="s">
        <v>62</v>
      </c>
      <c r="C4" s="3"/>
      <c r="D4" s="3"/>
      <c r="E4" s="3"/>
      <c r="F4" s="3"/>
      <c r="G4" s="3"/>
      <c r="H4" s="3"/>
      <c r="I4" s="3"/>
      <c r="J4" s="3"/>
      <c r="K4" s="3"/>
      <c r="L4" s="3"/>
      <c r="M4" s="3"/>
      <c r="N4" s="110"/>
      <c r="O4" s="87">
        <f t="shared" ref="O4:O17" si="3">SUM(C4:N4)</f>
        <v>0</v>
      </c>
      <c r="Q4" s="524" t="s">
        <v>70</v>
      </c>
      <c r="R4" s="230" t="s">
        <v>62</v>
      </c>
      <c r="S4" s="3"/>
      <c r="T4" s="3"/>
      <c r="U4" s="3"/>
      <c r="V4" s="3"/>
      <c r="W4" s="3"/>
      <c r="X4" s="3"/>
      <c r="Y4" s="3"/>
      <c r="Z4" s="3"/>
      <c r="AA4" s="3"/>
      <c r="AB4" s="3"/>
      <c r="AC4" s="3"/>
      <c r="AD4" s="110"/>
      <c r="AE4" s="87">
        <f t="shared" ref="AE4:AE17" si="4">SUM(S4:AD4)</f>
        <v>0</v>
      </c>
      <c r="AG4" s="524" t="s">
        <v>70</v>
      </c>
      <c r="AH4" s="230" t="s">
        <v>62</v>
      </c>
      <c r="AI4" s="3"/>
      <c r="AJ4" s="3"/>
      <c r="AK4" s="3"/>
      <c r="AL4" s="3"/>
      <c r="AM4" s="3"/>
      <c r="AN4" s="3"/>
      <c r="AO4" s="3"/>
      <c r="AP4" s="3"/>
      <c r="AQ4" s="3"/>
      <c r="AR4" s="3"/>
      <c r="AS4" s="3"/>
      <c r="AT4" s="110"/>
      <c r="AU4" s="87">
        <f t="shared" ref="AU4:AU17" si="5">SUM(AI4:AT4)</f>
        <v>0</v>
      </c>
      <c r="AW4" s="524" t="s">
        <v>70</v>
      </c>
      <c r="AX4" s="230" t="s">
        <v>62</v>
      </c>
      <c r="AY4" s="3"/>
      <c r="AZ4" s="3"/>
      <c r="BA4" s="3"/>
      <c r="BB4" s="3"/>
      <c r="BC4" s="3"/>
      <c r="BD4" s="3"/>
      <c r="BE4" s="3"/>
      <c r="BF4" s="3"/>
      <c r="BG4" s="3"/>
      <c r="BH4" s="3"/>
      <c r="BI4" s="3"/>
      <c r="BJ4" s="110"/>
      <c r="BK4" s="87">
        <f t="shared" ref="BK4:BK17" si="6">SUM(AY4:BJ4)</f>
        <v>0</v>
      </c>
      <c r="BL4" s="227"/>
    </row>
    <row r="5" spans="1:64" x14ac:dyDescent="0.3">
      <c r="A5" s="525"/>
      <c r="B5" s="230" t="s">
        <v>61</v>
      </c>
      <c r="C5" s="3"/>
      <c r="D5" s="3"/>
      <c r="E5" s="3"/>
      <c r="F5" s="3"/>
      <c r="G5" s="3"/>
      <c r="H5" s="3"/>
      <c r="I5" s="3"/>
      <c r="J5" s="3"/>
      <c r="K5" s="3"/>
      <c r="L5" s="3"/>
      <c r="M5" s="3"/>
      <c r="N5" s="110"/>
      <c r="O5" s="87">
        <f t="shared" si="3"/>
        <v>0</v>
      </c>
      <c r="Q5" s="525"/>
      <c r="R5" s="230" t="s">
        <v>61</v>
      </c>
      <c r="S5" s="3"/>
      <c r="T5" s="3"/>
      <c r="U5" s="3"/>
      <c r="V5" s="3"/>
      <c r="W5" s="3"/>
      <c r="X5" s="3"/>
      <c r="Y5" s="3"/>
      <c r="Z5" s="3"/>
      <c r="AA5" s="3"/>
      <c r="AB5" s="3"/>
      <c r="AC5" s="3"/>
      <c r="AD5" s="110"/>
      <c r="AE5" s="87">
        <f t="shared" si="4"/>
        <v>0</v>
      </c>
      <c r="AG5" s="525"/>
      <c r="AH5" s="230" t="s">
        <v>61</v>
      </c>
      <c r="AI5" s="3"/>
      <c r="AJ5" s="3"/>
      <c r="AK5" s="3"/>
      <c r="AL5" s="3"/>
      <c r="AM5" s="3"/>
      <c r="AN5" s="3"/>
      <c r="AO5" s="3"/>
      <c r="AP5" s="3"/>
      <c r="AQ5" s="3"/>
      <c r="AR5" s="3"/>
      <c r="AS5" s="3"/>
      <c r="AT5" s="110"/>
      <c r="AU5" s="87">
        <f t="shared" si="5"/>
        <v>0</v>
      </c>
      <c r="AW5" s="525"/>
      <c r="AX5" s="230" t="s">
        <v>61</v>
      </c>
      <c r="AY5" s="3"/>
      <c r="AZ5" s="3"/>
      <c r="BA5" s="3"/>
      <c r="BB5" s="3"/>
      <c r="BC5" s="3"/>
      <c r="BD5" s="3"/>
      <c r="BE5" s="3"/>
      <c r="BF5" s="3"/>
      <c r="BG5" s="3"/>
      <c r="BH5" s="3"/>
      <c r="BI5" s="3"/>
      <c r="BJ5" s="110"/>
      <c r="BK5" s="87">
        <f t="shared" si="6"/>
        <v>0</v>
      </c>
    </row>
    <row r="6" spans="1:64" x14ac:dyDescent="0.3">
      <c r="A6" s="525"/>
      <c r="B6" s="230" t="s">
        <v>60</v>
      </c>
      <c r="C6" s="3"/>
      <c r="D6" s="3"/>
      <c r="E6" s="3"/>
      <c r="F6" s="3"/>
      <c r="G6" s="3"/>
      <c r="H6" s="3"/>
      <c r="I6" s="3"/>
      <c r="J6" s="3"/>
      <c r="K6" s="3"/>
      <c r="L6" s="3"/>
      <c r="M6" s="3"/>
      <c r="N6" s="110"/>
      <c r="O6" s="87">
        <f t="shared" si="3"/>
        <v>0</v>
      </c>
      <c r="Q6" s="525"/>
      <c r="R6" s="230" t="s">
        <v>60</v>
      </c>
      <c r="S6" s="3"/>
      <c r="T6" s="3"/>
      <c r="U6" s="3"/>
      <c r="V6" s="3"/>
      <c r="W6" s="3"/>
      <c r="X6" s="3"/>
      <c r="Y6" s="3"/>
      <c r="Z6" s="3"/>
      <c r="AA6" s="3"/>
      <c r="AB6" s="3"/>
      <c r="AC6" s="3"/>
      <c r="AD6" s="110"/>
      <c r="AE6" s="87">
        <f t="shared" si="4"/>
        <v>0</v>
      </c>
      <c r="AG6" s="525"/>
      <c r="AH6" s="230" t="s">
        <v>60</v>
      </c>
      <c r="AI6" s="3"/>
      <c r="AJ6" s="3"/>
      <c r="AK6" s="3"/>
      <c r="AL6" s="3"/>
      <c r="AM6" s="3"/>
      <c r="AN6" s="3"/>
      <c r="AO6" s="3"/>
      <c r="AP6" s="3"/>
      <c r="AQ6" s="3"/>
      <c r="AR6" s="3"/>
      <c r="AS6" s="3"/>
      <c r="AT6" s="110"/>
      <c r="AU6" s="87">
        <f t="shared" si="5"/>
        <v>0</v>
      </c>
      <c r="AW6" s="525"/>
      <c r="AX6" s="230" t="s">
        <v>60</v>
      </c>
      <c r="AY6" s="3"/>
      <c r="AZ6" s="3"/>
      <c r="BA6" s="3"/>
      <c r="BB6" s="3"/>
      <c r="BC6" s="3"/>
      <c r="BD6" s="3"/>
      <c r="BE6" s="3"/>
      <c r="BF6" s="3"/>
      <c r="BG6" s="3"/>
      <c r="BH6" s="3"/>
      <c r="BI6" s="3"/>
      <c r="BJ6" s="110"/>
      <c r="BK6" s="87">
        <f t="shared" si="6"/>
        <v>0</v>
      </c>
    </row>
    <row r="7" spans="1:64" x14ac:dyDescent="0.3">
      <c r="A7" s="525"/>
      <c r="B7" s="230" t="s">
        <v>59</v>
      </c>
      <c r="C7" s="3"/>
      <c r="D7" s="3"/>
      <c r="E7" s="3"/>
      <c r="F7" s="3">
        <v>9034</v>
      </c>
      <c r="G7" s="3">
        <v>11497</v>
      </c>
      <c r="H7" s="3"/>
      <c r="I7" s="3"/>
      <c r="J7" s="3"/>
      <c r="K7" s="3"/>
      <c r="L7" s="3">
        <v>8212</v>
      </c>
      <c r="M7" s="3">
        <v>821</v>
      </c>
      <c r="N7" s="110">
        <v>1745</v>
      </c>
      <c r="O7" s="87">
        <f t="shared" si="3"/>
        <v>31309</v>
      </c>
      <c r="Q7" s="525"/>
      <c r="R7" s="230" t="s">
        <v>59</v>
      </c>
      <c r="S7" s="3"/>
      <c r="T7" s="3"/>
      <c r="U7" s="3"/>
      <c r="V7" s="3"/>
      <c r="W7" s="3"/>
      <c r="X7" s="3"/>
      <c r="Y7" s="3"/>
      <c r="Z7" s="3"/>
      <c r="AA7" s="3"/>
      <c r="AB7" s="3"/>
      <c r="AC7" s="3"/>
      <c r="AD7" s="110"/>
      <c r="AE7" s="87">
        <f t="shared" si="4"/>
        <v>0</v>
      </c>
      <c r="AG7" s="525"/>
      <c r="AH7" s="230" t="s">
        <v>59</v>
      </c>
      <c r="AI7" s="3"/>
      <c r="AJ7" s="3"/>
      <c r="AK7" s="3"/>
      <c r="AL7" s="3"/>
      <c r="AM7" s="3"/>
      <c r="AN7" s="3"/>
      <c r="AO7" s="3"/>
      <c r="AP7" s="3"/>
      <c r="AQ7" s="3"/>
      <c r="AR7" s="3"/>
      <c r="AS7" s="3"/>
      <c r="AT7" s="110"/>
      <c r="AU7" s="87">
        <f t="shared" si="5"/>
        <v>0</v>
      </c>
      <c r="AW7" s="525"/>
      <c r="AX7" s="230" t="s">
        <v>59</v>
      </c>
      <c r="AY7" s="3"/>
      <c r="AZ7" s="3"/>
      <c r="BA7" s="3"/>
      <c r="BB7" s="3"/>
      <c r="BC7" s="3"/>
      <c r="BD7" s="3"/>
      <c r="BE7" s="3"/>
      <c r="BF7" s="3"/>
      <c r="BG7" s="3"/>
      <c r="BH7" s="3"/>
      <c r="BI7" s="3"/>
      <c r="BJ7" s="110"/>
      <c r="BK7" s="87">
        <f t="shared" si="6"/>
        <v>0</v>
      </c>
    </row>
    <row r="8" spans="1:64" x14ac:dyDescent="0.3">
      <c r="A8" s="525"/>
      <c r="B8" s="230" t="s">
        <v>58</v>
      </c>
      <c r="C8" s="3"/>
      <c r="D8" s="3"/>
      <c r="E8" s="3"/>
      <c r="F8" s="3"/>
      <c r="G8" s="3"/>
      <c r="H8" s="3"/>
      <c r="I8" s="3"/>
      <c r="J8" s="3"/>
      <c r="K8" s="3"/>
      <c r="L8" s="3"/>
      <c r="M8" s="3"/>
      <c r="N8" s="110"/>
      <c r="O8" s="87">
        <f t="shared" si="3"/>
        <v>0</v>
      </c>
      <c r="Q8" s="525"/>
      <c r="R8" s="230" t="s">
        <v>58</v>
      </c>
      <c r="S8" s="3"/>
      <c r="T8" s="3"/>
      <c r="U8" s="3"/>
      <c r="V8" s="3"/>
      <c r="W8" s="3"/>
      <c r="X8" s="3"/>
      <c r="Y8" s="3"/>
      <c r="Z8" s="3"/>
      <c r="AA8" s="3"/>
      <c r="AB8" s="3"/>
      <c r="AC8" s="3"/>
      <c r="AD8" s="110"/>
      <c r="AE8" s="87">
        <f t="shared" si="4"/>
        <v>0</v>
      </c>
      <c r="AG8" s="525"/>
      <c r="AH8" s="230" t="s">
        <v>58</v>
      </c>
      <c r="AI8" s="3"/>
      <c r="AJ8" s="3"/>
      <c r="AK8" s="3"/>
      <c r="AL8" s="3"/>
      <c r="AM8" s="3"/>
      <c r="AN8" s="3"/>
      <c r="AO8" s="3"/>
      <c r="AP8" s="3"/>
      <c r="AQ8" s="3"/>
      <c r="AR8" s="3"/>
      <c r="AS8" s="3"/>
      <c r="AT8" s="110"/>
      <c r="AU8" s="87">
        <f t="shared" si="5"/>
        <v>0</v>
      </c>
      <c r="AW8" s="525"/>
      <c r="AX8" s="230" t="s">
        <v>58</v>
      </c>
      <c r="AY8" s="3"/>
      <c r="AZ8" s="3"/>
      <c r="BA8" s="3"/>
      <c r="BB8" s="3"/>
      <c r="BC8" s="3"/>
      <c r="BD8" s="3"/>
      <c r="BE8" s="3"/>
      <c r="BF8" s="3"/>
      <c r="BG8" s="3"/>
      <c r="BH8" s="3"/>
      <c r="BI8" s="3"/>
      <c r="BJ8" s="110"/>
      <c r="BK8" s="87">
        <f t="shared" si="6"/>
        <v>0</v>
      </c>
    </row>
    <row r="9" spans="1:64" x14ac:dyDescent="0.3">
      <c r="A9" s="525"/>
      <c r="B9" s="230" t="s">
        <v>57</v>
      </c>
      <c r="C9" s="3"/>
      <c r="D9" s="3"/>
      <c r="E9" s="3"/>
      <c r="F9" s="3"/>
      <c r="G9" s="3"/>
      <c r="H9" s="3"/>
      <c r="I9" s="3"/>
      <c r="J9" s="3"/>
      <c r="K9" s="3"/>
      <c r="L9" s="3"/>
      <c r="M9" s="3"/>
      <c r="N9" s="110"/>
      <c r="O9" s="87">
        <f t="shared" si="3"/>
        <v>0</v>
      </c>
      <c r="Q9" s="525"/>
      <c r="R9" s="230" t="s">
        <v>57</v>
      </c>
      <c r="S9" s="3"/>
      <c r="T9" s="3"/>
      <c r="U9" s="3"/>
      <c r="V9" s="3"/>
      <c r="W9" s="3"/>
      <c r="X9" s="3"/>
      <c r="Y9" s="3"/>
      <c r="Z9" s="3"/>
      <c r="AA9" s="3"/>
      <c r="AB9" s="3"/>
      <c r="AC9" s="3"/>
      <c r="AD9" s="110"/>
      <c r="AE9" s="87">
        <f t="shared" si="4"/>
        <v>0</v>
      </c>
      <c r="AG9" s="525"/>
      <c r="AH9" s="230" t="s">
        <v>57</v>
      </c>
      <c r="AI9" s="3"/>
      <c r="AJ9" s="3"/>
      <c r="AK9" s="3"/>
      <c r="AL9" s="3"/>
      <c r="AM9" s="3"/>
      <c r="AN9" s="3"/>
      <c r="AO9" s="3"/>
      <c r="AP9" s="3"/>
      <c r="AQ9" s="3"/>
      <c r="AR9" s="3"/>
      <c r="AS9" s="3"/>
      <c r="AT9" s="110"/>
      <c r="AU9" s="87">
        <f t="shared" si="5"/>
        <v>0</v>
      </c>
      <c r="AW9" s="525"/>
      <c r="AX9" s="230" t="s">
        <v>57</v>
      </c>
      <c r="AY9" s="3"/>
      <c r="AZ9" s="3"/>
      <c r="BA9" s="3"/>
      <c r="BB9" s="3"/>
      <c r="BC9" s="3"/>
      <c r="BD9" s="3"/>
      <c r="BE9" s="3"/>
      <c r="BF9" s="3"/>
      <c r="BG9" s="3"/>
      <c r="BH9" s="3"/>
      <c r="BI9" s="3"/>
      <c r="BJ9" s="110"/>
      <c r="BK9" s="87">
        <f t="shared" si="6"/>
        <v>0</v>
      </c>
    </row>
    <row r="10" spans="1:64" x14ac:dyDescent="0.3">
      <c r="A10" s="525"/>
      <c r="B10" s="230" t="s">
        <v>56</v>
      </c>
      <c r="C10" s="3"/>
      <c r="D10" s="3"/>
      <c r="E10" s="3"/>
      <c r="F10" s="3"/>
      <c r="G10" s="3"/>
      <c r="H10" s="3"/>
      <c r="I10" s="3"/>
      <c r="J10" s="3"/>
      <c r="K10" s="3"/>
      <c r="L10" s="3"/>
      <c r="M10" s="3"/>
      <c r="N10" s="110"/>
      <c r="O10" s="87">
        <f t="shared" si="3"/>
        <v>0</v>
      </c>
      <c r="Q10" s="525"/>
      <c r="R10" s="230" t="s">
        <v>56</v>
      </c>
      <c r="S10" s="3"/>
      <c r="T10" s="3"/>
      <c r="U10" s="3"/>
      <c r="V10" s="3"/>
      <c r="W10" s="3"/>
      <c r="X10" s="3"/>
      <c r="Y10" s="3"/>
      <c r="Z10" s="3"/>
      <c r="AA10" s="3"/>
      <c r="AB10" s="3"/>
      <c r="AC10" s="3"/>
      <c r="AD10" s="110"/>
      <c r="AE10" s="87">
        <f t="shared" si="4"/>
        <v>0</v>
      </c>
      <c r="AG10" s="525"/>
      <c r="AH10" s="230" t="s">
        <v>56</v>
      </c>
      <c r="AI10" s="3"/>
      <c r="AJ10" s="3"/>
      <c r="AK10" s="3"/>
      <c r="AL10" s="3"/>
      <c r="AM10" s="3"/>
      <c r="AN10" s="3"/>
      <c r="AO10" s="3"/>
      <c r="AP10" s="3"/>
      <c r="AQ10" s="3"/>
      <c r="AR10" s="3"/>
      <c r="AS10" s="3"/>
      <c r="AT10" s="110"/>
      <c r="AU10" s="87">
        <f t="shared" si="5"/>
        <v>0</v>
      </c>
      <c r="AW10" s="525"/>
      <c r="AX10" s="230" t="s">
        <v>56</v>
      </c>
      <c r="AY10" s="3"/>
      <c r="AZ10" s="3"/>
      <c r="BA10" s="3"/>
      <c r="BB10" s="3"/>
      <c r="BC10" s="3"/>
      <c r="BD10" s="3"/>
      <c r="BE10" s="3"/>
      <c r="BF10" s="3"/>
      <c r="BG10" s="3"/>
      <c r="BH10" s="3"/>
      <c r="BI10" s="3"/>
      <c r="BJ10" s="110"/>
      <c r="BK10" s="87">
        <f t="shared" si="6"/>
        <v>0</v>
      </c>
    </row>
    <row r="11" spans="1:64" x14ac:dyDescent="0.3">
      <c r="A11" s="525"/>
      <c r="B11" s="230" t="s">
        <v>55</v>
      </c>
      <c r="C11" s="3"/>
      <c r="D11" s="3"/>
      <c r="E11" s="3">
        <v>42241.326727599997</v>
      </c>
      <c r="F11" s="3">
        <v>92212.823302599994</v>
      </c>
      <c r="G11" s="3">
        <v>244167.23030699996</v>
      </c>
      <c r="H11" s="3">
        <v>167615.40127332005</v>
      </c>
      <c r="I11" s="3">
        <v>62921.579720999995</v>
      </c>
      <c r="J11" s="3">
        <v>53819.38269708</v>
      </c>
      <c r="K11" s="3">
        <v>43988.980155119993</v>
      </c>
      <c r="L11" s="3">
        <v>63115.083391359993</v>
      </c>
      <c r="M11" s="3">
        <v>217427.15974980002</v>
      </c>
      <c r="N11" s="110">
        <v>394635.29482768686</v>
      </c>
      <c r="O11" s="87">
        <f t="shared" si="3"/>
        <v>1382144.262152567</v>
      </c>
      <c r="Q11" s="525"/>
      <c r="R11" s="230" t="s">
        <v>55</v>
      </c>
      <c r="S11" s="3"/>
      <c r="T11" s="3"/>
      <c r="U11" s="3">
        <v>55871.667371519994</v>
      </c>
      <c r="V11" s="3">
        <v>14331.985667999999</v>
      </c>
      <c r="W11" s="3">
        <v>74318.325681599992</v>
      </c>
      <c r="X11" s="3">
        <v>46716.586616699999</v>
      </c>
      <c r="Y11" s="3"/>
      <c r="Z11" s="3">
        <v>74408.485591439996</v>
      </c>
      <c r="AA11" s="3">
        <v>243345.72554292</v>
      </c>
      <c r="AB11" s="3">
        <v>108194.54670024001</v>
      </c>
      <c r="AC11" s="3">
        <v>51415.837473000007</v>
      </c>
      <c r="AD11" s="110">
        <v>1690466.7882102006</v>
      </c>
      <c r="AE11" s="87">
        <f t="shared" si="4"/>
        <v>2359069.9488556208</v>
      </c>
      <c r="AG11" s="525"/>
      <c r="AH11" s="230" t="s">
        <v>55</v>
      </c>
      <c r="AI11" s="3"/>
      <c r="AJ11" s="3"/>
      <c r="AK11" s="3"/>
      <c r="AL11" s="3"/>
      <c r="AM11" s="3"/>
      <c r="AN11" s="3"/>
      <c r="AO11" s="3"/>
      <c r="AP11" s="3"/>
      <c r="AQ11" s="3"/>
      <c r="AR11" s="3"/>
      <c r="AS11" s="3"/>
      <c r="AT11" s="110"/>
      <c r="AU11" s="87">
        <f t="shared" si="5"/>
        <v>0</v>
      </c>
      <c r="AW11" s="525"/>
      <c r="AX11" s="230" t="s">
        <v>55</v>
      </c>
      <c r="AY11" s="3"/>
      <c r="AZ11" s="3"/>
      <c r="BA11" s="3"/>
      <c r="BB11" s="3"/>
      <c r="BC11" s="3"/>
      <c r="BD11" s="3"/>
      <c r="BE11" s="3"/>
      <c r="BF11" s="3"/>
      <c r="BG11" s="3"/>
      <c r="BH11" s="3"/>
      <c r="BI11" s="3"/>
      <c r="BJ11" s="110"/>
      <c r="BK11" s="87">
        <f t="shared" si="6"/>
        <v>0</v>
      </c>
    </row>
    <row r="12" spans="1:64" x14ac:dyDescent="0.3">
      <c r="A12" s="525"/>
      <c r="B12" s="230" t="s">
        <v>54</v>
      </c>
      <c r="C12" s="3"/>
      <c r="D12" s="3"/>
      <c r="E12" s="3"/>
      <c r="F12" s="3"/>
      <c r="G12" s="3"/>
      <c r="H12" s="3"/>
      <c r="I12" s="3"/>
      <c r="J12" s="3"/>
      <c r="K12" s="3"/>
      <c r="L12" s="3"/>
      <c r="M12" s="3"/>
      <c r="N12" s="110"/>
      <c r="O12" s="87">
        <f t="shared" si="3"/>
        <v>0</v>
      </c>
      <c r="Q12" s="525"/>
      <c r="R12" s="230" t="s">
        <v>54</v>
      </c>
      <c r="S12" s="3"/>
      <c r="T12" s="3"/>
      <c r="U12" s="3"/>
      <c r="V12" s="3"/>
      <c r="W12" s="3"/>
      <c r="X12" s="3"/>
      <c r="Y12" s="3"/>
      <c r="Z12" s="3"/>
      <c r="AA12" s="3"/>
      <c r="AB12" s="3"/>
      <c r="AC12" s="3"/>
      <c r="AD12" s="110"/>
      <c r="AE12" s="87">
        <f t="shared" si="4"/>
        <v>0</v>
      </c>
      <c r="AG12" s="525"/>
      <c r="AH12" s="230" t="s">
        <v>54</v>
      </c>
      <c r="AI12" s="3"/>
      <c r="AJ12" s="3"/>
      <c r="AK12" s="3"/>
      <c r="AL12" s="3"/>
      <c r="AM12" s="3"/>
      <c r="AN12" s="3"/>
      <c r="AO12" s="3"/>
      <c r="AP12" s="3"/>
      <c r="AQ12" s="3"/>
      <c r="AR12" s="3"/>
      <c r="AS12" s="3"/>
      <c r="AT12" s="110"/>
      <c r="AU12" s="87">
        <f t="shared" si="5"/>
        <v>0</v>
      </c>
      <c r="AW12" s="525"/>
      <c r="AX12" s="230" t="s">
        <v>54</v>
      </c>
      <c r="AY12" s="3"/>
      <c r="AZ12" s="3"/>
      <c r="BA12" s="3"/>
      <c r="BB12" s="3"/>
      <c r="BC12" s="3"/>
      <c r="BD12" s="3"/>
      <c r="BE12" s="3"/>
      <c r="BF12" s="3"/>
      <c r="BG12" s="3"/>
      <c r="BH12" s="3"/>
      <c r="BI12" s="3"/>
      <c r="BJ12" s="110"/>
      <c r="BK12" s="87">
        <f t="shared" si="6"/>
        <v>0</v>
      </c>
    </row>
    <row r="13" spans="1:64" x14ac:dyDescent="0.3">
      <c r="A13" s="525"/>
      <c r="B13" s="230" t="s">
        <v>53</v>
      </c>
      <c r="C13" s="3"/>
      <c r="D13" s="3"/>
      <c r="E13" s="3"/>
      <c r="F13" s="3"/>
      <c r="G13" s="3"/>
      <c r="H13" s="3"/>
      <c r="I13" s="3"/>
      <c r="J13" s="3"/>
      <c r="K13" s="3"/>
      <c r="L13" s="3"/>
      <c r="M13" s="3"/>
      <c r="N13" s="110"/>
      <c r="O13" s="87">
        <f t="shared" si="3"/>
        <v>0</v>
      </c>
      <c r="Q13" s="525"/>
      <c r="R13" s="230" t="s">
        <v>53</v>
      </c>
      <c r="S13" s="3"/>
      <c r="T13" s="3"/>
      <c r="U13" s="3"/>
      <c r="V13" s="3"/>
      <c r="W13" s="3"/>
      <c r="X13" s="3"/>
      <c r="Y13" s="3"/>
      <c r="Z13" s="3"/>
      <c r="AA13" s="3"/>
      <c r="AB13" s="3"/>
      <c r="AC13" s="3"/>
      <c r="AD13" s="110"/>
      <c r="AE13" s="87">
        <f t="shared" si="4"/>
        <v>0</v>
      </c>
      <c r="AG13" s="525"/>
      <c r="AH13" s="230" t="s">
        <v>53</v>
      </c>
      <c r="AI13" s="3"/>
      <c r="AJ13" s="3"/>
      <c r="AK13" s="3"/>
      <c r="AL13" s="3"/>
      <c r="AM13" s="3"/>
      <c r="AN13" s="3"/>
      <c r="AO13" s="3"/>
      <c r="AP13" s="3"/>
      <c r="AQ13" s="3"/>
      <c r="AR13" s="3"/>
      <c r="AS13" s="3"/>
      <c r="AT13" s="110"/>
      <c r="AU13" s="87">
        <f t="shared" si="5"/>
        <v>0</v>
      </c>
      <c r="AW13" s="525"/>
      <c r="AX13" s="230" t="s">
        <v>53</v>
      </c>
      <c r="AY13" s="3"/>
      <c r="AZ13" s="3"/>
      <c r="BA13" s="3"/>
      <c r="BB13" s="3"/>
      <c r="BC13" s="3"/>
      <c r="BD13" s="3"/>
      <c r="BE13" s="3"/>
      <c r="BF13" s="3"/>
      <c r="BG13" s="3"/>
      <c r="BH13" s="3"/>
      <c r="BI13" s="3"/>
      <c r="BJ13" s="110"/>
      <c r="BK13" s="87">
        <f t="shared" si="6"/>
        <v>0</v>
      </c>
    </row>
    <row r="14" spans="1:64" x14ac:dyDescent="0.3">
      <c r="A14" s="525"/>
      <c r="B14" s="230" t="s">
        <v>52</v>
      </c>
      <c r="C14" s="3"/>
      <c r="D14" s="3"/>
      <c r="E14" s="3"/>
      <c r="F14" s="3"/>
      <c r="G14" s="3"/>
      <c r="H14" s="3"/>
      <c r="I14" s="3"/>
      <c r="J14" s="3"/>
      <c r="K14" s="3"/>
      <c r="L14" s="3"/>
      <c r="M14" s="3"/>
      <c r="N14" s="110"/>
      <c r="O14" s="87">
        <f t="shared" si="3"/>
        <v>0</v>
      </c>
      <c r="Q14" s="525"/>
      <c r="R14" s="230" t="s">
        <v>52</v>
      </c>
      <c r="S14" s="3"/>
      <c r="T14" s="3"/>
      <c r="U14" s="3"/>
      <c r="V14" s="3"/>
      <c r="W14" s="3"/>
      <c r="X14" s="3"/>
      <c r="Y14" s="3"/>
      <c r="Z14" s="3"/>
      <c r="AA14" s="3"/>
      <c r="AB14" s="3"/>
      <c r="AC14" s="3"/>
      <c r="AD14" s="110"/>
      <c r="AE14" s="87">
        <f t="shared" si="4"/>
        <v>0</v>
      </c>
      <c r="AG14" s="525"/>
      <c r="AH14" s="230" t="s">
        <v>52</v>
      </c>
      <c r="AI14" s="3"/>
      <c r="AJ14" s="3"/>
      <c r="AK14" s="3"/>
      <c r="AL14" s="3"/>
      <c r="AM14" s="3"/>
      <c r="AN14" s="3"/>
      <c r="AO14" s="3"/>
      <c r="AP14" s="3"/>
      <c r="AQ14" s="3"/>
      <c r="AR14" s="3"/>
      <c r="AS14" s="3"/>
      <c r="AT14" s="110"/>
      <c r="AU14" s="87">
        <f t="shared" si="5"/>
        <v>0</v>
      </c>
      <c r="AW14" s="525"/>
      <c r="AX14" s="230" t="s">
        <v>52</v>
      </c>
      <c r="AY14" s="3"/>
      <c r="AZ14" s="3"/>
      <c r="BA14" s="3"/>
      <c r="BB14" s="3"/>
      <c r="BC14" s="3"/>
      <c r="BD14" s="3"/>
      <c r="BE14" s="3"/>
      <c r="BF14" s="3"/>
      <c r="BG14" s="3"/>
      <c r="BH14" s="3"/>
      <c r="BI14" s="3"/>
      <c r="BJ14" s="110"/>
      <c r="BK14" s="87">
        <f t="shared" si="6"/>
        <v>0</v>
      </c>
    </row>
    <row r="15" spans="1:64" x14ac:dyDescent="0.3">
      <c r="A15" s="525"/>
      <c r="B15" s="230" t="s">
        <v>51</v>
      </c>
      <c r="C15" s="3"/>
      <c r="D15" s="3"/>
      <c r="E15" s="3"/>
      <c r="F15" s="3">
        <v>2951</v>
      </c>
      <c r="G15" s="3"/>
      <c r="H15" s="3"/>
      <c r="I15" s="3"/>
      <c r="J15" s="3"/>
      <c r="K15" s="3"/>
      <c r="L15" s="3"/>
      <c r="M15" s="3"/>
      <c r="N15" s="110"/>
      <c r="O15" s="87">
        <f t="shared" si="3"/>
        <v>2951</v>
      </c>
      <c r="Q15" s="525"/>
      <c r="R15" s="230" t="s">
        <v>51</v>
      </c>
      <c r="S15" s="3"/>
      <c r="T15" s="3"/>
      <c r="U15" s="3"/>
      <c r="V15" s="3"/>
      <c r="W15" s="3"/>
      <c r="X15" s="3"/>
      <c r="Y15" s="3"/>
      <c r="Z15" s="3"/>
      <c r="AA15" s="3"/>
      <c r="AB15" s="3"/>
      <c r="AC15" s="3"/>
      <c r="AD15" s="110"/>
      <c r="AE15" s="87">
        <f t="shared" si="4"/>
        <v>0</v>
      </c>
      <c r="AG15" s="525"/>
      <c r="AH15" s="230" t="s">
        <v>51</v>
      </c>
      <c r="AI15" s="3"/>
      <c r="AJ15" s="3"/>
      <c r="AK15" s="3"/>
      <c r="AL15" s="3"/>
      <c r="AM15" s="3"/>
      <c r="AN15" s="3"/>
      <c r="AO15" s="3"/>
      <c r="AP15" s="3"/>
      <c r="AQ15" s="3"/>
      <c r="AR15" s="3"/>
      <c r="AS15" s="3"/>
      <c r="AT15" s="110"/>
      <c r="AU15" s="87">
        <f t="shared" si="5"/>
        <v>0</v>
      </c>
      <c r="AW15" s="525"/>
      <c r="AX15" s="230" t="s">
        <v>51</v>
      </c>
      <c r="AY15" s="3"/>
      <c r="AZ15" s="3"/>
      <c r="BA15" s="3"/>
      <c r="BB15" s="3"/>
      <c r="BC15" s="3"/>
      <c r="BD15" s="3"/>
      <c r="BE15" s="3"/>
      <c r="BF15" s="3"/>
      <c r="BG15" s="3"/>
      <c r="BH15" s="3"/>
      <c r="BI15" s="3"/>
      <c r="BJ15" s="110"/>
      <c r="BK15" s="87">
        <f t="shared" si="6"/>
        <v>0</v>
      </c>
    </row>
    <row r="16" spans="1:64" ht="16.5" customHeight="1" thickBot="1" x14ac:dyDescent="0.35">
      <c r="A16" s="526"/>
      <c r="B16" s="230" t="s">
        <v>50</v>
      </c>
      <c r="C16" s="3"/>
      <c r="D16" s="3"/>
      <c r="E16" s="3"/>
      <c r="F16" s="3"/>
      <c r="G16" s="3"/>
      <c r="H16" s="3"/>
      <c r="I16" s="3"/>
      <c r="J16" s="3"/>
      <c r="K16" s="3"/>
      <c r="L16" s="3"/>
      <c r="M16" s="3"/>
      <c r="N16" s="110"/>
      <c r="O16" s="87">
        <f t="shared" si="3"/>
        <v>0</v>
      </c>
      <c r="Q16" s="526"/>
      <c r="R16" s="230" t="s">
        <v>50</v>
      </c>
      <c r="S16" s="3"/>
      <c r="T16" s="3"/>
      <c r="U16" s="3"/>
      <c r="V16" s="3"/>
      <c r="W16" s="3"/>
      <c r="X16" s="3"/>
      <c r="Y16" s="3"/>
      <c r="Z16" s="3"/>
      <c r="AA16" s="3"/>
      <c r="AB16" s="3"/>
      <c r="AC16" s="3"/>
      <c r="AD16" s="110"/>
      <c r="AE16" s="87">
        <f t="shared" si="4"/>
        <v>0</v>
      </c>
      <c r="AG16" s="526"/>
      <c r="AH16" s="230" t="s">
        <v>50</v>
      </c>
      <c r="AI16" s="3"/>
      <c r="AJ16" s="3"/>
      <c r="AK16" s="3"/>
      <c r="AL16" s="3"/>
      <c r="AM16" s="3"/>
      <c r="AN16" s="3"/>
      <c r="AO16" s="3"/>
      <c r="AP16" s="3"/>
      <c r="AQ16" s="3"/>
      <c r="AR16" s="3"/>
      <c r="AS16" s="3"/>
      <c r="AT16" s="110"/>
      <c r="AU16" s="87">
        <f t="shared" si="5"/>
        <v>0</v>
      </c>
      <c r="AW16" s="526"/>
      <c r="AX16" s="230" t="s">
        <v>50</v>
      </c>
      <c r="AY16" s="3"/>
      <c r="AZ16" s="3"/>
      <c r="BA16" s="3"/>
      <c r="BB16" s="3"/>
      <c r="BC16" s="3"/>
      <c r="BD16" s="3"/>
      <c r="BE16" s="3"/>
      <c r="BF16" s="3"/>
      <c r="BG16" s="3"/>
      <c r="BH16" s="3"/>
      <c r="BI16" s="3"/>
      <c r="BJ16" s="110"/>
      <c r="BK16" s="87">
        <f t="shared" si="6"/>
        <v>0</v>
      </c>
    </row>
    <row r="17" spans="1:64" ht="15" thickBot="1" x14ac:dyDescent="0.35">
      <c r="B17" s="231" t="s">
        <v>43</v>
      </c>
      <c r="C17" s="223">
        <f>SUM(C4:C16)</f>
        <v>0</v>
      </c>
      <c r="D17" s="223">
        <f t="shared" ref="D17:N17" si="7">SUM(D4:D16)</f>
        <v>0</v>
      </c>
      <c r="E17" s="223">
        <f t="shared" si="7"/>
        <v>42241.326727599997</v>
      </c>
      <c r="F17" s="223">
        <f t="shared" si="7"/>
        <v>104197.82330259999</v>
      </c>
      <c r="G17" s="223">
        <f t="shared" si="7"/>
        <v>255664.23030699996</v>
      </c>
      <c r="H17" s="223">
        <f t="shared" si="7"/>
        <v>167615.40127332005</v>
      </c>
      <c r="I17" s="223">
        <f t="shared" si="7"/>
        <v>62921.579720999995</v>
      </c>
      <c r="J17" s="223">
        <f t="shared" si="7"/>
        <v>53819.38269708</v>
      </c>
      <c r="K17" s="223">
        <f t="shared" si="7"/>
        <v>43988.980155119993</v>
      </c>
      <c r="L17" s="223">
        <f t="shared" si="7"/>
        <v>71327.083391359993</v>
      </c>
      <c r="M17" s="223">
        <f t="shared" si="7"/>
        <v>218248.15974980002</v>
      </c>
      <c r="N17" s="462">
        <f t="shared" si="7"/>
        <v>396380.29482768686</v>
      </c>
      <c r="O17" s="90">
        <f t="shared" si="3"/>
        <v>1416404.262152567</v>
      </c>
      <c r="Q17" s="91"/>
      <c r="R17" s="231" t="s">
        <v>43</v>
      </c>
      <c r="S17" s="223">
        <f>SUM(S4:S16)</f>
        <v>0</v>
      </c>
      <c r="T17" s="223">
        <f t="shared" ref="T17" si="8">SUM(T4:T16)</f>
        <v>0</v>
      </c>
      <c r="U17" s="223">
        <f t="shared" ref="U17" si="9">SUM(U4:U16)</f>
        <v>55871.667371519994</v>
      </c>
      <c r="V17" s="223">
        <f t="shared" ref="V17" si="10">SUM(V4:V16)</f>
        <v>14331.985667999999</v>
      </c>
      <c r="W17" s="223">
        <f t="shared" ref="W17" si="11">SUM(W4:W16)</f>
        <v>74318.325681599992</v>
      </c>
      <c r="X17" s="223">
        <f t="shared" ref="X17" si="12">SUM(X4:X16)</f>
        <v>46716.586616699999</v>
      </c>
      <c r="Y17" s="223">
        <f t="shared" ref="Y17" si="13">SUM(Y4:Y16)</f>
        <v>0</v>
      </c>
      <c r="Z17" s="223">
        <f t="shared" ref="Z17" si="14">SUM(Z4:Z16)</f>
        <v>74408.485591439996</v>
      </c>
      <c r="AA17" s="223">
        <f t="shared" ref="AA17" si="15">SUM(AA4:AA16)</f>
        <v>243345.72554292</v>
      </c>
      <c r="AB17" s="223">
        <f t="shared" ref="AB17" si="16">SUM(AB4:AB16)</f>
        <v>108194.54670024001</v>
      </c>
      <c r="AC17" s="223">
        <f t="shared" ref="AC17" si="17">SUM(AC4:AC16)</f>
        <v>51415.837473000007</v>
      </c>
      <c r="AD17" s="462">
        <f t="shared" ref="AD17" si="18">SUM(AD4:AD16)</f>
        <v>1690466.7882102006</v>
      </c>
      <c r="AE17" s="90">
        <f t="shared" si="4"/>
        <v>2359069.9488556208</v>
      </c>
      <c r="AG17" s="91"/>
      <c r="AH17" s="231" t="s">
        <v>43</v>
      </c>
      <c r="AI17" s="223">
        <f>SUM(AI4:AI16)</f>
        <v>0</v>
      </c>
      <c r="AJ17" s="223">
        <f t="shared" ref="AJ17" si="19">SUM(AJ4:AJ16)</f>
        <v>0</v>
      </c>
      <c r="AK17" s="223">
        <f t="shared" ref="AK17" si="20">SUM(AK4:AK16)</f>
        <v>0</v>
      </c>
      <c r="AL17" s="223">
        <f t="shared" ref="AL17" si="21">SUM(AL4:AL16)</f>
        <v>0</v>
      </c>
      <c r="AM17" s="223">
        <f t="shared" ref="AM17" si="22">SUM(AM4:AM16)</f>
        <v>0</v>
      </c>
      <c r="AN17" s="223">
        <f t="shared" ref="AN17" si="23">SUM(AN4:AN16)</f>
        <v>0</v>
      </c>
      <c r="AO17" s="223">
        <f t="shared" ref="AO17" si="24">SUM(AO4:AO16)</f>
        <v>0</v>
      </c>
      <c r="AP17" s="223">
        <f t="shared" ref="AP17" si="25">SUM(AP4:AP16)</f>
        <v>0</v>
      </c>
      <c r="AQ17" s="223">
        <f t="shared" ref="AQ17" si="26">SUM(AQ4:AQ16)</f>
        <v>0</v>
      </c>
      <c r="AR17" s="223">
        <f t="shared" ref="AR17" si="27">SUM(AR4:AR16)</f>
        <v>0</v>
      </c>
      <c r="AS17" s="223">
        <f t="shared" ref="AS17" si="28">SUM(AS4:AS16)</f>
        <v>0</v>
      </c>
      <c r="AT17" s="462">
        <f t="shared" ref="AT17" si="29">SUM(AT4:AT16)</f>
        <v>0</v>
      </c>
      <c r="AU17" s="90">
        <f t="shared" si="5"/>
        <v>0</v>
      </c>
      <c r="AW17" s="91"/>
      <c r="AX17" s="231" t="s">
        <v>43</v>
      </c>
      <c r="AY17" s="223">
        <f>SUM(AY4:AY16)</f>
        <v>0</v>
      </c>
      <c r="AZ17" s="223">
        <f t="shared" ref="AZ17" si="30">SUM(AZ4:AZ16)</f>
        <v>0</v>
      </c>
      <c r="BA17" s="223">
        <f t="shared" ref="BA17" si="31">SUM(BA4:BA16)</f>
        <v>0</v>
      </c>
      <c r="BB17" s="223">
        <f t="shared" ref="BB17" si="32">SUM(BB4:BB16)</f>
        <v>0</v>
      </c>
      <c r="BC17" s="223">
        <f t="shared" ref="BC17" si="33">SUM(BC4:BC16)</f>
        <v>0</v>
      </c>
      <c r="BD17" s="223">
        <f t="shared" ref="BD17" si="34">SUM(BD4:BD16)</f>
        <v>0</v>
      </c>
      <c r="BE17" s="223">
        <f t="shared" ref="BE17" si="35">SUM(BE4:BE16)</f>
        <v>0</v>
      </c>
      <c r="BF17" s="223">
        <f t="shared" ref="BF17" si="36">SUM(BF4:BF16)</f>
        <v>0</v>
      </c>
      <c r="BG17" s="223">
        <f t="shared" ref="BG17" si="37">SUM(BG4:BG16)</f>
        <v>0</v>
      </c>
      <c r="BH17" s="223">
        <f t="shared" ref="BH17" si="38">SUM(BH4:BH16)</f>
        <v>0</v>
      </c>
      <c r="BI17" s="223">
        <f t="shared" ref="BI17" si="39">SUM(BI4:BI16)</f>
        <v>0</v>
      </c>
      <c r="BJ17" s="462">
        <f t="shared" ref="BJ17" si="40">SUM(BJ4:BJ16)</f>
        <v>0</v>
      </c>
      <c r="BK17" s="90">
        <f t="shared" si="6"/>
        <v>0</v>
      </c>
    </row>
    <row r="18" spans="1:64" ht="21.6" thickBot="1" x14ac:dyDescent="0.45">
      <c r="A18" s="93"/>
      <c r="Q18" s="93"/>
      <c r="AG18" s="93"/>
      <c r="AW18" s="93"/>
    </row>
    <row r="19" spans="1:64" ht="21.6" thickBot="1" x14ac:dyDescent="0.45">
      <c r="A19" s="93"/>
      <c r="B19" s="218" t="s">
        <v>36</v>
      </c>
      <c r="C19" s="219">
        <f>C$3</f>
        <v>44927</v>
      </c>
      <c r="D19" s="219">
        <f t="shared" ref="D19:N19" si="41">D$3</f>
        <v>44958</v>
      </c>
      <c r="E19" s="219">
        <f t="shared" si="41"/>
        <v>44986</v>
      </c>
      <c r="F19" s="219">
        <f t="shared" si="41"/>
        <v>45017</v>
      </c>
      <c r="G19" s="219">
        <f t="shared" si="41"/>
        <v>45047</v>
      </c>
      <c r="H19" s="219">
        <f t="shared" si="41"/>
        <v>45078</v>
      </c>
      <c r="I19" s="219">
        <f t="shared" si="41"/>
        <v>45108</v>
      </c>
      <c r="J19" s="219">
        <f t="shared" si="41"/>
        <v>45139</v>
      </c>
      <c r="K19" s="219">
        <f t="shared" si="41"/>
        <v>45170</v>
      </c>
      <c r="L19" s="219">
        <f t="shared" si="41"/>
        <v>45200</v>
      </c>
      <c r="M19" s="219">
        <f t="shared" si="41"/>
        <v>45231</v>
      </c>
      <c r="N19" s="219" t="str">
        <f t="shared" si="41"/>
        <v>Dec-23 +</v>
      </c>
      <c r="O19" s="220" t="s">
        <v>34</v>
      </c>
      <c r="Q19" s="93"/>
      <c r="R19" s="218" t="s">
        <v>36</v>
      </c>
      <c r="S19" s="219">
        <f t="shared" ref="S19:AD19" si="42">S$3</f>
        <v>44927</v>
      </c>
      <c r="T19" s="219">
        <f t="shared" si="42"/>
        <v>44958</v>
      </c>
      <c r="U19" s="219">
        <f t="shared" si="42"/>
        <v>44986</v>
      </c>
      <c r="V19" s="219">
        <f t="shared" si="42"/>
        <v>45017</v>
      </c>
      <c r="W19" s="219">
        <f t="shared" si="42"/>
        <v>45047</v>
      </c>
      <c r="X19" s="219">
        <f t="shared" si="42"/>
        <v>45078</v>
      </c>
      <c r="Y19" s="219">
        <f t="shared" si="42"/>
        <v>45108</v>
      </c>
      <c r="Z19" s="219">
        <f t="shared" si="42"/>
        <v>45139</v>
      </c>
      <c r="AA19" s="219">
        <f t="shared" si="42"/>
        <v>45170</v>
      </c>
      <c r="AB19" s="219">
        <f t="shared" si="42"/>
        <v>45200</v>
      </c>
      <c r="AC19" s="219">
        <f t="shared" si="42"/>
        <v>45231</v>
      </c>
      <c r="AD19" s="219" t="str">
        <f t="shared" si="42"/>
        <v>Dec-23 +</v>
      </c>
      <c r="AE19" s="220" t="s">
        <v>34</v>
      </c>
      <c r="AG19" s="93"/>
      <c r="AH19" s="232" t="s">
        <v>36</v>
      </c>
      <c r="AI19" s="219">
        <f t="shared" ref="AI19:AT19" si="43">AI$3</f>
        <v>44927</v>
      </c>
      <c r="AJ19" s="219">
        <f t="shared" si="43"/>
        <v>44958</v>
      </c>
      <c r="AK19" s="219">
        <f t="shared" si="43"/>
        <v>44986</v>
      </c>
      <c r="AL19" s="219">
        <f t="shared" si="43"/>
        <v>45017</v>
      </c>
      <c r="AM19" s="219">
        <f t="shared" si="43"/>
        <v>45047</v>
      </c>
      <c r="AN19" s="219">
        <f t="shared" si="43"/>
        <v>45078</v>
      </c>
      <c r="AO19" s="219">
        <f t="shared" si="43"/>
        <v>45108</v>
      </c>
      <c r="AP19" s="219">
        <f t="shared" si="43"/>
        <v>45139</v>
      </c>
      <c r="AQ19" s="219">
        <f t="shared" si="43"/>
        <v>45170</v>
      </c>
      <c r="AR19" s="219">
        <f t="shared" si="43"/>
        <v>45200</v>
      </c>
      <c r="AS19" s="219">
        <f t="shared" si="43"/>
        <v>45231</v>
      </c>
      <c r="AT19" s="219" t="str">
        <f t="shared" si="43"/>
        <v>Dec-23 +</v>
      </c>
      <c r="AU19" s="220" t="s">
        <v>34</v>
      </c>
      <c r="AW19" s="93"/>
      <c r="AX19" s="218" t="s">
        <v>36</v>
      </c>
      <c r="AY19" s="219">
        <f t="shared" ref="AY19:BJ19" si="44">AY$3</f>
        <v>44927</v>
      </c>
      <c r="AZ19" s="219">
        <f t="shared" si="44"/>
        <v>44958</v>
      </c>
      <c r="BA19" s="219">
        <f t="shared" si="44"/>
        <v>44986</v>
      </c>
      <c r="BB19" s="219">
        <f t="shared" si="44"/>
        <v>45017</v>
      </c>
      <c r="BC19" s="219">
        <f t="shared" si="44"/>
        <v>45047</v>
      </c>
      <c r="BD19" s="219">
        <f t="shared" si="44"/>
        <v>45078</v>
      </c>
      <c r="BE19" s="219">
        <f t="shared" si="44"/>
        <v>45108</v>
      </c>
      <c r="BF19" s="219">
        <f t="shared" si="44"/>
        <v>45139</v>
      </c>
      <c r="BG19" s="219">
        <f t="shared" si="44"/>
        <v>45170</v>
      </c>
      <c r="BH19" s="219">
        <f t="shared" si="44"/>
        <v>45200</v>
      </c>
      <c r="BI19" s="219">
        <f t="shared" si="44"/>
        <v>45231</v>
      </c>
      <c r="BJ19" s="219" t="str">
        <f t="shared" si="44"/>
        <v>Dec-23 +</v>
      </c>
      <c r="BK19" s="220" t="s">
        <v>34</v>
      </c>
    </row>
    <row r="20" spans="1:64" ht="15" customHeight="1" x14ac:dyDescent="0.3">
      <c r="A20" s="521" t="s">
        <v>69</v>
      </c>
      <c r="B20" s="230" t="s">
        <v>62</v>
      </c>
      <c r="C20" s="3"/>
      <c r="D20" s="3"/>
      <c r="E20" s="3"/>
      <c r="F20" s="3"/>
      <c r="G20" s="3"/>
      <c r="H20" s="3"/>
      <c r="I20" s="3"/>
      <c r="J20" s="3"/>
      <c r="K20" s="3"/>
      <c r="L20" s="3"/>
      <c r="M20" s="3"/>
      <c r="N20" s="110"/>
      <c r="O20" s="87">
        <f t="shared" ref="O20:O33" si="45">SUM(C20:N20)</f>
        <v>0</v>
      </c>
      <c r="Q20" s="521" t="s">
        <v>69</v>
      </c>
      <c r="R20" s="230" t="s">
        <v>62</v>
      </c>
      <c r="S20" s="3"/>
      <c r="T20" s="3">
        <v>69559</v>
      </c>
      <c r="U20" s="3">
        <v>134212</v>
      </c>
      <c r="V20" s="3"/>
      <c r="W20" s="3">
        <v>381013</v>
      </c>
      <c r="X20" s="3">
        <v>100101</v>
      </c>
      <c r="Y20" s="3"/>
      <c r="Z20" s="3"/>
      <c r="AA20" s="3">
        <v>84066</v>
      </c>
      <c r="AB20" s="3"/>
      <c r="AC20" s="3"/>
      <c r="AD20" s="110">
        <v>380322</v>
      </c>
      <c r="AE20" s="87">
        <f t="shared" ref="AE20:AE33" si="46">SUM(S20:AD20)</f>
        <v>1149273</v>
      </c>
      <c r="AG20" s="521" t="s">
        <v>69</v>
      </c>
      <c r="AH20" s="230" t="s">
        <v>62</v>
      </c>
      <c r="AI20" s="3"/>
      <c r="AJ20" s="3"/>
      <c r="AK20" s="3"/>
      <c r="AL20" s="3">
        <v>593627</v>
      </c>
      <c r="AM20" s="3"/>
      <c r="AN20" s="3"/>
      <c r="AO20" s="3"/>
      <c r="AP20" s="3"/>
      <c r="AQ20" s="3"/>
      <c r="AR20" s="3"/>
      <c r="AS20" s="3"/>
      <c r="AT20" s="110"/>
      <c r="AU20" s="87">
        <f t="shared" ref="AU20:AU33" si="47">SUM(AI20:AT20)</f>
        <v>593627</v>
      </c>
      <c r="AW20" s="521" t="s">
        <v>69</v>
      </c>
      <c r="AX20" s="230" t="s">
        <v>62</v>
      </c>
      <c r="AY20" s="3"/>
      <c r="AZ20" s="3"/>
      <c r="BA20" s="3"/>
      <c r="BB20" s="3"/>
      <c r="BC20" s="3"/>
      <c r="BD20" s="3"/>
      <c r="BE20" s="3"/>
      <c r="BF20" s="3"/>
      <c r="BG20" s="3"/>
      <c r="BH20" s="3"/>
      <c r="BI20" s="3"/>
      <c r="BJ20" s="110">
        <v>787510</v>
      </c>
      <c r="BK20" s="87">
        <f t="shared" ref="BK20:BK33" si="48">SUM(AY20:BJ20)</f>
        <v>787510</v>
      </c>
      <c r="BL20" s="227"/>
    </row>
    <row r="21" spans="1:64" x14ac:dyDescent="0.3">
      <c r="A21" s="522"/>
      <c r="B21" s="230" t="s">
        <v>61</v>
      </c>
      <c r="C21" s="3"/>
      <c r="D21" s="3"/>
      <c r="E21" s="3"/>
      <c r="F21" s="3"/>
      <c r="G21" s="3"/>
      <c r="H21" s="3"/>
      <c r="I21" s="3"/>
      <c r="J21" s="3"/>
      <c r="K21" s="3"/>
      <c r="L21" s="3"/>
      <c r="M21" s="3"/>
      <c r="N21" s="110"/>
      <c r="O21" s="87">
        <f t="shared" si="45"/>
        <v>0</v>
      </c>
      <c r="Q21" s="522"/>
      <c r="R21" s="230" t="s">
        <v>61</v>
      </c>
      <c r="S21" s="3"/>
      <c r="T21" s="3"/>
      <c r="U21" s="3"/>
      <c r="V21" s="3"/>
      <c r="W21" s="3">
        <v>32324.144</v>
      </c>
      <c r="X21" s="3"/>
      <c r="Y21" s="3"/>
      <c r="Z21" s="3"/>
      <c r="AA21" s="3"/>
      <c r="AB21" s="3">
        <v>73906.349999999991</v>
      </c>
      <c r="AC21" s="3"/>
      <c r="AD21" s="110"/>
      <c r="AE21" s="87">
        <f t="shared" si="46"/>
        <v>106230.49399999999</v>
      </c>
      <c r="AG21" s="522"/>
      <c r="AH21" s="230" t="s">
        <v>61</v>
      </c>
      <c r="AI21" s="3"/>
      <c r="AJ21" s="3"/>
      <c r="AK21" s="3"/>
      <c r="AL21" s="3"/>
      <c r="AM21" s="3"/>
      <c r="AN21" s="3"/>
      <c r="AO21" s="3"/>
      <c r="AP21" s="3"/>
      <c r="AQ21" s="3"/>
      <c r="AR21" s="3"/>
      <c r="AS21" s="3"/>
      <c r="AT21" s="110"/>
      <c r="AU21" s="87">
        <f t="shared" si="47"/>
        <v>0</v>
      </c>
      <c r="AW21" s="522"/>
      <c r="AX21" s="230" t="s">
        <v>61</v>
      </c>
      <c r="AY21" s="3"/>
      <c r="AZ21" s="3"/>
      <c r="BA21" s="3"/>
      <c r="BB21" s="3"/>
      <c r="BC21" s="3"/>
      <c r="BD21" s="3"/>
      <c r="BE21" s="3"/>
      <c r="BF21" s="3"/>
      <c r="BG21" s="3"/>
      <c r="BH21" s="3"/>
      <c r="BI21" s="3"/>
      <c r="BJ21" s="110"/>
      <c r="BK21" s="87">
        <f t="shared" si="48"/>
        <v>0</v>
      </c>
    </row>
    <row r="22" spans="1:64" x14ac:dyDescent="0.3">
      <c r="A22" s="522"/>
      <c r="B22" s="230" t="s">
        <v>60</v>
      </c>
      <c r="C22" s="3"/>
      <c r="D22" s="3"/>
      <c r="E22" s="3"/>
      <c r="F22" s="3"/>
      <c r="G22" s="3"/>
      <c r="H22" s="3"/>
      <c r="I22" s="3"/>
      <c r="J22" s="3"/>
      <c r="K22" s="3"/>
      <c r="L22" s="3"/>
      <c r="M22" s="3"/>
      <c r="N22" s="110"/>
      <c r="O22" s="87">
        <f t="shared" si="45"/>
        <v>0</v>
      </c>
      <c r="Q22" s="522"/>
      <c r="R22" s="230" t="s">
        <v>60</v>
      </c>
      <c r="S22" s="3"/>
      <c r="T22" s="3"/>
      <c r="U22" s="3"/>
      <c r="V22" s="3"/>
      <c r="W22" s="3"/>
      <c r="X22" s="3"/>
      <c r="Y22" s="3"/>
      <c r="Z22" s="3"/>
      <c r="AA22" s="3"/>
      <c r="AB22" s="3"/>
      <c r="AC22" s="3"/>
      <c r="AD22" s="110"/>
      <c r="AE22" s="87">
        <f t="shared" si="46"/>
        <v>0</v>
      </c>
      <c r="AG22" s="522"/>
      <c r="AH22" s="230" t="s">
        <v>60</v>
      </c>
      <c r="AI22" s="3"/>
      <c r="AJ22" s="3"/>
      <c r="AK22" s="3"/>
      <c r="AL22" s="3"/>
      <c r="AM22" s="3"/>
      <c r="AN22" s="3"/>
      <c r="AO22" s="3"/>
      <c r="AP22" s="3"/>
      <c r="AQ22" s="3"/>
      <c r="AR22" s="3"/>
      <c r="AS22" s="3"/>
      <c r="AT22" s="110"/>
      <c r="AU22" s="87">
        <f t="shared" si="47"/>
        <v>0</v>
      </c>
      <c r="AW22" s="522"/>
      <c r="AX22" s="230" t="s">
        <v>60</v>
      </c>
      <c r="AY22" s="3"/>
      <c r="AZ22" s="3"/>
      <c r="BA22" s="3"/>
      <c r="BB22" s="3"/>
      <c r="BC22" s="3"/>
      <c r="BD22" s="3"/>
      <c r="BE22" s="3"/>
      <c r="BF22" s="3"/>
      <c r="BG22" s="3"/>
      <c r="BH22" s="3"/>
      <c r="BI22" s="3"/>
      <c r="BJ22" s="110"/>
      <c r="BK22" s="87">
        <f t="shared" si="48"/>
        <v>0</v>
      </c>
    </row>
    <row r="23" spans="1:64" x14ac:dyDescent="0.3">
      <c r="A23" s="522"/>
      <c r="B23" s="230" t="s">
        <v>59</v>
      </c>
      <c r="C23" s="3"/>
      <c r="D23" s="3"/>
      <c r="E23" s="3"/>
      <c r="F23" s="3">
        <v>7297.2204975624063</v>
      </c>
      <c r="G23" s="3">
        <v>8637.482</v>
      </c>
      <c r="H23" s="3">
        <v>5758.6546299067359</v>
      </c>
      <c r="I23" s="3"/>
      <c r="J23" s="3"/>
      <c r="K23" s="3">
        <v>4201.2875500190212</v>
      </c>
      <c r="L23" s="3"/>
      <c r="M23" s="3"/>
      <c r="N23" s="110">
        <v>1401852.8529103559</v>
      </c>
      <c r="O23" s="87">
        <f t="shared" si="45"/>
        <v>1427747.497587844</v>
      </c>
      <c r="Q23" s="522"/>
      <c r="R23" s="230" t="s">
        <v>59</v>
      </c>
      <c r="S23" s="3"/>
      <c r="T23" s="3"/>
      <c r="U23" s="3"/>
      <c r="V23" s="3">
        <v>104203.36864457956</v>
      </c>
      <c r="W23" s="3">
        <v>32288.731857008017</v>
      </c>
      <c r="X23" s="3">
        <v>54696.643302233468</v>
      </c>
      <c r="Y23" s="3">
        <v>175260.98350790705</v>
      </c>
      <c r="Z23" s="3">
        <v>257600.89247814743</v>
      </c>
      <c r="AA23" s="3"/>
      <c r="AB23" s="3">
        <v>162306.94828002813</v>
      </c>
      <c r="AC23" s="3">
        <v>99336.204828008937</v>
      </c>
      <c r="AD23" s="110">
        <v>618389.88814034406</v>
      </c>
      <c r="AE23" s="87">
        <f t="shared" si="46"/>
        <v>1504083.6610382567</v>
      </c>
      <c r="AG23" s="522"/>
      <c r="AH23" s="230" t="s">
        <v>59</v>
      </c>
      <c r="AI23" s="3"/>
      <c r="AJ23" s="3"/>
      <c r="AK23" s="3"/>
      <c r="AL23" s="3"/>
      <c r="AM23" s="3">
        <v>219305.17331300111</v>
      </c>
      <c r="AN23" s="3"/>
      <c r="AO23" s="3"/>
      <c r="AP23" s="3">
        <v>73005.890480873146</v>
      </c>
      <c r="AQ23" s="3"/>
      <c r="AR23" s="3"/>
      <c r="AS23" s="3"/>
      <c r="AT23" s="110">
        <v>1830185.9869000164</v>
      </c>
      <c r="AU23" s="87">
        <f t="shared" si="47"/>
        <v>2122497.0506938905</v>
      </c>
      <c r="AW23" s="522"/>
      <c r="AX23" s="230" t="s">
        <v>59</v>
      </c>
      <c r="AY23" s="3"/>
      <c r="AZ23" s="3"/>
      <c r="BA23" s="3"/>
      <c r="BB23" s="3"/>
      <c r="BC23" s="3"/>
      <c r="BD23" s="3">
        <v>802283.76159813162</v>
      </c>
      <c r="BE23" s="3"/>
      <c r="BF23" s="3"/>
      <c r="BG23" s="3"/>
      <c r="BH23" s="3"/>
      <c r="BI23" s="3"/>
      <c r="BJ23" s="110"/>
      <c r="BK23" s="87">
        <f t="shared" si="48"/>
        <v>802283.76159813162</v>
      </c>
    </row>
    <row r="24" spans="1:64" x14ac:dyDescent="0.3">
      <c r="A24" s="522"/>
      <c r="B24" s="230" t="s">
        <v>58</v>
      </c>
      <c r="C24" s="3"/>
      <c r="D24" s="3"/>
      <c r="E24" s="3"/>
      <c r="F24" s="3"/>
      <c r="G24" s="3"/>
      <c r="H24" s="3"/>
      <c r="I24" s="3"/>
      <c r="J24" s="3"/>
      <c r="K24" s="3"/>
      <c r="L24" s="3"/>
      <c r="M24" s="3"/>
      <c r="N24" s="110"/>
      <c r="O24" s="87">
        <f t="shared" si="45"/>
        <v>0</v>
      </c>
      <c r="Q24" s="522"/>
      <c r="R24" s="230" t="s">
        <v>58</v>
      </c>
      <c r="S24" s="3"/>
      <c r="T24" s="3"/>
      <c r="U24" s="3"/>
      <c r="V24" s="3"/>
      <c r="W24" s="3"/>
      <c r="X24" s="3"/>
      <c r="Y24" s="3"/>
      <c r="Z24" s="3"/>
      <c r="AA24" s="3"/>
      <c r="AB24" s="3"/>
      <c r="AC24" s="3"/>
      <c r="AD24" s="110"/>
      <c r="AE24" s="87">
        <f t="shared" si="46"/>
        <v>0</v>
      </c>
      <c r="AG24" s="522"/>
      <c r="AH24" s="230" t="s">
        <v>58</v>
      </c>
      <c r="AI24" s="3"/>
      <c r="AJ24" s="3"/>
      <c r="AK24" s="3"/>
      <c r="AL24" s="3"/>
      <c r="AM24" s="3"/>
      <c r="AN24" s="3"/>
      <c r="AO24" s="3"/>
      <c r="AP24" s="3"/>
      <c r="AQ24" s="3"/>
      <c r="AR24" s="3"/>
      <c r="AS24" s="3"/>
      <c r="AT24" s="110"/>
      <c r="AU24" s="87">
        <f t="shared" si="47"/>
        <v>0</v>
      </c>
      <c r="AW24" s="522"/>
      <c r="AX24" s="230" t="s">
        <v>58</v>
      </c>
      <c r="AY24" s="3"/>
      <c r="AZ24" s="3"/>
      <c r="BA24" s="3"/>
      <c r="BB24" s="3"/>
      <c r="BC24" s="3"/>
      <c r="BD24" s="3"/>
      <c r="BE24" s="3"/>
      <c r="BF24" s="3"/>
      <c r="BG24" s="3"/>
      <c r="BH24" s="3"/>
      <c r="BI24" s="3"/>
      <c r="BJ24" s="110"/>
      <c r="BK24" s="87">
        <f t="shared" si="48"/>
        <v>0</v>
      </c>
    </row>
    <row r="25" spans="1:64" x14ac:dyDescent="0.3">
      <c r="A25" s="522"/>
      <c r="B25" s="230" t="s">
        <v>57</v>
      </c>
      <c r="C25" s="3"/>
      <c r="D25" s="3"/>
      <c r="E25" s="3"/>
      <c r="F25" s="3"/>
      <c r="G25" s="3"/>
      <c r="H25" s="3"/>
      <c r="I25" s="3"/>
      <c r="J25" s="3"/>
      <c r="K25" s="3"/>
      <c r="L25" s="3"/>
      <c r="M25" s="3"/>
      <c r="N25" s="110"/>
      <c r="O25" s="87">
        <f t="shared" si="45"/>
        <v>0</v>
      </c>
      <c r="Q25" s="522"/>
      <c r="R25" s="230" t="s">
        <v>57</v>
      </c>
      <c r="S25" s="3"/>
      <c r="T25" s="3"/>
      <c r="U25" s="3"/>
      <c r="V25" s="3"/>
      <c r="W25" s="3"/>
      <c r="X25" s="3"/>
      <c r="Y25" s="3"/>
      <c r="Z25" s="3"/>
      <c r="AA25" s="3"/>
      <c r="AB25" s="3"/>
      <c r="AC25" s="3"/>
      <c r="AD25" s="110"/>
      <c r="AE25" s="87">
        <f t="shared" si="46"/>
        <v>0</v>
      </c>
      <c r="AG25" s="522"/>
      <c r="AH25" s="230" t="s">
        <v>57</v>
      </c>
      <c r="AI25" s="3"/>
      <c r="AJ25" s="3"/>
      <c r="AK25" s="3"/>
      <c r="AL25" s="3"/>
      <c r="AM25" s="3"/>
      <c r="AN25" s="3"/>
      <c r="AO25" s="3"/>
      <c r="AP25" s="3"/>
      <c r="AQ25" s="3"/>
      <c r="AR25" s="3"/>
      <c r="AS25" s="3"/>
      <c r="AT25" s="110"/>
      <c r="AU25" s="87">
        <f t="shared" si="47"/>
        <v>0</v>
      </c>
      <c r="AW25" s="522"/>
      <c r="AX25" s="230" t="s">
        <v>57</v>
      </c>
      <c r="AY25" s="3"/>
      <c r="AZ25" s="3"/>
      <c r="BA25" s="3"/>
      <c r="BB25" s="3"/>
      <c r="BC25" s="3"/>
      <c r="BD25" s="3"/>
      <c r="BE25" s="3"/>
      <c r="BF25" s="3"/>
      <c r="BG25" s="3"/>
      <c r="BH25" s="3"/>
      <c r="BI25" s="3"/>
      <c r="BJ25" s="110"/>
      <c r="BK25" s="87">
        <f t="shared" si="48"/>
        <v>0</v>
      </c>
    </row>
    <row r="26" spans="1:64" x14ac:dyDescent="0.3">
      <c r="A26" s="522"/>
      <c r="B26" s="230" t="s">
        <v>56</v>
      </c>
      <c r="C26" s="3"/>
      <c r="D26" s="3"/>
      <c r="E26" s="3"/>
      <c r="F26" s="3">
        <v>12220.004566986148</v>
      </c>
      <c r="G26" s="3"/>
      <c r="H26" s="3"/>
      <c r="I26" s="3"/>
      <c r="J26" s="3"/>
      <c r="K26" s="3">
        <v>6789.5877672971947</v>
      </c>
      <c r="L26" s="3">
        <v>57725.205239278694</v>
      </c>
      <c r="M26" s="3">
        <v>427781.63176418742</v>
      </c>
      <c r="N26" s="110">
        <v>434577.4866022286</v>
      </c>
      <c r="O26" s="87">
        <f t="shared" si="45"/>
        <v>939093.91593997809</v>
      </c>
      <c r="Q26" s="522"/>
      <c r="R26" s="230" t="s">
        <v>56</v>
      </c>
      <c r="S26" s="3"/>
      <c r="T26" s="3"/>
      <c r="U26" s="3">
        <v>150210.304</v>
      </c>
      <c r="V26" s="3">
        <v>201215.27361040196</v>
      </c>
      <c r="W26" s="3">
        <v>613691.93567210925</v>
      </c>
      <c r="X26" s="3">
        <v>407910.31720260193</v>
      </c>
      <c r="Y26" s="3">
        <v>314259.9123071006</v>
      </c>
      <c r="Z26" s="3">
        <v>253813.23159723345</v>
      </c>
      <c r="AA26" s="3">
        <v>11690.437089116886</v>
      </c>
      <c r="AB26" s="3">
        <v>2207952.4772077496</v>
      </c>
      <c r="AC26" s="3">
        <v>1102849.3409457165</v>
      </c>
      <c r="AD26" s="110">
        <v>2979659.7152820192</v>
      </c>
      <c r="AE26" s="87">
        <f t="shared" si="46"/>
        <v>8243252.9449140485</v>
      </c>
      <c r="AG26" s="522"/>
      <c r="AH26" s="230" t="s">
        <v>56</v>
      </c>
      <c r="AI26" s="3"/>
      <c r="AJ26" s="3"/>
      <c r="AK26" s="3"/>
      <c r="AL26" s="3"/>
      <c r="AM26" s="3">
        <v>222492.7621701757</v>
      </c>
      <c r="AN26" s="3"/>
      <c r="AO26" s="3"/>
      <c r="AP26" s="3">
        <v>205977.53038384736</v>
      </c>
      <c r="AQ26" s="3">
        <v>1731132.5836393312</v>
      </c>
      <c r="AR26" s="3">
        <v>657162.1251026541</v>
      </c>
      <c r="AS26" s="3"/>
      <c r="AT26" s="110">
        <v>106251.13401018643</v>
      </c>
      <c r="AU26" s="87">
        <f t="shared" si="47"/>
        <v>2923016.1353061949</v>
      </c>
      <c r="AW26" s="522"/>
      <c r="AX26" s="230" t="s">
        <v>56</v>
      </c>
      <c r="AY26" s="3"/>
      <c r="AZ26" s="3"/>
      <c r="BA26" s="3"/>
      <c r="BB26" s="3"/>
      <c r="BC26" s="3"/>
      <c r="BD26" s="3"/>
      <c r="BE26" s="3"/>
      <c r="BF26" s="3"/>
      <c r="BG26" s="3"/>
      <c r="BH26" s="3"/>
      <c r="BI26" s="3"/>
      <c r="BJ26" s="110"/>
      <c r="BK26" s="87">
        <f t="shared" si="48"/>
        <v>0</v>
      </c>
    </row>
    <row r="27" spans="1:64" x14ac:dyDescent="0.3">
      <c r="A27" s="522"/>
      <c r="B27" s="230" t="s">
        <v>55</v>
      </c>
      <c r="C27" s="3"/>
      <c r="D27" s="3"/>
      <c r="E27" s="3">
        <v>34922.431612347398</v>
      </c>
      <c r="F27" s="3">
        <v>72177.430387232234</v>
      </c>
      <c r="G27" s="3">
        <v>142811.58292730642</v>
      </c>
      <c r="H27" s="3">
        <v>15458.122623909307</v>
      </c>
      <c r="I27" s="3"/>
      <c r="J27" s="3">
        <v>53965.846642469653</v>
      </c>
      <c r="K27" s="3">
        <v>646457.81918952172</v>
      </c>
      <c r="L27" s="3">
        <v>278242.58663717768</v>
      </c>
      <c r="M27" s="3">
        <v>1274889.6100352586</v>
      </c>
      <c r="N27" s="110">
        <v>3080348.187292187</v>
      </c>
      <c r="O27" s="87">
        <f t="shared" si="45"/>
        <v>5599273.6173474099</v>
      </c>
      <c r="Q27" s="522"/>
      <c r="R27" s="230" t="s">
        <v>55</v>
      </c>
      <c r="S27" s="3"/>
      <c r="T27" s="3"/>
      <c r="U27" s="3">
        <v>700961.3239206787</v>
      </c>
      <c r="V27" s="3">
        <v>643540.52622682927</v>
      </c>
      <c r="W27" s="3">
        <v>2426290.7429972463</v>
      </c>
      <c r="X27" s="3">
        <v>222512.60596297137</v>
      </c>
      <c r="Y27" s="3">
        <v>250791.24907201075</v>
      </c>
      <c r="Z27" s="3">
        <v>360737.80246708135</v>
      </c>
      <c r="AA27" s="3">
        <v>232032.95575558633</v>
      </c>
      <c r="AB27" s="3">
        <v>1109708.1920846889</v>
      </c>
      <c r="AC27" s="3">
        <v>202677.18617257738</v>
      </c>
      <c r="AD27" s="110">
        <v>2247818.1274468708</v>
      </c>
      <c r="AE27" s="87">
        <f t="shared" si="46"/>
        <v>8397070.7121065427</v>
      </c>
      <c r="AG27" s="522"/>
      <c r="AH27" s="230" t="s">
        <v>55</v>
      </c>
      <c r="AI27" s="3"/>
      <c r="AJ27" s="3">
        <v>1950.5945810120947</v>
      </c>
      <c r="AK27" s="3">
        <v>3148.1057785429539</v>
      </c>
      <c r="AL27" s="3"/>
      <c r="AM27" s="3"/>
      <c r="AN27" s="3">
        <v>496.02126700446775</v>
      </c>
      <c r="AO27" s="3"/>
      <c r="AP27" s="3">
        <v>207597.5723175341</v>
      </c>
      <c r="AQ27" s="3"/>
      <c r="AR27" s="3">
        <v>137711.07227115644</v>
      </c>
      <c r="AS27" s="3"/>
      <c r="AT27" s="110">
        <v>52026.113841027</v>
      </c>
      <c r="AU27" s="87">
        <f t="shared" si="47"/>
        <v>402929.48005627707</v>
      </c>
      <c r="AW27" s="522"/>
      <c r="AX27" s="230" t="s">
        <v>55</v>
      </c>
      <c r="AY27" s="3"/>
      <c r="AZ27" s="3"/>
      <c r="BA27" s="3"/>
      <c r="BB27" s="3"/>
      <c r="BC27" s="3"/>
      <c r="BD27" s="3"/>
      <c r="BE27" s="3">
        <v>6434.6992465962794</v>
      </c>
      <c r="BF27" s="3">
        <v>5849.9734464413777</v>
      </c>
      <c r="BG27" s="3">
        <v>16102.588211696133</v>
      </c>
      <c r="BH27" s="3"/>
      <c r="BI27" s="3"/>
      <c r="BJ27" s="110">
        <v>5175.6379648385882</v>
      </c>
      <c r="BK27" s="87">
        <f t="shared" si="48"/>
        <v>33562.898869572382</v>
      </c>
    </row>
    <row r="28" spans="1:64" x14ac:dyDescent="0.3">
      <c r="A28" s="522"/>
      <c r="B28" s="230" t="s">
        <v>54</v>
      </c>
      <c r="C28" s="3"/>
      <c r="D28" s="3"/>
      <c r="E28" s="3">
        <v>2616.7837279378032</v>
      </c>
      <c r="F28" s="3">
        <v>7580.6169911722936</v>
      </c>
      <c r="G28" s="3"/>
      <c r="H28" s="3"/>
      <c r="I28" s="3"/>
      <c r="J28" s="3"/>
      <c r="K28" s="3"/>
      <c r="L28" s="3"/>
      <c r="M28" s="3"/>
      <c r="N28" s="110">
        <v>1300.6981034405478</v>
      </c>
      <c r="O28" s="87">
        <f t="shared" si="45"/>
        <v>11498.098822550644</v>
      </c>
      <c r="Q28" s="522"/>
      <c r="R28" s="230" t="s">
        <v>54</v>
      </c>
      <c r="S28" s="3"/>
      <c r="T28" s="3"/>
      <c r="U28" s="3"/>
      <c r="V28" s="3"/>
      <c r="W28" s="3"/>
      <c r="X28" s="3"/>
      <c r="Y28" s="3"/>
      <c r="Z28" s="3"/>
      <c r="AA28" s="3"/>
      <c r="AB28" s="3"/>
      <c r="AC28" s="3"/>
      <c r="AD28" s="110"/>
      <c r="AE28" s="87">
        <f t="shared" si="46"/>
        <v>0</v>
      </c>
      <c r="AG28" s="522"/>
      <c r="AH28" s="230" t="s">
        <v>54</v>
      </c>
      <c r="AI28" s="3"/>
      <c r="AJ28" s="3">
        <v>90471.382627063067</v>
      </c>
      <c r="AK28" s="3"/>
      <c r="AL28" s="3"/>
      <c r="AM28" s="3"/>
      <c r="AN28" s="3"/>
      <c r="AO28" s="3"/>
      <c r="AP28" s="3"/>
      <c r="AQ28" s="3"/>
      <c r="AR28" s="3"/>
      <c r="AS28" s="3"/>
      <c r="AT28" s="110"/>
      <c r="AU28" s="87">
        <f t="shared" si="47"/>
        <v>90471.382627063067</v>
      </c>
      <c r="AW28" s="522"/>
      <c r="AX28" s="230" t="s">
        <v>54</v>
      </c>
      <c r="AY28" s="3"/>
      <c r="AZ28" s="3"/>
      <c r="BA28" s="3"/>
      <c r="BB28" s="3"/>
      <c r="BC28" s="3"/>
      <c r="BD28" s="3"/>
      <c r="BE28" s="3"/>
      <c r="BF28" s="3"/>
      <c r="BG28" s="3"/>
      <c r="BH28" s="3"/>
      <c r="BI28" s="3"/>
      <c r="BJ28" s="110"/>
      <c r="BK28" s="87">
        <f t="shared" si="48"/>
        <v>0</v>
      </c>
    </row>
    <row r="29" spans="1:64" x14ac:dyDescent="0.3">
      <c r="A29" s="522"/>
      <c r="B29" s="230" t="s">
        <v>53</v>
      </c>
      <c r="C29" s="3"/>
      <c r="D29" s="3"/>
      <c r="E29" s="3"/>
      <c r="F29" s="3"/>
      <c r="G29" s="3"/>
      <c r="H29" s="3"/>
      <c r="I29" s="3"/>
      <c r="J29" s="3"/>
      <c r="K29" s="3"/>
      <c r="L29" s="3"/>
      <c r="M29" s="3"/>
      <c r="N29" s="110"/>
      <c r="O29" s="87">
        <f t="shared" si="45"/>
        <v>0</v>
      </c>
      <c r="Q29" s="522"/>
      <c r="R29" s="230" t="s">
        <v>53</v>
      </c>
      <c r="S29" s="3"/>
      <c r="T29" s="3"/>
      <c r="U29" s="3"/>
      <c r="V29" s="3"/>
      <c r="W29" s="3">
        <v>3372034.128</v>
      </c>
      <c r="X29" s="3"/>
      <c r="Y29" s="3">
        <v>25162.256000000001</v>
      </c>
      <c r="Z29" s="3"/>
      <c r="AA29" s="3"/>
      <c r="AB29" s="3">
        <v>67887.631999999998</v>
      </c>
      <c r="AC29" s="3"/>
      <c r="AD29" s="110"/>
      <c r="AE29" s="87">
        <f t="shared" si="46"/>
        <v>3465084.0160000003</v>
      </c>
      <c r="AG29" s="522"/>
      <c r="AH29" s="230" t="s">
        <v>53</v>
      </c>
      <c r="AI29" s="3"/>
      <c r="AJ29" s="3"/>
      <c r="AK29" s="3"/>
      <c r="AL29" s="3"/>
      <c r="AM29" s="3"/>
      <c r="AN29" s="3"/>
      <c r="AO29" s="3"/>
      <c r="AP29" s="3"/>
      <c r="AQ29" s="3"/>
      <c r="AR29" s="3"/>
      <c r="AS29" s="3"/>
      <c r="AT29" s="110"/>
      <c r="AU29" s="87">
        <f t="shared" si="47"/>
        <v>0</v>
      </c>
      <c r="AW29" s="522"/>
      <c r="AX29" s="230" t="s">
        <v>53</v>
      </c>
      <c r="AY29" s="3"/>
      <c r="AZ29" s="3"/>
      <c r="BA29" s="3"/>
      <c r="BB29" s="3"/>
      <c r="BC29" s="3"/>
      <c r="BD29" s="3"/>
      <c r="BE29" s="3"/>
      <c r="BF29" s="3"/>
      <c r="BG29" s="3"/>
      <c r="BH29" s="3"/>
      <c r="BI29" s="3"/>
      <c r="BJ29" s="110">
        <v>436079.728</v>
      </c>
      <c r="BK29" s="87">
        <f t="shared" si="48"/>
        <v>436079.728</v>
      </c>
    </row>
    <row r="30" spans="1:64" x14ac:dyDescent="0.3">
      <c r="A30" s="522"/>
      <c r="B30" s="230" t="s">
        <v>52</v>
      </c>
      <c r="C30" s="3"/>
      <c r="D30" s="3"/>
      <c r="E30" s="3"/>
      <c r="F30" s="3"/>
      <c r="G30" s="3"/>
      <c r="H30" s="3"/>
      <c r="I30" s="3"/>
      <c r="J30" s="3"/>
      <c r="K30" s="3"/>
      <c r="L30" s="3"/>
      <c r="M30" s="3"/>
      <c r="N30" s="110"/>
      <c r="O30" s="87">
        <f t="shared" si="45"/>
        <v>0</v>
      </c>
      <c r="Q30" s="522"/>
      <c r="R30" s="230" t="s">
        <v>52</v>
      </c>
      <c r="S30" s="3"/>
      <c r="T30" s="3"/>
      <c r="U30" s="3"/>
      <c r="V30" s="3"/>
      <c r="W30" s="3"/>
      <c r="X30" s="3"/>
      <c r="Y30" s="3"/>
      <c r="Z30" s="3">
        <v>284710.636</v>
      </c>
      <c r="AA30" s="3">
        <v>815953.8600000001</v>
      </c>
      <c r="AB30" s="3"/>
      <c r="AC30" s="3"/>
      <c r="AD30" s="110"/>
      <c r="AE30" s="87">
        <f t="shared" si="46"/>
        <v>1100664.496</v>
      </c>
      <c r="AG30" s="522"/>
      <c r="AH30" s="230" t="s">
        <v>52</v>
      </c>
      <c r="AI30" s="3"/>
      <c r="AJ30" s="3"/>
      <c r="AK30" s="3"/>
      <c r="AL30" s="3"/>
      <c r="AM30" s="3"/>
      <c r="AN30" s="3"/>
      <c r="AO30" s="3"/>
      <c r="AP30" s="3"/>
      <c r="AQ30" s="3">
        <v>36747.087999999996</v>
      </c>
      <c r="AR30" s="3"/>
      <c r="AS30" s="3">
        <v>264593.59999999998</v>
      </c>
      <c r="AT30" s="110">
        <v>55432.86</v>
      </c>
      <c r="AU30" s="87">
        <f t="shared" si="47"/>
        <v>356773.54799999995</v>
      </c>
      <c r="AW30" s="522"/>
      <c r="AX30" s="230" t="s">
        <v>52</v>
      </c>
      <c r="AY30" s="3"/>
      <c r="AZ30" s="3"/>
      <c r="BA30" s="3"/>
      <c r="BB30" s="3"/>
      <c r="BC30" s="3"/>
      <c r="BD30" s="3"/>
      <c r="BE30" s="3"/>
      <c r="BF30" s="3"/>
      <c r="BG30" s="3"/>
      <c r="BH30" s="3"/>
      <c r="BI30" s="3"/>
      <c r="BJ30" s="110"/>
      <c r="BK30" s="87">
        <f t="shared" si="48"/>
        <v>0</v>
      </c>
    </row>
    <row r="31" spans="1:64" ht="16.5" customHeight="1" x14ac:dyDescent="0.3">
      <c r="A31" s="522"/>
      <c r="B31" s="230" t="s">
        <v>51</v>
      </c>
      <c r="C31" s="3"/>
      <c r="D31" s="3"/>
      <c r="E31" s="3"/>
      <c r="F31" s="3"/>
      <c r="G31" s="3"/>
      <c r="H31" s="3">
        <v>6377.5460000000003</v>
      </c>
      <c r="I31" s="3"/>
      <c r="J31" s="3"/>
      <c r="K31" s="3">
        <v>55405.601999999999</v>
      </c>
      <c r="L31" s="3"/>
      <c r="M31" s="3">
        <v>8750.6440000000002</v>
      </c>
      <c r="N31" s="110">
        <v>48064.114000000001</v>
      </c>
      <c r="O31" s="87">
        <f t="shared" si="45"/>
        <v>118597.906</v>
      </c>
      <c r="Q31" s="522"/>
      <c r="R31" s="230" t="s">
        <v>51</v>
      </c>
      <c r="S31" s="3"/>
      <c r="T31" s="3"/>
      <c r="U31" s="3">
        <v>49456.75</v>
      </c>
      <c r="V31" s="3"/>
      <c r="W31" s="3"/>
      <c r="X31" s="3"/>
      <c r="Y31" s="3">
        <v>52778.095999999998</v>
      </c>
      <c r="Z31" s="3"/>
      <c r="AA31" s="3">
        <v>47225.723999999995</v>
      </c>
      <c r="AB31" s="3"/>
      <c r="AC31" s="3">
        <v>40364.968000000001</v>
      </c>
      <c r="AD31" s="110">
        <v>308651.42</v>
      </c>
      <c r="AE31" s="87">
        <f t="shared" si="46"/>
        <v>498476.95799999998</v>
      </c>
      <c r="AG31" s="522"/>
      <c r="AH31" s="230" t="s">
        <v>51</v>
      </c>
      <c r="AI31" s="3"/>
      <c r="AJ31" s="3"/>
      <c r="AK31" s="3"/>
      <c r="AL31" s="3"/>
      <c r="AM31" s="3"/>
      <c r="AN31" s="3"/>
      <c r="AO31" s="3"/>
      <c r="AP31" s="3"/>
      <c r="AQ31" s="3"/>
      <c r="AR31" s="3"/>
      <c r="AS31" s="3"/>
      <c r="AT31" s="110"/>
      <c r="AU31" s="87">
        <f t="shared" si="47"/>
        <v>0</v>
      </c>
      <c r="AW31" s="522"/>
      <c r="AX31" s="230" t="s">
        <v>51</v>
      </c>
      <c r="AY31" s="3"/>
      <c r="AZ31" s="3"/>
      <c r="BA31" s="3"/>
      <c r="BB31" s="3"/>
      <c r="BC31" s="3"/>
      <c r="BD31" s="3"/>
      <c r="BE31" s="3"/>
      <c r="BF31" s="3"/>
      <c r="BG31" s="3"/>
      <c r="BH31" s="3"/>
      <c r="BI31" s="3"/>
      <c r="BJ31" s="110"/>
      <c r="BK31" s="87">
        <f t="shared" si="48"/>
        <v>0</v>
      </c>
    </row>
    <row r="32" spans="1:64" ht="15" thickBot="1" x14ac:dyDescent="0.35">
      <c r="A32" s="523"/>
      <c r="B32" s="230" t="s">
        <v>50</v>
      </c>
      <c r="C32" s="3"/>
      <c r="D32" s="3"/>
      <c r="E32" s="3"/>
      <c r="F32" s="3"/>
      <c r="G32" s="3"/>
      <c r="H32" s="3"/>
      <c r="I32" s="3"/>
      <c r="J32" s="3"/>
      <c r="K32" s="3"/>
      <c r="L32" s="3"/>
      <c r="M32" s="3"/>
      <c r="N32" s="110"/>
      <c r="O32" s="87">
        <f t="shared" si="45"/>
        <v>0</v>
      </c>
      <c r="Q32" s="523"/>
      <c r="R32" s="230" t="s">
        <v>50</v>
      </c>
      <c r="S32" s="3"/>
      <c r="T32" s="3"/>
      <c r="U32" s="3"/>
      <c r="V32" s="3"/>
      <c r="W32" s="3"/>
      <c r="X32" s="3"/>
      <c r="Y32" s="3"/>
      <c r="Z32" s="3"/>
      <c r="AA32" s="3"/>
      <c r="AB32" s="3"/>
      <c r="AC32" s="3"/>
      <c r="AD32" s="110"/>
      <c r="AE32" s="87">
        <f t="shared" si="46"/>
        <v>0</v>
      </c>
      <c r="AG32" s="523"/>
      <c r="AH32" s="230" t="s">
        <v>50</v>
      </c>
      <c r="AI32" s="3"/>
      <c r="AJ32" s="3"/>
      <c r="AK32" s="3"/>
      <c r="AL32" s="3"/>
      <c r="AM32" s="3"/>
      <c r="AN32" s="3"/>
      <c r="AO32" s="3"/>
      <c r="AP32" s="3"/>
      <c r="AQ32" s="3"/>
      <c r="AR32" s="3"/>
      <c r="AS32" s="3"/>
      <c r="AT32" s="110"/>
      <c r="AU32" s="87">
        <f t="shared" si="47"/>
        <v>0</v>
      </c>
      <c r="AW32" s="523"/>
      <c r="AX32" s="230" t="s">
        <v>50</v>
      </c>
      <c r="AY32" s="3"/>
      <c r="AZ32" s="3"/>
      <c r="BA32" s="3"/>
      <c r="BB32" s="3"/>
      <c r="BC32" s="3"/>
      <c r="BD32" s="3"/>
      <c r="BE32" s="3"/>
      <c r="BF32" s="3"/>
      <c r="BG32" s="3"/>
      <c r="BH32" s="3"/>
      <c r="BI32" s="3"/>
      <c r="BJ32" s="110"/>
      <c r="BK32" s="87">
        <f t="shared" si="48"/>
        <v>0</v>
      </c>
    </row>
    <row r="33" spans="1:64" ht="15" thickBot="1" x14ac:dyDescent="0.35">
      <c r="B33" s="231" t="s">
        <v>43</v>
      </c>
      <c r="C33" s="223">
        <f>SUM(C20:C32)</f>
        <v>0</v>
      </c>
      <c r="D33" s="223">
        <f t="shared" ref="D33" si="49">SUM(D20:D32)</f>
        <v>0</v>
      </c>
      <c r="E33" s="223">
        <f t="shared" ref="E33" si="50">SUM(E20:E32)</f>
        <v>37539.215340285198</v>
      </c>
      <c r="F33" s="223">
        <f t="shared" ref="F33" si="51">SUM(F20:F32)</f>
        <v>99275.272442953094</v>
      </c>
      <c r="G33" s="223">
        <f t="shared" ref="G33" si="52">SUM(G20:G32)</f>
        <v>151449.0649273064</v>
      </c>
      <c r="H33" s="223">
        <f t="shared" ref="H33" si="53">SUM(H20:H32)</f>
        <v>27594.323253816045</v>
      </c>
      <c r="I33" s="223">
        <f t="shared" ref="I33" si="54">SUM(I20:I32)</f>
        <v>0</v>
      </c>
      <c r="J33" s="223">
        <f t="shared" ref="J33" si="55">SUM(J20:J32)</f>
        <v>53965.846642469653</v>
      </c>
      <c r="K33" s="223">
        <f t="shared" ref="K33" si="56">SUM(K20:K32)</f>
        <v>712854.29650683794</v>
      </c>
      <c r="L33" s="223">
        <f t="shared" ref="L33" si="57">SUM(L20:L32)</f>
        <v>335967.79187645635</v>
      </c>
      <c r="M33" s="223">
        <f t="shared" ref="M33" si="58">SUM(M20:M32)</f>
        <v>1711421.8857994461</v>
      </c>
      <c r="N33" s="462">
        <f t="shared" ref="N33" si="59">SUM(N20:N32)</f>
        <v>4966143.3389082123</v>
      </c>
      <c r="O33" s="90">
        <f t="shared" si="45"/>
        <v>8096211.0356977824</v>
      </c>
      <c r="Q33" s="91"/>
      <c r="R33" s="231" t="s">
        <v>43</v>
      </c>
      <c r="S33" s="223">
        <f>SUM(S20:S32)</f>
        <v>0</v>
      </c>
      <c r="T33" s="223">
        <f t="shared" ref="T33" si="60">SUM(T20:T32)</f>
        <v>69559</v>
      </c>
      <c r="U33" s="223">
        <f t="shared" ref="U33" si="61">SUM(U20:U32)</f>
        <v>1034840.3779206787</v>
      </c>
      <c r="V33" s="223">
        <f t="shared" ref="V33" si="62">SUM(V20:V32)</f>
        <v>948959.16848181072</v>
      </c>
      <c r="W33" s="223">
        <f t="shared" ref="W33" si="63">SUM(W20:W32)</f>
        <v>6857642.6825263631</v>
      </c>
      <c r="X33" s="223">
        <f t="shared" ref="X33" si="64">SUM(X20:X32)</f>
        <v>785220.56646780681</v>
      </c>
      <c r="Y33" s="223">
        <f t="shared" ref="Y33" si="65">SUM(Y20:Y32)</f>
        <v>818252.49688701844</v>
      </c>
      <c r="Z33" s="223">
        <f t="shared" ref="Z33" si="66">SUM(Z20:Z32)</f>
        <v>1156862.5625424623</v>
      </c>
      <c r="AA33" s="223">
        <f t="shared" ref="AA33" si="67">SUM(AA20:AA32)</f>
        <v>1190968.9768447033</v>
      </c>
      <c r="AB33" s="223">
        <f t="shared" ref="AB33" si="68">SUM(AB20:AB32)</f>
        <v>3621761.5995724667</v>
      </c>
      <c r="AC33" s="223">
        <f t="shared" ref="AC33" si="69">SUM(AC20:AC32)</f>
        <v>1445227.6999463029</v>
      </c>
      <c r="AD33" s="462">
        <f t="shared" ref="AD33" si="70">SUM(AD20:AD32)</f>
        <v>6534841.1508692335</v>
      </c>
      <c r="AE33" s="90">
        <f t="shared" si="46"/>
        <v>24464136.28205885</v>
      </c>
      <c r="AG33" s="91"/>
      <c r="AH33" s="231" t="s">
        <v>43</v>
      </c>
      <c r="AI33" s="223">
        <f>SUM(AI20:AI32)</f>
        <v>0</v>
      </c>
      <c r="AJ33" s="223">
        <f t="shared" ref="AJ33" si="71">SUM(AJ20:AJ32)</f>
        <v>92421.977208075157</v>
      </c>
      <c r="AK33" s="223">
        <f t="shared" ref="AK33" si="72">SUM(AK20:AK32)</f>
        <v>3148.1057785429539</v>
      </c>
      <c r="AL33" s="223">
        <f t="shared" ref="AL33" si="73">SUM(AL20:AL32)</f>
        <v>593627</v>
      </c>
      <c r="AM33" s="223">
        <f t="shared" ref="AM33" si="74">SUM(AM20:AM32)</f>
        <v>441797.93548317684</v>
      </c>
      <c r="AN33" s="223">
        <f t="shared" ref="AN33" si="75">SUM(AN20:AN32)</f>
        <v>496.02126700446775</v>
      </c>
      <c r="AO33" s="223">
        <f t="shared" ref="AO33" si="76">SUM(AO20:AO32)</f>
        <v>0</v>
      </c>
      <c r="AP33" s="223">
        <f t="shared" ref="AP33" si="77">SUM(AP20:AP32)</f>
        <v>486580.99318225461</v>
      </c>
      <c r="AQ33" s="223">
        <f t="shared" ref="AQ33" si="78">SUM(AQ20:AQ32)</f>
        <v>1767879.6716393312</v>
      </c>
      <c r="AR33" s="223">
        <f t="shared" ref="AR33" si="79">SUM(AR20:AR32)</f>
        <v>794873.19737381057</v>
      </c>
      <c r="AS33" s="223">
        <f t="shared" ref="AS33" si="80">SUM(AS20:AS32)</f>
        <v>264593.59999999998</v>
      </c>
      <c r="AT33" s="462">
        <f t="shared" ref="AT33" si="81">SUM(AT20:AT32)</f>
        <v>2043896.09475123</v>
      </c>
      <c r="AU33" s="90">
        <f t="shared" si="47"/>
        <v>6489314.5966834258</v>
      </c>
      <c r="AW33" s="91"/>
      <c r="AX33" s="231" t="s">
        <v>43</v>
      </c>
      <c r="AY33" s="223">
        <f>SUM(AY20:AY32)</f>
        <v>0</v>
      </c>
      <c r="AZ33" s="223">
        <f t="shared" ref="AZ33" si="82">SUM(AZ20:AZ32)</f>
        <v>0</v>
      </c>
      <c r="BA33" s="223">
        <f t="shared" ref="BA33" si="83">SUM(BA20:BA32)</f>
        <v>0</v>
      </c>
      <c r="BB33" s="223">
        <f t="shared" ref="BB33" si="84">SUM(BB20:BB32)</f>
        <v>0</v>
      </c>
      <c r="BC33" s="223">
        <f t="shared" ref="BC33" si="85">SUM(BC20:BC32)</f>
        <v>0</v>
      </c>
      <c r="BD33" s="223">
        <f t="shared" ref="BD33" si="86">SUM(BD20:BD32)</f>
        <v>802283.76159813162</v>
      </c>
      <c r="BE33" s="223">
        <f t="shared" ref="BE33" si="87">SUM(BE20:BE32)</f>
        <v>6434.6992465962794</v>
      </c>
      <c r="BF33" s="223">
        <f t="shared" ref="BF33" si="88">SUM(BF20:BF32)</f>
        <v>5849.9734464413777</v>
      </c>
      <c r="BG33" s="223">
        <f t="shared" ref="BG33" si="89">SUM(BG20:BG32)</f>
        <v>16102.588211696133</v>
      </c>
      <c r="BH33" s="223">
        <f t="shared" ref="BH33" si="90">SUM(BH20:BH32)</f>
        <v>0</v>
      </c>
      <c r="BI33" s="223">
        <f t="shared" ref="BI33" si="91">SUM(BI20:BI32)</f>
        <v>0</v>
      </c>
      <c r="BJ33" s="462">
        <f t="shared" ref="BJ33" si="92">SUM(BJ20:BJ32)</f>
        <v>1228765.3659648385</v>
      </c>
      <c r="BK33" s="90">
        <f t="shared" si="48"/>
        <v>2059436.3884677039</v>
      </c>
    </row>
    <row r="34" spans="1:64" ht="21.6" thickBot="1" x14ac:dyDescent="0.45">
      <c r="A34" s="93"/>
      <c r="Q34" s="93"/>
      <c r="AG34" s="93"/>
      <c r="AW34" s="93"/>
    </row>
    <row r="35" spans="1:64" ht="21.6" thickBot="1" x14ac:dyDescent="0.45">
      <c r="A35" s="93"/>
      <c r="B35" s="218" t="s">
        <v>36</v>
      </c>
      <c r="C35" s="219">
        <f t="shared" ref="C35:N35" si="93">C$3</f>
        <v>44927</v>
      </c>
      <c r="D35" s="219">
        <f t="shared" si="93"/>
        <v>44958</v>
      </c>
      <c r="E35" s="219">
        <f t="shared" si="93"/>
        <v>44986</v>
      </c>
      <c r="F35" s="219">
        <f t="shared" si="93"/>
        <v>45017</v>
      </c>
      <c r="G35" s="219">
        <f t="shared" si="93"/>
        <v>45047</v>
      </c>
      <c r="H35" s="219">
        <f t="shared" si="93"/>
        <v>45078</v>
      </c>
      <c r="I35" s="219">
        <f t="shared" si="93"/>
        <v>45108</v>
      </c>
      <c r="J35" s="219">
        <f t="shared" si="93"/>
        <v>45139</v>
      </c>
      <c r="K35" s="219">
        <f t="shared" si="93"/>
        <v>45170</v>
      </c>
      <c r="L35" s="219">
        <f t="shared" si="93"/>
        <v>45200</v>
      </c>
      <c r="M35" s="219">
        <f t="shared" si="93"/>
        <v>45231</v>
      </c>
      <c r="N35" s="219" t="str">
        <f t="shared" si="93"/>
        <v>Dec-23 +</v>
      </c>
      <c r="O35" s="220" t="s">
        <v>34</v>
      </c>
      <c r="Q35" s="93"/>
      <c r="R35" s="218" t="s">
        <v>36</v>
      </c>
      <c r="S35" s="219">
        <f t="shared" ref="S35:AD35" si="94">S$3</f>
        <v>44927</v>
      </c>
      <c r="T35" s="219">
        <f t="shared" si="94"/>
        <v>44958</v>
      </c>
      <c r="U35" s="219">
        <f t="shared" si="94"/>
        <v>44986</v>
      </c>
      <c r="V35" s="219">
        <f t="shared" si="94"/>
        <v>45017</v>
      </c>
      <c r="W35" s="219">
        <f t="shared" si="94"/>
        <v>45047</v>
      </c>
      <c r="X35" s="219">
        <f t="shared" si="94"/>
        <v>45078</v>
      </c>
      <c r="Y35" s="219">
        <f t="shared" si="94"/>
        <v>45108</v>
      </c>
      <c r="Z35" s="219">
        <f t="shared" si="94"/>
        <v>45139</v>
      </c>
      <c r="AA35" s="219">
        <f t="shared" si="94"/>
        <v>45170</v>
      </c>
      <c r="AB35" s="219">
        <f t="shared" si="94"/>
        <v>45200</v>
      </c>
      <c r="AC35" s="219">
        <f t="shared" si="94"/>
        <v>45231</v>
      </c>
      <c r="AD35" s="219" t="str">
        <f t="shared" si="94"/>
        <v>Dec-23 +</v>
      </c>
      <c r="AE35" s="220" t="s">
        <v>34</v>
      </c>
      <c r="AG35" s="93"/>
      <c r="AH35" s="218" t="s">
        <v>36</v>
      </c>
      <c r="AI35" s="219">
        <f t="shared" ref="AI35:AT35" si="95">AI$3</f>
        <v>44927</v>
      </c>
      <c r="AJ35" s="219">
        <f t="shared" si="95"/>
        <v>44958</v>
      </c>
      <c r="AK35" s="219">
        <f t="shared" si="95"/>
        <v>44986</v>
      </c>
      <c r="AL35" s="219">
        <f t="shared" si="95"/>
        <v>45017</v>
      </c>
      <c r="AM35" s="219">
        <f t="shared" si="95"/>
        <v>45047</v>
      </c>
      <c r="AN35" s="219">
        <f t="shared" si="95"/>
        <v>45078</v>
      </c>
      <c r="AO35" s="219">
        <f t="shared" si="95"/>
        <v>45108</v>
      </c>
      <c r="AP35" s="219">
        <f t="shared" si="95"/>
        <v>45139</v>
      </c>
      <c r="AQ35" s="219">
        <f t="shared" si="95"/>
        <v>45170</v>
      </c>
      <c r="AR35" s="219">
        <f t="shared" si="95"/>
        <v>45200</v>
      </c>
      <c r="AS35" s="219">
        <f t="shared" si="95"/>
        <v>45231</v>
      </c>
      <c r="AT35" s="219" t="str">
        <f t="shared" si="95"/>
        <v>Dec-23 +</v>
      </c>
      <c r="AU35" s="220" t="s">
        <v>34</v>
      </c>
      <c r="AW35" s="93"/>
      <c r="AX35" s="218" t="s">
        <v>36</v>
      </c>
      <c r="AY35" s="219">
        <f t="shared" ref="AY35:BJ35" si="96">AY$3</f>
        <v>44927</v>
      </c>
      <c r="AZ35" s="219">
        <f t="shared" si="96"/>
        <v>44958</v>
      </c>
      <c r="BA35" s="219">
        <f t="shared" si="96"/>
        <v>44986</v>
      </c>
      <c r="BB35" s="219">
        <f t="shared" si="96"/>
        <v>45017</v>
      </c>
      <c r="BC35" s="219">
        <f t="shared" si="96"/>
        <v>45047</v>
      </c>
      <c r="BD35" s="219">
        <f t="shared" si="96"/>
        <v>45078</v>
      </c>
      <c r="BE35" s="219">
        <f t="shared" si="96"/>
        <v>45108</v>
      </c>
      <c r="BF35" s="219">
        <f t="shared" si="96"/>
        <v>45139</v>
      </c>
      <c r="BG35" s="219">
        <f t="shared" si="96"/>
        <v>45170</v>
      </c>
      <c r="BH35" s="219">
        <f t="shared" si="96"/>
        <v>45200</v>
      </c>
      <c r="BI35" s="219">
        <f t="shared" si="96"/>
        <v>45231</v>
      </c>
      <c r="BJ35" s="219" t="str">
        <f t="shared" si="96"/>
        <v>Dec-23 +</v>
      </c>
      <c r="BK35" s="220" t="s">
        <v>34</v>
      </c>
    </row>
    <row r="36" spans="1:64" ht="15" customHeight="1" x14ac:dyDescent="0.3">
      <c r="A36" s="521" t="s">
        <v>68</v>
      </c>
      <c r="B36" s="230" t="s">
        <v>62</v>
      </c>
      <c r="C36" s="3"/>
      <c r="D36" s="3"/>
      <c r="E36" s="3"/>
      <c r="F36" s="3"/>
      <c r="G36" s="3"/>
      <c r="H36" s="3"/>
      <c r="I36" s="3"/>
      <c r="J36" s="3"/>
      <c r="K36" s="3"/>
      <c r="L36" s="3"/>
      <c r="M36" s="3"/>
      <c r="N36" s="110"/>
      <c r="O36" s="87">
        <f t="shared" ref="O36:O49" si="97">SUM(C36:N36)</f>
        <v>0</v>
      </c>
      <c r="Q36" s="521" t="s">
        <v>68</v>
      </c>
      <c r="R36" s="230" t="s">
        <v>62</v>
      </c>
      <c r="S36" s="3"/>
      <c r="T36" s="3"/>
      <c r="U36" s="3"/>
      <c r="V36" s="3"/>
      <c r="W36" s="3"/>
      <c r="X36" s="3"/>
      <c r="Y36" s="3"/>
      <c r="Z36" s="3"/>
      <c r="AA36" s="3"/>
      <c r="AB36" s="3"/>
      <c r="AC36" s="3"/>
      <c r="AD36" s="110"/>
      <c r="AE36" s="87">
        <f t="shared" ref="AE36:AE49" si="98">SUM(S36:AD36)</f>
        <v>0</v>
      </c>
      <c r="AG36" s="521" t="s">
        <v>68</v>
      </c>
      <c r="AH36" s="230" t="s">
        <v>62</v>
      </c>
      <c r="AI36" s="3"/>
      <c r="AJ36" s="3"/>
      <c r="AK36" s="3"/>
      <c r="AL36" s="3"/>
      <c r="AM36" s="3"/>
      <c r="AN36" s="3"/>
      <c r="AO36" s="3"/>
      <c r="AP36" s="3"/>
      <c r="AQ36" s="3"/>
      <c r="AR36" s="3"/>
      <c r="AS36" s="3"/>
      <c r="AT36" s="110"/>
      <c r="AU36" s="87">
        <f t="shared" ref="AU36:AU49" si="99">SUM(AI36:AT36)</f>
        <v>0</v>
      </c>
      <c r="AW36" s="521" t="s">
        <v>68</v>
      </c>
      <c r="AX36" s="230" t="s">
        <v>62</v>
      </c>
      <c r="AY36" s="3"/>
      <c r="AZ36" s="3"/>
      <c r="BA36" s="3"/>
      <c r="BB36" s="3"/>
      <c r="BC36" s="3"/>
      <c r="BD36" s="3"/>
      <c r="BE36" s="3"/>
      <c r="BF36" s="3"/>
      <c r="BG36" s="3"/>
      <c r="BH36" s="3"/>
      <c r="BI36" s="3"/>
      <c r="BJ36" s="110"/>
      <c r="BK36" s="87">
        <f t="shared" ref="BK36:BK49" si="100">SUM(AY36:BJ36)</f>
        <v>0</v>
      </c>
      <c r="BL36" s="227"/>
    </row>
    <row r="37" spans="1:64" x14ac:dyDescent="0.3">
      <c r="A37" s="522"/>
      <c r="B37" s="230" t="s">
        <v>61</v>
      </c>
      <c r="C37" s="3"/>
      <c r="D37" s="3"/>
      <c r="E37" s="3"/>
      <c r="F37" s="3"/>
      <c r="G37" s="3"/>
      <c r="H37" s="3"/>
      <c r="I37" s="3"/>
      <c r="J37" s="3"/>
      <c r="K37" s="3"/>
      <c r="L37" s="3"/>
      <c r="M37" s="3"/>
      <c r="N37" s="110"/>
      <c r="O37" s="87">
        <f t="shared" si="97"/>
        <v>0</v>
      </c>
      <c r="Q37" s="522"/>
      <c r="R37" s="230" t="s">
        <v>61</v>
      </c>
      <c r="S37" s="3"/>
      <c r="T37" s="3"/>
      <c r="U37" s="3"/>
      <c r="V37" s="3"/>
      <c r="W37" s="3"/>
      <c r="X37" s="3"/>
      <c r="Y37" s="3"/>
      <c r="Z37" s="3"/>
      <c r="AA37" s="3"/>
      <c r="AB37" s="3"/>
      <c r="AC37" s="3"/>
      <c r="AD37" s="110"/>
      <c r="AE37" s="87">
        <f t="shared" si="98"/>
        <v>0</v>
      </c>
      <c r="AG37" s="522"/>
      <c r="AH37" s="230" t="s">
        <v>61</v>
      </c>
      <c r="AI37" s="3"/>
      <c r="AJ37" s="3"/>
      <c r="AK37" s="3"/>
      <c r="AL37" s="3"/>
      <c r="AM37" s="3"/>
      <c r="AN37" s="3"/>
      <c r="AO37" s="3"/>
      <c r="AP37" s="3"/>
      <c r="AQ37" s="3"/>
      <c r="AR37" s="3"/>
      <c r="AS37" s="3"/>
      <c r="AT37" s="110"/>
      <c r="AU37" s="87">
        <f t="shared" si="99"/>
        <v>0</v>
      </c>
      <c r="AW37" s="522"/>
      <c r="AX37" s="230" t="s">
        <v>61</v>
      </c>
      <c r="AY37" s="3"/>
      <c r="AZ37" s="3"/>
      <c r="BA37" s="3"/>
      <c r="BB37" s="3"/>
      <c r="BC37" s="3"/>
      <c r="BD37" s="3"/>
      <c r="BE37" s="3"/>
      <c r="BF37" s="3"/>
      <c r="BG37" s="3"/>
      <c r="BH37" s="3"/>
      <c r="BI37" s="3"/>
      <c r="BJ37" s="110"/>
      <c r="BK37" s="87">
        <f t="shared" si="100"/>
        <v>0</v>
      </c>
    </row>
    <row r="38" spans="1:64" x14ac:dyDescent="0.3">
      <c r="A38" s="522"/>
      <c r="B38" s="230" t="s">
        <v>60</v>
      </c>
      <c r="C38" s="3"/>
      <c r="D38" s="3"/>
      <c r="E38" s="3"/>
      <c r="F38" s="3"/>
      <c r="G38" s="3"/>
      <c r="H38" s="3"/>
      <c r="I38" s="3"/>
      <c r="J38" s="3"/>
      <c r="K38" s="3"/>
      <c r="L38" s="3"/>
      <c r="M38" s="3"/>
      <c r="N38" s="110"/>
      <c r="O38" s="87">
        <f t="shared" si="97"/>
        <v>0</v>
      </c>
      <c r="Q38" s="522"/>
      <c r="R38" s="230" t="s">
        <v>60</v>
      </c>
      <c r="S38" s="3"/>
      <c r="T38" s="3"/>
      <c r="U38" s="3"/>
      <c r="V38" s="3"/>
      <c r="W38" s="3"/>
      <c r="X38" s="3"/>
      <c r="Y38" s="3"/>
      <c r="Z38" s="3"/>
      <c r="AA38" s="3"/>
      <c r="AB38" s="3"/>
      <c r="AC38" s="3"/>
      <c r="AD38" s="110"/>
      <c r="AE38" s="87">
        <f t="shared" si="98"/>
        <v>0</v>
      </c>
      <c r="AG38" s="522"/>
      <c r="AH38" s="230" t="s">
        <v>60</v>
      </c>
      <c r="AI38" s="3"/>
      <c r="AJ38" s="3"/>
      <c r="AK38" s="3"/>
      <c r="AL38" s="3"/>
      <c r="AM38" s="3"/>
      <c r="AN38" s="3"/>
      <c r="AO38" s="3"/>
      <c r="AP38" s="3"/>
      <c r="AQ38" s="3"/>
      <c r="AR38" s="3"/>
      <c r="AS38" s="3"/>
      <c r="AT38" s="110"/>
      <c r="AU38" s="87">
        <f t="shared" si="99"/>
        <v>0</v>
      </c>
      <c r="AW38" s="522"/>
      <c r="AX38" s="230" t="s">
        <v>60</v>
      </c>
      <c r="AY38" s="3"/>
      <c r="AZ38" s="3"/>
      <c r="BA38" s="3"/>
      <c r="BB38" s="3"/>
      <c r="BC38" s="3"/>
      <c r="BD38" s="3"/>
      <c r="BE38" s="3"/>
      <c r="BF38" s="3"/>
      <c r="BG38" s="3"/>
      <c r="BH38" s="3"/>
      <c r="BI38" s="3"/>
      <c r="BJ38" s="110"/>
      <c r="BK38" s="87">
        <f t="shared" si="100"/>
        <v>0</v>
      </c>
    </row>
    <row r="39" spans="1:64" x14ac:dyDescent="0.3">
      <c r="A39" s="522"/>
      <c r="B39" s="230" t="s">
        <v>59</v>
      </c>
      <c r="C39" s="3"/>
      <c r="D39" s="3"/>
      <c r="E39" s="3"/>
      <c r="F39" s="3"/>
      <c r="G39" s="3"/>
      <c r="H39" s="3"/>
      <c r="I39" s="3"/>
      <c r="J39" s="3"/>
      <c r="K39" s="3"/>
      <c r="L39" s="3"/>
      <c r="M39" s="3"/>
      <c r="N39" s="110"/>
      <c r="O39" s="87">
        <f t="shared" si="97"/>
        <v>0</v>
      </c>
      <c r="Q39" s="522"/>
      <c r="R39" s="230" t="s">
        <v>59</v>
      </c>
      <c r="S39" s="3"/>
      <c r="T39" s="3"/>
      <c r="U39" s="3"/>
      <c r="V39" s="3"/>
      <c r="W39" s="3"/>
      <c r="X39" s="3"/>
      <c r="Y39" s="3"/>
      <c r="Z39" s="3"/>
      <c r="AA39" s="3"/>
      <c r="AB39" s="3"/>
      <c r="AC39" s="3"/>
      <c r="AD39" s="110"/>
      <c r="AE39" s="87">
        <f t="shared" si="98"/>
        <v>0</v>
      </c>
      <c r="AG39" s="522"/>
      <c r="AH39" s="230" t="s">
        <v>59</v>
      </c>
      <c r="AI39" s="3"/>
      <c r="AJ39" s="3"/>
      <c r="AK39" s="3"/>
      <c r="AL39" s="3"/>
      <c r="AM39" s="3"/>
      <c r="AN39" s="3"/>
      <c r="AO39" s="3"/>
      <c r="AP39" s="3"/>
      <c r="AQ39" s="3"/>
      <c r="AR39" s="3"/>
      <c r="AS39" s="3"/>
      <c r="AT39" s="110"/>
      <c r="AU39" s="87">
        <f t="shared" si="99"/>
        <v>0</v>
      </c>
      <c r="AW39" s="522"/>
      <c r="AX39" s="230" t="s">
        <v>59</v>
      </c>
      <c r="AY39" s="3"/>
      <c r="AZ39" s="3"/>
      <c r="BA39" s="3"/>
      <c r="BB39" s="3"/>
      <c r="BC39" s="3"/>
      <c r="BD39" s="3"/>
      <c r="BE39" s="3"/>
      <c r="BF39" s="3"/>
      <c r="BG39" s="3"/>
      <c r="BH39" s="3"/>
      <c r="BI39" s="3"/>
      <c r="BJ39" s="110"/>
      <c r="BK39" s="87">
        <f t="shared" si="100"/>
        <v>0</v>
      </c>
    </row>
    <row r="40" spans="1:64" x14ac:dyDescent="0.3">
      <c r="A40" s="522"/>
      <c r="B40" s="230" t="s">
        <v>58</v>
      </c>
      <c r="C40" s="3"/>
      <c r="D40" s="3"/>
      <c r="E40" s="3"/>
      <c r="F40" s="3"/>
      <c r="G40" s="3"/>
      <c r="H40" s="3"/>
      <c r="I40" s="3"/>
      <c r="J40" s="3"/>
      <c r="K40" s="3"/>
      <c r="L40" s="3"/>
      <c r="M40" s="3"/>
      <c r="N40" s="110"/>
      <c r="O40" s="87">
        <f t="shared" si="97"/>
        <v>0</v>
      </c>
      <c r="Q40" s="522"/>
      <c r="R40" s="230" t="s">
        <v>58</v>
      </c>
      <c r="S40" s="3"/>
      <c r="T40" s="3"/>
      <c r="U40" s="3"/>
      <c r="V40" s="3"/>
      <c r="W40" s="3"/>
      <c r="X40" s="3"/>
      <c r="Y40" s="3"/>
      <c r="Z40" s="3"/>
      <c r="AA40" s="3"/>
      <c r="AB40" s="3"/>
      <c r="AC40" s="3"/>
      <c r="AD40" s="110"/>
      <c r="AE40" s="87">
        <f t="shared" si="98"/>
        <v>0</v>
      </c>
      <c r="AG40" s="522"/>
      <c r="AH40" s="230" t="s">
        <v>58</v>
      </c>
      <c r="AI40" s="3"/>
      <c r="AJ40" s="3"/>
      <c r="AK40" s="3"/>
      <c r="AL40" s="3"/>
      <c r="AM40" s="3"/>
      <c r="AN40" s="3"/>
      <c r="AO40" s="3"/>
      <c r="AP40" s="3"/>
      <c r="AQ40" s="3"/>
      <c r="AR40" s="3"/>
      <c r="AS40" s="3"/>
      <c r="AT40" s="110"/>
      <c r="AU40" s="87">
        <f t="shared" si="99"/>
        <v>0</v>
      </c>
      <c r="AW40" s="522"/>
      <c r="AX40" s="230" t="s">
        <v>58</v>
      </c>
      <c r="AY40" s="3"/>
      <c r="AZ40" s="3"/>
      <c r="BA40" s="3"/>
      <c r="BB40" s="3"/>
      <c r="BC40" s="3"/>
      <c r="BD40" s="3"/>
      <c r="BE40" s="3"/>
      <c r="BF40" s="3"/>
      <c r="BG40" s="3"/>
      <c r="BH40" s="3"/>
      <c r="BI40" s="3"/>
      <c r="BJ40" s="110"/>
      <c r="BK40" s="87">
        <f t="shared" si="100"/>
        <v>0</v>
      </c>
    </row>
    <row r="41" spans="1:64" x14ac:dyDescent="0.3">
      <c r="A41" s="522"/>
      <c r="B41" s="230" t="s">
        <v>57</v>
      </c>
      <c r="C41" s="3"/>
      <c r="D41" s="3"/>
      <c r="E41" s="3"/>
      <c r="F41" s="3"/>
      <c r="G41" s="3"/>
      <c r="H41" s="3"/>
      <c r="I41" s="3"/>
      <c r="J41" s="3"/>
      <c r="K41" s="3"/>
      <c r="L41" s="3"/>
      <c r="M41" s="3"/>
      <c r="N41" s="110"/>
      <c r="O41" s="87">
        <f t="shared" si="97"/>
        <v>0</v>
      </c>
      <c r="Q41" s="522"/>
      <c r="R41" s="230" t="s">
        <v>57</v>
      </c>
      <c r="S41" s="3"/>
      <c r="T41" s="3"/>
      <c r="U41" s="3"/>
      <c r="V41" s="3"/>
      <c r="W41" s="3"/>
      <c r="X41" s="3"/>
      <c r="Y41" s="3"/>
      <c r="Z41" s="3"/>
      <c r="AA41" s="3"/>
      <c r="AB41" s="3"/>
      <c r="AC41" s="3"/>
      <c r="AD41" s="110"/>
      <c r="AE41" s="87">
        <f t="shared" si="98"/>
        <v>0</v>
      </c>
      <c r="AG41" s="522"/>
      <c r="AH41" s="230" t="s">
        <v>57</v>
      </c>
      <c r="AI41" s="3"/>
      <c r="AJ41" s="3"/>
      <c r="AK41" s="3"/>
      <c r="AL41" s="3"/>
      <c r="AM41" s="3"/>
      <c r="AN41" s="3"/>
      <c r="AO41" s="3"/>
      <c r="AP41" s="3"/>
      <c r="AQ41" s="3"/>
      <c r="AR41" s="3"/>
      <c r="AS41" s="3"/>
      <c r="AT41" s="110"/>
      <c r="AU41" s="87">
        <f t="shared" si="99"/>
        <v>0</v>
      </c>
      <c r="AW41" s="522"/>
      <c r="AX41" s="230" t="s">
        <v>57</v>
      </c>
      <c r="AY41" s="3"/>
      <c r="AZ41" s="3"/>
      <c r="BA41" s="3"/>
      <c r="BB41" s="3"/>
      <c r="BC41" s="3"/>
      <c r="BD41" s="3"/>
      <c r="BE41" s="3"/>
      <c r="BF41" s="3"/>
      <c r="BG41" s="3"/>
      <c r="BH41" s="3"/>
      <c r="BI41" s="3"/>
      <c r="BJ41" s="110"/>
      <c r="BK41" s="87">
        <f t="shared" si="100"/>
        <v>0</v>
      </c>
    </row>
    <row r="42" spans="1:64" x14ac:dyDescent="0.3">
      <c r="A42" s="522"/>
      <c r="B42" s="230" t="s">
        <v>56</v>
      </c>
      <c r="C42" s="3"/>
      <c r="D42" s="3"/>
      <c r="E42" s="3"/>
      <c r="F42" s="3"/>
      <c r="G42" s="3"/>
      <c r="H42" s="3"/>
      <c r="I42" s="3"/>
      <c r="J42" s="3"/>
      <c r="K42" s="3"/>
      <c r="L42" s="3"/>
      <c r="M42" s="3"/>
      <c r="N42" s="110"/>
      <c r="O42" s="87">
        <f t="shared" si="97"/>
        <v>0</v>
      </c>
      <c r="Q42" s="522"/>
      <c r="R42" s="230" t="s">
        <v>56</v>
      </c>
      <c r="S42" s="3"/>
      <c r="T42" s="3"/>
      <c r="U42" s="3"/>
      <c r="V42" s="3"/>
      <c r="W42" s="3"/>
      <c r="X42" s="3"/>
      <c r="Y42" s="3"/>
      <c r="Z42" s="3"/>
      <c r="AA42" s="3"/>
      <c r="AB42" s="3"/>
      <c r="AC42" s="3"/>
      <c r="AD42" s="110"/>
      <c r="AE42" s="87">
        <f t="shared" si="98"/>
        <v>0</v>
      </c>
      <c r="AG42" s="522"/>
      <c r="AH42" s="230" t="s">
        <v>56</v>
      </c>
      <c r="AI42" s="3"/>
      <c r="AJ42" s="3"/>
      <c r="AK42" s="3"/>
      <c r="AL42" s="3"/>
      <c r="AM42" s="3"/>
      <c r="AN42" s="3"/>
      <c r="AO42" s="3"/>
      <c r="AP42" s="3"/>
      <c r="AQ42" s="3"/>
      <c r="AR42" s="3"/>
      <c r="AS42" s="3"/>
      <c r="AT42" s="110"/>
      <c r="AU42" s="87">
        <f t="shared" si="99"/>
        <v>0</v>
      </c>
      <c r="AW42" s="522"/>
      <c r="AX42" s="230" t="s">
        <v>56</v>
      </c>
      <c r="AY42" s="3"/>
      <c r="AZ42" s="3"/>
      <c r="BA42" s="3"/>
      <c r="BB42" s="3"/>
      <c r="BC42" s="3"/>
      <c r="BD42" s="3"/>
      <c r="BE42" s="3"/>
      <c r="BF42" s="3"/>
      <c r="BG42" s="3"/>
      <c r="BH42" s="3"/>
      <c r="BI42" s="3"/>
      <c r="BJ42" s="110"/>
      <c r="BK42" s="87">
        <f t="shared" si="100"/>
        <v>0</v>
      </c>
    </row>
    <row r="43" spans="1:64" x14ac:dyDescent="0.3">
      <c r="A43" s="522"/>
      <c r="B43" s="230" t="s">
        <v>55</v>
      </c>
      <c r="C43" s="3"/>
      <c r="D43" s="3"/>
      <c r="E43" s="3"/>
      <c r="F43" s="3"/>
      <c r="G43" s="3"/>
      <c r="H43" s="3"/>
      <c r="I43" s="3"/>
      <c r="J43" s="3"/>
      <c r="K43" s="3"/>
      <c r="L43" s="3"/>
      <c r="M43" s="3"/>
      <c r="N43" s="110"/>
      <c r="O43" s="87">
        <f t="shared" si="97"/>
        <v>0</v>
      </c>
      <c r="Q43" s="522"/>
      <c r="R43" s="230" t="s">
        <v>55</v>
      </c>
      <c r="S43" s="3"/>
      <c r="T43" s="3"/>
      <c r="U43" s="3"/>
      <c r="V43" s="3"/>
      <c r="W43" s="3"/>
      <c r="X43" s="3"/>
      <c r="Y43" s="3"/>
      <c r="Z43" s="3"/>
      <c r="AA43" s="3"/>
      <c r="AB43" s="3"/>
      <c r="AC43" s="3"/>
      <c r="AD43" s="110"/>
      <c r="AE43" s="87">
        <f t="shared" si="98"/>
        <v>0</v>
      </c>
      <c r="AG43" s="522"/>
      <c r="AH43" s="230" t="s">
        <v>55</v>
      </c>
      <c r="AI43" s="3"/>
      <c r="AJ43" s="3"/>
      <c r="AK43" s="3"/>
      <c r="AL43" s="3"/>
      <c r="AM43" s="3"/>
      <c r="AN43" s="3"/>
      <c r="AO43" s="3"/>
      <c r="AP43" s="3"/>
      <c r="AQ43" s="3"/>
      <c r="AR43" s="3"/>
      <c r="AS43" s="3"/>
      <c r="AT43" s="110"/>
      <c r="AU43" s="87">
        <f t="shared" si="99"/>
        <v>0</v>
      </c>
      <c r="AW43" s="522"/>
      <c r="AX43" s="230" t="s">
        <v>55</v>
      </c>
      <c r="AY43" s="3"/>
      <c r="AZ43" s="3"/>
      <c r="BA43" s="3"/>
      <c r="BB43" s="3"/>
      <c r="BC43" s="3"/>
      <c r="BD43" s="3"/>
      <c r="BE43" s="3"/>
      <c r="BF43" s="3"/>
      <c r="BG43" s="3"/>
      <c r="BH43" s="3"/>
      <c r="BI43" s="3"/>
      <c r="BJ43" s="110"/>
      <c r="BK43" s="87">
        <f t="shared" si="100"/>
        <v>0</v>
      </c>
    </row>
    <row r="44" spans="1:64" x14ac:dyDescent="0.3">
      <c r="A44" s="522"/>
      <c r="B44" s="230" t="s">
        <v>54</v>
      </c>
      <c r="C44" s="3"/>
      <c r="D44" s="3"/>
      <c r="E44" s="3"/>
      <c r="F44" s="3"/>
      <c r="G44" s="3"/>
      <c r="H44" s="3"/>
      <c r="I44" s="3"/>
      <c r="J44" s="3"/>
      <c r="K44" s="3"/>
      <c r="L44" s="3"/>
      <c r="M44" s="3"/>
      <c r="N44" s="110"/>
      <c r="O44" s="87">
        <f t="shared" si="97"/>
        <v>0</v>
      </c>
      <c r="Q44" s="522"/>
      <c r="R44" s="230" t="s">
        <v>54</v>
      </c>
      <c r="S44" s="3"/>
      <c r="T44" s="3"/>
      <c r="U44" s="3"/>
      <c r="V44" s="3"/>
      <c r="W44" s="3"/>
      <c r="X44" s="3"/>
      <c r="Y44" s="3"/>
      <c r="Z44" s="3"/>
      <c r="AA44" s="3"/>
      <c r="AB44" s="3"/>
      <c r="AC44" s="3"/>
      <c r="AD44" s="110"/>
      <c r="AE44" s="87">
        <f t="shared" si="98"/>
        <v>0</v>
      </c>
      <c r="AG44" s="522"/>
      <c r="AH44" s="230" t="s">
        <v>54</v>
      </c>
      <c r="AI44" s="3"/>
      <c r="AJ44" s="3"/>
      <c r="AK44" s="3"/>
      <c r="AL44" s="3"/>
      <c r="AM44" s="3"/>
      <c r="AN44" s="3"/>
      <c r="AO44" s="3"/>
      <c r="AP44" s="3"/>
      <c r="AQ44" s="3"/>
      <c r="AR44" s="3"/>
      <c r="AS44" s="3"/>
      <c r="AT44" s="110"/>
      <c r="AU44" s="87">
        <f t="shared" si="99"/>
        <v>0</v>
      </c>
      <c r="AW44" s="522"/>
      <c r="AX44" s="230" t="s">
        <v>54</v>
      </c>
      <c r="AY44" s="3"/>
      <c r="AZ44" s="3"/>
      <c r="BA44" s="3"/>
      <c r="BB44" s="3"/>
      <c r="BC44" s="3"/>
      <c r="BD44" s="3"/>
      <c r="BE44" s="3"/>
      <c r="BF44" s="3"/>
      <c r="BG44" s="3"/>
      <c r="BH44" s="3"/>
      <c r="BI44" s="3"/>
      <c r="BJ44" s="110"/>
      <c r="BK44" s="87">
        <f t="shared" si="100"/>
        <v>0</v>
      </c>
    </row>
    <row r="45" spans="1:64" x14ac:dyDescent="0.3">
      <c r="A45" s="522"/>
      <c r="B45" s="230" t="s">
        <v>53</v>
      </c>
      <c r="C45" s="3"/>
      <c r="D45" s="3"/>
      <c r="E45" s="3"/>
      <c r="F45" s="3"/>
      <c r="G45" s="3"/>
      <c r="H45" s="3"/>
      <c r="I45" s="3"/>
      <c r="J45" s="3"/>
      <c r="K45" s="3"/>
      <c r="L45" s="3"/>
      <c r="M45" s="3"/>
      <c r="N45" s="110"/>
      <c r="O45" s="87">
        <f t="shared" si="97"/>
        <v>0</v>
      </c>
      <c r="Q45" s="522"/>
      <c r="R45" s="230" t="s">
        <v>53</v>
      </c>
      <c r="S45" s="3"/>
      <c r="T45" s="3"/>
      <c r="U45" s="3"/>
      <c r="V45" s="3"/>
      <c r="W45" s="3"/>
      <c r="X45" s="3"/>
      <c r="Y45" s="3"/>
      <c r="Z45" s="3"/>
      <c r="AA45" s="3"/>
      <c r="AB45" s="3"/>
      <c r="AC45" s="3"/>
      <c r="AD45" s="110"/>
      <c r="AE45" s="87">
        <f t="shared" si="98"/>
        <v>0</v>
      </c>
      <c r="AG45" s="522"/>
      <c r="AH45" s="230" t="s">
        <v>53</v>
      </c>
      <c r="AI45" s="3"/>
      <c r="AJ45" s="3"/>
      <c r="AK45" s="3"/>
      <c r="AL45" s="3"/>
      <c r="AM45" s="3"/>
      <c r="AN45" s="3"/>
      <c r="AO45" s="3"/>
      <c r="AP45" s="3"/>
      <c r="AQ45" s="3"/>
      <c r="AR45" s="3"/>
      <c r="AS45" s="3"/>
      <c r="AT45" s="110"/>
      <c r="AU45" s="87">
        <f t="shared" si="99"/>
        <v>0</v>
      </c>
      <c r="AW45" s="522"/>
      <c r="AX45" s="230" t="s">
        <v>53</v>
      </c>
      <c r="AY45" s="3"/>
      <c r="AZ45" s="3"/>
      <c r="BA45" s="3"/>
      <c r="BB45" s="3"/>
      <c r="BC45" s="3"/>
      <c r="BD45" s="3"/>
      <c r="BE45" s="3"/>
      <c r="BF45" s="3"/>
      <c r="BG45" s="3"/>
      <c r="BH45" s="3"/>
      <c r="BI45" s="3"/>
      <c r="BJ45" s="110"/>
      <c r="BK45" s="87">
        <f t="shared" si="100"/>
        <v>0</v>
      </c>
    </row>
    <row r="46" spans="1:64" x14ac:dyDescent="0.3">
      <c r="A46" s="522"/>
      <c r="B46" s="230" t="s">
        <v>52</v>
      </c>
      <c r="C46" s="3"/>
      <c r="D46" s="3"/>
      <c r="E46" s="3"/>
      <c r="F46" s="3"/>
      <c r="G46" s="3"/>
      <c r="H46" s="3"/>
      <c r="I46" s="3"/>
      <c r="J46" s="3"/>
      <c r="K46" s="3"/>
      <c r="L46" s="3"/>
      <c r="M46" s="3"/>
      <c r="N46" s="110"/>
      <c r="O46" s="87">
        <f t="shared" si="97"/>
        <v>0</v>
      </c>
      <c r="Q46" s="522"/>
      <c r="R46" s="230" t="s">
        <v>52</v>
      </c>
      <c r="S46" s="3"/>
      <c r="T46" s="3"/>
      <c r="U46" s="3"/>
      <c r="V46" s="3"/>
      <c r="W46" s="3"/>
      <c r="X46" s="3"/>
      <c r="Y46" s="3"/>
      <c r="Z46" s="3"/>
      <c r="AA46" s="3"/>
      <c r="AB46" s="3"/>
      <c r="AC46" s="3"/>
      <c r="AD46" s="110"/>
      <c r="AE46" s="87">
        <f t="shared" si="98"/>
        <v>0</v>
      </c>
      <c r="AG46" s="522"/>
      <c r="AH46" s="230" t="s">
        <v>52</v>
      </c>
      <c r="AI46" s="3"/>
      <c r="AJ46" s="3"/>
      <c r="AK46" s="3"/>
      <c r="AL46" s="3"/>
      <c r="AM46" s="3"/>
      <c r="AN46" s="3"/>
      <c r="AO46" s="3"/>
      <c r="AP46" s="3"/>
      <c r="AQ46" s="3"/>
      <c r="AR46" s="3"/>
      <c r="AS46" s="3"/>
      <c r="AT46" s="110"/>
      <c r="AU46" s="87">
        <f t="shared" si="99"/>
        <v>0</v>
      </c>
      <c r="AW46" s="522"/>
      <c r="AX46" s="230" t="s">
        <v>52</v>
      </c>
      <c r="AY46" s="3"/>
      <c r="AZ46" s="3"/>
      <c r="BA46" s="3"/>
      <c r="BB46" s="3"/>
      <c r="BC46" s="3"/>
      <c r="BD46" s="3"/>
      <c r="BE46" s="3"/>
      <c r="BF46" s="3"/>
      <c r="BG46" s="3"/>
      <c r="BH46" s="3"/>
      <c r="BI46" s="3"/>
      <c r="BJ46" s="110"/>
      <c r="BK46" s="87">
        <f t="shared" si="100"/>
        <v>0</v>
      </c>
    </row>
    <row r="47" spans="1:64" ht="16.5" customHeight="1" x14ac:dyDescent="0.3">
      <c r="A47" s="522"/>
      <c r="B47" s="230" t="s">
        <v>51</v>
      </c>
      <c r="C47" s="3"/>
      <c r="D47" s="3"/>
      <c r="E47" s="3"/>
      <c r="F47" s="3"/>
      <c r="G47" s="3"/>
      <c r="H47" s="3"/>
      <c r="I47" s="3"/>
      <c r="J47" s="3"/>
      <c r="K47" s="3"/>
      <c r="L47" s="3"/>
      <c r="M47" s="3"/>
      <c r="N47" s="110"/>
      <c r="O47" s="87">
        <f t="shared" si="97"/>
        <v>0</v>
      </c>
      <c r="Q47" s="522"/>
      <c r="R47" s="230" t="s">
        <v>51</v>
      </c>
      <c r="S47" s="3"/>
      <c r="T47" s="3"/>
      <c r="U47" s="3"/>
      <c r="V47" s="3"/>
      <c r="W47" s="3"/>
      <c r="X47" s="3"/>
      <c r="Y47" s="3"/>
      <c r="Z47" s="3"/>
      <c r="AA47" s="3"/>
      <c r="AB47" s="3"/>
      <c r="AC47" s="3"/>
      <c r="AD47" s="110"/>
      <c r="AE47" s="87">
        <f t="shared" si="98"/>
        <v>0</v>
      </c>
      <c r="AG47" s="522"/>
      <c r="AH47" s="230" t="s">
        <v>51</v>
      </c>
      <c r="AI47" s="3"/>
      <c r="AJ47" s="3"/>
      <c r="AK47" s="3"/>
      <c r="AL47" s="3"/>
      <c r="AM47" s="3"/>
      <c r="AN47" s="3"/>
      <c r="AO47" s="3"/>
      <c r="AP47" s="3"/>
      <c r="AQ47" s="3"/>
      <c r="AR47" s="3"/>
      <c r="AS47" s="3"/>
      <c r="AT47" s="110"/>
      <c r="AU47" s="87">
        <f t="shared" si="99"/>
        <v>0</v>
      </c>
      <c r="AW47" s="522"/>
      <c r="AX47" s="230" t="s">
        <v>51</v>
      </c>
      <c r="AY47" s="3"/>
      <c r="AZ47" s="3"/>
      <c r="BA47" s="3"/>
      <c r="BB47" s="3"/>
      <c r="BC47" s="3"/>
      <c r="BD47" s="3"/>
      <c r="BE47" s="3"/>
      <c r="BF47" s="3"/>
      <c r="BG47" s="3"/>
      <c r="BH47" s="3"/>
      <c r="BI47" s="3"/>
      <c r="BJ47" s="110"/>
      <c r="BK47" s="87">
        <f t="shared" si="100"/>
        <v>0</v>
      </c>
    </row>
    <row r="48" spans="1:64" ht="15" thickBot="1" x14ac:dyDescent="0.35">
      <c r="A48" s="523"/>
      <c r="B48" s="230" t="s">
        <v>50</v>
      </c>
      <c r="C48" s="3"/>
      <c r="D48" s="3"/>
      <c r="E48" s="3"/>
      <c r="F48" s="3"/>
      <c r="G48" s="3"/>
      <c r="H48" s="3"/>
      <c r="I48" s="3"/>
      <c r="J48" s="3"/>
      <c r="K48" s="3"/>
      <c r="L48" s="3"/>
      <c r="M48" s="3"/>
      <c r="N48" s="110"/>
      <c r="O48" s="87">
        <f t="shared" si="97"/>
        <v>0</v>
      </c>
      <c r="Q48" s="523"/>
      <c r="R48" s="230" t="s">
        <v>50</v>
      </c>
      <c r="S48" s="3"/>
      <c r="T48" s="3"/>
      <c r="U48" s="3"/>
      <c r="V48" s="3"/>
      <c r="W48" s="3"/>
      <c r="X48" s="3"/>
      <c r="Y48" s="3"/>
      <c r="Z48" s="3"/>
      <c r="AA48" s="3"/>
      <c r="AB48" s="3"/>
      <c r="AC48" s="3"/>
      <c r="AD48" s="110"/>
      <c r="AE48" s="87">
        <f t="shared" si="98"/>
        <v>0</v>
      </c>
      <c r="AG48" s="523"/>
      <c r="AH48" s="230" t="s">
        <v>50</v>
      </c>
      <c r="AI48" s="3"/>
      <c r="AJ48" s="3"/>
      <c r="AK48" s="3"/>
      <c r="AL48" s="3"/>
      <c r="AM48" s="3"/>
      <c r="AN48" s="3"/>
      <c r="AO48" s="3"/>
      <c r="AP48" s="3"/>
      <c r="AQ48" s="3"/>
      <c r="AR48" s="3"/>
      <c r="AS48" s="3"/>
      <c r="AT48" s="110"/>
      <c r="AU48" s="87">
        <f t="shared" si="99"/>
        <v>0</v>
      </c>
      <c r="AW48" s="523"/>
      <c r="AX48" s="230" t="s">
        <v>50</v>
      </c>
      <c r="AY48" s="3"/>
      <c r="AZ48" s="3"/>
      <c r="BA48" s="3"/>
      <c r="BB48" s="3"/>
      <c r="BC48" s="3"/>
      <c r="BD48" s="3"/>
      <c r="BE48" s="3"/>
      <c r="BF48" s="3"/>
      <c r="BG48" s="3"/>
      <c r="BH48" s="3"/>
      <c r="BI48" s="3"/>
      <c r="BJ48" s="110"/>
      <c r="BK48" s="87">
        <f t="shared" si="100"/>
        <v>0</v>
      </c>
    </row>
    <row r="49" spans="1:64" ht="15" thickBot="1" x14ac:dyDescent="0.35">
      <c r="B49" s="231" t="s">
        <v>43</v>
      </c>
      <c r="C49" s="223">
        <f>SUM(C36:C48)</f>
        <v>0</v>
      </c>
      <c r="D49" s="223">
        <f t="shared" ref="D49" si="101">SUM(D36:D48)</f>
        <v>0</v>
      </c>
      <c r="E49" s="223">
        <f t="shared" ref="E49" si="102">SUM(E36:E48)</f>
        <v>0</v>
      </c>
      <c r="F49" s="223">
        <f t="shared" ref="F49" si="103">SUM(F36:F48)</f>
        <v>0</v>
      </c>
      <c r="G49" s="223">
        <f t="shared" ref="G49" si="104">SUM(G36:G48)</f>
        <v>0</v>
      </c>
      <c r="H49" s="223">
        <f t="shared" ref="H49" si="105">SUM(H36:H48)</f>
        <v>0</v>
      </c>
      <c r="I49" s="223">
        <f t="shared" ref="I49" si="106">SUM(I36:I48)</f>
        <v>0</v>
      </c>
      <c r="J49" s="223">
        <f t="shared" ref="J49" si="107">SUM(J36:J48)</f>
        <v>0</v>
      </c>
      <c r="K49" s="223">
        <f t="shared" ref="K49" si="108">SUM(K36:K48)</f>
        <v>0</v>
      </c>
      <c r="L49" s="223">
        <f t="shared" ref="L49" si="109">SUM(L36:L48)</f>
        <v>0</v>
      </c>
      <c r="M49" s="223">
        <f t="shared" ref="M49" si="110">SUM(M36:M48)</f>
        <v>0</v>
      </c>
      <c r="N49" s="462">
        <f t="shared" ref="N49" si="111">SUM(N36:N48)</f>
        <v>0</v>
      </c>
      <c r="O49" s="90">
        <f t="shared" si="97"/>
        <v>0</v>
      </c>
      <c r="Q49" s="91"/>
      <c r="R49" s="231" t="s">
        <v>43</v>
      </c>
      <c r="S49" s="223">
        <f>SUM(S36:S48)</f>
        <v>0</v>
      </c>
      <c r="T49" s="223">
        <f t="shared" ref="T49" si="112">SUM(T36:T48)</f>
        <v>0</v>
      </c>
      <c r="U49" s="223">
        <f t="shared" ref="U49" si="113">SUM(U36:U48)</f>
        <v>0</v>
      </c>
      <c r="V49" s="223">
        <f t="shared" ref="V49" si="114">SUM(V36:V48)</f>
        <v>0</v>
      </c>
      <c r="W49" s="223">
        <f t="shared" ref="W49" si="115">SUM(W36:W48)</f>
        <v>0</v>
      </c>
      <c r="X49" s="223">
        <f t="shared" ref="X49" si="116">SUM(X36:X48)</f>
        <v>0</v>
      </c>
      <c r="Y49" s="223">
        <f t="shared" ref="Y49" si="117">SUM(Y36:Y48)</f>
        <v>0</v>
      </c>
      <c r="Z49" s="223">
        <f t="shared" ref="Z49" si="118">SUM(Z36:Z48)</f>
        <v>0</v>
      </c>
      <c r="AA49" s="223">
        <f t="shared" ref="AA49" si="119">SUM(AA36:AA48)</f>
        <v>0</v>
      </c>
      <c r="AB49" s="223">
        <f t="shared" ref="AB49" si="120">SUM(AB36:AB48)</f>
        <v>0</v>
      </c>
      <c r="AC49" s="223">
        <f t="shared" ref="AC49" si="121">SUM(AC36:AC48)</f>
        <v>0</v>
      </c>
      <c r="AD49" s="462">
        <f t="shared" ref="AD49" si="122">SUM(AD36:AD48)</f>
        <v>0</v>
      </c>
      <c r="AE49" s="90">
        <f t="shared" si="98"/>
        <v>0</v>
      </c>
      <c r="AG49" s="91"/>
      <c r="AH49" s="231" t="s">
        <v>43</v>
      </c>
      <c r="AI49" s="223">
        <f>SUM(AI36:AI48)</f>
        <v>0</v>
      </c>
      <c r="AJ49" s="223">
        <f t="shared" ref="AJ49" si="123">SUM(AJ36:AJ48)</f>
        <v>0</v>
      </c>
      <c r="AK49" s="223">
        <f t="shared" ref="AK49" si="124">SUM(AK36:AK48)</f>
        <v>0</v>
      </c>
      <c r="AL49" s="223">
        <f t="shared" ref="AL49" si="125">SUM(AL36:AL48)</f>
        <v>0</v>
      </c>
      <c r="AM49" s="223">
        <f t="shared" ref="AM49" si="126">SUM(AM36:AM48)</f>
        <v>0</v>
      </c>
      <c r="AN49" s="223">
        <f t="shared" ref="AN49" si="127">SUM(AN36:AN48)</f>
        <v>0</v>
      </c>
      <c r="AO49" s="223">
        <f t="shared" ref="AO49" si="128">SUM(AO36:AO48)</f>
        <v>0</v>
      </c>
      <c r="AP49" s="223">
        <f t="shared" ref="AP49" si="129">SUM(AP36:AP48)</f>
        <v>0</v>
      </c>
      <c r="AQ49" s="223">
        <f t="shared" ref="AQ49" si="130">SUM(AQ36:AQ48)</f>
        <v>0</v>
      </c>
      <c r="AR49" s="223">
        <f t="shared" ref="AR49" si="131">SUM(AR36:AR48)</f>
        <v>0</v>
      </c>
      <c r="AS49" s="223">
        <f t="shared" ref="AS49" si="132">SUM(AS36:AS48)</f>
        <v>0</v>
      </c>
      <c r="AT49" s="462">
        <f t="shared" ref="AT49" si="133">SUM(AT36:AT48)</f>
        <v>0</v>
      </c>
      <c r="AU49" s="90">
        <f t="shared" si="99"/>
        <v>0</v>
      </c>
      <c r="AW49" s="91"/>
      <c r="AX49" s="231" t="s">
        <v>43</v>
      </c>
      <c r="AY49" s="223">
        <f>SUM(AY36:AY48)</f>
        <v>0</v>
      </c>
      <c r="AZ49" s="223">
        <f t="shared" ref="AZ49" si="134">SUM(AZ36:AZ48)</f>
        <v>0</v>
      </c>
      <c r="BA49" s="223">
        <f t="shared" ref="BA49" si="135">SUM(BA36:BA48)</f>
        <v>0</v>
      </c>
      <c r="BB49" s="223">
        <f t="shared" ref="BB49" si="136">SUM(BB36:BB48)</f>
        <v>0</v>
      </c>
      <c r="BC49" s="223">
        <f t="shared" ref="BC49" si="137">SUM(BC36:BC48)</f>
        <v>0</v>
      </c>
      <c r="BD49" s="223">
        <f t="shared" ref="BD49" si="138">SUM(BD36:BD48)</f>
        <v>0</v>
      </c>
      <c r="BE49" s="223">
        <f t="shared" ref="BE49" si="139">SUM(BE36:BE48)</f>
        <v>0</v>
      </c>
      <c r="BF49" s="223">
        <f t="shared" ref="BF49" si="140">SUM(BF36:BF48)</f>
        <v>0</v>
      </c>
      <c r="BG49" s="223">
        <f t="shared" ref="BG49" si="141">SUM(BG36:BG48)</f>
        <v>0</v>
      </c>
      <c r="BH49" s="223">
        <f t="shared" ref="BH49" si="142">SUM(BH36:BH48)</f>
        <v>0</v>
      </c>
      <c r="BI49" s="223">
        <f t="shared" ref="BI49" si="143">SUM(BI36:BI48)</f>
        <v>0</v>
      </c>
      <c r="BJ49" s="462">
        <f t="shared" ref="BJ49" si="144">SUM(BJ36:BJ48)</f>
        <v>0</v>
      </c>
      <c r="BK49" s="90">
        <f t="shared" si="100"/>
        <v>0</v>
      </c>
    </row>
    <row r="50" spans="1:64" ht="21.6" thickBot="1" x14ac:dyDescent="0.45">
      <c r="A50" s="93"/>
      <c r="Q50" s="93"/>
      <c r="AG50" s="93"/>
      <c r="AW50" s="93"/>
    </row>
    <row r="51" spans="1:64" ht="21.6" thickBot="1" x14ac:dyDescent="0.45">
      <c r="A51" s="93"/>
      <c r="B51" s="218" t="s">
        <v>36</v>
      </c>
      <c r="C51" s="219">
        <f t="shared" ref="C51:N51" si="145">C$3</f>
        <v>44927</v>
      </c>
      <c r="D51" s="219">
        <f t="shared" si="145"/>
        <v>44958</v>
      </c>
      <c r="E51" s="219">
        <f t="shared" si="145"/>
        <v>44986</v>
      </c>
      <c r="F51" s="219">
        <f t="shared" si="145"/>
        <v>45017</v>
      </c>
      <c r="G51" s="219">
        <f t="shared" si="145"/>
        <v>45047</v>
      </c>
      <c r="H51" s="219">
        <f t="shared" si="145"/>
        <v>45078</v>
      </c>
      <c r="I51" s="219">
        <f t="shared" si="145"/>
        <v>45108</v>
      </c>
      <c r="J51" s="219">
        <f t="shared" si="145"/>
        <v>45139</v>
      </c>
      <c r="K51" s="219">
        <f t="shared" si="145"/>
        <v>45170</v>
      </c>
      <c r="L51" s="219">
        <f t="shared" si="145"/>
        <v>45200</v>
      </c>
      <c r="M51" s="219">
        <f t="shared" si="145"/>
        <v>45231</v>
      </c>
      <c r="N51" s="219" t="str">
        <f t="shared" si="145"/>
        <v>Dec-23 +</v>
      </c>
      <c r="O51" s="220" t="s">
        <v>34</v>
      </c>
      <c r="Q51" s="93"/>
      <c r="R51" s="218" t="s">
        <v>36</v>
      </c>
      <c r="S51" s="219">
        <f t="shared" ref="S51:AD51" si="146">S$3</f>
        <v>44927</v>
      </c>
      <c r="T51" s="219">
        <f t="shared" si="146"/>
        <v>44958</v>
      </c>
      <c r="U51" s="219">
        <f t="shared" si="146"/>
        <v>44986</v>
      </c>
      <c r="V51" s="219">
        <f t="shared" si="146"/>
        <v>45017</v>
      </c>
      <c r="W51" s="219">
        <f t="shared" si="146"/>
        <v>45047</v>
      </c>
      <c r="X51" s="219">
        <f t="shared" si="146"/>
        <v>45078</v>
      </c>
      <c r="Y51" s="219">
        <f t="shared" si="146"/>
        <v>45108</v>
      </c>
      <c r="Z51" s="219">
        <f t="shared" si="146"/>
        <v>45139</v>
      </c>
      <c r="AA51" s="219">
        <f t="shared" si="146"/>
        <v>45170</v>
      </c>
      <c r="AB51" s="219">
        <f t="shared" si="146"/>
        <v>45200</v>
      </c>
      <c r="AC51" s="219">
        <f t="shared" si="146"/>
        <v>45231</v>
      </c>
      <c r="AD51" s="219" t="str">
        <f t="shared" si="146"/>
        <v>Dec-23 +</v>
      </c>
      <c r="AE51" s="220" t="s">
        <v>34</v>
      </c>
      <c r="AG51" s="93"/>
      <c r="AH51" s="218" t="s">
        <v>36</v>
      </c>
      <c r="AI51" s="219">
        <f t="shared" ref="AI51:AT51" si="147">AI$3</f>
        <v>44927</v>
      </c>
      <c r="AJ51" s="219">
        <f t="shared" si="147"/>
        <v>44958</v>
      </c>
      <c r="AK51" s="219">
        <f t="shared" si="147"/>
        <v>44986</v>
      </c>
      <c r="AL51" s="219">
        <f t="shared" si="147"/>
        <v>45017</v>
      </c>
      <c r="AM51" s="219">
        <f t="shared" si="147"/>
        <v>45047</v>
      </c>
      <c r="AN51" s="219">
        <f t="shared" si="147"/>
        <v>45078</v>
      </c>
      <c r="AO51" s="219">
        <f t="shared" si="147"/>
        <v>45108</v>
      </c>
      <c r="AP51" s="219">
        <f t="shared" si="147"/>
        <v>45139</v>
      </c>
      <c r="AQ51" s="219">
        <f t="shared" si="147"/>
        <v>45170</v>
      </c>
      <c r="AR51" s="219">
        <f t="shared" si="147"/>
        <v>45200</v>
      </c>
      <c r="AS51" s="219">
        <f t="shared" si="147"/>
        <v>45231</v>
      </c>
      <c r="AT51" s="219" t="str">
        <f t="shared" si="147"/>
        <v>Dec-23 +</v>
      </c>
      <c r="AU51" s="220" t="s">
        <v>34</v>
      </c>
      <c r="AW51" s="93"/>
      <c r="AX51" s="218" t="s">
        <v>36</v>
      </c>
      <c r="AY51" s="219">
        <f t="shared" ref="AY51:BJ51" si="148">AY$3</f>
        <v>44927</v>
      </c>
      <c r="AZ51" s="219">
        <f t="shared" si="148"/>
        <v>44958</v>
      </c>
      <c r="BA51" s="219">
        <f t="shared" si="148"/>
        <v>44986</v>
      </c>
      <c r="BB51" s="219">
        <f t="shared" si="148"/>
        <v>45017</v>
      </c>
      <c r="BC51" s="219">
        <f t="shared" si="148"/>
        <v>45047</v>
      </c>
      <c r="BD51" s="219">
        <f t="shared" si="148"/>
        <v>45078</v>
      </c>
      <c r="BE51" s="219">
        <f t="shared" si="148"/>
        <v>45108</v>
      </c>
      <c r="BF51" s="219">
        <f t="shared" si="148"/>
        <v>45139</v>
      </c>
      <c r="BG51" s="219">
        <f t="shared" si="148"/>
        <v>45170</v>
      </c>
      <c r="BH51" s="219">
        <f t="shared" si="148"/>
        <v>45200</v>
      </c>
      <c r="BI51" s="219">
        <f t="shared" si="148"/>
        <v>45231</v>
      </c>
      <c r="BJ51" s="219" t="str">
        <f t="shared" si="148"/>
        <v>Dec-23 +</v>
      </c>
      <c r="BK51" s="220" t="s">
        <v>34</v>
      </c>
    </row>
    <row r="52" spans="1:64" ht="15" customHeight="1" x14ac:dyDescent="0.3">
      <c r="A52" s="521" t="s">
        <v>67</v>
      </c>
      <c r="B52" s="230" t="s">
        <v>62</v>
      </c>
      <c r="C52" s="3"/>
      <c r="D52" s="3"/>
      <c r="E52" s="3"/>
      <c r="F52" s="3"/>
      <c r="G52" s="3"/>
      <c r="H52" s="3"/>
      <c r="I52" s="3"/>
      <c r="J52" s="3"/>
      <c r="K52" s="3"/>
      <c r="L52" s="3"/>
      <c r="M52" s="3"/>
      <c r="N52" s="110"/>
      <c r="O52" s="87">
        <f t="shared" ref="O52:O65" si="149">SUM(C52:N52)</f>
        <v>0</v>
      </c>
      <c r="Q52" s="521" t="s">
        <v>67</v>
      </c>
      <c r="R52" s="230" t="s">
        <v>62</v>
      </c>
      <c r="S52" s="3"/>
      <c r="T52" s="3"/>
      <c r="U52" s="3">
        <v>220612.2042467421</v>
      </c>
      <c r="V52" s="3"/>
      <c r="W52" s="3"/>
      <c r="X52" s="3"/>
      <c r="Y52" s="3"/>
      <c r="Z52" s="3">
        <v>187934.33154115605</v>
      </c>
      <c r="AA52" s="3"/>
      <c r="AB52" s="3"/>
      <c r="AC52" s="3"/>
      <c r="AD52" s="110">
        <v>76809.997937192704</v>
      </c>
      <c r="AE52" s="87">
        <f t="shared" ref="AE52:AE65" si="150">SUM(S52:AD52)</f>
        <v>485356.53372509079</v>
      </c>
      <c r="AG52" s="521" t="s">
        <v>67</v>
      </c>
      <c r="AH52" s="230" t="s">
        <v>62</v>
      </c>
      <c r="AI52" s="3"/>
      <c r="AJ52" s="3">
        <v>480496.55495509953</v>
      </c>
      <c r="AK52" s="3">
        <v>102148.49237422949</v>
      </c>
      <c r="AL52" s="3"/>
      <c r="AM52" s="3"/>
      <c r="AN52" s="3"/>
      <c r="AO52" s="3"/>
      <c r="AP52" s="3"/>
      <c r="AQ52" s="3"/>
      <c r="AR52" s="3"/>
      <c r="AS52" s="3"/>
      <c r="AT52" s="110">
        <v>479275.13694783859</v>
      </c>
      <c r="AU52" s="87">
        <f t="shared" ref="AU52:AU65" si="151">SUM(AI52:AT52)</f>
        <v>1061920.1842771675</v>
      </c>
      <c r="AW52" s="521" t="s">
        <v>67</v>
      </c>
      <c r="AX52" s="230" t="s">
        <v>62</v>
      </c>
      <c r="AY52" s="3"/>
      <c r="AZ52" s="3"/>
      <c r="BA52" s="3"/>
      <c r="BB52" s="3"/>
      <c r="BC52" s="3"/>
      <c r="BD52" s="3"/>
      <c r="BE52" s="3"/>
      <c r="BF52" s="3"/>
      <c r="BG52" s="3"/>
      <c r="BH52" s="3"/>
      <c r="BI52" s="3"/>
      <c r="BJ52" s="110"/>
      <c r="BK52" s="87">
        <f t="shared" ref="BK52:BK65" si="152">SUM(AY52:BJ52)</f>
        <v>0</v>
      </c>
      <c r="BL52" s="227"/>
    </row>
    <row r="53" spans="1:64" x14ac:dyDescent="0.3">
      <c r="A53" s="522"/>
      <c r="B53" s="230" t="s">
        <v>61</v>
      </c>
      <c r="C53" s="3"/>
      <c r="D53" s="3"/>
      <c r="E53" s="3"/>
      <c r="F53" s="3"/>
      <c r="G53" s="3"/>
      <c r="H53" s="3"/>
      <c r="I53" s="3"/>
      <c r="J53" s="3"/>
      <c r="K53" s="3"/>
      <c r="L53" s="3"/>
      <c r="M53" s="3"/>
      <c r="N53" s="110"/>
      <c r="O53" s="87">
        <f t="shared" si="149"/>
        <v>0</v>
      </c>
      <c r="Q53" s="522"/>
      <c r="R53" s="230" t="s">
        <v>61</v>
      </c>
      <c r="S53" s="3"/>
      <c r="T53" s="3"/>
      <c r="U53" s="3"/>
      <c r="V53" s="3"/>
      <c r="W53" s="3"/>
      <c r="X53" s="3"/>
      <c r="Y53" s="3"/>
      <c r="Z53" s="3"/>
      <c r="AA53" s="3"/>
      <c r="AB53" s="3"/>
      <c r="AC53" s="3"/>
      <c r="AD53" s="110"/>
      <c r="AE53" s="87">
        <f t="shared" si="150"/>
        <v>0</v>
      </c>
      <c r="AG53" s="522"/>
      <c r="AH53" s="230" t="s">
        <v>61</v>
      </c>
      <c r="AI53" s="3"/>
      <c r="AJ53" s="3"/>
      <c r="AK53" s="3"/>
      <c r="AL53" s="3"/>
      <c r="AM53" s="3"/>
      <c r="AN53" s="3"/>
      <c r="AO53" s="3"/>
      <c r="AP53" s="3"/>
      <c r="AQ53" s="3"/>
      <c r="AR53" s="3"/>
      <c r="AS53" s="3"/>
      <c r="AT53" s="110"/>
      <c r="AU53" s="87">
        <f t="shared" si="151"/>
        <v>0</v>
      </c>
      <c r="AW53" s="522"/>
      <c r="AX53" s="230" t="s">
        <v>61</v>
      </c>
      <c r="AY53" s="3"/>
      <c r="AZ53" s="3"/>
      <c r="BA53" s="3"/>
      <c r="BB53" s="3"/>
      <c r="BC53" s="3"/>
      <c r="BD53" s="3"/>
      <c r="BE53" s="3"/>
      <c r="BF53" s="3"/>
      <c r="BG53" s="3"/>
      <c r="BH53" s="3"/>
      <c r="BI53" s="3"/>
      <c r="BJ53" s="110"/>
      <c r="BK53" s="87">
        <f t="shared" si="152"/>
        <v>0</v>
      </c>
    </row>
    <row r="54" spans="1:64" x14ac:dyDescent="0.3">
      <c r="A54" s="522"/>
      <c r="B54" s="230" t="s">
        <v>60</v>
      </c>
      <c r="C54" s="3"/>
      <c r="D54" s="3"/>
      <c r="E54" s="3"/>
      <c r="F54" s="3"/>
      <c r="G54" s="3"/>
      <c r="H54" s="3"/>
      <c r="I54" s="3"/>
      <c r="J54" s="3"/>
      <c r="K54" s="3"/>
      <c r="L54" s="3"/>
      <c r="M54" s="3"/>
      <c r="N54" s="110"/>
      <c r="O54" s="87">
        <f t="shared" si="149"/>
        <v>0</v>
      </c>
      <c r="Q54" s="522"/>
      <c r="R54" s="230" t="s">
        <v>60</v>
      </c>
      <c r="S54" s="3"/>
      <c r="T54" s="3"/>
      <c r="U54" s="3"/>
      <c r="V54" s="3"/>
      <c r="W54" s="3"/>
      <c r="X54" s="3"/>
      <c r="Y54" s="3"/>
      <c r="Z54" s="3"/>
      <c r="AA54" s="3"/>
      <c r="AB54" s="3"/>
      <c r="AC54" s="3"/>
      <c r="AD54" s="110"/>
      <c r="AE54" s="87">
        <f t="shared" si="150"/>
        <v>0</v>
      </c>
      <c r="AG54" s="522"/>
      <c r="AH54" s="230" t="s">
        <v>60</v>
      </c>
      <c r="AI54" s="3"/>
      <c r="AJ54" s="3"/>
      <c r="AK54" s="3"/>
      <c r="AL54" s="3"/>
      <c r="AM54" s="3"/>
      <c r="AN54" s="3"/>
      <c r="AO54" s="3"/>
      <c r="AP54" s="3"/>
      <c r="AQ54" s="3"/>
      <c r="AR54" s="3"/>
      <c r="AS54" s="3"/>
      <c r="AT54" s="110"/>
      <c r="AU54" s="87">
        <f t="shared" si="151"/>
        <v>0</v>
      </c>
      <c r="AW54" s="522"/>
      <c r="AX54" s="230" t="s">
        <v>60</v>
      </c>
      <c r="AY54" s="3"/>
      <c r="AZ54" s="3"/>
      <c r="BA54" s="3"/>
      <c r="BB54" s="3"/>
      <c r="BC54" s="3"/>
      <c r="BD54" s="3"/>
      <c r="BE54" s="3"/>
      <c r="BF54" s="3"/>
      <c r="BG54" s="3"/>
      <c r="BH54" s="3"/>
      <c r="BI54" s="3"/>
      <c r="BJ54" s="110"/>
      <c r="BK54" s="87">
        <f t="shared" si="152"/>
        <v>0</v>
      </c>
    </row>
    <row r="55" spans="1:64" x14ac:dyDescent="0.3">
      <c r="A55" s="522"/>
      <c r="B55" s="230" t="s">
        <v>59</v>
      </c>
      <c r="C55" s="3"/>
      <c r="D55" s="3"/>
      <c r="E55" s="3"/>
      <c r="F55" s="3"/>
      <c r="G55" s="3"/>
      <c r="H55" s="3"/>
      <c r="I55" s="3"/>
      <c r="J55" s="3"/>
      <c r="K55" s="3"/>
      <c r="L55" s="3"/>
      <c r="M55" s="3"/>
      <c r="N55" s="110"/>
      <c r="O55" s="87">
        <f t="shared" si="149"/>
        <v>0</v>
      </c>
      <c r="Q55" s="522"/>
      <c r="R55" s="230" t="s">
        <v>59</v>
      </c>
      <c r="S55" s="3"/>
      <c r="T55" s="3"/>
      <c r="U55" s="3"/>
      <c r="V55" s="3"/>
      <c r="W55" s="3"/>
      <c r="X55" s="3"/>
      <c r="Y55" s="3"/>
      <c r="Z55" s="3"/>
      <c r="AA55" s="3"/>
      <c r="AB55" s="3"/>
      <c r="AC55" s="3"/>
      <c r="AD55" s="110"/>
      <c r="AE55" s="87">
        <f t="shared" si="150"/>
        <v>0</v>
      </c>
      <c r="AG55" s="522"/>
      <c r="AH55" s="230" t="s">
        <v>59</v>
      </c>
      <c r="AI55" s="3"/>
      <c r="AJ55" s="3"/>
      <c r="AK55" s="3"/>
      <c r="AL55" s="3"/>
      <c r="AM55" s="3"/>
      <c r="AN55" s="3"/>
      <c r="AO55" s="3"/>
      <c r="AP55" s="3"/>
      <c r="AQ55" s="3"/>
      <c r="AR55" s="3"/>
      <c r="AS55" s="3"/>
      <c r="AT55" s="110"/>
      <c r="AU55" s="87">
        <f t="shared" si="151"/>
        <v>0</v>
      </c>
      <c r="AW55" s="522"/>
      <c r="AX55" s="230" t="s">
        <v>59</v>
      </c>
      <c r="AY55" s="3"/>
      <c r="AZ55" s="3"/>
      <c r="BA55" s="3"/>
      <c r="BB55" s="3"/>
      <c r="BC55" s="3"/>
      <c r="BD55" s="3"/>
      <c r="BE55" s="3"/>
      <c r="BF55" s="3"/>
      <c r="BG55" s="3"/>
      <c r="BH55" s="3"/>
      <c r="BI55" s="3"/>
      <c r="BJ55" s="110">
        <v>718505.07198486861</v>
      </c>
      <c r="BK55" s="87">
        <f t="shared" si="152"/>
        <v>718505.07198486861</v>
      </c>
    </row>
    <row r="56" spans="1:64" x14ac:dyDescent="0.3">
      <c r="A56" s="522"/>
      <c r="B56" s="230" t="s">
        <v>58</v>
      </c>
      <c r="C56" s="3"/>
      <c r="D56" s="3"/>
      <c r="E56" s="3"/>
      <c r="F56" s="3"/>
      <c r="G56" s="3"/>
      <c r="H56" s="3"/>
      <c r="I56" s="3"/>
      <c r="J56" s="3"/>
      <c r="K56" s="3"/>
      <c r="L56" s="3"/>
      <c r="M56" s="3"/>
      <c r="N56" s="110"/>
      <c r="O56" s="87">
        <f t="shared" si="149"/>
        <v>0</v>
      </c>
      <c r="Q56" s="522"/>
      <c r="R56" s="230" t="s">
        <v>58</v>
      </c>
      <c r="S56" s="3"/>
      <c r="T56" s="3"/>
      <c r="U56" s="3"/>
      <c r="V56" s="3"/>
      <c r="W56" s="3"/>
      <c r="X56" s="3"/>
      <c r="Y56" s="3"/>
      <c r="Z56" s="3"/>
      <c r="AA56" s="3"/>
      <c r="AB56" s="3"/>
      <c r="AC56" s="3"/>
      <c r="AD56" s="110"/>
      <c r="AE56" s="87">
        <f t="shared" si="150"/>
        <v>0</v>
      </c>
      <c r="AG56" s="522"/>
      <c r="AH56" s="230" t="s">
        <v>58</v>
      </c>
      <c r="AI56" s="3"/>
      <c r="AJ56" s="3"/>
      <c r="AK56" s="3"/>
      <c r="AL56" s="3"/>
      <c r="AM56" s="3"/>
      <c r="AN56" s="3"/>
      <c r="AO56" s="3"/>
      <c r="AP56" s="3"/>
      <c r="AQ56" s="3"/>
      <c r="AR56" s="3"/>
      <c r="AS56" s="3"/>
      <c r="AT56" s="110"/>
      <c r="AU56" s="87">
        <f t="shared" si="151"/>
        <v>0</v>
      </c>
      <c r="AW56" s="522"/>
      <c r="AX56" s="230" t="s">
        <v>58</v>
      </c>
      <c r="AY56" s="3"/>
      <c r="AZ56" s="3"/>
      <c r="BA56" s="3"/>
      <c r="BB56" s="3"/>
      <c r="BC56" s="3"/>
      <c r="BD56" s="3"/>
      <c r="BE56" s="3"/>
      <c r="BF56" s="3"/>
      <c r="BG56" s="3"/>
      <c r="BH56" s="3"/>
      <c r="BI56" s="3"/>
      <c r="BJ56" s="110"/>
      <c r="BK56" s="87">
        <f t="shared" si="152"/>
        <v>0</v>
      </c>
    </row>
    <row r="57" spans="1:64" x14ac:dyDescent="0.3">
      <c r="A57" s="522"/>
      <c r="B57" s="230" t="s">
        <v>57</v>
      </c>
      <c r="C57" s="3"/>
      <c r="D57" s="3"/>
      <c r="E57" s="3"/>
      <c r="F57" s="3"/>
      <c r="G57" s="3"/>
      <c r="H57" s="3"/>
      <c r="I57" s="3"/>
      <c r="J57" s="3"/>
      <c r="K57" s="3"/>
      <c r="L57" s="3"/>
      <c r="M57" s="3"/>
      <c r="N57" s="110"/>
      <c r="O57" s="87">
        <f t="shared" si="149"/>
        <v>0</v>
      </c>
      <c r="Q57" s="522"/>
      <c r="R57" s="230" t="s">
        <v>57</v>
      </c>
      <c r="S57" s="3"/>
      <c r="T57" s="3"/>
      <c r="U57" s="3"/>
      <c r="V57" s="3"/>
      <c r="W57" s="3"/>
      <c r="X57" s="3"/>
      <c r="Y57" s="3"/>
      <c r="Z57" s="3"/>
      <c r="AA57" s="3"/>
      <c r="AB57" s="3"/>
      <c r="AC57" s="3"/>
      <c r="AD57" s="110"/>
      <c r="AE57" s="87">
        <f t="shared" si="150"/>
        <v>0</v>
      </c>
      <c r="AG57" s="522"/>
      <c r="AH57" s="230" t="s">
        <v>57</v>
      </c>
      <c r="AI57" s="3"/>
      <c r="AJ57" s="3"/>
      <c r="AK57" s="3"/>
      <c r="AL57" s="3"/>
      <c r="AM57" s="3"/>
      <c r="AN57" s="3"/>
      <c r="AO57" s="3"/>
      <c r="AP57" s="3"/>
      <c r="AQ57" s="3"/>
      <c r="AR57" s="3"/>
      <c r="AS57" s="3"/>
      <c r="AT57" s="110"/>
      <c r="AU57" s="87">
        <f t="shared" si="151"/>
        <v>0</v>
      </c>
      <c r="AW57" s="522"/>
      <c r="AX57" s="230" t="s">
        <v>57</v>
      </c>
      <c r="AY57" s="3"/>
      <c r="AZ57" s="3"/>
      <c r="BA57" s="3"/>
      <c r="BB57" s="3"/>
      <c r="BC57" s="3"/>
      <c r="BD57" s="3"/>
      <c r="BE57" s="3"/>
      <c r="BF57" s="3"/>
      <c r="BG57" s="3"/>
      <c r="BH57" s="3"/>
      <c r="BI57" s="3"/>
      <c r="BJ57" s="110"/>
      <c r="BK57" s="87">
        <f t="shared" si="152"/>
        <v>0</v>
      </c>
    </row>
    <row r="58" spans="1:64" x14ac:dyDescent="0.3">
      <c r="A58" s="522"/>
      <c r="B58" s="230" t="s">
        <v>56</v>
      </c>
      <c r="C58" s="3"/>
      <c r="D58" s="3"/>
      <c r="E58" s="3"/>
      <c r="F58" s="3"/>
      <c r="G58" s="3"/>
      <c r="H58" s="3"/>
      <c r="I58" s="3"/>
      <c r="J58" s="3"/>
      <c r="K58" s="3"/>
      <c r="L58" s="3"/>
      <c r="M58" s="3"/>
      <c r="N58" s="110"/>
      <c r="O58" s="87">
        <f t="shared" si="149"/>
        <v>0</v>
      </c>
      <c r="Q58" s="522"/>
      <c r="R58" s="230" t="s">
        <v>56</v>
      </c>
      <c r="S58" s="3"/>
      <c r="T58" s="3"/>
      <c r="U58" s="3"/>
      <c r="V58" s="3"/>
      <c r="W58" s="3"/>
      <c r="X58" s="3"/>
      <c r="Y58" s="3"/>
      <c r="Z58" s="3"/>
      <c r="AA58" s="3"/>
      <c r="AB58" s="3"/>
      <c r="AC58" s="3"/>
      <c r="AD58" s="110">
        <v>187472.84108048381</v>
      </c>
      <c r="AE58" s="87">
        <f t="shared" si="150"/>
        <v>187472.84108048381</v>
      </c>
      <c r="AG58" s="522"/>
      <c r="AH58" s="230" t="s">
        <v>56</v>
      </c>
      <c r="AI58" s="3"/>
      <c r="AJ58" s="3"/>
      <c r="AK58" s="3"/>
      <c r="AL58" s="3"/>
      <c r="AM58" s="3"/>
      <c r="AN58" s="3"/>
      <c r="AO58" s="3"/>
      <c r="AP58" s="3"/>
      <c r="AQ58" s="3"/>
      <c r="AR58" s="3"/>
      <c r="AS58" s="3"/>
      <c r="AT58" s="110">
        <v>403077.82441881887</v>
      </c>
      <c r="AU58" s="87">
        <f t="shared" si="151"/>
        <v>403077.82441881887</v>
      </c>
      <c r="AW58" s="522"/>
      <c r="AX58" s="230" t="s">
        <v>56</v>
      </c>
      <c r="AY58" s="3"/>
      <c r="AZ58" s="3"/>
      <c r="BA58" s="3"/>
      <c r="BB58" s="3"/>
      <c r="BC58" s="3"/>
      <c r="BD58" s="3"/>
      <c r="BE58" s="3"/>
      <c r="BF58" s="3"/>
      <c r="BG58" s="3"/>
      <c r="BH58" s="3"/>
      <c r="BI58" s="3"/>
      <c r="BJ58" s="110">
        <v>254054.94551027313</v>
      </c>
      <c r="BK58" s="87">
        <f t="shared" si="152"/>
        <v>254054.94551027313</v>
      </c>
    </row>
    <row r="59" spans="1:64" x14ac:dyDescent="0.3">
      <c r="A59" s="522"/>
      <c r="B59" s="230" t="s">
        <v>55</v>
      </c>
      <c r="C59" s="3"/>
      <c r="D59" s="3"/>
      <c r="E59" s="3"/>
      <c r="F59" s="3"/>
      <c r="G59" s="3"/>
      <c r="H59" s="3"/>
      <c r="I59" s="3"/>
      <c r="J59" s="3"/>
      <c r="K59" s="3"/>
      <c r="L59" s="3"/>
      <c r="M59" s="3"/>
      <c r="N59" s="110"/>
      <c r="O59" s="87">
        <f t="shared" si="149"/>
        <v>0</v>
      </c>
      <c r="Q59" s="522"/>
      <c r="R59" s="230" t="s">
        <v>55</v>
      </c>
      <c r="S59" s="3"/>
      <c r="T59" s="3"/>
      <c r="U59" s="3"/>
      <c r="V59" s="3"/>
      <c r="W59" s="3"/>
      <c r="X59" s="3"/>
      <c r="Y59" s="3"/>
      <c r="Z59" s="3"/>
      <c r="AA59" s="3"/>
      <c r="AB59" s="3"/>
      <c r="AC59" s="3"/>
      <c r="AD59" s="110"/>
      <c r="AE59" s="87">
        <f t="shared" si="150"/>
        <v>0</v>
      </c>
      <c r="AG59" s="522"/>
      <c r="AH59" s="230" t="s">
        <v>55</v>
      </c>
      <c r="AI59" s="3"/>
      <c r="AJ59" s="3"/>
      <c r="AK59" s="3"/>
      <c r="AL59" s="3"/>
      <c r="AM59" s="3"/>
      <c r="AN59" s="3"/>
      <c r="AO59" s="3"/>
      <c r="AP59" s="3"/>
      <c r="AQ59" s="3"/>
      <c r="AR59" s="3"/>
      <c r="AS59" s="3"/>
      <c r="AT59" s="110"/>
      <c r="AU59" s="87">
        <f t="shared" si="151"/>
        <v>0</v>
      </c>
      <c r="AW59" s="522"/>
      <c r="AX59" s="230" t="s">
        <v>55</v>
      </c>
      <c r="AY59" s="3"/>
      <c r="AZ59" s="3"/>
      <c r="BA59" s="3"/>
      <c r="BB59" s="3"/>
      <c r="BC59" s="3"/>
      <c r="BD59" s="3"/>
      <c r="BE59" s="3"/>
      <c r="BF59" s="3"/>
      <c r="BG59" s="3"/>
      <c r="BH59" s="3"/>
      <c r="BI59" s="3"/>
      <c r="BJ59" s="110"/>
      <c r="BK59" s="87">
        <f t="shared" si="152"/>
        <v>0</v>
      </c>
    </row>
    <row r="60" spans="1:64" x14ac:dyDescent="0.3">
      <c r="A60" s="522"/>
      <c r="B60" s="230" t="s">
        <v>54</v>
      </c>
      <c r="C60" s="3"/>
      <c r="D60" s="3"/>
      <c r="E60" s="3"/>
      <c r="F60" s="3"/>
      <c r="G60" s="3"/>
      <c r="H60" s="3"/>
      <c r="I60" s="3"/>
      <c r="J60" s="3"/>
      <c r="K60" s="3"/>
      <c r="L60" s="3"/>
      <c r="M60" s="3"/>
      <c r="N60" s="110"/>
      <c r="O60" s="87">
        <f t="shared" si="149"/>
        <v>0</v>
      </c>
      <c r="Q60" s="522"/>
      <c r="R60" s="230" t="s">
        <v>54</v>
      </c>
      <c r="S60" s="3"/>
      <c r="T60" s="3"/>
      <c r="U60" s="3"/>
      <c r="V60" s="3"/>
      <c r="W60" s="3"/>
      <c r="X60" s="3"/>
      <c r="Y60" s="3"/>
      <c r="Z60" s="3"/>
      <c r="AA60" s="3"/>
      <c r="AB60" s="3"/>
      <c r="AC60" s="3"/>
      <c r="AD60" s="110"/>
      <c r="AE60" s="87">
        <f t="shared" si="150"/>
        <v>0</v>
      </c>
      <c r="AG60" s="522"/>
      <c r="AH60" s="230" t="s">
        <v>54</v>
      </c>
      <c r="AI60" s="3"/>
      <c r="AJ60" s="3"/>
      <c r="AK60" s="3"/>
      <c r="AL60" s="3"/>
      <c r="AM60" s="3"/>
      <c r="AN60" s="3"/>
      <c r="AO60" s="3"/>
      <c r="AP60" s="3"/>
      <c r="AQ60" s="3"/>
      <c r="AR60" s="3"/>
      <c r="AS60" s="3"/>
      <c r="AT60" s="110"/>
      <c r="AU60" s="87">
        <f t="shared" si="151"/>
        <v>0</v>
      </c>
      <c r="AW60" s="522"/>
      <c r="AX60" s="230" t="s">
        <v>54</v>
      </c>
      <c r="AY60" s="3"/>
      <c r="AZ60" s="3"/>
      <c r="BA60" s="3"/>
      <c r="BB60" s="3"/>
      <c r="BC60" s="3"/>
      <c r="BD60" s="3"/>
      <c r="BE60" s="3"/>
      <c r="BF60" s="3"/>
      <c r="BG60" s="3"/>
      <c r="BH60" s="3"/>
      <c r="BI60" s="3"/>
      <c r="BJ60" s="110"/>
      <c r="BK60" s="87">
        <f t="shared" si="152"/>
        <v>0</v>
      </c>
    </row>
    <row r="61" spans="1:64" x14ac:dyDescent="0.3">
      <c r="A61" s="522"/>
      <c r="B61" s="230" t="s">
        <v>53</v>
      </c>
      <c r="C61" s="3"/>
      <c r="D61" s="3"/>
      <c r="E61" s="3"/>
      <c r="F61" s="3"/>
      <c r="G61" s="3"/>
      <c r="H61" s="3"/>
      <c r="I61" s="3"/>
      <c r="J61" s="3"/>
      <c r="K61" s="3"/>
      <c r="L61" s="3"/>
      <c r="M61" s="3"/>
      <c r="N61" s="110"/>
      <c r="O61" s="87">
        <f t="shared" si="149"/>
        <v>0</v>
      </c>
      <c r="Q61" s="522"/>
      <c r="R61" s="230" t="s">
        <v>53</v>
      </c>
      <c r="S61" s="3"/>
      <c r="T61" s="3"/>
      <c r="U61" s="3"/>
      <c r="V61" s="3"/>
      <c r="W61" s="3"/>
      <c r="X61" s="3"/>
      <c r="Y61" s="3"/>
      <c r="Z61" s="3"/>
      <c r="AA61" s="3"/>
      <c r="AB61" s="3"/>
      <c r="AC61" s="3"/>
      <c r="AD61" s="110"/>
      <c r="AE61" s="87">
        <f t="shared" si="150"/>
        <v>0</v>
      </c>
      <c r="AG61" s="522"/>
      <c r="AH61" s="230" t="s">
        <v>53</v>
      </c>
      <c r="AI61" s="3"/>
      <c r="AJ61" s="3"/>
      <c r="AK61" s="3"/>
      <c r="AL61" s="3"/>
      <c r="AM61" s="3"/>
      <c r="AN61" s="3"/>
      <c r="AO61" s="3"/>
      <c r="AP61" s="3"/>
      <c r="AQ61" s="3"/>
      <c r="AR61" s="3"/>
      <c r="AS61" s="3"/>
      <c r="AT61" s="110"/>
      <c r="AU61" s="87">
        <f t="shared" si="151"/>
        <v>0</v>
      </c>
      <c r="AW61" s="522"/>
      <c r="AX61" s="230" t="s">
        <v>53</v>
      </c>
      <c r="AY61" s="3"/>
      <c r="AZ61" s="3"/>
      <c r="BA61" s="3"/>
      <c r="BB61" s="3"/>
      <c r="BC61" s="3"/>
      <c r="BD61" s="3"/>
      <c r="BE61" s="3"/>
      <c r="BF61" s="3"/>
      <c r="BG61" s="3"/>
      <c r="BH61" s="3"/>
      <c r="BI61" s="3"/>
      <c r="BJ61" s="110"/>
      <c r="BK61" s="87">
        <f t="shared" si="152"/>
        <v>0</v>
      </c>
    </row>
    <row r="62" spans="1:64" x14ac:dyDescent="0.3">
      <c r="A62" s="522"/>
      <c r="B62" s="230" t="s">
        <v>52</v>
      </c>
      <c r="C62" s="3"/>
      <c r="D62" s="3"/>
      <c r="E62" s="3"/>
      <c r="F62" s="3"/>
      <c r="G62" s="3"/>
      <c r="H62" s="3"/>
      <c r="I62" s="3"/>
      <c r="J62" s="3"/>
      <c r="K62" s="3"/>
      <c r="L62" s="3"/>
      <c r="M62" s="3"/>
      <c r="N62" s="110"/>
      <c r="O62" s="87">
        <f t="shared" si="149"/>
        <v>0</v>
      </c>
      <c r="Q62" s="522"/>
      <c r="R62" s="230" t="s">
        <v>52</v>
      </c>
      <c r="S62" s="3"/>
      <c r="T62" s="3"/>
      <c r="U62" s="3"/>
      <c r="V62" s="3"/>
      <c r="W62" s="3"/>
      <c r="X62" s="3"/>
      <c r="Y62" s="3"/>
      <c r="Z62" s="3"/>
      <c r="AA62" s="3"/>
      <c r="AB62" s="3"/>
      <c r="AC62" s="3"/>
      <c r="AD62" s="110"/>
      <c r="AE62" s="87">
        <f t="shared" si="150"/>
        <v>0</v>
      </c>
      <c r="AG62" s="522"/>
      <c r="AH62" s="230" t="s">
        <v>52</v>
      </c>
      <c r="AI62" s="3"/>
      <c r="AJ62" s="3"/>
      <c r="AK62" s="3"/>
      <c r="AL62" s="3"/>
      <c r="AM62" s="3"/>
      <c r="AN62" s="3"/>
      <c r="AO62" s="3"/>
      <c r="AP62" s="3"/>
      <c r="AQ62" s="3"/>
      <c r="AR62" s="3"/>
      <c r="AS62" s="3"/>
      <c r="AT62" s="110"/>
      <c r="AU62" s="87">
        <f t="shared" si="151"/>
        <v>0</v>
      </c>
      <c r="AW62" s="522"/>
      <c r="AX62" s="230" t="s">
        <v>52</v>
      </c>
      <c r="AY62" s="3"/>
      <c r="AZ62" s="3"/>
      <c r="BA62" s="3"/>
      <c r="BB62" s="3"/>
      <c r="BC62" s="3"/>
      <c r="BD62" s="3"/>
      <c r="BE62" s="3"/>
      <c r="BF62" s="3"/>
      <c r="BG62" s="3"/>
      <c r="BH62" s="3"/>
      <c r="BI62" s="3"/>
      <c r="BJ62" s="110"/>
      <c r="BK62" s="87">
        <f t="shared" si="152"/>
        <v>0</v>
      </c>
    </row>
    <row r="63" spans="1:64" x14ac:dyDescent="0.3">
      <c r="A63" s="522"/>
      <c r="B63" s="230" t="s">
        <v>51</v>
      </c>
      <c r="C63" s="3"/>
      <c r="D63" s="3"/>
      <c r="E63" s="3"/>
      <c r="F63" s="3"/>
      <c r="G63" s="3"/>
      <c r="H63" s="3"/>
      <c r="I63" s="3"/>
      <c r="J63" s="3"/>
      <c r="K63" s="3"/>
      <c r="L63" s="3"/>
      <c r="M63" s="3"/>
      <c r="N63" s="110"/>
      <c r="O63" s="87">
        <f t="shared" si="149"/>
        <v>0</v>
      </c>
      <c r="Q63" s="522"/>
      <c r="R63" s="230" t="s">
        <v>51</v>
      </c>
      <c r="S63" s="3"/>
      <c r="T63" s="3"/>
      <c r="U63" s="3"/>
      <c r="V63" s="3"/>
      <c r="W63" s="3"/>
      <c r="X63" s="3"/>
      <c r="Y63" s="3"/>
      <c r="Z63" s="3"/>
      <c r="AA63" s="3"/>
      <c r="AB63" s="3"/>
      <c r="AC63" s="3"/>
      <c r="AD63" s="110"/>
      <c r="AE63" s="87">
        <f t="shared" si="150"/>
        <v>0</v>
      </c>
      <c r="AG63" s="522"/>
      <c r="AH63" s="230" t="s">
        <v>51</v>
      </c>
      <c r="AI63" s="3"/>
      <c r="AJ63" s="3"/>
      <c r="AK63" s="3"/>
      <c r="AL63" s="3"/>
      <c r="AM63" s="3"/>
      <c r="AN63" s="3"/>
      <c r="AO63" s="3"/>
      <c r="AP63" s="3"/>
      <c r="AQ63" s="3"/>
      <c r="AR63" s="3"/>
      <c r="AS63" s="3"/>
      <c r="AT63" s="110"/>
      <c r="AU63" s="87">
        <f t="shared" si="151"/>
        <v>0</v>
      </c>
      <c r="AW63" s="522"/>
      <c r="AX63" s="230" t="s">
        <v>51</v>
      </c>
      <c r="AY63" s="3"/>
      <c r="AZ63" s="3"/>
      <c r="BA63" s="3"/>
      <c r="BB63" s="3"/>
      <c r="BC63" s="3"/>
      <c r="BD63" s="3"/>
      <c r="BE63" s="3"/>
      <c r="BF63" s="3"/>
      <c r="BG63" s="3"/>
      <c r="BH63" s="3"/>
      <c r="BI63" s="3"/>
      <c r="BJ63" s="110"/>
      <c r="BK63" s="87">
        <f t="shared" si="152"/>
        <v>0</v>
      </c>
    </row>
    <row r="64" spans="1:64" ht="15" thickBot="1" x14ac:dyDescent="0.35">
      <c r="A64" s="523"/>
      <c r="B64" s="230" t="s">
        <v>50</v>
      </c>
      <c r="C64" s="3"/>
      <c r="D64" s="3"/>
      <c r="E64" s="3"/>
      <c r="F64" s="3"/>
      <c r="G64" s="3"/>
      <c r="H64" s="3"/>
      <c r="I64" s="3"/>
      <c r="J64" s="3"/>
      <c r="K64" s="3"/>
      <c r="L64" s="3"/>
      <c r="M64" s="3"/>
      <c r="N64" s="110"/>
      <c r="O64" s="87">
        <f t="shared" si="149"/>
        <v>0</v>
      </c>
      <c r="Q64" s="523"/>
      <c r="R64" s="230" t="s">
        <v>50</v>
      </c>
      <c r="S64" s="3"/>
      <c r="T64" s="3"/>
      <c r="U64" s="3"/>
      <c r="V64" s="3"/>
      <c r="W64" s="3"/>
      <c r="X64" s="3"/>
      <c r="Y64" s="3"/>
      <c r="Z64" s="3"/>
      <c r="AA64" s="3"/>
      <c r="AB64" s="3"/>
      <c r="AC64" s="3"/>
      <c r="AD64" s="110"/>
      <c r="AE64" s="87">
        <f t="shared" si="150"/>
        <v>0</v>
      </c>
      <c r="AG64" s="523"/>
      <c r="AH64" s="230" t="s">
        <v>50</v>
      </c>
      <c r="AI64" s="3"/>
      <c r="AJ64" s="3"/>
      <c r="AK64" s="3"/>
      <c r="AL64" s="3"/>
      <c r="AM64" s="3"/>
      <c r="AN64" s="3"/>
      <c r="AO64" s="3"/>
      <c r="AP64" s="3"/>
      <c r="AQ64" s="3"/>
      <c r="AR64" s="3"/>
      <c r="AS64" s="3"/>
      <c r="AT64" s="110"/>
      <c r="AU64" s="87">
        <f t="shared" si="151"/>
        <v>0</v>
      </c>
      <c r="AW64" s="523"/>
      <c r="AX64" s="230" t="s">
        <v>50</v>
      </c>
      <c r="AY64" s="3"/>
      <c r="AZ64" s="3"/>
      <c r="BA64" s="3"/>
      <c r="BB64" s="3"/>
      <c r="BC64" s="3"/>
      <c r="BD64" s="3"/>
      <c r="BE64" s="3"/>
      <c r="BF64" s="3"/>
      <c r="BG64" s="3"/>
      <c r="BH64" s="3"/>
      <c r="BI64" s="3"/>
      <c r="BJ64" s="110"/>
      <c r="BK64" s="87">
        <f t="shared" si="152"/>
        <v>0</v>
      </c>
    </row>
    <row r="65" spans="1:64" ht="15" thickBot="1" x14ac:dyDescent="0.35">
      <c r="B65" s="231" t="s">
        <v>43</v>
      </c>
      <c r="C65" s="223">
        <f>SUM(C52:C64)</f>
        <v>0</v>
      </c>
      <c r="D65" s="223">
        <f t="shared" ref="D65" si="153">SUM(D52:D64)</f>
        <v>0</v>
      </c>
      <c r="E65" s="223">
        <f t="shared" ref="E65" si="154">SUM(E52:E64)</f>
        <v>0</v>
      </c>
      <c r="F65" s="223">
        <f t="shared" ref="F65" si="155">SUM(F52:F64)</f>
        <v>0</v>
      </c>
      <c r="G65" s="223">
        <f t="shared" ref="G65" si="156">SUM(G52:G64)</f>
        <v>0</v>
      </c>
      <c r="H65" s="223">
        <f t="shared" ref="H65" si="157">SUM(H52:H64)</f>
        <v>0</v>
      </c>
      <c r="I65" s="223">
        <f t="shared" ref="I65" si="158">SUM(I52:I64)</f>
        <v>0</v>
      </c>
      <c r="J65" s="223">
        <f t="shared" ref="J65" si="159">SUM(J52:J64)</f>
        <v>0</v>
      </c>
      <c r="K65" s="223">
        <f t="shared" ref="K65" si="160">SUM(K52:K64)</f>
        <v>0</v>
      </c>
      <c r="L65" s="223">
        <f t="shared" ref="L65" si="161">SUM(L52:L64)</f>
        <v>0</v>
      </c>
      <c r="M65" s="223">
        <f t="shared" ref="M65" si="162">SUM(M52:M64)</f>
        <v>0</v>
      </c>
      <c r="N65" s="462">
        <f t="shared" ref="N65" si="163">SUM(N52:N64)</f>
        <v>0</v>
      </c>
      <c r="O65" s="90">
        <f t="shared" si="149"/>
        <v>0</v>
      </c>
      <c r="Q65" s="91"/>
      <c r="R65" s="231" t="s">
        <v>43</v>
      </c>
      <c r="S65" s="223">
        <f>SUM(S52:S64)</f>
        <v>0</v>
      </c>
      <c r="T65" s="223">
        <f t="shared" ref="T65" si="164">SUM(T52:T64)</f>
        <v>0</v>
      </c>
      <c r="U65" s="223">
        <f t="shared" ref="U65" si="165">SUM(U52:U64)</f>
        <v>220612.2042467421</v>
      </c>
      <c r="V65" s="223">
        <f t="shared" ref="V65" si="166">SUM(V52:V64)</f>
        <v>0</v>
      </c>
      <c r="W65" s="223">
        <f t="shared" ref="W65" si="167">SUM(W52:W64)</f>
        <v>0</v>
      </c>
      <c r="X65" s="223">
        <f t="shared" ref="X65" si="168">SUM(X52:X64)</f>
        <v>0</v>
      </c>
      <c r="Y65" s="223">
        <f t="shared" ref="Y65" si="169">SUM(Y52:Y64)</f>
        <v>0</v>
      </c>
      <c r="Z65" s="223">
        <f t="shared" ref="Z65" si="170">SUM(Z52:Z64)</f>
        <v>187934.33154115605</v>
      </c>
      <c r="AA65" s="223">
        <f t="shared" ref="AA65" si="171">SUM(AA52:AA64)</f>
        <v>0</v>
      </c>
      <c r="AB65" s="223">
        <f t="shared" ref="AB65" si="172">SUM(AB52:AB64)</f>
        <v>0</v>
      </c>
      <c r="AC65" s="223">
        <f t="shared" ref="AC65" si="173">SUM(AC52:AC64)</f>
        <v>0</v>
      </c>
      <c r="AD65" s="462">
        <f t="shared" ref="AD65" si="174">SUM(AD52:AD64)</f>
        <v>264282.83901767654</v>
      </c>
      <c r="AE65" s="90">
        <f t="shared" si="150"/>
        <v>672829.37480557465</v>
      </c>
      <c r="AG65" s="91"/>
      <c r="AH65" s="231" t="s">
        <v>43</v>
      </c>
      <c r="AI65" s="223">
        <f>SUM(AI52:AI64)</f>
        <v>0</v>
      </c>
      <c r="AJ65" s="223">
        <f t="shared" ref="AJ65" si="175">SUM(AJ52:AJ64)</f>
        <v>480496.55495509953</v>
      </c>
      <c r="AK65" s="223">
        <f t="shared" ref="AK65" si="176">SUM(AK52:AK64)</f>
        <v>102148.49237422949</v>
      </c>
      <c r="AL65" s="223">
        <f t="shared" ref="AL65" si="177">SUM(AL52:AL64)</f>
        <v>0</v>
      </c>
      <c r="AM65" s="223">
        <f t="shared" ref="AM65" si="178">SUM(AM52:AM64)</f>
        <v>0</v>
      </c>
      <c r="AN65" s="223">
        <f t="shared" ref="AN65" si="179">SUM(AN52:AN64)</f>
        <v>0</v>
      </c>
      <c r="AO65" s="223">
        <f t="shared" ref="AO65" si="180">SUM(AO52:AO64)</f>
        <v>0</v>
      </c>
      <c r="AP65" s="223">
        <f t="shared" ref="AP65" si="181">SUM(AP52:AP64)</f>
        <v>0</v>
      </c>
      <c r="AQ65" s="223">
        <f t="shared" ref="AQ65" si="182">SUM(AQ52:AQ64)</f>
        <v>0</v>
      </c>
      <c r="AR65" s="223">
        <f t="shared" ref="AR65" si="183">SUM(AR52:AR64)</f>
        <v>0</v>
      </c>
      <c r="AS65" s="223">
        <f t="shared" ref="AS65" si="184">SUM(AS52:AS64)</f>
        <v>0</v>
      </c>
      <c r="AT65" s="462">
        <f t="shared" ref="AT65" si="185">SUM(AT52:AT64)</f>
        <v>882352.9613666574</v>
      </c>
      <c r="AU65" s="90">
        <f t="shared" si="151"/>
        <v>1464998.0086959866</v>
      </c>
      <c r="AW65" s="91"/>
      <c r="AX65" s="231" t="s">
        <v>43</v>
      </c>
      <c r="AY65" s="223">
        <f>SUM(AY52:AY64)</f>
        <v>0</v>
      </c>
      <c r="AZ65" s="223">
        <f t="shared" ref="AZ65" si="186">SUM(AZ52:AZ64)</f>
        <v>0</v>
      </c>
      <c r="BA65" s="223">
        <f t="shared" ref="BA65" si="187">SUM(BA52:BA64)</f>
        <v>0</v>
      </c>
      <c r="BB65" s="223">
        <f t="shared" ref="BB65" si="188">SUM(BB52:BB64)</f>
        <v>0</v>
      </c>
      <c r="BC65" s="223">
        <f t="shared" ref="BC65" si="189">SUM(BC52:BC64)</f>
        <v>0</v>
      </c>
      <c r="BD65" s="223">
        <f t="shared" ref="BD65" si="190">SUM(BD52:BD64)</f>
        <v>0</v>
      </c>
      <c r="BE65" s="223">
        <f t="shared" ref="BE65" si="191">SUM(BE52:BE64)</f>
        <v>0</v>
      </c>
      <c r="BF65" s="223">
        <f t="shared" ref="BF65" si="192">SUM(BF52:BF64)</f>
        <v>0</v>
      </c>
      <c r="BG65" s="223">
        <f t="shared" ref="BG65" si="193">SUM(BG52:BG64)</f>
        <v>0</v>
      </c>
      <c r="BH65" s="223">
        <f t="shared" ref="BH65" si="194">SUM(BH52:BH64)</f>
        <v>0</v>
      </c>
      <c r="BI65" s="223">
        <f t="shared" ref="BI65" si="195">SUM(BI52:BI64)</f>
        <v>0</v>
      </c>
      <c r="BJ65" s="462">
        <f t="shared" ref="BJ65" si="196">SUM(BJ52:BJ64)</f>
        <v>972560.01749514171</v>
      </c>
      <c r="BK65" s="90">
        <f t="shared" si="152"/>
        <v>972560.01749514171</v>
      </c>
    </row>
    <row r="66" spans="1:64" ht="21.6" thickBot="1" x14ac:dyDescent="0.45">
      <c r="A66" s="93"/>
      <c r="Q66" s="93"/>
      <c r="AG66" s="93"/>
      <c r="AW66" s="93"/>
    </row>
    <row r="67" spans="1:64" ht="21.6" thickBot="1" x14ac:dyDescent="0.45">
      <c r="A67" s="93"/>
      <c r="B67" s="218" t="s">
        <v>36</v>
      </c>
      <c r="C67" s="219">
        <f t="shared" ref="C67:N67" si="197">C$3</f>
        <v>44927</v>
      </c>
      <c r="D67" s="219">
        <f t="shared" si="197"/>
        <v>44958</v>
      </c>
      <c r="E67" s="219">
        <f t="shared" si="197"/>
        <v>44986</v>
      </c>
      <c r="F67" s="219">
        <f t="shared" si="197"/>
        <v>45017</v>
      </c>
      <c r="G67" s="219">
        <f t="shared" si="197"/>
        <v>45047</v>
      </c>
      <c r="H67" s="219">
        <f t="shared" si="197"/>
        <v>45078</v>
      </c>
      <c r="I67" s="219">
        <f t="shared" si="197"/>
        <v>45108</v>
      </c>
      <c r="J67" s="219">
        <f t="shared" si="197"/>
        <v>45139</v>
      </c>
      <c r="K67" s="219">
        <f t="shared" si="197"/>
        <v>45170</v>
      </c>
      <c r="L67" s="219">
        <f t="shared" si="197"/>
        <v>45200</v>
      </c>
      <c r="M67" s="219">
        <f t="shared" si="197"/>
        <v>45231</v>
      </c>
      <c r="N67" s="219" t="str">
        <f t="shared" si="197"/>
        <v>Dec-23 +</v>
      </c>
      <c r="O67" s="220" t="s">
        <v>34</v>
      </c>
      <c r="Q67" s="93"/>
      <c r="R67" s="218" t="s">
        <v>36</v>
      </c>
      <c r="S67" s="219">
        <f t="shared" ref="S67:AD67" si="198">S$3</f>
        <v>44927</v>
      </c>
      <c r="T67" s="219">
        <f t="shared" si="198"/>
        <v>44958</v>
      </c>
      <c r="U67" s="219">
        <f t="shared" si="198"/>
        <v>44986</v>
      </c>
      <c r="V67" s="219">
        <f t="shared" si="198"/>
        <v>45017</v>
      </c>
      <c r="W67" s="219">
        <f t="shared" si="198"/>
        <v>45047</v>
      </c>
      <c r="X67" s="219">
        <f t="shared" si="198"/>
        <v>45078</v>
      </c>
      <c r="Y67" s="219">
        <f t="shared" si="198"/>
        <v>45108</v>
      </c>
      <c r="Z67" s="219">
        <f t="shared" si="198"/>
        <v>45139</v>
      </c>
      <c r="AA67" s="219">
        <f t="shared" si="198"/>
        <v>45170</v>
      </c>
      <c r="AB67" s="219">
        <f t="shared" si="198"/>
        <v>45200</v>
      </c>
      <c r="AC67" s="219">
        <f t="shared" si="198"/>
        <v>45231</v>
      </c>
      <c r="AD67" s="219" t="str">
        <f t="shared" si="198"/>
        <v>Dec-23 +</v>
      </c>
      <c r="AE67" s="220" t="s">
        <v>34</v>
      </c>
      <c r="AG67" s="93"/>
      <c r="AH67" s="218" t="s">
        <v>36</v>
      </c>
      <c r="AI67" s="219">
        <f t="shared" ref="AI67:AT67" si="199">AI$3</f>
        <v>44927</v>
      </c>
      <c r="AJ67" s="219">
        <f t="shared" si="199"/>
        <v>44958</v>
      </c>
      <c r="AK67" s="219">
        <f t="shared" si="199"/>
        <v>44986</v>
      </c>
      <c r="AL67" s="219">
        <f t="shared" si="199"/>
        <v>45017</v>
      </c>
      <c r="AM67" s="219">
        <f t="shared" si="199"/>
        <v>45047</v>
      </c>
      <c r="AN67" s="219">
        <f t="shared" si="199"/>
        <v>45078</v>
      </c>
      <c r="AO67" s="219">
        <f t="shared" si="199"/>
        <v>45108</v>
      </c>
      <c r="AP67" s="219">
        <f t="shared" si="199"/>
        <v>45139</v>
      </c>
      <c r="AQ67" s="219">
        <f t="shared" si="199"/>
        <v>45170</v>
      </c>
      <c r="AR67" s="219">
        <f t="shared" si="199"/>
        <v>45200</v>
      </c>
      <c r="AS67" s="219">
        <f t="shared" si="199"/>
        <v>45231</v>
      </c>
      <c r="AT67" s="219" t="str">
        <f t="shared" si="199"/>
        <v>Dec-23 +</v>
      </c>
      <c r="AU67" s="220" t="s">
        <v>34</v>
      </c>
      <c r="AW67" s="93"/>
      <c r="AX67" s="218" t="s">
        <v>36</v>
      </c>
      <c r="AY67" s="219">
        <f t="shared" ref="AY67:BJ67" si="200">AY$3</f>
        <v>44927</v>
      </c>
      <c r="AZ67" s="219">
        <f t="shared" si="200"/>
        <v>44958</v>
      </c>
      <c r="BA67" s="219">
        <f t="shared" si="200"/>
        <v>44986</v>
      </c>
      <c r="BB67" s="219">
        <f t="shared" si="200"/>
        <v>45017</v>
      </c>
      <c r="BC67" s="219">
        <f t="shared" si="200"/>
        <v>45047</v>
      </c>
      <c r="BD67" s="219">
        <f t="shared" si="200"/>
        <v>45078</v>
      </c>
      <c r="BE67" s="219">
        <f t="shared" si="200"/>
        <v>45108</v>
      </c>
      <c r="BF67" s="219">
        <f t="shared" si="200"/>
        <v>45139</v>
      </c>
      <c r="BG67" s="219">
        <f t="shared" si="200"/>
        <v>45170</v>
      </c>
      <c r="BH67" s="219">
        <f t="shared" si="200"/>
        <v>45200</v>
      </c>
      <c r="BI67" s="219">
        <f t="shared" si="200"/>
        <v>45231</v>
      </c>
      <c r="BJ67" s="219" t="str">
        <f t="shared" si="200"/>
        <v>Dec-23 +</v>
      </c>
      <c r="BK67" s="220" t="s">
        <v>34</v>
      </c>
    </row>
    <row r="68" spans="1:64" ht="15" customHeight="1" x14ac:dyDescent="0.3">
      <c r="A68" s="533" t="s">
        <v>66</v>
      </c>
      <c r="B68" s="230" t="s">
        <v>62</v>
      </c>
      <c r="C68" s="3"/>
      <c r="D68" s="3"/>
      <c r="E68" s="3"/>
      <c r="F68" s="3"/>
      <c r="G68" s="3"/>
      <c r="H68" s="3"/>
      <c r="I68" s="3"/>
      <c r="J68" s="3"/>
      <c r="K68" s="3"/>
      <c r="L68" s="3"/>
      <c r="M68" s="3"/>
      <c r="N68" s="110"/>
      <c r="O68" s="87">
        <f t="shared" ref="O68:O81" si="201">SUM(C68:N68)</f>
        <v>0</v>
      </c>
      <c r="Q68" s="533" t="s">
        <v>66</v>
      </c>
      <c r="R68" s="230" t="s">
        <v>62</v>
      </c>
      <c r="S68" s="3"/>
      <c r="T68" s="3"/>
      <c r="U68" s="3"/>
      <c r="V68" s="3"/>
      <c r="W68" s="3"/>
      <c r="X68" s="3"/>
      <c r="Y68" s="3"/>
      <c r="Z68" s="3"/>
      <c r="AA68" s="3"/>
      <c r="AB68" s="3"/>
      <c r="AC68" s="3"/>
      <c r="AD68" s="110"/>
      <c r="AE68" s="87">
        <f t="shared" ref="AE68:AE81" si="202">SUM(S68:AD68)</f>
        <v>0</v>
      </c>
      <c r="AG68" s="533" t="s">
        <v>66</v>
      </c>
      <c r="AH68" s="230" t="s">
        <v>62</v>
      </c>
      <c r="AI68" s="3"/>
      <c r="AJ68" s="3"/>
      <c r="AK68" s="3"/>
      <c r="AL68" s="3"/>
      <c r="AM68" s="3"/>
      <c r="AN68" s="3"/>
      <c r="AO68" s="3"/>
      <c r="AP68" s="3"/>
      <c r="AQ68" s="3"/>
      <c r="AR68" s="3"/>
      <c r="AS68" s="3"/>
      <c r="AT68" s="110"/>
      <c r="AU68" s="87">
        <f t="shared" ref="AU68:AU81" si="203">SUM(AI68:AT68)</f>
        <v>0</v>
      </c>
      <c r="AW68" s="533" t="s">
        <v>66</v>
      </c>
      <c r="AX68" s="230" t="s">
        <v>62</v>
      </c>
      <c r="AY68" s="3"/>
      <c r="AZ68" s="3"/>
      <c r="BA68" s="3"/>
      <c r="BB68" s="3"/>
      <c r="BC68" s="3"/>
      <c r="BD68" s="3"/>
      <c r="BE68" s="3"/>
      <c r="BF68" s="3"/>
      <c r="BG68" s="3"/>
      <c r="BH68" s="3"/>
      <c r="BI68" s="3"/>
      <c r="BJ68" s="110"/>
      <c r="BK68" s="87">
        <f t="shared" ref="BK68:BK81" si="204">SUM(AY68:BJ68)</f>
        <v>0</v>
      </c>
      <c r="BL68" s="227"/>
    </row>
    <row r="69" spans="1:64" x14ac:dyDescent="0.3">
      <c r="A69" s="534"/>
      <c r="B69" s="230" t="s">
        <v>61</v>
      </c>
      <c r="C69" s="3"/>
      <c r="D69" s="3"/>
      <c r="E69" s="3"/>
      <c r="F69" s="3"/>
      <c r="G69" s="3"/>
      <c r="H69" s="3"/>
      <c r="I69" s="3"/>
      <c r="J69" s="3"/>
      <c r="K69" s="3"/>
      <c r="L69" s="3"/>
      <c r="M69" s="3"/>
      <c r="N69" s="110"/>
      <c r="O69" s="87">
        <f t="shared" si="201"/>
        <v>0</v>
      </c>
      <c r="Q69" s="534"/>
      <c r="R69" s="230" t="s">
        <v>61</v>
      </c>
      <c r="S69" s="3"/>
      <c r="T69" s="3"/>
      <c r="U69" s="3"/>
      <c r="V69" s="3"/>
      <c r="W69" s="3"/>
      <c r="X69" s="3"/>
      <c r="Y69" s="3"/>
      <c r="Z69" s="3"/>
      <c r="AA69" s="3"/>
      <c r="AB69" s="3"/>
      <c r="AC69" s="3"/>
      <c r="AD69" s="110"/>
      <c r="AE69" s="87">
        <f t="shared" si="202"/>
        <v>0</v>
      </c>
      <c r="AG69" s="534"/>
      <c r="AH69" s="230" t="s">
        <v>61</v>
      </c>
      <c r="AI69" s="3"/>
      <c r="AJ69" s="3"/>
      <c r="AK69" s="3"/>
      <c r="AL69" s="3"/>
      <c r="AM69" s="3"/>
      <c r="AN69" s="3"/>
      <c r="AO69" s="3"/>
      <c r="AP69" s="3"/>
      <c r="AQ69" s="3"/>
      <c r="AR69" s="3"/>
      <c r="AS69" s="3"/>
      <c r="AT69" s="110"/>
      <c r="AU69" s="87">
        <f t="shared" si="203"/>
        <v>0</v>
      </c>
      <c r="AW69" s="534"/>
      <c r="AX69" s="230" t="s">
        <v>61</v>
      </c>
      <c r="AY69" s="3"/>
      <c r="AZ69" s="3"/>
      <c r="BA69" s="3"/>
      <c r="BB69" s="3"/>
      <c r="BC69" s="3"/>
      <c r="BD69" s="3"/>
      <c r="BE69" s="3"/>
      <c r="BF69" s="3"/>
      <c r="BG69" s="3"/>
      <c r="BH69" s="3"/>
      <c r="BI69" s="3"/>
      <c r="BJ69" s="110"/>
      <c r="BK69" s="87">
        <f t="shared" si="204"/>
        <v>0</v>
      </c>
    </row>
    <row r="70" spans="1:64" x14ac:dyDescent="0.3">
      <c r="A70" s="534"/>
      <c r="B70" s="230" t="s">
        <v>60</v>
      </c>
      <c r="C70" s="3"/>
      <c r="D70" s="3"/>
      <c r="E70" s="3"/>
      <c r="F70" s="3"/>
      <c r="G70" s="3"/>
      <c r="H70" s="3"/>
      <c r="I70" s="3"/>
      <c r="J70" s="3"/>
      <c r="K70" s="3"/>
      <c r="L70" s="3"/>
      <c r="M70" s="3"/>
      <c r="N70" s="110"/>
      <c r="O70" s="87">
        <f t="shared" si="201"/>
        <v>0</v>
      </c>
      <c r="Q70" s="534"/>
      <c r="R70" s="230" t="s">
        <v>60</v>
      </c>
      <c r="S70" s="3"/>
      <c r="T70" s="3"/>
      <c r="U70" s="3"/>
      <c r="V70" s="3"/>
      <c r="W70" s="3"/>
      <c r="X70" s="3"/>
      <c r="Y70" s="3"/>
      <c r="Z70" s="3"/>
      <c r="AA70" s="3"/>
      <c r="AB70" s="3"/>
      <c r="AC70" s="3"/>
      <c r="AD70" s="110"/>
      <c r="AE70" s="87">
        <f t="shared" si="202"/>
        <v>0</v>
      </c>
      <c r="AG70" s="534"/>
      <c r="AH70" s="230" t="s">
        <v>60</v>
      </c>
      <c r="AI70" s="3"/>
      <c r="AJ70" s="3"/>
      <c r="AK70" s="3"/>
      <c r="AL70" s="3"/>
      <c r="AM70" s="3"/>
      <c r="AN70" s="3"/>
      <c r="AO70" s="3"/>
      <c r="AP70" s="3"/>
      <c r="AQ70" s="3"/>
      <c r="AR70" s="3"/>
      <c r="AS70" s="3"/>
      <c r="AT70" s="110"/>
      <c r="AU70" s="87">
        <f t="shared" si="203"/>
        <v>0</v>
      </c>
      <c r="AW70" s="534"/>
      <c r="AX70" s="230" t="s">
        <v>60</v>
      </c>
      <c r="AY70" s="3"/>
      <c r="AZ70" s="3"/>
      <c r="BA70" s="3"/>
      <c r="BB70" s="3"/>
      <c r="BC70" s="3"/>
      <c r="BD70" s="3"/>
      <c r="BE70" s="3"/>
      <c r="BF70" s="3"/>
      <c r="BG70" s="3"/>
      <c r="BH70" s="3"/>
      <c r="BI70" s="3"/>
      <c r="BJ70" s="110"/>
      <c r="BK70" s="87">
        <f t="shared" si="204"/>
        <v>0</v>
      </c>
    </row>
    <row r="71" spans="1:64" x14ac:dyDescent="0.3">
      <c r="A71" s="534"/>
      <c r="B71" s="230" t="s">
        <v>59</v>
      </c>
      <c r="C71" s="3"/>
      <c r="D71" s="3"/>
      <c r="E71" s="3"/>
      <c r="F71" s="3"/>
      <c r="G71" s="3"/>
      <c r="H71" s="3"/>
      <c r="I71" s="3">
        <v>5338</v>
      </c>
      <c r="J71" s="3"/>
      <c r="K71" s="3"/>
      <c r="L71" s="3"/>
      <c r="M71" s="3">
        <v>8903</v>
      </c>
      <c r="N71" s="110"/>
      <c r="O71" s="87">
        <f t="shared" si="201"/>
        <v>14241</v>
      </c>
      <c r="Q71" s="534"/>
      <c r="R71" s="230" t="s">
        <v>59</v>
      </c>
      <c r="S71" s="3"/>
      <c r="T71" s="3"/>
      <c r="U71" s="3"/>
      <c r="V71" s="3"/>
      <c r="W71" s="3"/>
      <c r="X71" s="3"/>
      <c r="Y71" s="3"/>
      <c r="Z71" s="3"/>
      <c r="AA71" s="3"/>
      <c r="AB71" s="3"/>
      <c r="AC71" s="3"/>
      <c r="AD71" s="110"/>
      <c r="AE71" s="87">
        <f t="shared" si="202"/>
        <v>0</v>
      </c>
      <c r="AG71" s="534"/>
      <c r="AH71" s="230" t="s">
        <v>59</v>
      </c>
      <c r="AI71" s="3"/>
      <c r="AJ71" s="3"/>
      <c r="AK71" s="3"/>
      <c r="AL71" s="3"/>
      <c r="AM71" s="3"/>
      <c r="AN71" s="3"/>
      <c r="AO71" s="3"/>
      <c r="AP71" s="3"/>
      <c r="AQ71" s="3"/>
      <c r="AR71" s="3"/>
      <c r="AS71" s="3"/>
      <c r="AT71" s="110"/>
      <c r="AU71" s="87">
        <f t="shared" si="203"/>
        <v>0</v>
      </c>
      <c r="AW71" s="534"/>
      <c r="AX71" s="230" t="s">
        <v>59</v>
      </c>
      <c r="AY71" s="3"/>
      <c r="AZ71" s="3"/>
      <c r="BA71" s="3"/>
      <c r="BB71" s="3"/>
      <c r="BC71" s="3"/>
      <c r="BD71" s="3"/>
      <c r="BE71" s="3"/>
      <c r="BF71" s="3"/>
      <c r="BG71" s="3"/>
      <c r="BH71" s="3"/>
      <c r="BI71" s="3"/>
      <c r="BJ71" s="110"/>
      <c r="BK71" s="87">
        <f t="shared" si="204"/>
        <v>0</v>
      </c>
    </row>
    <row r="72" spans="1:64" x14ac:dyDescent="0.3">
      <c r="A72" s="534"/>
      <c r="B72" s="230" t="s">
        <v>58</v>
      </c>
      <c r="C72" s="3"/>
      <c r="D72" s="3"/>
      <c r="E72" s="3"/>
      <c r="F72" s="3"/>
      <c r="G72" s="3"/>
      <c r="H72" s="3"/>
      <c r="I72" s="3"/>
      <c r="J72" s="3"/>
      <c r="K72" s="3"/>
      <c r="L72" s="3"/>
      <c r="M72" s="3"/>
      <c r="N72" s="110"/>
      <c r="O72" s="87">
        <f t="shared" si="201"/>
        <v>0</v>
      </c>
      <c r="Q72" s="534"/>
      <c r="R72" s="230" t="s">
        <v>58</v>
      </c>
      <c r="S72" s="3"/>
      <c r="T72" s="3"/>
      <c r="U72" s="3"/>
      <c r="V72" s="3"/>
      <c r="W72" s="3"/>
      <c r="X72" s="3"/>
      <c r="Y72" s="3"/>
      <c r="Z72" s="3"/>
      <c r="AA72" s="3"/>
      <c r="AB72" s="3"/>
      <c r="AC72" s="3"/>
      <c r="AD72" s="110"/>
      <c r="AE72" s="87">
        <f t="shared" si="202"/>
        <v>0</v>
      </c>
      <c r="AG72" s="534"/>
      <c r="AH72" s="230" t="s">
        <v>58</v>
      </c>
      <c r="AI72" s="3"/>
      <c r="AJ72" s="3"/>
      <c r="AK72" s="3"/>
      <c r="AL72" s="3"/>
      <c r="AM72" s="3"/>
      <c r="AN72" s="3"/>
      <c r="AO72" s="3"/>
      <c r="AP72" s="3"/>
      <c r="AQ72" s="3"/>
      <c r="AR72" s="3"/>
      <c r="AS72" s="3"/>
      <c r="AT72" s="110"/>
      <c r="AU72" s="87">
        <f t="shared" si="203"/>
        <v>0</v>
      </c>
      <c r="AW72" s="534"/>
      <c r="AX72" s="230" t="s">
        <v>58</v>
      </c>
      <c r="AY72" s="3"/>
      <c r="AZ72" s="3"/>
      <c r="BA72" s="3"/>
      <c r="BB72" s="3"/>
      <c r="BC72" s="3"/>
      <c r="BD72" s="3"/>
      <c r="BE72" s="3"/>
      <c r="BF72" s="3"/>
      <c r="BG72" s="3"/>
      <c r="BH72" s="3"/>
      <c r="BI72" s="3"/>
      <c r="BJ72" s="110"/>
      <c r="BK72" s="87">
        <f t="shared" si="204"/>
        <v>0</v>
      </c>
    </row>
    <row r="73" spans="1:64" x14ac:dyDescent="0.3">
      <c r="A73" s="534"/>
      <c r="B73" s="230" t="s">
        <v>57</v>
      </c>
      <c r="C73" s="3"/>
      <c r="D73" s="3"/>
      <c r="E73" s="3"/>
      <c r="F73" s="3"/>
      <c r="G73" s="3"/>
      <c r="H73" s="3"/>
      <c r="I73" s="3"/>
      <c r="J73" s="3"/>
      <c r="K73" s="3"/>
      <c r="L73" s="3"/>
      <c r="M73" s="3"/>
      <c r="N73" s="110"/>
      <c r="O73" s="87">
        <f t="shared" si="201"/>
        <v>0</v>
      </c>
      <c r="Q73" s="534"/>
      <c r="R73" s="230" t="s">
        <v>57</v>
      </c>
      <c r="S73" s="3"/>
      <c r="T73" s="3"/>
      <c r="U73" s="3"/>
      <c r="V73" s="3"/>
      <c r="W73" s="3"/>
      <c r="X73" s="3"/>
      <c r="Y73" s="3"/>
      <c r="Z73" s="3"/>
      <c r="AA73" s="3"/>
      <c r="AB73" s="3"/>
      <c r="AC73" s="3"/>
      <c r="AD73" s="110"/>
      <c r="AE73" s="87">
        <f t="shared" si="202"/>
        <v>0</v>
      </c>
      <c r="AG73" s="534"/>
      <c r="AH73" s="230" t="s">
        <v>57</v>
      </c>
      <c r="AI73" s="3"/>
      <c r="AJ73" s="3"/>
      <c r="AK73" s="3"/>
      <c r="AL73" s="3"/>
      <c r="AM73" s="3"/>
      <c r="AN73" s="3"/>
      <c r="AO73" s="3"/>
      <c r="AP73" s="3"/>
      <c r="AQ73" s="3"/>
      <c r="AR73" s="3"/>
      <c r="AS73" s="3"/>
      <c r="AT73" s="110"/>
      <c r="AU73" s="87">
        <f t="shared" si="203"/>
        <v>0</v>
      </c>
      <c r="AW73" s="534"/>
      <c r="AX73" s="230" t="s">
        <v>57</v>
      </c>
      <c r="AY73" s="3"/>
      <c r="AZ73" s="3"/>
      <c r="BA73" s="3"/>
      <c r="BB73" s="3"/>
      <c r="BC73" s="3"/>
      <c r="BD73" s="3"/>
      <c r="BE73" s="3"/>
      <c r="BF73" s="3"/>
      <c r="BG73" s="3"/>
      <c r="BH73" s="3"/>
      <c r="BI73" s="3"/>
      <c r="BJ73" s="110"/>
      <c r="BK73" s="87">
        <f t="shared" si="204"/>
        <v>0</v>
      </c>
    </row>
    <row r="74" spans="1:64" x14ac:dyDescent="0.3">
      <c r="A74" s="534"/>
      <c r="B74" s="230" t="s">
        <v>56</v>
      </c>
      <c r="C74" s="3"/>
      <c r="D74" s="3"/>
      <c r="E74" s="3"/>
      <c r="F74" s="3"/>
      <c r="G74" s="3"/>
      <c r="H74" s="3"/>
      <c r="I74" s="3"/>
      <c r="J74" s="3"/>
      <c r="K74" s="3"/>
      <c r="L74" s="3"/>
      <c r="M74" s="3"/>
      <c r="N74" s="110"/>
      <c r="O74" s="87">
        <f t="shared" si="201"/>
        <v>0</v>
      </c>
      <c r="Q74" s="534"/>
      <c r="R74" s="230" t="s">
        <v>56</v>
      </c>
      <c r="S74" s="3"/>
      <c r="T74" s="3"/>
      <c r="U74" s="3"/>
      <c r="V74" s="3"/>
      <c r="W74" s="3"/>
      <c r="X74" s="3"/>
      <c r="Y74" s="3"/>
      <c r="Z74" s="3"/>
      <c r="AA74" s="3"/>
      <c r="AB74" s="3"/>
      <c r="AC74" s="3"/>
      <c r="AD74" s="110"/>
      <c r="AE74" s="87">
        <f t="shared" si="202"/>
        <v>0</v>
      </c>
      <c r="AG74" s="534"/>
      <c r="AH74" s="230" t="s">
        <v>56</v>
      </c>
      <c r="AI74" s="3"/>
      <c r="AJ74" s="3"/>
      <c r="AK74" s="3"/>
      <c r="AL74" s="3"/>
      <c r="AM74" s="3"/>
      <c r="AN74" s="3"/>
      <c r="AO74" s="3"/>
      <c r="AP74" s="3"/>
      <c r="AQ74" s="3"/>
      <c r="AR74" s="3"/>
      <c r="AS74" s="3"/>
      <c r="AT74" s="110"/>
      <c r="AU74" s="87">
        <f t="shared" si="203"/>
        <v>0</v>
      </c>
      <c r="AW74" s="534"/>
      <c r="AX74" s="230" t="s">
        <v>56</v>
      </c>
      <c r="AY74" s="3"/>
      <c r="AZ74" s="3"/>
      <c r="BA74" s="3"/>
      <c r="BB74" s="3"/>
      <c r="BC74" s="3"/>
      <c r="BD74" s="3"/>
      <c r="BE74" s="3"/>
      <c r="BF74" s="3"/>
      <c r="BG74" s="3"/>
      <c r="BH74" s="3"/>
      <c r="BI74" s="3"/>
      <c r="BJ74" s="110"/>
      <c r="BK74" s="87">
        <f t="shared" si="204"/>
        <v>0</v>
      </c>
    </row>
    <row r="75" spans="1:64" x14ac:dyDescent="0.3">
      <c r="A75" s="534"/>
      <c r="B75" s="230" t="s">
        <v>55</v>
      </c>
      <c r="C75" s="3"/>
      <c r="D75" s="3">
        <v>257937.47173260007</v>
      </c>
      <c r="E75" s="3">
        <v>573659.38897740014</v>
      </c>
      <c r="F75" s="3">
        <v>268209.23480748001</v>
      </c>
      <c r="G75" s="3">
        <v>153178.92889884001</v>
      </c>
      <c r="H75" s="3">
        <v>523744.48121321457</v>
      </c>
      <c r="I75" s="3">
        <v>194909.86481526171</v>
      </c>
      <c r="J75" s="3">
        <v>182434.69149120001</v>
      </c>
      <c r="K75" s="3">
        <v>423555.54191856005</v>
      </c>
      <c r="L75" s="3">
        <v>392193.45913481992</v>
      </c>
      <c r="M75" s="3">
        <v>290886.18466460489</v>
      </c>
      <c r="N75" s="110">
        <v>809592.60231468012</v>
      </c>
      <c r="O75" s="87">
        <f t="shared" si="201"/>
        <v>4070301.8499686616</v>
      </c>
      <c r="Q75" s="534"/>
      <c r="R75" s="230" t="s">
        <v>55</v>
      </c>
      <c r="S75" s="3"/>
      <c r="T75" s="3"/>
      <c r="U75" s="3"/>
      <c r="V75" s="3"/>
      <c r="W75" s="3"/>
      <c r="X75" s="3"/>
      <c r="Y75" s="3"/>
      <c r="Z75" s="3"/>
      <c r="AA75" s="3"/>
      <c r="AB75" s="3"/>
      <c r="AC75" s="3"/>
      <c r="AD75" s="110"/>
      <c r="AE75" s="87">
        <f t="shared" si="202"/>
        <v>0</v>
      </c>
      <c r="AG75" s="534"/>
      <c r="AH75" s="230" t="s">
        <v>55</v>
      </c>
      <c r="AI75" s="3"/>
      <c r="AJ75" s="3"/>
      <c r="AK75" s="3"/>
      <c r="AL75" s="3"/>
      <c r="AM75" s="3"/>
      <c r="AN75" s="3"/>
      <c r="AO75" s="3"/>
      <c r="AP75" s="3"/>
      <c r="AQ75" s="3"/>
      <c r="AR75" s="3"/>
      <c r="AS75" s="3"/>
      <c r="AT75" s="110"/>
      <c r="AU75" s="87">
        <f t="shared" si="203"/>
        <v>0</v>
      </c>
      <c r="AW75" s="534"/>
      <c r="AX75" s="230" t="s">
        <v>55</v>
      </c>
      <c r="AY75" s="3"/>
      <c r="AZ75" s="3"/>
      <c r="BA75" s="3"/>
      <c r="BB75" s="3"/>
      <c r="BC75" s="3"/>
      <c r="BD75" s="3"/>
      <c r="BE75" s="3"/>
      <c r="BF75" s="3"/>
      <c r="BG75" s="3"/>
      <c r="BH75" s="3"/>
      <c r="BI75" s="3"/>
      <c r="BJ75" s="110"/>
      <c r="BK75" s="87">
        <f t="shared" si="204"/>
        <v>0</v>
      </c>
    </row>
    <row r="76" spans="1:64" x14ac:dyDescent="0.3">
      <c r="A76" s="534"/>
      <c r="B76" s="230" t="s">
        <v>54</v>
      </c>
      <c r="C76" s="3"/>
      <c r="D76" s="3"/>
      <c r="E76" s="3"/>
      <c r="F76" s="3"/>
      <c r="G76" s="3"/>
      <c r="H76" s="3"/>
      <c r="I76" s="3"/>
      <c r="J76" s="3"/>
      <c r="K76" s="3"/>
      <c r="L76" s="3"/>
      <c r="M76" s="3"/>
      <c r="N76" s="110"/>
      <c r="O76" s="87">
        <f t="shared" si="201"/>
        <v>0</v>
      </c>
      <c r="Q76" s="534"/>
      <c r="R76" s="230" t="s">
        <v>54</v>
      </c>
      <c r="S76" s="3"/>
      <c r="T76" s="3"/>
      <c r="U76" s="3"/>
      <c r="V76" s="3"/>
      <c r="W76" s="3"/>
      <c r="X76" s="3"/>
      <c r="Y76" s="3"/>
      <c r="Z76" s="3"/>
      <c r="AA76" s="3"/>
      <c r="AB76" s="3"/>
      <c r="AC76" s="3"/>
      <c r="AD76" s="110"/>
      <c r="AE76" s="87">
        <f t="shared" si="202"/>
        <v>0</v>
      </c>
      <c r="AG76" s="534"/>
      <c r="AH76" s="230" t="s">
        <v>54</v>
      </c>
      <c r="AI76" s="3"/>
      <c r="AJ76" s="3"/>
      <c r="AK76" s="3"/>
      <c r="AL76" s="3"/>
      <c r="AM76" s="3"/>
      <c r="AN76" s="3"/>
      <c r="AO76" s="3"/>
      <c r="AP76" s="3"/>
      <c r="AQ76" s="3"/>
      <c r="AR76" s="3"/>
      <c r="AS76" s="3"/>
      <c r="AT76" s="110"/>
      <c r="AU76" s="87">
        <f t="shared" si="203"/>
        <v>0</v>
      </c>
      <c r="AW76" s="534"/>
      <c r="AX76" s="230" t="s">
        <v>54</v>
      </c>
      <c r="AY76" s="3"/>
      <c r="AZ76" s="3"/>
      <c r="BA76" s="3"/>
      <c r="BB76" s="3"/>
      <c r="BC76" s="3"/>
      <c r="BD76" s="3"/>
      <c r="BE76" s="3"/>
      <c r="BF76" s="3"/>
      <c r="BG76" s="3"/>
      <c r="BH76" s="3"/>
      <c r="BI76" s="3"/>
      <c r="BJ76" s="110"/>
      <c r="BK76" s="87">
        <f t="shared" si="204"/>
        <v>0</v>
      </c>
    </row>
    <row r="77" spans="1:64" x14ac:dyDescent="0.3">
      <c r="A77" s="534"/>
      <c r="B77" s="230" t="s">
        <v>53</v>
      </c>
      <c r="C77" s="3"/>
      <c r="D77" s="3"/>
      <c r="E77" s="3"/>
      <c r="F77" s="3"/>
      <c r="G77" s="3"/>
      <c r="H77" s="3"/>
      <c r="I77" s="3"/>
      <c r="J77" s="3"/>
      <c r="K77" s="3"/>
      <c r="L77" s="3"/>
      <c r="M77" s="3"/>
      <c r="N77" s="110"/>
      <c r="O77" s="87">
        <f t="shared" si="201"/>
        <v>0</v>
      </c>
      <c r="Q77" s="534"/>
      <c r="R77" s="230" t="s">
        <v>53</v>
      </c>
      <c r="S77" s="3"/>
      <c r="T77" s="3"/>
      <c r="U77" s="3"/>
      <c r="V77" s="3"/>
      <c r="W77" s="3"/>
      <c r="X77" s="3"/>
      <c r="Y77" s="3"/>
      <c r="Z77" s="3"/>
      <c r="AA77" s="3"/>
      <c r="AB77" s="3"/>
      <c r="AC77" s="3"/>
      <c r="AD77" s="110"/>
      <c r="AE77" s="87">
        <f t="shared" si="202"/>
        <v>0</v>
      </c>
      <c r="AG77" s="534"/>
      <c r="AH77" s="230" t="s">
        <v>53</v>
      </c>
      <c r="AI77" s="3"/>
      <c r="AJ77" s="3"/>
      <c r="AK77" s="3"/>
      <c r="AL77" s="3"/>
      <c r="AM77" s="3"/>
      <c r="AN77" s="3"/>
      <c r="AO77" s="3"/>
      <c r="AP77" s="3"/>
      <c r="AQ77" s="3"/>
      <c r="AR77" s="3"/>
      <c r="AS77" s="3"/>
      <c r="AT77" s="110"/>
      <c r="AU77" s="87">
        <f t="shared" si="203"/>
        <v>0</v>
      </c>
      <c r="AW77" s="534"/>
      <c r="AX77" s="230" t="s">
        <v>53</v>
      </c>
      <c r="AY77" s="3"/>
      <c r="AZ77" s="3"/>
      <c r="BA77" s="3"/>
      <c r="BB77" s="3"/>
      <c r="BC77" s="3"/>
      <c r="BD77" s="3"/>
      <c r="BE77" s="3"/>
      <c r="BF77" s="3"/>
      <c r="BG77" s="3"/>
      <c r="BH77" s="3"/>
      <c r="BI77" s="3"/>
      <c r="BJ77" s="110"/>
      <c r="BK77" s="87">
        <f t="shared" si="204"/>
        <v>0</v>
      </c>
    </row>
    <row r="78" spans="1:64" x14ac:dyDescent="0.3">
      <c r="A78" s="534"/>
      <c r="B78" s="230" t="s">
        <v>52</v>
      </c>
      <c r="C78" s="3"/>
      <c r="D78" s="3"/>
      <c r="E78" s="3"/>
      <c r="F78" s="3"/>
      <c r="G78" s="3"/>
      <c r="H78" s="3"/>
      <c r="I78" s="3"/>
      <c r="J78" s="3"/>
      <c r="K78" s="3"/>
      <c r="L78" s="3"/>
      <c r="M78" s="3"/>
      <c r="N78" s="110"/>
      <c r="O78" s="87">
        <f t="shared" si="201"/>
        <v>0</v>
      </c>
      <c r="Q78" s="534"/>
      <c r="R78" s="230" t="s">
        <v>52</v>
      </c>
      <c r="S78" s="3"/>
      <c r="T78" s="3"/>
      <c r="U78" s="3"/>
      <c r="V78" s="3"/>
      <c r="W78" s="3"/>
      <c r="X78" s="3"/>
      <c r="Y78" s="3"/>
      <c r="Z78" s="3"/>
      <c r="AA78" s="3"/>
      <c r="AB78" s="3"/>
      <c r="AC78" s="3"/>
      <c r="AD78" s="110"/>
      <c r="AE78" s="87">
        <f t="shared" si="202"/>
        <v>0</v>
      </c>
      <c r="AG78" s="534"/>
      <c r="AH78" s="230" t="s">
        <v>52</v>
      </c>
      <c r="AI78" s="3"/>
      <c r="AJ78" s="3"/>
      <c r="AK78" s="3"/>
      <c r="AL78" s="3"/>
      <c r="AM78" s="3"/>
      <c r="AN78" s="3"/>
      <c r="AO78" s="3"/>
      <c r="AP78" s="3"/>
      <c r="AQ78" s="3"/>
      <c r="AR78" s="3"/>
      <c r="AS78" s="3"/>
      <c r="AT78" s="110"/>
      <c r="AU78" s="87">
        <f t="shared" si="203"/>
        <v>0</v>
      </c>
      <c r="AW78" s="534"/>
      <c r="AX78" s="230" t="s">
        <v>52</v>
      </c>
      <c r="AY78" s="3"/>
      <c r="AZ78" s="3"/>
      <c r="BA78" s="3"/>
      <c r="BB78" s="3"/>
      <c r="BC78" s="3"/>
      <c r="BD78" s="3"/>
      <c r="BE78" s="3"/>
      <c r="BF78" s="3"/>
      <c r="BG78" s="3"/>
      <c r="BH78" s="3"/>
      <c r="BI78" s="3"/>
      <c r="BJ78" s="110"/>
      <c r="BK78" s="87">
        <f t="shared" si="204"/>
        <v>0</v>
      </c>
    </row>
    <row r="79" spans="1:64" x14ac:dyDescent="0.3">
      <c r="A79" s="534"/>
      <c r="B79" s="230" t="s">
        <v>51</v>
      </c>
      <c r="C79" s="3"/>
      <c r="D79" s="3"/>
      <c r="E79" s="3"/>
      <c r="F79" s="3"/>
      <c r="G79" s="3"/>
      <c r="H79" s="3"/>
      <c r="I79" s="3"/>
      <c r="J79" s="3"/>
      <c r="K79" s="3"/>
      <c r="L79" s="3"/>
      <c r="M79" s="3"/>
      <c r="N79" s="110"/>
      <c r="O79" s="87">
        <f t="shared" si="201"/>
        <v>0</v>
      </c>
      <c r="Q79" s="534"/>
      <c r="R79" s="230" t="s">
        <v>51</v>
      </c>
      <c r="S79" s="3"/>
      <c r="T79" s="3"/>
      <c r="U79" s="3"/>
      <c r="V79" s="3"/>
      <c r="W79" s="3"/>
      <c r="X79" s="3"/>
      <c r="Y79" s="3"/>
      <c r="Z79" s="3"/>
      <c r="AA79" s="3"/>
      <c r="AB79" s="3"/>
      <c r="AC79" s="3"/>
      <c r="AD79" s="110"/>
      <c r="AE79" s="87">
        <f t="shared" si="202"/>
        <v>0</v>
      </c>
      <c r="AG79" s="534"/>
      <c r="AH79" s="230" t="s">
        <v>51</v>
      </c>
      <c r="AI79" s="3"/>
      <c r="AJ79" s="3"/>
      <c r="AK79" s="3"/>
      <c r="AL79" s="3"/>
      <c r="AM79" s="3"/>
      <c r="AN79" s="3"/>
      <c r="AO79" s="3"/>
      <c r="AP79" s="3"/>
      <c r="AQ79" s="3"/>
      <c r="AR79" s="3"/>
      <c r="AS79" s="3"/>
      <c r="AT79" s="110"/>
      <c r="AU79" s="87">
        <f t="shared" si="203"/>
        <v>0</v>
      </c>
      <c r="AW79" s="534"/>
      <c r="AX79" s="230" t="s">
        <v>51</v>
      </c>
      <c r="AY79" s="3"/>
      <c r="AZ79" s="3"/>
      <c r="BA79" s="3"/>
      <c r="BB79" s="3"/>
      <c r="BC79" s="3"/>
      <c r="BD79" s="3"/>
      <c r="BE79" s="3"/>
      <c r="BF79" s="3"/>
      <c r="BG79" s="3"/>
      <c r="BH79" s="3"/>
      <c r="BI79" s="3"/>
      <c r="BJ79" s="110"/>
      <c r="BK79" s="87">
        <f t="shared" si="204"/>
        <v>0</v>
      </c>
    </row>
    <row r="80" spans="1:64" ht="15" thickBot="1" x14ac:dyDescent="0.35">
      <c r="A80" s="535"/>
      <c r="B80" s="230" t="s">
        <v>50</v>
      </c>
      <c r="C80" s="3"/>
      <c r="D80" s="3"/>
      <c r="E80" s="3"/>
      <c r="F80" s="3"/>
      <c r="G80" s="3"/>
      <c r="H80" s="3"/>
      <c r="I80" s="3"/>
      <c r="J80" s="3"/>
      <c r="K80" s="3"/>
      <c r="L80" s="3"/>
      <c r="M80" s="3"/>
      <c r="N80" s="110"/>
      <c r="O80" s="87">
        <f t="shared" si="201"/>
        <v>0</v>
      </c>
      <c r="Q80" s="535"/>
      <c r="R80" s="230" t="s">
        <v>50</v>
      </c>
      <c r="S80" s="3"/>
      <c r="T80" s="3"/>
      <c r="U80" s="3"/>
      <c r="V80" s="3"/>
      <c r="W80" s="3"/>
      <c r="X80" s="3"/>
      <c r="Y80" s="3"/>
      <c r="Z80" s="3"/>
      <c r="AA80" s="3"/>
      <c r="AB80" s="3"/>
      <c r="AC80" s="3"/>
      <c r="AD80" s="110"/>
      <c r="AE80" s="87">
        <f t="shared" si="202"/>
        <v>0</v>
      </c>
      <c r="AG80" s="535"/>
      <c r="AH80" s="230" t="s">
        <v>50</v>
      </c>
      <c r="AI80" s="3"/>
      <c r="AJ80" s="3"/>
      <c r="AK80" s="3"/>
      <c r="AL80" s="3"/>
      <c r="AM80" s="3"/>
      <c r="AN80" s="3"/>
      <c r="AO80" s="3"/>
      <c r="AP80" s="3"/>
      <c r="AQ80" s="3"/>
      <c r="AR80" s="3"/>
      <c r="AS80" s="3"/>
      <c r="AT80" s="110"/>
      <c r="AU80" s="87">
        <f t="shared" si="203"/>
        <v>0</v>
      </c>
      <c r="AW80" s="535"/>
      <c r="AX80" s="230" t="s">
        <v>50</v>
      </c>
      <c r="AY80" s="3"/>
      <c r="AZ80" s="3"/>
      <c r="BA80" s="3"/>
      <c r="BB80" s="3"/>
      <c r="BC80" s="3"/>
      <c r="BD80" s="3"/>
      <c r="BE80" s="3"/>
      <c r="BF80" s="3"/>
      <c r="BG80" s="3"/>
      <c r="BH80" s="3"/>
      <c r="BI80" s="3"/>
      <c r="BJ80" s="110"/>
      <c r="BK80" s="87">
        <f t="shared" si="204"/>
        <v>0</v>
      </c>
    </row>
    <row r="81" spans="1:64" ht="15" thickBot="1" x14ac:dyDescent="0.35">
      <c r="B81" s="231" t="s">
        <v>43</v>
      </c>
      <c r="C81" s="223">
        <f>SUM(C68:C80)</f>
        <v>0</v>
      </c>
      <c r="D81" s="223">
        <f t="shared" ref="D81" si="205">SUM(D68:D80)</f>
        <v>257937.47173260007</v>
      </c>
      <c r="E81" s="223">
        <f t="shared" ref="E81" si="206">SUM(E68:E80)</f>
        <v>573659.38897740014</v>
      </c>
      <c r="F81" s="223">
        <f t="shared" ref="F81" si="207">SUM(F68:F80)</f>
        <v>268209.23480748001</v>
      </c>
      <c r="G81" s="223">
        <f t="shared" ref="G81" si="208">SUM(G68:G80)</f>
        <v>153178.92889884001</v>
      </c>
      <c r="H81" s="223">
        <f t="shared" ref="H81" si="209">SUM(H68:H80)</f>
        <v>523744.48121321457</v>
      </c>
      <c r="I81" s="223">
        <f t="shared" ref="I81" si="210">SUM(I68:I80)</f>
        <v>200247.86481526171</v>
      </c>
      <c r="J81" s="223">
        <f t="shared" ref="J81" si="211">SUM(J68:J80)</f>
        <v>182434.69149120001</v>
      </c>
      <c r="K81" s="223">
        <f t="shared" ref="K81" si="212">SUM(K68:K80)</f>
        <v>423555.54191856005</v>
      </c>
      <c r="L81" s="223">
        <f t="shared" ref="L81" si="213">SUM(L68:L80)</f>
        <v>392193.45913481992</v>
      </c>
      <c r="M81" s="223">
        <f t="shared" ref="M81" si="214">SUM(M68:M80)</f>
        <v>299789.18466460489</v>
      </c>
      <c r="N81" s="462">
        <f t="shared" ref="N81" si="215">SUM(N68:N80)</f>
        <v>809592.60231468012</v>
      </c>
      <c r="O81" s="90">
        <f t="shared" si="201"/>
        <v>4084542.8499686616</v>
      </c>
      <c r="Q81" s="91"/>
      <c r="R81" s="231" t="s">
        <v>43</v>
      </c>
      <c r="S81" s="223">
        <f>SUM(S68:S80)</f>
        <v>0</v>
      </c>
      <c r="T81" s="223">
        <f t="shared" ref="T81" si="216">SUM(T68:T80)</f>
        <v>0</v>
      </c>
      <c r="U81" s="223">
        <f t="shared" ref="U81" si="217">SUM(U68:U80)</f>
        <v>0</v>
      </c>
      <c r="V81" s="223">
        <f t="shared" ref="V81" si="218">SUM(V68:V80)</f>
        <v>0</v>
      </c>
      <c r="W81" s="223">
        <f t="shared" ref="W81" si="219">SUM(W68:W80)</f>
        <v>0</v>
      </c>
      <c r="X81" s="223">
        <f t="shared" ref="X81" si="220">SUM(X68:X80)</f>
        <v>0</v>
      </c>
      <c r="Y81" s="223">
        <f t="shared" ref="Y81" si="221">SUM(Y68:Y80)</f>
        <v>0</v>
      </c>
      <c r="Z81" s="223">
        <f t="shared" ref="Z81" si="222">SUM(Z68:Z80)</f>
        <v>0</v>
      </c>
      <c r="AA81" s="223">
        <f t="shared" ref="AA81" si="223">SUM(AA68:AA80)</f>
        <v>0</v>
      </c>
      <c r="AB81" s="223">
        <f t="shared" ref="AB81" si="224">SUM(AB68:AB80)</f>
        <v>0</v>
      </c>
      <c r="AC81" s="223">
        <f t="shared" ref="AC81" si="225">SUM(AC68:AC80)</f>
        <v>0</v>
      </c>
      <c r="AD81" s="462">
        <f t="shared" ref="AD81" si="226">SUM(AD68:AD80)</f>
        <v>0</v>
      </c>
      <c r="AE81" s="90">
        <f t="shared" si="202"/>
        <v>0</v>
      </c>
      <c r="AG81" s="91"/>
      <c r="AH81" s="231" t="s">
        <v>43</v>
      </c>
      <c r="AI81" s="223">
        <f>SUM(AI68:AI80)</f>
        <v>0</v>
      </c>
      <c r="AJ81" s="223">
        <f t="shared" ref="AJ81" si="227">SUM(AJ68:AJ80)</f>
        <v>0</v>
      </c>
      <c r="AK81" s="223">
        <f t="shared" ref="AK81" si="228">SUM(AK68:AK80)</f>
        <v>0</v>
      </c>
      <c r="AL81" s="223">
        <f t="shared" ref="AL81" si="229">SUM(AL68:AL80)</f>
        <v>0</v>
      </c>
      <c r="AM81" s="223">
        <f t="shared" ref="AM81" si="230">SUM(AM68:AM80)</f>
        <v>0</v>
      </c>
      <c r="AN81" s="223">
        <f t="shared" ref="AN81" si="231">SUM(AN68:AN80)</f>
        <v>0</v>
      </c>
      <c r="AO81" s="223">
        <f t="shared" ref="AO81" si="232">SUM(AO68:AO80)</f>
        <v>0</v>
      </c>
      <c r="AP81" s="223">
        <f t="shared" ref="AP81" si="233">SUM(AP68:AP80)</f>
        <v>0</v>
      </c>
      <c r="AQ81" s="223">
        <f t="shared" ref="AQ81" si="234">SUM(AQ68:AQ80)</f>
        <v>0</v>
      </c>
      <c r="AR81" s="223">
        <f t="shared" ref="AR81" si="235">SUM(AR68:AR80)</f>
        <v>0</v>
      </c>
      <c r="AS81" s="223">
        <f t="shared" ref="AS81" si="236">SUM(AS68:AS80)</f>
        <v>0</v>
      </c>
      <c r="AT81" s="462">
        <f t="shared" ref="AT81" si="237">SUM(AT68:AT80)</f>
        <v>0</v>
      </c>
      <c r="AU81" s="90">
        <f t="shared" si="203"/>
        <v>0</v>
      </c>
      <c r="AW81" s="91"/>
      <c r="AX81" s="231" t="s">
        <v>43</v>
      </c>
      <c r="AY81" s="223">
        <f>SUM(AY68:AY80)</f>
        <v>0</v>
      </c>
      <c r="AZ81" s="223">
        <f t="shared" ref="AZ81" si="238">SUM(AZ68:AZ80)</f>
        <v>0</v>
      </c>
      <c r="BA81" s="223">
        <f t="shared" ref="BA81" si="239">SUM(BA68:BA80)</f>
        <v>0</v>
      </c>
      <c r="BB81" s="223">
        <f t="shared" ref="BB81" si="240">SUM(BB68:BB80)</f>
        <v>0</v>
      </c>
      <c r="BC81" s="223">
        <f t="shared" ref="BC81" si="241">SUM(BC68:BC80)</f>
        <v>0</v>
      </c>
      <c r="BD81" s="223">
        <f t="shared" ref="BD81" si="242">SUM(BD68:BD80)</f>
        <v>0</v>
      </c>
      <c r="BE81" s="223">
        <f t="shared" ref="BE81" si="243">SUM(BE68:BE80)</f>
        <v>0</v>
      </c>
      <c r="BF81" s="223">
        <f t="shared" ref="BF81" si="244">SUM(BF68:BF80)</f>
        <v>0</v>
      </c>
      <c r="BG81" s="223">
        <f t="shared" ref="BG81" si="245">SUM(BG68:BG80)</f>
        <v>0</v>
      </c>
      <c r="BH81" s="223">
        <f t="shared" ref="BH81" si="246">SUM(BH68:BH80)</f>
        <v>0</v>
      </c>
      <c r="BI81" s="223">
        <f t="shared" ref="BI81" si="247">SUM(BI68:BI80)</f>
        <v>0</v>
      </c>
      <c r="BJ81" s="462">
        <f t="shared" ref="BJ81" si="248">SUM(BJ68:BJ80)</f>
        <v>0</v>
      </c>
      <c r="BK81" s="90">
        <f t="shared" si="204"/>
        <v>0</v>
      </c>
    </row>
    <row r="82" spans="1:64" ht="21.6" thickBot="1" x14ac:dyDescent="0.45">
      <c r="A82" s="93"/>
      <c r="Q82" s="93"/>
      <c r="AG82" s="93"/>
      <c r="AW82" s="93"/>
    </row>
    <row r="83" spans="1:64" ht="21.6" thickBot="1" x14ac:dyDescent="0.45">
      <c r="A83" s="93"/>
      <c r="B83" s="218" t="s">
        <v>36</v>
      </c>
      <c r="C83" s="219">
        <f t="shared" ref="C83:N83" si="249">C$3</f>
        <v>44927</v>
      </c>
      <c r="D83" s="219">
        <f t="shared" si="249"/>
        <v>44958</v>
      </c>
      <c r="E83" s="219">
        <f t="shared" si="249"/>
        <v>44986</v>
      </c>
      <c r="F83" s="219">
        <f t="shared" si="249"/>
        <v>45017</v>
      </c>
      <c r="G83" s="219">
        <f t="shared" si="249"/>
        <v>45047</v>
      </c>
      <c r="H83" s="219">
        <f t="shared" si="249"/>
        <v>45078</v>
      </c>
      <c r="I83" s="219">
        <f t="shared" si="249"/>
        <v>45108</v>
      </c>
      <c r="J83" s="219">
        <f t="shared" si="249"/>
        <v>45139</v>
      </c>
      <c r="K83" s="219">
        <f t="shared" si="249"/>
        <v>45170</v>
      </c>
      <c r="L83" s="219">
        <f t="shared" si="249"/>
        <v>45200</v>
      </c>
      <c r="M83" s="219">
        <f t="shared" si="249"/>
        <v>45231</v>
      </c>
      <c r="N83" s="219" t="str">
        <f t="shared" si="249"/>
        <v>Dec-23 +</v>
      </c>
      <c r="O83" s="220" t="s">
        <v>34</v>
      </c>
      <c r="Q83" s="93"/>
      <c r="R83" s="218" t="s">
        <v>36</v>
      </c>
      <c r="S83" s="219">
        <f t="shared" ref="S83:AD83" si="250">S$3</f>
        <v>44927</v>
      </c>
      <c r="T83" s="219">
        <f t="shared" si="250"/>
        <v>44958</v>
      </c>
      <c r="U83" s="219">
        <f t="shared" si="250"/>
        <v>44986</v>
      </c>
      <c r="V83" s="219">
        <f t="shared" si="250"/>
        <v>45017</v>
      </c>
      <c r="W83" s="219">
        <f t="shared" si="250"/>
        <v>45047</v>
      </c>
      <c r="X83" s="219">
        <f t="shared" si="250"/>
        <v>45078</v>
      </c>
      <c r="Y83" s="219">
        <f t="shared" si="250"/>
        <v>45108</v>
      </c>
      <c r="Z83" s="219">
        <f t="shared" si="250"/>
        <v>45139</v>
      </c>
      <c r="AA83" s="219">
        <f t="shared" si="250"/>
        <v>45170</v>
      </c>
      <c r="AB83" s="219">
        <f t="shared" si="250"/>
        <v>45200</v>
      </c>
      <c r="AC83" s="219">
        <f t="shared" si="250"/>
        <v>45231</v>
      </c>
      <c r="AD83" s="219" t="str">
        <f t="shared" si="250"/>
        <v>Dec-23 +</v>
      </c>
      <c r="AE83" s="220" t="s">
        <v>34</v>
      </c>
      <c r="AG83" s="93"/>
      <c r="AH83" s="218" t="s">
        <v>36</v>
      </c>
      <c r="AI83" s="219">
        <f t="shared" ref="AI83:AT83" si="251">AI$3</f>
        <v>44927</v>
      </c>
      <c r="AJ83" s="219">
        <f t="shared" si="251"/>
        <v>44958</v>
      </c>
      <c r="AK83" s="219">
        <f t="shared" si="251"/>
        <v>44986</v>
      </c>
      <c r="AL83" s="219">
        <f t="shared" si="251"/>
        <v>45017</v>
      </c>
      <c r="AM83" s="219">
        <f t="shared" si="251"/>
        <v>45047</v>
      </c>
      <c r="AN83" s="219">
        <f t="shared" si="251"/>
        <v>45078</v>
      </c>
      <c r="AO83" s="219">
        <f t="shared" si="251"/>
        <v>45108</v>
      </c>
      <c r="AP83" s="219">
        <f t="shared" si="251"/>
        <v>45139</v>
      </c>
      <c r="AQ83" s="219">
        <f t="shared" si="251"/>
        <v>45170</v>
      </c>
      <c r="AR83" s="219">
        <f t="shared" si="251"/>
        <v>45200</v>
      </c>
      <c r="AS83" s="219">
        <f t="shared" si="251"/>
        <v>45231</v>
      </c>
      <c r="AT83" s="219" t="str">
        <f t="shared" si="251"/>
        <v>Dec-23 +</v>
      </c>
      <c r="AU83" s="220" t="s">
        <v>34</v>
      </c>
      <c r="AW83" s="93"/>
      <c r="AX83" s="218" t="s">
        <v>36</v>
      </c>
      <c r="AY83" s="219">
        <f t="shared" ref="AY83:BJ83" si="252">AY$3</f>
        <v>44927</v>
      </c>
      <c r="AZ83" s="219">
        <f t="shared" si="252"/>
        <v>44958</v>
      </c>
      <c r="BA83" s="219">
        <f t="shared" si="252"/>
        <v>44986</v>
      </c>
      <c r="BB83" s="219">
        <f t="shared" si="252"/>
        <v>45017</v>
      </c>
      <c r="BC83" s="219">
        <f t="shared" si="252"/>
        <v>45047</v>
      </c>
      <c r="BD83" s="219">
        <f t="shared" si="252"/>
        <v>45078</v>
      </c>
      <c r="BE83" s="219">
        <f t="shared" si="252"/>
        <v>45108</v>
      </c>
      <c r="BF83" s="219">
        <f t="shared" si="252"/>
        <v>45139</v>
      </c>
      <c r="BG83" s="219">
        <f t="shared" si="252"/>
        <v>45170</v>
      </c>
      <c r="BH83" s="219">
        <f t="shared" si="252"/>
        <v>45200</v>
      </c>
      <c r="BI83" s="219">
        <f t="shared" si="252"/>
        <v>45231</v>
      </c>
      <c r="BJ83" s="219" t="str">
        <f t="shared" si="252"/>
        <v>Dec-23 +</v>
      </c>
      <c r="BK83" s="220" t="s">
        <v>34</v>
      </c>
    </row>
    <row r="84" spans="1:64" ht="15" customHeight="1" x14ac:dyDescent="0.3">
      <c r="A84" s="521" t="s">
        <v>65</v>
      </c>
      <c r="B84" s="230" t="s">
        <v>62</v>
      </c>
      <c r="C84" s="3"/>
      <c r="D84" s="3"/>
      <c r="E84" s="3"/>
      <c r="F84" s="3"/>
      <c r="G84" s="3"/>
      <c r="H84" s="3"/>
      <c r="I84" s="3"/>
      <c r="J84" s="3"/>
      <c r="K84" s="3"/>
      <c r="L84" s="3"/>
      <c r="M84" s="3"/>
      <c r="N84" s="110"/>
      <c r="O84" s="87">
        <f t="shared" ref="O84:O97" si="253">SUM(C84:N84)</f>
        <v>0</v>
      </c>
      <c r="Q84" s="521" t="s">
        <v>65</v>
      </c>
      <c r="R84" s="230" t="s">
        <v>62</v>
      </c>
      <c r="S84" s="3"/>
      <c r="T84" s="3"/>
      <c r="U84" s="3"/>
      <c r="V84" s="3"/>
      <c r="W84" s="3">
        <v>23195</v>
      </c>
      <c r="X84" s="3">
        <v>64155</v>
      </c>
      <c r="Y84" s="3"/>
      <c r="Z84" s="3">
        <v>18556</v>
      </c>
      <c r="AA84" s="3">
        <v>54285</v>
      </c>
      <c r="AB84" s="3"/>
      <c r="AC84" s="3">
        <v>59220</v>
      </c>
      <c r="AD84" s="110"/>
      <c r="AE84" s="87">
        <f t="shared" ref="AE84:AE97" si="254">SUM(S84:AD84)</f>
        <v>219411</v>
      </c>
      <c r="AG84" s="521" t="s">
        <v>65</v>
      </c>
      <c r="AH84" s="230" t="s">
        <v>62</v>
      </c>
      <c r="AI84" s="3"/>
      <c r="AJ84" s="3"/>
      <c r="AK84" s="3"/>
      <c r="AL84" s="3"/>
      <c r="AM84" s="3"/>
      <c r="AN84" s="3"/>
      <c r="AO84" s="3"/>
      <c r="AP84" s="3"/>
      <c r="AQ84" s="3"/>
      <c r="AR84" s="3"/>
      <c r="AS84" s="3"/>
      <c r="AT84" s="110"/>
      <c r="AU84" s="87">
        <f t="shared" ref="AU84:AU97" si="255">SUM(AI84:AT84)</f>
        <v>0</v>
      </c>
      <c r="AW84" s="521" t="s">
        <v>65</v>
      </c>
      <c r="AX84" s="230" t="s">
        <v>62</v>
      </c>
      <c r="AY84" s="3"/>
      <c r="AZ84" s="3"/>
      <c r="BA84" s="3"/>
      <c r="BB84" s="3"/>
      <c r="BC84" s="3"/>
      <c r="BD84" s="3"/>
      <c r="BE84" s="3"/>
      <c r="BF84" s="3"/>
      <c r="BG84" s="3"/>
      <c r="BH84" s="3"/>
      <c r="BI84" s="3"/>
      <c r="BJ84" s="110"/>
      <c r="BK84" s="87">
        <f t="shared" ref="BK84:BK97" si="256">SUM(AY84:BJ84)</f>
        <v>0</v>
      </c>
      <c r="BL84" s="227"/>
    </row>
    <row r="85" spans="1:64" x14ac:dyDescent="0.3">
      <c r="A85" s="522"/>
      <c r="B85" s="230" t="s">
        <v>61</v>
      </c>
      <c r="C85" s="3"/>
      <c r="D85" s="3"/>
      <c r="E85" s="3"/>
      <c r="F85" s="3"/>
      <c r="G85" s="3"/>
      <c r="H85" s="3"/>
      <c r="I85" s="3"/>
      <c r="J85" s="3"/>
      <c r="K85" s="3"/>
      <c r="L85" s="3"/>
      <c r="M85" s="3"/>
      <c r="N85" s="110"/>
      <c r="O85" s="87">
        <f t="shared" si="253"/>
        <v>0</v>
      </c>
      <c r="Q85" s="522"/>
      <c r="R85" s="230" t="s">
        <v>61</v>
      </c>
      <c r="S85" s="3"/>
      <c r="T85" s="3"/>
      <c r="U85" s="3"/>
      <c r="V85" s="3"/>
      <c r="W85" s="3"/>
      <c r="X85" s="3"/>
      <c r="Y85" s="3"/>
      <c r="Z85" s="3"/>
      <c r="AA85" s="3"/>
      <c r="AB85" s="3"/>
      <c r="AC85" s="3"/>
      <c r="AD85" s="110"/>
      <c r="AE85" s="87">
        <f t="shared" si="254"/>
        <v>0</v>
      </c>
      <c r="AG85" s="522"/>
      <c r="AH85" s="230" t="s">
        <v>61</v>
      </c>
      <c r="AI85" s="3"/>
      <c r="AJ85" s="3"/>
      <c r="AK85" s="3"/>
      <c r="AL85" s="3"/>
      <c r="AM85" s="3"/>
      <c r="AN85" s="3"/>
      <c r="AO85" s="3"/>
      <c r="AP85" s="3"/>
      <c r="AQ85" s="3"/>
      <c r="AR85" s="3"/>
      <c r="AS85" s="3"/>
      <c r="AT85" s="110"/>
      <c r="AU85" s="87">
        <f t="shared" si="255"/>
        <v>0</v>
      </c>
      <c r="AW85" s="522"/>
      <c r="AX85" s="230" t="s">
        <v>61</v>
      </c>
      <c r="AY85" s="3"/>
      <c r="AZ85" s="3"/>
      <c r="BA85" s="3"/>
      <c r="BB85" s="3"/>
      <c r="BC85" s="3"/>
      <c r="BD85" s="3"/>
      <c r="BE85" s="3"/>
      <c r="BF85" s="3"/>
      <c r="BG85" s="3"/>
      <c r="BH85" s="3"/>
      <c r="BI85" s="3"/>
      <c r="BJ85" s="110"/>
      <c r="BK85" s="87">
        <f t="shared" si="256"/>
        <v>0</v>
      </c>
    </row>
    <row r="86" spans="1:64" x14ac:dyDescent="0.3">
      <c r="A86" s="522"/>
      <c r="B86" s="230" t="s">
        <v>60</v>
      </c>
      <c r="C86" s="3"/>
      <c r="D86" s="3"/>
      <c r="E86" s="3"/>
      <c r="F86" s="3"/>
      <c r="G86" s="3"/>
      <c r="H86" s="3"/>
      <c r="I86" s="3"/>
      <c r="J86" s="3"/>
      <c r="K86" s="3"/>
      <c r="L86" s="3"/>
      <c r="M86" s="3"/>
      <c r="N86" s="110"/>
      <c r="O86" s="87">
        <f t="shared" si="253"/>
        <v>0</v>
      </c>
      <c r="Q86" s="522"/>
      <c r="R86" s="230" t="s">
        <v>60</v>
      </c>
      <c r="S86" s="3"/>
      <c r="T86" s="3"/>
      <c r="U86" s="3"/>
      <c r="V86" s="3"/>
      <c r="W86" s="3"/>
      <c r="X86" s="3"/>
      <c r="Y86" s="3"/>
      <c r="Z86" s="3"/>
      <c r="AA86" s="3"/>
      <c r="AB86" s="3">
        <v>62085</v>
      </c>
      <c r="AC86" s="3">
        <v>23638</v>
      </c>
      <c r="AD86" s="110">
        <v>40799.602004386594</v>
      </c>
      <c r="AE86" s="87">
        <f t="shared" si="254"/>
        <v>126522.6020043866</v>
      </c>
      <c r="AG86" s="522"/>
      <c r="AH86" s="230" t="s">
        <v>60</v>
      </c>
      <c r="AI86" s="3"/>
      <c r="AJ86" s="3"/>
      <c r="AK86" s="3"/>
      <c r="AL86" s="3"/>
      <c r="AM86" s="3"/>
      <c r="AN86" s="3"/>
      <c r="AO86" s="3"/>
      <c r="AP86" s="3"/>
      <c r="AQ86" s="3"/>
      <c r="AR86" s="3"/>
      <c r="AS86" s="3"/>
      <c r="AT86" s="110"/>
      <c r="AU86" s="87">
        <f t="shared" si="255"/>
        <v>0</v>
      </c>
      <c r="AW86" s="522"/>
      <c r="AX86" s="230" t="s">
        <v>60</v>
      </c>
      <c r="AY86" s="3"/>
      <c r="AZ86" s="3"/>
      <c r="BA86" s="3"/>
      <c r="BB86" s="3"/>
      <c r="BC86" s="3"/>
      <c r="BD86" s="3"/>
      <c r="BE86" s="3"/>
      <c r="BF86" s="3"/>
      <c r="BG86" s="3"/>
      <c r="BH86" s="3"/>
      <c r="BI86" s="3"/>
      <c r="BJ86" s="110"/>
      <c r="BK86" s="87">
        <f t="shared" si="256"/>
        <v>0</v>
      </c>
    </row>
    <row r="87" spans="1:64" x14ac:dyDescent="0.3">
      <c r="A87" s="522"/>
      <c r="B87" s="230" t="s">
        <v>59</v>
      </c>
      <c r="C87" s="3"/>
      <c r="D87" s="3">
        <v>3169.9643518071098</v>
      </c>
      <c r="E87" s="3">
        <v>4458.6313292550112</v>
      </c>
      <c r="F87" s="3">
        <v>51185.191934990675</v>
      </c>
      <c r="G87" s="3">
        <v>40937.552241772144</v>
      </c>
      <c r="H87" s="3">
        <v>14223.129525871374</v>
      </c>
      <c r="I87" s="3">
        <v>2100.2751749774629</v>
      </c>
      <c r="J87" s="3">
        <v>17735.463931026072</v>
      </c>
      <c r="K87" s="3">
        <v>130880.94592666753</v>
      </c>
      <c r="L87" s="3">
        <v>13165.60578240941</v>
      </c>
      <c r="M87" s="3">
        <v>115230.11589914623</v>
      </c>
      <c r="N87" s="110">
        <v>89335.990976037632</v>
      </c>
      <c r="O87" s="87">
        <f t="shared" si="253"/>
        <v>482422.86707396066</v>
      </c>
      <c r="Q87" s="522"/>
      <c r="R87" s="230" t="s">
        <v>59</v>
      </c>
      <c r="S87" s="3"/>
      <c r="T87" s="3"/>
      <c r="U87" s="3">
        <v>200097.91699113997</v>
      </c>
      <c r="V87" s="3">
        <v>443914.39395249478</v>
      </c>
      <c r="W87" s="3">
        <v>397426.07103063277</v>
      </c>
      <c r="X87" s="3">
        <v>219711.20245842016</v>
      </c>
      <c r="Y87" s="3">
        <v>138281.1480260003</v>
      </c>
      <c r="Z87" s="3">
        <v>203124.66548458455</v>
      </c>
      <c r="AA87" s="3">
        <v>307365.56228041579</v>
      </c>
      <c r="AB87" s="3">
        <v>647597.300704594</v>
      </c>
      <c r="AC87" s="3">
        <v>491264.53025368589</v>
      </c>
      <c r="AD87" s="110">
        <v>1432009.7337254188</v>
      </c>
      <c r="AE87" s="87">
        <f t="shared" si="254"/>
        <v>4480792.5249073878</v>
      </c>
      <c r="AG87" s="522"/>
      <c r="AH87" s="230" t="s">
        <v>59</v>
      </c>
      <c r="AI87" s="3"/>
      <c r="AJ87" s="3"/>
      <c r="AK87" s="3"/>
      <c r="AL87" s="3"/>
      <c r="AM87" s="3"/>
      <c r="AN87" s="3"/>
      <c r="AO87" s="3">
        <v>362424.96841110016</v>
      </c>
      <c r="AP87" s="3"/>
      <c r="AQ87" s="3">
        <v>6896.9317599487476</v>
      </c>
      <c r="AR87" s="3">
        <v>2871.0422747726675</v>
      </c>
      <c r="AS87" s="3">
        <v>20286.729100133984</v>
      </c>
      <c r="AT87" s="110">
        <v>159722.47816876831</v>
      </c>
      <c r="AU87" s="87">
        <f t="shared" si="255"/>
        <v>552202.14971472381</v>
      </c>
      <c r="AW87" s="522"/>
      <c r="AX87" s="230" t="s">
        <v>59</v>
      </c>
      <c r="AY87" s="3"/>
      <c r="AZ87" s="3"/>
      <c r="BA87" s="3"/>
      <c r="BB87" s="3"/>
      <c r="BC87" s="3"/>
      <c r="BD87" s="3"/>
      <c r="BE87" s="3"/>
      <c r="BF87" s="3"/>
      <c r="BG87" s="3"/>
      <c r="BH87" s="3"/>
      <c r="BI87" s="3"/>
      <c r="BJ87" s="110"/>
      <c r="BK87" s="87">
        <f t="shared" si="256"/>
        <v>0</v>
      </c>
    </row>
    <row r="88" spans="1:64" x14ac:dyDescent="0.3">
      <c r="A88" s="522"/>
      <c r="B88" s="230" t="s">
        <v>58</v>
      </c>
      <c r="C88" s="3"/>
      <c r="D88" s="3"/>
      <c r="E88" s="3"/>
      <c r="F88" s="3"/>
      <c r="G88" s="3"/>
      <c r="H88" s="3"/>
      <c r="I88" s="3"/>
      <c r="J88" s="3"/>
      <c r="K88" s="3"/>
      <c r="L88" s="3"/>
      <c r="M88" s="3"/>
      <c r="N88" s="110"/>
      <c r="O88" s="87">
        <f t="shared" si="253"/>
        <v>0</v>
      </c>
      <c r="Q88" s="522"/>
      <c r="R88" s="230" t="s">
        <v>58</v>
      </c>
      <c r="S88" s="3"/>
      <c r="T88" s="3"/>
      <c r="U88" s="3"/>
      <c r="V88" s="3"/>
      <c r="W88" s="3"/>
      <c r="X88" s="3"/>
      <c r="Y88" s="3"/>
      <c r="Z88" s="3"/>
      <c r="AA88" s="3"/>
      <c r="AB88" s="3"/>
      <c r="AC88" s="3"/>
      <c r="AD88" s="110"/>
      <c r="AE88" s="87">
        <f t="shared" si="254"/>
        <v>0</v>
      </c>
      <c r="AG88" s="522"/>
      <c r="AH88" s="230" t="s">
        <v>58</v>
      </c>
      <c r="AI88" s="3"/>
      <c r="AJ88" s="3"/>
      <c r="AK88" s="3"/>
      <c r="AL88" s="3"/>
      <c r="AM88" s="3"/>
      <c r="AN88" s="3"/>
      <c r="AO88" s="3"/>
      <c r="AP88" s="3"/>
      <c r="AQ88" s="3"/>
      <c r="AR88" s="3"/>
      <c r="AS88" s="3"/>
      <c r="AT88" s="110"/>
      <c r="AU88" s="87">
        <f t="shared" si="255"/>
        <v>0</v>
      </c>
      <c r="AW88" s="522"/>
      <c r="AX88" s="230" t="s">
        <v>58</v>
      </c>
      <c r="AY88" s="3"/>
      <c r="AZ88" s="3"/>
      <c r="BA88" s="3"/>
      <c r="BB88" s="3"/>
      <c r="BC88" s="3"/>
      <c r="BD88" s="3"/>
      <c r="BE88" s="3"/>
      <c r="BF88" s="3"/>
      <c r="BG88" s="3"/>
      <c r="BH88" s="3"/>
      <c r="BI88" s="3"/>
      <c r="BJ88" s="110"/>
      <c r="BK88" s="87">
        <f t="shared" si="256"/>
        <v>0</v>
      </c>
    </row>
    <row r="89" spans="1:64" x14ac:dyDescent="0.3">
      <c r="A89" s="522"/>
      <c r="B89" s="230" t="s">
        <v>57</v>
      </c>
      <c r="C89" s="3"/>
      <c r="D89" s="3"/>
      <c r="E89" s="3"/>
      <c r="F89" s="3"/>
      <c r="G89" s="3"/>
      <c r="H89" s="3"/>
      <c r="I89" s="3"/>
      <c r="J89" s="3"/>
      <c r="K89" s="3"/>
      <c r="L89" s="3"/>
      <c r="M89" s="3"/>
      <c r="N89" s="110"/>
      <c r="O89" s="87">
        <f t="shared" si="253"/>
        <v>0</v>
      </c>
      <c r="Q89" s="522"/>
      <c r="R89" s="230" t="s">
        <v>57</v>
      </c>
      <c r="S89" s="3"/>
      <c r="T89" s="3"/>
      <c r="U89" s="3"/>
      <c r="V89" s="3"/>
      <c r="W89" s="3"/>
      <c r="X89" s="3"/>
      <c r="Y89" s="3"/>
      <c r="Z89" s="3"/>
      <c r="AA89" s="3"/>
      <c r="AB89" s="3"/>
      <c r="AC89" s="3"/>
      <c r="AD89" s="110"/>
      <c r="AE89" s="87">
        <f t="shared" si="254"/>
        <v>0</v>
      </c>
      <c r="AG89" s="522"/>
      <c r="AH89" s="230" t="s">
        <v>57</v>
      </c>
      <c r="AI89" s="3"/>
      <c r="AJ89" s="3"/>
      <c r="AK89" s="3"/>
      <c r="AL89" s="3"/>
      <c r="AM89" s="3"/>
      <c r="AN89" s="3"/>
      <c r="AO89" s="3"/>
      <c r="AP89" s="3"/>
      <c r="AQ89" s="3"/>
      <c r="AR89" s="3"/>
      <c r="AS89" s="3"/>
      <c r="AT89" s="110"/>
      <c r="AU89" s="87">
        <f t="shared" si="255"/>
        <v>0</v>
      </c>
      <c r="AW89" s="522"/>
      <c r="AX89" s="230" t="s">
        <v>57</v>
      </c>
      <c r="AY89" s="3"/>
      <c r="AZ89" s="3"/>
      <c r="BA89" s="3"/>
      <c r="BB89" s="3"/>
      <c r="BC89" s="3"/>
      <c r="BD89" s="3"/>
      <c r="BE89" s="3"/>
      <c r="BF89" s="3"/>
      <c r="BG89" s="3"/>
      <c r="BH89" s="3"/>
      <c r="BI89" s="3"/>
      <c r="BJ89" s="110"/>
      <c r="BK89" s="87">
        <f t="shared" si="256"/>
        <v>0</v>
      </c>
    </row>
    <row r="90" spans="1:64" x14ac:dyDescent="0.3">
      <c r="A90" s="522"/>
      <c r="B90" s="230" t="s">
        <v>56</v>
      </c>
      <c r="C90" s="3"/>
      <c r="D90" s="3"/>
      <c r="E90" s="3"/>
      <c r="F90" s="3"/>
      <c r="G90" s="3"/>
      <c r="H90" s="3"/>
      <c r="I90" s="3"/>
      <c r="J90" s="3"/>
      <c r="K90" s="3"/>
      <c r="L90" s="3"/>
      <c r="M90" s="3">
        <v>3055.6286960738444</v>
      </c>
      <c r="N90" s="110"/>
      <c r="O90" s="87">
        <f t="shared" si="253"/>
        <v>3055.6286960738444</v>
      </c>
      <c r="Q90" s="522"/>
      <c r="R90" s="230" t="s">
        <v>56</v>
      </c>
      <c r="S90" s="3"/>
      <c r="T90" s="3"/>
      <c r="U90" s="3"/>
      <c r="V90" s="3">
        <v>109587.74035497132</v>
      </c>
      <c r="W90" s="3">
        <v>63872.171066811839</v>
      </c>
      <c r="X90" s="3"/>
      <c r="Y90" s="3"/>
      <c r="Z90" s="3"/>
      <c r="AA90" s="3">
        <v>56000.232495417673</v>
      </c>
      <c r="AB90" s="3">
        <v>13479.935900484325</v>
      </c>
      <c r="AC90" s="3">
        <v>41032.547798279869</v>
      </c>
      <c r="AD90" s="110">
        <v>436850.67609087395</v>
      </c>
      <c r="AE90" s="87">
        <f t="shared" si="254"/>
        <v>720823.30370683898</v>
      </c>
      <c r="AG90" s="522"/>
      <c r="AH90" s="230" t="s">
        <v>56</v>
      </c>
      <c r="AI90" s="3"/>
      <c r="AJ90" s="3"/>
      <c r="AK90" s="3"/>
      <c r="AL90" s="3"/>
      <c r="AM90" s="3">
        <v>26343.444020867093</v>
      </c>
      <c r="AN90" s="3"/>
      <c r="AO90" s="3"/>
      <c r="AP90" s="3"/>
      <c r="AQ90" s="3">
        <v>183520.49882037929</v>
      </c>
      <c r="AR90" s="3"/>
      <c r="AS90" s="3"/>
      <c r="AT90" s="110">
        <v>161190.30070896112</v>
      </c>
      <c r="AU90" s="87">
        <f t="shared" si="255"/>
        <v>371054.24355020747</v>
      </c>
      <c r="AW90" s="522"/>
      <c r="AX90" s="230" t="s">
        <v>56</v>
      </c>
      <c r="AY90" s="3"/>
      <c r="AZ90" s="3"/>
      <c r="BA90" s="3"/>
      <c r="BB90" s="3"/>
      <c r="BC90" s="3"/>
      <c r="BD90" s="3"/>
      <c r="BE90" s="3"/>
      <c r="BF90" s="3"/>
      <c r="BG90" s="3"/>
      <c r="BH90" s="3"/>
      <c r="BI90" s="3"/>
      <c r="BJ90" s="110">
        <v>104634.81853825272</v>
      </c>
      <c r="BK90" s="87">
        <f t="shared" si="256"/>
        <v>104634.81853825272</v>
      </c>
    </row>
    <row r="91" spans="1:64" x14ac:dyDescent="0.3">
      <c r="A91" s="522"/>
      <c r="B91" s="230" t="s">
        <v>55</v>
      </c>
      <c r="C91" s="3"/>
      <c r="D91" s="3">
        <v>244734.55671688003</v>
      </c>
      <c r="E91" s="3">
        <v>598331.48130883474</v>
      </c>
      <c r="F91" s="3">
        <v>536738.21825674037</v>
      </c>
      <c r="G91" s="3">
        <v>565478.06554201501</v>
      </c>
      <c r="H91" s="3">
        <v>1115258.1989262397</v>
      </c>
      <c r="I91" s="3">
        <v>319040.97310652002</v>
      </c>
      <c r="J91" s="3">
        <v>342469.39335984003</v>
      </c>
      <c r="K91" s="3">
        <v>332369.43866884016</v>
      </c>
      <c r="L91" s="3">
        <v>570747.79467107996</v>
      </c>
      <c r="M91" s="3">
        <v>360399.09013278288</v>
      </c>
      <c r="N91" s="110">
        <v>1545141.5180643448</v>
      </c>
      <c r="O91" s="87">
        <f t="shared" si="253"/>
        <v>6530708.7287541181</v>
      </c>
      <c r="Q91" s="522"/>
      <c r="R91" s="230" t="s">
        <v>55</v>
      </c>
      <c r="S91" s="3"/>
      <c r="T91" s="3">
        <v>194653.65526896008</v>
      </c>
      <c r="U91" s="3">
        <v>1572590.2142222472</v>
      </c>
      <c r="V91" s="3">
        <v>1777150.6630540201</v>
      </c>
      <c r="W91" s="3">
        <v>2120590.8501036828</v>
      </c>
      <c r="X91" s="3">
        <v>1326630.8102771256</v>
      </c>
      <c r="Y91" s="3">
        <v>1641937.0903646569</v>
      </c>
      <c r="Z91" s="3">
        <v>1145265.076680728</v>
      </c>
      <c r="AA91" s="3">
        <v>1768248.9421713091</v>
      </c>
      <c r="AB91" s="3">
        <v>2432139.731523314</v>
      </c>
      <c r="AC91" s="3">
        <v>2302343.3212054004</v>
      </c>
      <c r="AD91" s="110">
        <v>6250495.2666307585</v>
      </c>
      <c r="AE91" s="87">
        <f t="shared" si="254"/>
        <v>22532045.621502202</v>
      </c>
      <c r="AG91" s="522"/>
      <c r="AH91" s="230" t="s">
        <v>55</v>
      </c>
      <c r="AI91" s="3"/>
      <c r="AJ91" s="3">
        <v>31237.34323200001</v>
      </c>
      <c r="AK91" s="3">
        <v>30799.923796800002</v>
      </c>
      <c r="AL91" s="3">
        <v>326126.14222656004</v>
      </c>
      <c r="AM91" s="3">
        <v>535400.8582720001</v>
      </c>
      <c r="AN91" s="3">
        <v>358747.37304959999</v>
      </c>
      <c r="AO91" s="3">
        <v>125552.20392840001</v>
      </c>
      <c r="AP91" s="3">
        <v>459234.5980512001</v>
      </c>
      <c r="AQ91" s="3">
        <v>39611.944257600007</v>
      </c>
      <c r="AR91" s="3">
        <v>454950.92501439998</v>
      </c>
      <c r="AS91" s="3">
        <v>39738.418819200007</v>
      </c>
      <c r="AT91" s="110">
        <v>5248046.0427360451</v>
      </c>
      <c r="AU91" s="87">
        <f t="shared" si="255"/>
        <v>7649445.7733838055</v>
      </c>
      <c r="AW91" s="522"/>
      <c r="AX91" s="230" t="s">
        <v>55</v>
      </c>
      <c r="AY91" s="3"/>
      <c r="AZ91" s="3"/>
      <c r="BA91" s="3">
        <v>109507.29988320002</v>
      </c>
      <c r="BB91" s="3"/>
      <c r="BC91" s="3">
        <v>48621.889440000006</v>
      </c>
      <c r="BD91" s="3"/>
      <c r="BE91" s="3">
        <v>2170.9940186915887</v>
      </c>
      <c r="BF91" s="3">
        <v>179461.01151647104</v>
      </c>
      <c r="BG91" s="3">
        <v>221653.5275304</v>
      </c>
      <c r="BH91" s="3">
        <v>28928.297412000007</v>
      </c>
      <c r="BI91" s="3"/>
      <c r="BJ91" s="110">
        <v>1214017.1706416002</v>
      </c>
      <c r="BK91" s="87">
        <f t="shared" si="256"/>
        <v>1804360.1904423628</v>
      </c>
    </row>
    <row r="92" spans="1:64" x14ac:dyDescent="0.3">
      <c r="A92" s="522"/>
      <c r="B92" s="230" t="s">
        <v>54</v>
      </c>
      <c r="C92" s="3"/>
      <c r="D92" s="3"/>
      <c r="E92" s="3"/>
      <c r="F92" s="3"/>
      <c r="G92" s="3"/>
      <c r="H92" s="3"/>
      <c r="I92" s="3">
        <v>4739.8688067171161</v>
      </c>
      <c r="J92" s="3"/>
      <c r="K92" s="3"/>
      <c r="L92" s="3"/>
      <c r="M92" s="3"/>
      <c r="N92" s="110"/>
      <c r="O92" s="87">
        <f t="shared" si="253"/>
        <v>4739.8688067171161</v>
      </c>
      <c r="Q92" s="522"/>
      <c r="R92" s="230" t="s">
        <v>54</v>
      </c>
      <c r="S92" s="3"/>
      <c r="T92" s="3"/>
      <c r="U92" s="3">
        <v>107437.02628558796</v>
      </c>
      <c r="V92" s="3"/>
      <c r="W92" s="3"/>
      <c r="X92" s="3"/>
      <c r="Y92" s="3">
        <v>36338.994184831223</v>
      </c>
      <c r="Z92" s="3"/>
      <c r="AA92" s="3"/>
      <c r="AB92" s="3">
        <v>6319.8250756228208</v>
      </c>
      <c r="AC92" s="3"/>
      <c r="AD92" s="110"/>
      <c r="AE92" s="87">
        <f t="shared" si="254"/>
        <v>150095.84554604199</v>
      </c>
      <c r="AG92" s="522"/>
      <c r="AH92" s="230" t="s">
        <v>54</v>
      </c>
      <c r="AI92" s="3"/>
      <c r="AJ92" s="3"/>
      <c r="AK92" s="3"/>
      <c r="AL92" s="3"/>
      <c r="AM92" s="3"/>
      <c r="AN92" s="3"/>
      <c r="AO92" s="3"/>
      <c r="AP92" s="3"/>
      <c r="AQ92" s="3"/>
      <c r="AR92" s="3"/>
      <c r="AS92" s="3"/>
      <c r="AT92" s="110"/>
      <c r="AU92" s="87">
        <f t="shared" si="255"/>
        <v>0</v>
      </c>
      <c r="AW92" s="522"/>
      <c r="AX92" s="230" t="s">
        <v>54</v>
      </c>
      <c r="AY92" s="3"/>
      <c r="AZ92" s="3"/>
      <c r="BA92" s="3"/>
      <c r="BB92" s="3"/>
      <c r="BC92" s="3"/>
      <c r="BD92" s="3"/>
      <c r="BE92" s="3"/>
      <c r="BF92" s="3"/>
      <c r="BG92" s="3"/>
      <c r="BH92" s="3"/>
      <c r="BI92" s="3"/>
      <c r="BJ92" s="110"/>
      <c r="BK92" s="87">
        <f t="shared" si="256"/>
        <v>0</v>
      </c>
    </row>
    <row r="93" spans="1:64" x14ac:dyDescent="0.3">
      <c r="A93" s="522"/>
      <c r="B93" s="230" t="s">
        <v>53</v>
      </c>
      <c r="C93" s="3"/>
      <c r="D93" s="3"/>
      <c r="E93" s="3"/>
      <c r="F93" s="3"/>
      <c r="G93" s="3"/>
      <c r="H93" s="3"/>
      <c r="I93" s="3"/>
      <c r="J93" s="3"/>
      <c r="K93" s="3"/>
      <c r="L93" s="3"/>
      <c r="M93" s="3"/>
      <c r="N93" s="110"/>
      <c r="O93" s="87">
        <f t="shared" si="253"/>
        <v>0</v>
      </c>
      <c r="Q93" s="522"/>
      <c r="R93" s="230" t="s">
        <v>53</v>
      </c>
      <c r="S93" s="3"/>
      <c r="T93" s="3"/>
      <c r="U93" s="3"/>
      <c r="V93" s="3"/>
      <c r="W93" s="3"/>
      <c r="X93" s="3"/>
      <c r="Y93" s="3"/>
      <c r="Z93" s="3"/>
      <c r="AA93" s="3"/>
      <c r="AB93" s="3"/>
      <c r="AC93" s="3"/>
      <c r="AD93" s="110"/>
      <c r="AE93" s="87">
        <f t="shared" si="254"/>
        <v>0</v>
      </c>
      <c r="AG93" s="522"/>
      <c r="AH93" s="230" t="s">
        <v>53</v>
      </c>
      <c r="AI93" s="3"/>
      <c r="AJ93" s="3"/>
      <c r="AK93" s="3"/>
      <c r="AL93" s="3"/>
      <c r="AM93" s="3"/>
      <c r="AN93" s="3"/>
      <c r="AO93" s="3"/>
      <c r="AP93" s="3"/>
      <c r="AQ93" s="3"/>
      <c r="AR93" s="3"/>
      <c r="AS93" s="3"/>
      <c r="AT93" s="110"/>
      <c r="AU93" s="87">
        <f t="shared" si="255"/>
        <v>0</v>
      </c>
      <c r="AW93" s="522"/>
      <c r="AX93" s="230" t="s">
        <v>53</v>
      </c>
      <c r="AY93" s="3"/>
      <c r="AZ93" s="3"/>
      <c r="BA93" s="3"/>
      <c r="BB93" s="3"/>
      <c r="BC93" s="3"/>
      <c r="BD93" s="3"/>
      <c r="BE93" s="3"/>
      <c r="BF93" s="3"/>
      <c r="BG93" s="3"/>
      <c r="BH93" s="3"/>
      <c r="BI93" s="3"/>
      <c r="BJ93" s="110"/>
      <c r="BK93" s="87">
        <f t="shared" si="256"/>
        <v>0</v>
      </c>
    </row>
    <row r="94" spans="1:64" x14ac:dyDescent="0.3">
      <c r="A94" s="522"/>
      <c r="B94" s="230" t="s">
        <v>52</v>
      </c>
      <c r="C94" s="3"/>
      <c r="D94" s="3"/>
      <c r="E94" s="3"/>
      <c r="F94" s="3"/>
      <c r="G94" s="3"/>
      <c r="H94" s="3"/>
      <c r="I94" s="3"/>
      <c r="J94" s="3"/>
      <c r="K94" s="3"/>
      <c r="L94" s="3"/>
      <c r="M94" s="3"/>
      <c r="N94" s="110"/>
      <c r="O94" s="87">
        <f t="shared" si="253"/>
        <v>0</v>
      </c>
      <c r="Q94" s="522"/>
      <c r="R94" s="230" t="s">
        <v>52</v>
      </c>
      <c r="S94" s="3"/>
      <c r="T94" s="3"/>
      <c r="U94" s="3"/>
      <c r="V94" s="3"/>
      <c r="W94" s="3"/>
      <c r="X94" s="3"/>
      <c r="Y94" s="3"/>
      <c r="Z94" s="3"/>
      <c r="AA94" s="3"/>
      <c r="AB94" s="3"/>
      <c r="AC94" s="3"/>
      <c r="AD94" s="110"/>
      <c r="AE94" s="87">
        <f t="shared" si="254"/>
        <v>0</v>
      </c>
      <c r="AG94" s="522"/>
      <c r="AH94" s="230" t="s">
        <v>52</v>
      </c>
      <c r="AI94" s="3"/>
      <c r="AJ94" s="3"/>
      <c r="AK94" s="3"/>
      <c r="AL94" s="3"/>
      <c r="AM94" s="3"/>
      <c r="AN94" s="3"/>
      <c r="AO94" s="3"/>
      <c r="AP94" s="3"/>
      <c r="AQ94" s="3"/>
      <c r="AR94" s="3"/>
      <c r="AS94" s="3"/>
      <c r="AT94" s="110"/>
      <c r="AU94" s="87">
        <f t="shared" si="255"/>
        <v>0</v>
      </c>
      <c r="AW94" s="522"/>
      <c r="AX94" s="230" t="s">
        <v>52</v>
      </c>
      <c r="AY94" s="3"/>
      <c r="AZ94" s="3"/>
      <c r="BA94" s="3"/>
      <c r="BB94" s="3"/>
      <c r="BC94" s="3"/>
      <c r="BD94" s="3"/>
      <c r="BE94" s="3"/>
      <c r="BF94" s="3"/>
      <c r="BG94" s="3"/>
      <c r="BH94" s="3"/>
      <c r="BI94" s="3"/>
      <c r="BJ94" s="110"/>
      <c r="BK94" s="87">
        <f t="shared" si="256"/>
        <v>0</v>
      </c>
    </row>
    <row r="95" spans="1:64" x14ac:dyDescent="0.3">
      <c r="A95" s="522"/>
      <c r="B95" s="230" t="s">
        <v>51</v>
      </c>
      <c r="C95" s="3"/>
      <c r="D95" s="3"/>
      <c r="E95" s="3">
        <v>2403</v>
      </c>
      <c r="F95" s="3"/>
      <c r="G95" s="3">
        <v>1220</v>
      </c>
      <c r="H95" s="3"/>
      <c r="I95" s="3"/>
      <c r="J95" s="3"/>
      <c r="K95" s="3">
        <v>2878</v>
      </c>
      <c r="L95" s="3">
        <v>211833</v>
      </c>
      <c r="M95" s="3">
        <v>97026</v>
      </c>
      <c r="N95" s="110">
        <v>2440</v>
      </c>
      <c r="O95" s="87">
        <f t="shared" si="253"/>
        <v>317800</v>
      </c>
      <c r="Q95" s="522"/>
      <c r="R95" s="230" t="s">
        <v>51</v>
      </c>
      <c r="S95" s="3"/>
      <c r="T95" s="3"/>
      <c r="U95" s="3">
        <v>2878</v>
      </c>
      <c r="V95" s="3"/>
      <c r="W95" s="3"/>
      <c r="X95" s="3">
        <v>5150</v>
      </c>
      <c r="Y95" s="3"/>
      <c r="Z95" s="3"/>
      <c r="AA95" s="3">
        <v>2878</v>
      </c>
      <c r="AB95" s="3">
        <v>41242</v>
      </c>
      <c r="AC95" s="3">
        <v>18116</v>
      </c>
      <c r="AD95" s="110">
        <v>7320</v>
      </c>
      <c r="AE95" s="87">
        <f t="shared" si="254"/>
        <v>77584</v>
      </c>
      <c r="AG95" s="522"/>
      <c r="AH95" s="230" t="s">
        <v>51</v>
      </c>
      <c r="AI95" s="3"/>
      <c r="AJ95" s="3"/>
      <c r="AK95" s="3"/>
      <c r="AL95" s="3"/>
      <c r="AM95" s="3"/>
      <c r="AN95" s="3"/>
      <c r="AO95" s="3"/>
      <c r="AP95" s="3"/>
      <c r="AQ95" s="3"/>
      <c r="AR95" s="3"/>
      <c r="AS95" s="3"/>
      <c r="AT95" s="110"/>
      <c r="AU95" s="87">
        <f t="shared" si="255"/>
        <v>0</v>
      </c>
      <c r="AW95" s="522"/>
      <c r="AX95" s="230" t="s">
        <v>51</v>
      </c>
      <c r="AY95" s="3"/>
      <c r="AZ95" s="3"/>
      <c r="BA95" s="3"/>
      <c r="BB95" s="3"/>
      <c r="BC95" s="3"/>
      <c r="BD95" s="3"/>
      <c r="BE95" s="3"/>
      <c r="BF95" s="3"/>
      <c r="BG95" s="3"/>
      <c r="BH95" s="3"/>
      <c r="BI95" s="3"/>
      <c r="BJ95" s="110"/>
      <c r="BK95" s="87">
        <f t="shared" si="256"/>
        <v>0</v>
      </c>
    </row>
    <row r="96" spans="1:64" ht="15" thickBot="1" x14ac:dyDescent="0.35">
      <c r="A96" s="523"/>
      <c r="B96" s="230" t="s">
        <v>50</v>
      </c>
      <c r="C96" s="3"/>
      <c r="D96" s="3"/>
      <c r="E96" s="3"/>
      <c r="F96" s="3"/>
      <c r="G96" s="3"/>
      <c r="H96" s="3"/>
      <c r="I96" s="3">
        <v>21156</v>
      </c>
      <c r="J96" s="3"/>
      <c r="K96" s="3"/>
      <c r="L96" s="3"/>
      <c r="M96" s="3"/>
      <c r="N96" s="110"/>
      <c r="O96" s="87">
        <f t="shared" si="253"/>
        <v>21156</v>
      </c>
      <c r="Q96" s="523"/>
      <c r="R96" s="230" t="s">
        <v>50</v>
      </c>
      <c r="S96" s="3"/>
      <c r="T96" s="3"/>
      <c r="U96" s="3"/>
      <c r="V96" s="3"/>
      <c r="W96" s="3"/>
      <c r="X96" s="3"/>
      <c r="Y96" s="3"/>
      <c r="Z96" s="3"/>
      <c r="AA96" s="3"/>
      <c r="AB96" s="3"/>
      <c r="AC96" s="3"/>
      <c r="AD96" s="110"/>
      <c r="AE96" s="87">
        <f t="shared" si="254"/>
        <v>0</v>
      </c>
      <c r="AG96" s="523"/>
      <c r="AH96" s="230" t="s">
        <v>50</v>
      </c>
      <c r="AI96" s="3"/>
      <c r="AJ96" s="3"/>
      <c r="AK96" s="3"/>
      <c r="AL96" s="3"/>
      <c r="AM96" s="3"/>
      <c r="AN96" s="3"/>
      <c r="AO96" s="3"/>
      <c r="AP96" s="3"/>
      <c r="AQ96" s="3"/>
      <c r="AR96" s="3"/>
      <c r="AS96" s="3"/>
      <c r="AT96" s="110"/>
      <c r="AU96" s="87">
        <f t="shared" si="255"/>
        <v>0</v>
      </c>
      <c r="AW96" s="523"/>
      <c r="AX96" s="230" t="s">
        <v>50</v>
      </c>
      <c r="AY96" s="3"/>
      <c r="AZ96" s="3"/>
      <c r="BA96" s="3"/>
      <c r="BB96" s="3"/>
      <c r="BC96" s="3"/>
      <c r="BD96" s="3"/>
      <c r="BE96" s="3"/>
      <c r="BF96" s="3"/>
      <c r="BG96" s="3"/>
      <c r="BH96" s="3"/>
      <c r="BI96" s="3"/>
      <c r="BJ96" s="110"/>
      <c r="BK96" s="87">
        <f t="shared" si="256"/>
        <v>0</v>
      </c>
    </row>
    <row r="97" spans="1:64" ht="15" thickBot="1" x14ac:dyDescent="0.35">
      <c r="B97" s="231" t="s">
        <v>43</v>
      </c>
      <c r="C97" s="223">
        <f>SUM(C84:C96)</f>
        <v>0</v>
      </c>
      <c r="D97" s="223">
        <f t="shared" ref="D97" si="257">SUM(D84:D96)</f>
        <v>247904.52106868714</v>
      </c>
      <c r="E97" s="223">
        <f t="shared" ref="E97" si="258">SUM(E84:E96)</f>
        <v>605193.11263808981</v>
      </c>
      <c r="F97" s="223">
        <f t="shared" ref="F97" si="259">SUM(F84:F96)</f>
        <v>587923.41019173106</v>
      </c>
      <c r="G97" s="223">
        <f t="shared" ref="G97" si="260">SUM(G84:G96)</f>
        <v>607635.61778378719</v>
      </c>
      <c r="H97" s="223">
        <f t="shared" ref="H97" si="261">SUM(H84:H96)</f>
        <v>1129481.3284521112</v>
      </c>
      <c r="I97" s="223">
        <f t="shared" ref="I97" si="262">SUM(I84:I96)</f>
        <v>347037.11708821461</v>
      </c>
      <c r="J97" s="223">
        <f t="shared" ref="J97" si="263">SUM(J84:J96)</f>
        <v>360204.85729086609</v>
      </c>
      <c r="K97" s="223">
        <f t="shared" ref="K97" si="264">SUM(K84:K96)</f>
        <v>466128.3845955077</v>
      </c>
      <c r="L97" s="223">
        <f t="shared" ref="L97" si="265">SUM(L84:L96)</f>
        <v>795746.40045348939</v>
      </c>
      <c r="M97" s="223">
        <f t="shared" ref="M97" si="266">SUM(M84:M96)</f>
        <v>575710.83472800301</v>
      </c>
      <c r="N97" s="462">
        <f t="shared" ref="N97" si="267">SUM(N84:N96)</f>
        <v>1636917.5090403825</v>
      </c>
      <c r="O97" s="90">
        <f t="shared" si="253"/>
        <v>7359883.0933308704</v>
      </c>
      <c r="Q97" s="91"/>
      <c r="R97" s="231" t="s">
        <v>43</v>
      </c>
      <c r="S97" s="223">
        <f>SUM(S84:S96)</f>
        <v>0</v>
      </c>
      <c r="T97" s="223">
        <f t="shared" ref="T97" si="268">SUM(T84:T96)</f>
        <v>194653.65526896008</v>
      </c>
      <c r="U97" s="223">
        <f t="shared" ref="U97" si="269">SUM(U84:U96)</f>
        <v>1883003.1574989753</v>
      </c>
      <c r="V97" s="223">
        <f t="shared" ref="V97" si="270">SUM(V84:V96)</f>
        <v>2330652.7973614861</v>
      </c>
      <c r="W97" s="223">
        <f t="shared" ref="W97" si="271">SUM(W84:W96)</f>
        <v>2605084.0922011277</v>
      </c>
      <c r="X97" s="223">
        <f t="shared" ref="X97" si="272">SUM(X84:X96)</f>
        <v>1615647.0127355456</v>
      </c>
      <c r="Y97" s="223">
        <f t="shared" ref="Y97" si="273">SUM(Y84:Y96)</f>
        <v>1816557.2325754883</v>
      </c>
      <c r="Z97" s="223">
        <f t="shared" ref="Z97" si="274">SUM(Z84:Z96)</f>
        <v>1366945.7421653126</v>
      </c>
      <c r="AA97" s="223">
        <f t="shared" ref="AA97" si="275">SUM(AA84:AA96)</f>
        <v>2188777.7369471425</v>
      </c>
      <c r="AB97" s="223">
        <f t="shared" ref="AB97" si="276">SUM(AB84:AB96)</f>
        <v>3202863.7932040151</v>
      </c>
      <c r="AC97" s="223">
        <f t="shared" ref="AC97" si="277">SUM(AC84:AC96)</f>
        <v>2935614.3992573661</v>
      </c>
      <c r="AD97" s="462">
        <f t="shared" ref="AD97" si="278">SUM(AD84:AD96)</f>
        <v>8167475.2784514381</v>
      </c>
      <c r="AE97" s="90">
        <f t="shared" si="254"/>
        <v>28307274.897666857</v>
      </c>
      <c r="AG97" s="91"/>
      <c r="AH97" s="231" t="s">
        <v>43</v>
      </c>
      <c r="AI97" s="223">
        <f>SUM(AI84:AI96)</f>
        <v>0</v>
      </c>
      <c r="AJ97" s="223">
        <f t="shared" ref="AJ97" si="279">SUM(AJ84:AJ96)</f>
        <v>31237.34323200001</v>
      </c>
      <c r="AK97" s="223">
        <f t="shared" ref="AK97" si="280">SUM(AK84:AK96)</f>
        <v>30799.923796800002</v>
      </c>
      <c r="AL97" s="223">
        <f t="shared" ref="AL97" si="281">SUM(AL84:AL96)</f>
        <v>326126.14222656004</v>
      </c>
      <c r="AM97" s="223">
        <f t="shared" ref="AM97" si="282">SUM(AM84:AM96)</f>
        <v>561744.30229286721</v>
      </c>
      <c r="AN97" s="223">
        <f t="shared" ref="AN97" si="283">SUM(AN84:AN96)</f>
        <v>358747.37304959999</v>
      </c>
      <c r="AO97" s="223">
        <f t="shared" ref="AO97" si="284">SUM(AO84:AO96)</f>
        <v>487977.17233950016</v>
      </c>
      <c r="AP97" s="223">
        <f t="shared" ref="AP97" si="285">SUM(AP84:AP96)</f>
        <v>459234.5980512001</v>
      </c>
      <c r="AQ97" s="223">
        <f t="shared" ref="AQ97" si="286">SUM(AQ84:AQ96)</f>
        <v>230029.37483792804</v>
      </c>
      <c r="AR97" s="223">
        <f t="shared" ref="AR97" si="287">SUM(AR84:AR96)</f>
        <v>457821.96728917264</v>
      </c>
      <c r="AS97" s="223">
        <f t="shared" ref="AS97" si="288">SUM(AS84:AS96)</f>
        <v>60025.147919333991</v>
      </c>
      <c r="AT97" s="462">
        <f t="shared" ref="AT97" si="289">SUM(AT84:AT96)</f>
        <v>5568958.8216137746</v>
      </c>
      <c r="AU97" s="90">
        <f t="shared" si="255"/>
        <v>8572702.1666487362</v>
      </c>
      <c r="AW97" s="91"/>
      <c r="AX97" s="231" t="s">
        <v>43</v>
      </c>
      <c r="AY97" s="223">
        <f>SUM(AY84:AY96)</f>
        <v>0</v>
      </c>
      <c r="AZ97" s="223">
        <f t="shared" ref="AZ97" si="290">SUM(AZ84:AZ96)</f>
        <v>0</v>
      </c>
      <c r="BA97" s="223">
        <f t="shared" ref="BA97" si="291">SUM(BA84:BA96)</f>
        <v>109507.29988320002</v>
      </c>
      <c r="BB97" s="223">
        <f t="shared" ref="BB97" si="292">SUM(BB84:BB96)</f>
        <v>0</v>
      </c>
      <c r="BC97" s="223">
        <f t="shared" ref="BC97" si="293">SUM(BC84:BC96)</f>
        <v>48621.889440000006</v>
      </c>
      <c r="BD97" s="223">
        <f t="shared" ref="BD97" si="294">SUM(BD84:BD96)</f>
        <v>0</v>
      </c>
      <c r="BE97" s="223">
        <f t="shared" ref="BE97" si="295">SUM(BE84:BE96)</f>
        <v>2170.9940186915887</v>
      </c>
      <c r="BF97" s="223">
        <f t="shared" ref="BF97" si="296">SUM(BF84:BF96)</f>
        <v>179461.01151647104</v>
      </c>
      <c r="BG97" s="223">
        <f t="shared" ref="BG97" si="297">SUM(BG84:BG96)</f>
        <v>221653.5275304</v>
      </c>
      <c r="BH97" s="223">
        <f t="shared" ref="BH97" si="298">SUM(BH84:BH96)</f>
        <v>28928.297412000007</v>
      </c>
      <c r="BI97" s="223">
        <f t="shared" ref="BI97" si="299">SUM(BI84:BI96)</f>
        <v>0</v>
      </c>
      <c r="BJ97" s="462">
        <f t="shared" ref="BJ97" si="300">SUM(BJ84:BJ96)</f>
        <v>1318651.9891798529</v>
      </c>
      <c r="BK97" s="90">
        <f t="shared" si="256"/>
        <v>1908995.0089806155</v>
      </c>
    </row>
    <row r="98" spans="1:64" ht="21.6" thickBot="1" x14ac:dyDescent="0.45">
      <c r="A98" s="93"/>
      <c r="Q98" s="93"/>
      <c r="AG98" s="93"/>
      <c r="AW98" s="93"/>
    </row>
    <row r="99" spans="1:64" ht="21.6" thickBot="1" x14ac:dyDescent="0.45">
      <c r="A99" s="93"/>
      <c r="B99" s="218" t="s">
        <v>36</v>
      </c>
      <c r="C99" s="219">
        <f t="shared" ref="C99:N99" si="301">C$3</f>
        <v>44927</v>
      </c>
      <c r="D99" s="219">
        <f t="shared" si="301"/>
        <v>44958</v>
      </c>
      <c r="E99" s="219">
        <f t="shared" si="301"/>
        <v>44986</v>
      </c>
      <c r="F99" s="219">
        <f t="shared" si="301"/>
        <v>45017</v>
      </c>
      <c r="G99" s="219">
        <f t="shared" si="301"/>
        <v>45047</v>
      </c>
      <c r="H99" s="219">
        <f t="shared" si="301"/>
        <v>45078</v>
      </c>
      <c r="I99" s="219">
        <f t="shared" si="301"/>
        <v>45108</v>
      </c>
      <c r="J99" s="219">
        <f t="shared" si="301"/>
        <v>45139</v>
      </c>
      <c r="K99" s="219">
        <f t="shared" si="301"/>
        <v>45170</v>
      </c>
      <c r="L99" s="219">
        <f t="shared" si="301"/>
        <v>45200</v>
      </c>
      <c r="M99" s="219">
        <f t="shared" si="301"/>
        <v>45231</v>
      </c>
      <c r="N99" s="219" t="str">
        <f t="shared" si="301"/>
        <v>Dec-23 +</v>
      </c>
      <c r="O99" s="220" t="s">
        <v>34</v>
      </c>
      <c r="Q99" s="93"/>
      <c r="R99" s="218" t="s">
        <v>36</v>
      </c>
      <c r="S99" s="219">
        <f t="shared" ref="S99:AD99" si="302">S$3</f>
        <v>44927</v>
      </c>
      <c r="T99" s="219">
        <f t="shared" si="302"/>
        <v>44958</v>
      </c>
      <c r="U99" s="219">
        <f t="shared" si="302"/>
        <v>44986</v>
      </c>
      <c r="V99" s="219">
        <f t="shared" si="302"/>
        <v>45017</v>
      </c>
      <c r="W99" s="219">
        <f t="shared" si="302"/>
        <v>45047</v>
      </c>
      <c r="X99" s="219">
        <f t="shared" si="302"/>
        <v>45078</v>
      </c>
      <c r="Y99" s="219">
        <f t="shared" si="302"/>
        <v>45108</v>
      </c>
      <c r="Z99" s="219">
        <f t="shared" si="302"/>
        <v>45139</v>
      </c>
      <c r="AA99" s="219">
        <f t="shared" si="302"/>
        <v>45170</v>
      </c>
      <c r="AB99" s="219">
        <f t="shared" si="302"/>
        <v>45200</v>
      </c>
      <c r="AC99" s="219">
        <f t="shared" si="302"/>
        <v>45231</v>
      </c>
      <c r="AD99" s="219" t="str">
        <f t="shared" si="302"/>
        <v>Dec-23 +</v>
      </c>
      <c r="AE99" s="220" t="s">
        <v>34</v>
      </c>
      <c r="AG99" s="93"/>
      <c r="AH99" s="218" t="s">
        <v>36</v>
      </c>
      <c r="AI99" s="219">
        <f t="shared" ref="AI99:AT99" si="303">AI$3</f>
        <v>44927</v>
      </c>
      <c r="AJ99" s="219">
        <f t="shared" si="303"/>
        <v>44958</v>
      </c>
      <c r="AK99" s="219">
        <f t="shared" si="303"/>
        <v>44986</v>
      </c>
      <c r="AL99" s="219">
        <f t="shared" si="303"/>
        <v>45017</v>
      </c>
      <c r="AM99" s="219">
        <f t="shared" si="303"/>
        <v>45047</v>
      </c>
      <c r="AN99" s="219">
        <f t="shared" si="303"/>
        <v>45078</v>
      </c>
      <c r="AO99" s="219">
        <f t="shared" si="303"/>
        <v>45108</v>
      </c>
      <c r="AP99" s="219">
        <f t="shared" si="303"/>
        <v>45139</v>
      </c>
      <c r="AQ99" s="219">
        <f t="shared" si="303"/>
        <v>45170</v>
      </c>
      <c r="AR99" s="219">
        <f t="shared" si="303"/>
        <v>45200</v>
      </c>
      <c r="AS99" s="219">
        <f t="shared" si="303"/>
        <v>45231</v>
      </c>
      <c r="AT99" s="219" t="str">
        <f t="shared" si="303"/>
        <v>Dec-23 +</v>
      </c>
      <c r="AU99" s="220" t="s">
        <v>34</v>
      </c>
      <c r="AW99" s="93"/>
      <c r="AX99" s="218" t="s">
        <v>36</v>
      </c>
      <c r="AY99" s="219">
        <f t="shared" ref="AY99:BJ99" si="304">AY$3</f>
        <v>44927</v>
      </c>
      <c r="AZ99" s="219">
        <f t="shared" si="304"/>
        <v>44958</v>
      </c>
      <c r="BA99" s="219">
        <f t="shared" si="304"/>
        <v>44986</v>
      </c>
      <c r="BB99" s="219">
        <f t="shared" si="304"/>
        <v>45017</v>
      </c>
      <c r="BC99" s="219">
        <f t="shared" si="304"/>
        <v>45047</v>
      </c>
      <c r="BD99" s="219">
        <f t="shared" si="304"/>
        <v>45078</v>
      </c>
      <c r="BE99" s="219">
        <f t="shared" si="304"/>
        <v>45108</v>
      </c>
      <c r="BF99" s="219">
        <f t="shared" si="304"/>
        <v>45139</v>
      </c>
      <c r="BG99" s="219">
        <f t="shared" si="304"/>
        <v>45170</v>
      </c>
      <c r="BH99" s="219">
        <f t="shared" si="304"/>
        <v>45200</v>
      </c>
      <c r="BI99" s="219">
        <f t="shared" si="304"/>
        <v>45231</v>
      </c>
      <c r="BJ99" s="219" t="str">
        <f t="shared" si="304"/>
        <v>Dec-23 +</v>
      </c>
      <c r="BK99" s="220" t="s">
        <v>34</v>
      </c>
    </row>
    <row r="100" spans="1:64" ht="15" customHeight="1" x14ac:dyDescent="0.3">
      <c r="A100" s="530" t="s">
        <v>174</v>
      </c>
      <c r="B100" s="230" t="s">
        <v>62</v>
      </c>
      <c r="C100" s="201">
        <v>0</v>
      </c>
      <c r="D100" s="201">
        <v>0</v>
      </c>
      <c r="E100" s="201">
        <v>0</v>
      </c>
      <c r="F100" s="201">
        <v>0</v>
      </c>
      <c r="G100" s="3">
        <v>0</v>
      </c>
      <c r="H100" s="3">
        <v>0</v>
      </c>
      <c r="I100" s="3">
        <v>0</v>
      </c>
      <c r="J100" s="3">
        <v>0</v>
      </c>
      <c r="K100" s="3">
        <v>0</v>
      </c>
      <c r="L100" s="201">
        <v>0</v>
      </c>
      <c r="M100" s="201">
        <v>0</v>
      </c>
      <c r="N100" s="201">
        <v>0</v>
      </c>
      <c r="O100" s="87">
        <f t="shared" ref="O100:O113" si="305">SUM(C100:N100)</f>
        <v>0</v>
      </c>
      <c r="Q100" s="530" t="s">
        <v>174</v>
      </c>
      <c r="R100" s="230" t="s">
        <v>62</v>
      </c>
      <c r="S100" s="201">
        <v>0</v>
      </c>
      <c r="T100" s="201">
        <v>0</v>
      </c>
      <c r="U100" s="201">
        <v>0</v>
      </c>
      <c r="V100" s="201">
        <v>0</v>
      </c>
      <c r="W100" s="3">
        <v>0</v>
      </c>
      <c r="X100" s="3">
        <v>0</v>
      </c>
      <c r="Y100" s="3">
        <v>0</v>
      </c>
      <c r="Z100" s="3">
        <v>0</v>
      </c>
      <c r="AA100" s="3">
        <v>0</v>
      </c>
      <c r="AB100" s="201">
        <v>0</v>
      </c>
      <c r="AC100" s="201">
        <v>0</v>
      </c>
      <c r="AD100" s="201">
        <v>0</v>
      </c>
      <c r="AE100" s="87">
        <f t="shared" ref="AE100:AE113" si="306">SUM(S100:AD100)</f>
        <v>0</v>
      </c>
      <c r="AG100" s="530" t="s">
        <v>174</v>
      </c>
      <c r="AH100" s="230" t="s">
        <v>62</v>
      </c>
      <c r="AI100" s="201">
        <v>0</v>
      </c>
      <c r="AJ100" s="201">
        <v>0</v>
      </c>
      <c r="AK100" s="201">
        <v>0</v>
      </c>
      <c r="AL100" s="201">
        <v>0</v>
      </c>
      <c r="AM100" s="3">
        <v>0</v>
      </c>
      <c r="AN100" s="3">
        <v>0</v>
      </c>
      <c r="AO100" s="3">
        <v>0</v>
      </c>
      <c r="AP100" s="3">
        <v>0</v>
      </c>
      <c r="AQ100" s="3">
        <v>0</v>
      </c>
      <c r="AR100" s="201">
        <v>0</v>
      </c>
      <c r="AS100" s="201">
        <v>0</v>
      </c>
      <c r="AT100" s="201">
        <v>0</v>
      </c>
      <c r="AU100" s="87">
        <f t="shared" ref="AU100:AU113" si="307">SUM(AI100:AT100)</f>
        <v>0</v>
      </c>
      <c r="AW100" s="530" t="s">
        <v>174</v>
      </c>
      <c r="AX100" s="230" t="s">
        <v>62</v>
      </c>
      <c r="AY100" s="201">
        <v>0</v>
      </c>
      <c r="AZ100" s="201">
        <v>0</v>
      </c>
      <c r="BA100" s="201">
        <v>0</v>
      </c>
      <c r="BB100" s="201">
        <v>0</v>
      </c>
      <c r="BC100" s="3">
        <v>0</v>
      </c>
      <c r="BD100" s="3">
        <v>0</v>
      </c>
      <c r="BE100" s="3">
        <v>0</v>
      </c>
      <c r="BF100" s="3">
        <v>0</v>
      </c>
      <c r="BG100" s="3">
        <v>0</v>
      </c>
      <c r="BH100" s="201">
        <v>0</v>
      </c>
      <c r="BI100" s="201">
        <v>0</v>
      </c>
      <c r="BJ100" s="201">
        <v>0</v>
      </c>
      <c r="BK100" s="87">
        <f t="shared" ref="BK100:BK113" si="308">SUM(AY100:BJ100)</f>
        <v>0</v>
      </c>
      <c r="BL100" s="227"/>
    </row>
    <row r="101" spans="1:64" x14ac:dyDescent="0.3">
      <c r="A101" s="531"/>
      <c r="B101" s="230" t="s">
        <v>61</v>
      </c>
      <c r="C101" s="201">
        <v>0</v>
      </c>
      <c r="D101" s="201">
        <v>0</v>
      </c>
      <c r="E101" s="201">
        <v>0</v>
      </c>
      <c r="F101" s="201">
        <v>0</v>
      </c>
      <c r="G101" s="3">
        <v>0</v>
      </c>
      <c r="H101" s="3">
        <v>0</v>
      </c>
      <c r="I101" s="3">
        <v>0</v>
      </c>
      <c r="J101" s="3">
        <v>0</v>
      </c>
      <c r="K101" s="3">
        <v>0</v>
      </c>
      <c r="L101" s="201">
        <v>0</v>
      </c>
      <c r="M101" s="201">
        <v>0</v>
      </c>
      <c r="N101" s="201">
        <v>0</v>
      </c>
      <c r="O101" s="87">
        <f t="shared" si="305"/>
        <v>0</v>
      </c>
      <c r="Q101" s="531"/>
      <c r="R101" s="230" t="s">
        <v>61</v>
      </c>
      <c r="S101" s="201">
        <v>0</v>
      </c>
      <c r="T101" s="201">
        <v>0</v>
      </c>
      <c r="U101" s="201">
        <v>0</v>
      </c>
      <c r="V101" s="201">
        <v>0</v>
      </c>
      <c r="W101" s="3">
        <v>0</v>
      </c>
      <c r="X101" s="3">
        <v>0</v>
      </c>
      <c r="Y101" s="3">
        <v>0</v>
      </c>
      <c r="Z101" s="3">
        <v>0</v>
      </c>
      <c r="AA101" s="3">
        <v>0</v>
      </c>
      <c r="AB101" s="201">
        <v>0</v>
      </c>
      <c r="AC101" s="201">
        <v>0</v>
      </c>
      <c r="AD101" s="201">
        <v>0</v>
      </c>
      <c r="AE101" s="87">
        <f t="shared" si="306"/>
        <v>0</v>
      </c>
      <c r="AG101" s="531"/>
      <c r="AH101" s="230" t="s">
        <v>61</v>
      </c>
      <c r="AI101" s="201">
        <v>0</v>
      </c>
      <c r="AJ101" s="201">
        <v>0</v>
      </c>
      <c r="AK101" s="201">
        <v>0</v>
      </c>
      <c r="AL101" s="201">
        <v>0</v>
      </c>
      <c r="AM101" s="3">
        <v>0</v>
      </c>
      <c r="AN101" s="3">
        <v>0</v>
      </c>
      <c r="AO101" s="3">
        <v>0</v>
      </c>
      <c r="AP101" s="3">
        <v>0</v>
      </c>
      <c r="AQ101" s="3">
        <v>0</v>
      </c>
      <c r="AR101" s="201">
        <v>0</v>
      </c>
      <c r="AS101" s="201">
        <v>0</v>
      </c>
      <c r="AT101" s="201">
        <v>0</v>
      </c>
      <c r="AU101" s="87">
        <f t="shared" si="307"/>
        <v>0</v>
      </c>
      <c r="AW101" s="531"/>
      <c r="AX101" s="230" t="s">
        <v>61</v>
      </c>
      <c r="AY101" s="201">
        <v>0</v>
      </c>
      <c r="AZ101" s="201">
        <v>0</v>
      </c>
      <c r="BA101" s="201">
        <v>0</v>
      </c>
      <c r="BB101" s="201">
        <v>0</v>
      </c>
      <c r="BC101" s="3">
        <v>0</v>
      </c>
      <c r="BD101" s="3">
        <v>0</v>
      </c>
      <c r="BE101" s="3">
        <v>0</v>
      </c>
      <c r="BF101" s="3">
        <v>0</v>
      </c>
      <c r="BG101" s="3">
        <v>0</v>
      </c>
      <c r="BH101" s="201">
        <v>0</v>
      </c>
      <c r="BI101" s="201">
        <v>0</v>
      </c>
      <c r="BJ101" s="201">
        <v>0</v>
      </c>
      <c r="BK101" s="87">
        <f t="shared" si="308"/>
        <v>0</v>
      </c>
    </row>
    <row r="102" spans="1:64" x14ac:dyDescent="0.3">
      <c r="A102" s="531"/>
      <c r="B102" s="230" t="s">
        <v>60</v>
      </c>
      <c r="C102" s="201">
        <v>0</v>
      </c>
      <c r="D102" s="201">
        <v>0</v>
      </c>
      <c r="E102" s="201">
        <v>0</v>
      </c>
      <c r="F102" s="201">
        <v>0</v>
      </c>
      <c r="G102" s="3">
        <v>0</v>
      </c>
      <c r="H102" s="3">
        <v>0</v>
      </c>
      <c r="I102" s="3">
        <v>0</v>
      </c>
      <c r="J102" s="3">
        <v>0</v>
      </c>
      <c r="K102" s="3">
        <v>0</v>
      </c>
      <c r="L102" s="201">
        <v>0</v>
      </c>
      <c r="M102" s="201">
        <v>0</v>
      </c>
      <c r="N102" s="201">
        <v>0</v>
      </c>
      <c r="O102" s="87">
        <f t="shared" si="305"/>
        <v>0</v>
      </c>
      <c r="Q102" s="531"/>
      <c r="R102" s="230" t="s">
        <v>60</v>
      </c>
      <c r="S102" s="201">
        <v>0</v>
      </c>
      <c r="T102" s="201">
        <v>0</v>
      </c>
      <c r="U102" s="201">
        <v>0</v>
      </c>
      <c r="V102" s="201">
        <v>0</v>
      </c>
      <c r="W102" s="3">
        <v>0</v>
      </c>
      <c r="X102" s="3">
        <v>0</v>
      </c>
      <c r="Y102" s="3">
        <v>0</v>
      </c>
      <c r="Z102" s="3">
        <v>0</v>
      </c>
      <c r="AA102" s="3">
        <v>0</v>
      </c>
      <c r="AB102" s="201">
        <v>0</v>
      </c>
      <c r="AC102" s="201">
        <v>0</v>
      </c>
      <c r="AD102" s="201">
        <v>0</v>
      </c>
      <c r="AE102" s="87">
        <f t="shared" si="306"/>
        <v>0</v>
      </c>
      <c r="AG102" s="531"/>
      <c r="AH102" s="230" t="s">
        <v>60</v>
      </c>
      <c r="AI102" s="201">
        <v>0</v>
      </c>
      <c r="AJ102" s="201">
        <v>0</v>
      </c>
      <c r="AK102" s="201">
        <v>0</v>
      </c>
      <c r="AL102" s="201">
        <v>0</v>
      </c>
      <c r="AM102" s="3">
        <v>0</v>
      </c>
      <c r="AN102" s="3">
        <v>0</v>
      </c>
      <c r="AO102" s="3">
        <v>0</v>
      </c>
      <c r="AP102" s="3">
        <v>0</v>
      </c>
      <c r="AQ102" s="3">
        <v>0</v>
      </c>
      <c r="AR102" s="201">
        <v>0</v>
      </c>
      <c r="AS102" s="201">
        <v>0</v>
      </c>
      <c r="AT102" s="201">
        <v>0</v>
      </c>
      <c r="AU102" s="87">
        <f t="shared" si="307"/>
        <v>0</v>
      </c>
      <c r="AW102" s="531"/>
      <c r="AX102" s="230" t="s">
        <v>60</v>
      </c>
      <c r="AY102" s="201">
        <v>0</v>
      </c>
      <c r="AZ102" s="201">
        <v>0</v>
      </c>
      <c r="BA102" s="201">
        <v>0</v>
      </c>
      <c r="BB102" s="201">
        <v>0</v>
      </c>
      <c r="BC102" s="3">
        <v>0</v>
      </c>
      <c r="BD102" s="3">
        <v>0</v>
      </c>
      <c r="BE102" s="3">
        <v>0</v>
      </c>
      <c r="BF102" s="3">
        <v>0</v>
      </c>
      <c r="BG102" s="3">
        <v>0</v>
      </c>
      <c r="BH102" s="201">
        <v>0</v>
      </c>
      <c r="BI102" s="201">
        <v>0</v>
      </c>
      <c r="BJ102" s="201">
        <v>0</v>
      </c>
      <c r="BK102" s="87">
        <f t="shared" si="308"/>
        <v>0</v>
      </c>
    </row>
    <row r="103" spans="1:64" x14ac:dyDescent="0.3">
      <c r="A103" s="531"/>
      <c r="B103" s="230" t="s">
        <v>59</v>
      </c>
      <c r="C103" s="201">
        <v>0</v>
      </c>
      <c r="D103" s="201">
        <v>0</v>
      </c>
      <c r="E103" s="201">
        <v>0</v>
      </c>
      <c r="F103" s="201">
        <v>0</v>
      </c>
      <c r="G103" s="3">
        <v>0</v>
      </c>
      <c r="H103" s="3">
        <v>0</v>
      </c>
      <c r="I103" s="3">
        <v>0</v>
      </c>
      <c r="J103" s="3">
        <v>0</v>
      </c>
      <c r="K103" s="3">
        <v>0</v>
      </c>
      <c r="L103" s="201">
        <v>0</v>
      </c>
      <c r="M103" s="201">
        <v>0</v>
      </c>
      <c r="N103" s="201">
        <v>0</v>
      </c>
      <c r="O103" s="87">
        <f t="shared" si="305"/>
        <v>0</v>
      </c>
      <c r="Q103" s="531"/>
      <c r="R103" s="230" t="s">
        <v>59</v>
      </c>
      <c r="S103" s="201">
        <v>0</v>
      </c>
      <c r="T103" s="201">
        <v>0</v>
      </c>
      <c r="U103" s="201">
        <v>0</v>
      </c>
      <c r="V103" s="201">
        <v>0</v>
      </c>
      <c r="W103" s="3">
        <v>0</v>
      </c>
      <c r="X103" s="3">
        <v>0</v>
      </c>
      <c r="Y103" s="3">
        <v>0</v>
      </c>
      <c r="Z103" s="3">
        <v>0</v>
      </c>
      <c r="AA103" s="3">
        <v>0</v>
      </c>
      <c r="AB103" s="201">
        <v>0</v>
      </c>
      <c r="AC103" s="201">
        <v>0</v>
      </c>
      <c r="AD103" s="201">
        <v>0</v>
      </c>
      <c r="AE103" s="87">
        <f t="shared" si="306"/>
        <v>0</v>
      </c>
      <c r="AG103" s="531"/>
      <c r="AH103" s="230" t="s">
        <v>59</v>
      </c>
      <c r="AI103" s="201">
        <v>0</v>
      </c>
      <c r="AJ103" s="201">
        <v>0</v>
      </c>
      <c r="AK103" s="201">
        <v>0</v>
      </c>
      <c r="AL103" s="201">
        <v>0</v>
      </c>
      <c r="AM103" s="3">
        <v>0</v>
      </c>
      <c r="AN103" s="3">
        <v>0</v>
      </c>
      <c r="AO103" s="3">
        <v>0</v>
      </c>
      <c r="AP103" s="3">
        <v>0</v>
      </c>
      <c r="AQ103" s="3">
        <v>0</v>
      </c>
      <c r="AR103" s="201">
        <v>0</v>
      </c>
      <c r="AS103" s="201">
        <v>0</v>
      </c>
      <c r="AT103" s="201">
        <v>0</v>
      </c>
      <c r="AU103" s="87">
        <f t="shared" si="307"/>
        <v>0</v>
      </c>
      <c r="AW103" s="531"/>
      <c r="AX103" s="230" t="s">
        <v>59</v>
      </c>
      <c r="AY103" s="201">
        <v>0</v>
      </c>
      <c r="AZ103" s="201">
        <v>0</v>
      </c>
      <c r="BA103" s="201">
        <v>0</v>
      </c>
      <c r="BB103" s="201">
        <v>0</v>
      </c>
      <c r="BC103" s="3">
        <v>0</v>
      </c>
      <c r="BD103" s="3">
        <v>0</v>
      </c>
      <c r="BE103" s="3">
        <v>0</v>
      </c>
      <c r="BF103" s="3">
        <v>0</v>
      </c>
      <c r="BG103" s="3">
        <v>0</v>
      </c>
      <c r="BH103" s="201">
        <v>0</v>
      </c>
      <c r="BI103" s="201">
        <v>0</v>
      </c>
      <c r="BJ103" s="201">
        <v>0</v>
      </c>
      <c r="BK103" s="87">
        <f t="shared" si="308"/>
        <v>0</v>
      </c>
    </row>
    <row r="104" spans="1:64" x14ac:dyDescent="0.3">
      <c r="A104" s="531"/>
      <c r="B104" s="230" t="s">
        <v>58</v>
      </c>
      <c r="C104" s="201">
        <v>0</v>
      </c>
      <c r="D104" s="201">
        <v>0</v>
      </c>
      <c r="E104" s="201">
        <v>0</v>
      </c>
      <c r="F104" s="201">
        <v>0</v>
      </c>
      <c r="G104" s="3">
        <v>0</v>
      </c>
      <c r="H104" s="3">
        <v>0</v>
      </c>
      <c r="I104" s="3">
        <v>0</v>
      </c>
      <c r="J104" s="3">
        <v>0</v>
      </c>
      <c r="K104" s="3">
        <v>0</v>
      </c>
      <c r="L104" s="201">
        <v>0</v>
      </c>
      <c r="M104" s="201">
        <v>0</v>
      </c>
      <c r="N104" s="201">
        <v>0</v>
      </c>
      <c r="O104" s="87">
        <f t="shared" si="305"/>
        <v>0</v>
      </c>
      <c r="Q104" s="531"/>
      <c r="R104" s="230" t="s">
        <v>58</v>
      </c>
      <c r="S104" s="201">
        <v>0</v>
      </c>
      <c r="T104" s="201">
        <v>0</v>
      </c>
      <c r="U104" s="201">
        <v>0</v>
      </c>
      <c r="V104" s="201">
        <v>0</v>
      </c>
      <c r="W104" s="3">
        <v>0</v>
      </c>
      <c r="X104" s="3">
        <v>0</v>
      </c>
      <c r="Y104" s="3">
        <v>0</v>
      </c>
      <c r="Z104" s="3">
        <v>0</v>
      </c>
      <c r="AA104" s="3">
        <v>0</v>
      </c>
      <c r="AB104" s="201">
        <v>0</v>
      </c>
      <c r="AC104" s="201">
        <v>0</v>
      </c>
      <c r="AD104" s="201">
        <v>0</v>
      </c>
      <c r="AE104" s="87">
        <f t="shared" si="306"/>
        <v>0</v>
      </c>
      <c r="AG104" s="531"/>
      <c r="AH104" s="230" t="s">
        <v>58</v>
      </c>
      <c r="AI104" s="201">
        <v>0</v>
      </c>
      <c r="AJ104" s="201">
        <v>0</v>
      </c>
      <c r="AK104" s="201">
        <v>0</v>
      </c>
      <c r="AL104" s="201">
        <v>0</v>
      </c>
      <c r="AM104" s="3">
        <v>0</v>
      </c>
      <c r="AN104" s="3">
        <v>0</v>
      </c>
      <c r="AO104" s="3">
        <v>0</v>
      </c>
      <c r="AP104" s="3">
        <v>0</v>
      </c>
      <c r="AQ104" s="3">
        <v>0</v>
      </c>
      <c r="AR104" s="201">
        <v>0</v>
      </c>
      <c r="AS104" s="201">
        <v>0</v>
      </c>
      <c r="AT104" s="201">
        <v>0</v>
      </c>
      <c r="AU104" s="87">
        <f t="shared" si="307"/>
        <v>0</v>
      </c>
      <c r="AW104" s="531"/>
      <c r="AX104" s="230" t="s">
        <v>58</v>
      </c>
      <c r="AY104" s="201">
        <v>0</v>
      </c>
      <c r="AZ104" s="201">
        <v>0</v>
      </c>
      <c r="BA104" s="201">
        <v>0</v>
      </c>
      <c r="BB104" s="201">
        <v>0</v>
      </c>
      <c r="BC104" s="3">
        <v>0</v>
      </c>
      <c r="BD104" s="3">
        <v>0</v>
      </c>
      <c r="BE104" s="3">
        <v>0</v>
      </c>
      <c r="BF104" s="3">
        <v>0</v>
      </c>
      <c r="BG104" s="3">
        <v>0</v>
      </c>
      <c r="BH104" s="201">
        <v>0</v>
      </c>
      <c r="BI104" s="201">
        <v>0</v>
      </c>
      <c r="BJ104" s="201">
        <v>0</v>
      </c>
      <c r="BK104" s="87">
        <f t="shared" si="308"/>
        <v>0</v>
      </c>
    </row>
    <row r="105" spans="1:64" x14ac:dyDescent="0.3">
      <c r="A105" s="531"/>
      <c r="B105" s="230" t="s">
        <v>57</v>
      </c>
      <c r="C105" s="201">
        <v>0</v>
      </c>
      <c r="D105" s="201">
        <v>0</v>
      </c>
      <c r="E105" s="201">
        <v>0</v>
      </c>
      <c r="F105" s="201">
        <v>0</v>
      </c>
      <c r="G105" s="3">
        <v>0</v>
      </c>
      <c r="H105" s="3">
        <v>0</v>
      </c>
      <c r="I105" s="3">
        <v>0</v>
      </c>
      <c r="J105" s="3">
        <v>0</v>
      </c>
      <c r="K105" s="3">
        <v>0</v>
      </c>
      <c r="L105" s="201">
        <v>0</v>
      </c>
      <c r="M105" s="201">
        <v>0</v>
      </c>
      <c r="N105" s="201">
        <v>0</v>
      </c>
      <c r="O105" s="87">
        <f t="shared" si="305"/>
        <v>0</v>
      </c>
      <c r="Q105" s="531"/>
      <c r="R105" s="230" t="s">
        <v>57</v>
      </c>
      <c r="S105" s="201">
        <v>0</v>
      </c>
      <c r="T105" s="201">
        <v>0</v>
      </c>
      <c r="U105" s="201">
        <v>0</v>
      </c>
      <c r="V105" s="201">
        <v>0</v>
      </c>
      <c r="W105" s="3">
        <v>0</v>
      </c>
      <c r="X105" s="3">
        <v>0</v>
      </c>
      <c r="Y105" s="3">
        <v>0</v>
      </c>
      <c r="Z105" s="3">
        <v>0</v>
      </c>
      <c r="AA105" s="3">
        <v>0</v>
      </c>
      <c r="AB105" s="201">
        <v>0</v>
      </c>
      <c r="AC105" s="201">
        <v>0</v>
      </c>
      <c r="AD105" s="201">
        <v>0</v>
      </c>
      <c r="AE105" s="87">
        <f t="shared" si="306"/>
        <v>0</v>
      </c>
      <c r="AG105" s="531"/>
      <c r="AH105" s="230" t="s">
        <v>57</v>
      </c>
      <c r="AI105" s="201">
        <v>0</v>
      </c>
      <c r="AJ105" s="201">
        <v>0</v>
      </c>
      <c r="AK105" s="201">
        <v>0</v>
      </c>
      <c r="AL105" s="201">
        <v>0</v>
      </c>
      <c r="AM105" s="3">
        <v>0</v>
      </c>
      <c r="AN105" s="3">
        <v>0</v>
      </c>
      <c r="AO105" s="3">
        <v>0</v>
      </c>
      <c r="AP105" s="3">
        <v>0</v>
      </c>
      <c r="AQ105" s="3">
        <v>0</v>
      </c>
      <c r="AR105" s="201">
        <v>0</v>
      </c>
      <c r="AS105" s="201">
        <v>0</v>
      </c>
      <c r="AT105" s="201">
        <v>0</v>
      </c>
      <c r="AU105" s="87">
        <f t="shared" si="307"/>
        <v>0</v>
      </c>
      <c r="AW105" s="531"/>
      <c r="AX105" s="230" t="s">
        <v>57</v>
      </c>
      <c r="AY105" s="201">
        <v>0</v>
      </c>
      <c r="AZ105" s="201">
        <v>0</v>
      </c>
      <c r="BA105" s="201">
        <v>0</v>
      </c>
      <c r="BB105" s="201">
        <v>0</v>
      </c>
      <c r="BC105" s="3">
        <v>0</v>
      </c>
      <c r="BD105" s="3">
        <v>0</v>
      </c>
      <c r="BE105" s="3">
        <v>0</v>
      </c>
      <c r="BF105" s="3">
        <v>0</v>
      </c>
      <c r="BG105" s="3">
        <v>0</v>
      </c>
      <c r="BH105" s="201">
        <v>0</v>
      </c>
      <c r="BI105" s="201">
        <v>0</v>
      </c>
      <c r="BJ105" s="201">
        <v>0</v>
      </c>
      <c r="BK105" s="87">
        <f t="shared" si="308"/>
        <v>0</v>
      </c>
    </row>
    <row r="106" spans="1:64" x14ac:dyDescent="0.3">
      <c r="A106" s="531"/>
      <c r="B106" s="230" t="s">
        <v>56</v>
      </c>
      <c r="C106" s="201">
        <v>0</v>
      </c>
      <c r="D106" s="201">
        <v>0</v>
      </c>
      <c r="E106" s="201">
        <v>0</v>
      </c>
      <c r="F106" s="201">
        <v>0</v>
      </c>
      <c r="G106" s="3">
        <v>0</v>
      </c>
      <c r="H106" s="3">
        <v>0</v>
      </c>
      <c r="I106" s="3">
        <v>0</v>
      </c>
      <c r="J106" s="3">
        <v>0</v>
      </c>
      <c r="K106" s="3">
        <v>0</v>
      </c>
      <c r="L106" s="201">
        <v>0</v>
      </c>
      <c r="M106" s="201">
        <v>0</v>
      </c>
      <c r="N106" s="201">
        <v>0</v>
      </c>
      <c r="O106" s="87">
        <f t="shared" si="305"/>
        <v>0</v>
      </c>
      <c r="Q106" s="531"/>
      <c r="R106" s="230" t="s">
        <v>56</v>
      </c>
      <c r="S106" s="201">
        <v>0</v>
      </c>
      <c r="T106" s="201">
        <v>0</v>
      </c>
      <c r="U106" s="201">
        <v>0</v>
      </c>
      <c r="V106" s="201">
        <v>0</v>
      </c>
      <c r="W106" s="3">
        <v>0</v>
      </c>
      <c r="X106" s="3">
        <v>0</v>
      </c>
      <c r="Y106" s="3">
        <v>0</v>
      </c>
      <c r="Z106" s="3">
        <v>0</v>
      </c>
      <c r="AA106" s="3">
        <v>0</v>
      </c>
      <c r="AB106" s="201">
        <v>0</v>
      </c>
      <c r="AC106" s="201">
        <v>0</v>
      </c>
      <c r="AD106" s="201">
        <v>0</v>
      </c>
      <c r="AE106" s="87">
        <f t="shared" si="306"/>
        <v>0</v>
      </c>
      <c r="AG106" s="531"/>
      <c r="AH106" s="230" t="s">
        <v>56</v>
      </c>
      <c r="AI106" s="201">
        <v>0</v>
      </c>
      <c r="AJ106" s="201">
        <v>0</v>
      </c>
      <c r="AK106" s="201">
        <v>0</v>
      </c>
      <c r="AL106" s="201">
        <v>0</v>
      </c>
      <c r="AM106" s="3">
        <v>0</v>
      </c>
      <c r="AN106" s="3">
        <v>0</v>
      </c>
      <c r="AO106" s="3">
        <v>0</v>
      </c>
      <c r="AP106" s="3">
        <v>0</v>
      </c>
      <c r="AQ106" s="3">
        <v>0</v>
      </c>
      <c r="AR106" s="201">
        <v>0</v>
      </c>
      <c r="AS106" s="201">
        <v>0</v>
      </c>
      <c r="AT106" s="201">
        <v>0</v>
      </c>
      <c r="AU106" s="87">
        <f t="shared" si="307"/>
        <v>0</v>
      </c>
      <c r="AW106" s="531"/>
      <c r="AX106" s="230" t="s">
        <v>56</v>
      </c>
      <c r="AY106" s="201">
        <v>0</v>
      </c>
      <c r="AZ106" s="201">
        <v>0</v>
      </c>
      <c r="BA106" s="201">
        <v>0</v>
      </c>
      <c r="BB106" s="201">
        <v>0</v>
      </c>
      <c r="BC106" s="3">
        <v>0</v>
      </c>
      <c r="BD106" s="3">
        <v>0</v>
      </c>
      <c r="BE106" s="3">
        <v>0</v>
      </c>
      <c r="BF106" s="3">
        <v>0</v>
      </c>
      <c r="BG106" s="3">
        <v>0</v>
      </c>
      <c r="BH106" s="201">
        <v>0</v>
      </c>
      <c r="BI106" s="201">
        <v>0</v>
      </c>
      <c r="BJ106" s="201">
        <v>0</v>
      </c>
      <c r="BK106" s="87">
        <f t="shared" si="308"/>
        <v>0</v>
      </c>
    </row>
    <row r="107" spans="1:64" x14ac:dyDescent="0.3">
      <c r="A107" s="531"/>
      <c r="B107" s="230" t="s">
        <v>55</v>
      </c>
      <c r="C107" s="201">
        <v>0</v>
      </c>
      <c r="D107" s="201">
        <v>0</v>
      </c>
      <c r="E107" s="201">
        <v>0</v>
      </c>
      <c r="F107" s="201">
        <v>0</v>
      </c>
      <c r="G107" s="3">
        <v>0</v>
      </c>
      <c r="H107" s="3">
        <v>0</v>
      </c>
      <c r="I107" s="3">
        <v>0</v>
      </c>
      <c r="J107" s="3">
        <v>0</v>
      </c>
      <c r="K107" s="3">
        <v>0</v>
      </c>
      <c r="L107" s="201">
        <v>0</v>
      </c>
      <c r="M107" s="201">
        <v>0</v>
      </c>
      <c r="N107" s="201">
        <v>0</v>
      </c>
      <c r="O107" s="87">
        <f t="shared" si="305"/>
        <v>0</v>
      </c>
      <c r="Q107" s="531"/>
      <c r="R107" s="230" t="s">
        <v>55</v>
      </c>
      <c r="S107" s="201">
        <v>0</v>
      </c>
      <c r="T107" s="201">
        <v>0</v>
      </c>
      <c r="U107" s="201">
        <v>0</v>
      </c>
      <c r="V107" s="201">
        <v>0</v>
      </c>
      <c r="W107" s="3">
        <v>0</v>
      </c>
      <c r="X107" s="3">
        <v>0</v>
      </c>
      <c r="Y107" s="3">
        <v>0</v>
      </c>
      <c r="Z107" s="3">
        <v>0</v>
      </c>
      <c r="AA107" s="3">
        <v>0</v>
      </c>
      <c r="AB107" s="201">
        <v>0</v>
      </c>
      <c r="AC107" s="201">
        <v>0</v>
      </c>
      <c r="AD107" s="201">
        <v>0</v>
      </c>
      <c r="AE107" s="87">
        <f t="shared" si="306"/>
        <v>0</v>
      </c>
      <c r="AG107" s="531"/>
      <c r="AH107" s="230" t="s">
        <v>55</v>
      </c>
      <c r="AI107" s="201">
        <v>0</v>
      </c>
      <c r="AJ107" s="201">
        <v>0</v>
      </c>
      <c r="AK107" s="201">
        <v>0</v>
      </c>
      <c r="AL107" s="201">
        <v>0</v>
      </c>
      <c r="AM107" s="3">
        <v>0</v>
      </c>
      <c r="AN107" s="3">
        <v>0</v>
      </c>
      <c r="AO107" s="3">
        <v>0</v>
      </c>
      <c r="AP107" s="3">
        <v>0</v>
      </c>
      <c r="AQ107" s="3">
        <v>0</v>
      </c>
      <c r="AR107" s="201">
        <v>0</v>
      </c>
      <c r="AS107" s="201">
        <v>0</v>
      </c>
      <c r="AT107" s="201">
        <v>0</v>
      </c>
      <c r="AU107" s="87">
        <f t="shared" si="307"/>
        <v>0</v>
      </c>
      <c r="AW107" s="531"/>
      <c r="AX107" s="230" t="s">
        <v>55</v>
      </c>
      <c r="AY107" s="201">
        <v>0</v>
      </c>
      <c r="AZ107" s="201">
        <v>0</v>
      </c>
      <c r="BA107" s="201">
        <v>0</v>
      </c>
      <c r="BB107" s="201">
        <v>0</v>
      </c>
      <c r="BC107" s="3">
        <v>0</v>
      </c>
      <c r="BD107" s="3">
        <v>0</v>
      </c>
      <c r="BE107" s="3">
        <v>0</v>
      </c>
      <c r="BF107" s="3">
        <v>0</v>
      </c>
      <c r="BG107" s="3">
        <v>0</v>
      </c>
      <c r="BH107" s="201">
        <v>0</v>
      </c>
      <c r="BI107" s="201">
        <v>0</v>
      </c>
      <c r="BJ107" s="201">
        <v>0</v>
      </c>
      <c r="BK107" s="87">
        <f t="shared" si="308"/>
        <v>0</v>
      </c>
    </row>
    <row r="108" spans="1:64" x14ac:dyDescent="0.3">
      <c r="A108" s="531"/>
      <c r="B108" s="230" t="s">
        <v>54</v>
      </c>
      <c r="C108" s="201">
        <v>0</v>
      </c>
      <c r="D108" s="201">
        <v>0</v>
      </c>
      <c r="E108" s="201">
        <v>0</v>
      </c>
      <c r="F108" s="201">
        <v>0</v>
      </c>
      <c r="G108" s="3">
        <v>0</v>
      </c>
      <c r="H108" s="3">
        <v>0</v>
      </c>
      <c r="I108" s="3">
        <v>6629.2670499999995</v>
      </c>
      <c r="J108" s="3">
        <v>11179.974799999996</v>
      </c>
      <c r="K108" s="3"/>
      <c r="L108" s="201"/>
      <c r="M108" s="201"/>
      <c r="N108" s="201">
        <v>0</v>
      </c>
      <c r="O108" s="87">
        <f t="shared" si="305"/>
        <v>17809.241849999995</v>
      </c>
      <c r="Q108" s="531"/>
      <c r="R108" s="230" t="s">
        <v>54</v>
      </c>
      <c r="S108" s="201">
        <v>0</v>
      </c>
      <c r="T108" s="201">
        <v>0</v>
      </c>
      <c r="U108" s="201">
        <v>0</v>
      </c>
      <c r="V108" s="201">
        <v>0</v>
      </c>
      <c r="W108" s="3">
        <v>0</v>
      </c>
      <c r="X108" s="3">
        <v>0</v>
      </c>
      <c r="Y108" s="3">
        <v>138951.73132499997</v>
      </c>
      <c r="Z108" s="3">
        <v>264068.18575833307</v>
      </c>
      <c r="AA108" s="3"/>
      <c r="AB108" s="201"/>
      <c r="AC108" s="201"/>
      <c r="AD108" s="201">
        <v>311.90220000000323</v>
      </c>
      <c r="AE108" s="87">
        <f t="shared" si="306"/>
        <v>403331.81928333302</v>
      </c>
      <c r="AG108" s="531"/>
      <c r="AH108" s="230" t="s">
        <v>54</v>
      </c>
      <c r="AI108" s="201">
        <v>0</v>
      </c>
      <c r="AJ108" s="201">
        <v>0</v>
      </c>
      <c r="AK108" s="201">
        <v>0</v>
      </c>
      <c r="AL108" s="201">
        <v>0</v>
      </c>
      <c r="AM108" s="3">
        <v>0</v>
      </c>
      <c r="AN108" s="3">
        <v>0</v>
      </c>
      <c r="AO108" s="3">
        <v>53266.900050000084</v>
      </c>
      <c r="AP108" s="3">
        <v>312344.2862750002</v>
      </c>
      <c r="AQ108" s="3"/>
      <c r="AR108" s="201"/>
      <c r="AS108" s="201"/>
      <c r="AT108" s="201">
        <v>39886.515174999993</v>
      </c>
      <c r="AU108" s="87">
        <f t="shared" si="307"/>
        <v>405497.70150000026</v>
      </c>
      <c r="AW108" s="531"/>
      <c r="AX108" s="230" t="s">
        <v>54</v>
      </c>
      <c r="AY108" s="201">
        <v>0</v>
      </c>
      <c r="AZ108" s="201">
        <v>0</v>
      </c>
      <c r="BA108" s="201">
        <v>0</v>
      </c>
      <c r="BB108" s="201">
        <v>0</v>
      </c>
      <c r="BC108" s="3">
        <v>0</v>
      </c>
      <c r="BD108" s="3">
        <v>0</v>
      </c>
      <c r="BE108" s="3">
        <v>-12421.016700000133</v>
      </c>
      <c r="BF108" s="3">
        <v>8539.018450000025</v>
      </c>
      <c r="BG108" s="3"/>
      <c r="BH108" s="201"/>
      <c r="BI108" s="201"/>
      <c r="BJ108" s="201">
        <v>102870.74129999999</v>
      </c>
      <c r="BK108" s="87">
        <f t="shared" si="308"/>
        <v>98988.743049999888</v>
      </c>
    </row>
    <row r="109" spans="1:64" x14ac:dyDescent="0.3">
      <c r="A109" s="531"/>
      <c r="B109" s="230" t="s">
        <v>53</v>
      </c>
      <c r="C109" s="201">
        <v>0</v>
      </c>
      <c r="D109" s="201">
        <v>0</v>
      </c>
      <c r="E109" s="201">
        <v>0</v>
      </c>
      <c r="F109" s="201">
        <v>0</v>
      </c>
      <c r="G109" s="3">
        <v>0</v>
      </c>
      <c r="H109" s="3">
        <v>0</v>
      </c>
      <c r="I109" s="3">
        <v>0</v>
      </c>
      <c r="J109" s="3">
        <v>0</v>
      </c>
      <c r="K109" s="3">
        <v>0</v>
      </c>
      <c r="L109" s="201">
        <v>0</v>
      </c>
      <c r="M109" s="201">
        <v>0</v>
      </c>
      <c r="N109" s="201">
        <v>0</v>
      </c>
      <c r="O109" s="87">
        <f t="shared" si="305"/>
        <v>0</v>
      </c>
      <c r="Q109" s="531"/>
      <c r="R109" s="230" t="s">
        <v>53</v>
      </c>
      <c r="S109" s="201">
        <v>0</v>
      </c>
      <c r="T109" s="201">
        <v>0</v>
      </c>
      <c r="U109" s="201">
        <v>0</v>
      </c>
      <c r="V109" s="201">
        <v>0</v>
      </c>
      <c r="W109" s="3">
        <v>0</v>
      </c>
      <c r="X109" s="3">
        <v>0</v>
      </c>
      <c r="Y109" s="3">
        <v>0</v>
      </c>
      <c r="Z109" s="3">
        <v>0</v>
      </c>
      <c r="AA109" s="3">
        <v>0</v>
      </c>
      <c r="AB109" s="201">
        <v>0</v>
      </c>
      <c r="AC109" s="201">
        <v>0</v>
      </c>
      <c r="AD109" s="201">
        <v>0</v>
      </c>
      <c r="AE109" s="87">
        <f t="shared" si="306"/>
        <v>0</v>
      </c>
      <c r="AG109" s="531"/>
      <c r="AH109" s="230" t="s">
        <v>53</v>
      </c>
      <c r="AI109" s="201">
        <v>0</v>
      </c>
      <c r="AJ109" s="201">
        <v>0</v>
      </c>
      <c r="AK109" s="201">
        <v>0</v>
      </c>
      <c r="AL109" s="201">
        <v>0</v>
      </c>
      <c r="AM109" s="3">
        <v>0</v>
      </c>
      <c r="AN109" s="3">
        <v>0</v>
      </c>
      <c r="AO109" s="3">
        <v>0</v>
      </c>
      <c r="AP109" s="3">
        <v>0</v>
      </c>
      <c r="AQ109" s="3">
        <v>0</v>
      </c>
      <c r="AR109" s="201">
        <v>0</v>
      </c>
      <c r="AS109" s="201">
        <v>0</v>
      </c>
      <c r="AT109" s="201">
        <v>0</v>
      </c>
      <c r="AU109" s="87">
        <f t="shared" si="307"/>
        <v>0</v>
      </c>
      <c r="AW109" s="531"/>
      <c r="AX109" s="230" t="s">
        <v>53</v>
      </c>
      <c r="AY109" s="201">
        <v>0</v>
      </c>
      <c r="AZ109" s="201">
        <v>0</v>
      </c>
      <c r="BA109" s="201">
        <v>0</v>
      </c>
      <c r="BB109" s="201">
        <v>0</v>
      </c>
      <c r="BC109" s="3">
        <v>0</v>
      </c>
      <c r="BD109" s="3">
        <v>0</v>
      </c>
      <c r="BE109" s="3">
        <v>0</v>
      </c>
      <c r="BF109" s="3">
        <v>0</v>
      </c>
      <c r="BG109" s="3">
        <v>0</v>
      </c>
      <c r="BH109" s="201">
        <v>0</v>
      </c>
      <c r="BI109" s="201">
        <v>0</v>
      </c>
      <c r="BJ109" s="201">
        <v>0</v>
      </c>
      <c r="BK109" s="87">
        <f t="shared" si="308"/>
        <v>0</v>
      </c>
    </row>
    <row r="110" spans="1:64" x14ac:dyDescent="0.3">
      <c r="A110" s="531"/>
      <c r="B110" s="230" t="s">
        <v>52</v>
      </c>
      <c r="C110" s="201">
        <v>0</v>
      </c>
      <c r="D110" s="201">
        <v>0</v>
      </c>
      <c r="E110" s="201">
        <v>0</v>
      </c>
      <c r="F110" s="201">
        <v>0</v>
      </c>
      <c r="G110" s="3">
        <v>0</v>
      </c>
      <c r="H110" s="3">
        <v>0</v>
      </c>
      <c r="I110" s="3">
        <v>0</v>
      </c>
      <c r="J110" s="3">
        <v>0</v>
      </c>
      <c r="K110" s="3">
        <v>0</v>
      </c>
      <c r="L110" s="201">
        <v>0</v>
      </c>
      <c r="M110" s="201">
        <v>0</v>
      </c>
      <c r="N110" s="201">
        <v>0</v>
      </c>
      <c r="O110" s="87">
        <f t="shared" si="305"/>
        <v>0</v>
      </c>
      <c r="Q110" s="531"/>
      <c r="R110" s="230" t="s">
        <v>52</v>
      </c>
      <c r="S110" s="201">
        <v>0</v>
      </c>
      <c r="T110" s="201">
        <v>0</v>
      </c>
      <c r="U110" s="201">
        <v>0</v>
      </c>
      <c r="V110" s="201">
        <v>0</v>
      </c>
      <c r="W110" s="3">
        <v>0</v>
      </c>
      <c r="X110" s="3">
        <v>0</v>
      </c>
      <c r="Y110" s="3">
        <v>0</v>
      </c>
      <c r="Z110" s="3">
        <v>0</v>
      </c>
      <c r="AA110" s="3">
        <v>0</v>
      </c>
      <c r="AB110" s="201">
        <v>0</v>
      </c>
      <c r="AC110" s="201">
        <v>0</v>
      </c>
      <c r="AD110" s="201">
        <v>0</v>
      </c>
      <c r="AE110" s="87">
        <f t="shared" si="306"/>
        <v>0</v>
      </c>
      <c r="AG110" s="531"/>
      <c r="AH110" s="230" t="s">
        <v>52</v>
      </c>
      <c r="AI110" s="201">
        <v>0</v>
      </c>
      <c r="AJ110" s="201">
        <v>0</v>
      </c>
      <c r="AK110" s="201">
        <v>0</v>
      </c>
      <c r="AL110" s="201">
        <v>0</v>
      </c>
      <c r="AM110" s="3">
        <v>0</v>
      </c>
      <c r="AN110" s="3">
        <v>0</v>
      </c>
      <c r="AO110" s="3">
        <v>0</v>
      </c>
      <c r="AP110" s="3">
        <v>0</v>
      </c>
      <c r="AQ110" s="3">
        <v>0</v>
      </c>
      <c r="AR110" s="201">
        <v>0</v>
      </c>
      <c r="AS110" s="201">
        <v>0</v>
      </c>
      <c r="AT110" s="201">
        <v>0</v>
      </c>
      <c r="AU110" s="87">
        <f t="shared" si="307"/>
        <v>0</v>
      </c>
      <c r="AW110" s="531"/>
      <c r="AX110" s="230" t="s">
        <v>52</v>
      </c>
      <c r="AY110" s="201">
        <v>0</v>
      </c>
      <c r="AZ110" s="201">
        <v>0</v>
      </c>
      <c r="BA110" s="201">
        <v>0</v>
      </c>
      <c r="BB110" s="201">
        <v>0</v>
      </c>
      <c r="BC110" s="3">
        <v>0</v>
      </c>
      <c r="BD110" s="3">
        <v>0</v>
      </c>
      <c r="BE110" s="3">
        <v>0</v>
      </c>
      <c r="BF110" s="3">
        <v>0</v>
      </c>
      <c r="BG110" s="3">
        <v>0</v>
      </c>
      <c r="BH110" s="201">
        <v>0</v>
      </c>
      <c r="BI110" s="201">
        <v>0</v>
      </c>
      <c r="BJ110" s="201">
        <v>0</v>
      </c>
      <c r="BK110" s="87">
        <f t="shared" si="308"/>
        <v>0</v>
      </c>
    </row>
    <row r="111" spans="1:64" x14ac:dyDescent="0.3">
      <c r="A111" s="531"/>
      <c r="B111" s="230" t="s">
        <v>51</v>
      </c>
      <c r="C111" s="201">
        <v>0</v>
      </c>
      <c r="D111" s="201">
        <v>0</v>
      </c>
      <c r="E111" s="201">
        <v>0</v>
      </c>
      <c r="F111" s="201">
        <v>0</v>
      </c>
      <c r="G111" s="3">
        <v>0</v>
      </c>
      <c r="H111" s="3">
        <v>0</v>
      </c>
      <c r="I111" s="3">
        <v>0</v>
      </c>
      <c r="J111" s="3">
        <v>0</v>
      </c>
      <c r="K111" s="3">
        <v>0</v>
      </c>
      <c r="L111" s="201">
        <v>0</v>
      </c>
      <c r="M111" s="201">
        <v>0</v>
      </c>
      <c r="N111" s="201">
        <v>0</v>
      </c>
      <c r="O111" s="87">
        <f t="shared" si="305"/>
        <v>0</v>
      </c>
      <c r="Q111" s="531"/>
      <c r="R111" s="230" t="s">
        <v>51</v>
      </c>
      <c r="S111" s="201">
        <v>0</v>
      </c>
      <c r="T111" s="201">
        <v>0</v>
      </c>
      <c r="U111" s="201">
        <v>0</v>
      </c>
      <c r="V111" s="201">
        <v>0</v>
      </c>
      <c r="W111" s="3">
        <v>0</v>
      </c>
      <c r="X111" s="3">
        <v>0</v>
      </c>
      <c r="Y111" s="3">
        <v>0</v>
      </c>
      <c r="Z111" s="3">
        <v>0</v>
      </c>
      <c r="AA111" s="3">
        <v>0</v>
      </c>
      <c r="AB111" s="201">
        <v>0</v>
      </c>
      <c r="AC111" s="201">
        <v>0</v>
      </c>
      <c r="AD111" s="201">
        <v>0</v>
      </c>
      <c r="AE111" s="87">
        <f t="shared" si="306"/>
        <v>0</v>
      </c>
      <c r="AG111" s="531"/>
      <c r="AH111" s="230" t="s">
        <v>51</v>
      </c>
      <c r="AI111" s="201">
        <v>0</v>
      </c>
      <c r="AJ111" s="201">
        <v>0</v>
      </c>
      <c r="AK111" s="201">
        <v>0</v>
      </c>
      <c r="AL111" s="201">
        <v>0</v>
      </c>
      <c r="AM111" s="3">
        <v>0</v>
      </c>
      <c r="AN111" s="3">
        <v>0</v>
      </c>
      <c r="AO111" s="3">
        <v>0</v>
      </c>
      <c r="AP111" s="3">
        <v>0</v>
      </c>
      <c r="AQ111" s="3">
        <v>0</v>
      </c>
      <c r="AR111" s="201">
        <v>0</v>
      </c>
      <c r="AS111" s="201">
        <v>0</v>
      </c>
      <c r="AT111" s="201">
        <v>0</v>
      </c>
      <c r="AU111" s="87">
        <f t="shared" si="307"/>
        <v>0</v>
      </c>
      <c r="AW111" s="531"/>
      <c r="AX111" s="230" t="s">
        <v>51</v>
      </c>
      <c r="AY111" s="201">
        <v>0</v>
      </c>
      <c r="AZ111" s="201">
        <v>0</v>
      </c>
      <c r="BA111" s="201">
        <v>0</v>
      </c>
      <c r="BB111" s="201">
        <v>0</v>
      </c>
      <c r="BC111" s="3">
        <v>0</v>
      </c>
      <c r="BD111" s="3">
        <v>0</v>
      </c>
      <c r="BE111" s="3">
        <v>0</v>
      </c>
      <c r="BF111" s="3">
        <v>0</v>
      </c>
      <c r="BG111" s="3">
        <v>0</v>
      </c>
      <c r="BH111" s="201">
        <v>0</v>
      </c>
      <c r="BI111" s="201">
        <v>0</v>
      </c>
      <c r="BJ111" s="201">
        <v>0</v>
      </c>
      <c r="BK111" s="87">
        <f t="shared" si="308"/>
        <v>0</v>
      </c>
    </row>
    <row r="112" spans="1:64" ht="15" thickBot="1" x14ac:dyDescent="0.35">
      <c r="A112" s="532"/>
      <c r="B112" s="230" t="s">
        <v>50</v>
      </c>
      <c r="C112" s="201">
        <v>0</v>
      </c>
      <c r="D112" s="201">
        <v>0</v>
      </c>
      <c r="E112" s="201">
        <v>0</v>
      </c>
      <c r="F112" s="201">
        <v>0</v>
      </c>
      <c r="G112" s="3">
        <v>0</v>
      </c>
      <c r="H112" s="3">
        <v>0</v>
      </c>
      <c r="I112" s="3">
        <v>0</v>
      </c>
      <c r="J112" s="3">
        <v>0</v>
      </c>
      <c r="K112" s="3">
        <v>0</v>
      </c>
      <c r="L112" s="201">
        <v>0</v>
      </c>
      <c r="M112" s="201">
        <v>0</v>
      </c>
      <c r="N112" s="201">
        <v>0</v>
      </c>
      <c r="O112" s="87">
        <f t="shared" si="305"/>
        <v>0</v>
      </c>
      <c r="Q112" s="532"/>
      <c r="R112" s="230" t="s">
        <v>50</v>
      </c>
      <c r="S112" s="201">
        <v>0</v>
      </c>
      <c r="T112" s="201">
        <v>0</v>
      </c>
      <c r="U112" s="201">
        <v>0</v>
      </c>
      <c r="V112" s="201">
        <v>0</v>
      </c>
      <c r="W112" s="3">
        <v>0</v>
      </c>
      <c r="X112" s="3">
        <v>0</v>
      </c>
      <c r="Y112" s="3">
        <v>0</v>
      </c>
      <c r="Z112" s="3">
        <v>0</v>
      </c>
      <c r="AA112" s="3">
        <v>0</v>
      </c>
      <c r="AB112" s="201">
        <v>0</v>
      </c>
      <c r="AC112" s="201">
        <v>0</v>
      </c>
      <c r="AD112" s="201">
        <v>0</v>
      </c>
      <c r="AE112" s="87">
        <f t="shared" si="306"/>
        <v>0</v>
      </c>
      <c r="AG112" s="532"/>
      <c r="AH112" s="230" t="s">
        <v>50</v>
      </c>
      <c r="AI112" s="201">
        <v>0</v>
      </c>
      <c r="AJ112" s="201">
        <v>0</v>
      </c>
      <c r="AK112" s="201">
        <v>0</v>
      </c>
      <c r="AL112" s="201">
        <v>0</v>
      </c>
      <c r="AM112" s="3">
        <v>0</v>
      </c>
      <c r="AN112" s="3">
        <v>0</v>
      </c>
      <c r="AO112" s="3">
        <v>0</v>
      </c>
      <c r="AP112" s="3">
        <v>0</v>
      </c>
      <c r="AQ112" s="3">
        <v>0</v>
      </c>
      <c r="AR112" s="201">
        <v>0</v>
      </c>
      <c r="AS112" s="201">
        <v>0</v>
      </c>
      <c r="AT112" s="201">
        <v>0</v>
      </c>
      <c r="AU112" s="87">
        <f t="shared" si="307"/>
        <v>0</v>
      </c>
      <c r="AW112" s="532"/>
      <c r="AX112" s="230" t="s">
        <v>50</v>
      </c>
      <c r="AY112" s="201">
        <v>0</v>
      </c>
      <c r="AZ112" s="201">
        <v>0</v>
      </c>
      <c r="BA112" s="201">
        <v>0</v>
      </c>
      <c r="BB112" s="201">
        <v>0</v>
      </c>
      <c r="BC112" s="3">
        <v>0</v>
      </c>
      <c r="BD112" s="3">
        <v>0</v>
      </c>
      <c r="BE112" s="3">
        <v>0</v>
      </c>
      <c r="BF112" s="3">
        <v>0</v>
      </c>
      <c r="BG112" s="3">
        <v>0</v>
      </c>
      <c r="BH112" s="201">
        <v>0</v>
      </c>
      <c r="BI112" s="201">
        <v>0</v>
      </c>
      <c r="BJ112" s="201">
        <v>0</v>
      </c>
      <c r="BK112" s="87">
        <f t="shared" si="308"/>
        <v>0</v>
      </c>
    </row>
    <row r="113" spans="1:64" ht="15" thickBot="1" x14ac:dyDescent="0.35">
      <c r="B113" s="231" t="s">
        <v>43</v>
      </c>
      <c r="C113" s="223">
        <f>SUM(C100:C112)</f>
        <v>0</v>
      </c>
      <c r="D113" s="223">
        <f t="shared" ref="D113" si="309">SUM(D100:D112)</f>
        <v>0</v>
      </c>
      <c r="E113" s="223">
        <f t="shared" ref="E113" si="310">SUM(E100:E112)</f>
        <v>0</v>
      </c>
      <c r="F113" s="223">
        <f t="shared" ref="F113" si="311">SUM(F100:F112)</f>
        <v>0</v>
      </c>
      <c r="G113" s="223">
        <f t="shared" ref="G113" si="312">SUM(G100:G112)</f>
        <v>0</v>
      </c>
      <c r="H113" s="223">
        <f t="shared" ref="H113" si="313">SUM(H100:H112)</f>
        <v>0</v>
      </c>
      <c r="I113" s="223">
        <f t="shared" ref="I113" si="314">SUM(I100:I112)</f>
        <v>6629.2670499999995</v>
      </c>
      <c r="J113" s="223">
        <f t="shared" ref="J113" si="315">SUM(J100:J112)</f>
        <v>11179.974799999996</v>
      </c>
      <c r="K113" s="223">
        <f t="shared" ref="K113" si="316">SUM(K100:K112)</f>
        <v>0</v>
      </c>
      <c r="L113" s="223">
        <f t="shared" ref="L113" si="317">SUM(L100:L112)</f>
        <v>0</v>
      </c>
      <c r="M113" s="223">
        <f t="shared" ref="M113" si="318">SUM(M100:M112)</f>
        <v>0</v>
      </c>
      <c r="N113" s="462">
        <f t="shared" ref="N113" si="319">SUM(N100:N112)</f>
        <v>0</v>
      </c>
      <c r="O113" s="90">
        <f t="shared" si="305"/>
        <v>17809.241849999995</v>
      </c>
      <c r="P113" s="357">
        <f>SUM(C100:N112)</f>
        <v>17809.241849999995</v>
      </c>
      <c r="Q113" s="91"/>
      <c r="R113" s="231" t="s">
        <v>43</v>
      </c>
      <c r="S113" s="223">
        <f>SUM(S100:S112)</f>
        <v>0</v>
      </c>
      <c r="T113" s="223">
        <f t="shared" ref="T113" si="320">SUM(T100:T112)</f>
        <v>0</v>
      </c>
      <c r="U113" s="223">
        <f t="shared" ref="U113" si="321">SUM(U100:U112)</f>
        <v>0</v>
      </c>
      <c r="V113" s="223">
        <f t="shared" ref="V113" si="322">SUM(V100:V112)</f>
        <v>0</v>
      </c>
      <c r="W113" s="223">
        <f t="shared" ref="W113" si="323">SUM(W100:W112)</f>
        <v>0</v>
      </c>
      <c r="X113" s="223">
        <f t="shared" ref="X113" si="324">SUM(X100:X112)</f>
        <v>0</v>
      </c>
      <c r="Y113" s="223">
        <f t="shared" ref="Y113" si="325">SUM(Y100:Y112)</f>
        <v>138951.73132499997</v>
      </c>
      <c r="Z113" s="223">
        <f t="shared" ref="Z113" si="326">SUM(Z100:Z112)</f>
        <v>264068.18575833307</v>
      </c>
      <c r="AA113" s="223">
        <f t="shared" ref="AA113" si="327">SUM(AA100:AA112)</f>
        <v>0</v>
      </c>
      <c r="AB113" s="223">
        <f t="shared" ref="AB113" si="328">SUM(AB100:AB112)</f>
        <v>0</v>
      </c>
      <c r="AC113" s="223">
        <f t="shared" ref="AC113" si="329">SUM(AC100:AC112)</f>
        <v>0</v>
      </c>
      <c r="AD113" s="462">
        <f t="shared" ref="AD113" si="330">SUM(AD100:AD112)</f>
        <v>311.90220000000323</v>
      </c>
      <c r="AE113" s="90">
        <f t="shared" si="306"/>
        <v>403331.81928333302</v>
      </c>
      <c r="AF113" s="357">
        <f>SUM(S100:AD112)</f>
        <v>403331.81928333302</v>
      </c>
      <c r="AG113" s="91"/>
      <c r="AH113" s="231" t="s">
        <v>43</v>
      </c>
      <c r="AI113" s="223">
        <f>SUM(AI100:AI112)</f>
        <v>0</v>
      </c>
      <c r="AJ113" s="223">
        <f t="shared" ref="AJ113" si="331">SUM(AJ100:AJ112)</f>
        <v>0</v>
      </c>
      <c r="AK113" s="223">
        <f t="shared" ref="AK113" si="332">SUM(AK100:AK112)</f>
        <v>0</v>
      </c>
      <c r="AL113" s="223">
        <f t="shared" ref="AL113" si="333">SUM(AL100:AL112)</f>
        <v>0</v>
      </c>
      <c r="AM113" s="223">
        <f t="shared" ref="AM113" si="334">SUM(AM100:AM112)</f>
        <v>0</v>
      </c>
      <c r="AN113" s="223">
        <f t="shared" ref="AN113" si="335">SUM(AN100:AN112)</f>
        <v>0</v>
      </c>
      <c r="AO113" s="223">
        <f t="shared" ref="AO113" si="336">SUM(AO100:AO112)</f>
        <v>53266.900050000084</v>
      </c>
      <c r="AP113" s="223">
        <f t="shared" ref="AP113" si="337">SUM(AP100:AP112)</f>
        <v>312344.2862750002</v>
      </c>
      <c r="AQ113" s="223">
        <f t="shared" ref="AQ113" si="338">SUM(AQ100:AQ112)</f>
        <v>0</v>
      </c>
      <c r="AR113" s="223">
        <f t="shared" ref="AR113" si="339">SUM(AR100:AR112)</f>
        <v>0</v>
      </c>
      <c r="AS113" s="223">
        <f t="shared" ref="AS113" si="340">SUM(AS100:AS112)</f>
        <v>0</v>
      </c>
      <c r="AT113" s="462">
        <f t="shared" ref="AT113" si="341">SUM(AT100:AT112)</f>
        <v>39886.515174999993</v>
      </c>
      <c r="AU113" s="90">
        <f t="shared" si="307"/>
        <v>405497.70150000026</v>
      </c>
      <c r="AV113" s="357">
        <f>SUM(AI100:AT112)</f>
        <v>405497.70150000026</v>
      </c>
      <c r="AW113" s="91"/>
      <c r="AX113" s="231" t="s">
        <v>43</v>
      </c>
      <c r="AY113" s="223">
        <f>SUM(AY100:AY112)</f>
        <v>0</v>
      </c>
      <c r="AZ113" s="223">
        <f t="shared" ref="AZ113" si="342">SUM(AZ100:AZ112)</f>
        <v>0</v>
      </c>
      <c r="BA113" s="223">
        <f t="shared" ref="BA113" si="343">SUM(BA100:BA112)</f>
        <v>0</v>
      </c>
      <c r="BB113" s="223">
        <f t="shared" ref="BB113" si="344">SUM(BB100:BB112)</f>
        <v>0</v>
      </c>
      <c r="BC113" s="223">
        <f t="shared" ref="BC113" si="345">SUM(BC100:BC112)</f>
        <v>0</v>
      </c>
      <c r="BD113" s="223">
        <f t="shared" ref="BD113" si="346">SUM(BD100:BD112)</f>
        <v>0</v>
      </c>
      <c r="BE113" s="223">
        <f t="shared" ref="BE113" si="347">SUM(BE100:BE112)</f>
        <v>-12421.016700000133</v>
      </c>
      <c r="BF113" s="223">
        <f t="shared" ref="BF113" si="348">SUM(BF100:BF112)</f>
        <v>8539.018450000025</v>
      </c>
      <c r="BG113" s="223">
        <f t="shared" ref="BG113" si="349">SUM(BG100:BG112)</f>
        <v>0</v>
      </c>
      <c r="BH113" s="223">
        <f t="shared" ref="BH113" si="350">SUM(BH100:BH112)</f>
        <v>0</v>
      </c>
      <c r="BI113" s="223">
        <f t="shared" ref="BI113" si="351">SUM(BI100:BI112)</f>
        <v>0</v>
      </c>
      <c r="BJ113" s="462">
        <f t="shared" ref="BJ113" si="352">SUM(BJ100:BJ112)</f>
        <v>102870.74129999999</v>
      </c>
      <c r="BK113" s="90">
        <f t="shared" si="308"/>
        <v>98988.743049999888</v>
      </c>
      <c r="BL113" s="357">
        <f>SUM(AY100:BJ112)</f>
        <v>98988.743049999888</v>
      </c>
    </row>
    <row r="114" spans="1:64" ht="21.6" thickBot="1" x14ac:dyDescent="0.35">
      <c r="A114" s="92"/>
      <c r="Q114" s="92"/>
      <c r="AG114" s="92"/>
      <c r="AW114" s="92"/>
    </row>
    <row r="115" spans="1:64" ht="21.6" thickBot="1" x14ac:dyDescent="0.35">
      <c r="A115" s="92"/>
      <c r="B115" s="218" t="s">
        <v>36</v>
      </c>
      <c r="C115" s="219">
        <f t="shared" ref="C115:N115" si="353">C$3</f>
        <v>44927</v>
      </c>
      <c r="D115" s="219">
        <f t="shared" si="353"/>
        <v>44958</v>
      </c>
      <c r="E115" s="219">
        <f t="shared" si="353"/>
        <v>44986</v>
      </c>
      <c r="F115" s="219">
        <f t="shared" si="353"/>
        <v>45017</v>
      </c>
      <c r="G115" s="219">
        <f t="shared" si="353"/>
        <v>45047</v>
      </c>
      <c r="H115" s="219">
        <f t="shared" si="353"/>
        <v>45078</v>
      </c>
      <c r="I115" s="219">
        <f t="shared" si="353"/>
        <v>45108</v>
      </c>
      <c r="J115" s="219">
        <f t="shared" si="353"/>
        <v>45139</v>
      </c>
      <c r="K115" s="219">
        <f t="shared" si="353"/>
        <v>45170</v>
      </c>
      <c r="L115" s="219">
        <f t="shared" si="353"/>
        <v>45200</v>
      </c>
      <c r="M115" s="219">
        <f t="shared" si="353"/>
        <v>45231</v>
      </c>
      <c r="N115" s="219" t="str">
        <f t="shared" si="353"/>
        <v>Dec-23 +</v>
      </c>
      <c r="O115" s="220" t="s">
        <v>34</v>
      </c>
      <c r="Q115" s="92"/>
      <c r="R115" s="218" t="s">
        <v>36</v>
      </c>
      <c r="S115" s="219">
        <f t="shared" ref="S115:AD115" si="354">S$3</f>
        <v>44927</v>
      </c>
      <c r="T115" s="219">
        <f t="shared" si="354"/>
        <v>44958</v>
      </c>
      <c r="U115" s="219">
        <f t="shared" si="354"/>
        <v>44986</v>
      </c>
      <c r="V115" s="219">
        <f t="shared" si="354"/>
        <v>45017</v>
      </c>
      <c r="W115" s="219">
        <f t="shared" si="354"/>
        <v>45047</v>
      </c>
      <c r="X115" s="219">
        <f t="shared" si="354"/>
        <v>45078</v>
      </c>
      <c r="Y115" s="219">
        <f t="shared" si="354"/>
        <v>45108</v>
      </c>
      <c r="Z115" s="219">
        <f t="shared" si="354"/>
        <v>45139</v>
      </c>
      <c r="AA115" s="219">
        <f t="shared" si="354"/>
        <v>45170</v>
      </c>
      <c r="AB115" s="219">
        <f t="shared" si="354"/>
        <v>45200</v>
      </c>
      <c r="AC115" s="219">
        <f t="shared" si="354"/>
        <v>45231</v>
      </c>
      <c r="AD115" s="219" t="str">
        <f t="shared" si="354"/>
        <v>Dec-23 +</v>
      </c>
      <c r="AE115" s="220" t="s">
        <v>34</v>
      </c>
      <c r="AG115" s="92"/>
      <c r="AH115" s="218" t="s">
        <v>36</v>
      </c>
      <c r="AI115" s="219">
        <f t="shared" ref="AI115:AT115" si="355">AI$3</f>
        <v>44927</v>
      </c>
      <c r="AJ115" s="219">
        <f t="shared" si="355"/>
        <v>44958</v>
      </c>
      <c r="AK115" s="219">
        <f t="shared" si="355"/>
        <v>44986</v>
      </c>
      <c r="AL115" s="219">
        <f t="shared" si="355"/>
        <v>45017</v>
      </c>
      <c r="AM115" s="219">
        <f t="shared" si="355"/>
        <v>45047</v>
      </c>
      <c r="AN115" s="219">
        <f t="shared" si="355"/>
        <v>45078</v>
      </c>
      <c r="AO115" s="219">
        <f t="shared" si="355"/>
        <v>45108</v>
      </c>
      <c r="AP115" s="219">
        <f t="shared" si="355"/>
        <v>45139</v>
      </c>
      <c r="AQ115" s="219">
        <f t="shared" si="355"/>
        <v>45170</v>
      </c>
      <c r="AR115" s="219">
        <f t="shared" si="355"/>
        <v>45200</v>
      </c>
      <c r="AS115" s="219">
        <f t="shared" si="355"/>
        <v>45231</v>
      </c>
      <c r="AT115" s="219" t="str">
        <f t="shared" si="355"/>
        <v>Dec-23 +</v>
      </c>
      <c r="AU115" s="220" t="s">
        <v>34</v>
      </c>
      <c r="AW115" s="92"/>
      <c r="AX115" s="218" t="s">
        <v>36</v>
      </c>
      <c r="AY115" s="219">
        <f t="shared" ref="AY115:BJ115" si="356">AY$3</f>
        <v>44927</v>
      </c>
      <c r="AZ115" s="219">
        <f t="shared" si="356"/>
        <v>44958</v>
      </c>
      <c r="BA115" s="219">
        <f t="shared" si="356"/>
        <v>44986</v>
      </c>
      <c r="BB115" s="219">
        <f t="shared" si="356"/>
        <v>45017</v>
      </c>
      <c r="BC115" s="219">
        <f t="shared" si="356"/>
        <v>45047</v>
      </c>
      <c r="BD115" s="219">
        <f t="shared" si="356"/>
        <v>45078</v>
      </c>
      <c r="BE115" s="219">
        <f t="shared" si="356"/>
        <v>45108</v>
      </c>
      <c r="BF115" s="219">
        <f t="shared" si="356"/>
        <v>45139</v>
      </c>
      <c r="BG115" s="219">
        <f t="shared" si="356"/>
        <v>45170</v>
      </c>
      <c r="BH115" s="219">
        <f t="shared" si="356"/>
        <v>45200</v>
      </c>
      <c r="BI115" s="219">
        <f t="shared" si="356"/>
        <v>45231</v>
      </c>
      <c r="BJ115" s="219" t="str">
        <f t="shared" si="356"/>
        <v>Dec-23 +</v>
      </c>
      <c r="BK115" s="220" t="s">
        <v>34</v>
      </c>
    </row>
    <row r="116" spans="1:64" ht="15" customHeight="1" x14ac:dyDescent="0.3">
      <c r="A116" s="524" t="s">
        <v>64</v>
      </c>
      <c r="B116" s="230" t="s">
        <v>62</v>
      </c>
      <c r="C116" s="3">
        <v>0</v>
      </c>
      <c r="D116" s="3">
        <v>0</v>
      </c>
      <c r="E116" s="3">
        <v>0</v>
      </c>
      <c r="F116" s="3">
        <v>0</v>
      </c>
      <c r="G116" s="3">
        <v>0</v>
      </c>
      <c r="H116" s="3">
        <v>0</v>
      </c>
      <c r="I116" s="3">
        <v>0</v>
      </c>
      <c r="J116" s="3">
        <v>0</v>
      </c>
      <c r="K116" s="3">
        <v>0</v>
      </c>
      <c r="L116" s="3">
        <v>0</v>
      </c>
      <c r="M116" s="3">
        <v>0</v>
      </c>
      <c r="N116" s="110">
        <v>0</v>
      </c>
      <c r="O116" s="87">
        <f t="shared" ref="O116:O129" si="357">SUM(C116:N116)</f>
        <v>0</v>
      </c>
      <c r="Q116" s="524" t="s">
        <v>64</v>
      </c>
      <c r="R116" s="230" t="s">
        <v>62</v>
      </c>
      <c r="S116" s="3">
        <v>0</v>
      </c>
      <c r="T116" s="3">
        <v>0</v>
      </c>
      <c r="U116" s="3">
        <v>0</v>
      </c>
      <c r="V116" s="3">
        <v>0</v>
      </c>
      <c r="W116" s="3">
        <v>0</v>
      </c>
      <c r="X116" s="3">
        <v>0</v>
      </c>
      <c r="Y116" s="3">
        <v>0</v>
      </c>
      <c r="Z116" s="3">
        <v>0</v>
      </c>
      <c r="AA116" s="3">
        <v>0</v>
      </c>
      <c r="AB116" s="3">
        <v>0</v>
      </c>
      <c r="AC116" s="3">
        <v>0</v>
      </c>
      <c r="AD116" s="110">
        <v>0</v>
      </c>
      <c r="AE116" s="87">
        <f t="shared" ref="AE116:AE129" si="358">SUM(S116:AD116)</f>
        <v>0</v>
      </c>
      <c r="AG116" s="524" t="s">
        <v>64</v>
      </c>
      <c r="AH116" s="230" t="s">
        <v>62</v>
      </c>
      <c r="AI116" s="3"/>
      <c r="AJ116" s="3"/>
      <c r="AK116" s="3"/>
      <c r="AL116" s="3"/>
      <c r="AM116" s="3"/>
      <c r="AN116" s="3"/>
      <c r="AO116" s="3"/>
      <c r="AP116" s="3"/>
      <c r="AQ116" s="3"/>
      <c r="AR116" s="3"/>
      <c r="AS116" s="3"/>
      <c r="AT116" s="110"/>
      <c r="AU116" s="87">
        <f t="shared" ref="AU116:AU129" si="359">SUM(AI116:AT116)</f>
        <v>0</v>
      </c>
      <c r="AW116" s="524" t="s">
        <v>64</v>
      </c>
      <c r="AX116" s="230" t="s">
        <v>62</v>
      </c>
      <c r="AY116" s="3"/>
      <c r="AZ116" s="3"/>
      <c r="BA116" s="3"/>
      <c r="BB116" s="3"/>
      <c r="BC116" s="3"/>
      <c r="BD116" s="3"/>
      <c r="BE116" s="3"/>
      <c r="BF116" s="3"/>
      <c r="BG116" s="3"/>
      <c r="BH116" s="3"/>
      <c r="BI116" s="3"/>
      <c r="BJ116" s="110"/>
      <c r="BK116" s="87">
        <f t="shared" ref="BK116:BK129" si="360">SUM(AY116:BJ116)</f>
        <v>0</v>
      </c>
    </row>
    <row r="117" spans="1:64" x14ac:dyDescent="0.3">
      <c r="A117" s="525"/>
      <c r="B117" s="230" t="s">
        <v>61</v>
      </c>
      <c r="C117" s="3">
        <v>0</v>
      </c>
      <c r="D117" s="3">
        <v>0</v>
      </c>
      <c r="E117" s="3">
        <v>0</v>
      </c>
      <c r="F117" s="3">
        <v>0</v>
      </c>
      <c r="G117" s="3">
        <v>0</v>
      </c>
      <c r="H117" s="3">
        <v>0</v>
      </c>
      <c r="I117" s="3">
        <v>0</v>
      </c>
      <c r="J117" s="3">
        <v>0</v>
      </c>
      <c r="K117" s="3">
        <v>0</v>
      </c>
      <c r="L117" s="3">
        <v>0</v>
      </c>
      <c r="M117" s="3">
        <v>0</v>
      </c>
      <c r="N117" s="110">
        <v>0</v>
      </c>
      <c r="O117" s="87">
        <f t="shared" si="357"/>
        <v>0</v>
      </c>
      <c r="Q117" s="525"/>
      <c r="R117" s="230" t="s">
        <v>61</v>
      </c>
      <c r="S117" s="3">
        <v>0</v>
      </c>
      <c r="T117" s="3">
        <v>0</v>
      </c>
      <c r="U117" s="3">
        <v>0</v>
      </c>
      <c r="V117" s="3">
        <v>0</v>
      </c>
      <c r="W117" s="3">
        <v>0</v>
      </c>
      <c r="X117" s="3">
        <v>0</v>
      </c>
      <c r="Y117" s="3">
        <v>0</v>
      </c>
      <c r="Z117" s="3">
        <v>0</v>
      </c>
      <c r="AA117" s="3">
        <v>0</v>
      </c>
      <c r="AB117" s="3">
        <v>0</v>
      </c>
      <c r="AC117" s="3">
        <v>0</v>
      </c>
      <c r="AD117" s="110">
        <v>0</v>
      </c>
      <c r="AE117" s="87">
        <f t="shared" si="358"/>
        <v>0</v>
      </c>
      <c r="AG117" s="525"/>
      <c r="AH117" s="230" t="s">
        <v>61</v>
      </c>
      <c r="AI117" s="3"/>
      <c r="AJ117" s="3"/>
      <c r="AK117" s="3"/>
      <c r="AL117" s="3"/>
      <c r="AM117" s="3"/>
      <c r="AN117" s="3"/>
      <c r="AO117" s="3"/>
      <c r="AP117" s="3"/>
      <c r="AQ117" s="3"/>
      <c r="AR117" s="3"/>
      <c r="AS117" s="3"/>
      <c r="AT117" s="110"/>
      <c r="AU117" s="87">
        <f t="shared" si="359"/>
        <v>0</v>
      </c>
      <c r="AW117" s="525"/>
      <c r="AX117" s="230" t="s">
        <v>61</v>
      </c>
      <c r="AY117" s="3"/>
      <c r="AZ117" s="3"/>
      <c r="BA117" s="3"/>
      <c r="BB117" s="3"/>
      <c r="BC117" s="3"/>
      <c r="BD117" s="3"/>
      <c r="BE117" s="3"/>
      <c r="BF117" s="3"/>
      <c r="BG117" s="3"/>
      <c r="BH117" s="3"/>
      <c r="BI117" s="3"/>
      <c r="BJ117" s="110"/>
      <c r="BK117" s="87">
        <f t="shared" si="360"/>
        <v>0</v>
      </c>
    </row>
    <row r="118" spans="1:64" x14ac:dyDescent="0.3">
      <c r="A118" s="525"/>
      <c r="B118" s="230" t="s">
        <v>60</v>
      </c>
      <c r="C118" s="3">
        <v>0</v>
      </c>
      <c r="D118" s="3">
        <v>0</v>
      </c>
      <c r="E118" s="3">
        <v>0</v>
      </c>
      <c r="F118" s="3">
        <v>0</v>
      </c>
      <c r="G118" s="3">
        <v>0</v>
      </c>
      <c r="H118" s="3">
        <v>0</v>
      </c>
      <c r="I118" s="3">
        <v>0</v>
      </c>
      <c r="J118" s="3">
        <v>0</v>
      </c>
      <c r="K118" s="3">
        <v>0</v>
      </c>
      <c r="L118" s="3">
        <v>0</v>
      </c>
      <c r="M118" s="3">
        <v>0</v>
      </c>
      <c r="N118" s="110">
        <v>0</v>
      </c>
      <c r="O118" s="87">
        <f t="shared" si="357"/>
        <v>0</v>
      </c>
      <c r="Q118" s="525"/>
      <c r="R118" s="230" t="s">
        <v>60</v>
      </c>
      <c r="S118" s="3">
        <v>0</v>
      </c>
      <c r="T118" s="3">
        <v>0</v>
      </c>
      <c r="U118" s="3">
        <v>0</v>
      </c>
      <c r="V118" s="3">
        <v>0</v>
      </c>
      <c r="W118" s="3">
        <v>0</v>
      </c>
      <c r="X118" s="3">
        <v>0</v>
      </c>
      <c r="Y118" s="3">
        <v>0</v>
      </c>
      <c r="Z118" s="3">
        <v>0</v>
      </c>
      <c r="AA118" s="3">
        <v>0</v>
      </c>
      <c r="AB118" s="3">
        <v>0</v>
      </c>
      <c r="AC118" s="3">
        <v>0</v>
      </c>
      <c r="AD118" s="110">
        <v>0</v>
      </c>
      <c r="AE118" s="87">
        <f t="shared" si="358"/>
        <v>0</v>
      </c>
      <c r="AG118" s="525"/>
      <c r="AH118" s="230" t="s">
        <v>60</v>
      </c>
      <c r="AI118" s="3"/>
      <c r="AJ118" s="3"/>
      <c r="AK118" s="3"/>
      <c r="AL118" s="3"/>
      <c r="AM118" s="3"/>
      <c r="AN118" s="3"/>
      <c r="AO118" s="3"/>
      <c r="AP118" s="3"/>
      <c r="AQ118" s="3"/>
      <c r="AR118" s="3"/>
      <c r="AS118" s="3"/>
      <c r="AT118" s="110"/>
      <c r="AU118" s="87">
        <f t="shared" si="359"/>
        <v>0</v>
      </c>
      <c r="AW118" s="525"/>
      <c r="AX118" s="230" t="s">
        <v>60</v>
      </c>
      <c r="AY118" s="3"/>
      <c r="AZ118" s="3"/>
      <c r="BA118" s="3"/>
      <c r="BB118" s="3"/>
      <c r="BC118" s="3"/>
      <c r="BD118" s="3"/>
      <c r="BE118" s="3"/>
      <c r="BF118" s="3"/>
      <c r="BG118" s="3"/>
      <c r="BH118" s="3"/>
      <c r="BI118" s="3"/>
      <c r="BJ118" s="110"/>
      <c r="BK118" s="87">
        <f t="shared" si="360"/>
        <v>0</v>
      </c>
    </row>
    <row r="119" spans="1:64" x14ac:dyDescent="0.3">
      <c r="A119" s="525"/>
      <c r="B119" s="230" t="s">
        <v>59</v>
      </c>
      <c r="C119" s="3">
        <v>0</v>
      </c>
      <c r="D119" s="3">
        <v>0</v>
      </c>
      <c r="E119" s="3">
        <v>0</v>
      </c>
      <c r="F119" s="3">
        <v>0</v>
      </c>
      <c r="G119" s="3">
        <v>1406.863037109375</v>
      </c>
      <c r="H119" s="3">
        <v>0</v>
      </c>
      <c r="I119" s="3">
        <v>0</v>
      </c>
      <c r="J119" s="3">
        <v>0</v>
      </c>
      <c r="K119" s="3">
        <v>312.63623046875</v>
      </c>
      <c r="L119" s="3">
        <v>0</v>
      </c>
      <c r="M119" s="3">
        <v>0</v>
      </c>
      <c r="N119" s="110">
        <v>0</v>
      </c>
      <c r="O119" s="87">
        <f t="shared" si="357"/>
        <v>1719.499267578125</v>
      </c>
      <c r="Q119" s="525"/>
      <c r="R119" s="230" t="s">
        <v>59</v>
      </c>
      <c r="S119" s="3">
        <v>0</v>
      </c>
      <c r="T119" s="3">
        <v>0</v>
      </c>
      <c r="U119" s="3">
        <v>0</v>
      </c>
      <c r="V119" s="3">
        <v>0</v>
      </c>
      <c r="W119" s="3">
        <v>0</v>
      </c>
      <c r="X119" s="3">
        <v>0</v>
      </c>
      <c r="Y119" s="3">
        <v>0</v>
      </c>
      <c r="Z119" s="3">
        <v>0</v>
      </c>
      <c r="AA119" s="3">
        <v>0</v>
      </c>
      <c r="AB119" s="3">
        <v>0</v>
      </c>
      <c r="AC119" s="3">
        <v>0</v>
      </c>
      <c r="AD119" s="110">
        <v>0</v>
      </c>
      <c r="AE119" s="87">
        <f t="shared" si="358"/>
        <v>0</v>
      </c>
      <c r="AG119" s="525"/>
      <c r="AH119" s="230" t="s">
        <v>59</v>
      </c>
      <c r="AI119" s="3"/>
      <c r="AJ119" s="3"/>
      <c r="AK119" s="3"/>
      <c r="AL119" s="3"/>
      <c r="AM119" s="3"/>
      <c r="AN119" s="3"/>
      <c r="AO119" s="3"/>
      <c r="AP119" s="3"/>
      <c r="AQ119" s="3"/>
      <c r="AR119" s="3"/>
      <c r="AS119" s="3"/>
      <c r="AT119" s="110"/>
      <c r="AU119" s="87">
        <f t="shared" si="359"/>
        <v>0</v>
      </c>
      <c r="AW119" s="525"/>
      <c r="AX119" s="230" t="s">
        <v>59</v>
      </c>
      <c r="AY119" s="3"/>
      <c r="AZ119" s="3"/>
      <c r="BA119" s="3"/>
      <c r="BB119" s="3"/>
      <c r="BC119" s="3"/>
      <c r="BD119" s="3"/>
      <c r="BE119" s="3"/>
      <c r="BF119" s="3"/>
      <c r="BG119" s="3"/>
      <c r="BH119" s="3"/>
      <c r="BI119" s="3"/>
      <c r="BJ119" s="110"/>
      <c r="BK119" s="87">
        <f t="shared" si="360"/>
        <v>0</v>
      </c>
    </row>
    <row r="120" spans="1:64" x14ac:dyDescent="0.3">
      <c r="A120" s="525"/>
      <c r="B120" s="230" t="s">
        <v>58</v>
      </c>
      <c r="C120" s="3">
        <v>0</v>
      </c>
      <c r="D120" s="3">
        <v>0</v>
      </c>
      <c r="E120" s="3">
        <v>0</v>
      </c>
      <c r="F120" s="3">
        <v>0</v>
      </c>
      <c r="G120" s="3">
        <v>0</v>
      </c>
      <c r="H120" s="3">
        <v>0</v>
      </c>
      <c r="I120" s="3">
        <v>0</v>
      </c>
      <c r="J120" s="3">
        <v>0</v>
      </c>
      <c r="K120" s="3">
        <v>0</v>
      </c>
      <c r="L120" s="3">
        <v>0</v>
      </c>
      <c r="M120" s="3">
        <v>0</v>
      </c>
      <c r="N120" s="110">
        <v>0</v>
      </c>
      <c r="O120" s="87">
        <f t="shared" si="357"/>
        <v>0</v>
      </c>
      <c r="Q120" s="525"/>
      <c r="R120" s="230" t="s">
        <v>58</v>
      </c>
      <c r="S120" s="3">
        <v>0</v>
      </c>
      <c r="T120" s="3">
        <v>0</v>
      </c>
      <c r="U120" s="3">
        <v>0</v>
      </c>
      <c r="V120" s="3">
        <v>0</v>
      </c>
      <c r="W120" s="3">
        <v>0</v>
      </c>
      <c r="X120" s="3">
        <v>0</v>
      </c>
      <c r="Y120" s="3">
        <v>0</v>
      </c>
      <c r="Z120" s="3">
        <v>0</v>
      </c>
      <c r="AA120" s="3">
        <v>0</v>
      </c>
      <c r="AB120" s="3">
        <v>0</v>
      </c>
      <c r="AC120" s="3">
        <v>0</v>
      </c>
      <c r="AD120" s="110">
        <v>0</v>
      </c>
      <c r="AE120" s="87">
        <f t="shared" si="358"/>
        <v>0</v>
      </c>
      <c r="AG120" s="525"/>
      <c r="AH120" s="230" t="s">
        <v>58</v>
      </c>
      <c r="AI120" s="3"/>
      <c r="AJ120" s="3"/>
      <c r="AK120" s="3"/>
      <c r="AL120" s="3"/>
      <c r="AM120" s="3"/>
      <c r="AN120" s="3"/>
      <c r="AO120" s="3"/>
      <c r="AP120" s="3"/>
      <c r="AQ120" s="3"/>
      <c r="AR120" s="3"/>
      <c r="AS120" s="3"/>
      <c r="AT120" s="110"/>
      <c r="AU120" s="87">
        <f t="shared" si="359"/>
        <v>0</v>
      </c>
      <c r="AW120" s="525"/>
      <c r="AX120" s="230" t="s">
        <v>58</v>
      </c>
      <c r="AY120" s="3"/>
      <c r="AZ120" s="3"/>
      <c r="BA120" s="3"/>
      <c r="BB120" s="3"/>
      <c r="BC120" s="3"/>
      <c r="BD120" s="3"/>
      <c r="BE120" s="3"/>
      <c r="BF120" s="3"/>
      <c r="BG120" s="3"/>
      <c r="BH120" s="3"/>
      <c r="BI120" s="3"/>
      <c r="BJ120" s="110"/>
      <c r="BK120" s="87">
        <f t="shared" si="360"/>
        <v>0</v>
      </c>
    </row>
    <row r="121" spans="1:64" x14ac:dyDescent="0.3">
      <c r="A121" s="525"/>
      <c r="B121" s="230" t="s">
        <v>57</v>
      </c>
      <c r="C121" s="3">
        <v>0</v>
      </c>
      <c r="D121" s="3">
        <v>0</v>
      </c>
      <c r="E121" s="3">
        <v>0</v>
      </c>
      <c r="F121" s="3">
        <v>0</v>
      </c>
      <c r="G121" s="3">
        <v>1710.8329010009768</v>
      </c>
      <c r="H121" s="3">
        <v>0</v>
      </c>
      <c r="I121" s="3">
        <v>0</v>
      </c>
      <c r="J121" s="3">
        <v>0</v>
      </c>
      <c r="K121" s="3">
        <v>380.18508911132818</v>
      </c>
      <c r="L121" s="3">
        <v>0</v>
      </c>
      <c r="M121" s="3">
        <v>0</v>
      </c>
      <c r="N121" s="110">
        <v>0</v>
      </c>
      <c r="O121" s="87">
        <f t="shared" si="357"/>
        <v>2091.0179901123051</v>
      </c>
      <c r="Q121" s="525"/>
      <c r="R121" s="230" t="s">
        <v>57</v>
      </c>
      <c r="S121" s="3">
        <v>0</v>
      </c>
      <c r="T121" s="3">
        <v>0</v>
      </c>
      <c r="U121" s="3">
        <v>0</v>
      </c>
      <c r="V121" s="3">
        <v>0</v>
      </c>
      <c r="W121" s="3">
        <v>0</v>
      </c>
      <c r="X121" s="3">
        <v>0</v>
      </c>
      <c r="Y121" s="3">
        <v>0</v>
      </c>
      <c r="Z121" s="3">
        <v>0</v>
      </c>
      <c r="AA121" s="3">
        <v>0</v>
      </c>
      <c r="AB121" s="3">
        <v>0</v>
      </c>
      <c r="AC121" s="3">
        <v>0</v>
      </c>
      <c r="AD121" s="110">
        <v>0</v>
      </c>
      <c r="AE121" s="87">
        <f t="shared" si="358"/>
        <v>0</v>
      </c>
      <c r="AG121" s="525"/>
      <c r="AH121" s="230" t="s">
        <v>57</v>
      </c>
      <c r="AI121" s="3"/>
      <c r="AJ121" s="3"/>
      <c r="AK121" s="3"/>
      <c r="AL121" s="3"/>
      <c r="AM121" s="3"/>
      <c r="AN121" s="3"/>
      <c r="AO121" s="3"/>
      <c r="AP121" s="3"/>
      <c r="AQ121" s="3"/>
      <c r="AR121" s="3"/>
      <c r="AS121" s="3"/>
      <c r="AT121" s="110"/>
      <c r="AU121" s="87">
        <f t="shared" si="359"/>
        <v>0</v>
      </c>
      <c r="AW121" s="525"/>
      <c r="AX121" s="230" t="s">
        <v>57</v>
      </c>
      <c r="AY121" s="3"/>
      <c r="AZ121" s="3"/>
      <c r="BA121" s="3"/>
      <c r="BB121" s="3"/>
      <c r="BC121" s="3"/>
      <c r="BD121" s="3"/>
      <c r="BE121" s="3"/>
      <c r="BF121" s="3"/>
      <c r="BG121" s="3"/>
      <c r="BH121" s="3"/>
      <c r="BI121" s="3"/>
      <c r="BJ121" s="110"/>
      <c r="BK121" s="87">
        <f t="shared" si="360"/>
        <v>0</v>
      </c>
    </row>
    <row r="122" spans="1:64" x14ac:dyDescent="0.3">
      <c r="A122" s="525"/>
      <c r="B122" s="230" t="s">
        <v>56</v>
      </c>
      <c r="C122" s="3">
        <v>0</v>
      </c>
      <c r="D122" s="3">
        <v>0</v>
      </c>
      <c r="E122" s="3">
        <v>0</v>
      </c>
      <c r="F122" s="3">
        <v>0</v>
      </c>
      <c r="G122" s="3">
        <v>0</v>
      </c>
      <c r="H122" s="3">
        <v>0</v>
      </c>
      <c r="I122" s="3">
        <v>410.72955322265642</v>
      </c>
      <c r="J122" s="3">
        <v>0</v>
      </c>
      <c r="K122" s="3">
        <v>0</v>
      </c>
      <c r="L122" s="3">
        <v>0</v>
      </c>
      <c r="M122" s="3">
        <v>0</v>
      </c>
      <c r="N122" s="110">
        <v>0</v>
      </c>
      <c r="O122" s="87">
        <f t="shared" si="357"/>
        <v>410.72955322265642</v>
      </c>
      <c r="Q122" s="525"/>
      <c r="R122" s="230" t="s">
        <v>56</v>
      </c>
      <c r="S122" s="3">
        <v>0</v>
      </c>
      <c r="T122" s="3">
        <v>0</v>
      </c>
      <c r="U122" s="3">
        <v>0</v>
      </c>
      <c r="V122" s="3">
        <v>0</v>
      </c>
      <c r="W122" s="3">
        <v>0</v>
      </c>
      <c r="X122" s="3">
        <v>0</v>
      </c>
      <c r="Y122" s="3">
        <v>0</v>
      </c>
      <c r="Z122" s="3">
        <v>0</v>
      </c>
      <c r="AA122" s="3">
        <v>0</v>
      </c>
      <c r="AB122" s="3">
        <v>0</v>
      </c>
      <c r="AC122" s="3">
        <v>0</v>
      </c>
      <c r="AD122" s="110">
        <v>0</v>
      </c>
      <c r="AE122" s="87">
        <f t="shared" si="358"/>
        <v>0</v>
      </c>
      <c r="AG122" s="525"/>
      <c r="AH122" s="230" t="s">
        <v>56</v>
      </c>
      <c r="AI122" s="3"/>
      <c r="AJ122" s="3"/>
      <c r="AK122" s="3"/>
      <c r="AL122" s="3"/>
      <c r="AM122" s="3"/>
      <c r="AN122" s="3"/>
      <c r="AO122" s="3"/>
      <c r="AP122" s="3"/>
      <c r="AQ122" s="3"/>
      <c r="AR122" s="3"/>
      <c r="AS122" s="3"/>
      <c r="AT122" s="110"/>
      <c r="AU122" s="87">
        <f t="shared" si="359"/>
        <v>0</v>
      </c>
      <c r="AW122" s="525"/>
      <c r="AX122" s="230" t="s">
        <v>56</v>
      </c>
      <c r="AY122" s="3"/>
      <c r="AZ122" s="3"/>
      <c r="BA122" s="3"/>
      <c r="BB122" s="3"/>
      <c r="BC122" s="3"/>
      <c r="BD122" s="3"/>
      <c r="BE122" s="3"/>
      <c r="BF122" s="3"/>
      <c r="BG122" s="3"/>
      <c r="BH122" s="3"/>
      <c r="BI122" s="3"/>
      <c r="BJ122" s="110"/>
      <c r="BK122" s="87">
        <f t="shared" si="360"/>
        <v>0</v>
      </c>
    </row>
    <row r="123" spans="1:64" x14ac:dyDescent="0.3">
      <c r="A123" s="525"/>
      <c r="B123" s="230" t="s">
        <v>55</v>
      </c>
      <c r="C123" s="3">
        <v>0</v>
      </c>
      <c r="D123" s="3">
        <v>0</v>
      </c>
      <c r="E123" s="3">
        <v>149463.57927830701</v>
      </c>
      <c r="F123" s="3">
        <v>35670.795054586088</v>
      </c>
      <c r="G123" s="3">
        <v>91093.187370802494</v>
      </c>
      <c r="H123" s="3">
        <v>9728.3986512507508</v>
      </c>
      <c r="I123" s="3">
        <v>82543.988556066979</v>
      </c>
      <c r="J123" s="3">
        <v>0</v>
      </c>
      <c r="K123" s="3">
        <v>473153.93440174108</v>
      </c>
      <c r="L123" s="3">
        <v>0</v>
      </c>
      <c r="M123" s="3">
        <v>0</v>
      </c>
      <c r="N123" s="110">
        <v>0</v>
      </c>
      <c r="O123" s="87">
        <f t="shared" si="357"/>
        <v>841653.88331275433</v>
      </c>
      <c r="Q123" s="525"/>
      <c r="R123" s="230" t="s">
        <v>55</v>
      </c>
      <c r="S123" s="3">
        <v>0</v>
      </c>
      <c r="T123" s="3">
        <v>0</v>
      </c>
      <c r="U123" s="3">
        <v>0</v>
      </c>
      <c r="V123" s="3">
        <v>0</v>
      </c>
      <c r="W123" s="3">
        <v>0</v>
      </c>
      <c r="X123" s="3">
        <v>0</v>
      </c>
      <c r="Y123" s="3">
        <v>105538.38536811422</v>
      </c>
      <c r="Z123" s="3">
        <v>0</v>
      </c>
      <c r="AA123" s="3">
        <v>0</v>
      </c>
      <c r="AB123" s="3">
        <v>0</v>
      </c>
      <c r="AC123" s="3">
        <v>0</v>
      </c>
      <c r="AD123" s="110">
        <v>74268.921875</v>
      </c>
      <c r="AE123" s="87">
        <f t="shared" si="358"/>
        <v>179807.30724311422</v>
      </c>
      <c r="AG123" s="525"/>
      <c r="AH123" s="230" t="s">
        <v>55</v>
      </c>
      <c r="AI123" s="3"/>
      <c r="AJ123" s="3"/>
      <c r="AK123" s="3"/>
      <c r="AL123" s="3"/>
      <c r="AM123" s="3"/>
      <c r="AN123" s="3"/>
      <c r="AO123" s="3"/>
      <c r="AP123" s="3"/>
      <c r="AQ123" s="3"/>
      <c r="AR123" s="3"/>
      <c r="AS123" s="3"/>
      <c r="AT123" s="110"/>
      <c r="AU123" s="87">
        <f t="shared" si="359"/>
        <v>0</v>
      </c>
      <c r="AW123" s="525"/>
      <c r="AX123" s="230" t="s">
        <v>55</v>
      </c>
      <c r="AY123" s="3"/>
      <c r="AZ123" s="3"/>
      <c r="BA123" s="3"/>
      <c r="BB123" s="3"/>
      <c r="BC123" s="3"/>
      <c r="BD123" s="3"/>
      <c r="BE123" s="3"/>
      <c r="BF123" s="3"/>
      <c r="BG123" s="3"/>
      <c r="BH123" s="3"/>
      <c r="BI123" s="3"/>
      <c r="BJ123" s="110"/>
      <c r="BK123" s="87">
        <f t="shared" si="360"/>
        <v>0</v>
      </c>
    </row>
    <row r="124" spans="1:64" x14ac:dyDescent="0.3">
      <c r="A124" s="525"/>
      <c r="B124" s="230" t="s">
        <v>54</v>
      </c>
      <c r="C124" s="3">
        <v>0</v>
      </c>
      <c r="D124" s="3">
        <v>0</v>
      </c>
      <c r="E124" s="3">
        <v>0</v>
      </c>
      <c r="F124" s="3">
        <v>0</v>
      </c>
      <c r="G124" s="3">
        <v>153.8999938964844</v>
      </c>
      <c r="H124" s="3">
        <v>0</v>
      </c>
      <c r="I124" s="3">
        <v>0</v>
      </c>
      <c r="J124" s="3">
        <v>0</v>
      </c>
      <c r="K124" s="3">
        <v>0</v>
      </c>
      <c r="L124" s="3">
        <v>0</v>
      </c>
      <c r="M124" s="3">
        <v>0</v>
      </c>
      <c r="N124" s="110">
        <v>0</v>
      </c>
      <c r="O124" s="87">
        <f t="shared" si="357"/>
        <v>153.8999938964844</v>
      </c>
      <c r="Q124" s="525"/>
      <c r="R124" s="230" t="s">
        <v>54</v>
      </c>
      <c r="S124" s="3">
        <v>0</v>
      </c>
      <c r="T124" s="3">
        <v>0</v>
      </c>
      <c r="U124" s="3">
        <v>0</v>
      </c>
      <c r="V124" s="3">
        <v>0</v>
      </c>
      <c r="W124" s="3">
        <v>0</v>
      </c>
      <c r="X124" s="3">
        <v>0</v>
      </c>
      <c r="Y124" s="3">
        <v>0</v>
      </c>
      <c r="Z124" s="3">
        <v>0</v>
      </c>
      <c r="AA124" s="3">
        <v>0</v>
      </c>
      <c r="AB124" s="3">
        <v>0</v>
      </c>
      <c r="AC124" s="3">
        <v>0</v>
      </c>
      <c r="AD124" s="110">
        <v>0</v>
      </c>
      <c r="AE124" s="87">
        <f t="shared" si="358"/>
        <v>0</v>
      </c>
      <c r="AG124" s="525"/>
      <c r="AH124" s="230" t="s">
        <v>54</v>
      </c>
      <c r="AI124" s="3"/>
      <c r="AJ124" s="3"/>
      <c r="AK124" s="3"/>
      <c r="AL124" s="3"/>
      <c r="AM124" s="3"/>
      <c r="AN124" s="3"/>
      <c r="AO124" s="3"/>
      <c r="AP124" s="3"/>
      <c r="AQ124" s="3"/>
      <c r="AR124" s="3"/>
      <c r="AS124" s="3"/>
      <c r="AT124" s="110"/>
      <c r="AU124" s="87">
        <f t="shared" si="359"/>
        <v>0</v>
      </c>
      <c r="AW124" s="525"/>
      <c r="AX124" s="230" t="s">
        <v>54</v>
      </c>
      <c r="AY124" s="3"/>
      <c r="AZ124" s="3"/>
      <c r="BA124" s="3"/>
      <c r="BB124" s="3"/>
      <c r="BC124" s="3"/>
      <c r="BD124" s="3"/>
      <c r="BE124" s="3"/>
      <c r="BF124" s="3"/>
      <c r="BG124" s="3"/>
      <c r="BH124" s="3"/>
      <c r="BI124" s="3"/>
      <c r="BJ124" s="110"/>
      <c r="BK124" s="87">
        <f t="shared" si="360"/>
        <v>0</v>
      </c>
    </row>
    <row r="125" spans="1:64" x14ac:dyDescent="0.3">
      <c r="A125" s="525"/>
      <c r="B125" s="230" t="s">
        <v>53</v>
      </c>
      <c r="C125" s="3">
        <v>0</v>
      </c>
      <c r="D125" s="3">
        <v>0</v>
      </c>
      <c r="E125" s="3">
        <v>0</v>
      </c>
      <c r="F125" s="3">
        <v>0</v>
      </c>
      <c r="G125" s="3">
        <v>0</v>
      </c>
      <c r="H125" s="3">
        <v>0</v>
      </c>
      <c r="I125" s="3">
        <v>0</v>
      </c>
      <c r="J125" s="3">
        <v>0</v>
      </c>
      <c r="K125" s="3">
        <v>0</v>
      </c>
      <c r="L125" s="3">
        <v>0</v>
      </c>
      <c r="M125" s="3">
        <v>0</v>
      </c>
      <c r="N125" s="110">
        <v>0</v>
      </c>
      <c r="O125" s="87">
        <f t="shared" si="357"/>
        <v>0</v>
      </c>
      <c r="Q125" s="525"/>
      <c r="R125" s="230" t="s">
        <v>53</v>
      </c>
      <c r="S125" s="3">
        <v>0</v>
      </c>
      <c r="T125" s="3">
        <v>0</v>
      </c>
      <c r="U125" s="3">
        <v>0</v>
      </c>
      <c r="V125" s="3">
        <v>0</v>
      </c>
      <c r="W125" s="3">
        <v>0</v>
      </c>
      <c r="X125" s="3">
        <v>0</v>
      </c>
      <c r="Y125" s="3">
        <v>0</v>
      </c>
      <c r="Z125" s="3">
        <v>0</v>
      </c>
      <c r="AA125" s="3">
        <v>0</v>
      </c>
      <c r="AB125" s="3">
        <v>0</v>
      </c>
      <c r="AC125" s="3">
        <v>0</v>
      </c>
      <c r="AD125" s="110">
        <v>0</v>
      </c>
      <c r="AE125" s="87">
        <f t="shared" si="358"/>
        <v>0</v>
      </c>
      <c r="AG125" s="525"/>
      <c r="AH125" s="230" t="s">
        <v>53</v>
      </c>
      <c r="AI125" s="3"/>
      <c r="AJ125" s="3"/>
      <c r="AK125" s="3"/>
      <c r="AL125" s="3"/>
      <c r="AM125" s="3"/>
      <c r="AN125" s="3"/>
      <c r="AO125" s="3"/>
      <c r="AP125" s="3"/>
      <c r="AQ125" s="3"/>
      <c r="AR125" s="3"/>
      <c r="AS125" s="3"/>
      <c r="AT125" s="110"/>
      <c r="AU125" s="87">
        <f t="shared" si="359"/>
        <v>0</v>
      </c>
      <c r="AW125" s="525"/>
      <c r="AX125" s="230" t="s">
        <v>53</v>
      </c>
      <c r="AY125" s="3"/>
      <c r="AZ125" s="3"/>
      <c r="BA125" s="3"/>
      <c r="BB125" s="3"/>
      <c r="BC125" s="3"/>
      <c r="BD125" s="3"/>
      <c r="BE125" s="3"/>
      <c r="BF125" s="3"/>
      <c r="BG125" s="3"/>
      <c r="BH125" s="3"/>
      <c r="BI125" s="3"/>
      <c r="BJ125" s="110"/>
      <c r="BK125" s="87">
        <f t="shared" si="360"/>
        <v>0</v>
      </c>
    </row>
    <row r="126" spans="1:64" x14ac:dyDescent="0.3">
      <c r="A126" s="525"/>
      <c r="B126" s="230" t="s">
        <v>52</v>
      </c>
      <c r="C126" s="3">
        <v>0</v>
      </c>
      <c r="D126" s="3">
        <v>0</v>
      </c>
      <c r="E126" s="3">
        <v>0</v>
      </c>
      <c r="F126" s="3">
        <v>0</v>
      </c>
      <c r="G126" s="3">
        <v>0</v>
      </c>
      <c r="H126" s="3">
        <v>0</v>
      </c>
      <c r="I126" s="3">
        <v>0</v>
      </c>
      <c r="J126" s="3">
        <v>0</v>
      </c>
      <c r="K126" s="3">
        <v>0</v>
      </c>
      <c r="L126" s="3">
        <v>0</v>
      </c>
      <c r="M126" s="3">
        <v>0</v>
      </c>
      <c r="N126" s="110">
        <v>0</v>
      </c>
      <c r="O126" s="87">
        <f t="shared" si="357"/>
        <v>0</v>
      </c>
      <c r="Q126" s="525"/>
      <c r="R126" s="230" t="s">
        <v>52</v>
      </c>
      <c r="S126" s="3">
        <v>0</v>
      </c>
      <c r="T126" s="3">
        <v>0</v>
      </c>
      <c r="U126" s="3">
        <v>0</v>
      </c>
      <c r="V126" s="3">
        <v>0</v>
      </c>
      <c r="W126" s="3">
        <v>0</v>
      </c>
      <c r="X126" s="3">
        <v>0</v>
      </c>
      <c r="Y126" s="3">
        <v>0</v>
      </c>
      <c r="Z126" s="3">
        <v>0</v>
      </c>
      <c r="AA126" s="3">
        <v>0</v>
      </c>
      <c r="AB126" s="3">
        <v>0</v>
      </c>
      <c r="AC126" s="3">
        <v>0</v>
      </c>
      <c r="AD126" s="110">
        <v>0</v>
      </c>
      <c r="AE126" s="87">
        <f t="shared" si="358"/>
        <v>0</v>
      </c>
      <c r="AG126" s="525"/>
      <c r="AH126" s="230" t="s">
        <v>52</v>
      </c>
      <c r="AI126" s="3"/>
      <c r="AJ126" s="3"/>
      <c r="AK126" s="3"/>
      <c r="AL126" s="3"/>
      <c r="AM126" s="3"/>
      <c r="AN126" s="3"/>
      <c r="AO126" s="3"/>
      <c r="AP126" s="3"/>
      <c r="AQ126" s="3"/>
      <c r="AR126" s="3"/>
      <c r="AS126" s="3"/>
      <c r="AT126" s="110"/>
      <c r="AU126" s="87">
        <f t="shared" si="359"/>
        <v>0</v>
      </c>
      <c r="AW126" s="525"/>
      <c r="AX126" s="230" t="s">
        <v>52</v>
      </c>
      <c r="AY126" s="3"/>
      <c r="AZ126" s="3"/>
      <c r="BA126" s="3"/>
      <c r="BB126" s="3"/>
      <c r="BC126" s="3"/>
      <c r="BD126" s="3"/>
      <c r="BE126" s="3"/>
      <c r="BF126" s="3"/>
      <c r="BG126" s="3"/>
      <c r="BH126" s="3"/>
      <c r="BI126" s="3"/>
      <c r="BJ126" s="110"/>
      <c r="BK126" s="87">
        <f t="shared" si="360"/>
        <v>0</v>
      </c>
    </row>
    <row r="127" spans="1:64" x14ac:dyDescent="0.3">
      <c r="A127" s="525"/>
      <c r="B127" s="230" t="s">
        <v>51</v>
      </c>
      <c r="C127" s="3">
        <v>0</v>
      </c>
      <c r="D127" s="3">
        <v>0</v>
      </c>
      <c r="E127" s="3">
        <v>0</v>
      </c>
      <c r="F127" s="3">
        <v>0</v>
      </c>
      <c r="G127" s="3">
        <v>0</v>
      </c>
      <c r="H127" s="3">
        <v>0</v>
      </c>
      <c r="I127" s="3">
        <v>0</v>
      </c>
      <c r="J127" s="3">
        <v>0</v>
      </c>
      <c r="K127" s="3">
        <v>0</v>
      </c>
      <c r="L127" s="3">
        <v>0</v>
      </c>
      <c r="M127" s="3">
        <v>0</v>
      </c>
      <c r="N127" s="110">
        <v>0</v>
      </c>
      <c r="O127" s="87">
        <f t="shared" si="357"/>
        <v>0</v>
      </c>
      <c r="Q127" s="525"/>
      <c r="R127" s="230" t="s">
        <v>51</v>
      </c>
      <c r="S127" s="3">
        <v>0</v>
      </c>
      <c r="T127" s="3">
        <v>0</v>
      </c>
      <c r="U127" s="3">
        <v>0</v>
      </c>
      <c r="V127" s="3">
        <v>0</v>
      </c>
      <c r="W127" s="3">
        <v>0</v>
      </c>
      <c r="X127" s="3">
        <v>0</v>
      </c>
      <c r="Y127" s="3">
        <v>0</v>
      </c>
      <c r="Z127" s="3">
        <v>0</v>
      </c>
      <c r="AA127" s="3">
        <v>0</v>
      </c>
      <c r="AB127" s="3">
        <v>0</v>
      </c>
      <c r="AC127" s="3">
        <v>0</v>
      </c>
      <c r="AD127" s="110">
        <v>0</v>
      </c>
      <c r="AE127" s="87">
        <f t="shared" si="358"/>
        <v>0</v>
      </c>
      <c r="AG127" s="525"/>
      <c r="AH127" s="230" t="s">
        <v>51</v>
      </c>
      <c r="AI127" s="3"/>
      <c r="AJ127" s="3"/>
      <c r="AK127" s="3"/>
      <c r="AL127" s="3"/>
      <c r="AM127" s="3"/>
      <c r="AN127" s="3"/>
      <c r="AO127" s="3"/>
      <c r="AP127" s="3"/>
      <c r="AQ127" s="3"/>
      <c r="AR127" s="3"/>
      <c r="AS127" s="3"/>
      <c r="AT127" s="110"/>
      <c r="AU127" s="87">
        <f t="shared" si="359"/>
        <v>0</v>
      </c>
      <c r="AW127" s="525"/>
      <c r="AX127" s="230" t="s">
        <v>51</v>
      </c>
      <c r="AY127" s="3"/>
      <c r="AZ127" s="3"/>
      <c r="BA127" s="3"/>
      <c r="BB127" s="3"/>
      <c r="BC127" s="3"/>
      <c r="BD127" s="3"/>
      <c r="BE127" s="3"/>
      <c r="BF127" s="3"/>
      <c r="BG127" s="3"/>
      <c r="BH127" s="3"/>
      <c r="BI127" s="3"/>
      <c r="BJ127" s="110"/>
      <c r="BK127" s="87">
        <f t="shared" si="360"/>
        <v>0</v>
      </c>
    </row>
    <row r="128" spans="1:64" ht="15" thickBot="1" x14ac:dyDescent="0.35">
      <c r="A128" s="526"/>
      <c r="B128" s="230" t="s">
        <v>50</v>
      </c>
      <c r="C128" s="3">
        <v>0</v>
      </c>
      <c r="D128" s="3">
        <v>0</v>
      </c>
      <c r="E128" s="3">
        <v>0</v>
      </c>
      <c r="F128" s="3">
        <v>0</v>
      </c>
      <c r="G128" s="3">
        <v>0</v>
      </c>
      <c r="H128" s="3">
        <v>0</v>
      </c>
      <c r="I128" s="3">
        <v>0</v>
      </c>
      <c r="J128" s="3">
        <v>0</v>
      </c>
      <c r="K128" s="3">
        <v>0</v>
      </c>
      <c r="L128" s="3">
        <v>0</v>
      </c>
      <c r="M128" s="3">
        <v>0</v>
      </c>
      <c r="N128" s="110">
        <v>3567.963134765625</v>
      </c>
      <c r="O128" s="87">
        <f t="shared" si="357"/>
        <v>3567.963134765625</v>
      </c>
      <c r="Q128" s="526"/>
      <c r="R128" s="230" t="s">
        <v>50</v>
      </c>
      <c r="S128" s="3">
        <v>0</v>
      </c>
      <c r="T128" s="3">
        <v>0</v>
      </c>
      <c r="U128" s="3">
        <v>0</v>
      </c>
      <c r="V128" s="3">
        <v>0</v>
      </c>
      <c r="W128" s="3">
        <v>0</v>
      </c>
      <c r="X128" s="3">
        <v>0</v>
      </c>
      <c r="Y128" s="3">
        <v>0</v>
      </c>
      <c r="Z128" s="3">
        <v>0</v>
      </c>
      <c r="AA128" s="3">
        <v>0</v>
      </c>
      <c r="AB128" s="3">
        <v>0</v>
      </c>
      <c r="AC128" s="3">
        <v>0</v>
      </c>
      <c r="AD128" s="110">
        <v>0</v>
      </c>
      <c r="AE128" s="87">
        <f t="shared" si="358"/>
        <v>0</v>
      </c>
      <c r="AG128" s="526"/>
      <c r="AH128" s="230" t="s">
        <v>50</v>
      </c>
      <c r="AI128" s="3"/>
      <c r="AJ128" s="3"/>
      <c r="AK128" s="3"/>
      <c r="AL128" s="3"/>
      <c r="AM128" s="3"/>
      <c r="AN128" s="3"/>
      <c r="AO128" s="3"/>
      <c r="AP128" s="3"/>
      <c r="AQ128" s="3"/>
      <c r="AR128" s="3"/>
      <c r="AS128" s="3"/>
      <c r="AT128" s="110"/>
      <c r="AU128" s="87">
        <f t="shared" si="359"/>
        <v>0</v>
      </c>
      <c r="AW128" s="526"/>
      <c r="AX128" s="230" t="s">
        <v>50</v>
      </c>
      <c r="AY128" s="3"/>
      <c r="AZ128" s="3"/>
      <c r="BA128" s="3"/>
      <c r="BB128" s="3"/>
      <c r="BC128" s="3"/>
      <c r="BD128" s="3"/>
      <c r="BE128" s="3"/>
      <c r="BF128" s="3"/>
      <c r="BG128" s="3"/>
      <c r="BH128" s="3"/>
      <c r="BI128" s="3"/>
      <c r="BJ128" s="110"/>
      <c r="BK128" s="87">
        <f t="shared" si="360"/>
        <v>0</v>
      </c>
    </row>
    <row r="129" spans="1:63" ht="15" thickBot="1" x14ac:dyDescent="0.35">
      <c r="B129" s="231" t="s">
        <v>43</v>
      </c>
      <c r="C129" s="223">
        <f>SUM(C116:C128)</f>
        <v>0</v>
      </c>
      <c r="D129" s="223">
        <f t="shared" ref="D129" si="361">SUM(D116:D128)</f>
        <v>0</v>
      </c>
      <c r="E129" s="223">
        <f t="shared" ref="E129" si="362">SUM(E116:E128)</f>
        <v>149463.57927830701</v>
      </c>
      <c r="F129" s="223">
        <f t="shared" ref="F129" si="363">SUM(F116:F128)</f>
        <v>35670.795054586088</v>
      </c>
      <c r="G129" s="223">
        <f t="shared" ref="G129" si="364">SUM(G116:G128)</f>
        <v>94364.78330280933</v>
      </c>
      <c r="H129" s="223">
        <f t="shared" ref="H129" si="365">SUM(H116:H128)</f>
        <v>9728.3986512507508</v>
      </c>
      <c r="I129" s="223">
        <f t="shared" ref="I129" si="366">SUM(I116:I128)</f>
        <v>82954.718109289635</v>
      </c>
      <c r="J129" s="223">
        <f t="shared" ref="J129" si="367">SUM(J116:J128)</f>
        <v>0</v>
      </c>
      <c r="K129" s="223">
        <f t="shared" ref="K129" si="368">SUM(K116:K128)</f>
        <v>473846.75572132115</v>
      </c>
      <c r="L129" s="223">
        <f t="shared" ref="L129" si="369">SUM(L116:L128)</f>
        <v>0</v>
      </c>
      <c r="M129" s="223">
        <f t="shared" ref="M129" si="370">SUM(M116:M128)</f>
        <v>0</v>
      </c>
      <c r="N129" s="462">
        <f t="shared" ref="N129" si="371">SUM(N116:N128)</f>
        <v>3567.963134765625</v>
      </c>
      <c r="O129" s="90">
        <f t="shared" si="357"/>
        <v>849596.99325232953</v>
      </c>
      <c r="Q129" s="91"/>
      <c r="R129" s="231" t="s">
        <v>43</v>
      </c>
      <c r="S129" s="223">
        <f>SUM(S116:S128)</f>
        <v>0</v>
      </c>
      <c r="T129" s="223">
        <f t="shared" ref="T129" si="372">SUM(T116:T128)</f>
        <v>0</v>
      </c>
      <c r="U129" s="223">
        <f t="shared" ref="U129" si="373">SUM(U116:U128)</f>
        <v>0</v>
      </c>
      <c r="V129" s="223">
        <f t="shared" ref="V129" si="374">SUM(V116:V128)</f>
        <v>0</v>
      </c>
      <c r="W129" s="223">
        <f t="shared" ref="W129" si="375">SUM(W116:W128)</f>
        <v>0</v>
      </c>
      <c r="X129" s="223">
        <f t="shared" ref="X129" si="376">SUM(X116:X128)</f>
        <v>0</v>
      </c>
      <c r="Y129" s="223">
        <f t="shared" ref="Y129" si="377">SUM(Y116:Y128)</f>
        <v>105538.38536811422</v>
      </c>
      <c r="Z129" s="223">
        <f t="shared" ref="Z129" si="378">SUM(Z116:Z128)</f>
        <v>0</v>
      </c>
      <c r="AA129" s="223">
        <f t="shared" ref="AA129" si="379">SUM(AA116:AA128)</f>
        <v>0</v>
      </c>
      <c r="AB129" s="223">
        <f t="shared" ref="AB129" si="380">SUM(AB116:AB128)</f>
        <v>0</v>
      </c>
      <c r="AC129" s="223">
        <f t="shared" ref="AC129" si="381">SUM(AC116:AC128)</f>
        <v>0</v>
      </c>
      <c r="AD129" s="462">
        <f t="shared" ref="AD129" si="382">SUM(AD116:AD128)</f>
        <v>74268.921875</v>
      </c>
      <c r="AE129" s="90">
        <f t="shared" si="358"/>
        <v>179807.30724311422</v>
      </c>
      <c r="AG129" s="91"/>
      <c r="AH129" s="231" t="s">
        <v>43</v>
      </c>
      <c r="AI129" s="223">
        <f>SUM(AI116:AI128)</f>
        <v>0</v>
      </c>
      <c r="AJ129" s="223">
        <f t="shared" ref="AJ129" si="383">SUM(AJ116:AJ128)</f>
        <v>0</v>
      </c>
      <c r="AK129" s="223">
        <f t="shared" ref="AK129" si="384">SUM(AK116:AK128)</f>
        <v>0</v>
      </c>
      <c r="AL129" s="223">
        <f t="shared" ref="AL129" si="385">SUM(AL116:AL128)</f>
        <v>0</v>
      </c>
      <c r="AM129" s="223">
        <f t="shared" ref="AM129" si="386">SUM(AM116:AM128)</f>
        <v>0</v>
      </c>
      <c r="AN129" s="223">
        <f t="shared" ref="AN129" si="387">SUM(AN116:AN128)</f>
        <v>0</v>
      </c>
      <c r="AO129" s="223">
        <f t="shared" ref="AO129" si="388">SUM(AO116:AO128)</f>
        <v>0</v>
      </c>
      <c r="AP129" s="223">
        <f t="shared" ref="AP129" si="389">SUM(AP116:AP128)</f>
        <v>0</v>
      </c>
      <c r="AQ129" s="223">
        <f t="shared" ref="AQ129" si="390">SUM(AQ116:AQ128)</f>
        <v>0</v>
      </c>
      <c r="AR129" s="223">
        <f t="shared" ref="AR129" si="391">SUM(AR116:AR128)</f>
        <v>0</v>
      </c>
      <c r="AS129" s="223">
        <f t="shared" ref="AS129" si="392">SUM(AS116:AS128)</f>
        <v>0</v>
      </c>
      <c r="AT129" s="462">
        <f t="shared" ref="AT129" si="393">SUM(AT116:AT128)</f>
        <v>0</v>
      </c>
      <c r="AU129" s="90">
        <f t="shared" si="359"/>
        <v>0</v>
      </c>
      <c r="AW129" s="91"/>
      <c r="AX129" s="231" t="s">
        <v>43</v>
      </c>
      <c r="AY129" s="223">
        <f>SUM(AY116:AY128)</f>
        <v>0</v>
      </c>
      <c r="AZ129" s="223">
        <f t="shared" ref="AZ129" si="394">SUM(AZ116:AZ128)</f>
        <v>0</v>
      </c>
      <c r="BA129" s="223">
        <f t="shared" ref="BA129" si="395">SUM(BA116:BA128)</f>
        <v>0</v>
      </c>
      <c r="BB129" s="223">
        <f t="shared" ref="BB129" si="396">SUM(BB116:BB128)</f>
        <v>0</v>
      </c>
      <c r="BC129" s="223">
        <f t="shared" ref="BC129" si="397">SUM(BC116:BC128)</f>
        <v>0</v>
      </c>
      <c r="BD129" s="223">
        <f t="shared" ref="BD129" si="398">SUM(BD116:BD128)</f>
        <v>0</v>
      </c>
      <c r="BE129" s="223">
        <f t="shared" ref="BE129" si="399">SUM(BE116:BE128)</f>
        <v>0</v>
      </c>
      <c r="BF129" s="223">
        <f t="shared" ref="BF129" si="400">SUM(BF116:BF128)</f>
        <v>0</v>
      </c>
      <c r="BG129" s="223">
        <f t="shared" ref="BG129" si="401">SUM(BG116:BG128)</f>
        <v>0</v>
      </c>
      <c r="BH129" s="223">
        <f t="shared" ref="BH129" si="402">SUM(BH116:BH128)</f>
        <v>0</v>
      </c>
      <c r="BI129" s="223">
        <f t="shared" ref="BI129" si="403">SUM(BI116:BI128)</f>
        <v>0</v>
      </c>
      <c r="BJ129" s="462">
        <f t="shared" ref="BJ129" si="404">SUM(BJ116:BJ128)</f>
        <v>0</v>
      </c>
      <c r="BK129" s="90">
        <f t="shared" si="360"/>
        <v>0</v>
      </c>
    </row>
    <row r="130" spans="1:63" ht="21.6" thickBot="1" x14ac:dyDescent="0.35">
      <c r="A130" s="92"/>
      <c r="Q130" s="92"/>
      <c r="AG130" s="92"/>
      <c r="AW130" s="92"/>
    </row>
    <row r="131" spans="1:63" ht="21.6" thickBot="1" x14ac:dyDescent="0.35">
      <c r="A131" s="92"/>
      <c r="B131" s="218" t="s">
        <v>36</v>
      </c>
      <c r="C131" s="219">
        <f t="shared" ref="C131:N131" si="405">C$3</f>
        <v>44927</v>
      </c>
      <c r="D131" s="219">
        <f t="shared" si="405"/>
        <v>44958</v>
      </c>
      <c r="E131" s="219">
        <f t="shared" si="405"/>
        <v>44986</v>
      </c>
      <c r="F131" s="219">
        <f t="shared" si="405"/>
        <v>45017</v>
      </c>
      <c r="G131" s="219">
        <f t="shared" si="405"/>
        <v>45047</v>
      </c>
      <c r="H131" s="219">
        <f t="shared" si="405"/>
        <v>45078</v>
      </c>
      <c r="I131" s="219">
        <f t="shared" si="405"/>
        <v>45108</v>
      </c>
      <c r="J131" s="219">
        <f t="shared" si="405"/>
        <v>45139</v>
      </c>
      <c r="K131" s="219">
        <f t="shared" si="405"/>
        <v>45170</v>
      </c>
      <c r="L131" s="219">
        <f t="shared" si="405"/>
        <v>45200</v>
      </c>
      <c r="M131" s="219">
        <f t="shared" si="405"/>
        <v>45231</v>
      </c>
      <c r="N131" s="219" t="str">
        <f t="shared" si="405"/>
        <v>Dec-23 +</v>
      </c>
      <c r="O131" s="220" t="s">
        <v>34</v>
      </c>
      <c r="Q131" s="92"/>
      <c r="R131" s="218" t="s">
        <v>36</v>
      </c>
      <c r="S131" s="219">
        <f t="shared" ref="S131:AD131" si="406">S$3</f>
        <v>44927</v>
      </c>
      <c r="T131" s="219">
        <f t="shared" si="406"/>
        <v>44958</v>
      </c>
      <c r="U131" s="219">
        <f t="shared" si="406"/>
        <v>44986</v>
      </c>
      <c r="V131" s="219">
        <f t="shared" si="406"/>
        <v>45017</v>
      </c>
      <c r="W131" s="219">
        <f t="shared" si="406"/>
        <v>45047</v>
      </c>
      <c r="X131" s="219">
        <f t="shared" si="406"/>
        <v>45078</v>
      </c>
      <c r="Y131" s="219">
        <f t="shared" si="406"/>
        <v>45108</v>
      </c>
      <c r="Z131" s="219">
        <f t="shared" si="406"/>
        <v>45139</v>
      </c>
      <c r="AA131" s="219">
        <f t="shared" si="406"/>
        <v>45170</v>
      </c>
      <c r="AB131" s="219">
        <f t="shared" si="406"/>
        <v>45200</v>
      </c>
      <c r="AC131" s="219">
        <f t="shared" si="406"/>
        <v>45231</v>
      </c>
      <c r="AD131" s="219" t="str">
        <f t="shared" si="406"/>
        <v>Dec-23 +</v>
      </c>
      <c r="AE131" s="220" t="s">
        <v>34</v>
      </c>
      <c r="AG131" s="92"/>
      <c r="AH131" s="218" t="s">
        <v>36</v>
      </c>
      <c r="AI131" s="219">
        <f t="shared" ref="AI131:AT131" si="407">AI$3</f>
        <v>44927</v>
      </c>
      <c r="AJ131" s="219">
        <f t="shared" si="407"/>
        <v>44958</v>
      </c>
      <c r="AK131" s="219">
        <f t="shared" si="407"/>
        <v>44986</v>
      </c>
      <c r="AL131" s="219">
        <f t="shared" si="407"/>
        <v>45017</v>
      </c>
      <c r="AM131" s="219">
        <f t="shared" si="407"/>
        <v>45047</v>
      </c>
      <c r="AN131" s="219">
        <f t="shared" si="407"/>
        <v>45078</v>
      </c>
      <c r="AO131" s="219">
        <f t="shared" si="407"/>
        <v>45108</v>
      </c>
      <c r="AP131" s="219">
        <f t="shared" si="407"/>
        <v>45139</v>
      </c>
      <c r="AQ131" s="219">
        <f t="shared" si="407"/>
        <v>45170</v>
      </c>
      <c r="AR131" s="219">
        <f t="shared" si="407"/>
        <v>45200</v>
      </c>
      <c r="AS131" s="219">
        <f t="shared" si="407"/>
        <v>45231</v>
      </c>
      <c r="AT131" s="219" t="str">
        <f t="shared" si="407"/>
        <v>Dec-23 +</v>
      </c>
      <c r="AU131" s="220" t="s">
        <v>34</v>
      </c>
      <c r="AW131" s="92"/>
      <c r="AX131" s="218" t="s">
        <v>36</v>
      </c>
      <c r="AY131" s="219">
        <f t="shared" ref="AY131:BJ131" si="408">AY$3</f>
        <v>44927</v>
      </c>
      <c r="AZ131" s="219">
        <f t="shared" si="408"/>
        <v>44958</v>
      </c>
      <c r="BA131" s="219">
        <f t="shared" si="408"/>
        <v>44986</v>
      </c>
      <c r="BB131" s="219">
        <f t="shared" si="408"/>
        <v>45017</v>
      </c>
      <c r="BC131" s="219">
        <f t="shared" si="408"/>
        <v>45047</v>
      </c>
      <c r="BD131" s="219">
        <f t="shared" si="408"/>
        <v>45078</v>
      </c>
      <c r="BE131" s="219">
        <f t="shared" si="408"/>
        <v>45108</v>
      </c>
      <c r="BF131" s="219">
        <f t="shared" si="408"/>
        <v>45139</v>
      </c>
      <c r="BG131" s="219">
        <f t="shared" si="408"/>
        <v>45170</v>
      </c>
      <c r="BH131" s="219">
        <f t="shared" si="408"/>
        <v>45200</v>
      </c>
      <c r="BI131" s="219">
        <f t="shared" si="408"/>
        <v>45231</v>
      </c>
      <c r="BJ131" s="219" t="str">
        <f t="shared" si="408"/>
        <v>Dec-23 +</v>
      </c>
      <c r="BK131" s="220" t="s">
        <v>34</v>
      </c>
    </row>
    <row r="132" spans="1:63" ht="15" customHeight="1" x14ac:dyDescent="0.3">
      <c r="A132" s="521" t="s">
        <v>71</v>
      </c>
      <c r="B132" s="230" t="s">
        <v>62</v>
      </c>
      <c r="C132" s="3">
        <v>0</v>
      </c>
      <c r="D132" s="3">
        <v>0</v>
      </c>
      <c r="E132" s="3">
        <v>0</v>
      </c>
      <c r="F132" s="3">
        <v>0</v>
      </c>
      <c r="G132" s="3">
        <v>0</v>
      </c>
      <c r="H132" s="3">
        <v>0</v>
      </c>
      <c r="I132" s="3">
        <v>0</v>
      </c>
      <c r="J132" s="3">
        <v>0</v>
      </c>
      <c r="K132" s="3">
        <v>0</v>
      </c>
      <c r="L132" s="3">
        <v>0</v>
      </c>
      <c r="M132" s="3">
        <v>0</v>
      </c>
      <c r="N132" s="110">
        <v>0</v>
      </c>
      <c r="O132" s="87">
        <f t="shared" ref="O132:O145" si="409">SUM(C132:N132)</f>
        <v>0</v>
      </c>
      <c r="Q132" s="521" t="s">
        <v>71</v>
      </c>
      <c r="R132" s="230" t="s">
        <v>62</v>
      </c>
      <c r="S132" s="3">
        <v>0</v>
      </c>
      <c r="T132" s="3">
        <v>0</v>
      </c>
      <c r="U132" s="3">
        <v>0</v>
      </c>
      <c r="V132" s="3">
        <v>0</v>
      </c>
      <c r="W132" s="3">
        <v>0</v>
      </c>
      <c r="X132" s="3">
        <v>0</v>
      </c>
      <c r="Y132" s="3">
        <v>0</v>
      </c>
      <c r="Z132" s="3">
        <v>0</v>
      </c>
      <c r="AA132" s="3">
        <v>0</v>
      </c>
      <c r="AB132" s="3">
        <v>0</v>
      </c>
      <c r="AC132" s="3">
        <v>0</v>
      </c>
      <c r="AD132" s="110">
        <v>0</v>
      </c>
      <c r="AE132" s="87">
        <f t="shared" ref="AE132:AE145" si="410">SUM(S132:AD132)</f>
        <v>0</v>
      </c>
      <c r="AG132" s="521" t="s">
        <v>71</v>
      </c>
      <c r="AH132" s="230" t="s">
        <v>62</v>
      </c>
      <c r="AI132" s="3"/>
      <c r="AJ132" s="3"/>
      <c r="AK132" s="3"/>
      <c r="AL132" s="3"/>
      <c r="AM132" s="3"/>
      <c r="AN132" s="3"/>
      <c r="AO132" s="3"/>
      <c r="AP132" s="3"/>
      <c r="AQ132" s="3"/>
      <c r="AR132" s="3"/>
      <c r="AS132" s="3"/>
      <c r="AT132" s="110"/>
      <c r="AU132" s="87">
        <f t="shared" ref="AU132:AU145" si="411">SUM(AI132:AT132)</f>
        <v>0</v>
      </c>
      <c r="AW132" s="521" t="s">
        <v>71</v>
      </c>
      <c r="AX132" s="230" t="s">
        <v>62</v>
      </c>
      <c r="AY132" s="3"/>
      <c r="AZ132" s="3"/>
      <c r="BA132" s="3"/>
      <c r="BB132" s="3"/>
      <c r="BC132" s="3"/>
      <c r="BD132" s="3"/>
      <c r="BE132" s="3"/>
      <c r="BF132" s="3"/>
      <c r="BG132" s="3"/>
      <c r="BH132" s="3"/>
      <c r="BI132" s="3"/>
      <c r="BJ132" s="110"/>
      <c r="BK132" s="87">
        <f t="shared" ref="BK132:BK145" si="412">SUM(AY132:BJ132)</f>
        <v>0</v>
      </c>
    </row>
    <row r="133" spans="1:63" x14ac:dyDescent="0.3">
      <c r="A133" s="522"/>
      <c r="B133" s="230" t="s">
        <v>61</v>
      </c>
      <c r="C133" s="3">
        <v>0</v>
      </c>
      <c r="D133" s="3">
        <v>0</v>
      </c>
      <c r="E133" s="3">
        <v>0</v>
      </c>
      <c r="F133" s="3">
        <v>0</v>
      </c>
      <c r="G133" s="3">
        <v>0</v>
      </c>
      <c r="H133" s="3">
        <v>0</v>
      </c>
      <c r="I133" s="3">
        <v>0</v>
      </c>
      <c r="J133" s="3">
        <v>0</v>
      </c>
      <c r="K133" s="3">
        <v>0</v>
      </c>
      <c r="L133" s="3">
        <v>0</v>
      </c>
      <c r="M133" s="3">
        <v>0</v>
      </c>
      <c r="N133" s="110">
        <v>0</v>
      </c>
      <c r="O133" s="87">
        <f t="shared" si="409"/>
        <v>0</v>
      </c>
      <c r="Q133" s="522"/>
      <c r="R133" s="230" t="s">
        <v>61</v>
      </c>
      <c r="S133" s="3">
        <v>0</v>
      </c>
      <c r="T133" s="3">
        <v>0</v>
      </c>
      <c r="U133" s="3">
        <v>0</v>
      </c>
      <c r="V133" s="3">
        <v>0</v>
      </c>
      <c r="W133" s="3">
        <v>0</v>
      </c>
      <c r="X133" s="3">
        <v>0</v>
      </c>
      <c r="Y133" s="3">
        <v>0</v>
      </c>
      <c r="Z133" s="3">
        <v>0</v>
      </c>
      <c r="AA133" s="3">
        <v>0</v>
      </c>
      <c r="AB133" s="3">
        <v>0</v>
      </c>
      <c r="AC133" s="3">
        <v>0</v>
      </c>
      <c r="AD133" s="110">
        <v>0</v>
      </c>
      <c r="AE133" s="87">
        <f t="shared" si="410"/>
        <v>0</v>
      </c>
      <c r="AG133" s="522"/>
      <c r="AH133" s="230" t="s">
        <v>61</v>
      </c>
      <c r="AI133" s="3"/>
      <c r="AJ133" s="3"/>
      <c r="AK133" s="3"/>
      <c r="AL133" s="3"/>
      <c r="AM133" s="3"/>
      <c r="AN133" s="3"/>
      <c r="AO133" s="3"/>
      <c r="AP133" s="3"/>
      <c r="AQ133" s="3"/>
      <c r="AR133" s="3"/>
      <c r="AS133" s="3"/>
      <c r="AT133" s="110"/>
      <c r="AU133" s="87">
        <f t="shared" si="411"/>
        <v>0</v>
      </c>
      <c r="AW133" s="522"/>
      <c r="AX133" s="230" t="s">
        <v>61</v>
      </c>
      <c r="AY133" s="3"/>
      <c r="AZ133" s="3"/>
      <c r="BA133" s="3"/>
      <c r="BB133" s="3"/>
      <c r="BC133" s="3"/>
      <c r="BD133" s="3"/>
      <c r="BE133" s="3"/>
      <c r="BF133" s="3"/>
      <c r="BG133" s="3"/>
      <c r="BH133" s="3"/>
      <c r="BI133" s="3"/>
      <c r="BJ133" s="110"/>
      <c r="BK133" s="87">
        <f t="shared" si="412"/>
        <v>0</v>
      </c>
    </row>
    <row r="134" spans="1:63" x14ac:dyDescent="0.3">
      <c r="A134" s="522"/>
      <c r="B134" s="230" t="s">
        <v>60</v>
      </c>
      <c r="C134" s="3">
        <v>0</v>
      </c>
      <c r="D134" s="3">
        <v>0</v>
      </c>
      <c r="E134" s="3">
        <v>0</v>
      </c>
      <c r="F134" s="3">
        <v>0</v>
      </c>
      <c r="G134" s="3">
        <v>0</v>
      </c>
      <c r="H134" s="3">
        <v>0</v>
      </c>
      <c r="I134" s="3">
        <v>0</v>
      </c>
      <c r="J134" s="3">
        <v>0</v>
      </c>
      <c r="K134" s="3">
        <v>0</v>
      </c>
      <c r="L134" s="3">
        <v>0</v>
      </c>
      <c r="M134" s="3">
        <v>0</v>
      </c>
      <c r="N134" s="110">
        <v>0</v>
      </c>
      <c r="O134" s="87">
        <f t="shared" si="409"/>
        <v>0</v>
      </c>
      <c r="Q134" s="522"/>
      <c r="R134" s="230" t="s">
        <v>60</v>
      </c>
      <c r="S134" s="3">
        <v>0</v>
      </c>
      <c r="T134" s="3">
        <v>0</v>
      </c>
      <c r="U134" s="3">
        <v>0</v>
      </c>
      <c r="V134" s="3">
        <v>0</v>
      </c>
      <c r="W134" s="3">
        <v>0</v>
      </c>
      <c r="X134" s="3">
        <v>0</v>
      </c>
      <c r="Y134" s="3">
        <v>0</v>
      </c>
      <c r="Z134" s="3">
        <v>0</v>
      </c>
      <c r="AA134" s="3">
        <v>0</v>
      </c>
      <c r="AB134" s="3">
        <v>0</v>
      </c>
      <c r="AC134" s="3">
        <v>0</v>
      </c>
      <c r="AD134" s="110">
        <v>0</v>
      </c>
      <c r="AE134" s="87">
        <f t="shared" si="410"/>
        <v>0</v>
      </c>
      <c r="AG134" s="522"/>
      <c r="AH134" s="230" t="s">
        <v>60</v>
      </c>
      <c r="AI134" s="3"/>
      <c r="AJ134" s="3"/>
      <c r="AK134" s="3"/>
      <c r="AL134" s="3"/>
      <c r="AM134" s="3"/>
      <c r="AN134" s="3"/>
      <c r="AO134" s="3"/>
      <c r="AP134" s="3"/>
      <c r="AQ134" s="3"/>
      <c r="AR134" s="3"/>
      <c r="AS134" s="3"/>
      <c r="AT134" s="110"/>
      <c r="AU134" s="87">
        <f t="shared" si="411"/>
        <v>0</v>
      </c>
      <c r="AW134" s="522"/>
      <c r="AX134" s="230" t="s">
        <v>60</v>
      </c>
      <c r="AY134" s="3"/>
      <c r="AZ134" s="3"/>
      <c r="BA134" s="3"/>
      <c r="BB134" s="3"/>
      <c r="BC134" s="3"/>
      <c r="BD134" s="3"/>
      <c r="BE134" s="3"/>
      <c r="BF134" s="3"/>
      <c r="BG134" s="3"/>
      <c r="BH134" s="3"/>
      <c r="BI134" s="3"/>
      <c r="BJ134" s="110"/>
      <c r="BK134" s="87">
        <f t="shared" si="412"/>
        <v>0</v>
      </c>
    </row>
    <row r="135" spans="1:63" x14ac:dyDescent="0.3">
      <c r="A135" s="522"/>
      <c r="B135" s="230" t="s">
        <v>59</v>
      </c>
      <c r="C135" s="3">
        <v>0</v>
      </c>
      <c r="D135" s="3">
        <v>0</v>
      </c>
      <c r="E135" s="3">
        <v>0</v>
      </c>
      <c r="F135" s="3">
        <v>0</v>
      </c>
      <c r="G135" s="3">
        <v>0</v>
      </c>
      <c r="H135" s="3">
        <v>0</v>
      </c>
      <c r="I135" s="3">
        <v>0</v>
      </c>
      <c r="J135" s="3">
        <v>0</v>
      </c>
      <c r="K135" s="3">
        <v>0</v>
      </c>
      <c r="L135" s="3">
        <v>0</v>
      </c>
      <c r="M135" s="3">
        <v>0</v>
      </c>
      <c r="N135" s="110">
        <v>1326.8006439208984</v>
      </c>
      <c r="O135" s="87">
        <f t="shared" si="409"/>
        <v>1326.8006439208984</v>
      </c>
      <c r="Q135" s="522"/>
      <c r="R135" s="230" t="s">
        <v>59</v>
      </c>
      <c r="S135" s="3">
        <v>0</v>
      </c>
      <c r="T135" s="3">
        <v>0</v>
      </c>
      <c r="U135" s="3">
        <v>0</v>
      </c>
      <c r="V135" s="3">
        <v>0</v>
      </c>
      <c r="W135" s="3">
        <v>0</v>
      </c>
      <c r="X135" s="3">
        <v>0</v>
      </c>
      <c r="Y135" s="3">
        <v>0</v>
      </c>
      <c r="Z135" s="3">
        <v>0</v>
      </c>
      <c r="AA135" s="3">
        <v>0</v>
      </c>
      <c r="AB135" s="3">
        <v>0</v>
      </c>
      <c r="AC135" s="3">
        <v>0</v>
      </c>
      <c r="AD135" s="110">
        <v>8555.4803161621094</v>
      </c>
      <c r="AE135" s="87">
        <f t="shared" si="410"/>
        <v>8555.4803161621094</v>
      </c>
      <c r="AG135" s="522"/>
      <c r="AH135" s="230" t="s">
        <v>59</v>
      </c>
      <c r="AI135" s="3"/>
      <c r="AJ135" s="3"/>
      <c r="AK135" s="3"/>
      <c r="AL135" s="3"/>
      <c r="AM135" s="3"/>
      <c r="AN135" s="3"/>
      <c r="AO135" s="3"/>
      <c r="AP135" s="3"/>
      <c r="AQ135" s="3"/>
      <c r="AR135" s="3"/>
      <c r="AS135" s="3"/>
      <c r="AT135" s="110"/>
      <c r="AU135" s="87">
        <f t="shared" si="411"/>
        <v>0</v>
      </c>
      <c r="AW135" s="522"/>
      <c r="AX135" s="230" t="s">
        <v>59</v>
      </c>
      <c r="AY135" s="3"/>
      <c r="AZ135" s="3"/>
      <c r="BA135" s="3"/>
      <c r="BB135" s="3"/>
      <c r="BC135" s="3"/>
      <c r="BD135" s="3"/>
      <c r="BE135" s="3"/>
      <c r="BF135" s="3"/>
      <c r="BG135" s="3"/>
      <c r="BH135" s="3"/>
      <c r="BI135" s="3"/>
      <c r="BJ135" s="110"/>
      <c r="BK135" s="87">
        <f t="shared" si="412"/>
        <v>0</v>
      </c>
    </row>
    <row r="136" spans="1:63" x14ac:dyDescent="0.3">
      <c r="A136" s="522"/>
      <c r="B136" s="230" t="s">
        <v>58</v>
      </c>
      <c r="C136" s="3">
        <v>0</v>
      </c>
      <c r="D136" s="3">
        <v>0</v>
      </c>
      <c r="E136" s="3">
        <v>0</v>
      </c>
      <c r="F136" s="3">
        <v>0</v>
      </c>
      <c r="G136" s="3">
        <v>0</v>
      </c>
      <c r="H136" s="3">
        <v>0</v>
      </c>
      <c r="I136" s="3">
        <v>0</v>
      </c>
      <c r="J136" s="3">
        <v>0</v>
      </c>
      <c r="K136" s="3">
        <v>0</v>
      </c>
      <c r="L136" s="3">
        <v>0</v>
      </c>
      <c r="M136" s="3">
        <v>0</v>
      </c>
      <c r="N136" s="110">
        <v>0</v>
      </c>
      <c r="O136" s="87">
        <f t="shared" si="409"/>
        <v>0</v>
      </c>
      <c r="Q136" s="522"/>
      <c r="R136" s="230" t="s">
        <v>58</v>
      </c>
      <c r="S136" s="3">
        <v>0</v>
      </c>
      <c r="T136" s="3">
        <v>0</v>
      </c>
      <c r="U136" s="3">
        <v>0</v>
      </c>
      <c r="V136" s="3">
        <v>0</v>
      </c>
      <c r="W136" s="3">
        <v>0</v>
      </c>
      <c r="X136" s="3">
        <v>5448.3551025390625</v>
      </c>
      <c r="Y136" s="3">
        <v>0</v>
      </c>
      <c r="Z136" s="3">
        <v>0</v>
      </c>
      <c r="AA136" s="3">
        <v>0</v>
      </c>
      <c r="AB136" s="3">
        <v>0</v>
      </c>
      <c r="AC136" s="3">
        <v>0</v>
      </c>
      <c r="AD136" s="110">
        <v>0</v>
      </c>
      <c r="AE136" s="87">
        <f t="shared" si="410"/>
        <v>5448.3551025390625</v>
      </c>
      <c r="AG136" s="522"/>
      <c r="AH136" s="230" t="s">
        <v>58</v>
      </c>
      <c r="AI136" s="3"/>
      <c r="AJ136" s="3"/>
      <c r="AK136" s="3"/>
      <c r="AL136" s="3"/>
      <c r="AM136" s="3"/>
      <c r="AN136" s="3"/>
      <c r="AO136" s="3"/>
      <c r="AP136" s="3"/>
      <c r="AQ136" s="3"/>
      <c r="AR136" s="3"/>
      <c r="AS136" s="3"/>
      <c r="AT136" s="110"/>
      <c r="AU136" s="87">
        <f t="shared" si="411"/>
        <v>0</v>
      </c>
      <c r="AW136" s="522"/>
      <c r="AX136" s="230" t="s">
        <v>58</v>
      </c>
      <c r="AY136" s="3"/>
      <c r="AZ136" s="3"/>
      <c r="BA136" s="3"/>
      <c r="BB136" s="3"/>
      <c r="BC136" s="3"/>
      <c r="BD136" s="3"/>
      <c r="BE136" s="3"/>
      <c r="BF136" s="3"/>
      <c r="BG136" s="3"/>
      <c r="BH136" s="3"/>
      <c r="BI136" s="3"/>
      <c r="BJ136" s="110"/>
      <c r="BK136" s="87">
        <f t="shared" si="412"/>
        <v>0</v>
      </c>
    </row>
    <row r="137" spans="1:63" x14ac:dyDescent="0.3">
      <c r="A137" s="522"/>
      <c r="B137" s="230" t="s">
        <v>57</v>
      </c>
      <c r="C137" s="3">
        <v>0</v>
      </c>
      <c r="D137" s="3">
        <v>0</v>
      </c>
      <c r="E137" s="3">
        <v>0</v>
      </c>
      <c r="F137" s="3">
        <v>0</v>
      </c>
      <c r="G137" s="3">
        <v>0</v>
      </c>
      <c r="H137" s="3">
        <v>0</v>
      </c>
      <c r="I137" s="3">
        <v>0</v>
      </c>
      <c r="J137" s="3">
        <v>0</v>
      </c>
      <c r="K137" s="3">
        <v>0</v>
      </c>
      <c r="L137" s="3">
        <v>0</v>
      </c>
      <c r="M137" s="3">
        <v>0</v>
      </c>
      <c r="N137" s="110">
        <v>2454.7697448730469</v>
      </c>
      <c r="O137" s="87">
        <f t="shared" si="409"/>
        <v>2454.7697448730469</v>
      </c>
      <c r="Q137" s="522"/>
      <c r="R137" s="230" t="s">
        <v>57</v>
      </c>
      <c r="S137" s="3">
        <v>0</v>
      </c>
      <c r="T137" s="3">
        <v>0</v>
      </c>
      <c r="U137" s="3">
        <v>0</v>
      </c>
      <c r="V137" s="3">
        <v>0</v>
      </c>
      <c r="W137" s="3">
        <v>0</v>
      </c>
      <c r="X137" s="3">
        <v>0</v>
      </c>
      <c r="Y137" s="3">
        <v>0</v>
      </c>
      <c r="Z137" s="3">
        <v>0</v>
      </c>
      <c r="AA137" s="3">
        <v>0</v>
      </c>
      <c r="AB137" s="3">
        <v>0</v>
      </c>
      <c r="AC137" s="3">
        <v>0</v>
      </c>
      <c r="AD137" s="110">
        <v>47944.426086425781</v>
      </c>
      <c r="AE137" s="87">
        <f t="shared" si="410"/>
        <v>47944.426086425781</v>
      </c>
      <c r="AG137" s="522"/>
      <c r="AH137" s="230" t="s">
        <v>57</v>
      </c>
      <c r="AI137" s="3"/>
      <c r="AJ137" s="3"/>
      <c r="AK137" s="3"/>
      <c r="AL137" s="3"/>
      <c r="AM137" s="3"/>
      <c r="AN137" s="3"/>
      <c r="AO137" s="3"/>
      <c r="AP137" s="3"/>
      <c r="AQ137" s="3"/>
      <c r="AR137" s="3"/>
      <c r="AS137" s="3"/>
      <c r="AT137" s="110"/>
      <c r="AU137" s="87">
        <f t="shared" si="411"/>
        <v>0</v>
      </c>
      <c r="AW137" s="522"/>
      <c r="AX137" s="230" t="s">
        <v>57</v>
      </c>
      <c r="AY137" s="3"/>
      <c r="AZ137" s="3"/>
      <c r="BA137" s="3"/>
      <c r="BB137" s="3"/>
      <c r="BC137" s="3"/>
      <c r="BD137" s="3"/>
      <c r="BE137" s="3"/>
      <c r="BF137" s="3"/>
      <c r="BG137" s="3"/>
      <c r="BH137" s="3"/>
      <c r="BI137" s="3"/>
      <c r="BJ137" s="110"/>
      <c r="BK137" s="87">
        <f t="shared" si="412"/>
        <v>0</v>
      </c>
    </row>
    <row r="138" spans="1:63" x14ac:dyDescent="0.3">
      <c r="A138" s="522"/>
      <c r="B138" s="230" t="s">
        <v>56</v>
      </c>
      <c r="C138" s="3">
        <v>0</v>
      </c>
      <c r="D138" s="3">
        <v>0</v>
      </c>
      <c r="E138" s="3">
        <v>0</v>
      </c>
      <c r="F138" s="3">
        <v>0</v>
      </c>
      <c r="G138" s="3">
        <v>0</v>
      </c>
      <c r="H138" s="3">
        <v>0</v>
      </c>
      <c r="I138" s="3">
        <v>0</v>
      </c>
      <c r="J138" s="3">
        <v>0</v>
      </c>
      <c r="K138" s="3">
        <v>0</v>
      </c>
      <c r="L138" s="3">
        <v>0</v>
      </c>
      <c r="M138" s="3">
        <v>0</v>
      </c>
      <c r="N138" s="110">
        <v>1281.791259765625</v>
      </c>
      <c r="O138" s="87">
        <f t="shared" si="409"/>
        <v>1281.791259765625</v>
      </c>
      <c r="Q138" s="522"/>
      <c r="R138" s="230" t="s">
        <v>56</v>
      </c>
      <c r="S138" s="3">
        <v>0</v>
      </c>
      <c r="T138" s="3">
        <v>0</v>
      </c>
      <c r="U138" s="3">
        <v>0</v>
      </c>
      <c r="V138" s="3">
        <v>134865.46875</v>
      </c>
      <c r="W138" s="3">
        <v>0</v>
      </c>
      <c r="X138" s="3">
        <v>0</v>
      </c>
      <c r="Y138" s="3">
        <v>0</v>
      </c>
      <c r="Z138" s="3">
        <v>44324.6259765625</v>
      </c>
      <c r="AA138" s="3">
        <v>0</v>
      </c>
      <c r="AB138" s="3">
        <v>0</v>
      </c>
      <c r="AC138" s="3">
        <v>0</v>
      </c>
      <c r="AD138" s="110">
        <v>0</v>
      </c>
      <c r="AE138" s="87">
        <f t="shared" si="410"/>
        <v>179190.0947265625</v>
      </c>
      <c r="AG138" s="522"/>
      <c r="AH138" s="230" t="s">
        <v>56</v>
      </c>
      <c r="AI138" s="3"/>
      <c r="AJ138" s="3"/>
      <c r="AK138" s="3"/>
      <c r="AL138" s="3"/>
      <c r="AM138" s="3"/>
      <c r="AN138" s="3"/>
      <c r="AO138" s="3"/>
      <c r="AP138" s="3"/>
      <c r="AQ138" s="3"/>
      <c r="AR138" s="3"/>
      <c r="AS138" s="3"/>
      <c r="AT138" s="110"/>
      <c r="AU138" s="87">
        <f t="shared" si="411"/>
        <v>0</v>
      </c>
      <c r="AW138" s="522"/>
      <c r="AX138" s="230" t="s">
        <v>56</v>
      </c>
      <c r="AY138" s="3"/>
      <c r="AZ138" s="3"/>
      <c r="BA138" s="3"/>
      <c r="BB138" s="3"/>
      <c r="BC138" s="3"/>
      <c r="BD138" s="3"/>
      <c r="BE138" s="3"/>
      <c r="BF138" s="3"/>
      <c r="BG138" s="3"/>
      <c r="BH138" s="3"/>
      <c r="BI138" s="3"/>
      <c r="BJ138" s="110"/>
      <c r="BK138" s="87">
        <f t="shared" si="412"/>
        <v>0</v>
      </c>
    </row>
    <row r="139" spans="1:63" x14ac:dyDescent="0.3">
      <c r="A139" s="522"/>
      <c r="B139" s="230" t="s">
        <v>55</v>
      </c>
      <c r="C139" s="3">
        <v>0</v>
      </c>
      <c r="D139" s="3">
        <v>0</v>
      </c>
      <c r="E139" s="3">
        <v>223237.98963322819</v>
      </c>
      <c r="F139" s="3">
        <v>0</v>
      </c>
      <c r="G139" s="3">
        <v>0</v>
      </c>
      <c r="H139" s="3">
        <v>0</v>
      </c>
      <c r="I139" s="3">
        <v>0</v>
      </c>
      <c r="J139" s="3">
        <v>0</v>
      </c>
      <c r="K139" s="3">
        <v>0</v>
      </c>
      <c r="L139" s="3">
        <v>178428.91757303229</v>
      </c>
      <c r="M139" s="3">
        <v>146134.09086298119</v>
      </c>
      <c r="N139" s="110">
        <v>36735.365382683121</v>
      </c>
      <c r="O139" s="87">
        <f t="shared" si="409"/>
        <v>584536.36345192476</v>
      </c>
      <c r="Q139" s="522"/>
      <c r="R139" s="230" t="s">
        <v>55</v>
      </c>
      <c r="S139" s="3">
        <v>0</v>
      </c>
      <c r="T139" s="3">
        <v>0</v>
      </c>
      <c r="U139" s="3">
        <v>0</v>
      </c>
      <c r="V139" s="3">
        <v>0</v>
      </c>
      <c r="W139" s="3">
        <v>0</v>
      </c>
      <c r="X139" s="3">
        <v>76700.213436371341</v>
      </c>
      <c r="Y139" s="3">
        <v>142904.60819197609</v>
      </c>
      <c r="Z139" s="3">
        <v>0</v>
      </c>
      <c r="AA139" s="3">
        <v>53690.149405459939</v>
      </c>
      <c r="AB139" s="3">
        <v>0</v>
      </c>
      <c r="AC139" s="3">
        <v>0</v>
      </c>
      <c r="AD139" s="110">
        <v>287827.64305333036</v>
      </c>
      <c r="AE139" s="87">
        <f t="shared" si="410"/>
        <v>561122.61408713774</v>
      </c>
      <c r="AG139" s="522"/>
      <c r="AH139" s="230" t="s">
        <v>55</v>
      </c>
      <c r="AI139" s="3"/>
      <c r="AJ139" s="3"/>
      <c r="AK139" s="3"/>
      <c r="AL139" s="3"/>
      <c r="AM139" s="3"/>
      <c r="AN139" s="3"/>
      <c r="AO139" s="3"/>
      <c r="AP139" s="3"/>
      <c r="AQ139" s="3"/>
      <c r="AR139" s="3"/>
      <c r="AS139" s="3"/>
      <c r="AT139" s="110"/>
      <c r="AU139" s="87">
        <f t="shared" si="411"/>
        <v>0</v>
      </c>
      <c r="AW139" s="522"/>
      <c r="AX139" s="230" t="s">
        <v>55</v>
      </c>
      <c r="AY139" s="3"/>
      <c r="AZ139" s="3"/>
      <c r="BA139" s="3"/>
      <c r="BB139" s="3"/>
      <c r="BC139" s="3"/>
      <c r="BD139" s="3"/>
      <c r="BE139" s="3"/>
      <c r="BF139" s="3"/>
      <c r="BG139" s="3"/>
      <c r="BH139" s="3"/>
      <c r="BI139" s="3"/>
      <c r="BJ139" s="110"/>
      <c r="BK139" s="87">
        <f t="shared" si="412"/>
        <v>0</v>
      </c>
    </row>
    <row r="140" spans="1:63" x14ac:dyDescent="0.3">
      <c r="A140" s="522"/>
      <c r="B140" s="230" t="s">
        <v>54</v>
      </c>
      <c r="C140" s="3">
        <v>0</v>
      </c>
      <c r="D140" s="3">
        <v>0</v>
      </c>
      <c r="E140" s="3">
        <v>0</v>
      </c>
      <c r="F140" s="3">
        <v>0</v>
      </c>
      <c r="G140" s="3">
        <v>0</v>
      </c>
      <c r="H140" s="3">
        <v>0</v>
      </c>
      <c r="I140" s="3">
        <v>0</v>
      </c>
      <c r="J140" s="3">
        <v>0</v>
      </c>
      <c r="K140" s="3">
        <v>0</v>
      </c>
      <c r="L140" s="3">
        <v>0</v>
      </c>
      <c r="M140" s="3">
        <v>0</v>
      </c>
      <c r="N140" s="110">
        <v>0</v>
      </c>
      <c r="O140" s="87">
        <f t="shared" si="409"/>
        <v>0</v>
      </c>
      <c r="Q140" s="522"/>
      <c r="R140" s="230" t="s">
        <v>54</v>
      </c>
      <c r="S140" s="3">
        <v>0</v>
      </c>
      <c r="T140" s="3">
        <v>0</v>
      </c>
      <c r="U140" s="3">
        <v>0</v>
      </c>
      <c r="V140" s="3">
        <v>0</v>
      </c>
      <c r="W140" s="3">
        <v>0</v>
      </c>
      <c r="X140" s="3">
        <v>0</v>
      </c>
      <c r="Y140" s="3">
        <v>0</v>
      </c>
      <c r="Z140" s="3">
        <v>0</v>
      </c>
      <c r="AA140" s="3">
        <v>0</v>
      </c>
      <c r="AB140" s="3">
        <v>0</v>
      </c>
      <c r="AC140" s="3">
        <v>0</v>
      </c>
      <c r="AD140" s="110">
        <v>0</v>
      </c>
      <c r="AE140" s="87">
        <f t="shared" si="410"/>
        <v>0</v>
      </c>
      <c r="AG140" s="522"/>
      <c r="AH140" s="230" t="s">
        <v>54</v>
      </c>
      <c r="AI140" s="3"/>
      <c r="AJ140" s="3"/>
      <c r="AK140" s="3"/>
      <c r="AL140" s="3"/>
      <c r="AM140" s="3"/>
      <c r="AN140" s="3"/>
      <c r="AO140" s="3"/>
      <c r="AP140" s="3"/>
      <c r="AQ140" s="3"/>
      <c r="AR140" s="3"/>
      <c r="AS140" s="3"/>
      <c r="AT140" s="110"/>
      <c r="AU140" s="87">
        <f t="shared" si="411"/>
        <v>0</v>
      </c>
      <c r="AW140" s="522"/>
      <c r="AX140" s="230" t="s">
        <v>54</v>
      </c>
      <c r="AY140" s="3"/>
      <c r="AZ140" s="3"/>
      <c r="BA140" s="3"/>
      <c r="BB140" s="3"/>
      <c r="BC140" s="3"/>
      <c r="BD140" s="3"/>
      <c r="BE140" s="3"/>
      <c r="BF140" s="3"/>
      <c r="BG140" s="3"/>
      <c r="BH140" s="3"/>
      <c r="BI140" s="3"/>
      <c r="BJ140" s="110"/>
      <c r="BK140" s="87">
        <f t="shared" si="412"/>
        <v>0</v>
      </c>
    </row>
    <row r="141" spans="1:63" x14ac:dyDescent="0.3">
      <c r="A141" s="522"/>
      <c r="B141" s="230" t="s">
        <v>53</v>
      </c>
      <c r="C141" s="3">
        <v>0</v>
      </c>
      <c r="D141" s="3">
        <v>0</v>
      </c>
      <c r="E141" s="3">
        <v>0</v>
      </c>
      <c r="F141" s="3">
        <v>0</v>
      </c>
      <c r="G141" s="3">
        <v>0</v>
      </c>
      <c r="H141" s="3">
        <v>0</v>
      </c>
      <c r="I141" s="3">
        <v>0</v>
      </c>
      <c r="J141" s="3">
        <v>0</v>
      </c>
      <c r="K141" s="3">
        <v>0</v>
      </c>
      <c r="L141" s="3">
        <v>0</v>
      </c>
      <c r="M141" s="3">
        <v>0</v>
      </c>
      <c r="N141" s="110">
        <v>0</v>
      </c>
      <c r="O141" s="87">
        <f t="shared" si="409"/>
        <v>0</v>
      </c>
      <c r="Q141" s="522"/>
      <c r="R141" s="230" t="s">
        <v>53</v>
      </c>
      <c r="S141" s="3">
        <v>0</v>
      </c>
      <c r="T141" s="3">
        <v>0</v>
      </c>
      <c r="U141" s="3">
        <v>0</v>
      </c>
      <c r="V141" s="3">
        <v>0</v>
      </c>
      <c r="W141" s="3">
        <v>0</v>
      </c>
      <c r="X141" s="3">
        <v>0</v>
      </c>
      <c r="Y141" s="3">
        <v>0</v>
      </c>
      <c r="Z141" s="3">
        <v>0</v>
      </c>
      <c r="AA141" s="3">
        <v>0</v>
      </c>
      <c r="AB141" s="3">
        <v>0</v>
      </c>
      <c r="AC141" s="3">
        <v>0</v>
      </c>
      <c r="AD141" s="110">
        <v>0</v>
      </c>
      <c r="AE141" s="87">
        <f t="shared" si="410"/>
        <v>0</v>
      </c>
      <c r="AG141" s="522"/>
      <c r="AH141" s="230" t="s">
        <v>53</v>
      </c>
      <c r="AI141" s="3"/>
      <c r="AJ141" s="3"/>
      <c r="AK141" s="3"/>
      <c r="AL141" s="3"/>
      <c r="AM141" s="3"/>
      <c r="AN141" s="3"/>
      <c r="AO141" s="3"/>
      <c r="AP141" s="3"/>
      <c r="AQ141" s="3"/>
      <c r="AR141" s="3"/>
      <c r="AS141" s="3"/>
      <c r="AT141" s="110"/>
      <c r="AU141" s="87">
        <f t="shared" si="411"/>
        <v>0</v>
      </c>
      <c r="AW141" s="522"/>
      <c r="AX141" s="230" t="s">
        <v>53</v>
      </c>
      <c r="AY141" s="3"/>
      <c r="AZ141" s="3"/>
      <c r="BA141" s="3"/>
      <c r="BB141" s="3"/>
      <c r="BC141" s="3"/>
      <c r="BD141" s="3"/>
      <c r="BE141" s="3"/>
      <c r="BF141" s="3"/>
      <c r="BG141" s="3"/>
      <c r="BH141" s="3"/>
      <c r="BI141" s="3"/>
      <c r="BJ141" s="110"/>
      <c r="BK141" s="87">
        <f t="shared" si="412"/>
        <v>0</v>
      </c>
    </row>
    <row r="142" spans="1:63" x14ac:dyDescent="0.3">
      <c r="A142" s="522"/>
      <c r="B142" s="230" t="s">
        <v>52</v>
      </c>
      <c r="C142" s="3">
        <v>0</v>
      </c>
      <c r="D142" s="3">
        <v>0</v>
      </c>
      <c r="E142" s="3">
        <v>0</v>
      </c>
      <c r="F142" s="3">
        <v>0</v>
      </c>
      <c r="G142" s="3">
        <v>0</v>
      </c>
      <c r="H142" s="3">
        <v>0</v>
      </c>
      <c r="I142" s="3">
        <v>0</v>
      </c>
      <c r="J142" s="3">
        <v>0</v>
      </c>
      <c r="K142" s="3">
        <v>0</v>
      </c>
      <c r="L142" s="3">
        <v>0</v>
      </c>
      <c r="M142" s="3">
        <v>0</v>
      </c>
      <c r="N142" s="110">
        <v>0</v>
      </c>
      <c r="O142" s="87">
        <f t="shared" si="409"/>
        <v>0</v>
      </c>
      <c r="Q142" s="522"/>
      <c r="R142" s="230" t="s">
        <v>52</v>
      </c>
      <c r="S142" s="3">
        <v>0</v>
      </c>
      <c r="T142" s="3">
        <v>0</v>
      </c>
      <c r="U142" s="3">
        <v>0</v>
      </c>
      <c r="V142" s="3">
        <v>0</v>
      </c>
      <c r="W142" s="3">
        <v>0</v>
      </c>
      <c r="X142" s="3">
        <v>0</v>
      </c>
      <c r="Y142" s="3">
        <v>0</v>
      </c>
      <c r="Z142" s="3">
        <v>0</v>
      </c>
      <c r="AA142" s="3">
        <v>0</v>
      </c>
      <c r="AB142" s="3">
        <v>0</v>
      </c>
      <c r="AC142" s="3">
        <v>0</v>
      </c>
      <c r="AD142" s="110">
        <v>0</v>
      </c>
      <c r="AE142" s="87">
        <f t="shared" si="410"/>
        <v>0</v>
      </c>
      <c r="AG142" s="522"/>
      <c r="AH142" s="230" t="s">
        <v>52</v>
      </c>
      <c r="AI142" s="3"/>
      <c r="AJ142" s="3"/>
      <c r="AK142" s="3"/>
      <c r="AL142" s="3"/>
      <c r="AM142" s="3"/>
      <c r="AN142" s="3"/>
      <c r="AO142" s="3"/>
      <c r="AP142" s="3"/>
      <c r="AQ142" s="3"/>
      <c r="AR142" s="3"/>
      <c r="AS142" s="3"/>
      <c r="AT142" s="110"/>
      <c r="AU142" s="87">
        <f t="shared" si="411"/>
        <v>0</v>
      </c>
      <c r="AW142" s="522"/>
      <c r="AX142" s="230" t="s">
        <v>52</v>
      </c>
      <c r="AY142" s="3"/>
      <c r="AZ142" s="3"/>
      <c r="BA142" s="3"/>
      <c r="BB142" s="3"/>
      <c r="BC142" s="3"/>
      <c r="BD142" s="3"/>
      <c r="BE142" s="3"/>
      <c r="BF142" s="3"/>
      <c r="BG142" s="3"/>
      <c r="BH142" s="3"/>
      <c r="BI142" s="3"/>
      <c r="BJ142" s="110"/>
      <c r="BK142" s="87">
        <f t="shared" si="412"/>
        <v>0</v>
      </c>
    </row>
    <row r="143" spans="1:63" x14ac:dyDescent="0.3">
      <c r="A143" s="522"/>
      <c r="B143" s="230" t="s">
        <v>51</v>
      </c>
      <c r="C143" s="3">
        <v>0</v>
      </c>
      <c r="D143" s="3">
        <v>0</v>
      </c>
      <c r="E143" s="3">
        <v>0</v>
      </c>
      <c r="F143" s="3">
        <v>0</v>
      </c>
      <c r="G143" s="3">
        <v>0</v>
      </c>
      <c r="H143" s="3">
        <v>0</v>
      </c>
      <c r="I143" s="3">
        <v>0</v>
      </c>
      <c r="J143" s="3">
        <v>0</v>
      </c>
      <c r="K143" s="3">
        <v>0</v>
      </c>
      <c r="L143" s="3">
        <v>0</v>
      </c>
      <c r="M143" s="3">
        <v>0</v>
      </c>
      <c r="N143" s="110">
        <v>0</v>
      </c>
      <c r="O143" s="87">
        <f t="shared" si="409"/>
        <v>0</v>
      </c>
      <c r="Q143" s="522"/>
      <c r="R143" s="230" t="s">
        <v>51</v>
      </c>
      <c r="S143" s="3">
        <v>0</v>
      </c>
      <c r="T143" s="3">
        <v>0</v>
      </c>
      <c r="U143" s="3">
        <v>0</v>
      </c>
      <c r="V143" s="3">
        <v>0</v>
      </c>
      <c r="W143" s="3">
        <v>0</v>
      </c>
      <c r="X143" s="3">
        <v>0</v>
      </c>
      <c r="Y143" s="3">
        <v>0</v>
      </c>
      <c r="Z143" s="3">
        <v>0</v>
      </c>
      <c r="AA143" s="3">
        <v>0</v>
      </c>
      <c r="AB143" s="3">
        <v>0</v>
      </c>
      <c r="AC143" s="3">
        <v>0</v>
      </c>
      <c r="AD143" s="110">
        <v>0</v>
      </c>
      <c r="AE143" s="87">
        <f t="shared" si="410"/>
        <v>0</v>
      </c>
      <c r="AG143" s="522"/>
      <c r="AH143" s="230" t="s">
        <v>51</v>
      </c>
      <c r="AI143" s="3"/>
      <c r="AJ143" s="3"/>
      <c r="AK143" s="3"/>
      <c r="AL143" s="3"/>
      <c r="AM143" s="3"/>
      <c r="AN143" s="3"/>
      <c r="AO143" s="3"/>
      <c r="AP143" s="3"/>
      <c r="AQ143" s="3"/>
      <c r="AR143" s="3"/>
      <c r="AS143" s="3"/>
      <c r="AT143" s="110"/>
      <c r="AU143" s="87">
        <f t="shared" si="411"/>
        <v>0</v>
      </c>
      <c r="AW143" s="522"/>
      <c r="AX143" s="230" t="s">
        <v>51</v>
      </c>
      <c r="AY143" s="3"/>
      <c r="AZ143" s="3"/>
      <c r="BA143" s="3"/>
      <c r="BB143" s="3"/>
      <c r="BC143" s="3"/>
      <c r="BD143" s="3"/>
      <c r="BE143" s="3"/>
      <c r="BF143" s="3"/>
      <c r="BG143" s="3"/>
      <c r="BH143" s="3"/>
      <c r="BI143" s="3"/>
      <c r="BJ143" s="110"/>
      <c r="BK143" s="87">
        <f t="shared" si="412"/>
        <v>0</v>
      </c>
    </row>
    <row r="144" spans="1:63" ht="15" thickBot="1" x14ac:dyDescent="0.35">
      <c r="A144" s="523"/>
      <c r="B144" s="230" t="s">
        <v>50</v>
      </c>
      <c r="C144" s="3">
        <v>0</v>
      </c>
      <c r="D144" s="3">
        <v>0</v>
      </c>
      <c r="E144" s="3">
        <v>0</v>
      </c>
      <c r="F144" s="3">
        <v>0</v>
      </c>
      <c r="G144" s="3">
        <v>0</v>
      </c>
      <c r="H144" s="3">
        <v>0</v>
      </c>
      <c r="I144" s="3">
        <v>0</v>
      </c>
      <c r="J144" s="3">
        <v>0</v>
      </c>
      <c r="K144" s="3">
        <v>0</v>
      </c>
      <c r="L144" s="3">
        <v>0</v>
      </c>
      <c r="M144" s="3">
        <v>0</v>
      </c>
      <c r="N144" s="110">
        <v>0</v>
      </c>
      <c r="O144" s="87">
        <f t="shared" si="409"/>
        <v>0</v>
      </c>
      <c r="Q144" s="523"/>
      <c r="R144" s="230" t="s">
        <v>50</v>
      </c>
      <c r="S144" s="3">
        <v>0</v>
      </c>
      <c r="T144" s="3">
        <v>0</v>
      </c>
      <c r="U144" s="3">
        <v>0</v>
      </c>
      <c r="V144" s="3">
        <v>0</v>
      </c>
      <c r="W144" s="3">
        <v>0</v>
      </c>
      <c r="X144" s="3">
        <v>0</v>
      </c>
      <c r="Y144" s="3">
        <v>0</v>
      </c>
      <c r="Z144" s="3">
        <v>0</v>
      </c>
      <c r="AA144" s="3">
        <v>0</v>
      </c>
      <c r="AB144" s="3">
        <v>0</v>
      </c>
      <c r="AC144" s="3">
        <v>0</v>
      </c>
      <c r="AD144" s="110">
        <v>0</v>
      </c>
      <c r="AE144" s="87">
        <f t="shared" si="410"/>
        <v>0</v>
      </c>
      <c r="AG144" s="523"/>
      <c r="AH144" s="230" t="s">
        <v>50</v>
      </c>
      <c r="AI144" s="3"/>
      <c r="AJ144" s="3"/>
      <c r="AK144" s="3"/>
      <c r="AL144" s="3"/>
      <c r="AM144" s="3"/>
      <c r="AN144" s="3"/>
      <c r="AO144" s="3"/>
      <c r="AP144" s="3"/>
      <c r="AQ144" s="3"/>
      <c r="AR144" s="3"/>
      <c r="AS144" s="3"/>
      <c r="AT144" s="110"/>
      <c r="AU144" s="87">
        <f t="shared" si="411"/>
        <v>0</v>
      </c>
      <c r="AW144" s="523"/>
      <c r="AX144" s="230" t="s">
        <v>50</v>
      </c>
      <c r="AY144" s="3"/>
      <c r="AZ144" s="3"/>
      <c r="BA144" s="3"/>
      <c r="BB144" s="3"/>
      <c r="BC144" s="3"/>
      <c r="BD144" s="3"/>
      <c r="BE144" s="3"/>
      <c r="BF144" s="3"/>
      <c r="BG144" s="3"/>
      <c r="BH144" s="3"/>
      <c r="BI144" s="3"/>
      <c r="BJ144" s="110"/>
      <c r="BK144" s="87">
        <f t="shared" si="412"/>
        <v>0</v>
      </c>
    </row>
    <row r="145" spans="1:63" ht="15" thickBot="1" x14ac:dyDescent="0.35">
      <c r="B145" s="231" t="s">
        <v>43</v>
      </c>
      <c r="C145" s="223">
        <f>SUM(C132:C144)</f>
        <v>0</v>
      </c>
      <c r="D145" s="223">
        <f t="shared" ref="D145" si="413">SUM(D132:D144)</f>
        <v>0</v>
      </c>
      <c r="E145" s="223">
        <f t="shared" ref="E145" si="414">SUM(E132:E144)</f>
        <v>223237.98963322819</v>
      </c>
      <c r="F145" s="223">
        <f t="shared" ref="F145" si="415">SUM(F132:F144)</f>
        <v>0</v>
      </c>
      <c r="G145" s="223">
        <f t="shared" ref="G145" si="416">SUM(G132:G144)</f>
        <v>0</v>
      </c>
      <c r="H145" s="223">
        <f t="shared" ref="H145" si="417">SUM(H132:H144)</f>
        <v>0</v>
      </c>
      <c r="I145" s="223">
        <f t="shared" ref="I145" si="418">SUM(I132:I144)</f>
        <v>0</v>
      </c>
      <c r="J145" s="223">
        <f t="shared" ref="J145" si="419">SUM(J132:J144)</f>
        <v>0</v>
      </c>
      <c r="K145" s="223">
        <f t="shared" ref="K145" si="420">SUM(K132:K144)</f>
        <v>0</v>
      </c>
      <c r="L145" s="223">
        <f t="shared" ref="L145" si="421">SUM(L132:L144)</f>
        <v>178428.91757303229</v>
      </c>
      <c r="M145" s="223">
        <f t="shared" ref="M145" si="422">SUM(M132:M144)</f>
        <v>146134.09086298119</v>
      </c>
      <c r="N145" s="462">
        <f t="shared" ref="N145" si="423">SUM(N132:N144)</f>
        <v>41798.727031242692</v>
      </c>
      <c r="O145" s="90">
        <f t="shared" si="409"/>
        <v>589599.72510048433</v>
      </c>
      <c r="Q145" s="91"/>
      <c r="R145" s="231" t="s">
        <v>43</v>
      </c>
      <c r="S145" s="223">
        <f>SUM(S132:S144)</f>
        <v>0</v>
      </c>
      <c r="T145" s="223">
        <f t="shared" ref="T145" si="424">SUM(T132:T144)</f>
        <v>0</v>
      </c>
      <c r="U145" s="223">
        <f t="shared" ref="U145" si="425">SUM(U132:U144)</f>
        <v>0</v>
      </c>
      <c r="V145" s="223">
        <f t="shared" ref="V145" si="426">SUM(V132:V144)</f>
        <v>134865.46875</v>
      </c>
      <c r="W145" s="223">
        <f t="shared" ref="W145" si="427">SUM(W132:W144)</f>
        <v>0</v>
      </c>
      <c r="X145" s="223">
        <f t="shared" ref="X145" si="428">SUM(X132:X144)</f>
        <v>82148.568538910404</v>
      </c>
      <c r="Y145" s="223">
        <f t="shared" ref="Y145" si="429">SUM(Y132:Y144)</f>
        <v>142904.60819197609</v>
      </c>
      <c r="Z145" s="223">
        <f t="shared" ref="Z145" si="430">SUM(Z132:Z144)</f>
        <v>44324.6259765625</v>
      </c>
      <c r="AA145" s="223">
        <f t="shared" ref="AA145" si="431">SUM(AA132:AA144)</f>
        <v>53690.149405459939</v>
      </c>
      <c r="AB145" s="223">
        <f t="shared" ref="AB145" si="432">SUM(AB132:AB144)</f>
        <v>0</v>
      </c>
      <c r="AC145" s="223">
        <f t="shared" ref="AC145" si="433">SUM(AC132:AC144)</f>
        <v>0</v>
      </c>
      <c r="AD145" s="462">
        <f t="shared" ref="AD145" si="434">SUM(AD132:AD144)</f>
        <v>344327.54945591826</v>
      </c>
      <c r="AE145" s="90">
        <f t="shared" si="410"/>
        <v>802260.9703188272</v>
      </c>
      <c r="AG145" s="91"/>
      <c r="AH145" s="231" t="s">
        <v>43</v>
      </c>
      <c r="AI145" s="223">
        <f>SUM(AI132:AI144)</f>
        <v>0</v>
      </c>
      <c r="AJ145" s="223">
        <f t="shared" ref="AJ145" si="435">SUM(AJ132:AJ144)</f>
        <v>0</v>
      </c>
      <c r="AK145" s="223">
        <f t="shared" ref="AK145" si="436">SUM(AK132:AK144)</f>
        <v>0</v>
      </c>
      <c r="AL145" s="223">
        <f t="shared" ref="AL145" si="437">SUM(AL132:AL144)</f>
        <v>0</v>
      </c>
      <c r="AM145" s="223">
        <f t="shared" ref="AM145" si="438">SUM(AM132:AM144)</f>
        <v>0</v>
      </c>
      <c r="AN145" s="223">
        <f t="shared" ref="AN145" si="439">SUM(AN132:AN144)</f>
        <v>0</v>
      </c>
      <c r="AO145" s="223">
        <f t="shared" ref="AO145" si="440">SUM(AO132:AO144)</f>
        <v>0</v>
      </c>
      <c r="AP145" s="223">
        <f t="shared" ref="AP145" si="441">SUM(AP132:AP144)</f>
        <v>0</v>
      </c>
      <c r="AQ145" s="223">
        <f t="shared" ref="AQ145" si="442">SUM(AQ132:AQ144)</f>
        <v>0</v>
      </c>
      <c r="AR145" s="223">
        <f t="shared" ref="AR145" si="443">SUM(AR132:AR144)</f>
        <v>0</v>
      </c>
      <c r="AS145" s="223">
        <f t="shared" ref="AS145" si="444">SUM(AS132:AS144)</f>
        <v>0</v>
      </c>
      <c r="AT145" s="462">
        <f t="shared" ref="AT145" si="445">SUM(AT132:AT144)</f>
        <v>0</v>
      </c>
      <c r="AU145" s="90">
        <f t="shared" si="411"/>
        <v>0</v>
      </c>
      <c r="AW145" s="91"/>
      <c r="AX145" s="231" t="s">
        <v>43</v>
      </c>
      <c r="AY145" s="223">
        <f>SUM(AY132:AY144)</f>
        <v>0</v>
      </c>
      <c r="AZ145" s="223">
        <f t="shared" ref="AZ145" si="446">SUM(AZ132:AZ144)</f>
        <v>0</v>
      </c>
      <c r="BA145" s="223">
        <f t="shared" ref="BA145" si="447">SUM(BA132:BA144)</f>
        <v>0</v>
      </c>
      <c r="BB145" s="223">
        <f t="shared" ref="BB145" si="448">SUM(BB132:BB144)</f>
        <v>0</v>
      </c>
      <c r="BC145" s="223">
        <f t="shared" ref="BC145" si="449">SUM(BC132:BC144)</f>
        <v>0</v>
      </c>
      <c r="BD145" s="223">
        <f t="shared" ref="BD145" si="450">SUM(BD132:BD144)</f>
        <v>0</v>
      </c>
      <c r="BE145" s="223">
        <f t="shared" ref="BE145" si="451">SUM(BE132:BE144)</f>
        <v>0</v>
      </c>
      <c r="BF145" s="223">
        <f t="shared" ref="BF145" si="452">SUM(BF132:BF144)</f>
        <v>0</v>
      </c>
      <c r="BG145" s="223">
        <f t="shared" ref="BG145" si="453">SUM(BG132:BG144)</f>
        <v>0</v>
      </c>
      <c r="BH145" s="223">
        <f t="shared" ref="BH145" si="454">SUM(BH132:BH144)</f>
        <v>0</v>
      </c>
      <c r="BI145" s="223">
        <f t="shared" ref="BI145" si="455">SUM(BI132:BI144)</f>
        <v>0</v>
      </c>
      <c r="BJ145" s="462">
        <f t="shared" ref="BJ145" si="456">SUM(BJ132:BJ144)</f>
        <v>0</v>
      </c>
      <c r="BK145" s="90">
        <f t="shared" si="412"/>
        <v>0</v>
      </c>
    </row>
    <row r="146" spans="1:63" ht="21.6" thickBot="1" x14ac:dyDescent="0.35">
      <c r="A146" s="92"/>
      <c r="Q146" s="92"/>
      <c r="AG146" s="92"/>
      <c r="AW146" s="92"/>
    </row>
    <row r="147" spans="1:63" ht="21.6" thickBot="1" x14ac:dyDescent="0.35">
      <c r="A147" s="92"/>
      <c r="B147" s="218" t="s">
        <v>36</v>
      </c>
      <c r="C147" s="219">
        <v>44197</v>
      </c>
      <c r="D147" s="219">
        <v>44228</v>
      </c>
      <c r="E147" s="219">
        <v>44256</v>
      </c>
      <c r="F147" s="219">
        <v>44287</v>
      </c>
      <c r="G147" s="219">
        <v>44317</v>
      </c>
      <c r="H147" s="219">
        <v>44348</v>
      </c>
      <c r="I147" s="219">
        <v>44378</v>
      </c>
      <c r="J147" s="219">
        <v>44409</v>
      </c>
      <c r="K147" s="219">
        <v>44440</v>
      </c>
      <c r="L147" s="219">
        <v>44470</v>
      </c>
      <c r="M147" s="219">
        <v>44501</v>
      </c>
      <c r="N147" s="219" t="s">
        <v>225</v>
      </c>
      <c r="O147" s="220" t="s">
        <v>34</v>
      </c>
      <c r="Q147" s="92"/>
      <c r="R147" s="218" t="s">
        <v>36</v>
      </c>
      <c r="S147" s="219">
        <f t="shared" ref="S147:AD147" si="457">S$3</f>
        <v>44927</v>
      </c>
      <c r="T147" s="219">
        <f t="shared" si="457"/>
        <v>44958</v>
      </c>
      <c r="U147" s="219">
        <f t="shared" si="457"/>
        <v>44986</v>
      </c>
      <c r="V147" s="219">
        <f t="shared" si="457"/>
        <v>45017</v>
      </c>
      <c r="W147" s="219">
        <f t="shared" si="457"/>
        <v>45047</v>
      </c>
      <c r="X147" s="219">
        <f t="shared" si="457"/>
        <v>45078</v>
      </c>
      <c r="Y147" s="219">
        <f t="shared" si="457"/>
        <v>45108</v>
      </c>
      <c r="Z147" s="219">
        <f t="shared" si="457"/>
        <v>45139</v>
      </c>
      <c r="AA147" s="219">
        <f t="shared" si="457"/>
        <v>45170</v>
      </c>
      <c r="AB147" s="219">
        <f t="shared" si="457"/>
        <v>45200</v>
      </c>
      <c r="AC147" s="219">
        <f t="shared" si="457"/>
        <v>45231</v>
      </c>
      <c r="AD147" s="219" t="str">
        <f t="shared" si="457"/>
        <v>Dec-23 +</v>
      </c>
      <c r="AE147" s="220" t="s">
        <v>34</v>
      </c>
      <c r="AG147" s="92"/>
      <c r="AH147" s="218" t="s">
        <v>36</v>
      </c>
      <c r="AI147" s="219">
        <f t="shared" ref="AI147:AT147" si="458">AI$3</f>
        <v>44927</v>
      </c>
      <c r="AJ147" s="219">
        <f t="shared" si="458"/>
        <v>44958</v>
      </c>
      <c r="AK147" s="219">
        <f t="shared" si="458"/>
        <v>44986</v>
      </c>
      <c r="AL147" s="219">
        <f t="shared" si="458"/>
        <v>45017</v>
      </c>
      <c r="AM147" s="219">
        <f t="shared" si="458"/>
        <v>45047</v>
      </c>
      <c r="AN147" s="219">
        <f t="shared" si="458"/>
        <v>45078</v>
      </c>
      <c r="AO147" s="219">
        <f t="shared" si="458"/>
        <v>45108</v>
      </c>
      <c r="AP147" s="219">
        <f t="shared" si="458"/>
        <v>45139</v>
      </c>
      <c r="AQ147" s="219">
        <f t="shared" si="458"/>
        <v>45170</v>
      </c>
      <c r="AR147" s="219">
        <f t="shared" si="458"/>
        <v>45200</v>
      </c>
      <c r="AS147" s="219">
        <f t="shared" si="458"/>
        <v>45231</v>
      </c>
      <c r="AT147" s="219" t="str">
        <f t="shared" si="458"/>
        <v>Dec-23 +</v>
      </c>
      <c r="AU147" s="220" t="s">
        <v>34</v>
      </c>
      <c r="AW147" s="92"/>
      <c r="AX147" s="218" t="s">
        <v>36</v>
      </c>
      <c r="AY147" s="219">
        <f t="shared" ref="AY147:BJ147" si="459">AY$3</f>
        <v>44927</v>
      </c>
      <c r="AZ147" s="219">
        <f t="shared" si="459"/>
        <v>44958</v>
      </c>
      <c r="BA147" s="219">
        <f t="shared" si="459"/>
        <v>44986</v>
      </c>
      <c r="BB147" s="219">
        <f t="shared" si="459"/>
        <v>45017</v>
      </c>
      <c r="BC147" s="219">
        <f t="shared" si="459"/>
        <v>45047</v>
      </c>
      <c r="BD147" s="219">
        <f t="shared" si="459"/>
        <v>45078</v>
      </c>
      <c r="BE147" s="219">
        <f t="shared" si="459"/>
        <v>45108</v>
      </c>
      <c r="BF147" s="219">
        <f t="shared" si="459"/>
        <v>45139</v>
      </c>
      <c r="BG147" s="219">
        <f t="shared" si="459"/>
        <v>45170</v>
      </c>
      <c r="BH147" s="219">
        <f t="shared" si="459"/>
        <v>45200</v>
      </c>
      <c r="BI147" s="219">
        <f t="shared" si="459"/>
        <v>45231</v>
      </c>
      <c r="BJ147" s="219" t="str">
        <f t="shared" si="459"/>
        <v>Dec-23 +</v>
      </c>
      <c r="BK147" s="220" t="s">
        <v>34</v>
      </c>
    </row>
    <row r="148" spans="1:63" ht="15" customHeight="1" x14ac:dyDescent="0.3">
      <c r="A148" s="521" t="s">
        <v>63</v>
      </c>
      <c r="B148" s="230" t="s">
        <v>62</v>
      </c>
      <c r="C148" s="3"/>
      <c r="D148" s="3"/>
      <c r="E148" s="3"/>
      <c r="F148" s="3"/>
      <c r="G148" s="3"/>
      <c r="H148" s="3"/>
      <c r="I148" s="3"/>
      <c r="J148" s="3"/>
      <c r="K148" s="3"/>
      <c r="L148" s="3"/>
      <c r="M148" s="3"/>
      <c r="N148" s="110"/>
      <c r="O148" s="87">
        <f t="shared" ref="O148:O161" si="460">SUM(C148:N148)</f>
        <v>0</v>
      </c>
      <c r="Q148" s="521" t="s">
        <v>63</v>
      </c>
      <c r="R148" s="230" t="s">
        <v>62</v>
      </c>
      <c r="S148" s="3"/>
      <c r="T148" s="3"/>
      <c r="U148" s="3"/>
      <c r="V148" s="3"/>
      <c r="W148" s="3"/>
      <c r="X148" s="3"/>
      <c r="Y148" s="3"/>
      <c r="Z148" s="3"/>
      <c r="AA148" s="3"/>
      <c r="AB148" s="3"/>
      <c r="AC148" s="3"/>
      <c r="AD148" s="110"/>
      <c r="AE148" s="87">
        <f t="shared" ref="AE148:AE161" si="461">SUM(S148:AD148)</f>
        <v>0</v>
      </c>
      <c r="AG148" s="521" t="s">
        <v>63</v>
      </c>
      <c r="AH148" s="230" t="s">
        <v>62</v>
      </c>
      <c r="AI148" s="3"/>
      <c r="AJ148" s="3"/>
      <c r="AK148" s="3"/>
      <c r="AL148" s="3"/>
      <c r="AM148" s="3"/>
      <c r="AN148" s="3"/>
      <c r="AO148" s="3"/>
      <c r="AP148" s="3"/>
      <c r="AQ148" s="3"/>
      <c r="AR148" s="3"/>
      <c r="AS148" s="3"/>
      <c r="AT148" s="110"/>
      <c r="AU148" s="87">
        <f t="shared" ref="AU148:AU161" si="462">SUM(AI148:AT148)</f>
        <v>0</v>
      </c>
      <c r="AW148" s="521" t="s">
        <v>63</v>
      </c>
      <c r="AX148" s="230" t="s">
        <v>62</v>
      </c>
      <c r="AY148" s="3"/>
      <c r="AZ148" s="3"/>
      <c r="BA148" s="3"/>
      <c r="BB148" s="3"/>
      <c r="BC148" s="3"/>
      <c r="BD148" s="3"/>
      <c r="BE148" s="3"/>
      <c r="BF148" s="3"/>
      <c r="BG148" s="3"/>
      <c r="BH148" s="3"/>
      <c r="BI148" s="3"/>
      <c r="BJ148" s="110"/>
      <c r="BK148" s="87">
        <f t="shared" ref="BK148:BK161" si="463">SUM(AY148:BJ148)</f>
        <v>0</v>
      </c>
    </row>
    <row r="149" spans="1:63" x14ac:dyDescent="0.3">
      <c r="A149" s="522"/>
      <c r="B149" s="230" t="s">
        <v>61</v>
      </c>
      <c r="C149" s="3"/>
      <c r="D149" s="3"/>
      <c r="E149" s="3"/>
      <c r="F149" s="3"/>
      <c r="G149" s="3"/>
      <c r="H149" s="3"/>
      <c r="I149" s="3"/>
      <c r="J149" s="3"/>
      <c r="K149" s="3"/>
      <c r="L149" s="3"/>
      <c r="M149" s="3"/>
      <c r="N149" s="110"/>
      <c r="O149" s="87">
        <f t="shared" si="460"/>
        <v>0</v>
      </c>
      <c r="Q149" s="522"/>
      <c r="R149" s="230" t="s">
        <v>61</v>
      </c>
      <c r="S149" s="3"/>
      <c r="T149" s="3"/>
      <c r="U149" s="3"/>
      <c r="V149" s="3"/>
      <c r="W149" s="3"/>
      <c r="X149" s="3"/>
      <c r="Y149" s="3"/>
      <c r="Z149" s="3"/>
      <c r="AA149" s="3"/>
      <c r="AB149" s="3"/>
      <c r="AC149" s="3"/>
      <c r="AD149" s="110"/>
      <c r="AE149" s="87">
        <f t="shared" si="461"/>
        <v>0</v>
      </c>
      <c r="AG149" s="522"/>
      <c r="AH149" s="230" t="s">
        <v>61</v>
      </c>
      <c r="AI149" s="3"/>
      <c r="AJ149" s="3"/>
      <c r="AK149" s="3"/>
      <c r="AL149" s="3"/>
      <c r="AM149" s="3"/>
      <c r="AN149" s="3"/>
      <c r="AO149" s="3"/>
      <c r="AP149" s="3"/>
      <c r="AQ149" s="3"/>
      <c r="AR149" s="3"/>
      <c r="AS149" s="3"/>
      <c r="AT149" s="110"/>
      <c r="AU149" s="87">
        <f t="shared" si="462"/>
        <v>0</v>
      </c>
      <c r="AW149" s="522"/>
      <c r="AX149" s="230" t="s">
        <v>61</v>
      </c>
      <c r="AY149" s="3"/>
      <c r="AZ149" s="3"/>
      <c r="BA149" s="3"/>
      <c r="BB149" s="3"/>
      <c r="BC149" s="3"/>
      <c r="BD149" s="3"/>
      <c r="BE149" s="3"/>
      <c r="BF149" s="3"/>
      <c r="BG149" s="3"/>
      <c r="BH149" s="3"/>
      <c r="BI149" s="3"/>
      <c r="BJ149" s="110"/>
      <c r="BK149" s="87">
        <f t="shared" si="463"/>
        <v>0</v>
      </c>
    </row>
    <row r="150" spans="1:63" x14ac:dyDescent="0.3">
      <c r="A150" s="522"/>
      <c r="B150" s="230" t="s">
        <v>60</v>
      </c>
      <c r="C150" s="3"/>
      <c r="D150" s="3"/>
      <c r="E150" s="3"/>
      <c r="F150" s="3"/>
      <c r="G150" s="3"/>
      <c r="H150" s="3"/>
      <c r="I150" s="3"/>
      <c r="J150" s="3"/>
      <c r="K150" s="3"/>
      <c r="L150" s="3"/>
      <c r="M150" s="3"/>
      <c r="N150" s="110"/>
      <c r="O150" s="87">
        <f t="shared" si="460"/>
        <v>0</v>
      </c>
      <c r="Q150" s="522"/>
      <c r="R150" s="230" t="s">
        <v>60</v>
      </c>
      <c r="S150" s="3"/>
      <c r="T150" s="3"/>
      <c r="U150" s="3"/>
      <c r="V150" s="3"/>
      <c r="W150" s="3"/>
      <c r="X150" s="3"/>
      <c r="Y150" s="3"/>
      <c r="Z150" s="3"/>
      <c r="AA150" s="3"/>
      <c r="AB150" s="3"/>
      <c r="AC150" s="3"/>
      <c r="AD150" s="110"/>
      <c r="AE150" s="87">
        <f t="shared" si="461"/>
        <v>0</v>
      </c>
      <c r="AG150" s="522"/>
      <c r="AH150" s="230" t="s">
        <v>60</v>
      </c>
      <c r="AI150" s="3"/>
      <c r="AJ150" s="3"/>
      <c r="AK150" s="3"/>
      <c r="AL150" s="3"/>
      <c r="AM150" s="3"/>
      <c r="AN150" s="3"/>
      <c r="AO150" s="3"/>
      <c r="AP150" s="3"/>
      <c r="AQ150" s="3"/>
      <c r="AR150" s="3"/>
      <c r="AS150" s="3"/>
      <c r="AT150" s="110"/>
      <c r="AU150" s="87">
        <f t="shared" si="462"/>
        <v>0</v>
      </c>
      <c r="AW150" s="522"/>
      <c r="AX150" s="230" t="s">
        <v>60</v>
      </c>
      <c r="AY150" s="3"/>
      <c r="AZ150" s="3"/>
      <c r="BA150" s="3"/>
      <c r="BB150" s="3"/>
      <c r="BC150" s="3"/>
      <c r="BD150" s="3"/>
      <c r="BE150" s="3"/>
      <c r="BF150" s="3"/>
      <c r="BG150" s="3"/>
      <c r="BH150" s="3"/>
      <c r="BI150" s="3"/>
      <c r="BJ150" s="110"/>
      <c r="BK150" s="87">
        <f t="shared" si="463"/>
        <v>0</v>
      </c>
    </row>
    <row r="151" spans="1:63" x14ac:dyDescent="0.3">
      <c r="A151" s="522"/>
      <c r="B151" s="230" t="s">
        <v>59</v>
      </c>
      <c r="C151" s="3"/>
      <c r="D151" s="3"/>
      <c r="E151" s="3"/>
      <c r="F151" s="3"/>
      <c r="G151" s="3"/>
      <c r="H151" s="3"/>
      <c r="I151" s="3"/>
      <c r="J151" s="3"/>
      <c r="K151" s="3"/>
      <c r="L151" s="3"/>
      <c r="M151" s="3"/>
      <c r="N151" s="110"/>
      <c r="O151" s="87">
        <f t="shared" si="460"/>
        <v>0</v>
      </c>
      <c r="Q151" s="522"/>
      <c r="R151" s="230" t="s">
        <v>59</v>
      </c>
      <c r="S151" s="3"/>
      <c r="T151" s="3"/>
      <c r="U151" s="3"/>
      <c r="V151" s="3"/>
      <c r="W151" s="3"/>
      <c r="X151" s="3"/>
      <c r="Y151" s="3"/>
      <c r="Z151" s="3"/>
      <c r="AA151" s="3"/>
      <c r="AB151" s="3"/>
      <c r="AC151" s="3"/>
      <c r="AD151" s="110"/>
      <c r="AE151" s="87">
        <f t="shared" si="461"/>
        <v>0</v>
      </c>
      <c r="AG151" s="522"/>
      <c r="AH151" s="230" t="s">
        <v>59</v>
      </c>
      <c r="AI151" s="3"/>
      <c r="AJ151" s="3"/>
      <c r="AK151" s="3"/>
      <c r="AL151" s="3"/>
      <c r="AM151" s="3"/>
      <c r="AN151" s="3"/>
      <c r="AO151" s="3"/>
      <c r="AP151" s="3"/>
      <c r="AQ151" s="3"/>
      <c r="AR151" s="3"/>
      <c r="AS151" s="3"/>
      <c r="AT151" s="110"/>
      <c r="AU151" s="87">
        <f t="shared" si="462"/>
        <v>0</v>
      </c>
      <c r="AW151" s="522"/>
      <c r="AX151" s="230" t="s">
        <v>59</v>
      </c>
      <c r="AY151" s="3"/>
      <c r="AZ151" s="3"/>
      <c r="BA151" s="3"/>
      <c r="BB151" s="3"/>
      <c r="BC151" s="3"/>
      <c r="BD151" s="3"/>
      <c r="BE151" s="3"/>
      <c r="BF151" s="3"/>
      <c r="BG151" s="3"/>
      <c r="BH151" s="3"/>
      <c r="BI151" s="3"/>
      <c r="BJ151" s="110"/>
      <c r="BK151" s="87">
        <f t="shared" si="463"/>
        <v>0</v>
      </c>
    </row>
    <row r="152" spans="1:63" ht="15" customHeight="1" x14ac:dyDescent="0.3">
      <c r="A152" s="522"/>
      <c r="B152" s="230" t="s">
        <v>58</v>
      </c>
      <c r="C152" s="3"/>
      <c r="D152" s="3"/>
      <c r="E152" s="3"/>
      <c r="F152" s="3"/>
      <c r="G152" s="3"/>
      <c r="H152" s="3"/>
      <c r="I152" s="3"/>
      <c r="J152" s="3"/>
      <c r="K152" s="3"/>
      <c r="L152" s="3"/>
      <c r="M152" s="3"/>
      <c r="N152" s="110"/>
      <c r="O152" s="87">
        <f t="shared" si="460"/>
        <v>0</v>
      </c>
      <c r="Q152" s="522"/>
      <c r="R152" s="230" t="s">
        <v>58</v>
      </c>
      <c r="S152" s="3"/>
      <c r="T152" s="3"/>
      <c r="U152" s="3"/>
      <c r="V152" s="3"/>
      <c r="W152" s="3"/>
      <c r="X152" s="3"/>
      <c r="Y152" s="3"/>
      <c r="Z152" s="3"/>
      <c r="AA152" s="3"/>
      <c r="AB152" s="3"/>
      <c r="AC152" s="3"/>
      <c r="AD152" s="110"/>
      <c r="AE152" s="87">
        <f t="shared" si="461"/>
        <v>0</v>
      </c>
      <c r="AG152" s="522"/>
      <c r="AH152" s="230" t="s">
        <v>58</v>
      </c>
      <c r="AI152" s="3"/>
      <c r="AJ152" s="3"/>
      <c r="AK152" s="3"/>
      <c r="AL152" s="3"/>
      <c r="AM152" s="3"/>
      <c r="AN152" s="3"/>
      <c r="AO152" s="3"/>
      <c r="AP152" s="3"/>
      <c r="AQ152" s="3"/>
      <c r="AR152" s="3"/>
      <c r="AS152" s="3"/>
      <c r="AT152" s="110"/>
      <c r="AU152" s="87">
        <f t="shared" si="462"/>
        <v>0</v>
      </c>
      <c r="AW152" s="522"/>
      <c r="AX152" s="230" t="s">
        <v>58</v>
      </c>
      <c r="AY152" s="3"/>
      <c r="AZ152" s="3"/>
      <c r="BA152" s="3"/>
      <c r="BB152" s="3"/>
      <c r="BC152" s="3"/>
      <c r="BD152" s="3"/>
      <c r="BE152" s="3"/>
      <c r="BF152" s="3"/>
      <c r="BG152" s="3"/>
      <c r="BH152" s="3"/>
      <c r="BI152" s="3"/>
      <c r="BJ152" s="110"/>
      <c r="BK152" s="87">
        <f t="shared" si="463"/>
        <v>0</v>
      </c>
    </row>
    <row r="153" spans="1:63" x14ac:dyDescent="0.3">
      <c r="A153" s="522"/>
      <c r="B153" s="230" t="s">
        <v>57</v>
      </c>
      <c r="C153" s="3"/>
      <c r="D153" s="3"/>
      <c r="E153" s="3"/>
      <c r="F153" s="3"/>
      <c r="G153" s="3"/>
      <c r="H153" s="3"/>
      <c r="I153" s="3"/>
      <c r="J153" s="3"/>
      <c r="K153" s="3"/>
      <c r="L153" s="3"/>
      <c r="M153" s="3"/>
      <c r="N153" s="110"/>
      <c r="O153" s="87">
        <f t="shared" si="460"/>
        <v>0</v>
      </c>
      <c r="Q153" s="522"/>
      <c r="R153" s="230" t="s">
        <v>57</v>
      </c>
      <c r="S153" s="3"/>
      <c r="T153" s="3"/>
      <c r="U153" s="3"/>
      <c r="V153" s="3"/>
      <c r="W153" s="3"/>
      <c r="X153" s="3"/>
      <c r="Y153" s="3"/>
      <c r="Z153" s="3"/>
      <c r="AA153" s="3"/>
      <c r="AB153" s="3"/>
      <c r="AC153" s="3"/>
      <c r="AD153" s="110"/>
      <c r="AE153" s="87">
        <f t="shared" si="461"/>
        <v>0</v>
      </c>
      <c r="AG153" s="522"/>
      <c r="AH153" s="230" t="s">
        <v>57</v>
      </c>
      <c r="AI153" s="3"/>
      <c r="AJ153" s="3"/>
      <c r="AK153" s="3"/>
      <c r="AL153" s="3"/>
      <c r="AM153" s="3"/>
      <c r="AN153" s="3"/>
      <c r="AO153" s="3"/>
      <c r="AP153" s="3"/>
      <c r="AQ153" s="3"/>
      <c r="AR153" s="3"/>
      <c r="AS153" s="3"/>
      <c r="AT153" s="110"/>
      <c r="AU153" s="87">
        <f t="shared" si="462"/>
        <v>0</v>
      </c>
      <c r="AW153" s="522"/>
      <c r="AX153" s="230" t="s">
        <v>57</v>
      </c>
      <c r="AY153" s="3"/>
      <c r="AZ153" s="3"/>
      <c r="BA153" s="3"/>
      <c r="BB153" s="3"/>
      <c r="BC153" s="3"/>
      <c r="BD153" s="3"/>
      <c r="BE153" s="3"/>
      <c r="BF153" s="3"/>
      <c r="BG153" s="3"/>
      <c r="BH153" s="3"/>
      <c r="BI153" s="3"/>
      <c r="BJ153" s="110"/>
      <c r="BK153" s="87">
        <f t="shared" si="463"/>
        <v>0</v>
      </c>
    </row>
    <row r="154" spans="1:63" x14ac:dyDescent="0.3">
      <c r="A154" s="522"/>
      <c r="B154" s="230" t="s">
        <v>56</v>
      </c>
      <c r="C154" s="3"/>
      <c r="D154" s="3"/>
      <c r="E154" s="3"/>
      <c r="F154" s="3"/>
      <c r="G154" s="3"/>
      <c r="H154" s="3"/>
      <c r="I154" s="3"/>
      <c r="J154" s="3"/>
      <c r="K154" s="3"/>
      <c r="L154" s="3"/>
      <c r="M154" s="3"/>
      <c r="N154" s="110"/>
      <c r="O154" s="87">
        <f t="shared" si="460"/>
        <v>0</v>
      </c>
      <c r="Q154" s="522"/>
      <c r="R154" s="230" t="s">
        <v>56</v>
      </c>
      <c r="S154" s="3"/>
      <c r="T154" s="3"/>
      <c r="U154" s="3"/>
      <c r="V154" s="3"/>
      <c r="W154" s="3"/>
      <c r="X154" s="3"/>
      <c r="Y154" s="3"/>
      <c r="Z154" s="3"/>
      <c r="AA154" s="3"/>
      <c r="AB154" s="3"/>
      <c r="AC154" s="3"/>
      <c r="AD154" s="110"/>
      <c r="AE154" s="87">
        <f t="shared" si="461"/>
        <v>0</v>
      </c>
      <c r="AG154" s="522"/>
      <c r="AH154" s="230" t="s">
        <v>56</v>
      </c>
      <c r="AI154" s="3"/>
      <c r="AJ154" s="3"/>
      <c r="AK154" s="3"/>
      <c r="AL154" s="3"/>
      <c r="AM154" s="3"/>
      <c r="AN154" s="3"/>
      <c r="AO154" s="3"/>
      <c r="AP154" s="3"/>
      <c r="AQ154" s="3"/>
      <c r="AR154" s="3"/>
      <c r="AS154" s="3"/>
      <c r="AT154" s="110"/>
      <c r="AU154" s="87">
        <f t="shared" si="462"/>
        <v>0</v>
      </c>
      <c r="AW154" s="522"/>
      <c r="AX154" s="230" t="s">
        <v>56</v>
      </c>
      <c r="AY154" s="3"/>
      <c r="AZ154" s="3"/>
      <c r="BA154" s="3"/>
      <c r="BB154" s="3"/>
      <c r="BC154" s="3"/>
      <c r="BD154" s="3"/>
      <c r="BE154" s="3"/>
      <c r="BF154" s="3"/>
      <c r="BG154" s="3"/>
      <c r="BH154" s="3"/>
      <c r="BI154" s="3"/>
      <c r="BJ154" s="110"/>
      <c r="BK154" s="87">
        <f t="shared" si="463"/>
        <v>0</v>
      </c>
    </row>
    <row r="155" spans="1:63" x14ac:dyDescent="0.3">
      <c r="A155" s="522"/>
      <c r="B155" s="230" t="s">
        <v>55</v>
      </c>
      <c r="C155" s="3"/>
      <c r="D155" s="3"/>
      <c r="E155" s="3"/>
      <c r="F155" s="3"/>
      <c r="G155" s="3"/>
      <c r="H155" s="3"/>
      <c r="I155" s="3"/>
      <c r="J155" s="3"/>
      <c r="K155" s="3"/>
      <c r="L155" s="3"/>
      <c r="M155" s="3"/>
      <c r="N155" s="110"/>
      <c r="O155" s="87">
        <f t="shared" si="460"/>
        <v>0</v>
      </c>
      <c r="Q155" s="522"/>
      <c r="R155" s="230" t="s">
        <v>55</v>
      </c>
      <c r="S155" s="3"/>
      <c r="T155" s="3"/>
      <c r="U155" s="3"/>
      <c r="V155" s="3"/>
      <c r="W155" s="3"/>
      <c r="X155" s="3"/>
      <c r="Y155" s="3"/>
      <c r="Z155" s="3"/>
      <c r="AA155" s="3"/>
      <c r="AB155" s="3"/>
      <c r="AC155" s="3"/>
      <c r="AD155" s="110"/>
      <c r="AE155" s="87">
        <f t="shared" si="461"/>
        <v>0</v>
      </c>
      <c r="AG155" s="522"/>
      <c r="AH155" s="230" t="s">
        <v>55</v>
      </c>
      <c r="AI155" s="3"/>
      <c r="AJ155" s="3"/>
      <c r="AK155" s="3"/>
      <c r="AL155" s="3"/>
      <c r="AM155" s="3"/>
      <c r="AN155" s="3"/>
      <c r="AO155" s="3"/>
      <c r="AP155" s="3"/>
      <c r="AQ155" s="3"/>
      <c r="AR155" s="3"/>
      <c r="AS155" s="3"/>
      <c r="AT155" s="110"/>
      <c r="AU155" s="87">
        <f t="shared" si="462"/>
        <v>0</v>
      </c>
      <c r="AW155" s="522"/>
      <c r="AX155" s="230" t="s">
        <v>55</v>
      </c>
      <c r="AY155" s="3"/>
      <c r="AZ155" s="3"/>
      <c r="BA155" s="3"/>
      <c r="BB155" s="3"/>
      <c r="BC155" s="3"/>
      <c r="BD155" s="3"/>
      <c r="BE155" s="3"/>
      <c r="BF155" s="3"/>
      <c r="BG155" s="3"/>
      <c r="BH155" s="3"/>
      <c r="BI155" s="3"/>
      <c r="BJ155" s="110"/>
      <c r="BK155" s="87">
        <f t="shared" si="463"/>
        <v>0</v>
      </c>
    </row>
    <row r="156" spans="1:63" x14ac:dyDescent="0.3">
      <c r="A156" s="522"/>
      <c r="B156" s="230" t="s">
        <v>54</v>
      </c>
      <c r="C156" s="3"/>
      <c r="D156" s="3"/>
      <c r="E156" s="3"/>
      <c r="F156" s="3"/>
      <c r="G156" s="3"/>
      <c r="H156" s="3"/>
      <c r="I156" s="3"/>
      <c r="J156" s="3"/>
      <c r="K156" s="3"/>
      <c r="L156" s="3"/>
      <c r="M156" s="3"/>
      <c r="N156" s="110"/>
      <c r="O156" s="87">
        <f t="shared" si="460"/>
        <v>0</v>
      </c>
      <c r="Q156" s="522"/>
      <c r="R156" s="230" t="s">
        <v>54</v>
      </c>
      <c r="S156" s="3"/>
      <c r="T156" s="3"/>
      <c r="U156" s="3"/>
      <c r="V156" s="3"/>
      <c r="W156" s="3"/>
      <c r="X156" s="3"/>
      <c r="Y156" s="3"/>
      <c r="Z156" s="3"/>
      <c r="AA156" s="3"/>
      <c r="AB156" s="3"/>
      <c r="AC156" s="3"/>
      <c r="AD156" s="110"/>
      <c r="AE156" s="87">
        <f t="shared" si="461"/>
        <v>0</v>
      </c>
      <c r="AG156" s="522"/>
      <c r="AH156" s="230" t="s">
        <v>54</v>
      </c>
      <c r="AI156" s="3"/>
      <c r="AJ156" s="3"/>
      <c r="AK156" s="3"/>
      <c r="AL156" s="3"/>
      <c r="AM156" s="3"/>
      <c r="AN156" s="3"/>
      <c r="AO156" s="3"/>
      <c r="AP156" s="3"/>
      <c r="AQ156" s="3"/>
      <c r="AR156" s="3"/>
      <c r="AS156" s="3"/>
      <c r="AT156" s="110"/>
      <c r="AU156" s="87">
        <f t="shared" si="462"/>
        <v>0</v>
      </c>
      <c r="AW156" s="522"/>
      <c r="AX156" s="230" t="s">
        <v>54</v>
      </c>
      <c r="AY156" s="3"/>
      <c r="AZ156" s="3"/>
      <c r="BA156" s="3"/>
      <c r="BB156" s="3"/>
      <c r="BC156" s="3"/>
      <c r="BD156" s="3"/>
      <c r="BE156" s="3"/>
      <c r="BF156" s="3"/>
      <c r="BG156" s="3"/>
      <c r="BH156" s="3"/>
      <c r="BI156" s="3"/>
      <c r="BJ156" s="110"/>
      <c r="BK156" s="87">
        <f t="shared" si="463"/>
        <v>0</v>
      </c>
    </row>
    <row r="157" spans="1:63" x14ac:dyDescent="0.3">
      <c r="A157" s="522"/>
      <c r="B157" s="230" t="s">
        <v>53</v>
      </c>
      <c r="C157" s="3"/>
      <c r="D157" s="3"/>
      <c r="E157" s="3"/>
      <c r="F157" s="3"/>
      <c r="G157" s="3"/>
      <c r="H157" s="3"/>
      <c r="I157" s="3"/>
      <c r="J157" s="3"/>
      <c r="K157" s="3"/>
      <c r="L157" s="3"/>
      <c r="M157" s="3"/>
      <c r="N157" s="110"/>
      <c r="O157" s="87">
        <f t="shared" si="460"/>
        <v>0</v>
      </c>
      <c r="Q157" s="522"/>
      <c r="R157" s="230" t="s">
        <v>53</v>
      </c>
      <c r="S157" s="3"/>
      <c r="T157" s="3"/>
      <c r="U157" s="3"/>
      <c r="V157" s="3"/>
      <c r="W157" s="3"/>
      <c r="X157" s="3"/>
      <c r="Y157" s="3"/>
      <c r="Z157" s="3"/>
      <c r="AA157" s="3"/>
      <c r="AB157" s="3"/>
      <c r="AC157" s="3"/>
      <c r="AD157" s="110"/>
      <c r="AE157" s="87">
        <f t="shared" si="461"/>
        <v>0</v>
      </c>
      <c r="AG157" s="522"/>
      <c r="AH157" s="230" t="s">
        <v>53</v>
      </c>
      <c r="AI157" s="3"/>
      <c r="AJ157" s="3"/>
      <c r="AK157" s="3"/>
      <c r="AL157" s="3"/>
      <c r="AM157" s="3"/>
      <c r="AN157" s="3"/>
      <c r="AO157" s="3"/>
      <c r="AP157" s="3"/>
      <c r="AQ157" s="3"/>
      <c r="AR157" s="3"/>
      <c r="AS157" s="3"/>
      <c r="AT157" s="110"/>
      <c r="AU157" s="87">
        <f t="shared" si="462"/>
        <v>0</v>
      </c>
      <c r="AW157" s="522"/>
      <c r="AX157" s="230" t="s">
        <v>53</v>
      </c>
      <c r="AY157" s="3"/>
      <c r="AZ157" s="3"/>
      <c r="BA157" s="3"/>
      <c r="BB157" s="3"/>
      <c r="BC157" s="3"/>
      <c r="BD157" s="3"/>
      <c r="BE157" s="3"/>
      <c r="BF157" s="3"/>
      <c r="BG157" s="3"/>
      <c r="BH157" s="3"/>
      <c r="BI157" s="3"/>
      <c r="BJ157" s="110"/>
      <c r="BK157" s="87">
        <f t="shared" si="463"/>
        <v>0</v>
      </c>
    </row>
    <row r="158" spans="1:63" x14ac:dyDescent="0.3">
      <c r="A158" s="522"/>
      <c r="B158" s="230" t="s">
        <v>52</v>
      </c>
      <c r="C158" s="3"/>
      <c r="D158" s="3"/>
      <c r="E158" s="3"/>
      <c r="F158" s="3"/>
      <c r="G158" s="3"/>
      <c r="H158" s="3"/>
      <c r="I158" s="3"/>
      <c r="J158" s="3"/>
      <c r="K158" s="3"/>
      <c r="L158" s="3"/>
      <c r="M158" s="3"/>
      <c r="N158" s="110"/>
      <c r="O158" s="87">
        <f t="shared" si="460"/>
        <v>0</v>
      </c>
      <c r="Q158" s="522"/>
      <c r="R158" s="230" t="s">
        <v>52</v>
      </c>
      <c r="S158" s="3"/>
      <c r="T158" s="3"/>
      <c r="U158" s="3"/>
      <c r="V158" s="3"/>
      <c r="W158" s="3"/>
      <c r="X158" s="3"/>
      <c r="Y158" s="3"/>
      <c r="Z158" s="3"/>
      <c r="AA158" s="3"/>
      <c r="AB158" s="3"/>
      <c r="AC158" s="3"/>
      <c r="AD158" s="110"/>
      <c r="AE158" s="87">
        <f t="shared" si="461"/>
        <v>0</v>
      </c>
      <c r="AG158" s="522"/>
      <c r="AH158" s="230" t="s">
        <v>52</v>
      </c>
      <c r="AI158" s="3"/>
      <c r="AJ158" s="3"/>
      <c r="AK158" s="3"/>
      <c r="AL158" s="3"/>
      <c r="AM158" s="3"/>
      <c r="AN158" s="3"/>
      <c r="AO158" s="3"/>
      <c r="AP158" s="3"/>
      <c r="AQ158" s="3"/>
      <c r="AR158" s="3"/>
      <c r="AS158" s="3"/>
      <c r="AT158" s="110"/>
      <c r="AU158" s="87">
        <f t="shared" si="462"/>
        <v>0</v>
      </c>
      <c r="AW158" s="522"/>
      <c r="AX158" s="230" t="s">
        <v>52</v>
      </c>
      <c r="AY158" s="3"/>
      <c r="AZ158" s="3"/>
      <c r="BA158" s="3"/>
      <c r="BB158" s="3"/>
      <c r="BC158" s="3"/>
      <c r="BD158" s="3"/>
      <c r="BE158" s="3"/>
      <c r="BF158" s="3"/>
      <c r="BG158" s="3"/>
      <c r="BH158" s="3"/>
      <c r="BI158" s="3"/>
      <c r="BJ158" s="110"/>
      <c r="BK158" s="87">
        <f t="shared" si="463"/>
        <v>0</v>
      </c>
    </row>
    <row r="159" spans="1:63" x14ac:dyDescent="0.3">
      <c r="A159" s="522"/>
      <c r="B159" s="230" t="s">
        <v>51</v>
      </c>
      <c r="C159" s="3"/>
      <c r="D159" s="3"/>
      <c r="E159" s="3"/>
      <c r="F159" s="3"/>
      <c r="G159" s="3"/>
      <c r="H159" s="3"/>
      <c r="I159" s="3"/>
      <c r="J159" s="3"/>
      <c r="K159" s="3"/>
      <c r="L159" s="3"/>
      <c r="M159" s="3"/>
      <c r="N159" s="110"/>
      <c r="O159" s="87">
        <f t="shared" si="460"/>
        <v>0</v>
      </c>
      <c r="Q159" s="522"/>
      <c r="R159" s="230" t="s">
        <v>51</v>
      </c>
      <c r="S159" s="3"/>
      <c r="T159" s="3"/>
      <c r="U159" s="3"/>
      <c r="V159" s="3"/>
      <c r="W159" s="3"/>
      <c r="X159" s="3"/>
      <c r="Y159" s="3"/>
      <c r="Z159" s="3"/>
      <c r="AA159" s="3"/>
      <c r="AB159" s="3"/>
      <c r="AC159" s="3"/>
      <c r="AD159" s="110"/>
      <c r="AE159" s="87">
        <f t="shared" si="461"/>
        <v>0</v>
      </c>
      <c r="AG159" s="522"/>
      <c r="AH159" s="230" t="s">
        <v>51</v>
      </c>
      <c r="AI159" s="3"/>
      <c r="AJ159" s="3"/>
      <c r="AK159" s="3"/>
      <c r="AL159" s="3"/>
      <c r="AM159" s="3"/>
      <c r="AN159" s="3"/>
      <c r="AO159" s="3"/>
      <c r="AP159" s="3"/>
      <c r="AQ159" s="3"/>
      <c r="AR159" s="3"/>
      <c r="AS159" s="3"/>
      <c r="AT159" s="110"/>
      <c r="AU159" s="87">
        <f t="shared" si="462"/>
        <v>0</v>
      </c>
      <c r="AW159" s="522"/>
      <c r="AX159" s="230" t="s">
        <v>51</v>
      </c>
      <c r="AY159" s="3"/>
      <c r="AZ159" s="3"/>
      <c r="BA159" s="3"/>
      <c r="BB159" s="3"/>
      <c r="BC159" s="3"/>
      <c r="BD159" s="3"/>
      <c r="BE159" s="3"/>
      <c r="BF159" s="3"/>
      <c r="BG159" s="3"/>
      <c r="BH159" s="3"/>
      <c r="BI159" s="3"/>
      <c r="BJ159" s="110"/>
      <c r="BK159" s="87">
        <f t="shared" si="463"/>
        <v>0</v>
      </c>
    </row>
    <row r="160" spans="1:63" ht="15" thickBot="1" x14ac:dyDescent="0.35">
      <c r="A160" s="523"/>
      <c r="B160" s="230" t="s">
        <v>50</v>
      </c>
      <c r="C160" s="3"/>
      <c r="D160" s="3"/>
      <c r="E160" s="3"/>
      <c r="F160" s="3"/>
      <c r="G160" s="3"/>
      <c r="H160" s="3"/>
      <c r="I160" s="3"/>
      <c r="J160" s="3"/>
      <c r="K160" s="3"/>
      <c r="L160" s="3"/>
      <c r="M160" s="3"/>
      <c r="N160" s="110"/>
      <c r="O160" s="87">
        <f t="shared" si="460"/>
        <v>0</v>
      </c>
      <c r="Q160" s="523"/>
      <c r="R160" s="230" t="s">
        <v>50</v>
      </c>
      <c r="S160" s="3"/>
      <c r="T160" s="3"/>
      <c r="U160" s="3"/>
      <c r="V160" s="3"/>
      <c r="W160" s="3"/>
      <c r="X160" s="3"/>
      <c r="Y160" s="3"/>
      <c r="Z160" s="3"/>
      <c r="AA160" s="3"/>
      <c r="AB160" s="3"/>
      <c r="AC160" s="3"/>
      <c r="AD160" s="110"/>
      <c r="AE160" s="87">
        <f t="shared" si="461"/>
        <v>0</v>
      </c>
      <c r="AG160" s="523"/>
      <c r="AH160" s="230" t="s">
        <v>50</v>
      </c>
      <c r="AI160" s="3"/>
      <c r="AJ160" s="3"/>
      <c r="AK160" s="3"/>
      <c r="AL160" s="3"/>
      <c r="AM160" s="3"/>
      <c r="AN160" s="3"/>
      <c r="AO160" s="3"/>
      <c r="AP160" s="3"/>
      <c r="AQ160" s="3"/>
      <c r="AR160" s="3"/>
      <c r="AS160" s="3"/>
      <c r="AT160" s="110"/>
      <c r="AU160" s="87">
        <f t="shared" si="462"/>
        <v>0</v>
      </c>
      <c r="AW160" s="523"/>
      <c r="AX160" s="230" t="s">
        <v>50</v>
      </c>
      <c r="AY160" s="3"/>
      <c r="AZ160" s="3"/>
      <c r="BA160" s="3"/>
      <c r="BB160" s="3"/>
      <c r="BC160" s="3"/>
      <c r="BD160" s="3"/>
      <c r="BE160" s="3"/>
      <c r="BF160" s="3"/>
      <c r="BG160" s="3"/>
      <c r="BH160" s="3"/>
      <c r="BI160" s="3"/>
      <c r="BJ160" s="110"/>
      <c r="BK160" s="87">
        <f t="shared" si="463"/>
        <v>0</v>
      </c>
    </row>
    <row r="161" spans="1:64" ht="15" thickBot="1" x14ac:dyDescent="0.35">
      <c r="B161" s="231" t="s">
        <v>43</v>
      </c>
      <c r="C161" s="223">
        <f>SUM(C148:C160)</f>
        <v>0</v>
      </c>
      <c r="D161" s="223">
        <f t="shared" ref="D161" si="464">SUM(D148:D160)</f>
        <v>0</v>
      </c>
      <c r="E161" s="223">
        <f t="shared" ref="E161" si="465">SUM(E148:E160)</f>
        <v>0</v>
      </c>
      <c r="F161" s="223">
        <f t="shared" ref="F161" si="466">SUM(F148:F160)</f>
        <v>0</v>
      </c>
      <c r="G161" s="223">
        <f t="shared" ref="G161" si="467">SUM(G148:G160)</f>
        <v>0</v>
      </c>
      <c r="H161" s="223">
        <f t="shared" ref="H161" si="468">SUM(H148:H160)</f>
        <v>0</v>
      </c>
      <c r="I161" s="223">
        <f t="shared" ref="I161" si="469">SUM(I148:I160)</f>
        <v>0</v>
      </c>
      <c r="J161" s="223">
        <f t="shared" ref="J161" si="470">SUM(J148:J160)</f>
        <v>0</v>
      </c>
      <c r="K161" s="223">
        <f t="shared" ref="K161" si="471">SUM(K148:K160)</f>
        <v>0</v>
      </c>
      <c r="L161" s="223">
        <f t="shared" ref="L161" si="472">SUM(L148:L160)</f>
        <v>0</v>
      </c>
      <c r="M161" s="223">
        <f t="shared" ref="M161" si="473">SUM(M148:M160)</f>
        <v>0</v>
      </c>
      <c r="N161" s="462">
        <f t="shared" ref="N161" si="474">SUM(N148:N160)</f>
        <v>0</v>
      </c>
      <c r="O161" s="90">
        <f t="shared" si="460"/>
        <v>0</v>
      </c>
      <c r="Q161" s="91"/>
      <c r="R161" s="231" t="s">
        <v>43</v>
      </c>
      <c r="S161" s="223">
        <f>SUM(S148:S160)</f>
        <v>0</v>
      </c>
      <c r="T161" s="223">
        <f t="shared" ref="T161" si="475">SUM(T148:T160)</f>
        <v>0</v>
      </c>
      <c r="U161" s="223">
        <f t="shared" ref="U161" si="476">SUM(U148:U160)</f>
        <v>0</v>
      </c>
      <c r="V161" s="223">
        <f t="shared" ref="V161" si="477">SUM(V148:V160)</f>
        <v>0</v>
      </c>
      <c r="W161" s="223">
        <f t="shared" ref="W161" si="478">SUM(W148:W160)</f>
        <v>0</v>
      </c>
      <c r="X161" s="223">
        <f t="shared" ref="X161" si="479">SUM(X148:X160)</f>
        <v>0</v>
      </c>
      <c r="Y161" s="223">
        <f t="shared" ref="Y161" si="480">SUM(Y148:Y160)</f>
        <v>0</v>
      </c>
      <c r="Z161" s="223">
        <f t="shared" ref="Z161" si="481">SUM(Z148:Z160)</f>
        <v>0</v>
      </c>
      <c r="AA161" s="223">
        <f t="shared" ref="AA161" si="482">SUM(AA148:AA160)</f>
        <v>0</v>
      </c>
      <c r="AB161" s="223">
        <f t="shared" ref="AB161" si="483">SUM(AB148:AB160)</f>
        <v>0</v>
      </c>
      <c r="AC161" s="223">
        <f t="shared" ref="AC161" si="484">SUM(AC148:AC160)</f>
        <v>0</v>
      </c>
      <c r="AD161" s="462">
        <f t="shared" ref="AD161" si="485">SUM(AD148:AD160)</f>
        <v>0</v>
      </c>
      <c r="AE161" s="90">
        <f t="shared" si="461"/>
        <v>0</v>
      </c>
      <c r="AG161" s="91"/>
      <c r="AH161" s="231" t="s">
        <v>43</v>
      </c>
      <c r="AI161" s="223">
        <f>SUM(AI148:AI160)</f>
        <v>0</v>
      </c>
      <c r="AJ161" s="223">
        <f t="shared" ref="AJ161" si="486">SUM(AJ148:AJ160)</f>
        <v>0</v>
      </c>
      <c r="AK161" s="223">
        <f t="shared" ref="AK161" si="487">SUM(AK148:AK160)</f>
        <v>0</v>
      </c>
      <c r="AL161" s="223">
        <f t="shared" ref="AL161" si="488">SUM(AL148:AL160)</f>
        <v>0</v>
      </c>
      <c r="AM161" s="223">
        <f t="shared" ref="AM161" si="489">SUM(AM148:AM160)</f>
        <v>0</v>
      </c>
      <c r="AN161" s="223">
        <f t="shared" ref="AN161" si="490">SUM(AN148:AN160)</f>
        <v>0</v>
      </c>
      <c r="AO161" s="223">
        <f t="shared" ref="AO161" si="491">SUM(AO148:AO160)</f>
        <v>0</v>
      </c>
      <c r="AP161" s="223">
        <f t="shared" ref="AP161" si="492">SUM(AP148:AP160)</f>
        <v>0</v>
      </c>
      <c r="AQ161" s="223">
        <f t="shared" ref="AQ161" si="493">SUM(AQ148:AQ160)</f>
        <v>0</v>
      </c>
      <c r="AR161" s="223">
        <f t="shared" ref="AR161" si="494">SUM(AR148:AR160)</f>
        <v>0</v>
      </c>
      <c r="AS161" s="223">
        <f t="shared" ref="AS161" si="495">SUM(AS148:AS160)</f>
        <v>0</v>
      </c>
      <c r="AT161" s="462">
        <f t="shared" ref="AT161" si="496">SUM(AT148:AT160)</f>
        <v>0</v>
      </c>
      <c r="AU161" s="90">
        <f t="shared" si="462"/>
        <v>0</v>
      </c>
      <c r="AW161" s="91"/>
      <c r="AX161" s="231" t="s">
        <v>43</v>
      </c>
      <c r="AY161" s="223">
        <f>SUM(AY148:AY160)</f>
        <v>0</v>
      </c>
      <c r="AZ161" s="223">
        <f t="shared" ref="AZ161" si="497">SUM(AZ148:AZ160)</f>
        <v>0</v>
      </c>
      <c r="BA161" s="223">
        <f t="shared" ref="BA161" si="498">SUM(BA148:BA160)</f>
        <v>0</v>
      </c>
      <c r="BB161" s="223">
        <f t="shared" ref="BB161" si="499">SUM(BB148:BB160)</f>
        <v>0</v>
      </c>
      <c r="BC161" s="223">
        <f t="shared" ref="BC161" si="500">SUM(BC148:BC160)</f>
        <v>0</v>
      </c>
      <c r="BD161" s="223">
        <f t="shared" ref="BD161" si="501">SUM(BD148:BD160)</f>
        <v>0</v>
      </c>
      <c r="BE161" s="223">
        <f t="shared" ref="BE161" si="502">SUM(BE148:BE160)</f>
        <v>0</v>
      </c>
      <c r="BF161" s="223">
        <f t="shared" ref="BF161" si="503">SUM(BF148:BF160)</f>
        <v>0</v>
      </c>
      <c r="BG161" s="223">
        <f t="shared" ref="BG161" si="504">SUM(BG148:BG160)</f>
        <v>0</v>
      </c>
      <c r="BH161" s="223">
        <f t="shared" ref="BH161" si="505">SUM(BH148:BH160)</f>
        <v>0</v>
      </c>
      <c r="BI161" s="223">
        <f t="shared" ref="BI161" si="506">SUM(BI148:BI160)</f>
        <v>0</v>
      </c>
      <c r="BJ161" s="462">
        <f t="shared" ref="BJ161" si="507">SUM(BJ148:BJ160)</f>
        <v>0</v>
      </c>
      <c r="BK161" s="90">
        <f t="shared" si="463"/>
        <v>0</v>
      </c>
    </row>
    <row r="162" spans="1:64" ht="15" thickBot="1" x14ac:dyDescent="0.35">
      <c r="A162"/>
    </row>
    <row r="163" spans="1:64" ht="15" thickBot="1" x14ac:dyDescent="0.35">
      <c r="B163" s="218" t="s">
        <v>36</v>
      </c>
      <c r="C163" s="219">
        <f t="shared" ref="C163:N163" si="508">C$3</f>
        <v>44927</v>
      </c>
      <c r="D163" s="219">
        <f t="shared" si="508"/>
        <v>44958</v>
      </c>
      <c r="E163" s="219">
        <f t="shared" si="508"/>
        <v>44986</v>
      </c>
      <c r="F163" s="219">
        <f t="shared" si="508"/>
        <v>45017</v>
      </c>
      <c r="G163" s="219">
        <f t="shared" si="508"/>
        <v>45047</v>
      </c>
      <c r="H163" s="219">
        <f t="shared" si="508"/>
        <v>45078</v>
      </c>
      <c r="I163" s="219">
        <f t="shared" si="508"/>
        <v>45108</v>
      </c>
      <c r="J163" s="219">
        <f t="shared" si="508"/>
        <v>45139</v>
      </c>
      <c r="K163" s="219">
        <f t="shared" si="508"/>
        <v>45170</v>
      </c>
      <c r="L163" s="219">
        <f t="shared" si="508"/>
        <v>45200</v>
      </c>
      <c r="M163" s="219">
        <f t="shared" si="508"/>
        <v>45231</v>
      </c>
      <c r="N163" s="219" t="str">
        <f t="shared" si="508"/>
        <v>Dec-23 +</v>
      </c>
      <c r="O163" s="220" t="s">
        <v>34</v>
      </c>
      <c r="Q163" s="91"/>
      <c r="R163" s="218" t="s">
        <v>36</v>
      </c>
      <c r="S163" s="219">
        <f t="shared" ref="S163:AD163" si="509">S$3</f>
        <v>44927</v>
      </c>
      <c r="T163" s="219">
        <f t="shared" si="509"/>
        <v>44958</v>
      </c>
      <c r="U163" s="219">
        <f t="shared" si="509"/>
        <v>44986</v>
      </c>
      <c r="V163" s="219">
        <f t="shared" si="509"/>
        <v>45017</v>
      </c>
      <c r="W163" s="219">
        <f t="shared" si="509"/>
        <v>45047</v>
      </c>
      <c r="X163" s="219">
        <f t="shared" si="509"/>
        <v>45078</v>
      </c>
      <c r="Y163" s="219">
        <f t="shared" si="509"/>
        <v>45108</v>
      </c>
      <c r="Z163" s="219">
        <f t="shared" si="509"/>
        <v>45139</v>
      </c>
      <c r="AA163" s="219">
        <f t="shared" si="509"/>
        <v>45170</v>
      </c>
      <c r="AB163" s="219">
        <f t="shared" si="509"/>
        <v>45200</v>
      </c>
      <c r="AC163" s="219">
        <f t="shared" si="509"/>
        <v>45231</v>
      </c>
      <c r="AD163" s="219" t="str">
        <f t="shared" si="509"/>
        <v>Dec-23 +</v>
      </c>
      <c r="AE163" s="220" t="s">
        <v>34</v>
      </c>
      <c r="AG163" s="91"/>
      <c r="AH163" s="218" t="s">
        <v>36</v>
      </c>
      <c r="AI163" s="219">
        <f t="shared" ref="AI163:AT163" si="510">AI$3</f>
        <v>44927</v>
      </c>
      <c r="AJ163" s="219">
        <f t="shared" si="510"/>
        <v>44958</v>
      </c>
      <c r="AK163" s="219">
        <f t="shared" si="510"/>
        <v>44986</v>
      </c>
      <c r="AL163" s="219">
        <f t="shared" si="510"/>
        <v>45017</v>
      </c>
      <c r="AM163" s="219">
        <f t="shared" si="510"/>
        <v>45047</v>
      </c>
      <c r="AN163" s="219">
        <f t="shared" si="510"/>
        <v>45078</v>
      </c>
      <c r="AO163" s="219">
        <f t="shared" si="510"/>
        <v>45108</v>
      </c>
      <c r="AP163" s="219">
        <f t="shared" si="510"/>
        <v>45139</v>
      </c>
      <c r="AQ163" s="219">
        <f t="shared" si="510"/>
        <v>45170</v>
      </c>
      <c r="AR163" s="219">
        <f t="shared" si="510"/>
        <v>45200</v>
      </c>
      <c r="AS163" s="219">
        <f t="shared" si="510"/>
        <v>45231</v>
      </c>
      <c r="AT163" s="219" t="str">
        <f t="shared" si="510"/>
        <v>Dec-23 +</v>
      </c>
      <c r="AU163" s="220" t="s">
        <v>34</v>
      </c>
      <c r="AW163" s="91"/>
      <c r="AX163" s="218" t="s">
        <v>36</v>
      </c>
      <c r="AY163" s="219">
        <f t="shared" ref="AY163:BJ163" si="511">AY$3</f>
        <v>44927</v>
      </c>
      <c r="AZ163" s="219">
        <f t="shared" si="511"/>
        <v>44958</v>
      </c>
      <c r="BA163" s="219">
        <f t="shared" si="511"/>
        <v>44986</v>
      </c>
      <c r="BB163" s="219">
        <f t="shared" si="511"/>
        <v>45017</v>
      </c>
      <c r="BC163" s="219">
        <f t="shared" si="511"/>
        <v>45047</v>
      </c>
      <c r="BD163" s="219">
        <f t="shared" si="511"/>
        <v>45078</v>
      </c>
      <c r="BE163" s="219">
        <f t="shared" si="511"/>
        <v>45108</v>
      </c>
      <c r="BF163" s="219">
        <f t="shared" si="511"/>
        <v>45139</v>
      </c>
      <c r="BG163" s="219">
        <f t="shared" si="511"/>
        <v>45170</v>
      </c>
      <c r="BH163" s="219">
        <f t="shared" si="511"/>
        <v>45200</v>
      </c>
      <c r="BI163" s="219">
        <f t="shared" si="511"/>
        <v>45231</v>
      </c>
      <c r="BJ163" s="219" t="str">
        <f t="shared" si="511"/>
        <v>Dec-23 +</v>
      </c>
      <c r="BK163" s="220" t="s">
        <v>34</v>
      </c>
    </row>
    <row r="164" spans="1:64" ht="15" customHeight="1" x14ac:dyDescent="0.3">
      <c r="A164" s="527" t="s">
        <v>175</v>
      </c>
      <c r="B164" s="230" t="s">
        <v>62</v>
      </c>
      <c r="C164" s="3">
        <f t="shared" ref="C164" si="512">C20+C36+C52+C68+C84+C132+C148</f>
        <v>0</v>
      </c>
      <c r="D164" s="3">
        <f t="shared" ref="D164:N164" si="513">D20+D36+D52+D68+D84+D132+D148</f>
        <v>0</v>
      </c>
      <c r="E164" s="3">
        <f t="shared" si="513"/>
        <v>0</v>
      </c>
      <c r="F164" s="3">
        <f t="shared" si="513"/>
        <v>0</v>
      </c>
      <c r="G164" s="3">
        <f t="shared" si="513"/>
        <v>0</v>
      </c>
      <c r="H164" s="3">
        <f t="shared" si="513"/>
        <v>0</v>
      </c>
      <c r="I164" s="3">
        <f t="shared" si="513"/>
        <v>0</v>
      </c>
      <c r="J164" s="3">
        <f t="shared" si="513"/>
        <v>0</v>
      </c>
      <c r="K164" s="3">
        <f t="shared" si="513"/>
        <v>0</v>
      </c>
      <c r="L164" s="3">
        <f t="shared" si="513"/>
        <v>0</v>
      </c>
      <c r="M164" s="3">
        <f t="shared" si="513"/>
        <v>0</v>
      </c>
      <c r="N164" s="110">
        <f t="shared" si="513"/>
        <v>0</v>
      </c>
      <c r="O164" s="87">
        <f t="shared" ref="O164:O177" si="514">SUM(C164:N164)</f>
        <v>0</v>
      </c>
      <c r="Q164" s="527" t="s">
        <v>175</v>
      </c>
      <c r="R164" s="230" t="s">
        <v>62</v>
      </c>
      <c r="S164" s="3">
        <f t="shared" ref="S164:AD164" si="515">S20+S36+S52+S68+S84+S132+S148</f>
        <v>0</v>
      </c>
      <c r="T164" s="3">
        <f t="shared" si="515"/>
        <v>69559</v>
      </c>
      <c r="U164" s="3">
        <f t="shared" si="515"/>
        <v>354824.20424674207</v>
      </c>
      <c r="V164" s="3">
        <f t="shared" si="515"/>
        <v>0</v>
      </c>
      <c r="W164" s="3">
        <f t="shared" si="515"/>
        <v>404208</v>
      </c>
      <c r="X164" s="3">
        <f t="shared" si="515"/>
        <v>164256</v>
      </c>
      <c r="Y164" s="3">
        <f t="shared" si="515"/>
        <v>0</v>
      </c>
      <c r="Z164" s="3">
        <f t="shared" si="515"/>
        <v>206490.33154115605</v>
      </c>
      <c r="AA164" s="3">
        <f t="shared" si="515"/>
        <v>138351</v>
      </c>
      <c r="AB164" s="3">
        <f t="shared" si="515"/>
        <v>0</v>
      </c>
      <c r="AC164" s="3">
        <f t="shared" si="515"/>
        <v>59220</v>
      </c>
      <c r="AD164" s="110">
        <f t="shared" si="515"/>
        <v>457131.99793719267</v>
      </c>
      <c r="AE164" s="87">
        <f t="shared" ref="AE164:AE177" si="516">SUM(S164:AD164)</f>
        <v>1854040.5337250908</v>
      </c>
      <c r="AG164" s="527" t="s">
        <v>175</v>
      </c>
      <c r="AH164" s="230" t="s">
        <v>62</v>
      </c>
      <c r="AI164" s="3">
        <f t="shared" ref="AI164:AT164" si="517">AI20+AI36+AI52+AI68+AI84+AI132+AI148</f>
        <v>0</v>
      </c>
      <c r="AJ164" s="3">
        <f t="shared" si="517"/>
        <v>480496.55495509953</v>
      </c>
      <c r="AK164" s="3">
        <f t="shared" si="517"/>
        <v>102148.49237422949</v>
      </c>
      <c r="AL164" s="3">
        <f t="shared" si="517"/>
        <v>593627</v>
      </c>
      <c r="AM164" s="3">
        <f t="shared" si="517"/>
        <v>0</v>
      </c>
      <c r="AN164" s="3">
        <f t="shared" si="517"/>
        <v>0</v>
      </c>
      <c r="AO164" s="3">
        <f t="shared" si="517"/>
        <v>0</v>
      </c>
      <c r="AP164" s="3">
        <f t="shared" si="517"/>
        <v>0</v>
      </c>
      <c r="AQ164" s="3">
        <f t="shared" si="517"/>
        <v>0</v>
      </c>
      <c r="AR164" s="3">
        <f t="shared" si="517"/>
        <v>0</v>
      </c>
      <c r="AS164" s="3">
        <f t="shared" si="517"/>
        <v>0</v>
      </c>
      <c r="AT164" s="110">
        <f t="shared" si="517"/>
        <v>479275.13694783859</v>
      </c>
      <c r="AU164" s="87">
        <f t="shared" ref="AU164:AU177" si="518">SUM(AI164:AT164)</f>
        <v>1655547.1842771675</v>
      </c>
      <c r="AW164" s="527" t="s">
        <v>175</v>
      </c>
      <c r="AX164" s="230" t="s">
        <v>62</v>
      </c>
      <c r="AY164" s="3">
        <f t="shared" ref="AY164:BJ164" si="519">AY20+AY36+AY52+AY68+AY84+AY132+AY148</f>
        <v>0</v>
      </c>
      <c r="AZ164" s="3">
        <f t="shared" si="519"/>
        <v>0</v>
      </c>
      <c r="BA164" s="3">
        <f t="shared" si="519"/>
        <v>0</v>
      </c>
      <c r="BB164" s="3">
        <f t="shared" si="519"/>
        <v>0</v>
      </c>
      <c r="BC164" s="3">
        <f t="shared" si="519"/>
        <v>0</v>
      </c>
      <c r="BD164" s="3">
        <f t="shared" si="519"/>
        <v>0</v>
      </c>
      <c r="BE164" s="3">
        <f t="shared" si="519"/>
        <v>0</v>
      </c>
      <c r="BF164" s="3">
        <f t="shared" si="519"/>
        <v>0</v>
      </c>
      <c r="BG164" s="3">
        <f t="shared" si="519"/>
        <v>0</v>
      </c>
      <c r="BH164" s="3">
        <f t="shared" si="519"/>
        <v>0</v>
      </c>
      <c r="BI164" s="3">
        <f t="shared" si="519"/>
        <v>0</v>
      </c>
      <c r="BJ164" s="110">
        <f t="shared" si="519"/>
        <v>787510</v>
      </c>
      <c r="BK164" s="87">
        <f t="shared" ref="BK164:BK177" si="520">SUM(AY164:BJ164)</f>
        <v>787510</v>
      </c>
    </row>
    <row r="165" spans="1:64" x14ac:dyDescent="0.3">
      <c r="A165" s="528"/>
      <c r="B165" s="230" t="s">
        <v>61</v>
      </c>
      <c r="C165" s="3">
        <f t="shared" ref="C165:N165" si="521">C21+C37+C53+C69+C85+C133+C149</f>
        <v>0</v>
      </c>
      <c r="D165" s="3">
        <f t="shared" si="521"/>
        <v>0</v>
      </c>
      <c r="E165" s="3">
        <f t="shared" si="521"/>
        <v>0</v>
      </c>
      <c r="F165" s="3">
        <f t="shared" si="521"/>
        <v>0</v>
      </c>
      <c r="G165" s="3">
        <f t="shared" si="521"/>
        <v>0</v>
      </c>
      <c r="H165" s="3">
        <f t="shared" si="521"/>
        <v>0</v>
      </c>
      <c r="I165" s="3">
        <f t="shared" si="521"/>
        <v>0</v>
      </c>
      <c r="J165" s="3">
        <f t="shared" si="521"/>
        <v>0</v>
      </c>
      <c r="K165" s="3">
        <f t="shared" si="521"/>
        <v>0</v>
      </c>
      <c r="L165" s="3">
        <f t="shared" si="521"/>
        <v>0</v>
      </c>
      <c r="M165" s="3">
        <f t="shared" si="521"/>
        <v>0</v>
      </c>
      <c r="N165" s="110">
        <f t="shared" si="521"/>
        <v>0</v>
      </c>
      <c r="O165" s="87">
        <f t="shared" si="514"/>
        <v>0</v>
      </c>
      <c r="Q165" s="528"/>
      <c r="R165" s="230" t="s">
        <v>61</v>
      </c>
      <c r="S165" s="3">
        <f t="shared" ref="S165:AD165" si="522">S21+S37+S53+S69+S85+S133+S149</f>
        <v>0</v>
      </c>
      <c r="T165" s="3">
        <f t="shared" si="522"/>
        <v>0</v>
      </c>
      <c r="U165" s="3">
        <f t="shared" si="522"/>
        <v>0</v>
      </c>
      <c r="V165" s="3">
        <f t="shared" si="522"/>
        <v>0</v>
      </c>
      <c r="W165" s="3">
        <f t="shared" si="522"/>
        <v>32324.144</v>
      </c>
      <c r="X165" s="3">
        <f t="shared" si="522"/>
        <v>0</v>
      </c>
      <c r="Y165" s="3">
        <f t="shared" si="522"/>
        <v>0</v>
      </c>
      <c r="Z165" s="3">
        <f t="shared" si="522"/>
        <v>0</v>
      </c>
      <c r="AA165" s="3">
        <f t="shared" si="522"/>
        <v>0</v>
      </c>
      <c r="AB165" s="3">
        <f t="shared" si="522"/>
        <v>73906.349999999991</v>
      </c>
      <c r="AC165" s="3">
        <f t="shared" si="522"/>
        <v>0</v>
      </c>
      <c r="AD165" s="110">
        <f t="shared" si="522"/>
        <v>0</v>
      </c>
      <c r="AE165" s="87">
        <f t="shared" si="516"/>
        <v>106230.49399999999</v>
      </c>
      <c r="AG165" s="528"/>
      <c r="AH165" s="230" t="s">
        <v>61</v>
      </c>
      <c r="AI165" s="3">
        <f t="shared" ref="AI165:AT165" si="523">AI21+AI37+AI53+AI69+AI85+AI133+AI149</f>
        <v>0</v>
      </c>
      <c r="AJ165" s="3">
        <f t="shared" si="523"/>
        <v>0</v>
      </c>
      <c r="AK165" s="3">
        <f t="shared" si="523"/>
        <v>0</v>
      </c>
      <c r="AL165" s="3">
        <f t="shared" si="523"/>
        <v>0</v>
      </c>
      <c r="AM165" s="3">
        <f t="shared" si="523"/>
        <v>0</v>
      </c>
      <c r="AN165" s="3">
        <f t="shared" si="523"/>
        <v>0</v>
      </c>
      <c r="AO165" s="3">
        <f t="shared" si="523"/>
        <v>0</v>
      </c>
      <c r="AP165" s="3">
        <f t="shared" si="523"/>
        <v>0</v>
      </c>
      <c r="AQ165" s="3">
        <f t="shared" si="523"/>
        <v>0</v>
      </c>
      <c r="AR165" s="3">
        <f t="shared" si="523"/>
        <v>0</v>
      </c>
      <c r="AS165" s="3">
        <f t="shared" si="523"/>
        <v>0</v>
      </c>
      <c r="AT165" s="110">
        <f t="shared" si="523"/>
        <v>0</v>
      </c>
      <c r="AU165" s="87">
        <f t="shared" si="518"/>
        <v>0</v>
      </c>
      <c r="AW165" s="528"/>
      <c r="AX165" s="230" t="s">
        <v>61</v>
      </c>
      <c r="AY165" s="3">
        <f t="shared" ref="AY165:BJ165" si="524">AY21+AY37+AY53+AY69+AY85+AY133+AY149</f>
        <v>0</v>
      </c>
      <c r="AZ165" s="3">
        <f t="shared" si="524"/>
        <v>0</v>
      </c>
      <c r="BA165" s="3">
        <f t="shared" si="524"/>
        <v>0</v>
      </c>
      <c r="BB165" s="3">
        <f t="shared" si="524"/>
        <v>0</v>
      </c>
      <c r="BC165" s="3">
        <f t="shared" si="524"/>
        <v>0</v>
      </c>
      <c r="BD165" s="3">
        <f t="shared" si="524"/>
        <v>0</v>
      </c>
      <c r="BE165" s="3">
        <f t="shared" si="524"/>
        <v>0</v>
      </c>
      <c r="BF165" s="3">
        <f t="shared" si="524"/>
        <v>0</v>
      </c>
      <c r="BG165" s="3">
        <f t="shared" si="524"/>
        <v>0</v>
      </c>
      <c r="BH165" s="3">
        <f t="shared" si="524"/>
        <v>0</v>
      </c>
      <c r="BI165" s="3">
        <f t="shared" si="524"/>
        <v>0</v>
      </c>
      <c r="BJ165" s="110">
        <f t="shared" si="524"/>
        <v>0</v>
      </c>
      <c r="BK165" s="87">
        <f t="shared" si="520"/>
        <v>0</v>
      </c>
    </row>
    <row r="166" spans="1:64" x14ac:dyDescent="0.3">
      <c r="A166" s="528"/>
      <c r="B166" s="230" t="s">
        <v>60</v>
      </c>
      <c r="C166" s="3">
        <f t="shared" ref="C166:N166" si="525">C22+C38+C54+C70+C86+C134+C150</f>
        <v>0</v>
      </c>
      <c r="D166" s="3">
        <f t="shared" si="525"/>
        <v>0</v>
      </c>
      <c r="E166" s="3">
        <f t="shared" si="525"/>
        <v>0</v>
      </c>
      <c r="F166" s="3">
        <f t="shared" si="525"/>
        <v>0</v>
      </c>
      <c r="G166" s="3">
        <f t="shared" si="525"/>
        <v>0</v>
      </c>
      <c r="H166" s="3">
        <f t="shared" si="525"/>
        <v>0</v>
      </c>
      <c r="I166" s="3">
        <f t="shared" si="525"/>
        <v>0</v>
      </c>
      <c r="J166" s="3">
        <f t="shared" si="525"/>
        <v>0</v>
      </c>
      <c r="K166" s="3">
        <f t="shared" si="525"/>
        <v>0</v>
      </c>
      <c r="L166" s="3">
        <f t="shared" si="525"/>
        <v>0</v>
      </c>
      <c r="M166" s="3">
        <f t="shared" si="525"/>
        <v>0</v>
      </c>
      <c r="N166" s="110">
        <f t="shared" si="525"/>
        <v>0</v>
      </c>
      <c r="O166" s="87">
        <f t="shared" si="514"/>
        <v>0</v>
      </c>
      <c r="Q166" s="528"/>
      <c r="R166" s="230" t="s">
        <v>60</v>
      </c>
      <c r="S166" s="3">
        <f t="shared" ref="S166:AD166" si="526">S22+S38+S54+S70+S86+S134+S150</f>
        <v>0</v>
      </c>
      <c r="T166" s="3">
        <f t="shared" si="526"/>
        <v>0</v>
      </c>
      <c r="U166" s="3">
        <f t="shared" si="526"/>
        <v>0</v>
      </c>
      <c r="V166" s="3">
        <f t="shared" si="526"/>
        <v>0</v>
      </c>
      <c r="W166" s="3">
        <f t="shared" si="526"/>
        <v>0</v>
      </c>
      <c r="X166" s="3">
        <f t="shared" si="526"/>
        <v>0</v>
      </c>
      <c r="Y166" s="3">
        <f t="shared" si="526"/>
        <v>0</v>
      </c>
      <c r="Z166" s="3">
        <f t="shared" si="526"/>
        <v>0</v>
      </c>
      <c r="AA166" s="3">
        <f t="shared" si="526"/>
        <v>0</v>
      </c>
      <c r="AB166" s="3">
        <f t="shared" si="526"/>
        <v>62085</v>
      </c>
      <c r="AC166" s="3">
        <f t="shared" si="526"/>
        <v>23638</v>
      </c>
      <c r="AD166" s="110">
        <f t="shared" si="526"/>
        <v>40799.602004386594</v>
      </c>
      <c r="AE166" s="87">
        <f t="shared" si="516"/>
        <v>126522.6020043866</v>
      </c>
      <c r="AG166" s="528"/>
      <c r="AH166" s="230" t="s">
        <v>60</v>
      </c>
      <c r="AI166" s="3">
        <f t="shared" ref="AI166:AT166" si="527">AI22+AI38+AI54+AI70+AI86+AI134+AI150</f>
        <v>0</v>
      </c>
      <c r="AJ166" s="3">
        <f t="shared" si="527"/>
        <v>0</v>
      </c>
      <c r="AK166" s="3">
        <f t="shared" si="527"/>
        <v>0</v>
      </c>
      <c r="AL166" s="3">
        <f t="shared" si="527"/>
        <v>0</v>
      </c>
      <c r="AM166" s="3">
        <f t="shared" si="527"/>
        <v>0</v>
      </c>
      <c r="AN166" s="3">
        <f t="shared" si="527"/>
        <v>0</v>
      </c>
      <c r="AO166" s="3">
        <f t="shared" si="527"/>
        <v>0</v>
      </c>
      <c r="AP166" s="3">
        <f t="shared" si="527"/>
        <v>0</v>
      </c>
      <c r="AQ166" s="3">
        <f t="shared" si="527"/>
        <v>0</v>
      </c>
      <c r="AR166" s="3">
        <f t="shared" si="527"/>
        <v>0</v>
      </c>
      <c r="AS166" s="3">
        <f t="shared" si="527"/>
        <v>0</v>
      </c>
      <c r="AT166" s="110">
        <f t="shared" si="527"/>
        <v>0</v>
      </c>
      <c r="AU166" s="87">
        <f t="shared" si="518"/>
        <v>0</v>
      </c>
      <c r="AW166" s="528"/>
      <c r="AX166" s="230" t="s">
        <v>60</v>
      </c>
      <c r="AY166" s="3">
        <f t="shared" ref="AY166:BJ166" si="528">AY22+AY38+AY54+AY70+AY86+AY134+AY150</f>
        <v>0</v>
      </c>
      <c r="AZ166" s="3">
        <f t="shared" si="528"/>
        <v>0</v>
      </c>
      <c r="BA166" s="3">
        <f t="shared" si="528"/>
        <v>0</v>
      </c>
      <c r="BB166" s="3">
        <f t="shared" si="528"/>
        <v>0</v>
      </c>
      <c r="BC166" s="3">
        <f t="shared" si="528"/>
        <v>0</v>
      </c>
      <c r="BD166" s="3">
        <f t="shared" si="528"/>
        <v>0</v>
      </c>
      <c r="BE166" s="3">
        <f t="shared" si="528"/>
        <v>0</v>
      </c>
      <c r="BF166" s="3">
        <f t="shared" si="528"/>
        <v>0</v>
      </c>
      <c r="BG166" s="3">
        <f t="shared" si="528"/>
        <v>0</v>
      </c>
      <c r="BH166" s="3">
        <f t="shared" si="528"/>
        <v>0</v>
      </c>
      <c r="BI166" s="3">
        <f t="shared" si="528"/>
        <v>0</v>
      </c>
      <c r="BJ166" s="110">
        <f t="shared" si="528"/>
        <v>0</v>
      </c>
      <c r="BK166" s="87">
        <f t="shared" si="520"/>
        <v>0</v>
      </c>
    </row>
    <row r="167" spans="1:64" x14ac:dyDescent="0.3">
      <c r="A167" s="528"/>
      <c r="B167" s="230" t="s">
        <v>59</v>
      </c>
      <c r="C167" s="3">
        <f t="shared" ref="C167:N167" si="529">C23+C39+C55+C71+C87+C135+C151</f>
        <v>0</v>
      </c>
      <c r="D167" s="3">
        <f t="shared" si="529"/>
        <v>3169.9643518071098</v>
      </c>
      <c r="E167" s="3">
        <f t="shared" si="529"/>
        <v>4458.6313292550112</v>
      </c>
      <c r="F167" s="3">
        <f t="shared" si="529"/>
        <v>58482.412432553079</v>
      </c>
      <c r="G167" s="3">
        <f t="shared" si="529"/>
        <v>49575.03424177214</v>
      </c>
      <c r="H167" s="3">
        <f t="shared" si="529"/>
        <v>19981.78415577811</v>
      </c>
      <c r="I167" s="3">
        <f t="shared" si="529"/>
        <v>7438.2751749774634</v>
      </c>
      <c r="J167" s="3">
        <f t="shared" si="529"/>
        <v>17735.463931026072</v>
      </c>
      <c r="K167" s="3">
        <f t="shared" si="529"/>
        <v>135082.23347668655</v>
      </c>
      <c r="L167" s="3">
        <f t="shared" si="529"/>
        <v>13165.60578240941</v>
      </c>
      <c r="M167" s="3">
        <f t="shared" si="529"/>
        <v>124133.11589914623</v>
      </c>
      <c r="N167" s="110">
        <f t="shared" si="529"/>
        <v>1492515.6445303145</v>
      </c>
      <c r="O167" s="87">
        <f t="shared" si="514"/>
        <v>1925738.1653057258</v>
      </c>
      <c r="Q167" s="528"/>
      <c r="R167" s="230" t="s">
        <v>59</v>
      </c>
      <c r="S167" s="3">
        <f t="shared" ref="S167:AD167" si="530">S23+S39+S55+S71+S87+S135+S151</f>
        <v>0</v>
      </c>
      <c r="T167" s="3">
        <f t="shared" si="530"/>
        <v>0</v>
      </c>
      <c r="U167" s="3">
        <f t="shared" si="530"/>
        <v>200097.91699113997</v>
      </c>
      <c r="V167" s="3">
        <f t="shared" si="530"/>
        <v>548117.76259707438</v>
      </c>
      <c r="W167" s="3">
        <f t="shared" si="530"/>
        <v>429714.80288764078</v>
      </c>
      <c r="X167" s="3">
        <f t="shared" si="530"/>
        <v>274407.84576065361</v>
      </c>
      <c r="Y167" s="3">
        <f t="shared" si="530"/>
        <v>313542.13153390738</v>
      </c>
      <c r="Z167" s="3">
        <f t="shared" si="530"/>
        <v>460725.55796273198</v>
      </c>
      <c r="AA167" s="3">
        <f t="shared" si="530"/>
        <v>307365.56228041579</v>
      </c>
      <c r="AB167" s="3">
        <f t="shared" si="530"/>
        <v>809904.24898462207</v>
      </c>
      <c r="AC167" s="3">
        <f t="shared" si="530"/>
        <v>590600.73508169479</v>
      </c>
      <c r="AD167" s="110">
        <f t="shared" si="530"/>
        <v>2058955.102181925</v>
      </c>
      <c r="AE167" s="87">
        <f t="shared" si="516"/>
        <v>5993431.6662618052</v>
      </c>
      <c r="AG167" s="528"/>
      <c r="AH167" s="230" t="s">
        <v>59</v>
      </c>
      <c r="AI167" s="3">
        <f t="shared" ref="AI167:AT167" si="531">AI23+AI39+AI55+AI71+AI87+AI135+AI151</f>
        <v>0</v>
      </c>
      <c r="AJ167" s="3">
        <f t="shared" si="531"/>
        <v>0</v>
      </c>
      <c r="AK167" s="3">
        <f t="shared" si="531"/>
        <v>0</v>
      </c>
      <c r="AL167" s="3">
        <f t="shared" si="531"/>
        <v>0</v>
      </c>
      <c r="AM167" s="3">
        <f t="shared" si="531"/>
        <v>219305.17331300111</v>
      </c>
      <c r="AN167" s="3">
        <f t="shared" si="531"/>
        <v>0</v>
      </c>
      <c r="AO167" s="3">
        <f t="shared" si="531"/>
        <v>362424.96841110016</v>
      </c>
      <c r="AP167" s="3">
        <f t="shared" si="531"/>
        <v>73005.890480873146</v>
      </c>
      <c r="AQ167" s="3">
        <f t="shared" si="531"/>
        <v>6896.9317599487476</v>
      </c>
      <c r="AR167" s="3">
        <f t="shared" si="531"/>
        <v>2871.0422747726675</v>
      </c>
      <c r="AS167" s="3">
        <f t="shared" si="531"/>
        <v>20286.729100133984</v>
      </c>
      <c r="AT167" s="110">
        <f t="shared" si="531"/>
        <v>1989908.4650687848</v>
      </c>
      <c r="AU167" s="87">
        <f t="shared" si="518"/>
        <v>2674699.2004086147</v>
      </c>
      <c r="AW167" s="528"/>
      <c r="AX167" s="230" t="s">
        <v>59</v>
      </c>
      <c r="AY167" s="3">
        <f t="shared" ref="AY167:BJ167" si="532">AY23+AY39+AY55+AY71+AY87+AY135+AY151</f>
        <v>0</v>
      </c>
      <c r="AZ167" s="3">
        <f t="shared" si="532"/>
        <v>0</v>
      </c>
      <c r="BA167" s="3">
        <f t="shared" si="532"/>
        <v>0</v>
      </c>
      <c r="BB167" s="3">
        <f t="shared" si="532"/>
        <v>0</v>
      </c>
      <c r="BC167" s="3">
        <f t="shared" si="532"/>
        <v>0</v>
      </c>
      <c r="BD167" s="3">
        <f t="shared" si="532"/>
        <v>802283.76159813162</v>
      </c>
      <c r="BE167" s="3">
        <f t="shared" si="532"/>
        <v>0</v>
      </c>
      <c r="BF167" s="3">
        <f t="shared" si="532"/>
        <v>0</v>
      </c>
      <c r="BG167" s="3">
        <f t="shared" si="532"/>
        <v>0</v>
      </c>
      <c r="BH167" s="3">
        <f t="shared" si="532"/>
        <v>0</v>
      </c>
      <c r="BI167" s="3">
        <f t="shared" si="532"/>
        <v>0</v>
      </c>
      <c r="BJ167" s="110">
        <f t="shared" si="532"/>
        <v>718505.07198486861</v>
      </c>
      <c r="BK167" s="87">
        <f t="shared" si="520"/>
        <v>1520788.8335830001</v>
      </c>
    </row>
    <row r="168" spans="1:64" x14ac:dyDescent="0.3">
      <c r="A168" s="528"/>
      <c r="B168" s="230" t="s">
        <v>58</v>
      </c>
      <c r="C168" s="3">
        <f t="shared" ref="C168:N168" si="533">C24+C40+C56+C72+C88+C136+C152</f>
        <v>0</v>
      </c>
      <c r="D168" s="3">
        <f t="shared" si="533"/>
        <v>0</v>
      </c>
      <c r="E168" s="3">
        <f t="shared" si="533"/>
        <v>0</v>
      </c>
      <c r="F168" s="3">
        <f t="shared" si="533"/>
        <v>0</v>
      </c>
      <c r="G168" s="3">
        <f t="shared" si="533"/>
        <v>0</v>
      </c>
      <c r="H168" s="3">
        <f t="shared" si="533"/>
        <v>0</v>
      </c>
      <c r="I168" s="3">
        <f t="shared" si="533"/>
        <v>0</v>
      </c>
      <c r="J168" s="3">
        <f t="shared" si="533"/>
        <v>0</v>
      </c>
      <c r="K168" s="3">
        <f t="shared" si="533"/>
        <v>0</v>
      </c>
      <c r="L168" s="3">
        <f t="shared" si="533"/>
        <v>0</v>
      </c>
      <c r="M168" s="3">
        <f t="shared" si="533"/>
        <v>0</v>
      </c>
      <c r="N168" s="110">
        <f t="shared" si="533"/>
        <v>0</v>
      </c>
      <c r="O168" s="87">
        <f t="shared" si="514"/>
        <v>0</v>
      </c>
      <c r="Q168" s="528"/>
      <c r="R168" s="230" t="s">
        <v>58</v>
      </c>
      <c r="S168" s="3">
        <f t="shared" ref="S168:AD168" si="534">S24+S40+S56+S72+S88+S136+S152</f>
        <v>0</v>
      </c>
      <c r="T168" s="3">
        <f t="shared" si="534"/>
        <v>0</v>
      </c>
      <c r="U168" s="3">
        <f t="shared" si="534"/>
        <v>0</v>
      </c>
      <c r="V168" s="3">
        <f t="shared" si="534"/>
        <v>0</v>
      </c>
      <c r="W168" s="3">
        <f t="shared" si="534"/>
        <v>0</v>
      </c>
      <c r="X168" s="3">
        <f t="shared" si="534"/>
        <v>5448.3551025390625</v>
      </c>
      <c r="Y168" s="3">
        <f t="shared" si="534"/>
        <v>0</v>
      </c>
      <c r="Z168" s="3">
        <f t="shared" si="534"/>
        <v>0</v>
      </c>
      <c r="AA168" s="3">
        <f t="shared" si="534"/>
        <v>0</v>
      </c>
      <c r="AB168" s="3">
        <f t="shared" si="534"/>
        <v>0</v>
      </c>
      <c r="AC168" s="3">
        <f t="shared" si="534"/>
        <v>0</v>
      </c>
      <c r="AD168" s="110">
        <f t="shared" si="534"/>
        <v>0</v>
      </c>
      <c r="AE168" s="87">
        <f t="shared" si="516"/>
        <v>5448.3551025390625</v>
      </c>
      <c r="AG168" s="528"/>
      <c r="AH168" s="230" t="s">
        <v>58</v>
      </c>
      <c r="AI168" s="3">
        <f t="shared" ref="AI168:AT168" si="535">AI24+AI40+AI56+AI72+AI88+AI136+AI152</f>
        <v>0</v>
      </c>
      <c r="AJ168" s="3">
        <f t="shared" si="535"/>
        <v>0</v>
      </c>
      <c r="AK168" s="3">
        <f t="shared" si="535"/>
        <v>0</v>
      </c>
      <c r="AL168" s="3">
        <f t="shared" si="535"/>
        <v>0</v>
      </c>
      <c r="AM168" s="3">
        <f t="shared" si="535"/>
        <v>0</v>
      </c>
      <c r="AN168" s="3">
        <f t="shared" si="535"/>
        <v>0</v>
      </c>
      <c r="AO168" s="3">
        <f t="shared" si="535"/>
        <v>0</v>
      </c>
      <c r="AP168" s="3">
        <f t="shared" si="535"/>
        <v>0</v>
      </c>
      <c r="AQ168" s="3">
        <f t="shared" si="535"/>
        <v>0</v>
      </c>
      <c r="AR168" s="3">
        <f t="shared" si="535"/>
        <v>0</v>
      </c>
      <c r="AS168" s="3">
        <f t="shared" si="535"/>
        <v>0</v>
      </c>
      <c r="AT168" s="110">
        <f t="shared" si="535"/>
        <v>0</v>
      </c>
      <c r="AU168" s="87">
        <f t="shared" si="518"/>
        <v>0</v>
      </c>
      <c r="AW168" s="528"/>
      <c r="AX168" s="230" t="s">
        <v>58</v>
      </c>
      <c r="AY168" s="3">
        <f t="shared" ref="AY168:BJ168" si="536">AY24+AY40+AY56+AY72+AY88+AY136+AY152</f>
        <v>0</v>
      </c>
      <c r="AZ168" s="3">
        <f t="shared" si="536"/>
        <v>0</v>
      </c>
      <c r="BA168" s="3">
        <f t="shared" si="536"/>
        <v>0</v>
      </c>
      <c r="BB168" s="3">
        <f t="shared" si="536"/>
        <v>0</v>
      </c>
      <c r="BC168" s="3">
        <f t="shared" si="536"/>
        <v>0</v>
      </c>
      <c r="BD168" s="3">
        <f t="shared" si="536"/>
        <v>0</v>
      </c>
      <c r="BE168" s="3">
        <f t="shared" si="536"/>
        <v>0</v>
      </c>
      <c r="BF168" s="3">
        <f t="shared" si="536"/>
        <v>0</v>
      </c>
      <c r="BG168" s="3">
        <f t="shared" si="536"/>
        <v>0</v>
      </c>
      <c r="BH168" s="3">
        <f t="shared" si="536"/>
        <v>0</v>
      </c>
      <c r="BI168" s="3">
        <f t="shared" si="536"/>
        <v>0</v>
      </c>
      <c r="BJ168" s="110">
        <f t="shared" si="536"/>
        <v>0</v>
      </c>
      <c r="BK168" s="87">
        <f t="shared" si="520"/>
        <v>0</v>
      </c>
    </row>
    <row r="169" spans="1:64" ht="15" customHeight="1" x14ac:dyDescent="0.3">
      <c r="A169" s="528"/>
      <c r="B169" s="230" t="s">
        <v>57</v>
      </c>
      <c r="C169" s="3">
        <f t="shared" ref="C169:N169" si="537">C25+C41+C57+C73+C89+C137+C153</f>
        <v>0</v>
      </c>
      <c r="D169" s="3">
        <f t="shared" si="537"/>
        <v>0</v>
      </c>
      <c r="E169" s="3">
        <f t="shared" si="537"/>
        <v>0</v>
      </c>
      <c r="F169" s="3">
        <f t="shared" si="537"/>
        <v>0</v>
      </c>
      <c r="G169" s="3">
        <f t="shared" si="537"/>
        <v>0</v>
      </c>
      <c r="H169" s="3">
        <f t="shared" si="537"/>
        <v>0</v>
      </c>
      <c r="I169" s="3">
        <f t="shared" si="537"/>
        <v>0</v>
      </c>
      <c r="J169" s="3">
        <f t="shared" si="537"/>
        <v>0</v>
      </c>
      <c r="K169" s="3">
        <f t="shared" si="537"/>
        <v>0</v>
      </c>
      <c r="L169" s="3">
        <f t="shared" si="537"/>
        <v>0</v>
      </c>
      <c r="M169" s="3">
        <f t="shared" si="537"/>
        <v>0</v>
      </c>
      <c r="N169" s="110">
        <f t="shared" si="537"/>
        <v>2454.7697448730469</v>
      </c>
      <c r="O169" s="87">
        <f t="shared" si="514"/>
        <v>2454.7697448730469</v>
      </c>
      <c r="Q169" s="528"/>
      <c r="R169" s="230" t="s">
        <v>57</v>
      </c>
      <c r="S169" s="3">
        <f t="shared" ref="S169:AD169" si="538">S25+S41+S57+S73+S89+S137+S153</f>
        <v>0</v>
      </c>
      <c r="T169" s="3">
        <f t="shared" si="538"/>
        <v>0</v>
      </c>
      <c r="U169" s="3">
        <f t="shared" si="538"/>
        <v>0</v>
      </c>
      <c r="V169" s="3">
        <f t="shared" si="538"/>
        <v>0</v>
      </c>
      <c r="W169" s="3">
        <f t="shared" si="538"/>
        <v>0</v>
      </c>
      <c r="X169" s="3">
        <f t="shared" si="538"/>
        <v>0</v>
      </c>
      <c r="Y169" s="3">
        <f t="shared" si="538"/>
        <v>0</v>
      </c>
      <c r="Z169" s="3">
        <f t="shared" si="538"/>
        <v>0</v>
      </c>
      <c r="AA169" s="3">
        <f t="shared" si="538"/>
        <v>0</v>
      </c>
      <c r="AB169" s="3">
        <f t="shared" si="538"/>
        <v>0</v>
      </c>
      <c r="AC169" s="3">
        <f t="shared" si="538"/>
        <v>0</v>
      </c>
      <c r="AD169" s="110">
        <f t="shared" si="538"/>
        <v>47944.426086425781</v>
      </c>
      <c r="AE169" s="87">
        <f t="shared" si="516"/>
        <v>47944.426086425781</v>
      </c>
      <c r="AG169" s="528"/>
      <c r="AH169" s="230" t="s">
        <v>57</v>
      </c>
      <c r="AI169" s="3">
        <f t="shared" ref="AI169:AT169" si="539">AI25+AI41+AI57+AI73+AI89+AI137+AI153</f>
        <v>0</v>
      </c>
      <c r="AJ169" s="3">
        <f t="shared" si="539"/>
        <v>0</v>
      </c>
      <c r="AK169" s="3">
        <f t="shared" si="539"/>
        <v>0</v>
      </c>
      <c r="AL169" s="3">
        <f t="shared" si="539"/>
        <v>0</v>
      </c>
      <c r="AM169" s="3">
        <f t="shared" si="539"/>
        <v>0</v>
      </c>
      <c r="AN169" s="3">
        <f t="shared" si="539"/>
        <v>0</v>
      </c>
      <c r="AO169" s="3">
        <f t="shared" si="539"/>
        <v>0</v>
      </c>
      <c r="AP169" s="3">
        <f t="shared" si="539"/>
        <v>0</v>
      </c>
      <c r="AQ169" s="3">
        <f t="shared" si="539"/>
        <v>0</v>
      </c>
      <c r="AR169" s="3">
        <f t="shared" si="539"/>
        <v>0</v>
      </c>
      <c r="AS169" s="3">
        <f t="shared" si="539"/>
        <v>0</v>
      </c>
      <c r="AT169" s="110">
        <f t="shared" si="539"/>
        <v>0</v>
      </c>
      <c r="AU169" s="87">
        <f t="shared" si="518"/>
        <v>0</v>
      </c>
      <c r="AW169" s="528"/>
      <c r="AX169" s="230" t="s">
        <v>57</v>
      </c>
      <c r="AY169" s="3">
        <f t="shared" ref="AY169:BJ169" si="540">AY25+AY41+AY57+AY73+AY89+AY137+AY153</f>
        <v>0</v>
      </c>
      <c r="AZ169" s="3">
        <f t="shared" si="540"/>
        <v>0</v>
      </c>
      <c r="BA169" s="3">
        <f t="shared" si="540"/>
        <v>0</v>
      </c>
      <c r="BB169" s="3">
        <f t="shared" si="540"/>
        <v>0</v>
      </c>
      <c r="BC169" s="3">
        <f t="shared" si="540"/>
        <v>0</v>
      </c>
      <c r="BD169" s="3">
        <f t="shared" si="540"/>
        <v>0</v>
      </c>
      <c r="BE169" s="3">
        <f t="shared" si="540"/>
        <v>0</v>
      </c>
      <c r="BF169" s="3">
        <f t="shared" si="540"/>
        <v>0</v>
      </c>
      <c r="BG169" s="3">
        <f t="shared" si="540"/>
        <v>0</v>
      </c>
      <c r="BH169" s="3">
        <f t="shared" si="540"/>
        <v>0</v>
      </c>
      <c r="BI169" s="3">
        <f t="shared" si="540"/>
        <v>0</v>
      </c>
      <c r="BJ169" s="110">
        <f t="shared" si="540"/>
        <v>0</v>
      </c>
      <c r="BK169" s="87">
        <f t="shared" si="520"/>
        <v>0</v>
      </c>
    </row>
    <row r="170" spans="1:64" x14ac:dyDescent="0.3">
      <c r="A170" s="528"/>
      <c r="B170" s="230" t="s">
        <v>56</v>
      </c>
      <c r="C170" s="3">
        <f t="shared" ref="C170:N170" si="541">C26+C42+C58+C74+C90+C138+C154</f>
        <v>0</v>
      </c>
      <c r="D170" s="3">
        <f t="shared" si="541"/>
        <v>0</v>
      </c>
      <c r="E170" s="3">
        <f t="shared" si="541"/>
        <v>0</v>
      </c>
      <c r="F170" s="3">
        <f t="shared" si="541"/>
        <v>12220.004566986148</v>
      </c>
      <c r="G170" s="3">
        <f t="shared" si="541"/>
        <v>0</v>
      </c>
      <c r="H170" s="3">
        <f t="shared" si="541"/>
        <v>0</v>
      </c>
      <c r="I170" s="3">
        <f t="shared" si="541"/>
        <v>0</v>
      </c>
      <c r="J170" s="3">
        <f t="shared" si="541"/>
        <v>0</v>
      </c>
      <c r="K170" s="3">
        <f t="shared" si="541"/>
        <v>6789.5877672971947</v>
      </c>
      <c r="L170" s="3">
        <f t="shared" si="541"/>
        <v>57725.205239278694</v>
      </c>
      <c r="M170" s="3">
        <f t="shared" si="541"/>
        <v>430837.26046026126</v>
      </c>
      <c r="N170" s="110">
        <f t="shared" si="541"/>
        <v>435859.27786199423</v>
      </c>
      <c r="O170" s="87">
        <f t="shared" si="514"/>
        <v>943431.33589581749</v>
      </c>
      <c r="Q170" s="528"/>
      <c r="R170" s="230" t="s">
        <v>56</v>
      </c>
      <c r="S170" s="3">
        <f t="shared" ref="S170:AD170" si="542">S26+S42+S58+S74+S90+S138+S154</f>
        <v>0</v>
      </c>
      <c r="T170" s="3">
        <f t="shared" si="542"/>
        <v>0</v>
      </c>
      <c r="U170" s="3">
        <f t="shared" si="542"/>
        <v>150210.304</v>
      </c>
      <c r="V170" s="3">
        <f t="shared" si="542"/>
        <v>445668.48271537328</v>
      </c>
      <c r="W170" s="3">
        <f t="shared" si="542"/>
        <v>677564.10673892114</v>
      </c>
      <c r="X170" s="3">
        <f t="shared" si="542"/>
        <v>407910.31720260193</v>
      </c>
      <c r="Y170" s="3">
        <f t="shared" si="542"/>
        <v>314259.9123071006</v>
      </c>
      <c r="Z170" s="3">
        <f t="shared" si="542"/>
        <v>298137.85757379595</v>
      </c>
      <c r="AA170" s="3">
        <f t="shared" si="542"/>
        <v>67690.669584534553</v>
      </c>
      <c r="AB170" s="3">
        <f t="shared" si="542"/>
        <v>2221432.4131082338</v>
      </c>
      <c r="AC170" s="3">
        <f t="shared" si="542"/>
        <v>1143881.8887439964</v>
      </c>
      <c r="AD170" s="110">
        <f t="shared" si="542"/>
        <v>3603983.232453377</v>
      </c>
      <c r="AE170" s="87">
        <f t="shared" si="516"/>
        <v>9330739.1844279356</v>
      </c>
      <c r="AG170" s="528"/>
      <c r="AH170" s="230" t="s">
        <v>56</v>
      </c>
      <c r="AI170" s="3">
        <f t="shared" ref="AI170:AT170" si="543">AI26+AI42+AI58+AI74+AI90+AI138+AI154</f>
        <v>0</v>
      </c>
      <c r="AJ170" s="3">
        <f t="shared" si="543"/>
        <v>0</v>
      </c>
      <c r="AK170" s="3">
        <f t="shared" si="543"/>
        <v>0</v>
      </c>
      <c r="AL170" s="3">
        <f t="shared" si="543"/>
        <v>0</v>
      </c>
      <c r="AM170" s="3">
        <f t="shared" si="543"/>
        <v>248836.20619104279</v>
      </c>
      <c r="AN170" s="3">
        <f t="shared" si="543"/>
        <v>0</v>
      </c>
      <c r="AO170" s="3">
        <f t="shared" si="543"/>
        <v>0</v>
      </c>
      <c r="AP170" s="3">
        <f t="shared" si="543"/>
        <v>205977.53038384736</v>
      </c>
      <c r="AQ170" s="3">
        <f t="shared" si="543"/>
        <v>1914653.0824597105</v>
      </c>
      <c r="AR170" s="3">
        <f t="shared" si="543"/>
        <v>657162.1251026541</v>
      </c>
      <c r="AS170" s="3">
        <f t="shared" si="543"/>
        <v>0</v>
      </c>
      <c r="AT170" s="110">
        <f t="shared" si="543"/>
        <v>670519.25913796644</v>
      </c>
      <c r="AU170" s="87">
        <f t="shared" si="518"/>
        <v>3697148.2032752214</v>
      </c>
      <c r="AW170" s="528"/>
      <c r="AX170" s="230" t="s">
        <v>56</v>
      </c>
      <c r="AY170" s="3">
        <f t="shared" ref="AY170:BJ170" si="544">AY26+AY42+AY58+AY74+AY90+AY138+AY154</f>
        <v>0</v>
      </c>
      <c r="AZ170" s="3">
        <f t="shared" si="544"/>
        <v>0</v>
      </c>
      <c r="BA170" s="3">
        <f t="shared" si="544"/>
        <v>0</v>
      </c>
      <c r="BB170" s="3">
        <f t="shared" si="544"/>
        <v>0</v>
      </c>
      <c r="BC170" s="3">
        <f t="shared" si="544"/>
        <v>0</v>
      </c>
      <c r="BD170" s="3">
        <f t="shared" si="544"/>
        <v>0</v>
      </c>
      <c r="BE170" s="3">
        <f t="shared" si="544"/>
        <v>0</v>
      </c>
      <c r="BF170" s="3">
        <f t="shared" si="544"/>
        <v>0</v>
      </c>
      <c r="BG170" s="3">
        <f t="shared" si="544"/>
        <v>0</v>
      </c>
      <c r="BH170" s="3">
        <f t="shared" si="544"/>
        <v>0</v>
      </c>
      <c r="BI170" s="3">
        <f t="shared" si="544"/>
        <v>0</v>
      </c>
      <c r="BJ170" s="110">
        <f t="shared" si="544"/>
        <v>358689.76404852583</v>
      </c>
      <c r="BK170" s="87">
        <f t="shared" si="520"/>
        <v>358689.76404852583</v>
      </c>
    </row>
    <row r="171" spans="1:64" x14ac:dyDescent="0.3">
      <c r="A171" s="528"/>
      <c r="B171" s="230" t="s">
        <v>55</v>
      </c>
      <c r="C171" s="3">
        <f t="shared" ref="C171:N171" si="545">C27+C43+C59+C75+C91+C139+C155</f>
        <v>0</v>
      </c>
      <c r="D171" s="3">
        <f t="shared" si="545"/>
        <v>502672.02844948007</v>
      </c>
      <c r="E171" s="3">
        <f t="shared" si="545"/>
        <v>1430151.2915318105</v>
      </c>
      <c r="F171" s="3">
        <f t="shared" si="545"/>
        <v>877124.8834514526</v>
      </c>
      <c r="G171" s="3">
        <f t="shared" si="545"/>
        <v>861468.57736816141</v>
      </c>
      <c r="H171" s="3">
        <f t="shared" si="545"/>
        <v>1654460.8027633636</v>
      </c>
      <c r="I171" s="3">
        <f t="shared" si="545"/>
        <v>513950.8379217817</v>
      </c>
      <c r="J171" s="3">
        <f t="shared" si="545"/>
        <v>578869.93149350968</v>
      </c>
      <c r="K171" s="3">
        <f t="shared" si="545"/>
        <v>1402382.799776922</v>
      </c>
      <c r="L171" s="3">
        <f t="shared" si="545"/>
        <v>1419612.7580161097</v>
      </c>
      <c r="M171" s="3">
        <f t="shared" si="545"/>
        <v>2072308.9756956277</v>
      </c>
      <c r="N171" s="110">
        <f t="shared" si="545"/>
        <v>5471817.6730538951</v>
      </c>
      <c r="O171" s="87">
        <f t="shared" si="514"/>
        <v>16784820.559522111</v>
      </c>
      <c r="Q171" s="528"/>
      <c r="R171" s="230" t="s">
        <v>55</v>
      </c>
      <c r="S171" s="3">
        <f t="shared" ref="S171:AD171" si="546">S27+S43+S59+S75+S91+S139+S155</f>
        <v>0</v>
      </c>
      <c r="T171" s="3">
        <f t="shared" si="546"/>
        <v>194653.65526896008</v>
      </c>
      <c r="U171" s="3">
        <f t="shared" si="546"/>
        <v>2273551.5381429261</v>
      </c>
      <c r="V171" s="3">
        <f t="shared" si="546"/>
        <v>2420691.1892808494</v>
      </c>
      <c r="W171" s="3">
        <f t="shared" si="546"/>
        <v>4546881.5931009296</v>
      </c>
      <c r="X171" s="3">
        <f t="shared" si="546"/>
        <v>1625843.6296764684</v>
      </c>
      <c r="Y171" s="3">
        <f t="shared" si="546"/>
        <v>2035632.9476286436</v>
      </c>
      <c r="Z171" s="3">
        <f t="shared" si="546"/>
        <v>1506002.8791478095</v>
      </c>
      <c r="AA171" s="3">
        <f t="shared" si="546"/>
        <v>2053972.0473323553</v>
      </c>
      <c r="AB171" s="3">
        <f t="shared" si="546"/>
        <v>3541847.9236080032</v>
      </c>
      <c r="AC171" s="3">
        <f t="shared" si="546"/>
        <v>2505020.5073779779</v>
      </c>
      <c r="AD171" s="110">
        <f t="shared" si="546"/>
        <v>8786141.0371309593</v>
      </c>
      <c r="AE171" s="87">
        <f t="shared" si="516"/>
        <v>31490238.947695885</v>
      </c>
      <c r="AG171" s="528"/>
      <c r="AH171" s="230" t="s">
        <v>55</v>
      </c>
      <c r="AI171" s="3">
        <f t="shared" ref="AI171:AT171" si="547">AI27+AI43+AI59+AI75+AI91+AI139+AI155</f>
        <v>0</v>
      </c>
      <c r="AJ171" s="3">
        <f t="shared" si="547"/>
        <v>33187.937813012104</v>
      </c>
      <c r="AK171" s="3">
        <f t="shared" si="547"/>
        <v>33948.029575342953</v>
      </c>
      <c r="AL171" s="3">
        <f t="shared" si="547"/>
        <v>326126.14222656004</v>
      </c>
      <c r="AM171" s="3">
        <f t="shared" si="547"/>
        <v>535400.8582720001</v>
      </c>
      <c r="AN171" s="3">
        <f t="shared" si="547"/>
        <v>359243.39431660448</v>
      </c>
      <c r="AO171" s="3">
        <f t="shared" si="547"/>
        <v>125552.20392840001</v>
      </c>
      <c r="AP171" s="3">
        <f t="shared" si="547"/>
        <v>666832.17036873417</v>
      </c>
      <c r="AQ171" s="3">
        <f t="shared" si="547"/>
        <v>39611.944257600007</v>
      </c>
      <c r="AR171" s="3">
        <f t="shared" si="547"/>
        <v>592661.9972855564</v>
      </c>
      <c r="AS171" s="3">
        <f t="shared" si="547"/>
        <v>39738.418819200007</v>
      </c>
      <c r="AT171" s="110">
        <f t="shared" si="547"/>
        <v>5300072.1565770721</v>
      </c>
      <c r="AU171" s="87">
        <f t="shared" si="518"/>
        <v>8052375.2534400821</v>
      </c>
      <c r="AW171" s="528"/>
      <c r="AX171" s="230" t="s">
        <v>55</v>
      </c>
      <c r="AY171" s="3">
        <f t="shared" ref="AY171:BJ171" si="548">AY27+AY43+AY59+AY75+AY91+AY139+AY155</f>
        <v>0</v>
      </c>
      <c r="AZ171" s="3">
        <f t="shared" si="548"/>
        <v>0</v>
      </c>
      <c r="BA171" s="3">
        <f t="shared" si="548"/>
        <v>109507.29988320002</v>
      </c>
      <c r="BB171" s="3">
        <f t="shared" si="548"/>
        <v>0</v>
      </c>
      <c r="BC171" s="3">
        <f t="shared" si="548"/>
        <v>48621.889440000006</v>
      </c>
      <c r="BD171" s="3">
        <f t="shared" si="548"/>
        <v>0</v>
      </c>
      <c r="BE171" s="3">
        <f t="shared" si="548"/>
        <v>8605.6932652878677</v>
      </c>
      <c r="BF171" s="3">
        <f t="shared" si="548"/>
        <v>185310.98496291242</v>
      </c>
      <c r="BG171" s="3">
        <f t="shared" si="548"/>
        <v>237756.11574209612</v>
      </c>
      <c r="BH171" s="3">
        <f t="shared" si="548"/>
        <v>28928.297412000007</v>
      </c>
      <c r="BI171" s="3">
        <f t="shared" si="548"/>
        <v>0</v>
      </c>
      <c r="BJ171" s="110">
        <f t="shared" si="548"/>
        <v>1219192.8086064388</v>
      </c>
      <c r="BK171" s="87">
        <f t="shared" si="520"/>
        <v>1837923.0893119352</v>
      </c>
    </row>
    <row r="172" spans="1:64" x14ac:dyDescent="0.3">
      <c r="A172" s="528"/>
      <c r="B172" s="230" t="s">
        <v>54</v>
      </c>
      <c r="C172" s="3">
        <f t="shared" ref="C172:N172" si="549">C28+C44+C60+C76+C92+C140+C156</f>
        <v>0</v>
      </c>
      <c r="D172" s="3">
        <f t="shared" si="549"/>
        <v>0</v>
      </c>
      <c r="E172" s="3">
        <f t="shared" si="549"/>
        <v>2616.7837279378032</v>
      </c>
      <c r="F172" s="3">
        <f t="shared" si="549"/>
        <v>7580.6169911722936</v>
      </c>
      <c r="G172" s="3">
        <f t="shared" si="549"/>
        <v>0</v>
      </c>
      <c r="H172" s="3">
        <f t="shared" si="549"/>
        <v>0</v>
      </c>
      <c r="I172" s="3">
        <f t="shared" si="549"/>
        <v>4739.8688067171161</v>
      </c>
      <c r="J172" s="3">
        <f t="shared" si="549"/>
        <v>0</v>
      </c>
      <c r="K172" s="3">
        <f t="shared" si="549"/>
        <v>0</v>
      </c>
      <c r="L172" s="3">
        <f t="shared" si="549"/>
        <v>0</v>
      </c>
      <c r="M172" s="3">
        <f t="shared" si="549"/>
        <v>0</v>
      </c>
      <c r="N172" s="110">
        <f t="shared" si="549"/>
        <v>1300.6981034405478</v>
      </c>
      <c r="O172" s="87">
        <f t="shared" si="514"/>
        <v>16237.967629267761</v>
      </c>
      <c r="Q172" s="528"/>
      <c r="R172" s="230" t="s">
        <v>54</v>
      </c>
      <c r="S172" s="3">
        <f t="shared" ref="S172:AD172" si="550">S28+S44+S60+S76+S92+S140+S156</f>
        <v>0</v>
      </c>
      <c r="T172" s="3">
        <f t="shared" si="550"/>
        <v>0</v>
      </c>
      <c r="U172" s="3">
        <f t="shared" si="550"/>
        <v>107437.02628558796</v>
      </c>
      <c r="V172" s="3">
        <f t="shared" si="550"/>
        <v>0</v>
      </c>
      <c r="W172" s="3">
        <f t="shared" si="550"/>
        <v>0</v>
      </c>
      <c r="X172" s="3">
        <f t="shared" si="550"/>
        <v>0</v>
      </c>
      <c r="Y172" s="3">
        <f t="shared" si="550"/>
        <v>36338.994184831223</v>
      </c>
      <c r="Z172" s="3">
        <f t="shared" si="550"/>
        <v>0</v>
      </c>
      <c r="AA172" s="3">
        <f t="shared" si="550"/>
        <v>0</v>
      </c>
      <c r="AB172" s="3">
        <f t="shared" si="550"/>
        <v>6319.8250756228208</v>
      </c>
      <c r="AC172" s="3">
        <f t="shared" si="550"/>
        <v>0</v>
      </c>
      <c r="AD172" s="110">
        <f t="shared" si="550"/>
        <v>0</v>
      </c>
      <c r="AE172" s="87">
        <f t="shared" si="516"/>
        <v>150095.84554604199</v>
      </c>
      <c r="AG172" s="528"/>
      <c r="AH172" s="230" t="s">
        <v>54</v>
      </c>
      <c r="AI172" s="3">
        <f t="shared" ref="AI172:AT172" si="551">AI28+AI44+AI60+AI76+AI92+AI140+AI156</f>
        <v>0</v>
      </c>
      <c r="AJ172" s="3">
        <f t="shared" si="551"/>
        <v>90471.382627063067</v>
      </c>
      <c r="AK172" s="3">
        <f t="shared" si="551"/>
        <v>0</v>
      </c>
      <c r="AL172" s="3">
        <f t="shared" si="551"/>
        <v>0</v>
      </c>
      <c r="AM172" s="3">
        <f t="shared" si="551"/>
        <v>0</v>
      </c>
      <c r="AN172" s="3">
        <f t="shared" si="551"/>
        <v>0</v>
      </c>
      <c r="AO172" s="3">
        <f t="shared" si="551"/>
        <v>0</v>
      </c>
      <c r="AP172" s="3">
        <f t="shared" si="551"/>
        <v>0</v>
      </c>
      <c r="AQ172" s="3">
        <f t="shared" si="551"/>
        <v>0</v>
      </c>
      <c r="AR172" s="3">
        <f t="shared" si="551"/>
        <v>0</v>
      </c>
      <c r="AS172" s="3">
        <f t="shared" si="551"/>
        <v>0</v>
      </c>
      <c r="AT172" s="110">
        <f t="shared" si="551"/>
        <v>0</v>
      </c>
      <c r="AU172" s="87">
        <f t="shared" si="518"/>
        <v>90471.382627063067</v>
      </c>
      <c r="AW172" s="528"/>
      <c r="AX172" s="230" t="s">
        <v>54</v>
      </c>
      <c r="AY172" s="3">
        <f t="shared" ref="AY172:BJ172" si="552">AY28+AY44+AY60+AY76+AY92+AY140+AY156</f>
        <v>0</v>
      </c>
      <c r="AZ172" s="3">
        <f t="shared" si="552"/>
        <v>0</v>
      </c>
      <c r="BA172" s="3">
        <f t="shared" si="552"/>
        <v>0</v>
      </c>
      <c r="BB172" s="3">
        <f t="shared" si="552"/>
        <v>0</v>
      </c>
      <c r="BC172" s="3">
        <f t="shared" si="552"/>
        <v>0</v>
      </c>
      <c r="BD172" s="3">
        <f t="shared" si="552"/>
        <v>0</v>
      </c>
      <c r="BE172" s="3">
        <f t="shared" si="552"/>
        <v>0</v>
      </c>
      <c r="BF172" s="3">
        <f t="shared" si="552"/>
        <v>0</v>
      </c>
      <c r="BG172" s="3">
        <f t="shared" si="552"/>
        <v>0</v>
      </c>
      <c r="BH172" s="3">
        <f t="shared" si="552"/>
        <v>0</v>
      </c>
      <c r="BI172" s="3">
        <f t="shared" si="552"/>
        <v>0</v>
      </c>
      <c r="BJ172" s="110">
        <f t="shared" si="552"/>
        <v>0</v>
      </c>
      <c r="BK172" s="87">
        <f t="shared" si="520"/>
        <v>0</v>
      </c>
    </row>
    <row r="173" spans="1:64" x14ac:dyDescent="0.3">
      <c r="A173" s="528"/>
      <c r="B173" s="230" t="s">
        <v>53</v>
      </c>
      <c r="C173" s="3">
        <f t="shared" ref="C173:N173" si="553">C29+C45+C61+C77+C93+C141+C157</f>
        <v>0</v>
      </c>
      <c r="D173" s="3">
        <f t="shared" si="553"/>
        <v>0</v>
      </c>
      <c r="E173" s="3">
        <f t="shared" si="553"/>
        <v>0</v>
      </c>
      <c r="F173" s="3">
        <f t="shared" si="553"/>
        <v>0</v>
      </c>
      <c r="G173" s="3">
        <f t="shared" si="553"/>
        <v>0</v>
      </c>
      <c r="H173" s="3">
        <f t="shared" si="553"/>
        <v>0</v>
      </c>
      <c r="I173" s="3">
        <f t="shared" si="553"/>
        <v>0</v>
      </c>
      <c r="J173" s="3">
        <f t="shared" si="553"/>
        <v>0</v>
      </c>
      <c r="K173" s="3">
        <f t="shared" si="553"/>
        <v>0</v>
      </c>
      <c r="L173" s="3">
        <f t="shared" si="553"/>
        <v>0</v>
      </c>
      <c r="M173" s="3">
        <f t="shared" si="553"/>
        <v>0</v>
      </c>
      <c r="N173" s="110">
        <f t="shared" si="553"/>
        <v>0</v>
      </c>
      <c r="O173" s="87">
        <f t="shared" si="514"/>
        <v>0</v>
      </c>
      <c r="Q173" s="528"/>
      <c r="R173" s="230" t="s">
        <v>53</v>
      </c>
      <c r="S173" s="3">
        <f t="shared" ref="S173:AD173" si="554">S29+S45+S61+S77+S93+S141+S157</f>
        <v>0</v>
      </c>
      <c r="T173" s="3">
        <f t="shared" si="554"/>
        <v>0</v>
      </c>
      <c r="U173" s="3">
        <f t="shared" si="554"/>
        <v>0</v>
      </c>
      <c r="V173" s="3">
        <f t="shared" si="554"/>
        <v>0</v>
      </c>
      <c r="W173" s="3">
        <f t="shared" si="554"/>
        <v>3372034.128</v>
      </c>
      <c r="X173" s="3">
        <f t="shared" si="554"/>
        <v>0</v>
      </c>
      <c r="Y173" s="3">
        <f t="shared" si="554"/>
        <v>25162.256000000001</v>
      </c>
      <c r="Z173" s="3">
        <f t="shared" si="554"/>
        <v>0</v>
      </c>
      <c r="AA173" s="3">
        <f t="shared" si="554"/>
        <v>0</v>
      </c>
      <c r="AB173" s="3">
        <f t="shared" si="554"/>
        <v>67887.631999999998</v>
      </c>
      <c r="AC173" s="3">
        <f t="shared" si="554"/>
        <v>0</v>
      </c>
      <c r="AD173" s="110">
        <f t="shared" si="554"/>
        <v>0</v>
      </c>
      <c r="AE173" s="87">
        <f t="shared" si="516"/>
        <v>3465084.0160000003</v>
      </c>
      <c r="AG173" s="528"/>
      <c r="AH173" s="230" t="s">
        <v>53</v>
      </c>
      <c r="AI173" s="3">
        <f t="shared" ref="AI173:AT173" si="555">AI29+AI45+AI61+AI77+AI93+AI141+AI157</f>
        <v>0</v>
      </c>
      <c r="AJ173" s="3">
        <f t="shared" si="555"/>
        <v>0</v>
      </c>
      <c r="AK173" s="3">
        <f t="shared" si="555"/>
        <v>0</v>
      </c>
      <c r="AL173" s="3">
        <f t="shared" si="555"/>
        <v>0</v>
      </c>
      <c r="AM173" s="3">
        <f t="shared" si="555"/>
        <v>0</v>
      </c>
      <c r="AN173" s="3">
        <f t="shared" si="555"/>
        <v>0</v>
      </c>
      <c r="AO173" s="3">
        <f t="shared" si="555"/>
        <v>0</v>
      </c>
      <c r="AP173" s="3">
        <f t="shared" si="555"/>
        <v>0</v>
      </c>
      <c r="AQ173" s="3">
        <f t="shared" si="555"/>
        <v>0</v>
      </c>
      <c r="AR173" s="3">
        <f t="shared" si="555"/>
        <v>0</v>
      </c>
      <c r="AS173" s="3">
        <f t="shared" si="555"/>
        <v>0</v>
      </c>
      <c r="AT173" s="110">
        <f t="shared" si="555"/>
        <v>0</v>
      </c>
      <c r="AU173" s="87">
        <f t="shared" si="518"/>
        <v>0</v>
      </c>
      <c r="AW173" s="528"/>
      <c r="AX173" s="230" t="s">
        <v>53</v>
      </c>
      <c r="AY173" s="3">
        <f t="shared" ref="AY173:BJ173" si="556">AY29+AY45+AY61+AY77+AY93+AY141+AY157</f>
        <v>0</v>
      </c>
      <c r="AZ173" s="3">
        <f t="shared" si="556"/>
        <v>0</v>
      </c>
      <c r="BA173" s="3">
        <f t="shared" si="556"/>
        <v>0</v>
      </c>
      <c r="BB173" s="3">
        <f t="shared" si="556"/>
        <v>0</v>
      </c>
      <c r="BC173" s="3">
        <f t="shared" si="556"/>
        <v>0</v>
      </c>
      <c r="BD173" s="3">
        <f t="shared" si="556"/>
        <v>0</v>
      </c>
      <c r="BE173" s="3">
        <f t="shared" si="556"/>
        <v>0</v>
      </c>
      <c r="BF173" s="3">
        <f t="shared" si="556"/>
        <v>0</v>
      </c>
      <c r="BG173" s="3">
        <f t="shared" si="556"/>
        <v>0</v>
      </c>
      <c r="BH173" s="3">
        <f t="shared" si="556"/>
        <v>0</v>
      </c>
      <c r="BI173" s="3">
        <f t="shared" si="556"/>
        <v>0</v>
      </c>
      <c r="BJ173" s="110">
        <f t="shared" si="556"/>
        <v>436079.728</v>
      </c>
      <c r="BK173" s="87">
        <f t="shared" si="520"/>
        <v>436079.728</v>
      </c>
    </row>
    <row r="174" spans="1:64" x14ac:dyDescent="0.3">
      <c r="A174" s="528"/>
      <c r="B174" s="230" t="s">
        <v>52</v>
      </c>
      <c r="C174" s="3">
        <f t="shared" ref="C174:N174" si="557">C30+C46+C62+C78+C94+C142+C158</f>
        <v>0</v>
      </c>
      <c r="D174" s="3">
        <f t="shared" si="557"/>
        <v>0</v>
      </c>
      <c r="E174" s="3">
        <f t="shared" si="557"/>
        <v>0</v>
      </c>
      <c r="F174" s="3">
        <f t="shared" si="557"/>
        <v>0</v>
      </c>
      <c r="G174" s="3">
        <f t="shared" si="557"/>
        <v>0</v>
      </c>
      <c r="H174" s="3">
        <f t="shared" si="557"/>
        <v>0</v>
      </c>
      <c r="I174" s="3">
        <f t="shared" si="557"/>
        <v>0</v>
      </c>
      <c r="J174" s="3">
        <f t="shared" si="557"/>
        <v>0</v>
      </c>
      <c r="K174" s="3">
        <f t="shared" si="557"/>
        <v>0</v>
      </c>
      <c r="L174" s="3">
        <f t="shared" si="557"/>
        <v>0</v>
      </c>
      <c r="M174" s="3">
        <f t="shared" si="557"/>
        <v>0</v>
      </c>
      <c r="N174" s="110">
        <f t="shared" si="557"/>
        <v>0</v>
      </c>
      <c r="O174" s="87">
        <f t="shared" si="514"/>
        <v>0</v>
      </c>
      <c r="Q174" s="528"/>
      <c r="R174" s="230" t="s">
        <v>52</v>
      </c>
      <c r="S174" s="3">
        <f t="shared" ref="S174:AD174" si="558">S30+S46+S62+S78+S94+S142+S158</f>
        <v>0</v>
      </c>
      <c r="T174" s="3">
        <f t="shared" si="558"/>
        <v>0</v>
      </c>
      <c r="U174" s="3">
        <f t="shared" si="558"/>
        <v>0</v>
      </c>
      <c r="V174" s="3">
        <f t="shared" si="558"/>
        <v>0</v>
      </c>
      <c r="W174" s="3">
        <f t="shared" si="558"/>
        <v>0</v>
      </c>
      <c r="X174" s="3">
        <f t="shared" si="558"/>
        <v>0</v>
      </c>
      <c r="Y174" s="3">
        <f t="shared" si="558"/>
        <v>0</v>
      </c>
      <c r="Z174" s="3">
        <f t="shared" si="558"/>
        <v>284710.636</v>
      </c>
      <c r="AA174" s="3">
        <f t="shared" si="558"/>
        <v>815953.8600000001</v>
      </c>
      <c r="AB174" s="3">
        <f t="shared" si="558"/>
        <v>0</v>
      </c>
      <c r="AC174" s="3">
        <f t="shared" si="558"/>
        <v>0</v>
      </c>
      <c r="AD174" s="110">
        <f t="shared" si="558"/>
        <v>0</v>
      </c>
      <c r="AE174" s="87">
        <f t="shared" si="516"/>
        <v>1100664.496</v>
      </c>
      <c r="AG174" s="528"/>
      <c r="AH174" s="230" t="s">
        <v>52</v>
      </c>
      <c r="AI174" s="3">
        <f t="shared" ref="AI174:AT174" si="559">AI30+AI46+AI62+AI78+AI94+AI142+AI158</f>
        <v>0</v>
      </c>
      <c r="AJ174" s="3">
        <f t="shared" si="559"/>
        <v>0</v>
      </c>
      <c r="AK174" s="3">
        <f t="shared" si="559"/>
        <v>0</v>
      </c>
      <c r="AL174" s="3">
        <f t="shared" si="559"/>
        <v>0</v>
      </c>
      <c r="AM174" s="3">
        <f t="shared" si="559"/>
        <v>0</v>
      </c>
      <c r="AN174" s="3">
        <f t="shared" si="559"/>
        <v>0</v>
      </c>
      <c r="AO174" s="3">
        <f t="shared" si="559"/>
        <v>0</v>
      </c>
      <c r="AP174" s="3">
        <f t="shared" si="559"/>
        <v>0</v>
      </c>
      <c r="AQ174" s="3">
        <f t="shared" si="559"/>
        <v>36747.087999999996</v>
      </c>
      <c r="AR174" s="3">
        <f t="shared" si="559"/>
        <v>0</v>
      </c>
      <c r="AS174" s="3">
        <f t="shared" si="559"/>
        <v>264593.59999999998</v>
      </c>
      <c r="AT174" s="110">
        <f t="shared" si="559"/>
        <v>55432.86</v>
      </c>
      <c r="AU174" s="87">
        <f t="shared" si="518"/>
        <v>356773.54799999995</v>
      </c>
      <c r="AW174" s="528"/>
      <c r="AX174" s="230" t="s">
        <v>52</v>
      </c>
      <c r="AY174" s="3">
        <f t="shared" ref="AY174:BJ174" si="560">AY30+AY46+AY62+AY78+AY94+AY142+AY158</f>
        <v>0</v>
      </c>
      <c r="AZ174" s="3">
        <f t="shared" si="560"/>
        <v>0</v>
      </c>
      <c r="BA174" s="3">
        <f t="shared" si="560"/>
        <v>0</v>
      </c>
      <c r="BB174" s="3">
        <f t="shared" si="560"/>
        <v>0</v>
      </c>
      <c r="BC174" s="3">
        <f t="shared" si="560"/>
        <v>0</v>
      </c>
      <c r="BD174" s="3">
        <f t="shared" si="560"/>
        <v>0</v>
      </c>
      <c r="BE174" s="3">
        <f t="shared" si="560"/>
        <v>0</v>
      </c>
      <c r="BF174" s="3">
        <f t="shared" si="560"/>
        <v>0</v>
      </c>
      <c r="BG174" s="3">
        <f t="shared" si="560"/>
        <v>0</v>
      </c>
      <c r="BH174" s="3">
        <f t="shared" si="560"/>
        <v>0</v>
      </c>
      <c r="BI174" s="3">
        <f t="shared" si="560"/>
        <v>0</v>
      </c>
      <c r="BJ174" s="110">
        <f t="shared" si="560"/>
        <v>0</v>
      </c>
      <c r="BK174" s="87">
        <f t="shared" si="520"/>
        <v>0</v>
      </c>
    </row>
    <row r="175" spans="1:64" ht="15" customHeight="1" x14ac:dyDescent="0.3">
      <c r="A175" s="528"/>
      <c r="B175" s="230" t="s">
        <v>51</v>
      </c>
      <c r="C175" s="3">
        <f t="shared" ref="C175:N175" si="561">C31+C47+C63+C79+C95+C143+C159</f>
        <v>0</v>
      </c>
      <c r="D175" s="3">
        <f t="shared" si="561"/>
        <v>0</v>
      </c>
      <c r="E175" s="3">
        <f t="shared" si="561"/>
        <v>2403</v>
      </c>
      <c r="F175" s="3">
        <f t="shared" si="561"/>
        <v>0</v>
      </c>
      <c r="G175" s="3">
        <f t="shared" si="561"/>
        <v>1220</v>
      </c>
      <c r="H175" s="3">
        <f t="shared" si="561"/>
        <v>6377.5460000000003</v>
      </c>
      <c r="I175" s="3">
        <f t="shared" si="561"/>
        <v>0</v>
      </c>
      <c r="J175" s="3">
        <f t="shared" si="561"/>
        <v>0</v>
      </c>
      <c r="K175" s="3">
        <f t="shared" si="561"/>
        <v>58283.601999999999</v>
      </c>
      <c r="L175" s="3">
        <f t="shared" si="561"/>
        <v>211833</v>
      </c>
      <c r="M175" s="3">
        <f t="shared" si="561"/>
        <v>105776.644</v>
      </c>
      <c r="N175" s="110">
        <f t="shared" si="561"/>
        <v>50504.114000000001</v>
      </c>
      <c r="O175" s="87">
        <f t="shared" si="514"/>
        <v>436397.90600000002</v>
      </c>
      <c r="Q175" s="528"/>
      <c r="R175" s="230" t="s">
        <v>51</v>
      </c>
      <c r="S175" s="3">
        <f t="shared" ref="S175:AD175" si="562">S31+S47+S63+S79+S95+S143+S159</f>
        <v>0</v>
      </c>
      <c r="T175" s="3">
        <f t="shared" si="562"/>
        <v>0</v>
      </c>
      <c r="U175" s="3">
        <f t="shared" si="562"/>
        <v>52334.75</v>
      </c>
      <c r="V175" s="3">
        <f t="shared" si="562"/>
        <v>0</v>
      </c>
      <c r="W175" s="3">
        <f t="shared" si="562"/>
        <v>0</v>
      </c>
      <c r="X175" s="3">
        <f t="shared" si="562"/>
        <v>5150</v>
      </c>
      <c r="Y175" s="3">
        <f t="shared" si="562"/>
        <v>52778.095999999998</v>
      </c>
      <c r="Z175" s="3">
        <f t="shared" si="562"/>
        <v>0</v>
      </c>
      <c r="AA175" s="3">
        <f t="shared" si="562"/>
        <v>50103.723999999995</v>
      </c>
      <c r="AB175" s="3">
        <f t="shared" si="562"/>
        <v>41242</v>
      </c>
      <c r="AC175" s="3">
        <f t="shared" si="562"/>
        <v>58480.968000000001</v>
      </c>
      <c r="AD175" s="110">
        <f t="shared" si="562"/>
        <v>315971.42</v>
      </c>
      <c r="AE175" s="87">
        <f t="shared" si="516"/>
        <v>576060.95799999998</v>
      </c>
      <c r="AG175" s="528"/>
      <c r="AH175" s="230" t="s">
        <v>51</v>
      </c>
      <c r="AI175" s="3">
        <f t="shared" ref="AI175:AT175" si="563">AI31+AI47+AI63+AI79+AI95+AI143+AI159</f>
        <v>0</v>
      </c>
      <c r="AJ175" s="3">
        <f t="shared" si="563"/>
        <v>0</v>
      </c>
      <c r="AK175" s="3">
        <f t="shared" si="563"/>
        <v>0</v>
      </c>
      <c r="AL175" s="3">
        <f t="shared" si="563"/>
        <v>0</v>
      </c>
      <c r="AM175" s="3">
        <f t="shared" si="563"/>
        <v>0</v>
      </c>
      <c r="AN175" s="3">
        <f t="shared" si="563"/>
        <v>0</v>
      </c>
      <c r="AO175" s="3">
        <f t="shared" si="563"/>
        <v>0</v>
      </c>
      <c r="AP175" s="3">
        <f t="shared" si="563"/>
        <v>0</v>
      </c>
      <c r="AQ175" s="3">
        <f t="shared" si="563"/>
        <v>0</v>
      </c>
      <c r="AR175" s="3">
        <f t="shared" si="563"/>
        <v>0</v>
      </c>
      <c r="AS175" s="3">
        <f t="shared" si="563"/>
        <v>0</v>
      </c>
      <c r="AT175" s="110">
        <f t="shared" si="563"/>
        <v>0</v>
      </c>
      <c r="AU175" s="87">
        <f t="shared" si="518"/>
        <v>0</v>
      </c>
      <c r="AW175" s="528"/>
      <c r="AX175" s="230" t="s">
        <v>51</v>
      </c>
      <c r="AY175" s="3">
        <f t="shared" ref="AY175:BJ175" si="564">AY31+AY47+AY63+AY79+AY95+AY143+AY159</f>
        <v>0</v>
      </c>
      <c r="AZ175" s="3">
        <f t="shared" si="564"/>
        <v>0</v>
      </c>
      <c r="BA175" s="3">
        <f t="shared" si="564"/>
        <v>0</v>
      </c>
      <c r="BB175" s="3">
        <f t="shared" si="564"/>
        <v>0</v>
      </c>
      <c r="BC175" s="3">
        <f t="shared" si="564"/>
        <v>0</v>
      </c>
      <c r="BD175" s="3">
        <f t="shared" si="564"/>
        <v>0</v>
      </c>
      <c r="BE175" s="3">
        <f t="shared" si="564"/>
        <v>0</v>
      </c>
      <c r="BF175" s="3">
        <f t="shared" si="564"/>
        <v>0</v>
      </c>
      <c r="BG175" s="3">
        <f t="shared" si="564"/>
        <v>0</v>
      </c>
      <c r="BH175" s="3">
        <f t="shared" si="564"/>
        <v>0</v>
      </c>
      <c r="BI175" s="3">
        <f t="shared" si="564"/>
        <v>0</v>
      </c>
      <c r="BJ175" s="110">
        <f t="shared" si="564"/>
        <v>0</v>
      </c>
      <c r="BK175" s="87">
        <f t="shared" si="520"/>
        <v>0</v>
      </c>
    </row>
    <row r="176" spans="1:64" ht="15" thickBot="1" x14ac:dyDescent="0.35">
      <c r="A176" s="529"/>
      <c r="B176" s="230" t="s">
        <v>50</v>
      </c>
      <c r="C176" s="3">
        <f t="shared" ref="C176:N176" si="565">C32+C48+C64+C80+C96+C144+C160</f>
        <v>0</v>
      </c>
      <c r="D176" s="3">
        <f t="shared" si="565"/>
        <v>0</v>
      </c>
      <c r="E176" s="3">
        <f t="shared" si="565"/>
        <v>0</v>
      </c>
      <c r="F176" s="3">
        <f t="shared" si="565"/>
        <v>0</v>
      </c>
      <c r="G176" s="3">
        <f t="shared" si="565"/>
        <v>0</v>
      </c>
      <c r="H176" s="3">
        <f t="shared" si="565"/>
        <v>0</v>
      </c>
      <c r="I176" s="3">
        <f t="shared" si="565"/>
        <v>21156</v>
      </c>
      <c r="J176" s="3">
        <f t="shared" si="565"/>
        <v>0</v>
      </c>
      <c r="K176" s="3">
        <f t="shared" si="565"/>
        <v>0</v>
      </c>
      <c r="L176" s="3">
        <f t="shared" si="565"/>
        <v>0</v>
      </c>
      <c r="M176" s="3">
        <f t="shared" si="565"/>
        <v>0</v>
      </c>
      <c r="N176" s="110">
        <f t="shared" si="565"/>
        <v>0</v>
      </c>
      <c r="O176" s="87">
        <f t="shared" si="514"/>
        <v>21156</v>
      </c>
      <c r="P176" s="358" t="s">
        <v>162</v>
      </c>
      <c r="Q176" s="529"/>
      <c r="R176" s="230" t="s">
        <v>50</v>
      </c>
      <c r="S176" s="3">
        <f t="shared" ref="S176:AD176" si="566">S32+S48+S64+S80+S96+S144+S160</f>
        <v>0</v>
      </c>
      <c r="T176" s="3">
        <f t="shared" si="566"/>
        <v>0</v>
      </c>
      <c r="U176" s="3">
        <f t="shared" si="566"/>
        <v>0</v>
      </c>
      <c r="V176" s="3">
        <f t="shared" si="566"/>
        <v>0</v>
      </c>
      <c r="W176" s="3">
        <f t="shared" si="566"/>
        <v>0</v>
      </c>
      <c r="X176" s="3">
        <f t="shared" si="566"/>
        <v>0</v>
      </c>
      <c r="Y176" s="3">
        <f t="shared" si="566"/>
        <v>0</v>
      </c>
      <c r="Z176" s="3">
        <f t="shared" si="566"/>
        <v>0</v>
      </c>
      <c r="AA176" s="3">
        <f t="shared" si="566"/>
        <v>0</v>
      </c>
      <c r="AB176" s="3">
        <f t="shared" si="566"/>
        <v>0</v>
      </c>
      <c r="AC176" s="3">
        <f t="shared" si="566"/>
        <v>0</v>
      </c>
      <c r="AD176" s="110">
        <f t="shared" si="566"/>
        <v>0</v>
      </c>
      <c r="AE176" s="87">
        <f t="shared" si="516"/>
        <v>0</v>
      </c>
      <c r="AF176" s="358" t="s">
        <v>162</v>
      </c>
      <c r="AG176" s="529"/>
      <c r="AH176" s="230" t="s">
        <v>50</v>
      </c>
      <c r="AI176" s="3">
        <f t="shared" ref="AI176:AT176" si="567">AI32+AI48+AI64+AI80+AI96+AI144+AI160</f>
        <v>0</v>
      </c>
      <c r="AJ176" s="3">
        <f t="shared" si="567"/>
        <v>0</v>
      </c>
      <c r="AK176" s="3">
        <f t="shared" si="567"/>
        <v>0</v>
      </c>
      <c r="AL176" s="3">
        <f t="shared" si="567"/>
        <v>0</v>
      </c>
      <c r="AM176" s="3">
        <f t="shared" si="567"/>
        <v>0</v>
      </c>
      <c r="AN176" s="3">
        <f t="shared" si="567"/>
        <v>0</v>
      </c>
      <c r="AO176" s="3">
        <f t="shared" si="567"/>
        <v>0</v>
      </c>
      <c r="AP176" s="3">
        <f t="shared" si="567"/>
        <v>0</v>
      </c>
      <c r="AQ176" s="3">
        <f t="shared" si="567"/>
        <v>0</v>
      </c>
      <c r="AR176" s="3">
        <f t="shared" si="567"/>
        <v>0</v>
      </c>
      <c r="AS176" s="3">
        <f t="shared" si="567"/>
        <v>0</v>
      </c>
      <c r="AT176" s="110">
        <f t="shared" si="567"/>
        <v>0</v>
      </c>
      <c r="AU176" s="87">
        <f t="shared" si="518"/>
        <v>0</v>
      </c>
      <c r="AV176" s="358" t="s">
        <v>162</v>
      </c>
      <c r="AW176" s="529"/>
      <c r="AX176" s="230" t="s">
        <v>50</v>
      </c>
      <c r="AY176" s="3">
        <f t="shared" ref="AY176:BJ176" si="568">AY32+AY48+AY64+AY80+AY96+AY144+AY160</f>
        <v>0</v>
      </c>
      <c r="AZ176" s="3">
        <f t="shared" si="568"/>
        <v>0</v>
      </c>
      <c r="BA176" s="3">
        <f t="shared" si="568"/>
        <v>0</v>
      </c>
      <c r="BB176" s="3">
        <f t="shared" si="568"/>
        <v>0</v>
      </c>
      <c r="BC176" s="3">
        <f t="shared" si="568"/>
        <v>0</v>
      </c>
      <c r="BD176" s="3">
        <f t="shared" si="568"/>
        <v>0</v>
      </c>
      <c r="BE176" s="3">
        <f t="shared" si="568"/>
        <v>0</v>
      </c>
      <c r="BF176" s="3">
        <f t="shared" si="568"/>
        <v>0</v>
      </c>
      <c r="BG176" s="3">
        <f t="shared" si="568"/>
        <v>0</v>
      </c>
      <c r="BH176" s="3">
        <f t="shared" si="568"/>
        <v>0</v>
      </c>
      <c r="BI176" s="3">
        <f t="shared" si="568"/>
        <v>0</v>
      </c>
      <c r="BJ176" s="110">
        <f t="shared" si="568"/>
        <v>0</v>
      </c>
      <c r="BK176" s="87">
        <f t="shared" si="520"/>
        <v>0</v>
      </c>
      <c r="BL176" s="358" t="s">
        <v>162</v>
      </c>
    </row>
    <row r="177" spans="1:64" ht="15" thickBot="1" x14ac:dyDescent="0.35">
      <c r="B177" s="231" t="s">
        <v>43</v>
      </c>
      <c r="C177" s="223">
        <f>SUM(C164:C176)</f>
        <v>0</v>
      </c>
      <c r="D177" s="223">
        <f t="shared" ref="D177" si="569">SUM(D164:D176)</f>
        <v>505841.99280128721</v>
      </c>
      <c r="E177" s="223">
        <f t="shared" ref="E177" si="570">SUM(E164:E176)</f>
        <v>1439629.7065890033</v>
      </c>
      <c r="F177" s="223">
        <f t="shared" ref="F177" si="571">SUM(F164:F176)</f>
        <v>955407.91744216415</v>
      </c>
      <c r="G177" s="223">
        <f t="shared" ref="G177" si="572">SUM(G164:G176)</f>
        <v>912263.61160993355</v>
      </c>
      <c r="H177" s="223">
        <f t="shared" ref="H177" si="573">SUM(H164:H176)</f>
        <v>1680820.1329191418</v>
      </c>
      <c r="I177" s="223">
        <f t="shared" ref="I177" si="574">SUM(I164:I176)</f>
        <v>547284.98190347629</v>
      </c>
      <c r="J177" s="223">
        <f t="shared" ref="J177" si="575">SUM(J164:J176)</f>
        <v>596605.39542453573</v>
      </c>
      <c r="K177" s="223">
        <f t="shared" ref="K177" si="576">SUM(K164:K176)</f>
        <v>1602538.2230209056</v>
      </c>
      <c r="L177" s="223">
        <f t="shared" ref="L177" si="577">SUM(L164:L176)</f>
        <v>1702336.5690377979</v>
      </c>
      <c r="M177" s="223">
        <f t="shared" ref="M177" si="578">SUM(M164:M176)</f>
        <v>2733055.9960550349</v>
      </c>
      <c r="N177" s="462">
        <f t="shared" ref="N177" si="579">SUM(N164:N176)</f>
        <v>7454452.1772945179</v>
      </c>
      <c r="O177" s="90">
        <f t="shared" si="514"/>
        <v>20130236.704097796</v>
      </c>
      <c r="P177" s="357">
        <f>SUM(C20:N32,C36:N48,C52:N64,C68:N80,C84:N96,C132:N144,C148:N160)</f>
        <v>20130236.704097796</v>
      </c>
      <c r="Q177" s="91"/>
      <c r="R177" s="231" t="s">
        <v>43</v>
      </c>
      <c r="S177" s="223">
        <f>SUM(S164:S176)</f>
        <v>0</v>
      </c>
      <c r="T177" s="223">
        <f t="shared" ref="T177" si="580">SUM(T164:T176)</f>
        <v>264212.65526896005</v>
      </c>
      <c r="U177" s="223">
        <f t="shared" ref="U177" si="581">SUM(U164:U176)</f>
        <v>3138455.7396663958</v>
      </c>
      <c r="V177" s="223">
        <f t="shared" ref="V177" si="582">SUM(V164:V176)</f>
        <v>3414477.4345932971</v>
      </c>
      <c r="W177" s="223">
        <f t="shared" ref="W177" si="583">SUM(W164:W176)</f>
        <v>9462726.7747274917</v>
      </c>
      <c r="X177" s="223">
        <f t="shared" ref="X177" si="584">SUM(X164:X176)</f>
        <v>2483016.147742263</v>
      </c>
      <c r="Y177" s="223">
        <f t="shared" ref="Y177" si="585">SUM(Y164:Y176)</f>
        <v>2777714.3376544826</v>
      </c>
      <c r="Z177" s="223">
        <f t="shared" ref="Z177" si="586">SUM(Z164:Z176)</f>
        <v>2756067.2622254933</v>
      </c>
      <c r="AA177" s="223">
        <f t="shared" ref="AA177" si="587">SUM(AA164:AA176)</f>
        <v>3433436.8631973057</v>
      </c>
      <c r="AB177" s="223">
        <f t="shared" ref="AB177" si="588">SUM(AB164:AB176)</f>
        <v>6824625.3927764818</v>
      </c>
      <c r="AC177" s="223">
        <f t="shared" ref="AC177" si="589">SUM(AC164:AC176)</f>
        <v>4380842.0992036695</v>
      </c>
      <c r="AD177" s="462">
        <f t="shared" ref="AD177" si="590">SUM(AD164:AD176)</f>
        <v>15310926.817794265</v>
      </c>
      <c r="AE177" s="90">
        <f t="shared" si="516"/>
        <v>54246501.524850108</v>
      </c>
      <c r="AF177" s="357">
        <f>SUM(S20:AD32,S36:AD48,S52:AD64,S68:AD80,S84:AD96,S132:AD144,S148:AD160)</f>
        <v>54246501.5248501</v>
      </c>
      <c r="AG177" s="91"/>
      <c r="AH177" s="231" t="s">
        <v>43</v>
      </c>
      <c r="AI177" s="223">
        <f>SUM(AI164:AI176)</f>
        <v>0</v>
      </c>
      <c r="AJ177" s="223">
        <f t="shared" ref="AJ177" si="591">SUM(AJ164:AJ176)</f>
        <v>604155.87539517472</v>
      </c>
      <c r="AK177" s="223">
        <f t="shared" ref="AK177" si="592">SUM(AK164:AK176)</f>
        <v>136096.52194957243</v>
      </c>
      <c r="AL177" s="223">
        <f t="shared" ref="AL177" si="593">SUM(AL164:AL176)</f>
        <v>919753.14222656004</v>
      </c>
      <c r="AM177" s="223">
        <f t="shared" ref="AM177" si="594">SUM(AM164:AM176)</f>
        <v>1003542.2377760441</v>
      </c>
      <c r="AN177" s="223">
        <f t="shared" ref="AN177" si="595">SUM(AN164:AN176)</f>
        <v>359243.39431660448</v>
      </c>
      <c r="AO177" s="223">
        <f t="shared" ref="AO177" si="596">SUM(AO164:AO176)</f>
        <v>487977.17233950016</v>
      </c>
      <c r="AP177" s="223">
        <f t="shared" ref="AP177" si="597">SUM(AP164:AP176)</f>
        <v>945815.59123345464</v>
      </c>
      <c r="AQ177" s="223">
        <f t="shared" ref="AQ177" si="598">SUM(AQ164:AQ176)</f>
        <v>1997909.0464772594</v>
      </c>
      <c r="AR177" s="223">
        <f t="shared" ref="AR177" si="599">SUM(AR164:AR176)</f>
        <v>1252695.1646629833</v>
      </c>
      <c r="AS177" s="223">
        <f t="shared" ref="AS177" si="600">SUM(AS164:AS176)</f>
        <v>324618.74791933398</v>
      </c>
      <c r="AT177" s="462">
        <f t="shared" ref="AT177" si="601">SUM(AT164:AT176)</f>
        <v>8495207.8777316622</v>
      </c>
      <c r="AU177" s="90">
        <f t="shared" si="518"/>
        <v>16527014.772028148</v>
      </c>
      <c r="AV177" s="357">
        <f>SUM(AI20:AT32,AI36:AT48,AI52:AT64,AI68:AT80,AI84:AT96,AI132:AT144,AI148:AT160)</f>
        <v>16527014.772028152</v>
      </c>
      <c r="AW177" s="91"/>
      <c r="AX177" s="231" t="s">
        <v>43</v>
      </c>
      <c r="AY177" s="223">
        <f>SUM(AY164:AY176)</f>
        <v>0</v>
      </c>
      <c r="AZ177" s="223">
        <f t="shared" ref="AZ177" si="602">SUM(AZ164:AZ176)</f>
        <v>0</v>
      </c>
      <c r="BA177" s="223">
        <f t="shared" ref="BA177" si="603">SUM(BA164:BA176)</f>
        <v>109507.29988320002</v>
      </c>
      <c r="BB177" s="223">
        <f t="shared" ref="BB177" si="604">SUM(BB164:BB176)</f>
        <v>0</v>
      </c>
      <c r="BC177" s="223">
        <f t="shared" ref="BC177" si="605">SUM(BC164:BC176)</f>
        <v>48621.889440000006</v>
      </c>
      <c r="BD177" s="223">
        <f t="shared" ref="BD177" si="606">SUM(BD164:BD176)</f>
        <v>802283.76159813162</v>
      </c>
      <c r="BE177" s="223">
        <f t="shared" ref="BE177" si="607">SUM(BE164:BE176)</f>
        <v>8605.6932652878677</v>
      </c>
      <c r="BF177" s="223">
        <f t="shared" ref="BF177" si="608">SUM(BF164:BF176)</f>
        <v>185310.98496291242</v>
      </c>
      <c r="BG177" s="223">
        <f t="shared" ref="BG177" si="609">SUM(BG164:BG176)</f>
        <v>237756.11574209612</v>
      </c>
      <c r="BH177" s="223">
        <f t="shared" ref="BH177" si="610">SUM(BH164:BH176)</f>
        <v>28928.297412000007</v>
      </c>
      <c r="BI177" s="223">
        <f t="shared" ref="BI177" si="611">SUM(BI164:BI176)</f>
        <v>0</v>
      </c>
      <c r="BJ177" s="462">
        <f t="shared" ref="BJ177" si="612">SUM(BJ164:BJ176)</f>
        <v>3519977.372639833</v>
      </c>
      <c r="BK177" s="90">
        <f t="shared" si="520"/>
        <v>4940991.4149434613</v>
      </c>
      <c r="BL177" s="357">
        <f>SUM(AY20:BJ32,AY36:BJ48,AY52:BJ64,AY68:BJ80,AY84:BJ96,AY132:BJ144,AY148:BJ160)</f>
        <v>4940991.4149434613</v>
      </c>
    </row>
    <row r="178" spans="1:64" ht="15" thickBot="1" x14ac:dyDescent="0.35">
      <c r="Q178" s="91"/>
      <c r="AG178" s="91"/>
      <c r="AW178" s="91"/>
    </row>
    <row r="179" spans="1:64" ht="15" thickBot="1" x14ac:dyDescent="0.35">
      <c r="B179" s="218" t="s">
        <v>36</v>
      </c>
      <c r="C179" s="219">
        <f t="shared" ref="C179:N179" si="613">C$3</f>
        <v>44927</v>
      </c>
      <c r="D179" s="219">
        <f t="shared" si="613"/>
        <v>44958</v>
      </c>
      <c r="E179" s="219">
        <f t="shared" si="613"/>
        <v>44986</v>
      </c>
      <c r="F179" s="219">
        <f t="shared" si="613"/>
        <v>45017</v>
      </c>
      <c r="G179" s="219">
        <f t="shared" si="613"/>
        <v>45047</v>
      </c>
      <c r="H179" s="219">
        <f t="shared" si="613"/>
        <v>45078</v>
      </c>
      <c r="I179" s="219">
        <f t="shared" si="613"/>
        <v>45108</v>
      </c>
      <c r="J179" s="219">
        <f t="shared" si="613"/>
        <v>45139</v>
      </c>
      <c r="K179" s="219">
        <f t="shared" si="613"/>
        <v>45170</v>
      </c>
      <c r="L179" s="219">
        <f t="shared" si="613"/>
        <v>45200</v>
      </c>
      <c r="M179" s="219">
        <f t="shared" si="613"/>
        <v>45231</v>
      </c>
      <c r="N179" s="219" t="str">
        <f t="shared" si="613"/>
        <v>Dec-23 +</v>
      </c>
      <c r="O179" s="220" t="s">
        <v>34</v>
      </c>
      <c r="Q179" s="91"/>
      <c r="R179" s="218" t="s">
        <v>36</v>
      </c>
      <c r="S179" s="219">
        <f t="shared" ref="S179:AD179" si="614">S$3</f>
        <v>44927</v>
      </c>
      <c r="T179" s="219">
        <f t="shared" si="614"/>
        <v>44958</v>
      </c>
      <c r="U179" s="219">
        <f t="shared" si="614"/>
        <v>44986</v>
      </c>
      <c r="V179" s="219">
        <f t="shared" si="614"/>
        <v>45017</v>
      </c>
      <c r="W179" s="219">
        <f t="shared" si="614"/>
        <v>45047</v>
      </c>
      <c r="X179" s="219">
        <f t="shared" si="614"/>
        <v>45078</v>
      </c>
      <c r="Y179" s="219">
        <f t="shared" si="614"/>
        <v>45108</v>
      </c>
      <c r="Z179" s="219">
        <f t="shared" si="614"/>
        <v>45139</v>
      </c>
      <c r="AA179" s="219">
        <f t="shared" si="614"/>
        <v>45170</v>
      </c>
      <c r="AB179" s="219">
        <f t="shared" si="614"/>
        <v>45200</v>
      </c>
      <c r="AC179" s="219">
        <f t="shared" si="614"/>
        <v>45231</v>
      </c>
      <c r="AD179" s="219" t="str">
        <f t="shared" si="614"/>
        <v>Dec-23 +</v>
      </c>
      <c r="AE179" s="220" t="s">
        <v>34</v>
      </c>
      <c r="AG179" s="91"/>
      <c r="AH179" s="218" t="s">
        <v>36</v>
      </c>
      <c r="AI179" s="219">
        <f t="shared" ref="AI179:AT179" si="615">AI$3</f>
        <v>44927</v>
      </c>
      <c r="AJ179" s="219">
        <f t="shared" si="615"/>
        <v>44958</v>
      </c>
      <c r="AK179" s="219">
        <f t="shared" si="615"/>
        <v>44986</v>
      </c>
      <c r="AL179" s="219">
        <f t="shared" si="615"/>
        <v>45017</v>
      </c>
      <c r="AM179" s="219">
        <f t="shared" si="615"/>
        <v>45047</v>
      </c>
      <c r="AN179" s="219">
        <f t="shared" si="615"/>
        <v>45078</v>
      </c>
      <c r="AO179" s="219">
        <f t="shared" si="615"/>
        <v>45108</v>
      </c>
      <c r="AP179" s="219">
        <f t="shared" si="615"/>
        <v>45139</v>
      </c>
      <c r="AQ179" s="219">
        <f t="shared" si="615"/>
        <v>45170</v>
      </c>
      <c r="AR179" s="219">
        <f t="shared" si="615"/>
        <v>45200</v>
      </c>
      <c r="AS179" s="219">
        <f t="shared" si="615"/>
        <v>45231</v>
      </c>
      <c r="AT179" s="219" t="str">
        <f t="shared" si="615"/>
        <v>Dec-23 +</v>
      </c>
      <c r="AU179" s="220" t="s">
        <v>34</v>
      </c>
      <c r="AW179" s="91"/>
      <c r="AX179" s="218" t="s">
        <v>36</v>
      </c>
      <c r="AY179" s="219">
        <f t="shared" ref="AY179:BJ179" si="616">AY$3</f>
        <v>44927</v>
      </c>
      <c r="AZ179" s="219">
        <f t="shared" si="616"/>
        <v>44958</v>
      </c>
      <c r="BA179" s="219">
        <f t="shared" si="616"/>
        <v>44986</v>
      </c>
      <c r="BB179" s="219">
        <f t="shared" si="616"/>
        <v>45017</v>
      </c>
      <c r="BC179" s="219">
        <f t="shared" si="616"/>
        <v>45047</v>
      </c>
      <c r="BD179" s="219">
        <f t="shared" si="616"/>
        <v>45078</v>
      </c>
      <c r="BE179" s="219">
        <f t="shared" si="616"/>
        <v>45108</v>
      </c>
      <c r="BF179" s="219">
        <f t="shared" si="616"/>
        <v>45139</v>
      </c>
      <c r="BG179" s="219">
        <f t="shared" si="616"/>
        <v>45170</v>
      </c>
      <c r="BH179" s="219">
        <f t="shared" si="616"/>
        <v>45200</v>
      </c>
      <c r="BI179" s="219">
        <f t="shared" si="616"/>
        <v>45231</v>
      </c>
      <c r="BJ179" s="219" t="str">
        <f t="shared" si="616"/>
        <v>Dec-23 +</v>
      </c>
      <c r="BK179" s="220" t="s">
        <v>34</v>
      </c>
    </row>
    <row r="180" spans="1:64" ht="15" customHeight="1" x14ac:dyDescent="0.3">
      <c r="A180" s="524" t="s">
        <v>176</v>
      </c>
      <c r="B180" s="230" t="s">
        <v>62</v>
      </c>
      <c r="C180" s="3">
        <f>C4+C116</f>
        <v>0</v>
      </c>
      <c r="D180" s="3">
        <f t="shared" ref="D180:N180" si="617">D4+D116</f>
        <v>0</v>
      </c>
      <c r="E180" s="3">
        <f t="shared" si="617"/>
        <v>0</v>
      </c>
      <c r="F180" s="3">
        <f t="shared" si="617"/>
        <v>0</v>
      </c>
      <c r="G180" s="3">
        <f t="shared" si="617"/>
        <v>0</v>
      </c>
      <c r="H180" s="3">
        <f t="shared" si="617"/>
        <v>0</v>
      </c>
      <c r="I180" s="3">
        <f t="shared" si="617"/>
        <v>0</v>
      </c>
      <c r="J180" s="3">
        <f t="shared" si="617"/>
        <v>0</v>
      </c>
      <c r="K180" s="3">
        <f t="shared" si="617"/>
        <v>0</v>
      </c>
      <c r="L180" s="3">
        <f t="shared" si="617"/>
        <v>0</v>
      </c>
      <c r="M180" s="3">
        <f t="shared" si="617"/>
        <v>0</v>
      </c>
      <c r="N180" s="110">
        <f t="shared" si="617"/>
        <v>0</v>
      </c>
      <c r="O180" s="87">
        <f t="shared" ref="O180:O193" si="618">SUM(C180:N180)</f>
        <v>0</v>
      </c>
      <c r="Q180" s="524" t="s">
        <v>176</v>
      </c>
      <c r="R180" s="230" t="s">
        <v>62</v>
      </c>
      <c r="S180" s="3">
        <f>S4+S116</f>
        <v>0</v>
      </c>
      <c r="T180" s="3">
        <f t="shared" ref="T180:AD180" si="619">T4+T116</f>
        <v>0</v>
      </c>
      <c r="U180" s="3">
        <f t="shared" si="619"/>
        <v>0</v>
      </c>
      <c r="V180" s="3">
        <f t="shared" si="619"/>
        <v>0</v>
      </c>
      <c r="W180" s="3">
        <f t="shared" si="619"/>
        <v>0</v>
      </c>
      <c r="X180" s="3">
        <f t="shared" si="619"/>
        <v>0</v>
      </c>
      <c r="Y180" s="3">
        <f t="shared" si="619"/>
        <v>0</v>
      </c>
      <c r="Z180" s="3">
        <f t="shared" si="619"/>
        <v>0</v>
      </c>
      <c r="AA180" s="3">
        <f t="shared" si="619"/>
        <v>0</v>
      </c>
      <c r="AB180" s="3">
        <f t="shared" si="619"/>
        <v>0</v>
      </c>
      <c r="AC180" s="3">
        <f t="shared" si="619"/>
        <v>0</v>
      </c>
      <c r="AD180" s="110">
        <f t="shared" si="619"/>
        <v>0</v>
      </c>
      <c r="AE180" s="87">
        <f t="shared" ref="AE180:AE193" si="620">SUM(S180:AD180)</f>
        <v>0</v>
      </c>
      <c r="AG180" s="524" t="s">
        <v>176</v>
      </c>
      <c r="AH180" s="230" t="s">
        <v>62</v>
      </c>
      <c r="AI180" s="3">
        <f>AI4+AI116</f>
        <v>0</v>
      </c>
      <c r="AJ180" s="3">
        <f t="shared" ref="AJ180:AT180" si="621">AJ4+AJ116</f>
        <v>0</v>
      </c>
      <c r="AK180" s="3">
        <f t="shared" si="621"/>
        <v>0</v>
      </c>
      <c r="AL180" s="3">
        <f t="shared" si="621"/>
        <v>0</v>
      </c>
      <c r="AM180" s="3">
        <f t="shared" si="621"/>
        <v>0</v>
      </c>
      <c r="AN180" s="3">
        <f t="shared" si="621"/>
        <v>0</v>
      </c>
      <c r="AO180" s="3">
        <f t="shared" si="621"/>
        <v>0</v>
      </c>
      <c r="AP180" s="3">
        <f t="shared" si="621"/>
        <v>0</v>
      </c>
      <c r="AQ180" s="3">
        <f t="shared" si="621"/>
        <v>0</v>
      </c>
      <c r="AR180" s="3">
        <f t="shared" si="621"/>
        <v>0</v>
      </c>
      <c r="AS180" s="3">
        <f t="shared" si="621"/>
        <v>0</v>
      </c>
      <c r="AT180" s="110">
        <f t="shared" si="621"/>
        <v>0</v>
      </c>
      <c r="AU180" s="87">
        <f t="shared" ref="AU180:AU193" si="622">SUM(AI180:AT180)</f>
        <v>0</v>
      </c>
      <c r="AW180" s="524" t="s">
        <v>176</v>
      </c>
      <c r="AX180" s="230" t="s">
        <v>62</v>
      </c>
      <c r="AY180" s="3">
        <f>AY4+AY116</f>
        <v>0</v>
      </c>
      <c r="AZ180" s="3">
        <f t="shared" ref="AZ180:BJ180" si="623">AZ4+AZ116</f>
        <v>0</v>
      </c>
      <c r="BA180" s="3">
        <f t="shared" si="623"/>
        <v>0</v>
      </c>
      <c r="BB180" s="3">
        <f t="shared" si="623"/>
        <v>0</v>
      </c>
      <c r="BC180" s="3">
        <f t="shared" si="623"/>
        <v>0</v>
      </c>
      <c r="BD180" s="3">
        <f t="shared" si="623"/>
        <v>0</v>
      </c>
      <c r="BE180" s="3">
        <f t="shared" si="623"/>
        <v>0</v>
      </c>
      <c r="BF180" s="3">
        <f t="shared" si="623"/>
        <v>0</v>
      </c>
      <c r="BG180" s="3">
        <f t="shared" si="623"/>
        <v>0</v>
      </c>
      <c r="BH180" s="3">
        <f t="shared" si="623"/>
        <v>0</v>
      </c>
      <c r="BI180" s="3">
        <f t="shared" si="623"/>
        <v>0</v>
      </c>
      <c r="BJ180" s="110">
        <f t="shared" si="623"/>
        <v>0</v>
      </c>
      <c r="BK180" s="87">
        <f t="shared" ref="BK180:BK193" si="624">SUM(AY180:BJ180)</f>
        <v>0</v>
      </c>
    </row>
    <row r="181" spans="1:64" x14ac:dyDescent="0.3">
      <c r="A181" s="525"/>
      <c r="B181" s="230" t="s">
        <v>61</v>
      </c>
      <c r="C181" s="3">
        <f t="shared" ref="C181:N181" si="625">C5+C117</f>
        <v>0</v>
      </c>
      <c r="D181" s="3">
        <f t="shared" si="625"/>
        <v>0</v>
      </c>
      <c r="E181" s="3">
        <f t="shared" si="625"/>
        <v>0</v>
      </c>
      <c r="F181" s="3">
        <f t="shared" si="625"/>
        <v>0</v>
      </c>
      <c r="G181" s="3">
        <f t="shared" si="625"/>
        <v>0</v>
      </c>
      <c r="H181" s="3">
        <f t="shared" si="625"/>
        <v>0</v>
      </c>
      <c r="I181" s="3">
        <f t="shared" si="625"/>
        <v>0</v>
      </c>
      <c r="J181" s="3">
        <f t="shared" si="625"/>
        <v>0</v>
      </c>
      <c r="K181" s="3">
        <f t="shared" si="625"/>
        <v>0</v>
      </c>
      <c r="L181" s="3">
        <f t="shared" si="625"/>
        <v>0</v>
      </c>
      <c r="M181" s="3">
        <f t="shared" si="625"/>
        <v>0</v>
      </c>
      <c r="N181" s="110">
        <f t="shared" si="625"/>
        <v>0</v>
      </c>
      <c r="O181" s="87">
        <f t="shared" si="618"/>
        <v>0</v>
      </c>
      <c r="Q181" s="525"/>
      <c r="R181" s="230" t="s">
        <v>61</v>
      </c>
      <c r="S181" s="3">
        <f t="shared" ref="S181:AD181" si="626">S5+S117</f>
        <v>0</v>
      </c>
      <c r="T181" s="3">
        <f t="shared" si="626"/>
        <v>0</v>
      </c>
      <c r="U181" s="3">
        <f t="shared" si="626"/>
        <v>0</v>
      </c>
      <c r="V181" s="3">
        <f t="shared" si="626"/>
        <v>0</v>
      </c>
      <c r="W181" s="3">
        <f t="shared" si="626"/>
        <v>0</v>
      </c>
      <c r="X181" s="3">
        <f t="shared" si="626"/>
        <v>0</v>
      </c>
      <c r="Y181" s="3">
        <f t="shared" si="626"/>
        <v>0</v>
      </c>
      <c r="Z181" s="3">
        <f t="shared" si="626"/>
        <v>0</v>
      </c>
      <c r="AA181" s="3">
        <f t="shared" si="626"/>
        <v>0</v>
      </c>
      <c r="AB181" s="3">
        <f t="shared" si="626"/>
        <v>0</v>
      </c>
      <c r="AC181" s="3">
        <f t="shared" si="626"/>
        <v>0</v>
      </c>
      <c r="AD181" s="110">
        <f t="shared" si="626"/>
        <v>0</v>
      </c>
      <c r="AE181" s="87">
        <f t="shared" si="620"/>
        <v>0</v>
      </c>
      <c r="AG181" s="525"/>
      <c r="AH181" s="230" t="s">
        <v>61</v>
      </c>
      <c r="AI181" s="3">
        <f t="shared" ref="AI181:AT181" si="627">AI5+AI117</f>
        <v>0</v>
      </c>
      <c r="AJ181" s="3">
        <f t="shared" si="627"/>
        <v>0</v>
      </c>
      <c r="AK181" s="3">
        <f t="shared" si="627"/>
        <v>0</v>
      </c>
      <c r="AL181" s="3">
        <f t="shared" si="627"/>
        <v>0</v>
      </c>
      <c r="AM181" s="3">
        <f t="shared" si="627"/>
        <v>0</v>
      </c>
      <c r="AN181" s="3">
        <f t="shared" si="627"/>
        <v>0</v>
      </c>
      <c r="AO181" s="3">
        <f t="shared" si="627"/>
        <v>0</v>
      </c>
      <c r="AP181" s="3">
        <f t="shared" si="627"/>
        <v>0</v>
      </c>
      <c r="AQ181" s="3">
        <f t="shared" si="627"/>
        <v>0</v>
      </c>
      <c r="AR181" s="3">
        <f t="shared" si="627"/>
        <v>0</v>
      </c>
      <c r="AS181" s="3">
        <f t="shared" si="627"/>
        <v>0</v>
      </c>
      <c r="AT181" s="110">
        <f t="shared" si="627"/>
        <v>0</v>
      </c>
      <c r="AU181" s="87">
        <f t="shared" si="622"/>
        <v>0</v>
      </c>
      <c r="AW181" s="525"/>
      <c r="AX181" s="230" t="s">
        <v>61</v>
      </c>
      <c r="AY181" s="3">
        <f t="shared" ref="AY181:BJ181" si="628">AY5+AY117</f>
        <v>0</v>
      </c>
      <c r="AZ181" s="3">
        <f t="shared" si="628"/>
        <v>0</v>
      </c>
      <c r="BA181" s="3">
        <f t="shared" si="628"/>
        <v>0</v>
      </c>
      <c r="BB181" s="3">
        <f t="shared" si="628"/>
        <v>0</v>
      </c>
      <c r="BC181" s="3">
        <f t="shared" si="628"/>
        <v>0</v>
      </c>
      <c r="BD181" s="3">
        <f t="shared" si="628"/>
        <v>0</v>
      </c>
      <c r="BE181" s="3">
        <f t="shared" si="628"/>
        <v>0</v>
      </c>
      <c r="BF181" s="3">
        <f t="shared" si="628"/>
        <v>0</v>
      </c>
      <c r="BG181" s="3">
        <f t="shared" si="628"/>
        <v>0</v>
      </c>
      <c r="BH181" s="3">
        <f t="shared" si="628"/>
        <v>0</v>
      </c>
      <c r="BI181" s="3">
        <f t="shared" si="628"/>
        <v>0</v>
      </c>
      <c r="BJ181" s="110">
        <f t="shared" si="628"/>
        <v>0</v>
      </c>
      <c r="BK181" s="87">
        <f t="shared" si="624"/>
        <v>0</v>
      </c>
    </row>
    <row r="182" spans="1:64" x14ac:dyDescent="0.3">
      <c r="A182" s="525"/>
      <c r="B182" s="230" t="s">
        <v>60</v>
      </c>
      <c r="C182" s="3">
        <f t="shared" ref="C182:N182" si="629">C6+C118</f>
        <v>0</v>
      </c>
      <c r="D182" s="3">
        <f t="shared" si="629"/>
        <v>0</v>
      </c>
      <c r="E182" s="3">
        <f t="shared" si="629"/>
        <v>0</v>
      </c>
      <c r="F182" s="3">
        <f t="shared" si="629"/>
        <v>0</v>
      </c>
      <c r="G182" s="3">
        <f t="shared" si="629"/>
        <v>0</v>
      </c>
      <c r="H182" s="3">
        <f t="shared" si="629"/>
        <v>0</v>
      </c>
      <c r="I182" s="3">
        <f t="shared" si="629"/>
        <v>0</v>
      </c>
      <c r="J182" s="3">
        <f t="shared" si="629"/>
        <v>0</v>
      </c>
      <c r="K182" s="3">
        <f t="shared" si="629"/>
        <v>0</v>
      </c>
      <c r="L182" s="3">
        <f t="shared" si="629"/>
        <v>0</v>
      </c>
      <c r="M182" s="3">
        <f t="shared" si="629"/>
        <v>0</v>
      </c>
      <c r="N182" s="110">
        <f t="shared" si="629"/>
        <v>0</v>
      </c>
      <c r="O182" s="87">
        <f t="shared" si="618"/>
        <v>0</v>
      </c>
      <c r="Q182" s="525"/>
      <c r="R182" s="230" t="s">
        <v>60</v>
      </c>
      <c r="S182" s="3">
        <f t="shared" ref="S182:AD182" si="630">S6+S118</f>
        <v>0</v>
      </c>
      <c r="T182" s="3">
        <f t="shared" si="630"/>
        <v>0</v>
      </c>
      <c r="U182" s="3">
        <f t="shared" si="630"/>
        <v>0</v>
      </c>
      <c r="V182" s="3">
        <f t="shared" si="630"/>
        <v>0</v>
      </c>
      <c r="W182" s="3">
        <f t="shared" si="630"/>
        <v>0</v>
      </c>
      <c r="X182" s="3">
        <f t="shared" si="630"/>
        <v>0</v>
      </c>
      <c r="Y182" s="3">
        <f t="shared" si="630"/>
        <v>0</v>
      </c>
      <c r="Z182" s="3">
        <f t="shared" si="630"/>
        <v>0</v>
      </c>
      <c r="AA182" s="3">
        <f t="shared" si="630"/>
        <v>0</v>
      </c>
      <c r="AB182" s="3">
        <f t="shared" si="630"/>
        <v>0</v>
      </c>
      <c r="AC182" s="3">
        <f t="shared" si="630"/>
        <v>0</v>
      </c>
      <c r="AD182" s="110">
        <f t="shared" si="630"/>
        <v>0</v>
      </c>
      <c r="AE182" s="87">
        <f t="shared" si="620"/>
        <v>0</v>
      </c>
      <c r="AG182" s="525"/>
      <c r="AH182" s="230" t="s">
        <v>60</v>
      </c>
      <c r="AI182" s="3">
        <f t="shared" ref="AI182:AT182" si="631">AI6+AI118</f>
        <v>0</v>
      </c>
      <c r="AJ182" s="3">
        <f t="shared" si="631"/>
        <v>0</v>
      </c>
      <c r="AK182" s="3">
        <f t="shared" si="631"/>
        <v>0</v>
      </c>
      <c r="AL182" s="3">
        <f t="shared" si="631"/>
        <v>0</v>
      </c>
      <c r="AM182" s="3">
        <f t="shared" si="631"/>
        <v>0</v>
      </c>
      <c r="AN182" s="3">
        <f t="shared" si="631"/>
        <v>0</v>
      </c>
      <c r="AO182" s="3">
        <f t="shared" si="631"/>
        <v>0</v>
      </c>
      <c r="AP182" s="3">
        <f t="shared" si="631"/>
        <v>0</v>
      </c>
      <c r="AQ182" s="3">
        <f t="shared" si="631"/>
        <v>0</v>
      </c>
      <c r="AR182" s="3">
        <f t="shared" si="631"/>
        <v>0</v>
      </c>
      <c r="AS182" s="3">
        <f t="shared" si="631"/>
        <v>0</v>
      </c>
      <c r="AT182" s="110">
        <f t="shared" si="631"/>
        <v>0</v>
      </c>
      <c r="AU182" s="87">
        <f t="shared" si="622"/>
        <v>0</v>
      </c>
      <c r="AW182" s="525"/>
      <c r="AX182" s="230" t="s">
        <v>60</v>
      </c>
      <c r="AY182" s="3">
        <f t="shared" ref="AY182:BJ182" si="632">AY6+AY118</f>
        <v>0</v>
      </c>
      <c r="AZ182" s="3">
        <f t="shared" si="632"/>
        <v>0</v>
      </c>
      <c r="BA182" s="3">
        <f t="shared" si="632"/>
        <v>0</v>
      </c>
      <c r="BB182" s="3">
        <f t="shared" si="632"/>
        <v>0</v>
      </c>
      <c r="BC182" s="3">
        <f t="shared" si="632"/>
        <v>0</v>
      </c>
      <c r="BD182" s="3">
        <f t="shared" si="632"/>
        <v>0</v>
      </c>
      <c r="BE182" s="3">
        <f t="shared" si="632"/>
        <v>0</v>
      </c>
      <c r="BF182" s="3">
        <f t="shared" si="632"/>
        <v>0</v>
      </c>
      <c r="BG182" s="3">
        <f t="shared" si="632"/>
        <v>0</v>
      </c>
      <c r="BH182" s="3">
        <f t="shared" si="632"/>
        <v>0</v>
      </c>
      <c r="BI182" s="3">
        <f t="shared" si="632"/>
        <v>0</v>
      </c>
      <c r="BJ182" s="110">
        <f t="shared" si="632"/>
        <v>0</v>
      </c>
      <c r="BK182" s="87">
        <f t="shared" si="624"/>
        <v>0</v>
      </c>
    </row>
    <row r="183" spans="1:64" x14ac:dyDescent="0.3">
      <c r="A183" s="525"/>
      <c r="B183" s="230" t="s">
        <v>59</v>
      </c>
      <c r="C183" s="3">
        <f t="shared" ref="C183:N183" si="633">C7+C119</f>
        <v>0</v>
      </c>
      <c r="D183" s="3">
        <f t="shared" si="633"/>
        <v>0</v>
      </c>
      <c r="E183" s="3">
        <f t="shared" si="633"/>
        <v>0</v>
      </c>
      <c r="F183" s="3">
        <f t="shared" si="633"/>
        <v>9034</v>
      </c>
      <c r="G183" s="3">
        <f t="shared" si="633"/>
        <v>12903.863037109375</v>
      </c>
      <c r="H183" s="3">
        <f t="shared" si="633"/>
        <v>0</v>
      </c>
      <c r="I183" s="3">
        <f t="shared" si="633"/>
        <v>0</v>
      </c>
      <c r="J183" s="3">
        <f t="shared" si="633"/>
        <v>0</v>
      </c>
      <c r="K183" s="3">
        <f t="shared" si="633"/>
        <v>312.63623046875</v>
      </c>
      <c r="L183" s="3">
        <f t="shared" si="633"/>
        <v>8212</v>
      </c>
      <c r="M183" s="3">
        <f t="shared" si="633"/>
        <v>821</v>
      </c>
      <c r="N183" s="110">
        <f t="shared" si="633"/>
        <v>1745</v>
      </c>
      <c r="O183" s="87">
        <f t="shared" si="618"/>
        <v>33028.499267578125</v>
      </c>
      <c r="Q183" s="525"/>
      <c r="R183" s="230" t="s">
        <v>59</v>
      </c>
      <c r="S183" s="3">
        <f t="shared" ref="S183:AD183" si="634">S7+S119</f>
        <v>0</v>
      </c>
      <c r="T183" s="3">
        <f t="shared" si="634"/>
        <v>0</v>
      </c>
      <c r="U183" s="3">
        <f t="shared" si="634"/>
        <v>0</v>
      </c>
      <c r="V183" s="3">
        <f t="shared" si="634"/>
        <v>0</v>
      </c>
      <c r="W183" s="3">
        <f t="shared" si="634"/>
        <v>0</v>
      </c>
      <c r="X183" s="3">
        <f t="shared" si="634"/>
        <v>0</v>
      </c>
      <c r="Y183" s="3">
        <f t="shared" si="634"/>
        <v>0</v>
      </c>
      <c r="Z183" s="3">
        <f t="shared" si="634"/>
        <v>0</v>
      </c>
      <c r="AA183" s="3">
        <f t="shared" si="634"/>
        <v>0</v>
      </c>
      <c r="AB183" s="3">
        <f t="shared" si="634"/>
        <v>0</v>
      </c>
      <c r="AC183" s="3">
        <f t="shared" si="634"/>
        <v>0</v>
      </c>
      <c r="AD183" s="110">
        <f t="shared" si="634"/>
        <v>0</v>
      </c>
      <c r="AE183" s="87">
        <f t="shared" si="620"/>
        <v>0</v>
      </c>
      <c r="AG183" s="525"/>
      <c r="AH183" s="230" t="s">
        <v>59</v>
      </c>
      <c r="AI183" s="3">
        <f t="shared" ref="AI183:AT183" si="635">AI7+AI119</f>
        <v>0</v>
      </c>
      <c r="AJ183" s="3">
        <f t="shared" si="635"/>
        <v>0</v>
      </c>
      <c r="AK183" s="3">
        <f t="shared" si="635"/>
        <v>0</v>
      </c>
      <c r="AL183" s="3">
        <f t="shared" si="635"/>
        <v>0</v>
      </c>
      <c r="AM183" s="3">
        <f t="shared" si="635"/>
        <v>0</v>
      </c>
      <c r="AN183" s="3">
        <f t="shared" si="635"/>
        <v>0</v>
      </c>
      <c r="AO183" s="3">
        <f t="shared" si="635"/>
        <v>0</v>
      </c>
      <c r="AP183" s="3">
        <f t="shared" si="635"/>
        <v>0</v>
      </c>
      <c r="AQ183" s="3">
        <f t="shared" si="635"/>
        <v>0</v>
      </c>
      <c r="AR183" s="3">
        <f t="shared" si="635"/>
        <v>0</v>
      </c>
      <c r="AS183" s="3">
        <f t="shared" si="635"/>
        <v>0</v>
      </c>
      <c r="AT183" s="110">
        <f t="shared" si="635"/>
        <v>0</v>
      </c>
      <c r="AU183" s="87">
        <f t="shared" si="622"/>
        <v>0</v>
      </c>
      <c r="AW183" s="525"/>
      <c r="AX183" s="230" t="s">
        <v>59</v>
      </c>
      <c r="AY183" s="3">
        <f t="shared" ref="AY183:BJ183" si="636">AY7+AY119</f>
        <v>0</v>
      </c>
      <c r="AZ183" s="3">
        <f t="shared" si="636"/>
        <v>0</v>
      </c>
      <c r="BA183" s="3">
        <f t="shared" si="636"/>
        <v>0</v>
      </c>
      <c r="BB183" s="3">
        <f t="shared" si="636"/>
        <v>0</v>
      </c>
      <c r="BC183" s="3">
        <f t="shared" si="636"/>
        <v>0</v>
      </c>
      <c r="BD183" s="3">
        <f t="shared" si="636"/>
        <v>0</v>
      </c>
      <c r="BE183" s="3">
        <f t="shared" si="636"/>
        <v>0</v>
      </c>
      <c r="BF183" s="3">
        <f t="shared" si="636"/>
        <v>0</v>
      </c>
      <c r="BG183" s="3">
        <f t="shared" si="636"/>
        <v>0</v>
      </c>
      <c r="BH183" s="3">
        <f t="shared" si="636"/>
        <v>0</v>
      </c>
      <c r="BI183" s="3">
        <f t="shared" si="636"/>
        <v>0</v>
      </c>
      <c r="BJ183" s="110">
        <f t="shared" si="636"/>
        <v>0</v>
      </c>
      <c r="BK183" s="87">
        <f t="shared" si="624"/>
        <v>0</v>
      </c>
    </row>
    <row r="184" spans="1:64" x14ac:dyDescent="0.3">
      <c r="A184" s="525"/>
      <c r="B184" s="230" t="s">
        <v>58</v>
      </c>
      <c r="C184" s="3">
        <f t="shared" ref="C184:N184" si="637">C8+C120</f>
        <v>0</v>
      </c>
      <c r="D184" s="3">
        <f t="shared" si="637"/>
        <v>0</v>
      </c>
      <c r="E184" s="3">
        <f t="shared" si="637"/>
        <v>0</v>
      </c>
      <c r="F184" s="3">
        <f t="shared" si="637"/>
        <v>0</v>
      </c>
      <c r="G184" s="3">
        <f t="shared" si="637"/>
        <v>0</v>
      </c>
      <c r="H184" s="3">
        <f t="shared" si="637"/>
        <v>0</v>
      </c>
      <c r="I184" s="3">
        <f t="shared" si="637"/>
        <v>0</v>
      </c>
      <c r="J184" s="3">
        <f t="shared" si="637"/>
        <v>0</v>
      </c>
      <c r="K184" s="3">
        <f t="shared" si="637"/>
        <v>0</v>
      </c>
      <c r="L184" s="3">
        <f t="shared" si="637"/>
        <v>0</v>
      </c>
      <c r="M184" s="3">
        <f t="shared" si="637"/>
        <v>0</v>
      </c>
      <c r="N184" s="110">
        <f t="shared" si="637"/>
        <v>0</v>
      </c>
      <c r="O184" s="87">
        <f t="shared" si="618"/>
        <v>0</v>
      </c>
      <c r="Q184" s="525"/>
      <c r="R184" s="230" t="s">
        <v>58</v>
      </c>
      <c r="S184" s="3">
        <f t="shared" ref="S184:AD184" si="638">S8+S120</f>
        <v>0</v>
      </c>
      <c r="T184" s="3">
        <f t="shared" si="638"/>
        <v>0</v>
      </c>
      <c r="U184" s="3">
        <f t="shared" si="638"/>
        <v>0</v>
      </c>
      <c r="V184" s="3">
        <f t="shared" si="638"/>
        <v>0</v>
      </c>
      <c r="W184" s="3">
        <f t="shared" si="638"/>
        <v>0</v>
      </c>
      <c r="X184" s="3">
        <f t="shared" si="638"/>
        <v>0</v>
      </c>
      <c r="Y184" s="3">
        <f t="shared" si="638"/>
        <v>0</v>
      </c>
      <c r="Z184" s="3">
        <f t="shared" si="638"/>
        <v>0</v>
      </c>
      <c r="AA184" s="3">
        <f t="shared" si="638"/>
        <v>0</v>
      </c>
      <c r="AB184" s="3">
        <f t="shared" si="638"/>
        <v>0</v>
      </c>
      <c r="AC184" s="3">
        <f t="shared" si="638"/>
        <v>0</v>
      </c>
      <c r="AD184" s="110">
        <f t="shared" si="638"/>
        <v>0</v>
      </c>
      <c r="AE184" s="87">
        <f t="shared" si="620"/>
        <v>0</v>
      </c>
      <c r="AG184" s="525"/>
      <c r="AH184" s="230" t="s">
        <v>58</v>
      </c>
      <c r="AI184" s="3">
        <f t="shared" ref="AI184:AT184" si="639">AI8+AI120</f>
        <v>0</v>
      </c>
      <c r="AJ184" s="3">
        <f t="shared" si="639"/>
        <v>0</v>
      </c>
      <c r="AK184" s="3">
        <f t="shared" si="639"/>
        <v>0</v>
      </c>
      <c r="AL184" s="3">
        <f t="shared" si="639"/>
        <v>0</v>
      </c>
      <c r="AM184" s="3">
        <f t="shared" si="639"/>
        <v>0</v>
      </c>
      <c r="AN184" s="3">
        <f t="shared" si="639"/>
        <v>0</v>
      </c>
      <c r="AO184" s="3">
        <f t="shared" si="639"/>
        <v>0</v>
      </c>
      <c r="AP184" s="3">
        <f t="shared" si="639"/>
        <v>0</v>
      </c>
      <c r="AQ184" s="3">
        <f t="shared" si="639"/>
        <v>0</v>
      </c>
      <c r="AR184" s="3">
        <f t="shared" si="639"/>
        <v>0</v>
      </c>
      <c r="AS184" s="3">
        <f t="shared" si="639"/>
        <v>0</v>
      </c>
      <c r="AT184" s="110">
        <f t="shared" si="639"/>
        <v>0</v>
      </c>
      <c r="AU184" s="87">
        <f t="shared" si="622"/>
        <v>0</v>
      </c>
      <c r="AW184" s="525"/>
      <c r="AX184" s="230" t="s">
        <v>58</v>
      </c>
      <c r="AY184" s="3">
        <f t="shared" ref="AY184:BJ184" si="640">AY8+AY120</f>
        <v>0</v>
      </c>
      <c r="AZ184" s="3">
        <f t="shared" si="640"/>
        <v>0</v>
      </c>
      <c r="BA184" s="3">
        <f t="shared" si="640"/>
        <v>0</v>
      </c>
      <c r="BB184" s="3">
        <f t="shared" si="640"/>
        <v>0</v>
      </c>
      <c r="BC184" s="3">
        <f t="shared" si="640"/>
        <v>0</v>
      </c>
      <c r="BD184" s="3">
        <f t="shared" si="640"/>
        <v>0</v>
      </c>
      <c r="BE184" s="3">
        <f t="shared" si="640"/>
        <v>0</v>
      </c>
      <c r="BF184" s="3">
        <f t="shared" si="640"/>
        <v>0</v>
      </c>
      <c r="BG184" s="3">
        <f t="shared" si="640"/>
        <v>0</v>
      </c>
      <c r="BH184" s="3">
        <f t="shared" si="640"/>
        <v>0</v>
      </c>
      <c r="BI184" s="3">
        <f t="shared" si="640"/>
        <v>0</v>
      </c>
      <c r="BJ184" s="110">
        <f t="shared" si="640"/>
        <v>0</v>
      </c>
      <c r="BK184" s="87">
        <f t="shared" si="624"/>
        <v>0</v>
      </c>
    </row>
    <row r="185" spans="1:64" x14ac:dyDescent="0.3">
      <c r="A185" s="525"/>
      <c r="B185" s="230" t="s">
        <v>57</v>
      </c>
      <c r="C185" s="3">
        <f t="shared" ref="C185:N185" si="641">C9+C121</f>
        <v>0</v>
      </c>
      <c r="D185" s="3">
        <f t="shared" si="641"/>
        <v>0</v>
      </c>
      <c r="E185" s="3">
        <f t="shared" si="641"/>
        <v>0</v>
      </c>
      <c r="F185" s="3">
        <f t="shared" si="641"/>
        <v>0</v>
      </c>
      <c r="G185" s="3">
        <f t="shared" si="641"/>
        <v>1710.8329010009768</v>
      </c>
      <c r="H185" s="3">
        <f t="shared" si="641"/>
        <v>0</v>
      </c>
      <c r="I185" s="3">
        <f t="shared" si="641"/>
        <v>0</v>
      </c>
      <c r="J185" s="3">
        <f t="shared" si="641"/>
        <v>0</v>
      </c>
      <c r="K185" s="3">
        <f t="shared" si="641"/>
        <v>380.18508911132818</v>
      </c>
      <c r="L185" s="3">
        <f t="shared" si="641"/>
        <v>0</v>
      </c>
      <c r="M185" s="3">
        <f t="shared" si="641"/>
        <v>0</v>
      </c>
      <c r="N185" s="110">
        <f t="shared" si="641"/>
        <v>0</v>
      </c>
      <c r="O185" s="87">
        <f t="shared" si="618"/>
        <v>2091.0179901123051</v>
      </c>
      <c r="Q185" s="525"/>
      <c r="R185" s="230" t="s">
        <v>57</v>
      </c>
      <c r="S185" s="3">
        <f t="shared" ref="S185:AD185" si="642">S9+S121</f>
        <v>0</v>
      </c>
      <c r="T185" s="3">
        <f t="shared" si="642"/>
        <v>0</v>
      </c>
      <c r="U185" s="3">
        <f t="shared" si="642"/>
        <v>0</v>
      </c>
      <c r="V185" s="3">
        <f t="shared" si="642"/>
        <v>0</v>
      </c>
      <c r="W185" s="3">
        <f t="shared" si="642"/>
        <v>0</v>
      </c>
      <c r="X185" s="3">
        <f t="shared" si="642"/>
        <v>0</v>
      </c>
      <c r="Y185" s="3">
        <f t="shared" si="642"/>
        <v>0</v>
      </c>
      <c r="Z185" s="3">
        <f t="shared" si="642"/>
        <v>0</v>
      </c>
      <c r="AA185" s="3">
        <f t="shared" si="642"/>
        <v>0</v>
      </c>
      <c r="AB185" s="3">
        <f t="shared" si="642"/>
        <v>0</v>
      </c>
      <c r="AC185" s="3">
        <f t="shared" si="642"/>
        <v>0</v>
      </c>
      <c r="AD185" s="110">
        <f t="shared" si="642"/>
        <v>0</v>
      </c>
      <c r="AE185" s="87">
        <f t="shared" si="620"/>
        <v>0</v>
      </c>
      <c r="AG185" s="525"/>
      <c r="AH185" s="230" t="s">
        <v>57</v>
      </c>
      <c r="AI185" s="3">
        <f t="shared" ref="AI185:AT185" si="643">AI9+AI121</f>
        <v>0</v>
      </c>
      <c r="AJ185" s="3">
        <f t="shared" si="643"/>
        <v>0</v>
      </c>
      <c r="AK185" s="3">
        <f t="shared" si="643"/>
        <v>0</v>
      </c>
      <c r="AL185" s="3">
        <f t="shared" si="643"/>
        <v>0</v>
      </c>
      <c r="AM185" s="3">
        <f t="shared" si="643"/>
        <v>0</v>
      </c>
      <c r="AN185" s="3">
        <f t="shared" si="643"/>
        <v>0</v>
      </c>
      <c r="AO185" s="3">
        <f t="shared" si="643"/>
        <v>0</v>
      </c>
      <c r="AP185" s="3">
        <f t="shared" si="643"/>
        <v>0</v>
      </c>
      <c r="AQ185" s="3">
        <f t="shared" si="643"/>
        <v>0</v>
      </c>
      <c r="AR185" s="3">
        <f t="shared" si="643"/>
        <v>0</v>
      </c>
      <c r="AS185" s="3">
        <f t="shared" si="643"/>
        <v>0</v>
      </c>
      <c r="AT185" s="110">
        <f t="shared" si="643"/>
        <v>0</v>
      </c>
      <c r="AU185" s="87">
        <f t="shared" si="622"/>
        <v>0</v>
      </c>
      <c r="AW185" s="525"/>
      <c r="AX185" s="230" t="s">
        <v>57</v>
      </c>
      <c r="AY185" s="3">
        <f t="shared" ref="AY185:BJ185" si="644">AY9+AY121</f>
        <v>0</v>
      </c>
      <c r="AZ185" s="3">
        <f t="shared" si="644"/>
        <v>0</v>
      </c>
      <c r="BA185" s="3">
        <f t="shared" si="644"/>
        <v>0</v>
      </c>
      <c r="BB185" s="3">
        <f t="shared" si="644"/>
        <v>0</v>
      </c>
      <c r="BC185" s="3">
        <f t="shared" si="644"/>
        <v>0</v>
      </c>
      <c r="BD185" s="3">
        <f t="shared" si="644"/>
        <v>0</v>
      </c>
      <c r="BE185" s="3">
        <f t="shared" si="644"/>
        <v>0</v>
      </c>
      <c r="BF185" s="3">
        <f t="shared" si="644"/>
        <v>0</v>
      </c>
      <c r="BG185" s="3">
        <f t="shared" si="644"/>
        <v>0</v>
      </c>
      <c r="BH185" s="3">
        <f t="shared" si="644"/>
        <v>0</v>
      </c>
      <c r="BI185" s="3">
        <f t="shared" si="644"/>
        <v>0</v>
      </c>
      <c r="BJ185" s="110">
        <f t="shared" si="644"/>
        <v>0</v>
      </c>
      <c r="BK185" s="87">
        <f t="shared" si="624"/>
        <v>0</v>
      </c>
    </row>
    <row r="186" spans="1:64" x14ac:dyDescent="0.3">
      <c r="A186" s="525"/>
      <c r="B186" s="230" t="s">
        <v>56</v>
      </c>
      <c r="C186" s="3">
        <f t="shared" ref="C186:N186" si="645">C10+C122</f>
        <v>0</v>
      </c>
      <c r="D186" s="3">
        <f t="shared" si="645"/>
        <v>0</v>
      </c>
      <c r="E186" s="3">
        <f t="shared" si="645"/>
        <v>0</v>
      </c>
      <c r="F186" s="3">
        <f t="shared" si="645"/>
        <v>0</v>
      </c>
      <c r="G186" s="3">
        <f t="shared" si="645"/>
        <v>0</v>
      </c>
      <c r="H186" s="3">
        <f t="shared" si="645"/>
        <v>0</v>
      </c>
      <c r="I186" s="3">
        <f t="shared" si="645"/>
        <v>410.72955322265642</v>
      </c>
      <c r="J186" s="3">
        <f t="shared" si="645"/>
        <v>0</v>
      </c>
      <c r="K186" s="3">
        <f t="shared" si="645"/>
        <v>0</v>
      </c>
      <c r="L186" s="3">
        <f t="shared" si="645"/>
        <v>0</v>
      </c>
      <c r="M186" s="3">
        <f t="shared" si="645"/>
        <v>0</v>
      </c>
      <c r="N186" s="110">
        <f t="shared" si="645"/>
        <v>0</v>
      </c>
      <c r="O186" s="87">
        <f t="shared" si="618"/>
        <v>410.72955322265642</v>
      </c>
      <c r="Q186" s="525"/>
      <c r="R186" s="230" t="s">
        <v>56</v>
      </c>
      <c r="S186" s="3">
        <f t="shared" ref="S186:AD186" si="646">S10+S122</f>
        <v>0</v>
      </c>
      <c r="T186" s="3">
        <f t="shared" si="646"/>
        <v>0</v>
      </c>
      <c r="U186" s="3">
        <f t="shared" si="646"/>
        <v>0</v>
      </c>
      <c r="V186" s="3">
        <f t="shared" si="646"/>
        <v>0</v>
      </c>
      <c r="W186" s="3">
        <f t="shared" si="646"/>
        <v>0</v>
      </c>
      <c r="X186" s="3">
        <f t="shared" si="646"/>
        <v>0</v>
      </c>
      <c r="Y186" s="3">
        <f t="shared" si="646"/>
        <v>0</v>
      </c>
      <c r="Z186" s="3">
        <f t="shared" si="646"/>
        <v>0</v>
      </c>
      <c r="AA186" s="3">
        <f t="shared" si="646"/>
        <v>0</v>
      </c>
      <c r="AB186" s="3">
        <f t="shared" si="646"/>
        <v>0</v>
      </c>
      <c r="AC186" s="3">
        <f t="shared" si="646"/>
        <v>0</v>
      </c>
      <c r="AD186" s="110">
        <f t="shared" si="646"/>
        <v>0</v>
      </c>
      <c r="AE186" s="87">
        <f t="shared" si="620"/>
        <v>0</v>
      </c>
      <c r="AG186" s="525"/>
      <c r="AH186" s="230" t="s">
        <v>56</v>
      </c>
      <c r="AI186" s="3">
        <f t="shared" ref="AI186:AT186" si="647">AI10+AI122</f>
        <v>0</v>
      </c>
      <c r="AJ186" s="3">
        <f t="shared" si="647"/>
        <v>0</v>
      </c>
      <c r="AK186" s="3">
        <f t="shared" si="647"/>
        <v>0</v>
      </c>
      <c r="AL186" s="3">
        <f t="shared" si="647"/>
        <v>0</v>
      </c>
      <c r="AM186" s="3">
        <f t="shared" si="647"/>
        <v>0</v>
      </c>
      <c r="AN186" s="3">
        <f t="shared" si="647"/>
        <v>0</v>
      </c>
      <c r="AO186" s="3">
        <f t="shared" si="647"/>
        <v>0</v>
      </c>
      <c r="AP186" s="3">
        <f t="shared" si="647"/>
        <v>0</v>
      </c>
      <c r="AQ186" s="3">
        <f t="shared" si="647"/>
        <v>0</v>
      </c>
      <c r="AR186" s="3">
        <f t="shared" si="647"/>
        <v>0</v>
      </c>
      <c r="AS186" s="3">
        <f t="shared" si="647"/>
        <v>0</v>
      </c>
      <c r="AT186" s="110">
        <f t="shared" si="647"/>
        <v>0</v>
      </c>
      <c r="AU186" s="87">
        <f t="shared" si="622"/>
        <v>0</v>
      </c>
      <c r="AW186" s="525"/>
      <c r="AX186" s="230" t="s">
        <v>56</v>
      </c>
      <c r="AY186" s="3">
        <f t="shared" ref="AY186:BJ186" si="648">AY10+AY122</f>
        <v>0</v>
      </c>
      <c r="AZ186" s="3">
        <f t="shared" si="648"/>
        <v>0</v>
      </c>
      <c r="BA186" s="3">
        <f t="shared" si="648"/>
        <v>0</v>
      </c>
      <c r="BB186" s="3">
        <f t="shared" si="648"/>
        <v>0</v>
      </c>
      <c r="BC186" s="3">
        <f t="shared" si="648"/>
        <v>0</v>
      </c>
      <c r="BD186" s="3">
        <f t="shared" si="648"/>
        <v>0</v>
      </c>
      <c r="BE186" s="3">
        <f t="shared" si="648"/>
        <v>0</v>
      </c>
      <c r="BF186" s="3">
        <f t="shared" si="648"/>
        <v>0</v>
      </c>
      <c r="BG186" s="3">
        <f t="shared" si="648"/>
        <v>0</v>
      </c>
      <c r="BH186" s="3">
        <f t="shared" si="648"/>
        <v>0</v>
      </c>
      <c r="BI186" s="3">
        <f t="shared" si="648"/>
        <v>0</v>
      </c>
      <c r="BJ186" s="110">
        <f t="shared" si="648"/>
        <v>0</v>
      </c>
      <c r="BK186" s="87">
        <f t="shared" si="624"/>
        <v>0</v>
      </c>
    </row>
    <row r="187" spans="1:64" x14ac:dyDescent="0.3">
      <c r="A187" s="525"/>
      <c r="B187" s="230" t="s">
        <v>55</v>
      </c>
      <c r="C187" s="3">
        <f t="shared" ref="C187:N187" si="649">C11+C123</f>
        <v>0</v>
      </c>
      <c r="D187" s="3">
        <f t="shared" si="649"/>
        <v>0</v>
      </c>
      <c r="E187" s="3">
        <f t="shared" si="649"/>
        <v>191704.90600590699</v>
      </c>
      <c r="F187" s="3">
        <f t="shared" si="649"/>
        <v>127883.61835718609</v>
      </c>
      <c r="G187" s="3">
        <f t="shared" si="649"/>
        <v>335260.41767780244</v>
      </c>
      <c r="H187" s="3">
        <f t="shared" si="649"/>
        <v>177343.79992457081</v>
      </c>
      <c r="I187" s="3">
        <f t="shared" si="649"/>
        <v>145465.56827706698</v>
      </c>
      <c r="J187" s="3">
        <f t="shared" si="649"/>
        <v>53819.38269708</v>
      </c>
      <c r="K187" s="3">
        <f t="shared" si="649"/>
        <v>517142.91455686104</v>
      </c>
      <c r="L187" s="3">
        <f t="shared" si="649"/>
        <v>63115.083391359993</v>
      </c>
      <c r="M187" s="3">
        <f t="shared" si="649"/>
        <v>217427.15974980002</v>
      </c>
      <c r="N187" s="110">
        <f t="shared" si="649"/>
        <v>394635.29482768686</v>
      </c>
      <c r="O187" s="87">
        <f t="shared" si="618"/>
        <v>2223798.1454653214</v>
      </c>
      <c r="Q187" s="525"/>
      <c r="R187" s="230" t="s">
        <v>55</v>
      </c>
      <c r="S187" s="3">
        <f t="shared" ref="S187:AD187" si="650">S11+S123</f>
        <v>0</v>
      </c>
      <c r="T187" s="3">
        <f t="shared" si="650"/>
        <v>0</v>
      </c>
      <c r="U187" s="3">
        <f t="shared" si="650"/>
        <v>55871.667371519994</v>
      </c>
      <c r="V187" s="3">
        <f t="shared" si="650"/>
        <v>14331.985667999999</v>
      </c>
      <c r="W187" s="3">
        <f t="shared" si="650"/>
        <v>74318.325681599992</v>
      </c>
      <c r="X187" s="3">
        <f t="shared" si="650"/>
        <v>46716.586616699999</v>
      </c>
      <c r="Y187" s="3">
        <f t="shared" si="650"/>
        <v>105538.38536811422</v>
      </c>
      <c r="Z187" s="3">
        <f t="shared" si="650"/>
        <v>74408.485591439996</v>
      </c>
      <c r="AA187" s="3">
        <f t="shared" si="650"/>
        <v>243345.72554292</v>
      </c>
      <c r="AB187" s="3">
        <f t="shared" si="650"/>
        <v>108194.54670024001</v>
      </c>
      <c r="AC187" s="3">
        <f t="shared" si="650"/>
        <v>51415.837473000007</v>
      </c>
      <c r="AD187" s="110">
        <f t="shared" si="650"/>
        <v>1764735.7100852006</v>
      </c>
      <c r="AE187" s="87">
        <f t="shared" si="620"/>
        <v>2538877.2560987351</v>
      </c>
      <c r="AG187" s="525"/>
      <c r="AH187" s="230" t="s">
        <v>55</v>
      </c>
      <c r="AI187" s="3">
        <f t="shared" ref="AI187:AT187" si="651">AI11+AI123</f>
        <v>0</v>
      </c>
      <c r="AJ187" s="3">
        <f t="shared" si="651"/>
        <v>0</v>
      </c>
      <c r="AK187" s="3">
        <f t="shared" si="651"/>
        <v>0</v>
      </c>
      <c r="AL187" s="3">
        <f t="shared" si="651"/>
        <v>0</v>
      </c>
      <c r="AM187" s="3">
        <f t="shared" si="651"/>
        <v>0</v>
      </c>
      <c r="AN187" s="3">
        <f t="shared" si="651"/>
        <v>0</v>
      </c>
      <c r="AO187" s="3">
        <f t="shared" si="651"/>
        <v>0</v>
      </c>
      <c r="AP187" s="3">
        <f t="shared" si="651"/>
        <v>0</v>
      </c>
      <c r="AQ187" s="3">
        <f t="shared" si="651"/>
        <v>0</v>
      </c>
      <c r="AR187" s="3">
        <f t="shared" si="651"/>
        <v>0</v>
      </c>
      <c r="AS187" s="3">
        <f t="shared" si="651"/>
        <v>0</v>
      </c>
      <c r="AT187" s="110">
        <f t="shared" si="651"/>
        <v>0</v>
      </c>
      <c r="AU187" s="87">
        <f t="shared" si="622"/>
        <v>0</v>
      </c>
      <c r="AW187" s="525"/>
      <c r="AX187" s="230" t="s">
        <v>55</v>
      </c>
      <c r="AY187" s="3">
        <f t="shared" ref="AY187:BJ187" si="652">AY11+AY123</f>
        <v>0</v>
      </c>
      <c r="AZ187" s="3">
        <f t="shared" si="652"/>
        <v>0</v>
      </c>
      <c r="BA187" s="3">
        <f t="shared" si="652"/>
        <v>0</v>
      </c>
      <c r="BB187" s="3">
        <f t="shared" si="652"/>
        <v>0</v>
      </c>
      <c r="BC187" s="3">
        <f t="shared" si="652"/>
        <v>0</v>
      </c>
      <c r="BD187" s="3">
        <f t="shared" si="652"/>
        <v>0</v>
      </c>
      <c r="BE187" s="3">
        <f t="shared" si="652"/>
        <v>0</v>
      </c>
      <c r="BF187" s="3">
        <f t="shared" si="652"/>
        <v>0</v>
      </c>
      <c r="BG187" s="3">
        <f t="shared" si="652"/>
        <v>0</v>
      </c>
      <c r="BH187" s="3">
        <f t="shared" si="652"/>
        <v>0</v>
      </c>
      <c r="BI187" s="3">
        <f t="shared" si="652"/>
        <v>0</v>
      </c>
      <c r="BJ187" s="110">
        <f t="shared" si="652"/>
        <v>0</v>
      </c>
      <c r="BK187" s="87">
        <f t="shared" si="624"/>
        <v>0</v>
      </c>
    </row>
    <row r="188" spans="1:64" x14ac:dyDescent="0.3">
      <c r="A188" s="525"/>
      <c r="B188" s="230" t="s">
        <v>54</v>
      </c>
      <c r="C188" s="3">
        <f t="shared" ref="C188:N188" si="653">C12+C124</f>
        <v>0</v>
      </c>
      <c r="D188" s="3">
        <f t="shared" si="653"/>
        <v>0</v>
      </c>
      <c r="E188" s="3">
        <f t="shared" si="653"/>
        <v>0</v>
      </c>
      <c r="F188" s="3">
        <f t="shared" si="653"/>
        <v>0</v>
      </c>
      <c r="G188" s="3">
        <f t="shared" si="653"/>
        <v>153.8999938964844</v>
      </c>
      <c r="H188" s="3">
        <f t="shared" si="653"/>
        <v>0</v>
      </c>
      <c r="I188" s="3">
        <f t="shared" si="653"/>
        <v>0</v>
      </c>
      <c r="J188" s="3">
        <f t="shared" si="653"/>
        <v>0</v>
      </c>
      <c r="K188" s="3">
        <f t="shared" si="653"/>
        <v>0</v>
      </c>
      <c r="L188" s="3">
        <f t="shared" si="653"/>
        <v>0</v>
      </c>
      <c r="M188" s="3">
        <f t="shared" si="653"/>
        <v>0</v>
      </c>
      <c r="N188" s="110">
        <f t="shared" si="653"/>
        <v>0</v>
      </c>
      <c r="O188" s="87">
        <f t="shared" si="618"/>
        <v>153.8999938964844</v>
      </c>
      <c r="Q188" s="525"/>
      <c r="R188" s="230" t="s">
        <v>54</v>
      </c>
      <c r="S188" s="3">
        <f t="shared" ref="S188:AD188" si="654">S12+S124</f>
        <v>0</v>
      </c>
      <c r="T188" s="3">
        <f t="shared" si="654"/>
        <v>0</v>
      </c>
      <c r="U188" s="3">
        <f t="shared" si="654"/>
        <v>0</v>
      </c>
      <c r="V188" s="3">
        <f t="shared" si="654"/>
        <v>0</v>
      </c>
      <c r="W188" s="3">
        <f t="shared" si="654"/>
        <v>0</v>
      </c>
      <c r="X188" s="3">
        <f t="shared" si="654"/>
        <v>0</v>
      </c>
      <c r="Y188" s="3">
        <f t="shared" si="654"/>
        <v>0</v>
      </c>
      <c r="Z188" s="3">
        <f t="shared" si="654"/>
        <v>0</v>
      </c>
      <c r="AA188" s="3">
        <f t="shared" si="654"/>
        <v>0</v>
      </c>
      <c r="AB188" s="3">
        <f t="shared" si="654"/>
        <v>0</v>
      </c>
      <c r="AC188" s="3">
        <f t="shared" si="654"/>
        <v>0</v>
      </c>
      <c r="AD188" s="110">
        <f t="shared" si="654"/>
        <v>0</v>
      </c>
      <c r="AE188" s="87">
        <f t="shared" si="620"/>
        <v>0</v>
      </c>
      <c r="AG188" s="525"/>
      <c r="AH188" s="230" t="s">
        <v>54</v>
      </c>
      <c r="AI188" s="3">
        <f t="shared" ref="AI188:AT188" si="655">AI12+AI124</f>
        <v>0</v>
      </c>
      <c r="AJ188" s="3">
        <f t="shared" si="655"/>
        <v>0</v>
      </c>
      <c r="AK188" s="3">
        <f t="shared" si="655"/>
        <v>0</v>
      </c>
      <c r="AL188" s="3">
        <f t="shared" si="655"/>
        <v>0</v>
      </c>
      <c r="AM188" s="3">
        <f t="shared" si="655"/>
        <v>0</v>
      </c>
      <c r="AN188" s="3">
        <f t="shared" si="655"/>
        <v>0</v>
      </c>
      <c r="AO188" s="3">
        <f t="shared" si="655"/>
        <v>0</v>
      </c>
      <c r="AP188" s="3">
        <f t="shared" si="655"/>
        <v>0</v>
      </c>
      <c r="AQ188" s="3">
        <f t="shared" si="655"/>
        <v>0</v>
      </c>
      <c r="AR188" s="3">
        <f t="shared" si="655"/>
        <v>0</v>
      </c>
      <c r="AS188" s="3">
        <f t="shared" si="655"/>
        <v>0</v>
      </c>
      <c r="AT188" s="110">
        <f t="shared" si="655"/>
        <v>0</v>
      </c>
      <c r="AU188" s="87">
        <f t="shared" si="622"/>
        <v>0</v>
      </c>
      <c r="AW188" s="525"/>
      <c r="AX188" s="230" t="s">
        <v>54</v>
      </c>
      <c r="AY188" s="3">
        <f t="shared" ref="AY188:BJ188" si="656">AY12+AY124</f>
        <v>0</v>
      </c>
      <c r="AZ188" s="3">
        <f t="shared" si="656"/>
        <v>0</v>
      </c>
      <c r="BA188" s="3">
        <f t="shared" si="656"/>
        <v>0</v>
      </c>
      <c r="BB188" s="3">
        <f t="shared" si="656"/>
        <v>0</v>
      </c>
      <c r="BC188" s="3">
        <f t="shared" si="656"/>
        <v>0</v>
      </c>
      <c r="BD188" s="3">
        <f t="shared" si="656"/>
        <v>0</v>
      </c>
      <c r="BE188" s="3">
        <f t="shared" si="656"/>
        <v>0</v>
      </c>
      <c r="BF188" s="3">
        <f t="shared" si="656"/>
        <v>0</v>
      </c>
      <c r="BG188" s="3">
        <f t="shared" si="656"/>
        <v>0</v>
      </c>
      <c r="BH188" s="3">
        <f t="shared" si="656"/>
        <v>0</v>
      </c>
      <c r="BI188" s="3">
        <f t="shared" si="656"/>
        <v>0</v>
      </c>
      <c r="BJ188" s="110">
        <f t="shared" si="656"/>
        <v>0</v>
      </c>
      <c r="BK188" s="87">
        <f t="shared" si="624"/>
        <v>0</v>
      </c>
    </row>
    <row r="189" spans="1:64" x14ac:dyDescent="0.3">
      <c r="A189" s="525"/>
      <c r="B189" s="230" t="s">
        <v>53</v>
      </c>
      <c r="C189" s="3">
        <f t="shared" ref="C189:N189" si="657">C13+C125</f>
        <v>0</v>
      </c>
      <c r="D189" s="3">
        <f t="shared" si="657"/>
        <v>0</v>
      </c>
      <c r="E189" s="3">
        <f t="shared" si="657"/>
        <v>0</v>
      </c>
      <c r="F189" s="3">
        <f t="shared" si="657"/>
        <v>0</v>
      </c>
      <c r="G189" s="3">
        <f t="shared" si="657"/>
        <v>0</v>
      </c>
      <c r="H189" s="3">
        <f t="shared" si="657"/>
        <v>0</v>
      </c>
      <c r="I189" s="3">
        <f t="shared" si="657"/>
        <v>0</v>
      </c>
      <c r="J189" s="3">
        <f t="shared" si="657"/>
        <v>0</v>
      </c>
      <c r="K189" s="3">
        <f t="shared" si="657"/>
        <v>0</v>
      </c>
      <c r="L189" s="3">
        <f t="shared" si="657"/>
        <v>0</v>
      </c>
      <c r="M189" s="3">
        <f t="shared" si="657"/>
        <v>0</v>
      </c>
      <c r="N189" s="110">
        <f t="shared" si="657"/>
        <v>0</v>
      </c>
      <c r="O189" s="87">
        <f t="shared" si="618"/>
        <v>0</v>
      </c>
      <c r="Q189" s="525"/>
      <c r="R189" s="230" t="s">
        <v>53</v>
      </c>
      <c r="S189" s="3">
        <f t="shared" ref="S189:AD189" si="658">S13+S125</f>
        <v>0</v>
      </c>
      <c r="T189" s="3">
        <f t="shared" si="658"/>
        <v>0</v>
      </c>
      <c r="U189" s="3">
        <f t="shared" si="658"/>
        <v>0</v>
      </c>
      <c r="V189" s="3">
        <f t="shared" si="658"/>
        <v>0</v>
      </c>
      <c r="W189" s="3">
        <f t="shared" si="658"/>
        <v>0</v>
      </c>
      <c r="X189" s="3">
        <f t="shared" si="658"/>
        <v>0</v>
      </c>
      <c r="Y189" s="3">
        <f t="shared" si="658"/>
        <v>0</v>
      </c>
      <c r="Z189" s="3">
        <f t="shared" si="658"/>
        <v>0</v>
      </c>
      <c r="AA189" s="3">
        <f t="shared" si="658"/>
        <v>0</v>
      </c>
      <c r="AB189" s="3">
        <f t="shared" si="658"/>
        <v>0</v>
      </c>
      <c r="AC189" s="3">
        <f t="shared" si="658"/>
        <v>0</v>
      </c>
      <c r="AD189" s="110">
        <f t="shared" si="658"/>
        <v>0</v>
      </c>
      <c r="AE189" s="87">
        <f t="shared" si="620"/>
        <v>0</v>
      </c>
      <c r="AG189" s="525"/>
      <c r="AH189" s="230" t="s">
        <v>53</v>
      </c>
      <c r="AI189" s="3">
        <f t="shared" ref="AI189:AT189" si="659">AI13+AI125</f>
        <v>0</v>
      </c>
      <c r="AJ189" s="3">
        <f t="shared" si="659"/>
        <v>0</v>
      </c>
      <c r="AK189" s="3">
        <f t="shared" si="659"/>
        <v>0</v>
      </c>
      <c r="AL189" s="3">
        <f t="shared" si="659"/>
        <v>0</v>
      </c>
      <c r="AM189" s="3">
        <f t="shared" si="659"/>
        <v>0</v>
      </c>
      <c r="AN189" s="3">
        <f t="shared" si="659"/>
        <v>0</v>
      </c>
      <c r="AO189" s="3">
        <f t="shared" si="659"/>
        <v>0</v>
      </c>
      <c r="AP189" s="3">
        <f t="shared" si="659"/>
        <v>0</v>
      </c>
      <c r="AQ189" s="3">
        <f t="shared" si="659"/>
        <v>0</v>
      </c>
      <c r="AR189" s="3">
        <f t="shared" si="659"/>
        <v>0</v>
      </c>
      <c r="AS189" s="3">
        <f t="shared" si="659"/>
        <v>0</v>
      </c>
      <c r="AT189" s="110">
        <f t="shared" si="659"/>
        <v>0</v>
      </c>
      <c r="AU189" s="87">
        <f t="shared" si="622"/>
        <v>0</v>
      </c>
      <c r="AW189" s="525"/>
      <c r="AX189" s="230" t="s">
        <v>53</v>
      </c>
      <c r="AY189" s="3">
        <f t="shared" ref="AY189:BJ189" si="660">AY13+AY125</f>
        <v>0</v>
      </c>
      <c r="AZ189" s="3">
        <f t="shared" si="660"/>
        <v>0</v>
      </c>
      <c r="BA189" s="3">
        <f t="shared" si="660"/>
        <v>0</v>
      </c>
      <c r="BB189" s="3">
        <f t="shared" si="660"/>
        <v>0</v>
      </c>
      <c r="BC189" s="3">
        <f t="shared" si="660"/>
        <v>0</v>
      </c>
      <c r="BD189" s="3">
        <f t="shared" si="660"/>
        <v>0</v>
      </c>
      <c r="BE189" s="3">
        <f t="shared" si="660"/>
        <v>0</v>
      </c>
      <c r="BF189" s="3">
        <f t="shared" si="660"/>
        <v>0</v>
      </c>
      <c r="BG189" s="3">
        <f t="shared" si="660"/>
        <v>0</v>
      </c>
      <c r="BH189" s="3">
        <f t="shared" si="660"/>
        <v>0</v>
      </c>
      <c r="BI189" s="3">
        <f t="shared" si="660"/>
        <v>0</v>
      </c>
      <c r="BJ189" s="110">
        <f t="shared" si="660"/>
        <v>0</v>
      </c>
      <c r="BK189" s="87">
        <f t="shared" si="624"/>
        <v>0</v>
      </c>
    </row>
    <row r="190" spans="1:64" x14ac:dyDescent="0.3">
      <c r="A190" s="525"/>
      <c r="B190" s="230" t="s">
        <v>52</v>
      </c>
      <c r="C190" s="3">
        <f t="shared" ref="C190:N190" si="661">C14+C126</f>
        <v>0</v>
      </c>
      <c r="D190" s="3">
        <f t="shared" si="661"/>
        <v>0</v>
      </c>
      <c r="E190" s="3">
        <f t="shared" si="661"/>
        <v>0</v>
      </c>
      <c r="F190" s="3">
        <f t="shared" si="661"/>
        <v>0</v>
      </c>
      <c r="G190" s="3">
        <f t="shared" si="661"/>
        <v>0</v>
      </c>
      <c r="H190" s="3">
        <f t="shared" si="661"/>
        <v>0</v>
      </c>
      <c r="I190" s="3">
        <f t="shared" si="661"/>
        <v>0</v>
      </c>
      <c r="J190" s="3">
        <f t="shared" si="661"/>
        <v>0</v>
      </c>
      <c r="K190" s="3">
        <f t="shared" si="661"/>
        <v>0</v>
      </c>
      <c r="L190" s="3">
        <f t="shared" si="661"/>
        <v>0</v>
      </c>
      <c r="M190" s="3">
        <f t="shared" si="661"/>
        <v>0</v>
      </c>
      <c r="N190" s="110">
        <f t="shared" si="661"/>
        <v>0</v>
      </c>
      <c r="O190" s="87">
        <f t="shared" si="618"/>
        <v>0</v>
      </c>
      <c r="Q190" s="525"/>
      <c r="R190" s="230" t="s">
        <v>52</v>
      </c>
      <c r="S190" s="3">
        <f t="shared" ref="S190:AD190" si="662">S14+S126</f>
        <v>0</v>
      </c>
      <c r="T190" s="3">
        <f t="shared" si="662"/>
        <v>0</v>
      </c>
      <c r="U190" s="3">
        <f t="shared" si="662"/>
        <v>0</v>
      </c>
      <c r="V190" s="3">
        <f t="shared" si="662"/>
        <v>0</v>
      </c>
      <c r="W190" s="3">
        <f t="shared" si="662"/>
        <v>0</v>
      </c>
      <c r="X190" s="3">
        <f t="shared" si="662"/>
        <v>0</v>
      </c>
      <c r="Y190" s="3">
        <f t="shared" si="662"/>
        <v>0</v>
      </c>
      <c r="Z190" s="3">
        <f t="shared" si="662"/>
        <v>0</v>
      </c>
      <c r="AA190" s="3">
        <f t="shared" si="662"/>
        <v>0</v>
      </c>
      <c r="AB190" s="3">
        <f t="shared" si="662"/>
        <v>0</v>
      </c>
      <c r="AC190" s="3">
        <f t="shared" si="662"/>
        <v>0</v>
      </c>
      <c r="AD190" s="110">
        <f t="shared" si="662"/>
        <v>0</v>
      </c>
      <c r="AE190" s="87">
        <f t="shared" si="620"/>
        <v>0</v>
      </c>
      <c r="AG190" s="525"/>
      <c r="AH190" s="230" t="s">
        <v>52</v>
      </c>
      <c r="AI190" s="3">
        <f t="shared" ref="AI190:AT190" si="663">AI14+AI126</f>
        <v>0</v>
      </c>
      <c r="AJ190" s="3">
        <f t="shared" si="663"/>
        <v>0</v>
      </c>
      <c r="AK190" s="3">
        <f t="shared" si="663"/>
        <v>0</v>
      </c>
      <c r="AL190" s="3">
        <f t="shared" si="663"/>
        <v>0</v>
      </c>
      <c r="AM190" s="3">
        <f t="shared" si="663"/>
        <v>0</v>
      </c>
      <c r="AN190" s="3">
        <f t="shared" si="663"/>
        <v>0</v>
      </c>
      <c r="AO190" s="3">
        <f t="shared" si="663"/>
        <v>0</v>
      </c>
      <c r="AP190" s="3">
        <f t="shared" si="663"/>
        <v>0</v>
      </c>
      <c r="AQ190" s="3">
        <f t="shared" si="663"/>
        <v>0</v>
      </c>
      <c r="AR190" s="3">
        <f t="shared" si="663"/>
        <v>0</v>
      </c>
      <c r="AS190" s="3">
        <f t="shared" si="663"/>
        <v>0</v>
      </c>
      <c r="AT190" s="110">
        <f t="shared" si="663"/>
        <v>0</v>
      </c>
      <c r="AU190" s="87">
        <f t="shared" si="622"/>
        <v>0</v>
      </c>
      <c r="AW190" s="525"/>
      <c r="AX190" s="230" t="s">
        <v>52</v>
      </c>
      <c r="AY190" s="3">
        <f t="shared" ref="AY190:BJ190" si="664">AY14+AY126</f>
        <v>0</v>
      </c>
      <c r="AZ190" s="3">
        <f t="shared" si="664"/>
        <v>0</v>
      </c>
      <c r="BA190" s="3">
        <f t="shared" si="664"/>
        <v>0</v>
      </c>
      <c r="BB190" s="3">
        <f t="shared" si="664"/>
        <v>0</v>
      </c>
      <c r="BC190" s="3">
        <f t="shared" si="664"/>
        <v>0</v>
      </c>
      <c r="BD190" s="3">
        <f t="shared" si="664"/>
        <v>0</v>
      </c>
      <c r="BE190" s="3">
        <f t="shared" si="664"/>
        <v>0</v>
      </c>
      <c r="BF190" s="3">
        <f t="shared" si="664"/>
        <v>0</v>
      </c>
      <c r="BG190" s="3">
        <f t="shared" si="664"/>
        <v>0</v>
      </c>
      <c r="BH190" s="3">
        <f t="shared" si="664"/>
        <v>0</v>
      </c>
      <c r="BI190" s="3">
        <f t="shared" si="664"/>
        <v>0</v>
      </c>
      <c r="BJ190" s="110">
        <f t="shared" si="664"/>
        <v>0</v>
      </c>
      <c r="BK190" s="87">
        <f t="shared" si="624"/>
        <v>0</v>
      </c>
    </row>
    <row r="191" spans="1:64" x14ac:dyDescent="0.3">
      <c r="A191" s="525"/>
      <c r="B191" s="230" t="s">
        <v>51</v>
      </c>
      <c r="C191" s="3">
        <f t="shared" ref="C191:N191" si="665">C15+C127</f>
        <v>0</v>
      </c>
      <c r="D191" s="3">
        <f t="shared" si="665"/>
        <v>0</v>
      </c>
      <c r="E191" s="3">
        <f t="shared" si="665"/>
        <v>0</v>
      </c>
      <c r="F191" s="3">
        <f t="shared" si="665"/>
        <v>2951</v>
      </c>
      <c r="G191" s="3">
        <f t="shared" si="665"/>
        <v>0</v>
      </c>
      <c r="H191" s="3">
        <f t="shared" si="665"/>
        <v>0</v>
      </c>
      <c r="I191" s="3">
        <f t="shared" si="665"/>
        <v>0</v>
      </c>
      <c r="J191" s="3">
        <f t="shared" si="665"/>
        <v>0</v>
      </c>
      <c r="K191" s="3">
        <f t="shared" si="665"/>
        <v>0</v>
      </c>
      <c r="L191" s="3">
        <f t="shared" si="665"/>
        <v>0</v>
      </c>
      <c r="M191" s="3">
        <f t="shared" si="665"/>
        <v>0</v>
      </c>
      <c r="N191" s="110">
        <f t="shared" si="665"/>
        <v>0</v>
      </c>
      <c r="O191" s="87">
        <f t="shared" si="618"/>
        <v>2951</v>
      </c>
      <c r="Q191" s="525"/>
      <c r="R191" s="230" t="s">
        <v>51</v>
      </c>
      <c r="S191" s="3">
        <f t="shared" ref="S191:AD191" si="666">S15+S127</f>
        <v>0</v>
      </c>
      <c r="T191" s="3">
        <f t="shared" si="666"/>
        <v>0</v>
      </c>
      <c r="U191" s="3">
        <f t="shared" si="666"/>
        <v>0</v>
      </c>
      <c r="V191" s="3">
        <f t="shared" si="666"/>
        <v>0</v>
      </c>
      <c r="W191" s="3">
        <f t="shared" si="666"/>
        <v>0</v>
      </c>
      <c r="X191" s="3">
        <f t="shared" si="666"/>
        <v>0</v>
      </c>
      <c r="Y191" s="3">
        <f t="shared" si="666"/>
        <v>0</v>
      </c>
      <c r="Z191" s="3">
        <f t="shared" si="666"/>
        <v>0</v>
      </c>
      <c r="AA191" s="3">
        <f t="shared" si="666"/>
        <v>0</v>
      </c>
      <c r="AB191" s="3">
        <f t="shared" si="666"/>
        <v>0</v>
      </c>
      <c r="AC191" s="3">
        <f t="shared" si="666"/>
        <v>0</v>
      </c>
      <c r="AD191" s="110">
        <f t="shared" si="666"/>
        <v>0</v>
      </c>
      <c r="AE191" s="87">
        <f t="shared" si="620"/>
        <v>0</v>
      </c>
      <c r="AG191" s="525"/>
      <c r="AH191" s="230" t="s">
        <v>51</v>
      </c>
      <c r="AI191" s="3">
        <f t="shared" ref="AI191:AT191" si="667">AI15+AI127</f>
        <v>0</v>
      </c>
      <c r="AJ191" s="3">
        <f t="shared" si="667"/>
        <v>0</v>
      </c>
      <c r="AK191" s="3">
        <f t="shared" si="667"/>
        <v>0</v>
      </c>
      <c r="AL191" s="3">
        <f t="shared" si="667"/>
        <v>0</v>
      </c>
      <c r="AM191" s="3">
        <f t="shared" si="667"/>
        <v>0</v>
      </c>
      <c r="AN191" s="3">
        <f t="shared" si="667"/>
        <v>0</v>
      </c>
      <c r="AO191" s="3">
        <f t="shared" si="667"/>
        <v>0</v>
      </c>
      <c r="AP191" s="3">
        <f t="shared" si="667"/>
        <v>0</v>
      </c>
      <c r="AQ191" s="3">
        <f t="shared" si="667"/>
        <v>0</v>
      </c>
      <c r="AR191" s="3">
        <f t="shared" si="667"/>
        <v>0</v>
      </c>
      <c r="AS191" s="3">
        <f t="shared" si="667"/>
        <v>0</v>
      </c>
      <c r="AT191" s="110">
        <f t="shared" si="667"/>
        <v>0</v>
      </c>
      <c r="AU191" s="87">
        <f t="shared" si="622"/>
        <v>0</v>
      </c>
      <c r="AW191" s="525"/>
      <c r="AX191" s="230" t="s">
        <v>51</v>
      </c>
      <c r="AY191" s="3">
        <f t="shared" ref="AY191:BJ191" si="668">AY15+AY127</f>
        <v>0</v>
      </c>
      <c r="AZ191" s="3">
        <f t="shared" si="668"/>
        <v>0</v>
      </c>
      <c r="BA191" s="3">
        <f t="shared" si="668"/>
        <v>0</v>
      </c>
      <c r="BB191" s="3">
        <f t="shared" si="668"/>
        <v>0</v>
      </c>
      <c r="BC191" s="3">
        <f t="shared" si="668"/>
        <v>0</v>
      </c>
      <c r="BD191" s="3">
        <f t="shared" si="668"/>
        <v>0</v>
      </c>
      <c r="BE191" s="3">
        <f t="shared" si="668"/>
        <v>0</v>
      </c>
      <c r="BF191" s="3">
        <f t="shared" si="668"/>
        <v>0</v>
      </c>
      <c r="BG191" s="3">
        <f t="shared" si="668"/>
        <v>0</v>
      </c>
      <c r="BH191" s="3">
        <f t="shared" si="668"/>
        <v>0</v>
      </c>
      <c r="BI191" s="3">
        <f t="shared" si="668"/>
        <v>0</v>
      </c>
      <c r="BJ191" s="110">
        <f t="shared" si="668"/>
        <v>0</v>
      </c>
      <c r="BK191" s="87">
        <f t="shared" si="624"/>
        <v>0</v>
      </c>
    </row>
    <row r="192" spans="1:64" ht="15" thickBot="1" x14ac:dyDescent="0.35">
      <c r="A192" s="526"/>
      <c r="B192" s="230" t="s">
        <v>50</v>
      </c>
      <c r="C192" s="3">
        <f t="shared" ref="C192:N192" si="669">C16+C128</f>
        <v>0</v>
      </c>
      <c r="D192" s="3">
        <f t="shared" si="669"/>
        <v>0</v>
      </c>
      <c r="E192" s="3">
        <f t="shared" si="669"/>
        <v>0</v>
      </c>
      <c r="F192" s="3">
        <f t="shared" si="669"/>
        <v>0</v>
      </c>
      <c r="G192" s="3">
        <f t="shared" si="669"/>
        <v>0</v>
      </c>
      <c r="H192" s="3">
        <f t="shared" si="669"/>
        <v>0</v>
      </c>
      <c r="I192" s="3">
        <f t="shared" si="669"/>
        <v>0</v>
      </c>
      <c r="J192" s="3">
        <f t="shared" si="669"/>
        <v>0</v>
      </c>
      <c r="K192" s="3">
        <f t="shared" si="669"/>
        <v>0</v>
      </c>
      <c r="L192" s="3">
        <f t="shared" si="669"/>
        <v>0</v>
      </c>
      <c r="M192" s="3">
        <f t="shared" si="669"/>
        <v>0</v>
      </c>
      <c r="N192" s="110">
        <f t="shared" si="669"/>
        <v>3567.963134765625</v>
      </c>
      <c r="O192" s="87">
        <f t="shared" si="618"/>
        <v>3567.963134765625</v>
      </c>
      <c r="P192" s="358" t="s">
        <v>162</v>
      </c>
      <c r="Q192" s="526"/>
      <c r="R192" s="230" t="s">
        <v>50</v>
      </c>
      <c r="S192" s="3">
        <f t="shared" ref="S192:AD192" si="670">S16+S128</f>
        <v>0</v>
      </c>
      <c r="T192" s="3">
        <f t="shared" si="670"/>
        <v>0</v>
      </c>
      <c r="U192" s="3">
        <f t="shared" si="670"/>
        <v>0</v>
      </c>
      <c r="V192" s="3">
        <f t="shared" si="670"/>
        <v>0</v>
      </c>
      <c r="W192" s="3">
        <f t="shared" si="670"/>
        <v>0</v>
      </c>
      <c r="X192" s="3">
        <f t="shared" si="670"/>
        <v>0</v>
      </c>
      <c r="Y192" s="3">
        <f t="shared" si="670"/>
        <v>0</v>
      </c>
      <c r="Z192" s="3">
        <f t="shared" si="670"/>
        <v>0</v>
      </c>
      <c r="AA192" s="3">
        <f t="shared" si="670"/>
        <v>0</v>
      </c>
      <c r="AB192" s="3">
        <f t="shared" si="670"/>
        <v>0</v>
      </c>
      <c r="AC192" s="3">
        <f t="shared" si="670"/>
        <v>0</v>
      </c>
      <c r="AD192" s="110">
        <f t="shared" si="670"/>
        <v>0</v>
      </c>
      <c r="AE192" s="87">
        <f t="shared" si="620"/>
        <v>0</v>
      </c>
      <c r="AF192" s="358" t="s">
        <v>162</v>
      </c>
      <c r="AG192" s="526"/>
      <c r="AH192" s="230" t="s">
        <v>50</v>
      </c>
      <c r="AI192" s="3">
        <f t="shared" ref="AI192:AT192" si="671">AI16+AI128</f>
        <v>0</v>
      </c>
      <c r="AJ192" s="3">
        <f t="shared" si="671"/>
        <v>0</v>
      </c>
      <c r="AK192" s="3">
        <f t="shared" si="671"/>
        <v>0</v>
      </c>
      <c r="AL192" s="3">
        <f t="shared" si="671"/>
        <v>0</v>
      </c>
      <c r="AM192" s="3">
        <f t="shared" si="671"/>
        <v>0</v>
      </c>
      <c r="AN192" s="3">
        <f t="shared" si="671"/>
        <v>0</v>
      </c>
      <c r="AO192" s="3">
        <f t="shared" si="671"/>
        <v>0</v>
      </c>
      <c r="AP192" s="3">
        <f t="shared" si="671"/>
        <v>0</v>
      </c>
      <c r="AQ192" s="3">
        <f t="shared" si="671"/>
        <v>0</v>
      </c>
      <c r="AR192" s="3">
        <f t="shared" si="671"/>
        <v>0</v>
      </c>
      <c r="AS192" s="3">
        <f t="shared" si="671"/>
        <v>0</v>
      </c>
      <c r="AT192" s="110">
        <f t="shared" si="671"/>
        <v>0</v>
      </c>
      <c r="AU192" s="87">
        <f t="shared" si="622"/>
        <v>0</v>
      </c>
      <c r="AV192" s="358" t="s">
        <v>162</v>
      </c>
      <c r="AW192" s="526"/>
      <c r="AX192" s="230" t="s">
        <v>50</v>
      </c>
      <c r="AY192" s="3">
        <f t="shared" ref="AY192:BJ192" si="672">AY16+AY128</f>
        <v>0</v>
      </c>
      <c r="AZ192" s="3">
        <f t="shared" si="672"/>
        <v>0</v>
      </c>
      <c r="BA192" s="3">
        <f t="shared" si="672"/>
        <v>0</v>
      </c>
      <c r="BB192" s="3">
        <f t="shared" si="672"/>
        <v>0</v>
      </c>
      <c r="BC192" s="3">
        <f t="shared" si="672"/>
        <v>0</v>
      </c>
      <c r="BD192" s="3">
        <f t="shared" si="672"/>
        <v>0</v>
      </c>
      <c r="BE192" s="3">
        <f t="shared" si="672"/>
        <v>0</v>
      </c>
      <c r="BF192" s="3">
        <f t="shared" si="672"/>
        <v>0</v>
      </c>
      <c r="BG192" s="3">
        <f t="shared" si="672"/>
        <v>0</v>
      </c>
      <c r="BH192" s="3">
        <f t="shared" si="672"/>
        <v>0</v>
      </c>
      <c r="BI192" s="3">
        <f t="shared" si="672"/>
        <v>0</v>
      </c>
      <c r="BJ192" s="110">
        <f t="shared" si="672"/>
        <v>0</v>
      </c>
      <c r="BK192" s="87">
        <f t="shared" si="624"/>
        <v>0</v>
      </c>
      <c r="BL192" s="358" t="s">
        <v>162</v>
      </c>
    </row>
    <row r="193" spans="1:64" ht="15" thickBot="1" x14ac:dyDescent="0.35">
      <c r="B193" s="231" t="s">
        <v>43</v>
      </c>
      <c r="C193" s="223">
        <f>SUM(C180:C192)</f>
        <v>0</v>
      </c>
      <c r="D193" s="223">
        <f t="shared" ref="D193" si="673">SUM(D180:D192)</f>
        <v>0</v>
      </c>
      <c r="E193" s="223">
        <f t="shared" ref="E193" si="674">SUM(E180:E192)</f>
        <v>191704.90600590699</v>
      </c>
      <c r="F193" s="223">
        <f t="shared" ref="F193" si="675">SUM(F180:F192)</f>
        <v>139868.61835718609</v>
      </c>
      <c r="G193" s="223">
        <f t="shared" ref="G193" si="676">SUM(G180:G192)</f>
        <v>350029.01360980928</v>
      </c>
      <c r="H193" s="223">
        <f t="shared" ref="H193" si="677">SUM(H180:H192)</f>
        <v>177343.79992457081</v>
      </c>
      <c r="I193" s="223">
        <f t="shared" ref="I193" si="678">SUM(I180:I192)</f>
        <v>145876.29783028964</v>
      </c>
      <c r="J193" s="223">
        <f t="shared" ref="J193" si="679">SUM(J180:J192)</f>
        <v>53819.38269708</v>
      </c>
      <c r="K193" s="223">
        <f t="shared" ref="K193" si="680">SUM(K180:K192)</f>
        <v>517835.73587644112</v>
      </c>
      <c r="L193" s="223">
        <f t="shared" ref="L193" si="681">SUM(L180:L192)</f>
        <v>71327.083391359993</v>
      </c>
      <c r="M193" s="223">
        <f t="shared" ref="M193" si="682">SUM(M180:M192)</f>
        <v>218248.15974980002</v>
      </c>
      <c r="N193" s="462">
        <f t="shared" ref="N193" si="683">SUM(N180:N192)</f>
        <v>399948.25796245248</v>
      </c>
      <c r="O193" s="90">
        <f t="shared" si="618"/>
        <v>2266001.2554048966</v>
      </c>
      <c r="P193" s="357">
        <f>SUM(C4:N16,C116:N128)</f>
        <v>2266001.2554048966</v>
      </c>
      <c r="Q193" s="91"/>
      <c r="R193" s="231" t="s">
        <v>43</v>
      </c>
      <c r="S193" s="223">
        <f>SUM(S180:S192)</f>
        <v>0</v>
      </c>
      <c r="T193" s="223">
        <f t="shared" ref="T193" si="684">SUM(T180:T192)</f>
        <v>0</v>
      </c>
      <c r="U193" s="223">
        <f t="shared" ref="U193" si="685">SUM(U180:U192)</f>
        <v>55871.667371519994</v>
      </c>
      <c r="V193" s="223">
        <f t="shared" ref="V193" si="686">SUM(V180:V192)</f>
        <v>14331.985667999999</v>
      </c>
      <c r="W193" s="223">
        <f t="shared" ref="W193" si="687">SUM(W180:W192)</f>
        <v>74318.325681599992</v>
      </c>
      <c r="X193" s="223">
        <f t="shared" ref="X193" si="688">SUM(X180:X192)</f>
        <v>46716.586616699999</v>
      </c>
      <c r="Y193" s="223">
        <f t="shared" ref="Y193" si="689">SUM(Y180:Y192)</f>
        <v>105538.38536811422</v>
      </c>
      <c r="Z193" s="223">
        <f t="shared" ref="Z193" si="690">SUM(Z180:Z192)</f>
        <v>74408.485591439996</v>
      </c>
      <c r="AA193" s="223">
        <f t="shared" ref="AA193" si="691">SUM(AA180:AA192)</f>
        <v>243345.72554292</v>
      </c>
      <c r="AB193" s="223">
        <f t="shared" ref="AB193" si="692">SUM(AB180:AB192)</f>
        <v>108194.54670024001</v>
      </c>
      <c r="AC193" s="223">
        <f t="shared" ref="AC193" si="693">SUM(AC180:AC192)</f>
        <v>51415.837473000007</v>
      </c>
      <c r="AD193" s="462">
        <f t="shared" ref="AD193" si="694">SUM(AD180:AD192)</f>
        <v>1764735.7100852006</v>
      </c>
      <c r="AE193" s="90">
        <f t="shared" si="620"/>
        <v>2538877.2560987351</v>
      </c>
      <c r="AF193" s="357">
        <f>SUM(S4:AD16,S116:AD128)</f>
        <v>2538877.2560987351</v>
      </c>
      <c r="AG193" s="91"/>
      <c r="AH193" s="231" t="s">
        <v>43</v>
      </c>
      <c r="AI193" s="223">
        <f>SUM(AI180:AI192)</f>
        <v>0</v>
      </c>
      <c r="AJ193" s="223">
        <f t="shared" ref="AJ193" si="695">SUM(AJ180:AJ192)</f>
        <v>0</v>
      </c>
      <c r="AK193" s="223">
        <f t="shared" ref="AK193" si="696">SUM(AK180:AK192)</f>
        <v>0</v>
      </c>
      <c r="AL193" s="223">
        <f t="shared" ref="AL193" si="697">SUM(AL180:AL192)</f>
        <v>0</v>
      </c>
      <c r="AM193" s="223">
        <f t="shared" ref="AM193" si="698">SUM(AM180:AM192)</f>
        <v>0</v>
      </c>
      <c r="AN193" s="223">
        <f t="shared" ref="AN193" si="699">SUM(AN180:AN192)</f>
        <v>0</v>
      </c>
      <c r="AO193" s="223">
        <f t="shared" ref="AO193" si="700">SUM(AO180:AO192)</f>
        <v>0</v>
      </c>
      <c r="AP193" s="223">
        <f t="shared" ref="AP193" si="701">SUM(AP180:AP192)</f>
        <v>0</v>
      </c>
      <c r="AQ193" s="223">
        <f t="shared" ref="AQ193" si="702">SUM(AQ180:AQ192)</f>
        <v>0</v>
      </c>
      <c r="AR193" s="223">
        <f t="shared" ref="AR193" si="703">SUM(AR180:AR192)</f>
        <v>0</v>
      </c>
      <c r="AS193" s="223">
        <f t="shared" ref="AS193" si="704">SUM(AS180:AS192)</f>
        <v>0</v>
      </c>
      <c r="AT193" s="462">
        <f t="shared" ref="AT193" si="705">SUM(AT180:AT192)</f>
        <v>0</v>
      </c>
      <c r="AU193" s="90">
        <f t="shared" si="622"/>
        <v>0</v>
      </c>
      <c r="AV193" s="357">
        <f>SUM(AI4:AT16,AI116:AT128)</f>
        <v>0</v>
      </c>
      <c r="AW193" s="91"/>
      <c r="AX193" s="231" t="s">
        <v>43</v>
      </c>
      <c r="AY193" s="223">
        <f>SUM(AY180:AY192)</f>
        <v>0</v>
      </c>
      <c r="AZ193" s="223">
        <f t="shared" ref="AZ193" si="706">SUM(AZ180:AZ192)</f>
        <v>0</v>
      </c>
      <c r="BA193" s="223">
        <f t="shared" ref="BA193" si="707">SUM(BA180:BA192)</f>
        <v>0</v>
      </c>
      <c r="BB193" s="223">
        <f t="shared" ref="BB193" si="708">SUM(BB180:BB192)</f>
        <v>0</v>
      </c>
      <c r="BC193" s="223">
        <f t="shared" ref="BC193" si="709">SUM(BC180:BC192)</f>
        <v>0</v>
      </c>
      <c r="BD193" s="223">
        <f t="shared" ref="BD193" si="710">SUM(BD180:BD192)</f>
        <v>0</v>
      </c>
      <c r="BE193" s="223">
        <f t="shared" ref="BE193" si="711">SUM(BE180:BE192)</f>
        <v>0</v>
      </c>
      <c r="BF193" s="223">
        <f t="shared" ref="BF193" si="712">SUM(BF180:BF192)</f>
        <v>0</v>
      </c>
      <c r="BG193" s="223">
        <f t="shared" ref="BG193" si="713">SUM(BG180:BG192)</f>
        <v>0</v>
      </c>
      <c r="BH193" s="223">
        <f t="shared" ref="BH193" si="714">SUM(BH180:BH192)</f>
        <v>0</v>
      </c>
      <c r="BI193" s="223">
        <f t="shared" ref="BI193" si="715">SUM(BI180:BI192)</f>
        <v>0</v>
      </c>
      <c r="BJ193" s="462">
        <f t="shared" ref="BJ193" si="716">SUM(BJ180:BJ192)</f>
        <v>0</v>
      </c>
      <c r="BK193" s="90">
        <f t="shared" si="624"/>
        <v>0</v>
      </c>
      <c r="BL193" s="357">
        <f>SUM(AY4:BJ16,AY116:BJ128)</f>
        <v>0</v>
      </c>
    </row>
    <row r="194" spans="1:64" ht="15" thickBot="1" x14ac:dyDescent="0.35">
      <c r="M194" s="519" t="s">
        <v>148</v>
      </c>
      <c r="N194" s="520"/>
      <c r="O194" s="141">
        <f>O177+O193+O113</f>
        <v>22414047.201352693</v>
      </c>
      <c r="P194" s="357">
        <f>P177+P193+P113</f>
        <v>22414047.201352693</v>
      </c>
      <c r="AC194" s="519" t="s">
        <v>149</v>
      </c>
      <c r="AD194" s="520"/>
      <c r="AE194" s="141">
        <f>AE177+AE193+AE113</f>
        <v>57188710.600232176</v>
      </c>
      <c r="AF194" s="357">
        <f>AF177+AF193+AF113</f>
        <v>57188710.600232169</v>
      </c>
      <c r="AS194" s="519" t="s">
        <v>150</v>
      </c>
      <c r="AT194" s="520"/>
      <c r="AU194" s="141">
        <f>AU177+AU193+AU113</f>
        <v>16932512.473528147</v>
      </c>
      <c r="AV194" s="357">
        <f>AV177+AV193+AV113</f>
        <v>16932512.47352815</v>
      </c>
      <c r="BI194" s="519" t="s">
        <v>151</v>
      </c>
      <c r="BJ194" s="520"/>
      <c r="BK194" s="141">
        <f>BK177+BK193+BK113</f>
        <v>5039980.157993461</v>
      </c>
      <c r="BL194" s="357">
        <f>BL177+BL193+BL113</f>
        <v>5039980.157993461</v>
      </c>
    </row>
    <row r="197" spans="1:64" s="313" customFormat="1" x14ac:dyDescent="0.3">
      <c r="A197" s="318"/>
      <c r="B197" s="313" t="s">
        <v>62</v>
      </c>
      <c r="C197" s="314">
        <f>C164+C180+C100</f>
        <v>0</v>
      </c>
      <c r="D197" s="314">
        <f t="shared" ref="D197:O197" si="717">D164+D180+D100</f>
        <v>0</v>
      </c>
      <c r="E197" s="314">
        <f t="shared" si="717"/>
        <v>0</v>
      </c>
      <c r="F197" s="314">
        <f t="shared" si="717"/>
        <v>0</v>
      </c>
      <c r="G197" s="314">
        <f t="shared" si="717"/>
        <v>0</v>
      </c>
      <c r="H197" s="314">
        <f t="shared" si="717"/>
        <v>0</v>
      </c>
      <c r="I197" s="314">
        <f t="shared" si="717"/>
        <v>0</v>
      </c>
      <c r="J197" s="314">
        <f t="shared" si="717"/>
        <v>0</v>
      </c>
      <c r="K197" s="314">
        <f t="shared" si="717"/>
        <v>0</v>
      </c>
      <c r="L197" s="314">
        <f t="shared" si="717"/>
        <v>0</v>
      </c>
      <c r="M197" s="314">
        <f t="shared" si="717"/>
        <v>0</v>
      </c>
      <c r="N197" s="314">
        <f t="shared" si="717"/>
        <v>0</v>
      </c>
      <c r="O197" s="314">
        <f t="shared" si="717"/>
        <v>0</v>
      </c>
      <c r="R197" s="313" t="s">
        <v>62</v>
      </c>
      <c r="S197" s="314">
        <f>S164+S180+S100</f>
        <v>0</v>
      </c>
      <c r="T197" s="314">
        <f t="shared" ref="T197:AE197" si="718">T164+T180+T100</f>
        <v>69559</v>
      </c>
      <c r="U197" s="314">
        <f t="shared" si="718"/>
        <v>354824.20424674207</v>
      </c>
      <c r="V197" s="314">
        <f t="shared" si="718"/>
        <v>0</v>
      </c>
      <c r="W197" s="314">
        <f t="shared" si="718"/>
        <v>404208</v>
      </c>
      <c r="X197" s="314">
        <f t="shared" si="718"/>
        <v>164256</v>
      </c>
      <c r="Y197" s="314">
        <f t="shared" si="718"/>
        <v>0</v>
      </c>
      <c r="Z197" s="314">
        <f t="shared" si="718"/>
        <v>206490.33154115605</v>
      </c>
      <c r="AA197" s="314">
        <f t="shared" si="718"/>
        <v>138351</v>
      </c>
      <c r="AB197" s="314">
        <f t="shared" si="718"/>
        <v>0</v>
      </c>
      <c r="AC197" s="314">
        <f t="shared" si="718"/>
        <v>59220</v>
      </c>
      <c r="AD197" s="314">
        <f t="shared" si="718"/>
        <v>457131.99793719267</v>
      </c>
      <c r="AE197" s="314">
        <f t="shared" si="718"/>
        <v>1854040.5337250908</v>
      </c>
      <c r="AH197" s="313" t="s">
        <v>62</v>
      </c>
      <c r="AI197" s="314">
        <f>AI164+AI180+AI100</f>
        <v>0</v>
      </c>
      <c r="AJ197" s="314">
        <f t="shared" ref="AJ197:AU197" si="719">AJ164+AJ180+AJ100</f>
        <v>480496.55495509953</v>
      </c>
      <c r="AK197" s="314">
        <f t="shared" si="719"/>
        <v>102148.49237422949</v>
      </c>
      <c r="AL197" s="314">
        <f t="shared" si="719"/>
        <v>593627</v>
      </c>
      <c r="AM197" s="314">
        <f t="shared" si="719"/>
        <v>0</v>
      </c>
      <c r="AN197" s="314">
        <f t="shared" si="719"/>
        <v>0</v>
      </c>
      <c r="AO197" s="314">
        <f t="shared" si="719"/>
        <v>0</v>
      </c>
      <c r="AP197" s="314">
        <f t="shared" si="719"/>
        <v>0</v>
      </c>
      <c r="AQ197" s="314">
        <f t="shared" si="719"/>
        <v>0</v>
      </c>
      <c r="AR197" s="314">
        <f t="shared" si="719"/>
        <v>0</v>
      </c>
      <c r="AS197" s="314">
        <f t="shared" si="719"/>
        <v>0</v>
      </c>
      <c r="AT197" s="314">
        <f t="shared" si="719"/>
        <v>479275.13694783859</v>
      </c>
      <c r="AU197" s="314">
        <f t="shared" si="719"/>
        <v>1655547.1842771675</v>
      </c>
      <c r="AX197" s="313" t="s">
        <v>62</v>
      </c>
      <c r="AY197" s="314">
        <f>AY164+AY180+AY100</f>
        <v>0</v>
      </c>
      <c r="AZ197" s="314">
        <f t="shared" ref="AZ197:BK197" si="720">AZ164+AZ180+AZ100</f>
        <v>0</v>
      </c>
      <c r="BA197" s="314">
        <f t="shared" si="720"/>
        <v>0</v>
      </c>
      <c r="BB197" s="314">
        <f t="shared" si="720"/>
        <v>0</v>
      </c>
      <c r="BC197" s="314">
        <f t="shared" si="720"/>
        <v>0</v>
      </c>
      <c r="BD197" s="314">
        <f t="shared" si="720"/>
        <v>0</v>
      </c>
      <c r="BE197" s="314">
        <f t="shared" si="720"/>
        <v>0</v>
      </c>
      <c r="BF197" s="314">
        <f t="shared" si="720"/>
        <v>0</v>
      </c>
      <c r="BG197" s="314">
        <f t="shared" si="720"/>
        <v>0</v>
      </c>
      <c r="BH197" s="314">
        <f t="shared" si="720"/>
        <v>0</v>
      </c>
      <c r="BI197" s="314">
        <f t="shared" si="720"/>
        <v>0</v>
      </c>
      <c r="BJ197" s="314">
        <f t="shared" si="720"/>
        <v>787510</v>
      </c>
      <c r="BK197" s="314">
        <f t="shared" si="720"/>
        <v>787510</v>
      </c>
    </row>
    <row r="198" spans="1:64" s="313" customFormat="1" x14ac:dyDescent="0.3">
      <c r="A198" s="318"/>
      <c r="B198" s="313" t="s">
        <v>61</v>
      </c>
      <c r="C198" s="314">
        <f t="shared" ref="C198:O209" si="721">C165+C181+C101</f>
        <v>0</v>
      </c>
      <c r="D198" s="314">
        <f t="shared" si="721"/>
        <v>0</v>
      </c>
      <c r="E198" s="314">
        <f t="shared" si="721"/>
        <v>0</v>
      </c>
      <c r="F198" s="314">
        <f t="shared" si="721"/>
        <v>0</v>
      </c>
      <c r="G198" s="314">
        <f t="shared" si="721"/>
        <v>0</v>
      </c>
      <c r="H198" s="314">
        <f t="shared" si="721"/>
        <v>0</v>
      </c>
      <c r="I198" s="314">
        <f t="shared" si="721"/>
        <v>0</v>
      </c>
      <c r="J198" s="314">
        <f t="shared" si="721"/>
        <v>0</v>
      </c>
      <c r="K198" s="314">
        <f t="shared" si="721"/>
        <v>0</v>
      </c>
      <c r="L198" s="314">
        <f t="shared" si="721"/>
        <v>0</v>
      </c>
      <c r="M198" s="314">
        <f t="shared" si="721"/>
        <v>0</v>
      </c>
      <c r="N198" s="314">
        <f t="shared" si="721"/>
        <v>0</v>
      </c>
      <c r="O198" s="314">
        <f t="shared" si="721"/>
        <v>0</v>
      </c>
      <c r="R198" s="313" t="s">
        <v>61</v>
      </c>
      <c r="S198" s="314">
        <f t="shared" ref="S198:AE198" si="722">S165+S181+S101</f>
        <v>0</v>
      </c>
      <c r="T198" s="314">
        <f t="shared" si="722"/>
        <v>0</v>
      </c>
      <c r="U198" s="314">
        <f t="shared" si="722"/>
        <v>0</v>
      </c>
      <c r="V198" s="314">
        <f t="shared" si="722"/>
        <v>0</v>
      </c>
      <c r="W198" s="314">
        <f t="shared" si="722"/>
        <v>32324.144</v>
      </c>
      <c r="X198" s="314">
        <f t="shared" si="722"/>
        <v>0</v>
      </c>
      <c r="Y198" s="314">
        <f t="shared" si="722"/>
        <v>0</v>
      </c>
      <c r="Z198" s="314">
        <f t="shared" si="722"/>
        <v>0</v>
      </c>
      <c r="AA198" s="314">
        <f t="shared" si="722"/>
        <v>0</v>
      </c>
      <c r="AB198" s="314">
        <f t="shared" si="722"/>
        <v>73906.349999999991</v>
      </c>
      <c r="AC198" s="314">
        <f t="shared" si="722"/>
        <v>0</v>
      </c>
      <c r="AD198" s="314">
        <f t="shared" si="722"/>
        <v>0</v>
      </c>
      <c r="AE198" s="314">
        <f t="shared" si="722"/>
        <v>106230.49399999999</v>
      </c>
      <c r="AH198" s="313" t="s">
        <v>61</v>
      </c>
      <c r="AI198" s="314">
        <f t="shared" ref="AI198:AU198" si="723">AI165+AI181+AI101</f>
        <v>0</v>
      </c>
      <c r="AJ198" s="314">
        <f t="shared" si="723"/>
        <v>0</v>
      </c>
      <c r="AK198" s="314">
        <f t="shared" si="723"/>
        <v>0</v>
      </c>
      <c r="AL198" s="314">
        <f t="shared" si="723"/>
        <v>0</v>
      </c>
      <c r="AM198" s="314">
        <f t="shared" si="723"/>
        <v>0</v>
      </c>
      <c r="AN198" s="314">
        <f t="shared" si="723"/>
        <v>0</v>
      </c>
      <c r="AO198" s="314">
        <f t="shared" si="723"/>
        <v>0</v>
      </c>
      <c r="AP198" s="314">
        <f t="shared" si="723"/>
        <v>0</v>
      </c>
      <c r="AQ198" s="314">
        <f t="shared" si="723"/>
        <v>0</v>
      </c>
      <c r="AR198" s="314">
        <f t="shared" si="723"/>
        <v>0</v>
      </c>
      <c r="AS198" s="314">
        <f t="shared" si="723"/>
        <v>0</v>
      </c>
      <c r="AT198" s="314">
        <f t="shared" si="723"/>
        <v>0</v>
      </c>
      <c r="AU198" s="314">
        <f t="shared" si="723"/>
        <v>0</v>
      </c>
      <c r="AX198" s="313" t="s">
        <v>61</v>
      </c>
      <c r="AY198" s="314">
        <f t="shared" ref="AY198:BK198" si="724">AY165+AY181+AY101</f>
        <v>0</v>
      </c>
      <c r="AZ198" s="314">
        <f t="shared" si="724"/>
        <v>0</v>
      </c>
      <c r="BA198" s="314">
        <f t="shared" si="724"/>
        <v>0</v>
      </c>
      <c r="BB198" s="314">
        <f t="shared" si="724"/>
        <v>0</v>
      </c>
      <c r="BC198" s="314">
        <f t="shared" si="724"/>
        <v>0</v>
      </c>
      <c r="BD198" s="314">
        <f t="shared" si="724"/>
        <v>0</v>
      </c>
      <c r="BE198" s="314">
        <f t="shared" si="724"/>
        <v>0</v>
      </c>
      <c r="BF198" s="314">
        <f t="shared" si="724"/>
        <v>0</v>
      </c>
      <c r="BG198" s="314">
        <f t="shared" si="724"/>
        <v>0</v>
      </c>
      <c r="BH198" s="314">
        <f t="shared" si="724"/>
        <v>0</v>
      </c>
      <c r="BI198" s="314">
        <f t="shared" si="724"/>
        <v>0</v>
      </c>
      <c r="BJ198" s="314">
        <f t="shared" si="724"/>
        <v>0</v>
      </c>
      <c r="BK198" s="314">
        <f t="shared" si="724"/>
        <v>0</v>
      </c>
    </row>
    <row r="199" spans="1:64" s="313" customFormat="1" x14ac:dyDescent="0.3">
      <c r="A199" s="318"/>
      <c r="B199" s="313" t="s">
        <v>60</v>
      </c>
      <c r="C199" s="314">
        <f t="shared" si="721"/>
        <v>0</v>
      </c>
      <c r="D199" s="314">
        <f t="shared" si="721"/>
        <v>0</v>
      </c>
      <c r="E199" s="314">
        <f t="shared" si="721"/>
        <v>0</v>
      </c>
      <c r="F199" s="314">
        <f t="shared" si="721"/>
        <v>0</v>
      </c>
      <c r="G199" s="314">
        <f t="shared" si="721"/>
        <v>0</v>
      </c>
      <c r="H199" s="314">
        <f t="shared" si="721"/>
        <v>0</v>
      </c>
      <c r="I199" s="314">
        <f t="shared" si="721"/>
        <v>0</v>
      </c>
      <c r="J199" s="314">
        <f t="shared" si="721"/>
        <v>0</v>
      </c>
      <c r="K199" s="314">
        <f t="shared" si="721"/>
        <v>0</v>
      </c>
      <c r="L199" s="314">
        <f t="shared" si="721"/>
        <v>0</v>
      </c>
      <c r="M199" s="314">
        <f t="shared" si="721"/>
        <v>0</v>
      </c>
      <c r="N199" s="314">
        <f t="shared" si="721"/>
        <v>0</v>
      </c>
      <c r="O199" s="314">
        <f t="shared" si="721"/>
        <v>0</v>
      </c>
      <c r="R199" s="313" t="s">
        <v>60</v>
      </c>
      <c r="S199" s="314">
        <f t="shared" ref="S199:AE199" si="725">S166+S182+S102</f>
        <v>0</v>
      </c>
      <c r="T199" s="314">
        <f t="shared" si="725"/>
        <v>0</v>
      </c>
      <c r="U199" s="314">
        <f t="shared" si="725"/>
        <v>0</v>
      </c>
      <c r="V199" s="314">
        <f t="shared" si="725"/>
        <v>0</v>
      </c>
      <c r="W199" s="314">
        <f t="shared" si="725"/>
        <v>0</v>
      </c>
      <c r="X199" s="314">
        <f t="shared" si="725"/>
        <v>0</v>
      </c>
      <c r="Y199" s="314">
        <f t="shared" si="725"/>
        <v>0</v>
      </c>
      <c r="Z199" s="314">
        <f t="shared" si="725"/>
        <v>0</v>
      </c>
      <c r="AA199" s="314">
        <f t="shared" si="725"/>
        <v>0</v>
      </c>
      <c r="AB199" s="314">
        <f t="shared" si="725"/>
        <v>62085</v>
      </c>
      <c r="AC199" s="314">
        <f t="shared" si="725"/>
        <v>23638</v>
      </c>
      <c r="AD199" s="314">
        <f t="shared" si="725"/>
        <v>40799.602004386594</v>
      </c>
      <c r="AE199" s="314">
        <f t="shared" si="725"/>
        <v>126522.6020043866</v>
      </c>
      <c r="AH199" s="313" t="s">
        <v>60</v>
      </c>
      <c r="AI199" s="314">
        <f t="shared" ref="AI199:AU199" si="726">AI166+AI182+AI102</f>
        <v>0</v>
      </c>
      <c r="AJ199" s="314">
        <f t="shared" si="726"/>
        <v>0</v>
      </c>
      <c r="AK199" s="314">
        <f t="shared" si="726"/>
        <v>0</v>
      </c>
      <c r="AL199" s="314">
        <f t="shared" si="726"/>
        <v>0</v>
      </c>
      <c r="AM199" s="314">
        <f t="shared" si="726"/>
        <v>0</v>
      </c>
      <c r="AN199" s="314">
        <f t="shared" si="726"/>
        <v>0</v>
      </c>
      <c r="AO199" s="314">
        <f t="shared" si="726"/>
        <v>0</v>
      </c>
      <c r="AP199" s="314">
        <f t="shared" si="726"/>
        <v>0</v>
      </c>
      <c r="AQ199" s="314">
        <f t="shared" si="726"/>
        <v>0</v>
      </c>
      <c r="AR199" s="314">
        <f t="shared" si="726"/>
        <v>0</v>
      </c>
      <c r="AS199" s="314">
        <f t="shared" si="726"/>
        <v>0</v>
      </c>
      <c r="AT199" s="314">
        <f t="shared" si="726"/>
        <v>0</v>
      </c>
      <c r="AU199" s="314">
        <f t="shared" si="726"/>
        <v>0</v>
      </c>
      <c r="AX199" s="313" t="s">
        <v>60</v>
      </c>
      <c r="AY199" s="314">
        <f t="shared" ref="AY199:BK199" si="727">AY166+AY182+AY102</f>
        <v>0</v>
      </c>
      <c r="AZ199" s="314">
        <f t="shared" si="727"/>
        <v>0</v>
      </c>
      <c r="BA199" s="314">
        <f t="shared" si="727"/>
        <v>0</v>
      </c>
      <c r="BB199" s="314">
        <f t="shared" si="727"/>
        <v>0</v>
      </c>
      <c r="BC199" s="314">
        <f t="shared" si="727"/>
        <v>0</v>
      </c>
      <c r="BD199" s="314">
        <f t="shared" si="727"/>
        <v>0</v>
      </c>
      <c r="BE199" s="314">
        <f t="shared" si="727"/>
        <v>0</v>
      </c>
      <c r="BF199" s="314">
        <f t="shared" si="727"/>
        <v>0</v>
      </c>
      <c r="BG199" s="314">
        <f t="shared" si="727"/>
        <v>0</v>
      </c>
      <c r="BH199" s="314">
        <f t="shared" si="727"/>
        <v>0</v>
      </c>
      <c r="BI199" s="314">
        <f t="shared" si="727"/>
        <v>0</v>
      </c>
      <c r="BJ199" s="314">
        <f t="shared" si="727"/>
        <v>0</v>
      </c>
      <c r="BK199" s="314">
        <f t="shared" si="727"/>
        <v>0</v>
      </c>
    </row>
    <row r="200" spans="1:64" s="313" customFormat="1" x14ac:dyDescent="0.3">
      <c r="A200" s="318"/>
      <c r="B200" s="313" t="s">
        <v>59</v>
      </c>
      <c r="C200" s="314">
        <f t="shared" si="721"/>
        <v>0</v>
      </c>
      <c r="D200" s="314">
        <f t="shared" si="721"/>
        <v>3169.9643518071098</v>
      </c>
      <c r="E200" s="314">
        <f t="shared" si="721"/>
        <v>4458.6313292550112</v>
      </c>
      <c r="F200" s="314">
        <f t="shared" si="721"/>
        <v>67516.412432553072</v>
      </c>
      <c r="G200" s="314">
        <f t="shared" si="721"/>
        <v>62478.897278881515</v>
      </c>
      <c r="H200" s="314">
        <f t="shared" si="721"/>
        <v>19981.78415577811</v>
      </c>
      <c r="I200" s="314">
        <f t="shared" si="721"/>
        <v>7438.2751749774634</v>
      </c>
      <c r="J200" s="314">
        <f t="shared" si="721"/>
        <v>17735.463931026072</v>
      </c>
      <c r="K200" s="314">
        <f t="shared" si="721"/>
        <v>135394.8697071553</v>
      </c>
      <c r="L200" s="314">
        <f t="shared" si="721"/>
        <v>21377.60578240941</v>
      </c>
      <c r="M200" s="314">
        <f t="shared" si="721"/>
        <v>124954.11589914623</v>
      </c>
      <c r="N200" s="314">
        <f t="shared" si="721"/>
        <v>1494260.6445303145</v>
      </c>
      <c r="O200" s="314">
        <f t="shared" si="721"/>
        <v>1958766.6645733039</v>
      </c>
      <c r="R200" s="313" t="s">
        <v>59</v>
      </c>
      <c r="S200" s="314">
        <f t="shared" ref="S200:AE200" si="728">S167+S183+S103</f>
        <v>0</v>
      </c>
      <c r="T200" s="314">
        <f t="shared" si="728"/>
        <v>0</v>
      </c>
      <c r="U200" s="314">
        <f t="shared" si="728"/>
        <v>200097.91699113997</v>
      </c>
      <c r="V200" s="314">
        <f t="shared" si="728"/>
        <v>548117.76259707438</v>
      </c>
      <c r="W200" s="314">
        <f t="shared" si="728"/>
        <v>429714.80288764078</v>
      </c>
      <c r="X200" s="314">
        <f t="shared" si="728"/>
        <v>274407.84576065361</v>
      </c>
      <c r="Y200" s="314">
        <f t="shared" si="728"/>
        <v>313542.13153390738</v>
      </c>
      <c r="Z200" s="314">
        <f t="shared" si="728"/>
        <v>460725.55796273198</v>
      </c>
      <c r="AA200" s="314">
        <f t="shared" si="728"/>
        <v>307365.56228041579</v>
      </c>
      <c r="AB200" s="314">
        <f t="shared" si="728"/>
        <v>809904.24898462207</v>
      </c>
      <c r="AC200" s="314">
        <f t="shared" si="728"/>
        <v>590600.73508169479</v>
      </c>
      <c r="AD200" s="314">
        <f t="shared" si="728"/>
        <v>2058955.102181925</v>
      </c>
      <c r="AE200" s="314">
        <f t="shared" si="728"/>
        <v>5993431.6662618052</v>
      </c>
      <c r="AH200" s="313" t="s">
        <v>59</v>
      </c>
      <c r="AI200" s="314">
        <f t="shared" ref="AI200:AU200" si="729">AI167+AI183+AI103</f>
        <v>0</v>
      </c>
      <c r="AJ200" s="314">
        <f t="shared" si="729"/>
        <v>0</v>
      </c>
      <c r="AK200" s="314">
        <f t="shared" si="729"/>
        <v>0</v>
      </c>
      <c r="AL200" s="314">
        <f t="shared" si="729"/>
        <v>0</v>
      </c>
      <c r="AM200" s="314">
        <f t="shared" si="729"/>
        <v>219305.17331300111</v>
      </c>
      <c r="AN200" s="314">
        <f t="shared" si="729"/>
        <v>0</v>
      </c>
      <c r="AO200" s="314">
        <f t="shared" si="729"/>
        <v>362424.96841110016</v>
      </c>
      <c r="AP200" s="314">
        <f t="shared" si="729"/>
        <v>73005.890480873146</v>
      </c>
      <c r="AQ200" s="314">
        <f t="shared" si="729"/>
        <v>6896.9317599487476</v>
      </c>
      <c r="AR200" s="314">
        <f t="shared" si="729"/>
        <v>2871.0422747726675</v>
      </c>
      <c r="AS200" s="314">
        <f t="shared" si="729"/>
        <v>20286.729100133984</v>
      </c>
      <c r="AT200" s="314">
        <f t="shared" si="729"/>
        <v>1989908.4650687848</v>
      </c>
      <c r="AU200" s="314">
        <f t="shared" si="729"/>
        <v>2674699.2004086147</v>
      </c>
      <c r="AX200" s="313" t="s">
        <v>59</v>
      </c>
      <c r="AY200" s="314">
        <f t="shared" ref="AY200:BK200" si="730">AY167+AY183+AY103</f>
        <v>0</v>
      </c>
      <c r="AZ200" s="314">
        <f t="shared" si="730"/>
        <v>0</v>
      </c>
      <c r="BA200" s="314">
        <f t="shared" si="730"/>
        <v>0</v>
      </c>
      <c r="BB200" s="314">
        <f t="shared" si="730"/>
        <v>0</v>
      </c>
      <c r="BC200" s="314">
        <f t="shared" si="730"/>
        <v>0</v>
      </c>
      <c r="BD200" s="314">
        <f t="shared" si="730"/>
        <v>802283.76159813162</v>
      </c>
      <c r="BE200" s="314">
        <f t="shared" si="730"/>
        <v>0</v>
      </c>
      <c r="BF200" s="314">
        <f t="shared" si="730"/>
        <v>0</v>
      </c>
      <c r="BG200" s="314">
        <f t="shared" si="730"/>
        <v>0</v>
      </c>
      <c r="BH200" s="314">
        <f t="shared" si="730"/>
        <v>0</v>
      </c>
      <c r="BI200" s="314">
        <f t="shared" si="730"/>
        <v>0</v>
      </c>
      <c r="BJ200" s="314">
        <f t="shared" si="730"/>
        <v>718505.07198486861</v>
      </c>
      <c r="BK200" s="314">
        <f t="shared" si="730"/>
        <v>1520788.8335830001</v>
      </c>
    </row>
    <row r="201" spans="1:64" s="313" customFormat="1" x14ac:dyDescent="0.3">
      <c r="A201" s="318"/>
      <c r="B201" s="313" t="s">
        <v>58</v>
      </c>
      <c r="C201" s="314">
        <f t="shared" si="721"/>
        <v>0</v>
      </c>
      <c r="D201" s="314">
        <f t="shared" si="721"/>
        <v>0</v>
      </c>
      <c r="E201" s="314">
        <f t="shared" si="721"/>
        <v>0</v>
      </c>
      <c r="F201" s="314">
        <f t="shared" si="721"/>
        <v>0</v>
      </c>
      <c r="G201" s="314">
        <f t="shared" si="721"/>
        <v>0</v>
      </c>
      <c r="H201" s="314">
        <f t="shared" si="721"/>
        <v>0</v>
      </c>
      <c r="I201" s="314">
        <f t="shared" si="721"/>
        <v>0</v>
      </c>
      <c r="J201" s="314">
        <f t="shared" si="721"/>
        <v>0</v>
      </c>
      <c r="K201" s="314">
        <f t="shared" si="721"/>
        <v>0</v>
      </c>
      <c r="L201" s="314">
        <f t="shared" si="721"/>
        <v>0</v>
      </c>
      <c r="M201" s="314">
        <f t="shared" si="721"/>
        <v>0</v>
      </c>
      <c r="N201" s="314">
        <f t="shared" si="721"/>
        <v>0</v>
      </c>
      <c r="O201" s="314">
        <f t="shared" si="721"/>
        <v>0</v>
      </c>
      <c r="R201" s="313" t="s">
        <v>58</v>
      </c>
      <c r="S201" s="314">
        <f t="shared" ref="S201:AE201" si="731">S168+S184+S104</f>
        <v>0</v>
      </c>
      <c r="T201" s="314">
        <f t="shared" si="731"/>
        <v>0</v>
      </c>
      <c r="U201" s="314">
        <f t="shared" si="731"/>
        <v>0</v>
      </c>
      <c r="V201" s="314">
        <f t="shared" si="731"/>
        <v>0</v>
      </c>
      <c r="W201" s="314">
        <f t="shared" si="731"/>
        <v>0</v>
      </c>
      <c r="X201" s="314">
        <f t="shared" si="731"/>
        <v>5448.3551025390625</v>
      </c>
      <c r="Y201" s="314">
        <f t="shared" si="731"/>
        <v>0</v>
      </c>
      <c r="Z201" s="314">
        <f t="shared" si="731"/>
        <v>0</v>
      </c>
      <c r="AA201" s="314">
        <f t="shared" si="731"/>
        <v>0</v>
      </c>
      <c r="AB201" s="314">
        <f t="shared" si="731"/>
        <v>0</v>
      </c>
      <c r="AC201" s="314">
        <f t="shared" si="731"/>
        <v>0</v>
      </c>
      <c r="AD201" s="314">
        <f t="shared" si="731"/>
        <v>0</v>
      </c>
      <c r="AE201" s="314">
        <f t="shared" si="731"/>
        <v>5448.3551025390625</v>
      </c>
      <c r="AH201" s="313" t="s">
        <v>58</v>
      </c>
      <c r="AI201" s="314">
        <f t="shared" ref="AI201:AU201" si="732">AI168+AI184+AI104</f>
        <v>0</v>
      </c>
      <c r="AJ201" s="314">
        <f t="shared" si="732"/>
        <v>0</v>
      </c>
      <c r="AK201" s="314">
        <f t="shared" si="732"/>
        <v>0</v>
      </c>
      <c r="AL201" s="314">
        <f t="shared" si="732"/>
        <v>0</v>
      </c>
      <c r="AM201" s="314">
        <f t="shared" si="732"/>
        <v>0</v>
      </c>
      <c r="AN201" s="314">
        <f t="shared" si="732"/>
        <v>0</v>
      </c>
      <c r="AO201" s="314">
        <f t="shared" si="732"/>
        <v>0</v>
      </c>
      <c r="AP201" s="314">
        <f t="shared" si="732"/>
        <v>0</v>
      </c>
      <c r="AQ201" s="314">
        <f t="shared" si="732"/>
        <v>0</v>
      </c>
      <c r="AR201" s="314">
        <f t="shared" si="732"/>
        <v>0</v>
      </c>
      <c r="AS201" s="314">
        <f t="shared" si="732"/>
        <v>0</v>
      </c>
      <c r="AT201" s="314">
        <f t="shared" si="732"/>
        <v>0</v>
      </c>
      <c r="AU201" s="314">
        <f t="shared" si="732"/>
        <v>0</v>
      </c>
      <c r="AX201" s="313" t="s">
        <v>58</v>
      </c>
      <c r="AY201" s="314">
        <f t="shared" ref="AY201:BK201" si="733">AY168+AY184+AY104</f>
        <v>0</v>
      </c>
      <c r="AZ201" s="314">
        <f t="shared" si="733"/>
        <v>0</v>
      </c>
      <c r="BA201" s="314">
        <f t="shared" si="733"/>
        <v>0</v>
      </c>
      <c r="BB201" s="314">
        <f t="shared" si="733"/>
        <v>0</v>
      </c>
      <c r="BC201" s="314">
        <f t="shared" si="733"/>
        <v>0</v>
      </c>
      <c r="BD201" s="314">
        <f t="shared" si="733"/>
        <v>0</v>
      </c>
      <c r="BE201" s="314">
        <f t="shared" si="733"/>
        <v>0</v>
      </c>
      <c r="BF201" s="314">
        <f t="shared" si="733"/>
        <v>0</v>
      </c>
      <c r="BG201" s="314">
        <f t="shared" si="733"/>
        <v>0</v>
      </c>
      <c r="BH201" s="314">
        <f t="shared" si="733"/>
        <v>0</v>
      </c>
      <c r="BI201" s="314">
        <f t="shared" si="733"/>
        <v>0</v>
      </c>
      <c r="BJ201" s="314">
        <f t="shared" si="733"/>
        <v>0</v>
      </c>
      <c r="BK201" s="314">
        <f t="shared" si="733"/>
        <v>0</v>
      </c>
    </row>
    <row r="202" spans="1:64" s="313" customFormat="1" x14ac:dyDescent="0.3">
      <c r="A202" s="318"/>
      <c r="B202" s="313" t="s">
        <v>57</v>
      </c>
      <c r="C202" s="314">
        <f t="shared" si="721"/>
        <v>0</v>
      </c>
      <c r="D202" s="314">
        <f t="shared" si="721"/>
        <v>0</v>
      </c>
      <c r="E202" s="314">
        <f t="shared" si="721"/>
        <v>0</v>
      </c>
      <c r="F202" s="314">
        <f t="shared" si="721"/>
        <v>0</v>
      </c>
      <c r="G202" s="314">
        <f t="shared" si="721"/>
        <v>1710.8329010009768</v>
      </c>
      <c r="H202" s="314">
        <f t="shared" si="721"/>
        <v>0</v>
      </c>
      <c r="I202" s="314">
        <f t="shared" si="721"/>
        <v>0</v>
      </c>
      <c r="J202" s="314">
        <f t="shared" si="721"/>
        <v>0</v>
      </c>
      <c r="K202" s="314">
        <f t="shared" si="721"/>
        <v>380.18508911132818</v>
      </c>
      <c r="L202" s="314">
        <f t="shared" si="721"/>
        <v>0</v>
      </c>
      <c r="M202" s="314">
        <f t="shared" si="721"/>
        <v>0</v>
      </c>
      <c r="N202" s="314">
        <f t="shared" si="721"/>
        <v>2454.7697448730469</v>
      </c>
      <c r="O202" s="314">
        <f t="shared" si="721"/>
        <v>4545.7877349853516</v>
      </c>
      <c r="R202" s="313" t="s">
        <v>57</v>
      </c>
      <c r="S202" s="314">
        <f t="shared" ref="S202:AE202" si="734">S169+S185+S105</f>
        <v>0</v>
      </c>
      <c r="T202" s="314">
        <f t="shared" si="734"/>
        <v>0</v>
      </c>
      <c r="U202" s="314">
        <f t="shared" si="734"/>
        <v>0</v>
      </c>
      <c r="V202" s="314">
        <f t="shared" si="734"/>
        <v>0</v>
      </c>
      <c r="W202" s="314">
        <f t="shared" si="734"/>
        <v>0</v>
      </c>
      <c r="X202" s="314">
        <f t="shared" si="734"/>
        <v>0</v>
      </c>
      <c r="Y202" s="314">
        <f t="shared" si="734"/>
        <v>0</v>
      </c>
      <c r="Z202" s="314">
        <f t="shared" si="734"/>
        <v>0</v>
      </c>
      <c r="AA202" s="314">
        <f t="shared" si="734"/>
        <v>0</v>
      </c>
      <c r="AB202" s="314">
        <f t="shared" si="734"/>
        <v>0</v>
      </c>
      <c r="AC202" s="314">
        <f t="shared" si="734"/>
        <v>0</v>
      </c>
      <c r="AD202" s="314">
        <f t="shared" si="734"/>
        <v>47944.426086425781</v>
      </c>
      <c r="AE202" s="314">
        <f t="shared" si="734"/>
        <v>47944.426086425781</v>
      </c>
      <c r="AH202" s="313" t="s">
        <v>57</v>
      </c>
      <c r="AI202" s="314">
        <f t="shared" ref="AI202:AU202" si="735">AI169+AI185+AI105</f>
        <v>0</v>
      </c>
      <c r="AJ202" s="314">
        <f t="shared" si="735"/>
        <v>0</v>
      </c>
      <c r="AK202" s="314">
        <f t="shared" si="735"/>
        <v>0</v>
      </c>
      <c r="AL202" s="314">
        <f t="shared" si="735"/>
        <v>0</v>
      </c>
      <c r="AM202" s="314">
        <f t="shared" si="735"/>
        <v>0</v>
      </c>
      <c r="AN202" s="314">
        <f t="shared" si="735"/>
        <v>0</v>
      </c>
      <c r="AO202" s="314">
        <f t="shared" si="735"/>
        <v>0</v>
      </c>
      <c r="AP202" s="314">
        <f t="shared" si="735"/>
        <v>0</v>
      </c>
      <c r="AQ202" s="314">
        <f t="shared" si="735"/>
        <v>0</v>
      </c>
      <c r="AR202" s="314">
        <f t="shared" si="735"/>
        <v>0</v>
      </c>
      <c r="AS202" s="314">
        <f t="shared" si="735"/>
        <v>0</v>
      </c>
      <c r="AT202" s="314">
        <f t="shared" si="735"/>
        <v>0</v>
      </c>
      <c r="AU202" s="314">
        <f t="shared" si="735"/>
        <v>0</v>
      </c>
      <c r="AX202" s="313" t="s">
        <v>57</v>
      </c>
      <c r="AY202" s="314">
        <f t="shared" ref="AY202:BK202" si="736">AY169+AY185+AY105</f>
        <v>0</v>
      </c>
      <c r="AZ202" s="314">
        <f t="shared" si="736"/>
        <v>0</v>
      </c>
      <c r="BA202" s="314">
        <f t="shared" si="736"/>
        <v>0</v>
      </c>
      <c r="BB202" s="314">
        <f t="shared" si="736"/>
        <v>0</v>
      </c>
      <c r="BC202" s="314">
        <f t="shared" si="736"/>
        <v>0</v>
      </c>
      <c r="BD202" s="314">
        <f t="shared" si="736"/>
        <v>0</v>
      </c>
      <c r="BE202" s="314">
        <f t="shared" si="736"/>
        <v>0</v>
      </c>
      <c r="BF202" s="314">
        <f t="shared" si="736"/>
        <v>0</v>
      </c>
      <c r="BG202" s="314">
        <f t="shared" si="736"/>
        <v>0</v>
      </c>
      <c r="BH202" s="314">
        <f t="shared" si="736"/>
        <v>0</v>
      </c>
      <c r="BI202" s="314">
        <f t="shared" si="736"/>
        <v>0</v>
      </c>
      <c r="BJ202" s="314">
        <f t="shared" si="736"/>
        <v>0</v>
      </c>
      <c r="BK202" s="314">
        <f t="shared" si="736"/>
        <v>0</v>
      </c>
    </row>
    <row r="203" spans="1:64" s="313" customFormat="1" x14ac:dyDescent="0.3">
      <c r="A203" s="318"/>
      <c r="B203" s="313" t="s">
        <v>56</v>
      </c>
      <c r="C203" s="314">
        <f t="shared" si="721"/>
        <v>0</v>
      </c>
      <c r="D203" s="314">
        <f t="shared" si="721"/>
        <v>0</v>
      </c>
      <c r="E203" s="314">
        <f t="shared" si="721"/>
        <v>0</v>
      </c>
      <c r="F203" s="314">
        <f t="shared" si="721"/>
        <v>12220.004566986148</v>
      </c>
      <c r="G203" s="314">
        <f t="shared" si="721"/>
        <v>0</v>
      </c>
      <c r="H203" s="314">
        <f t="shared" si="721"/>
        <v>0</v>
      </c>
      <c r="I203" s="314">
        <f t="shared" si="721"/>
        <v>410.72955322265642</v>
      </c>
      <c r="J203" s="314">
        <f t="shared" si="721"/>
        <v>0</v>
      </c>
      <c r="K203" s="314">
        <f t="shared" si="721"/>
        <v>6789.5877672971947</v>
      </c>
      <c r="L203" s="314">
        <f t="shared" si="721"/>
        <v>57725.205239278694</v>
      </c>
      <c r="M203" s="314">
        <f t="shared" si="721"/>
        <v>430837.26046026126</v>
      </c>
      <c r="N203" s="314">
        <f t="shared" si="721"/>
        <v>435859.27786199423</v>
      </c>
      <c r="O203" s="314">
        <f t="shared" si="721"/>
        <v>943842.06544904015</v>
      </c>
      <c r="R203" s="313" t="s">
        <v>56</v>
      </c>
      <c r="S203" s="314">
        <f t="shared" ref="S203:AE203" si="737">S170+S186+S106</f>
        <v>0</v>
      </c>
      <c r="T203" s="314">
        <f t="shared" si="737"/>
        <v>0</v>
      </c>
      <c r="U203" s="314">
        <f t="shared" si="737"/>
        <v>150210.304</v>
      </c>
      <c r="V203" s="314">
        <f t="shared" si="737"/>
        <v>445668.48271537328</v>
      </c>
      <c r="W203" s="314">
        <f t="shared" si="737"/>
        <v>677564.10673892114</v>
      </c>
      <c r="X203" s="314">
        <f t="shared" si="737"/>
        <v>407910.31720260193</v>
      </c>
      <c r="Y203" s="314">
        <f t="shared" si="737"/>
        <v>314259.9123071006</v>
      </c>
      <c r="Z203" s="314">
        <f t="shared" si="737"/>
        <v>298137.85757379595</v>
      </c>
      <c r="AA203" s="314">
        <f t="shared" si="737"/>
        <v>67690.669584534553</v>
      </c>
      <c r="AB203" s="314">
        <f t="shared" si="737"/>
        <v>2221432.4131082338</v>
      </c>
      <c r="AC203" s="314">
        <f t="shared" si="737"/>
        <v>1143881.8887439964</v>
      </c>
      <c r="AD203" s="314">
        <f t="shared" si="737"/>
        <v>3603983.232453377</v>
      </c>
      <c r="AE203" s="314">
        <f t="shared" si="737"/>
        <v>9330739.1844279356</v>
      </c>
      <c r="AH203" s="313" t="s">
        <v>56</v>
      </c>
      <c r="AI203" s="314">
        <f t="shared" ref="AI203:AU203" si="738">AI170+AI186+AI106</f>
        <v>0</v>
      </c>
      <c r="AJ203" s="314">
        <f t="shared" si="738"/>
        <v>0</v>
      </c>
      <c r="AK203" s="314">
        <f t="shared" si="738"/>
        <v>0</v>
      </c>
      <c r="AL203" s="314">
        <f t="shared" si="738"/>
        <v>0</v>
      </c>
      <c r="AM203" s="314">
        <f t="shared" si="738"/>
        <v>248836.20619104279</v>
      </c>
      <c r="AN203" s="314">
        <f t="shared" si="738"/>
        <v>0</v>
      </c>
      <c r="AO203" s="314">
        <f t="shared" si="738"/>
        <v>0</v>
      </c>
      <c r="AP203" s="314">
        <f t="shared" si="738"/>
        <v>205977.53038384736</v>
      </c>
      <c r="AQ203" s="314">
        <f t="shared" si="738"/>
        <v>1914653.0824597105</v>
      </c>
      <c r="AR203" s="314">
        <f t="shared" si="738"/>
        <v>657162.1251026541</v>
      </c>
      <c r="AS203" s="314">
        <f t="shared" si="738"/>
        <v>0</v>
      </c>
      <c r="AT203" s="314">
        <f t="shared" si="738"/>
        <v>670519.25913796644</v>
      </c>
      <c r="AU203" s="314">
        <f t="shared" si="738"/>
        <v>3697148.2032752214</v>
      </c>
      <c r="AX203" s="313" t="s">
        <v>56</v>
      </c>
      <c r="AY203" s="314">
        <f t="shared" ref="AY203:BK203" si="739">AY170+AY186+AY106</f>
        <v>0</v>
      </c>
      <c r="AZ203" s="314">
        <f t="shared" si="739"/>
        <v>0</v>
      </c>
      <c r="BA203" s="314">
        <f t="shared" si="739"/>
        <v>0</v>
      </c>
      <c r="BB203" s="314">
        <f t="shared" si="739"/>
        <v>0</v>
      </c>
      <c r="BC203" s="314">
        <f t="shared" si="739"/>
        <v>0</v>
      </c>
      <c r="BD203" s="314">
        <f t="shared" si="739"/>
        <v>0</v>
      </c>
      <c r="BE203" s="314">
        <f t="shared" si="739"/>
        <v>0</v>
      </c>
      <c r="BF203" s="314">
        <f t="shared" si="739"/>
        <v>0</v>
      </c>
      <c r="BG203" s="314">
        <f t="shared" si="739"/>
        <v>0</v>
      </c>
      <c r="BH203" s="314">
        <f t="shared" si="739"/>
        <v>0</v>
      </c>
      <c r="BI203" s="314">
        <f t="shared" si="739"/>
        <v>0</v>
      </c>
      <c r="BJ203" s="314">
        <f t="shared" si="739"/>
        <v>358689.76404852583</v>
      </c>
      <c r="BK203" s="314">
        <f t="shared" si="739"/>
        <v>358689.76404852583</v>
      </c>
    </row>
    <row r="204" spans="1:64" s="313" customFormat="1" x14ac:dyDescent="0.3">
      <c r="A204" s="318"/>
      <c r="B204" s="313" t="s">
        <v>55</v>
      </c>
      <c r="C204" s="314">
        <f t="shared" si="721"/>
        <v>0</v>
      </c>
      <c r="D204" s="314">
        <f t="shared" si="721"/>
        <v>502672.02844948007</v>
      </c>
      <c r="E204" s="314">
        <f t="shared" si="721"/>
        <v>1621856.1975377174</v>
      </c>
      <c r="F204" s="314">
        <f t="shared" si="721"/>
        <v>1005008.5018086387</v>
      </c>
      <c r="G204" s="314">
        <f t="shared" si="721"/>
        <v>1196728.9950459639</v>
      </c>
      <c r="H204" s="314">
        <f t="shared" si="721"/>
        <v>1831804.6026879344</v>
      </c>
      <c r="I204" s="314">
        <f t="shared" si="721"/>
        <v>659416.40619884874</v>
      </c>
      <c r="J204" s="314">
        <f t="shared" si="721"/>
        <v>632689.31419058971</v>
      </c>
      <c r="K204" s="314">
        <f t="shared" si="721"/>
        <v>1919525.7143337829</v>
      </c>
      <c r="L204" s="314">
        <f t="shared" si="721"/>
        <v>1482727.8414074697</v>
      </c>
      <c r="M204" s="314">
        <f t="shared" si="721"/>
        <v>2289736.1354454276</v>
      </c>
      <c r="N204" s="314">
        <f t="shared" si="721"/>
        <v>5866452.9678815817</v>
      </c>
      <c r="O204" s="314">
        <f t="shared" si="721"/>
        <v>19008618.704987433</v>
      </c>
      <c r="R204" s="313" t="s">
        <v>55</v>
      </c>
      <c r="S204" s="314">
        <f t="shared" ref="S204:AE204" si="740">S171+S187+S107</f>
        <v>0</v>
      </c>
      <c r="T204" s="314">
        <f t="shared" si="740"/>
        <v>194653.65526896008</v>
      </c>
      <c r="U204" s="314">
        <f t="shared" si="740"/>
        <v>2329423.2055144459</v>
      </c>
      <c r="V204" s="314">
        <f t="shared" si="740"/>
        <v>2435023.1749488492</v>
      </c>
      <c r="W204" s="314">
        <f t="shared" si="740"/>
        <v>4621199.9187825294</v>
      </c>
      <c r="X204" s="314">
        <f t="shared" si="740"/>
        <v>1672560.2162931685</v>
      </c>
      <c r="Y204" s="314">
        <f t="shared" si="740"/>
        <v>2141171.3329967577</v>
      </c>
      <c r="Z204" s="314">
        <f t="shared" si="740"/>
        <v>1580411.3647392495</v>
      </c>
      <c r="AA204" s="314">
        <f t="shared" si="740"/>
        <v>2297317.7728752755</v>
      </c>
      <c r="AB204" s="314">
        <f t="shared" si="740"/>
        <v>3650042.4703082433</v>
      </c>
      <c r="AC204" s="314">
        <f t="shared" si="740"/>
        <v>2556436.3448509779</v>
      </c>
      <c r="AD204" s="314">
        <f t="shared" si="740"/>
        <v>10550876.747216159</v>
      </c>
      <c r="AE204" s="314">
        <f t="shared" si="740"/>
        <v>34029116.203794621</v>
      </c>
      <c r="AH204" s="313" t="s">
        <v>55</v>
      </c>
      <c r="AI204" s="314">
        <f t="shared" ref="AI204:AU204" si="741">AI171+AI187+AI107</f>
        <v>0</v>
      </c>
      <c r="AJ204" s="314">
        <f t="shared" si="741"/>
        <v>33187.937813012104</v>
      </c>
      <c r="AK204" s="314">
        <f t="shared" si="741"/>
        <v>33948.029575342953</v>
      </c>
      <c r="AL204" s="314">
        <f t="shared" si="741"/>
        <v>326126.14222656004</v>
      </c>
      <c r="AM204" s="314">
        <f t="shared" si="741"/>
        <v>535400.8582720001</v>
      </c>
      <c r="AN204" s="314">
        <f t="shared" si="741"/>
        <v>359243.39431660448</v>
      </c>
      <c r="AO204" s="314">
        <f t="shared" si="741"/>
        <v>125552.20392840001</v>
      </c>
      <c r="AP204" s="314">
        <f t="shared" si="741"/>
        <v>666832.17036873417</v>
      </c>
      <c r="AQ204" s="314">
        <f t="shared" si="741"/>
        <v>39611.944257600007</v>
      </c>
      <c r="AR204" s="314">
        <f t="shared" si="741"/>
        <v>592661.9972855564</v>
      </c>
      <c r="AS204" s="314">
        <f t="shared" si="741"/>
        <v>39738.418819200007</v>
      </c>
      <c r="AT204" s="314">
        <f t="shared" si="741"/>
        <v>5300072.1565770721</v>
      </c>
      <c r="AU204" s="314">
        <f t="shared" si="741"/>
        <v>8052375.2534400821</v>
      </c>
      <c r="AX204" s="313" t="s">
        <v>55</v>
      </c>
      <c r="AY204" s="314">
        <f t="shared" ref="AY204:BK204" si="742">AY171+AY187+AY107</f>
        <v>0</v>
      </c>
      <c r="AZ204" s="314">
        <f t="shared" si="742"/>
        <v>0</v>
      </c>
      <c r="BA204" s="314">
        <f t="shared" si="742"/>
        <v>109507.29988320002</v>
      </c>
      <c r="BB204" s="314">
        <f t="shared" si="742"/>
        <v>0</v>
      </c>
      <c r="BC204" s="314">
        <f t="shared" si="742"/>
        <v>48621.889440000006</v>
      </c>
      <c r="BD204" s="314">
        <f t="shared" si="742"/>
        <v>0</v>
      </c>
      <c r="BE204" s="314">
        <f t="shared" si="742"/>
        <v>8605.6932652878677</v>
      </c>
      <c r="BF204" s="314">
        <f t="shared" si="742"/>
        <v>185310.98496291242</v>
      </c>
      <c r="BG204" s="314">
        <f t="shared" si="742"/>
        <v>237756.11574209612</v>
      </c>
      <c r="BH204" s="314">
        <f t="shared" si="742"/>
        <v>28928.297412000007</v>
      </c>
      <c r="BI204" s="314">
        <f t="shared" si="742"/>
        <v>0</v>
      </c>
      <c r="BJ204" s="314">
        <f t="shared" si="742"/>
        <v>1219192.8086064388</v>
      </c>
      <c r="BK204" s="314">
        <f t="shared" si="742"/>
        <v>1837923.0893119352</v>
      </c>
    </row>
    <row r="205" spans="1:64" s="313" customFormat="1" x14ac:dyDescent="0.3">
      <c r="A205" s="318"/>
      <c r="B205" s="313" t="s">
        <v>54</v>
      </c>
      <c r="C205" s="314">
        <f t="shared" si="721"/>
        <v>0</v>
      </c>
      <c r="D205" s="314">
        <f t="shared" si="721"/>
        <v>0</v>
      </c>
      <c r="E205" s="314">
        <f t="shared" si="721"/>
        <v>2616.7837279378032</v>
      </c>
      <c r="F205" s="314">
        <f t="shared" si="721"/>
        <v>7580.6169911722936</v>
      </c>
      <c r="G205" s="314">
        <f t="shared" si="721"/>
        <v>153.8999938964844</v>
      </c>
      <c r="H205" s="314">
        <f t="shared" si="721"/>
        <v>0</v>
      </c>
      <c r="I205" s="314">
        <f t="shared" si="721"/>
        <v>11369.135856717116</v>
      </c>
      <c r="J205" s="314">
        <f t="shared" si="721"/>
        <v>11179.974799999996</v>
      </c>
      <c r="K205" s="314">
        <f t="shared" si="721"/>
        <v>0</v>
      </c>
      <c r="L205" s="314">
        <f t="shared" si="721"/>
        <v>0</v>
      </c>
      <c r="M205" s="314">
        <f t="shared" si="721"/>
        <v>0</v>
      </c>
      <c r="N205" s="314">
        <f t="shared" si="721"/>
        <v>1300.6981034405478</v>
      </c>
      <c r="O205" s="314">
        <f t="shared" si="721"/>
        <v>34201.109473164237</v>
      </c>
      <c r="R205" s="313" t="s">
        <v>54</v>
      </c>
      <c r="S205" s="314">
        <f t="shared" ref="S205:AE205" si="743">S172+S188+S108</f>
        <v>0</v>
      </c>
      <c r="T205" s="314">
        <f t="shared" si="743"/>
        <v>0</v>
      </c>
      <c r="U205" s="314">
        <f t="shared" si="743"/>
        <v>107437.02628558796</v>
      </c>
      <c r="V205" s="314">
        <f t="shared" si="743"/>
        <v>0</v>
      </c>
      <c r="W205" s="314">
        <f t="shared" si="743"/>
        <v>0</v>
      </c>
      <c r="X205" s="314">
        <f t="shared" si="743"/>
        <v>0</v>
      </c>
      <c r="Y205" s="314">
        <f t="shared" si="743"/>
        <v>175290.72550983119</v>
      </c>
      <c r="Z205" s="314">
        <f t="shared" si="743"/>
        <v>264068.18575833307</v>
      </c>
      <c r="AA205" s="314">
        <f t="shared" si="743"/>
        <v>0</v>
      </c>
      <c r="AB205" s="314">
        <f t="shared" si="743"/>
        <v>6319.8250756228208</v>
      </c>
      <c r="AC205" s="314">
        <f t="shared" si="743"/>
        <v>0</v>
      </c>
      <c r="AD205" s="314">
        <f t="shared" si="743"/>
        <v>311.90220000000323</v>
      </c>
      <c r="AE205" s="314">
        <f t="shared" si="743"/>
        <v>553427.66482937499</v>
      </c>
      <c r="AH205" s="313" t="s">
        <v>54</v>
      </c>
      <c r="AI205" s="314">
        <f t="shared" ref="AI205:AU205" si="744">AI172+AI188+AI108</f>
        <v>0</v>
      </c>
      <c r="AJ205" s="314">
        <f t="shared" si="744"/>
        <v>90471.382627063067</v>
      </c>
      <c r="AK205" s="314">
        <f t="shared" si="744"/>
        <v>0</v>
      </c>
      <c r="AL205" s="314">
        <f t="shared" si="744"/>
        <v>0</v>
      </c>
      <c r="AM205" s="314">
        <f t="shared" si="744"/>
        <v>0</v>
      </c>
      <c r="AN205" s="314">
        <f t="shared" si="744"/>
        <v>0</v>
      </c>
      <c r="AO205" s="314">
        <f t="shared" si="744"/>
        <v>53266.900050000084</v>
      </c>
      <c r="AP205" s="314">
        <f t="shared" si="744"/>
        <v>312344.2862750002</v>
      </c>
      <c r="AQ205" s="314">
        <f t="shared" si="744"/>
        <v>0</v>
      </c>
      <c r="AR205" s="314">
        <f t="shared" si="744"/>
        <v>0</v>
      </c>
      <c r="AS205" s="314">
        <f t="shared" si="744"/>
        <v>0</v>
      </c>
      <c r="AT205" s="314">
        <f t="shared" si="744"/>
        <v>39886.515174999993</v>
      </c>
      <c r="AU205" s="314">
        <f t="shared" si="744"/>
        <v>495969.08412706334</v>
      </c>
      <c r="AX205" s="313" t="s">
        <v>54</v>
      </c>
      <c r="AY205" s="314">
        <f t="shared" ref="AY205:BK205" si="745">AY172+AY188+AY108</f>
        <v>0</v>
      </c>
      <c r="AZ205" s="314">
        <f t="shared" si="745"/>
        <v>0</v>
      </c>
      <c r="BA205" s="314">
        <f t="shared" si="745"/>
        <v>0</v>
      </c>
      <c r="BB205" s="314">
        <f t="shared" si="745"/>
        <v>0</v>
      </c>
      <c r="BC205" s="314">
        <f t="shared" si="745"/>
        <v>0</v>
      </c>
      <c r="BD205" s="314">
        <f t="shared" si="745"/>
        <v>0</v>
      </c>
      <c r="BE205" s="314">
        <f t="shared" si="745"/>
        <v>-12421.016700000133</v>
      </c>
      <c r="BF205" s="314">
        <f t="shared" si="745"/>
        <v>8539.018450000025</v>
      </c>
      <c r="BG205" s="314">
        <f t="shared" si="745"/>
        <v>0</v>
      </c>
      <c r="BH205" s="314">
        <f t="shared" si="745"/>
        <v>0</v>
      </c>
      <c r="BI205" s="314">
        <f t="shared" si="745"/>
        <v>0</v>
      </c>
      <c r="BJ205" s="314">
        <f t="shared" si="745"/>
        <v>102870.74129999999</v>
      </c>
      <c r="BK205" s="314">
        <f t="shared" si="745"/>
        <v>98988.743049999888</v>
      </c>
    </row>
    <row r="206" spans="1:64" s="313" customFormat="1" x14ac:dyDescent="0.3">
      <c r="A206" s="318"/>
      <c r="B206" s="313" t="s">
        <v>53</v>
      </c>
      <c r="C206" s="314">
        <f t="shared" si="721"/>
        <v>0</v>
      </c>
      <c r="D206" s="314">
        <f t="shared" si="721"/>
        <v>0</v>
      </c>
      <c r="E206" s="314">
        <f t="shared" si="721"/>
        <v>0</v>
      </c>
      <c r="F206" s="314">
        <f t="shared" si="721"/>
        <v>0</v>
      </c>
      <c r="G206" s="314">
        <f t="shared" si="721"/>
        <v>0</v>
      </c>
      <c r="H206" s="314">
        <f t="shared" si="721"/>
        <v>0</v>
      </c>
      <c r="I206" s="314">
        <f t="shared" si="721"/>
        <v>0</v>
      </c>
      <c r="J206" s="314">
        <f t="shared" si="721"/>
        <v>0</v>
      </c>
      <c r="K206" s="314">
        <f t="shared" si="721"/>
        <v>0</v>
      </c>
      <c r="L206" s="314">
        <f t="shared" si="721"/>
        <v>0</v>
      </c>
      <c r="M206" s="314">
        <f t="shared" si="721"/>
        <v>0</v>
      </c>
      <c r="N206" s="314">
        <f t="shared" si="721"/>
        <v>0</v>
      </c>
      <c r="O206" s="314">
        <f t="shared" si="721"/>
        <v>0</v>
      </c>
      <c r="R206" s="313" t="s">
        <v>53</v>
      </c>
      <c r="S206" s="314">
        <f t="shared" ref="S206:AE206" si="746">S173+S189+S109</f>
        <v>0</v>
      </c>
      <c r="T206" s="314">
        <f t="shared" si="746"/>
        <v>0</v>
      </c>
      <c r="U206" s="314">
        <f t="shared" si="746"/>
        <v>0</v>
      </c>
      <c r="V206" s="314">
        <f t="shared" si="746"/>
        <v>0</v>
      </c>
      <c r="W206" s="314">
        <f t="shared" si="746"/>
        <v>3372034.128</v>
      </c>
      <c r="X206" s="314">
        <f t="shared" si="746"/>
        <v>0</v>
      </c>
      <c r="Y206" s="314">
        <f t="shared" si="746"/>
        <v>25162.256000000001</v>
      </c>
      <c r="Z206" s="314">
        <f t="shared" si="746"/>
        <v>0</v>
      </c>
      <c r="AA206" s="314">
        <f t="shared" si="746"/>
        <v>0</v>
      </c>
      <c r="AB206" s="314">
        <f t="shared" si="746"/>
        <v>67887.631999999998</v>
      </c>
      <c r="AC206" s="314">
        <f t="shared" si="746"/>
        <v>0</v>
      </c>
      <c r="AD206" s="314">
        <f t="shared" si="746"/>
        <v>0</v>
      </c>
      <c r="AE206" s="314">
        <f t="shared" si="746"/>
        <v>3465084.0160000003</v>
      </c>
      <c r="AH206" s="313" t="s">
        <v>53</v>
      </c>
      <c r="AI206" s="314">
        <f t="shared" ref="AI206:AU206" si="747">AI173+AI189+AI109</f>
        <v>0</v>
      </c>
      <c r="AJ206" s="314">
        <f t="shared" si="747"/>
        <v>0</v>
      </c>
      <c r="AK206" s="314">
        <f t="shared" si="747"/>
        <v>0</v>
      </c>
      <c r="AL206" s="314">
        <f t="shared" si="747"/>
        <v>0</v>
      </c>
      <c r="AM206" s="314">
        <f t="shared" si="747"/>
        <v>0</v>
      </c>
      <c r="AN206" s="314">
        <f t="shared" si="747"/>
        <v>0</v>
      </c>
      <c r="AO206" s="314">
        <f t="shared" si="747"/>
        <v>0</v>
      </c>
      <c r="AP206" s="314">
        <f t="shared" si="747"/>
        <v>0</v>
      </c>
      <c r="AQ206" s="314">
        <f t="shared" si="747"/>
        <v>0</v>
      </c>
      <c r="AR206" s="314">
        <f t="shared" si="747"/>
        <v>0</v>
      </c>
      <c r="AS206" s="314">
        <f t="shared" si="747"/>
        <v>0</v>
      </c>
      <c r="AT206" s="314">
        <f t="shared" si="747"/>
        <v>0</v>
      </c>
      <c r="AU206" s="314">
        <f t="shared" si="747"/>
        <v>0</v>
      </c>
      <c r="AX206" s="313" t="s">
        <v>53</v>
      </c>
      <c r="AY206" s="314">
        <f t="shared" ref="AY206:BK206" si="748">AY173+AY189+AY109</f>
        <v>0</v>
      </c>
      <c r="AZ206" s="314">
        <f t="shared" si="748"/>
        <v>0</v>
      </c>
      <c r="BA206" s="314">
        <f t="shared" si="748"/>
        <v>0</v>
      </c>
      <c r="BB206" s="314">
        <f t="shared" si="748"/>
        <v>0</v>
      </c>
      <c r="BC206" s="314">
        <f t="shared" si="748"/>
        <v>0</v>
      </c>
      <c r="BD206" s="314">
        <f t="shared" si="748"/>
        <v>0</v>
      </c>
      <c r="BE206" s="314">
        <f t="shared" si="748"/>
        <v>0</v>
      </c>
      <c r="BF206" s="314">
        <f t="shared" si="748"/>
        <v>0</v>
      </c>
      <c r="BG206" s="314">
        <f t="shared" si="748"/>
        <v>0</v>
      </c>
      <c r="BH206" s="314">
        <f t="shared" si="748"/>
        <v>0</v>
      </c>
      <c r="BI206" s="314">
        <f t="shared" si="748"/>
        <v>0</v>
      </c>
      <c r="BJ206" s="314">
        <f t="shared" si="748"/>
        <v>436079.728</v>
      </c>
      <c r="BK206" s="314">
        <f t="shared" si="748"/>
        <v>436079.728</v>
      </c>
    </row>
    <row r="207" spans="1:64" s="313" customFormat="1" x14ac:dyDescent="0.3">
      <c r="A207" s="318"/>
      <c r="B207" s="313" t="s">
        <v>52</v>
      </c>
      <c r="C207" s="314">
        <f t="shared" si="721"/>
        <v>0</v>
      </c>
      <c r="D207" s="314">
        <f t="shared" si="721"/>
        <v>0</v>
      </c>
      <c r="E207" s="314">
        <f t="shared" si="721"/>
        <v>0</v>
      </c>
      <c r="F207" s="314">
        <f t="shared" si="721"/>
        <v>0</v>
      </c>
      <c r="G207" s="314">
        <f t="shared" si="721"/>
        <v>0</v>
      </c>
      <c r="H207" s="314">
        <f t="shared" si="721"/>
        <v>0</v>
      </c>
      <c r="I207" s="314">
        <f t="shared" si="721"/>
        <v>0</v>
      </c>
      <c r="J207" s="314">
        <f t="shared" si="721"/>
        <v>0</v>
      </c>
      <c r="K207" s="314">
        <f t="shared" si="721"/>
        <v>0</v>
      </c>
      <c r="L207" s="314">
        <f t="shared" si="721"/>
        <v>0</v>
      </c>
      <c r="M207" s="314">
        <f t="shared" si="721"/>
        <v>0</v>
      </c>
      <c r="N207" s="314">
        <f t="shared" si="721"/>
        <v>0</v>
      </c>
      <c r="O207" s="314">
        <f t="shared" si="721"/>
        <v>0</v>
      </c>
      <c r="R207" s="313" t="s">
        <v>52</v>
      </c>
      <c r="S207" s="314">
        <f t="shared" ref="S207:AE207" si="749">S174+S190+S110</f>
        <v>0</v>
      </c>
      <c r="T207" s="314">
        <f t="shared" si="749"/>
        <v>0</v>
      </c>
      <c r="U207" s="314">
        <f t="shared" si="749"/>
        <v>0</v>
      </c>
      <c r="V207" s="314">
        <f t="shared" si="749"/>
        <v>0</v>
      </c>
      <c r="W207" s="314">
        <f t="shared" si="749"/>
        <v>0</v>
      </c>
      <c r="X207" s="314">
        <f t="shared" si="749"/>
        <v>0</v>
      </c>
      <c r="Y207" s="314">
        <f t="shared" si="749"/>
        <v>0</v>
      </c>
      <c r="Z207" s="314">
        <f t="shared" si="749"/>
        <v>284710.636</v>
      </c>
      <c r="AA207" s="314">
        <f t="shared" si="749"/>
        <v>815953.8600000001</v>
      </c>
      <c r="AB207" s="314">
        <f t="shared" si="749"/>
        <v>0</v>
      </c>
      <c r="AC207" s="314">
        <f t="shared" si="749"/>
        <v>0</v>
      </c>
      <c r="AD207" s="314">
        <f t="shared" si="749"/>
        <v>0</v>
      </c>
      <c r="AE207" s="314">
        <f t="shared" si="749"/>
        <v>1100664.496</v>
      </c>
      <c r="AH207" s="313" t="s">
        <v>52</v>
      </c>
      <c r="AI207" s="314">
        <f t="shared" ref="AI207:AU207" si="750">AI174+AI190+AI110</f>
        <v>0</v>
      </c>
      <c r="AJ207" s="314">
        <f t="shared" si="750"/>
        <v>0</v>
      </c>
      <c r="AK207" s="314">
        <f t="shared" si="750"/>
        <v>0</v>
      </c>
      <c r="AL207" s="314">
        <f t="shared" si="750"/>
        <v>0</v>
      </c>
      <c r="AM207" s="314">
        <f t="shared" si="750"/>
        <v>0</v>
      </c>
      <c r="AN207" s="314">
        <f t="shared" si="750"/>
        <v>0</v>
      </c>
      <c r="AO207" s="314">
        <f t="shared" si="750"/>
        <v>0</v>
      </c>
      <c r="AP207" s="314">
        <f t="shared" si="750"/>
        <v>0</v>
      </c>
      <c r="AQ207" s="314">
        <f t="shared" si="750"/>
        <v>36747.087999999996</v>
      </c>
      <c r="AR207" s="314">
        <f t="shared" si="750"/>
        <v>0</v>
      </c>
      <c r="AS207" s="314">
        <f t="shared" si="750"/>
        <v>264593.59999999998</v>
      </c>
      <c r="AT207" s="314">
        <f t="shared" si="750"/>
        <v>55432.86</v>
      </c>
      <c r="AU207" s="314">
        <f t="shared" si="750"/>
        <v>356773.54799999995</v>
      </c>
      <c r="AX207" s="313" t="s">
        <v>52</v>
      </c>
      <c r="AY207" s="314">
        <f t="shared" ref="AY207:BK207" si="751">AY174+AY190+AY110</f>
        <v>0</v>
      </c>
      <c r="AZ207" s="314">
        <f t="shared" si="751"/>
        <v>0</v>
      </c>
      <c r="BA207" s="314">
        <f t="shared" si="751"/>
        <v>0</v>
      </c>
      <c r="BB207" s="314">
        <f t="shared" si="751"/>
        <v>0</v>
      </c>
      <c r="BC207" s="314">
        <f t="shared" si="751"/>
        <v>0</v>
      </c>
      <c r="BD207" s="314">
        <f t="shared" si="751"/>
        <v>0</v>
      </c>
      <c r="BE207" s="314">
        <f t="shared" si="751"/>
        <v>0</v>
      </c>
      <c r="BF207" s="314">
        <f t="shared" si="751"/>
        <v>0</v>
      </c>
      <c r="BG207" s="314">
        <f t="shared" si="751"/>
        <v>0</v>
      </c>
      <c r="BH207" s="314">
        <f t="shared" si="751"/>
        <v>0</v>
      </c>
      <c r="BI207" s="314">
        <f t="shared" si="751"/>
        <v>0</v>
      </c>
      <c r="BJ207" s="314">
        <f t="shared" si="751"/>
        <v>0</v>
      </c>
      <c r="BK207" s="314">
        <f t="shared" si="751"/>
        <v>0</v>
      </c>
    </row>
    <row r="208" spans="1:64" s="313" customFormat="1" x14ac:dyDescent="0.3">
      <c r="A208" s="318"/>
      <c r="B208" s="313" t="s">
        <v>51</v>
      </c>
      <c r="C208" s="314">
        <f t="shared" si="721"/>
        <v>0</v>
      </c>
      <c r="D208" s="314">
        <f t="shared" si="721"/>
        <v>0</v>
      </c>
      <c r="E208" s="314">
        <f t="shared" si="721"/>
        <v>2403</v>
      </c>
      <c r="F208" s="314">
        <f t="shared" si="721"/>
        <v>2951</v>
      </c>
      <c r="G208" s="314">
        <f t="shared" si="721"/>
        <v>1220</v>
      </c>
      <c r="H208" s="314">
        <f t="shared" si="721"/>
        <v>6377.5460000000003</v>
      </c>
      <c r="I208" s="314">
        <f t="shared" si="721"/>
        <v>0</v>
      </c>
      <c r="J208" s="314">
        <f t="shared" si="721"/>
        <v>0</v>
      </c>
      <c r="K208" s="314">
        <f t="shared" si="721"/>
        <v>58283.601999999999</v>
      </c>
      <c r="L208" s="314">
        <f t="shared" si="721"/>
        <v>211833</v>
      </c>
      <c r="M208" s="314">
        <f t="shared" si="721"/>
        <v>105776.644</v>
      </c>
      <c r="N208" s="314">
        <f t="shared" si="721"/>
        <v>50504.114000000001</v>
      </c>
      <c r="O208" s="314">
        <f t="shared" si="721"/>
        <v>439348.90600000002</v>
      </c>
      <c r="R208" s="313" t="s">
        <v>51</v>
      </c>
      <c r="S208" s="314">
        <f t="shared" ref="S208:AE208" si="752">S175+S191+S111</f>
        <v>0</v>
      </c>
      <c r="T208" s="314">
        <f t="shared" si="752"/>
        <v>0</v>
      </c>
      <c r="U208" s="314">
        <f t="shared" si="752"/>
        <v>52334.75</v>
      </c>
      <c r="V208" s="314">
        <f t="shared" si="752"/>
        <v>0</v>
      </c>
      <c r="W208" s="314">
        <f t="shared" si="752"/>
        <v>0</v>
      </c>
      <c r="X208" s="314">
        <f t="shared" si="752"/>
        <v>5150</v>
      </c>
      <c r="Y208" s="314">
        <f t="shared" si="752"/>
        <v>52778.095999999998</v>
      </c>
      <c r="Z208" s="314">
        <f t="shared" si="752"/>
        <v>0</v>
      </c>
      <c r="AA208" s="314">
        <f t="shared" si="752"/>
        <v>50103.723999999995</v>
      </c>
      <c r="AB208" s="314">
        <f t="shared" si="752"/>
        <v>41242</v>
      </c>
      <c r="AC208" s="314">
        <f t="shared" si="752"/>
        <v>58480.968000000001</v>
      </c>
      <c r="AD208" s="314">
        <f t="shared" si="752"/>
        <v>315971.42</v>
      </c>
      <c r="AE208" s="314">
        <f t="shared" si="752"/>
        <v>576060.95799999998</v>
      </c>
      <c r="AH208" s="313" t="s">
        <v>51</v>
      </c>
      <c r="AI208" s="314">
        <f t="shared" ref="AI208:AU208" si="753">AI175+AI191+AI111</f>
        <v>0</v>
      </c>
      <c r="AJ208" s="314">
        <f t="shared" si="753"/>
        <v>0</v>
      </c>
      <c r="AK208" s="314">
        <f t="shared" si="753"/>
        <v>0</v>
      </c>
      <c r="AL208" s="314">
        <f t="shared" si="753"/>
        <v>0</v>
      </c>
      <c r="AM208" s="314">
        <f t="shared" si="753"/>
        <v>0</v>
      </c>
      <c r="AN208" s="314">
        <f t="shared" si="753"/>
        <v>0</v>
      </c>
      <c r="AO208" s="314">
        <f t="shared" si="753"/>
        <v>0</v>
      </c>
      <c r="AP208" s="314">
        <f t="shared" si="753"/>
        <v>0</v>
      </c>
      <c r="AQ208" s="314">
        <f t="shared" si="753"/>
        <v>0</v>
      </c>
      <c r="AR208" s="314">
        <f t="shared" si="753"/>
        <v>0</v>
      </c>
      <c r="AS208" s="314">
        <f t="shared" si="753"/>
        <v>0</v>
      </c>
      <c r="AT208" s="314">
        <f t="shared" si="753"/>
        <v>0</v>
      </c>
      <c r="AU208" s="314">
        <f t="shared" si="753"/>
        <v>0</v>
      </c>
      <c r="AX208" s="313" t="s">
        <v>51</v>
      </c>
      <c r="AY208" s="314">
        <f t="shared" ref="AY208:BK208" si="754">AY175+AY191+AY111</f>
        <v>0</v>
      </c>
      <c r="AZ208" s="314">
        <f t="shared" si="754"/>
        <v>0</v>
      </c>
      <c r="BA208" s="314">
        <f t="shared" si="754"/>
        <v>0</v>
      </c>
      <c r="BB208" s="314">
        <f t="shared" si="754"/>
        <v>0</v>
      </c>
      <c r="BC208" s="314">
        <f t="shared" si="754"/>
        <v>0</v>
      </c>
      <c r="BD208" s="314">
        <f t="shared" si="754"/>
        <v>0</v>
      </c>
      <c r="BE208" s="314">
        <f t="shared" si="754"/>
        <v>0</v>
      </c>
      <c r="BF208" s="314">
        <f t="shared" si="754"/>
        <v>0</v>
      </c>
      <c r="BG208" s="314">
        <f t="shared" si="754"/>
        <v>0</v>
      </c>
      <c r="BH208" s="314">
        <f t="shared" si="754"/>
        <v>0</v>
      </c>
      <c r="BI208" s="314">
        <f t="shared" si="754"/>
        <v>0</v>
      </c>
      <c r="BJ208" s="314">
        <f t="shared" si="754"/>
        <v>0</v>
      </c>
      <c r="BK208" s="314">
        <f t="shared" si="754"/>
        <v>0</v>
      </c>
    </row>
    <row r="209" spans="1:63" s="313" customFormat="1" x14ac:dyDescent="0.3">
      <c r="A209" s="318"/>
      <c r="B209" s="313" t="s">
        <v>50</v>
      </c>
      <c r="C209" s="314">
        <f t="shared" si="721"/>
        <v>0</v>
      </c>
      <c r="D209" s="314">
        <f t="shared" si="721"/>
        <v>0</v>
      </c>
      <c r="E209" s="314">
        <f t="shared" si="721"/>
        <v>0</v>
      </c>
      <c r="F209" s="314">
        <f t="shared" si="721"/>
        <v>0</v>
      </c>
      <c r="G209" s="314">
        <f t="shared" si="721"/>
        <v>0</v>
      </c>
      <c r="H209" s="314">
        <f t="shared" si="721"/>
        <v>0</v>
      </c>
      <c r="I209" s="314">
        <f t="shared" si="721"/>
        <v>21156</v>
      </c>
      <c r="J209" s="314">
        <f t="shared" si="721"/>
        <v>0</v>
      </c>
      <c r="K209" s="314">
        <f t="shared" si="721"/>
        <v>0</v>
      </c>
      <c r="L209" s="314">
        <f t="shared" si="721"/>
        <v>0</v>
      </c>
      <c r="M209" s="314">
        <f t="shared" si="721"/>
        <v>0</v>
      </c>
      <c r="N209" s="314">
        <f t="shared" si="721"/>
        <v>3567.963134765625</v>
      </c>
      <c r="O209" s="314">
        <f t="shared" si="721"/>
        <v>24723.963134765625</v>
      </c>
      <c r="R209" s="313" t="s">
        <v>50</v>
      </c>
      <c r="S209" s="314">
        <f t="shared" ref="S209:AE209" si="755">S176+S192+S112</f>
        <v>0</v>
      </c>
      <c r="T209" s="314">
        <f t="shared" si="755"/>
        <v>0</v>
      </c>
      <c r="U209" s="314">
        <f t="shared" si="755"/>
        <v>0</v>
      </c>
      <c r="V209" s="314">
        <f t="shared" si="755"/>
        <v>0</v>
      </c>
      <c r="W209" s="314">
        <f t="shared" si="755"/>
        <v>0</v>
      </c>
      <c r="X209" s="314">
        <f t="shared" si="755"/>
        <v>0</v>
      </c>
      <c r="Y209" s="314">
        <f t="shared" si="755"/>
        <v>0</v>
      </c>
      <c r="Z209" s="314">
        <f t="shared" si="755"/>
        <v>0</v>
      </c>
      <c r="AA209" s="314">
        <f t="shared" si="755"/>
        <v>0</v>
      </c>
      <c r="AB209" s="314">
        <f t="shared" si="755"/>
        <v>0</v>
      </c>
      <c r="AC209" s="314">
        <f t="shared" si="755"/>
        <v>0</v>
      </c>
      <c r="AD209" s="314">
        <f t="shared" si="755"/>
        <v>0</v>
      </c>
      <c r="AE209" s="314">
        <f t="shared" si="755"/>
        <v>0</v>
      </c>
      <c r="AH209" s="313" t="s">
        <v>50</v>
      </c>
      <c r="AI209" s="314">
        <f t="shared" ref="AI209:AU209" si="756">AI176+AI192+AI112</f>
        <v>0</v>
      </c>
      <c r="AJ209" s="314">
        <f t="shared" si="756"/>
        <v>0</v>
      </c>
      <c r="AK209" s="314">
        <f t="shared" si="756"/>
        <v>0</v>
      </c>
      <c r="AL209" s="314">
        <f t="shared" si="756"/>
        <v>0</v>
      </c>
      <c r="AM209" s="314">
        <f t="shared" si="756"/>
        <v>0</v>
      </c>
      <c r="AN209" s="314">
        <f t="shared" si="756"/>
        <v>0</v>
      </c>
      <c r="AO209" s="314">
        <f t="shared" si="756"/>
        <v>0</v>
      </c>
      <c r="AP209" s="314">
        <f t="shared" si="756"/>
        <v>0</v>
      </c>
      <c r="AQ209" s="314">
        <f t="shared" si="756"/>
        <v>0</v>
      </c>
      <c r="AR209" s="314">
        <f t="shared" si="756"/>
        <v>0</v>
      </c>
      <c r="AS209" s="314">
        <f t="shared" si="756"/>
        <v>0</v>
      </c>
      <c r="AT209" s="314">
        <f t="shared" si="756"/>
        <v>0</v>
      </c>
      <c r="AU209" s="314">
        <f t="shared" si="756"/>
        <v>0</v>
      </c>
      <c r="AX209" s="313" t="s">
        <v>50</v>
      </c>
      <c r="AY209" s="314">
        <f t="shared" ref="AY209:BK209" si="757">AY176+AY192+AY112</f>
        <v>0</v>
      </c>
      <c r="AZ209" s="314">
        <f t="shared" si="757"/>
        <v>0</v>
      </c>
      <c r="BA209" s="314">
        <f t="shared" si="757"/>
        <v>0</v>
      </c>
      <c r="BB209" s="314">
        <f t="shared" si="757"/>
        <v>0</v>
      </c>
      <c r="BC209" s="314">
        <f t="shared" si="757"/>
        <v>0</v>
      </c>
      <c r="BD209" s="314">
        <f t="shared" si="757"/>
        <v>0</v>
      </c>
      <c r="BE209" s="314">
        <f t="shared" si="757"/>
        <v>0</v>
      </c>
      <c r="BF209" s="314">
        <f t="shared" si="757"/>
        <v>0</v>
      </c>
      <c r="BG209" s="314">
        <f t="shared" si="757"/>
        <v>0</v>
      </c>
      <c r="BH209" s="314">
        <f t="shared" si="757"/>
        <v>0</v>
      </c>
      <c r="BI209" s="314">
        <f t="shared" si="757"/>
        <v>0</v>
      </c>
      <c r="BJ209" s="314">
        <f t="shared" si="757"/>
        <v>0</v>
      </c>
      <c r="BK209" s="314">
        <f t="shared" si="757"/>
        <v>0</v>
      </c>
    </row>
    <row r="210" spans="1:63" s="313" customFormat="1" x14ac:dyDescent="0.3">
      <c r="A210" s="318"/>
      <c r="B210" s="313" t="s">
        <v>43</v>
      </c>
      <c r="C210" s="314">
        <f t="shared" ref="C210:O210" si="758">C177+C193+C113</f>
        <v>0</v>
      </c>
      <c r="D210" s="314">
        <f t="shared" si="758"/>
        <v>505841.99280128721</v>
      </c>
      <c r="E210" s="314">
        <f t="shared" si="758"/>
        <v>1631334.6125949104</v>
      </c>
      <c r="F210" s="314">
        <f t="shared" si="758"/>
        <v>1095276.5357993501</v>
      </c>
      <c r="G210" s="314">
        <f t="shared" si="758"/>
        <v>1262292.6252197428</v>
      </c>
      <c r="H210" s="314">
        <f t="shared" si="758"/>
        <v>1858163.9328437126</v>
      </c>
      <c r="I210" s="314">
        <f t="shared" si="758"/>
        <v>699790.54678376589</v>
      </c>
      <c r="J210" s="314">
        <f t="shared" si="758"/>
        <v>661604.75292161573</v>
      </c>
      <c r="K210" s="314">
        <f t="shared" si="758"/>
        <v>2120373.9588973466</v>
      </c>
      <c r="L210" s="314">
        <f t="shared" si="758"/>
        <v>1773663.6524291579</v>
      </c>
      <c r="M210" s="314">
        <f t="shared" si="758"/>
        <v>2951304.1558048348</v>
      </c>
      <c r="N210" s="314">
        <f t="shared" si="758"/>
        <v>7854400.4352569701</v>
      </c>
      <c r="O210" s="314">
        <f t="shared" si="758"/>
        <v>22414047.201352693</v>
      </c>
      <c r="R210" s="313" t="s">
        <v>43</v>
      </c>
      <c r="S210" s="314">
        <f t="shared" ref="S210:AE210" si="759">S177+S193+S113</f>
        <v>0</v>
      </c>
      <c r="T210" s="314">
        <f t="shared" si="759"/>
        <v>264212.65526896005</v>
      </c>
      <c r="U210" s="314">
        <f t="shared" si="759"/>
        <v>3194327.4070379157</v>
      </c>
      <c r="V210" s="314">
        <f t="shared" si="759"/>
        <v>3428809.4202612969</v>
      </c>
      <c r="W210" s="314">
        <f t="shared" si="759"/>
        <v>9537045.1004090924</v>
      </c>
      <c r="X210" s="314">
        <f t="shared" si="759"/>
        <v>2529732.7343589631</v>
      </c>
      <c r="Y210" s="314">
        <f t="shared" si="759"/>
        <v>3022204.454347597</v>
      </c>
      <c r="Z210" s="314">
        <f t="shared" si="759"/>
        <v>3094543.9335752665</v>
      </c>
      <c r="AA210" s="314">
        <f t="shared" si="759"/>
        <v>3676782.5887402259</v>
      </c>
      <c r="AB210" s="314">
        <f t="shared" si="759"/>
        <v>6932819.9394767219</v>
      </c>
      <c r="AC210" s="314">
        <f t="shared" si="759"/>
        <v>4432257.9366766699</v>
      </c>
      <c r="AD210" s="314">
        <f t="shared" si="759"/>
        <v>17075974.430079464</v>
      </c>
      <c r="AE210" s="314">
        <f t="shared" si="759"/>
        <v>57188710.600232176</v>
      </c>
      <c r="AH210" s="313" t="s">
        <v>43</v>
      </c>
      <c r="AI210" s="314">
        <f t="shared" ref="AI210:AU210" si="760">AI177+AI193+AI113</f>
        <v>0</v>
      </c>
      <c r="AJ210" s="314">
        <f t="shared" si="760"/>
        <v>604155.87539517472</v>
      </c>
      <c r="AK210" s="314">
        <f t="shared" si="760"/>
        <v>136096.52194957243</v>
      </c>
      <c r="AL210" s="314">
        <f t="shared" si="760"/>
        <v>919753.14222656004</v>
      </c>
      <c r="AM210" s="314">
        <f t="shared" si="760"/>
        <v>1003542.2377760441</v>
      </c>
      <c r="AN210" s="314">
        <f t="shared" si="760"/>
        <v>359243.39431660448</v>
      </c>
      <c r="AO210" s="314">
        <f t="shared" si="760"/>
        <v>541244.07238950022</v>
      </c>
      <c r="AP210" s="314">
        <f t="shared" si="760"/>
        <v>1258159.877508455</v>
      </c>
      <c r="AQ210" s="314">
        <f t="shared" si="760"/>
        <v>1997909.0464772594</v>
      </c>
      <c r="AR210" s="314">
        <f t="shared" si="760"/>
        <v>1252695.1646629833</v>
      </c>
      <c r="AS210" s="314">
        <f t="shared" si="760"/>
        <v>324618.74791933398</v>
      </c>
      <c r="AT210" s="314">
        <f t="shared" si="760"/>
        <v>8535094.3929066621</v>
      </c>
      <c r="AU210" s="314">
        <f t="shared" si="760"/>
        <v>16932512.473528147</v>
      </c>
      <c r="AX210" s="313" t="s">
        <v>43</v>
      </c>
      <c r="AY210" s="314">
        <f t="shared" ref="AY210:BK210" si="761">AY177+AY193+AY113</f>
        <v>0</v>
      </c>
      <c r="AZ210" s="314">
        <f t="shared" si="761"/>
        <v>0</v>
      </c>
      <c r="BA210" s="314">
        <f t="shared" si="761"/>
        <v>109507.29988320002</v>
      </c>
      <c r="BB210" s="314">
        <f t="shared" si="761"/>
        <v>0</v>
      </c>
      <c r="BC210" s="314">
        <f t="shared" si="761"/>
        <v>48621.889440000006</v>
      </c>
      <c r="BD210" s="314">
        <f t="shared" si="761"/>
        <v>802283.76159813162</v>
      </c>
      <c r="BE210" s="314">
        <f t="shared" si="761"/>
        <v>-3815.3234347122652</v>
      </c>
      <c r="BF210" s="314">
        <f t="shared" si="761"/>
        <v>193850.00341291245</v>
      </c>
      <c r="BG210" s="314">
        <f t="shared" si="761"/>
        <v>237756.11574209612</v>
      </c>
      <c r="BH210" s="314">
        <f t="shared" si="761"/>
        <v>28928.297412000007</v>
      </c>
      <c r="BI210" s="314">
        <f t="shared" si="761"/>
        <v>0</v>
      </c>
      <c r="BJ210" s="314">
        <f t="shared" si="761"/>
        <v>3622848.1139398329</v>
      </c>
      <c r="BK210" s="314">
        <f t="shared" si="761"/>
        <v>5039980.157993461</v>
      </c>
    </row>
    <row r="213" spans="1:63" x14ac:dyDescent="0.3">
      <c r="B213" s="313" t="s">
        <v>190</v>
      </c>
      <c r="C213" s="327">
        <f>C17+C33+C49+C65+C81+C97+C161</f>
        <v>0</v>
      </c>
      <c r="D213" s="328">
        <f t="shared" ref="D213:O213" si="762">D17+D33+D49+D65+D81+D97+D161</f>
        <v>505841.99280128721</v>
      </c>
      <c r="E213" s="328">
        <f t="shared" si="762"/>
        <v>1258633.0436833752</v>
      </c>
      <c r="F213" s="328">
        <f t="shared" si="762"/>
        <v>1059605.7407447642</v>
      </c>
      <c r="G213" s="328">
        <f t="shared" si="762"/>
        <v>1167927.8419169337</v>
      </c>
      <c r="H213" s="328">
        <f t="shared" si="762"/>
        <v>1848435.534192462</v>
      </c>
      <c r="I213" s="328">
        <f t="shared" si="762"/>
        <v>610206.56162447634</v>
      </c>
      <c r="J213" s="328">
        <f t="shared" si="762"/>
        <v>650424.77812161576</v>
      </c>
      <c r="K213" s="328">
        <f t="shared" si="762"/>
        <v>1646527.2031760258</v>
      </c>
      <c r="L213" s="328">
        <f t="shared" si="762"/>
        <v>1595234.7348561257</v>
      </c>
      <c r="M213" s="328">
        <f t="shared" si="762"/>
        <v>2805170.0649418542</v>
      </c>
      <c r="N213" s="328">
        <f t="shared" si="762"/>
        <v>7809033.7450909615</v>
      </c>
      <c r="O213" s="328">
        <f t="shared" si="762"/>
        <v>20957041.241149884</v>
      </c>
      <c r="R213" s="313" t="s">
        <v>190</v>
      </c>
      <c r="S213" s="327">
        <f>S17+S33+S49+S65+S81+S97+S161</f>
        <v>0</v>
      </c>
      <c r="T213" s="328">
        <f t="shared" ref="T213:AE213" si="763">T17+T33+T49+T65+T81+T97+T161</f>
        <v>264212.65526896005</v>
      </c>
      <c r="U213" s="328">
        <f t="shared" si="763"/>
        <v>3194327.4070379161</v>
      </c>
      <c r="V213" s="328">
        <f t="shared" si="763"/>
        <v>3293943.9515112969</v>
      </c>
      <c r="W213" s="328">
        <f t="shared" si="763"/>
        <v>9537045.1004090905</v>
      </c>
      <c r="X213" s="328">
        <f t="shared" si="763"/>
        <v>2447584.1658200524</v>
      </c>
      <c r="Y213" s="328">
        <f t="shared" si="763"/>
        <v>2634809.7294625067</v>
      </c>
      <c r="Z213" s="328">
        <f t="shared" si="763"/>
        <v>2786151.1218403708</v>
      </c>
      <c r="AA213" s="328">
        <f t="shared" si="763"/>
        <v>3623092.439334766</v>
      </c>
      <c r="AB213" s="328">
        <f t="shared" si="763"/>
        <v>6932819.9394767219</v>
      </c>
      <c r="AC213" s="328">
        <f t="shared" si="763"/>
        <v>4432257.9366766689</v>
      </c>
      <c r="AD213" s="328">
        <f t="shared" si="763"/>
        <v>16657066.056548547</v>
      </c>
      <c r="AE213" s="328">
        <f t="shared" si="763"/>
        <v>55803310.5033869</v>
      </c>
      <c r="AH213" s="313" t="s">
        <v>190</v>
      </c>
      <c r="AI213" s="327">
        <f>AI17+AI33+AI49+AI65+AI81+AI97+AI161</f>
        <v>0</v>
      </c>
      <c r="AJ213" s="328">
        <f t="shared" ref="AJ213:AU213" si="764">AJ17+AJ33+AJ49+AJ65+AJ81+AJ97+AJ161</f>
        <v>604155.87539517472</v>
      </c>
      <c r="AK213" s="328">
        <f t="shared" si="764"/>
        <v>136096.52194957246</v>
      </c>
      <c r="AL213" s="328">
        <f t="shared" si="764"/>
        <v>919753.14222656004</v>
      </c>
      <c r="AM213" s="328">
        <f t="shared" si="764"/>
        <v>1003542.2377760441</v>
      </c>
      <c r="AN213" s="328">
        <f t="shared" si="764"/>
        <v>359243.39431660448</v>
      </c>
      <c r="AO213" s="328">
        <f t="shared" si="764"/>
        <v>487977.17233950016</v>
      </c>
      <c r="AP213" s="328">
        <f t="shared" si="764"/>
        <v>945815.59123345464</v>
      </c>
      <c r="AQ213" s="328">
        <f t="shared" si="764"/>
        <v>1997909.0464772591</v>
      </c>
      <c r="AR213" s="328">
        <f t="shared" si="764"/>
        <v>1252695.1646629833</v>
      </c>
      <c r="AS213" s="328">
        <f t="shared" si="764"/>
        <v>324618.74791933398</v>
      </c>
      <c r="AT213" s="328">
        <f t="shared" si="764"/>
        <v>8495207.8777316622</v>
      </c>
      <c r="AU213" s="328">
        <f t="shared" si="764"/>
        <v>16527014.772028148</v>
      </c>
      <c r="AX213" s="313" t="s">
        <v>190</v>
      </c>
      <c r="AY213" s="327">
        <f>AY17+AY33+AY49+AY65+AY81+AY97+AY161</f>
        <v>0</v>
      </c>
      <c r="AZ213" s="328">
        <f t="shared" ref="AZ213:BK213" si="765">AZ17+AZ33+AZ49+AZ65+AZ81+AZ97+AZ161</f>
        <v>0</v>
      </c>
      <c r="BA213" s="328">
        <f t="shared" si="765"/>
        <v>109507.29988320002</v>
      </c>
      <c r="BB213" s="328">
        <f t="shared" si="765"/>
        <v>0</v>
      </c>
      <c r="BC213" s="328">
        <f t="shared" si="765"/>
        <v>48621.889440000006</v>
      </c>
      <c r="BD213" s="328">
        <f t="shared" si="765"/>
        <v>802283.76159813162</v>
      </c>
      <c r="BE213" s="328">
        <f t="shared" si="765"/>
        <v>8605.6932652878677</v>
      </c>
      <c r="BF213" s="328">
        <f t="shared" si="765"/>
        <v>185310.98496291242</v>
      </c>
      <c r="BG213" s="328">
        <f t="shared" si="765"/>
        <v>237756.11574209612</v>
      </c>
      <c r="BH213" s="328">
        <f t="shared" si="765"/>
        <v>28928.297412000007</v>
      </c>
      <c r="BI213" s="328">
        <f t="shared" si="765"/>
        <v>0</v>
      </c>
      <c r="BJ213" s="328">
        <f t="shared" si="765"/>
        <v>3519977.372639833</v>
      </c>
      <c r="BK213" s="328">
        <f t="shared" si="765"/>
        <v>4940991.4149434613</v>
      </c>
    </row>
    <row r="214" spans="1:63" x14ac:dyDescent="0.3">
      <c r="B214" s="313" t="s">
        <v>191</v>
      </c>
      <c r="C214" s="327">
        <f>C113</f>
        <v>0</v>
      </c>
      <c r="D214" s="328">
        <f t="shared" ref="D214:O214" si="766">D113</f>
        <v>0</v>
      </c>
      <c r="E214" s="328">
        <f t="shared" si="766"/>
        <v>0</v>
      </c>
      <c r="F214" s="328">
        <f t="shared" si="766"/>
        <v>0</v>
      </c>
      <c r="G214" s="328">
        <f t="shared" si="766"/>
        <v>0</v>
      </c>
      <c r="H214" s="328">
        <f t="shared" si="766"/>
        <v>0</v>
      </c>
      <c r="I214" s="328">
        <f t="shared" si="766"/>
        <v>6629.2670499999995</v>
      </c>
      <c r="J214" s="328">
        <f t="shared" si="766"/>
        <v>11179.974799999996</v>
      </c>
      <c r="K214" s="328">
        <f t="shared" si="766"/>
        <v>0</v>
      </c>
      <c r="L214" s="328">
        <f t="shared" si="766"/>
        <v>0</v>
      </c>
      <c r="M214" s="328">
        <f t="shared" si="766"/>
        <v>0</v>
      </c>
      <c r="N214" s="328">
        <f t="shared" si="766"/>
        <v>0</v>
      </c>
      <c r="O214" s="328">
        <f t="shared" si="766"/>
        <v>17809.241849999995</v>
      </c>
      <c r="R214" s="313" t="s">
        <v>191</v>
      </c>
      <c r="S214" s="327">
        <f>S113</f>
        <v>0</v>
      </c>
      <c r="T214" s="328">
        <f t="shared" ref="T214:AE214" si="767">T113</f>
        <v>0</v>
      </c>
      <c r="U214" s="328">
        <f t="shared" si="767"/>
        <v>0</v>
      </c>
      <c r="V214" s="328">
        <f t="shared" si="767"/>
        <v>0</v>
      </c>
      <c r="W214" s="328">
        <f t="shared" si="767"/>
        <v>0</v>
      </c>
      <c r="X214" s="328">
        <f t="shared" si="767"/>
        <v>0</v>
      </c>
      <c r="Y214" s="328">
        <f t="shared" si="767"/>
        <v>138951.73132499997</v>
      </c>
      <c r="Z214" s="328">
        <f t="shared" si="767"/>
        <v>264068.18575833307</v>
      </c>
      <c r="AA214" s="328">
        <f t="shared" si="767"/>
        <v>0</v>
      </c>
      <c r="AB214" s="328">
        <f t="shared" si="767"/>
        <v>0</v>
      </c>
      <c r="AC214" s="328">
        <f t="shared" si="767"/>
        <v>0</v>
      </c>
      <c r="AD214" s="328">
        <f t="shared" si="767"/>
        <v>311.90220000000323</v>
      </c>
      <c r="AE214" s="328">
        <f t="shared" si="767"/>
        <v>403331.81928333302</v>
      </c>
      <c r="AH214" s="313" t="s">
        <v>191</v>
      </c>
      <c r="AI214" s="327">
        <f>AI113</f>
        <v>0</v>
      </c>
      <c r="AJ214" s="328">
        <f t="shared" ref="AJ214:AU214" si="768">AJ113</f>
        <v>0</v>
      </c>
      <c r="AK214" s="328">
        <f t="shared" si="768"/>
        <v>0</v>
      </c>
      <c r="AL214" s="328">
        <f t="shared" si="768"/>
        <v>0</v>
      </c>
      <c r="AM214" s="328">
        <f t="shared" si="768"/>
        <v>0</v>
      </c>
      <c r="AN214" s="328">
        <f t="shared" si="768"/>
        <v>0</v>
      </c>
      <c r="AO214" s="328">
        <f t="shared" si="768"/>
        <v>53266.900050000084</v>
      </c>
      <c r="AP214" s="328">
        <f t="shared" si="768"/>
        <v>312344.2862750002</v>
      </c>
      <c r="AQ214" s="328">
        <f t="shared" si="768"/>
        <v>0</v>
      </c>
      <c r="AR214" s="328">
        <f t="shared" si="768"/>
        <v>0</v>
      </c>
      <c r="AS214" s="328">
        <f t="shared" si="768"/>
        <v>0</v>
      </c>
      <c r="AT214" s="328">
        <f t="shared" si="768"/>
        <v>39886.515174999993</v>
      </c>
      <c r="AU214" s="328">
        <f t="shared" si="768"/>
        <v>405497.70150000026</v>
      </c>
      <c r="AX214" s="313" t="s">
        <v>191</v>
      </c>
      <c r="AY214" s="327">
        <f>AY113</f>
        <v>0</v>
      </c>
      <c r="AZ214" s="328">
        <f t="shared" ref="AZ214:BK214" si="769">AZ113</f>
        <v>0</v>
      </c>
      <c r="BA214" s="328">
        <f t="shared" si="769"/>
        <v>0</v>
      </c>
      <c r="BB214" s="328">
        <f t="shared" si="769"/>
        <v>0</v>
      </c>
      <c r="BC214" s="328">
        <f t="shared" si="769"/>
        <v>0</v>
      </c>
      <c r="BD214" s="328">
        <f t="shared" si="769"/>
        <v>0</v>
      </c>
      <c r="BE214" s="328">
        <f t="shared" si="769"/>
        <v>-12421.016700000133</v>
      </c>
      <c r="BF214" s="328">
        <f t="shared" si="769"/>
        <v>8539.018450000025</v>
      </c>
      <c r="BG214" s="328">
        <f t="shared" si="769"/>
        <v>0</v>
      </c>
      <c r="BH214" s="328">
        <f t="shared" si="769"/>
        <v>0</v>
      </c>
      <c r="BI214" s="328">
        <f t="shared" si="769"/>
        <v>0</v>
      </c>
      <c r="BJ214" s="328">
        <f t="shared" si="769"/>
        <v>102870.74129999999</v>
      </c>
      <c r="BK214" s="328">
        <f t="shared" si="769"/>
        <v>98988.743049999888</v>
      </c>
    </row>
    <row r="215" spans="1:63" x14ac:dyDescent="0.3">
      <c r="B215" s="313" t="s">
        <v>192</v>
      </c>
      <c r="C215" s="327">
        <f>C129+C145</f>
        <v>0</v>
      </c>
      <c r="D215" s="328">
        <f t="shared" ref="D215:O215" si="770">D129+D145</f>
        <v>0</v>
      </c>
      <c r="E215" s="328">
        <f t="shared" si="770"/>
        <v>372701.5689115352</v>
      </c>
      <c r="F215" s="328">
        <f t="shared" si="770"/>
        <v>35670.795054586088</v>
      </c>
      <c r="G215" s="328">
        <f t="shared" si="770"/>
        <v>94364.78330280933</v>
      </c>
      <c r="H215" s="328">
        <f t="shared" si="770"/>
        <v>9728.3986512507508</v>
      </c>
      <c r="I215" s="328">
        <f t="shared" si="770"/>
        <v>82954.718109289635</v>
      </c>
      <c r="J215" s="328">
        <f t="shared" si="770"/>
        <v>0</v>
      </c>
      <c r="K215" s="328">
        <f t="shared" si="770"/>
        <v>473846.75572132115</v>
      </c>
      <c r="L215" s="328">
        <f t="shared" si="770"/>
        <v>178428.91757303229</v>
      </c>
      <c r="M215" s="328">
        <f t="shared" si="770"/>
        <v>146134.09086298119</v>
      </c>
      <c r="N215" s="328">
        <f t="shared" si="770"/>
        <v>45366.690166008317</v>
      </c>
      <c r="O215" s="328">
        <f t="shared" si="770"/>
        <v>1439196.7183528137</v>
      </c>
      <c r="R215" s="313" t="s">
        <v>192</v>
      </c>
      <c r="S215" s="327">
        <f>S129+S145</f>
        <v>0</v>
      </c>
      <c r="T215" s="328">
        <f t="shared" ref="T215:AE215" si="771">T129+T145</f>
        <v>0</v>
      </c>
      <c r="U215" s="328">
        <f t="shared" si="771"/>
        <v>0</v>
      </c>
      <c r="V215" s="328">
        <f t="shared" si="771"/>
        <v>134865.46875</v>
      </c>
      <c r="W215" s="328">
        <f t="shared" si="771"/>
        <v>0</v>
      </c>
      <c r="X215" s="328">
        <f t="shared" si="771"/>
        <v>82148.568538910404</v>
      </c>
      <c r="Y215" s="328">
        <f t="shared" si="771"/>
        <v>248442.99356009031</v>
      </c>
      <c r="Z215" s="328">
        <f t="shared" si="771"/>
        <v>44324.6259765625</v>
      </c>
      <c r="AA215" s="328">
        <f t="shared" si="771"/>
        <v>53690.149405459939</v>
      </c>
      <c r="AB215" s="328">
        <f t="shared" si="771"/>
        <v>0</v>
      </c>
      <c r="AC215" s="328">
        <f t="shared" si="771"/>
        <v>0</v>
      </c>
      <c r="AD215" s="328">
        <f t="shared" si="771"/>
        <v>418596.47133091826</v>
      </c>
      <c r="AE215" s="328">
        <f t="shared" si="771"/>
        <v>982068.27756194142</v>
      </c>
      <c r="AH215" s="313" t="s">
        <v>192</v>
      </c>
      <c r="AI215" s="327">
        <f>AI129+AI145</f>
        <v>0</v>
      </c>
      <c r="AJ215" s="328">
        <f t="shared" ref="AJ215:AU215" si="772">AJ129+AJ145</f>
        <v>0</v>
      </c>
      <c r="AK215" s="328">
        <f t="shared" si="772"/>
        <v>0</v>
      </c>
      <c r="AL215" s="328">
        <f t="shared" si="772"/>
        <v>0</v>
      </c>
      <c r="AM215" s="328">
        <f t="shared" si="772"/>
        <v>0</v>
      </c>
      <c r="AN215" s="328">
        <f t="shared" si="772"/>
        <v>0</v>
      </c>
      <c r="AO215" s="328">
        <f t="shared" si="772"/>
        <v>0</v>
      </c>
      <c r="AP215" s="328">
        <f t="shared" si="772"/>
        <v>0</v>
      </c>
      <c r="AQ215" s="328">
        <f t="shared" si="772"/>
        <v>0</v>
      </c>
      <c r="AR215" s="328">
        <f t="shared" si="772"/>
        <v>0</v>
      </c>
      <c r="AS215" s="328">
        <f t="shared" si="772"/>
        <v>0</v>
      </c>
      <c r="AT215" s="328">
        <f t="shared" si="772"/>
        <v>0</v>
      </c>
      <c r="AU215" s="328">
        <f t="shared" si="772"/>
        <v>0</v>
      </c>
      <c r="AX215" s="313" t="s">
        <v>192</v>
      </c>
      <c r="AY215" s="327">
        <f>AY129+AY145</f>
        <v>0</v>
      </c>
      <c r="AZ215" s="328">
        <f t="shared" ref="AZ215:BK215" si="773">AZ129+AZ145</f>
        <v>0</v>
      </c>
      <c r="BA215" s="328">
        <f t="shared" si="773"/>
        <v>0</v>
      </c>
      <c r="BB215" s="328">
        <f t="shared" si="773"/>
        <v>0</v>
      </c>
      <c r="BC215" s="328">
        <f t="shared" si="773"/>
        <v>0</v>
      </c>
      <c r="BD215" s="328">
        <f t="shared" si="773"/>
        <v>0</v>
      </c>
      <c r="BE215" s="328">
        <f t="shared" si="773"/>
        <v>0</v>
      </c>
      <c r="BF215" s="328">
        <f t="shared" si="773"/>
        <v>0</v>
      </c>
      <c r="BG215" s="328">
        <f t="shared" si="773"/>
        <v>0</v>
      </c>
      <c r="BH215" s="328">
        <f t="shared" si="773"/>
        <v>0</v>
      </c>
      <c r="BI215" s="328">
        <f t="shared" si="773"/>
        <v>0</v>
      </c>
      <c r="BJ215" s="328">
        <f t="shared" si="773"/>
        <v>0</v>
      </c>
      <c r="BK215" s="328">
        <f t="shared" si="773"/>
        <v>0</v>
      </c>
    </row>
  </sheetData>
  <mergeCells count="56">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 ref="A68:A80"/>
    <mergeCell ref="AW52:AW64"/>
    <mergeCell ref="Q52:Q64"/>
    <mergeCell ref="AG52:AG64"/>
    <mergeCell ref="A116:A128"/>
    <mergeCell ref="Q68:Q80"/>
    <mergeCell ref="AG68:AG80"/>
    <mergeCell ref="A132:A144"/>
    <mergeCell ref="Q132:Q144"/>
    <mergeCell ref="A84:A96"/>
    <mergeCell ref="A100:A112"/>
    <mergeCell ref="AW100:AW112"/>
    <mergeCell ref="AW116:AW128"/>
    <mergeCell ref="Q84:Q96"/>
    <mergeCell ref="Q100:Q112"/>
    <mergeCell ref="Q116:Q128"/>
    <mergeCell ref="AW84:AW96"/>
    <mergeCell ref="AI1:AT1"/>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4" tint="0.79998168889431442"/>
  </sheetPr>
  <dimension ref="A1:P219"/>
  <sheetViews>
    <sheetView topLeftCell="A182" zoomScale="90" zoomScaleNormal="90" workbookViewId="0">
      <pane xSplit="1" topLeftCell="C1" activePane="topRight" state="frozen"/>
      <selection pane="topRight" activeCell="Q220" sqref="Q220"/>
    </sheetView>
  </sheetViews>
  <sheetFormatPr defaultRowHeight="14.4" x14ac:dyDescent="0.3"/>
  <cols>
    <col min="1" max="1" width="7.6640625" customWidth="1"/>
    <col min="2" max="2" width="17.6640625" bestFit="1" customWidth="1"/>
    <col min="3" max="3" width="14.33203125" bestFit="1" customWidth="1"/>
    <col min="4" max="4" width="11.6640625" bestFit="1" customWidth="1"/>
    <col min="5" max="5" width="12.6640625" bestFit="1" customWidth="1"/>
    <col min="6" max="6" width="11.6640625" bestFit="1" customWidth="1"/>
    <col min="7" max="7" width="12.88671875" customWidth="1"/>
    <col min="8" max="8" width="11.6640625" bestFit="1" customWidth="1"/>
    <col min="9" max="9" width="12.6640625" bestFit="1" customWidth="1"/>
    <col min="10" max="10" width="11.6640625" bestFit="1" customWidth="1"/>
    <col min="11" max="11" width="12.33203125" customWidth="1"/>
    <col min="12" max="14" width="13.33203125" customWidth="1"/>
    <col min="15" max="15" width="14.44140625" style="1" bestFit="1" customWidth="1"/>
    <col min="16" max="16" width="13.44140625" customWidth="1"/>
  </cols>
  <sheetData>
    <row r="1" spans="1:15" ht="30" x14ac:dyDescent="0.7">
      <c r="A1" s="104"/>
      <c r="B1" s="104"/>
      <c r="C1" s="516" t="s">
        <v>161</v>
      </c>
      <c r="D1" s="517"/>
      <c r="E1" s="517"/>
      <c r="F1" s="517"/>
      <c r="G1" s="517"/>
      <c r="H1" s="517"/>
      <c r="I1" s="517"/>
      <c r="J1" s="517"/>
      <c r="K1" s="517"/>
      <c r="L1" s="517"/>
      <c r="M1" s="517"/>
      <c r="N1" s="518"/>
      <c r="O1" s="105"/>
    </row>
    <row r="2" spans="1:15" ht="5.25" customHeight="1" thickBot="1" x14ac:dyDescent="0.75">
      <c r="A2" s="104"/>
      <c r="B2" s="104"/>
      <c r="C2" s="106"/>
      <c r="D2" s="107"/>
      <c r="E2" s="107"/>
      <c r="F2" s="107"/>
      <c r="G2" s="107"/>
      <c r="H2" s="107"/>
      <c r="I2" s="107"/>
      <c r="J2" s="107"/>
      <c r="K2" s="107"/>
      <c r="L2" s="107"/>
      <c r="M2" s="107"/>
      <c r="N2" s="108"/>
      <c r="O2" s="105"/>
    </row>
    <row r="3" spans="1:15" ht="21.6" customHeight="1" thickBot="1" x14ac:dyDescent="0.35">
      <c r="B3" s="218" t="s">
        <v>36</v>
      </c>
      <c r="C3" s="219">
        <f>'BIZ kWh ENTRY'!C3</f>
        <v>44927</v>
      </c>
      <c r="D3" s="219">
        <f>'BIZ kWh ENTRY'!D3</f>
        <v>44958</v>
      </c>
      <c r="E3" s="219">
        <f>'BIZ kWh ENTRY'!E3</f>
        <v>44986</v>
      </c>
      <c r="F3" s="219">
        <f>'BIZ kWh ENTRY'!F3</f>
        <v>45017</v>
      </c>
      <c r="G3" s="219">
        <f>'BIZ kWh ENTRY'!G3</f>
        <v>45047</v>
      </c>
      <c r="H3" s="219">
        <f>'BIZ kWh ENTRY'!H3</f>
        <v>45078</v>
      </c>
      <c r="I3" s="219">
        <f>'BIZ kWh ENTRY'!I3</f>
        <v>45108</v>
      </c>
      <c r="J3" s="219">
        <f>'BIZ kWh ENTRY'!J3</f>
        <v>45139</v>
      </c>
      <c r="K3" s="219">
        <f>'BIZ kWh ENTRY'!K3</f>
        <v>45170</v>
      </c>
      <c r="L3" s="219">
        <f>'BIZ kWh ENTRY'!L3</f>
        <v>45200</v>
      </c>
      <c r="M3" s="219">
        <f>'BIZ kWh ENTRY'!M3</f>
        <v>45231</v>
      </c>
      <c r="N3" s="226" t="str">
        <f>'BIZ kWh ENTRY'!N3</f>
        <v>Dec-23 +</v>
      </c>
      <c r="O3" s="220" t="s">
        <v>34</v>
      </c>
    </row>
    <row r="4" spans="1:15" ht="15" customHeight="1" x14ac:dyDescent="0.3">
      <c r="A4" s="524" t="s">
        <v>70</v>
      </c>
      <c r="B4" s="11" t="s">
        <v>62</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7">
        <f t="shared" ref="O4:O17" si="0">SUM(C4:N4)</f>
        <v>0</v>
      </c>
    </row>
    <row r="5" spans="1:15" x14ac:dyDescent="0.3">
      <c r="A5" s="525"/>
      <c r="B5" s="13" t="s">
        <v>61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7">
        <f t="shared" si="0"/>
        <v>0</v>
      </c>
    </row>
    <row r="6" spans="1:15" x14ac:dyDescent="0.3">
      <c r="A6" s="525"/>
      <c r="B6" s="11" t="s">
        <v>60</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7">
        <f t="shared" si="0"/>
        <v>0</v>
      </c>
    </row>
    <row r="7" spans="1:15" x14ac:dyDescent="0.3">
      <c r="A7" s="525"/>
      <c r="B7" s="11" t="s">
        <v>59</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9034</v>
      </c>
      <c r="G7" s="3">
        <f>SUM('BIZ kWh ENTRY'!G7,'BIZ kWh ENTRY'!W7,'BIZ kWh ENTRY'!AM7,'BIZ kWh ENTRY'!BC7)</f>
        <v>11497</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8212</v>
      </c>
      <c r="M7" s="3">
        <f>SUM('BIZ kWh ENTRY'!M7,'BIZ kWh ENTRY'!AC7,'BIZ kWh ENTRY'!AS7,'BIZ kWh ENTRY'!BI7)</f>
        <v>821</v>
      </c>
      <c r="N7" s="3">
        <f>SUM('BIZ kWh ENTRY'!N7,'BIZ kWh ENTRY'!AD7,'BIZ kWh ENTRY'!AT7,'BIZ kWh ENTRY'!BJ7)</f>
        <v>1745</v>
      </c>
      <c r="O7" s="87">
        <f t="shared" si="0"/>
        <v>31309</v>
      </c>
    </row>
    <row r="8" spans="1:15" x14ac:dyDescent="0.3">
      <c r="A8" s="525"/>
      <c r="B8" s="13" t="s">
        <v>58</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7">
        <f t="shared" si="0"/>
        <v>0</v>
      </c>
    </row>
    <row r="9" spans="1:15" x14ac:dyDescent="0.3">
      <c r="A9" s="525"/>
      <c r="B9" s="11" t="s">
        <v>57</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7">
        <f t="shared" si="0"/>
        <v>0</v>
      </c>
    </row>
    <row r="10" spans="1:15" x14ac:dyDescent="0.3">
      <c r="A10" s="525"/>
      <c r="B10" s="11" t="s">
        <v>56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7">
        <f t="shared" si="0"/>
        <v>0</v>
      </c>
    </row>
    <row r="11" spans="1:15" x14ac:dyDescent="0.3">
      <c r="A11" s="525"/>
      <c r="B11" s="11" t="s">
        <v>55</v>
      </c>
      <c r="C11" s="3">
        <f>SUM('BIZ kWh ENTRY'!C11,'BIZ kWh ENTRY'!S11,'BIZ kWh ENTRY'!AI11,'BIZ kWh ENTRY'!AY11)</f>
        <v>0</v>
      </c>
      <c r="D11" s="3">
        <f>SUM('BIZ kWh ENTRY'!D11,'BIZ kWh ENTRY'!T11,'BIZ kWh ENTRY'!AJ11,'BIZ kWh ENTRY'!AZ11)</f>
        <v>0</v>
      </c>
      <c r="E11" s="3">
        <f>SUM('BIZ kWh ENTRY'!E11,'BIZ kWh ENTRY'!U11,'BIZ kWh ENTRY'!AK11,'BIZ kWh ENTRY'!BA11)</f>
        <v>98112.994099119998</v>
      </c>
      <c r="F11" s="3">
        <f>SUM('BIZ kWh ENTRY'!F11,'BIZ kWh ENTRY'!V11,'BIZ kWh ENTRY'!AL11,'BIZ kWh ENTRY'!BB11)</f>
        <v>106544.80897059999</v>
      </c>
      <c r="G11" s="3">
        <f>SUM('BIZ kWh ENTRY'!G11,'BIZ kWh ENTRY'!W11,'BIZ kWh ENTRY'!AM11,'BIZ kWh ENTRY'!BC11)</f>
        <v>318485.55598859995</v>
      </c>
      <c r="H11" s="3">
        <f>SUM('BIZ kWh ENTRY'!H11,'BIZ kWh ENTRY'!X11,'BIZ kWh ENTRY'!AN11,'BIZ kWh ENTRY'!BD11)</f>
        <v>214331.98789002004</v>
      </c>
      <c r="I11" s="3">
        <f>SUM('BIZ kWh ENTRY'!I11,'BIZ kWh ENTRY'!Y11,'BIZ kWh ENTRY'!AO11,'BIZ kWh ENTRY'!BE11)</f>
        <v>62921.579720999995</v>
      </c>
      <c r="J11" s="3">
        <f>SUM('BIZ kWh ENTRY'!J11,'BIZ kWh ENTRY'!Z11,'BIZ kWh ENTRY'!AP11,'BIZ kWh ENTRY'!BF11)</f>
        <v>128227.86828852</v>
      </c>
      <c r="K11" s="3">
        <f>SUM('BIZ kWh ENTRY'!K11,'BIZ kWh ENTRY'!AA11,'BIZ kWh ENTRY'!AQ11,'BIZ kWh ENTRY'!BG11)</f>
        <v>287334.70569803996</v>
      </c>
      <c r="L11" s="3">
        <f>SUM('BIZ kWh ENTRY'!L11,'BIZ kWh ENTRY'!AB11,'BIZ kWh ENTRY'!AR11,'BIZ kWh ENTRY'!BH11)</f>
        <v>171309.6300916</v>
      </c>
      <c r="M11" s="3">
        <f>SUM('BIZ kWh ENTRY'!M11,'BIZ kWh ENTRY'!AC11,'BIZ kWh ENTRY'!AS11,'BIZ kWh ENTRY'!BI11)</f>
        <v>268842.99722280004</v>
      </c>
      <c r="N11" s="3">
        <f>SUM('BIZ kWh ENTRY'!N11,'BIZ kWh ENTRY'!AD11,'BIZ kWh ENTRY'!AT11,'BIZ kWh ENTRY'!BJ11)</f>
        <v>2085102.0830378875</v>
      </c>
      <c r="O11" s="87">
        <f t="shared" si="0"/>
        <v>3741214.2110081874</v>
      </c>
    </row>
    <row r="12" spans="1:15" x14ac:dyDescent="0.3">
      <c r="A12" s="525"/>
      <c r="B12" s="11" t="s">
        <v>54</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7">
        <f t="shared" si="0"/>
        <v>0</v>
      </c>
    </row>
    <row r="13" spans="1:15" x14ac:dyDescent="0.3">
      <c r="A13" s="525"/>
      <c r="B13" s="11" t="s">
        <v>53</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7">
        <f t="shared" si="0"/>
        <v>0</v>
      </c>
    </row>
    <row r="14" spans="1:15" x14ac:dyDescent="0.3">
      <c r="A14" s="525"/>
      <c r="B14" s="11" t="s">
        <v>52</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7">
        <f t="shared" si="0"/>
        <v>0</v>
      </c>
    </row>
    <row r="15" spans="1:15" x14ac:dyDescent="0.3">
      <c r="A15" s="525"/>
      <c r="B15" s="11" t="s">
        <v>51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2951</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7">
        <f t="shared" si="0"/>
        <v>2951</v>
      </c>
    </row>
    <row r="16" spans="1:15" ht="15" thickBot="1" x14ac:dyDescent="0.35">
      <c r="A16" s="526"/>
      <c r="B16" s="11" t="s">
        <v>50</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7">
        <f t="shared" si="0"/>
        <v>0</v>
      </c>
    </row>
    <row r="17" spans="1:15" ht="15" thickBot="1" x14ac:dyDescent="0.35">
      <c r="A17" s="91"/>
      <c r="B17" s="222" t="s">
        <v>43</v>
      </c>
      <c r="C17" s="223">
        <f t="shared" ref="C17:N17" si="1">SUM(C4:C16)</f>
        <v>0</v>
      </c>
      <c r="D17" s="223">
        <f t="shared" si="1"/>
        <v>0</v>
      </c>
      <c r="E17" s="223">
        <f t="shared" si="1"/>
        <v>98112.994099119998</v>
      </c>
      <c r="F17" s="223">
        <f t="shared" si="1"/>
        <v>118529.80897059999</v>
      </c>
      <c r="G17" s="223">
        <f t="shared" si="1"/>
        <v>329982.55598859995</v>
      </c>
      <c r="H17" s="223">
        <f t="shared" si="1"/>
        <v>214331.98789002004</v>
      </c>
      <c r="I17" s="223">
        <f t="shared" si="1"/>
        <v>62921.579720999995</v>
      </c>
      <c r="J17" s="223">
        <f t="shared" si="1"/>
        <v>128227.86828852</v>
      </c>
      <c r="K17" s="223">
        <f t="shared" si="1"/>
        <v>287334.70569803996</v>
      </c>
      <c r="L17" s="223">
        <f t="shared" si="1"/>
        <v>179521.6300916</v>
      </c>
      <c r="M17" s="223">
        <f t="shared" si="1"/>
        <v>269663.99722280004</v>
      </c>
      <c r="N17" s="223">
        <f t="shared" si="1"/>
        <v>2086847.0830378875</v>
      </c>
      <c r="O17" s="90">
        <f t="shared" si="0"/>
        <v>3775474.2110081874</v>
      </c>
    </row>
    <row r="18" spans="1:15" ht="21.6" thickBot="1" x14ac:dyDescent="0.45">
      <c r="A18" s="93"/>
    </row>
    <row r="19" spans="1:15" ht="21.6" thickBot="1" x14ac:dyDescent="0.45">
      <c r="A19" s="93"/>
      <c r="B19" s="218" t="s">
        <v>36</v>
      </c>
      <c r="C19" s="219">
        <f>C$3</f>
        <v>44927</v>
      </c>
      <c r="D19" s="219">
        <f t="shared" ref="D19:N19" si="2">D$3</f>
        <v>44958</v>
      </c>
      <c r="E19" s="219">
        <f t="shared" si="2"/>
        <v>44986</v>
      </c>
      <c r="F19" s="219">
        <f t="shared" si="2"/>
        <v>45017</v>
      </c>
      <c r="G19" s="219">
        <f t="shared" si="2"/>
        <v>45047</v>
      </c>
      <c r="H19" s="219">
        <f t="shared" si="2"/>
        <v>45078</v>
      </c>
      <c r="I19" s="219">
        <f t="shared" si="2"/>
        <v>45108</v>
      </c>
      <c r="J19" s="219">
        <f t="shared" si="2"/>
        <v>45139</v>
      </c>
      <c r="K19" s="219">
        <f t="shared" si="2"/>
        <v>45170</v>
      </c>
      <c r="L19" s="219">
        <f t="shared" si="2"/>
        <v>45200</v>
      </c>
      <c r="M19" s="219">
        <f t="shared" si="2"/>
        <v>45231</v>
      </c>
      <c r="N19" s="219" t="str">
        <f t="shared" si="2"/>
        <v>Dec-23 +</v>
      </c>
      <c r="O19" s="220" t="s">
        <v>34</v>
      </c>
    </row>
    <row r="20" spans="1:15" ht="15" customHeight="1" x14ac:dyDescent="0.3">
      <c r="A20" s="521" t="s">
        <v>69</v>
      </c>
      <c r="B20" s="11" t="s">
        <v>62</v>
      </c>
      <c r="C20" s="3">
        <f>SUM('BIZ kWh ENTRY'!C20,'BIZ kWh ENTRY'!S20,'BIZ kWh ENTRY'!AI20,'BIZ kWh ENTRY'!AY20)</f>
        <v>0</v>
      </c>
      <c r="D20" s="3">
        <f>SUM('BIZ kWh ENTRY'!D20,'BIZ kWh ENTRY'!T20,'BIZ kWh ENTRY'!AJ20,'BIZ kWh ENTRY'!AZ20)</f>
        <v>69559</v>
      </c>
      <c r="E20" s="3">
        <f>SUM('BIZ kWh ENTRY'!E20,'BIZ kWh ENTRY'!U20,'BIZ kWh ENTRY'!AK20,'BIZ kWh ENTRY'!BA20)</f>
        <v>134212</v>
      </c>
      <c r="F20" s="3">
        <f>SUM('BIZ kWh ENTRY'!F20,'BIZ kWh ENTRY'!V20,'BIZ kWh ENTRY'!AL20,'BIZ kWh ENTRY'!BB20)</f>
        <v>593627</v>
      </c>
      <c r="G20" s="3">
        <f>SUM('BIZ kWh ENTRY'!G20,'BIZ kWh ENTRY'!W20,'BIZ kWh ENTRY'!AM20,'BIZ kWh ENTRY'!BC20)</f>
        <v>381013</v>
      </c>
      <c r="H20" s="3">
        <f>SUM('BIZ kWh ENTRY'!H20,'BIZ kWh ENTRY'!X20,'BIZ kWh ENTRY'!AN20,'BIZ kWh ENTRY'!BD20)</f>
        <v>100101</v>
      </c>
      <c r="I20" s="3">
        <f>SUM('BIZ kWh ENTRY'!I20,'BIZ kWh ENTRY'!Y20,'BIZ kWh ENTRY'!AO20,'BIZ kWh ENTRY'!BE20)</f>
        <v>0</v>
      </c>
      <c r="J20" s="3">
        <f>SUM('BIZ kWh ENTRY'!J20,'BIZ kWh ENTRY'!Z20,'BIZ kWh ENTRY'!AP20,'BIZ kWh ENTRY'!BF20)</f>
        <v>0</v>
      </c>
      <c r="K20" s="3">
        <f>SUM('BIZ kWh ENTRY'!K20,'BIZ kWh ENTRY'!AA20,'BIZ kWh ENTRY'!AQ20,'BIZ kWh ENTRY'!BG20)</f>
        <v>84066</v>
      </c>
      <c r="L20" s="3">
        <f>SUM('BIZ kWh ENTRY'!L20,'BIZ kWh ENTRY'!AB20,'BIZ kWh ENTRY'!AR20,'BIZ kWh ENTRY'!BH20)</f>
        <v>0</v>
      </c>
      <c r="M20" s="3">
        <f>SUM('BIZ kWh ENTRY'!M20,'BIZ kWh ENTRY'!AC20,'BIZ kWh ENTRY'!AS20,'BIZ kWh ENTRY'!BI20)</f>
        <v>0</v>
      </c>
      <c r="N20" s="3">
        <f>SUM('BIZ kWh ENTRY'!N20,'BIZ kWh ENTRY'!AD20,'BIZ kWh ENTRY'!AT20,'BIZ kWh ENTRY'!BJ20)</f>
        <v>1167832</v>
      </c>
      <c r="O20" s="87">
        <f t="shared" ref="O20:O33" si="3">SUM(C20:N20)</f>
        <v>2530410</v>
      </c>
    </row>
    <row r="21" spans="1:15" x14ac:dyDescent="0.3">
      <c r="A21" s="522"/>
      <c r="B21" s="13" t="s">
        <v>61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32324.144</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73906.349999999991</v>
      </c>
      <c r="M21" s="3">
        <f>SUM('BIZ kWh ENTRY'!M21,'BIZ kWh ENTRY'!AC21,'BIZ kWh ENTRY'!AS21,'BIZ kWh ENTRY'!BI21)</f>
        <v>0</v>
      </c>
      <c r="N21" s="3">
        <f>SUM('BIZ kWh ENTRY'!N21,'BIZ kWh ENTRY'!AD21,'BIZ kWh ENTRY'!AT21,'BIZ kWh ENTRY'!BJ21)</f>
        <v>0</v>
      </c>
      <c r="O21" s="87">
        <f t="shared" si="3"/>
        <v>106230.49399999999</v>
      </c>
    </row>
    <row r="22" spans="1:15" x14ac:dyDescent="0.3">
      <c r="A22" s="522"/>
      <c r="B22" s="11" t="s">
        <v>60</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7">
        <f t="shared" si="3"/>
        <v>0</v>
      </c>
    </row>
    <row r="23" spans="1:15" x14ac:dyDescent="0.3">
      <c r="A23" s="522"/>
      <c r="B23" s="11" t="s">
        <v>59</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111500.58914214197</v>
      </c>
      <c r="G23" s="3">
        <f>SUM('BIZ kWh ENTRY'!G23,'BIZ kWh ENTRY'!W23,'BIZ kWh ENTRY'!AM23,'BIZ kWh ENTRY'!BC23)</f>
        <v>260231.38717000914</v>
      </c>
      <c r="H23" s="3">
        <f>SUM('BIZ kWh ENTRY'!H23,'BIZ kWh ENTRY'!X23,'BIZ kWh ENTRY'!AN23,'BIZ kWh ENTRY'!BD23)</f>
        <v>862739.0595302718</v>
      </c>
      <c r="I23" s="3">
        <f>SUM('BIZ kWh ENTRY'!I23,'BIZ kWh ENTRY'!Y23,'BIZ kWh ENTRY'!AO23,'BIZ kWh ENTRY'!BE23)</f>
        <v>175260.98350790705</v>
      </c>
      <c r="J23" s="3">
        <f>SUM('BIZ kWh ENTRY'!J23,'BIZ kWh ENTRY'!Z23,'BIZ kWh ENTRY'!AP23,'BIZ kWh ENTRY'!BF23)</f>
        <v>330606.78295902058</v>
      </c>
      <c r="K23" s="3">
        <f>SUM('BIZ kWh ENTRY'!K23,'BIZ kWh ENTRY'!AA23,'BIZ kWh ENTRY'!AQ23,'BIZ kWh ENTRY'!BG23)</f>
        <v>4201.2875500190212</v>
      </c>
      <c r="L23" s="3">
        <f>SUM('BIZ kWh ENTRY'!L23,'BIZ kWh ENTRY'!AB23,'BIZ kWh ENTRY'!AR23,'BIZ kWh ENTRY'!BH23)</f>
        <v>162306.94828002813</v>
      </c>
      <c r="M23" s="3">
        <f>SUM('BIZ kWh ENTRY'!M23,'BIZ kWh ENTRY'!AC23,'BIZ kWh ENTRY'!AS23,'BIZ kWh ENTRY'!BI23)</f>
        <v>99336.204828008937</v>
      </c>
      <c r="N23" s="3">
        <f>SUM('BIZ kWh ENTRY'!N23,'BIZ kWh ENTRY'!AD23,'BIZ kWh ENTRY'!AT23,'BIZ kWh ENTRY'!BJ23)</f>
        <v>3850428.7279507164</v>
      </c>
      <c r="O23" s="87">
        <f t="shared" si="3"/>
        <v>5856611.9709181227</v>
      </c>
    </row>
    <row r="24" spans="1:15" x14ac:dyDescent="0.3">
      <c r="A24" s="522"/>
      <c r="B24" s="13" t="s">
        <v>58</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7">
        <f t="shared" si="3"/>
        <v>0</v>
      </c>
    </row>
    <row r="25" spans="1:15" x14ac:dyDescent="0.3">
      <c r="A25" s="522"/>
      <c r="B25" s="11" t="s">
        <v>57</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87">
        <f t="shared" si="3"/>
        <v>0</v>
      </c>
    </row>
    <row r="26" spans="1:15" x14ac:dyDescent="0.3">
      <c r="A26" s="522"/>
      <c r="B26" s="11" t="s">
        <v>56</v>
      </c>
      <c r="C26" s="3">
        <f>SUM('BIZ kWh ENTRY'!C26,'BIZ kWh ENTRY'!S26,'BIZ kWh ENTRY'!AI26,'BIZ kWh ENTRY'!AY26)</f>
        <v>0</v>
      </c>
      <c r="D26" s="3">
        <f>SUM('BIZ kWh ENTRY'!D26,'BIZ kWh ENTRY'!T26,'BIZ kWh ENTRY'!AJ26,'BIZ kWh ENTRY'!AZ26)</f>
        <v>0</v>
      </c>
      <c r="E26" s="3">
        <f>SUM('BIZ kWh ENTRY'!E26,'BIZ kWh ENTRY'!U26,'BIZ kWh ENTRY'!AK26,'BIZ kWh ENTRY'!BA26)</f>
        <v>150210.304</v>
      </c>
      <c r="F26" s="3">
        <f>SUM('BIZ kWh ENTRY'!F26,'BIZ kWh ENTRY'!V26,'BIZ kWh ENTRY'!AL26,'BIZ kWh ENTRY'!BB26)</f>
        <v>213435.2781773881</v>
      </c>
      <c r="G26" s="3">
        <f>SUM('BIZ kWh ENTRY'!G26,'BIZ kWh ENTRY'!W26,'BIZ kWh ENTRY'!AM26,'BIZ kWh ENTRY'!BC26)</f>
        <v>836184.69784228492</v>
      </c>
      <c r="H26" s="3">
        <f>SUM('BIZ kWh ENTRY'!H26,'BIZ kWh ENTRY'!X26,'BIZ kWh ENTRY'!AN26,'BIZ kWh ENTRY'!BD26)</f>
        <v>407910.31720260193</v>
      </c>
      <c r="I26" s="3">
        <f>SUM('BIZ kWh ENTRY'!I26,'BIZ kWh ENTRY'!Y26,'BIZ kWh ENTRY'!AO26,'BIZ kWh ENTRY'!BE26)</f>
        <v>314259.9123071006</v>
      </c>
      <c r="J26" s="3">
        <f>SUM('BIZ kWh ENTRY'!J26,'BIZ kWh ENTRY'!Z26,'BIZ kWh ENTRY'!AP26,'BIZ kWh ENTRY'!BF26)</f>
        <v>459790.76198108081</v>
      </c>
      <c r="K26" s="3">
        <f>SUM('BIZ kWh ENTRY'!K26,'BIZ kWh ENTRY'!AA26,'BIZ kWh ENTRY'!AQ26,'BIZ kWh ENTRY'!BG26)</f>
        <v>1749612.6084957453</v>
      </c>
      <c r="L26" s="3">
        <f>SUM('BIZ kWh ENTRY'!L26,'BIZ kWh ENTRY'!AB26,'BIZ kWh ENTRY'!AR26,'BIZ kWh ENTRY'!BH26)</f>
        <v>2922839.8075496824</v>
      </c>
      <c r="M26" s="3">
        <f>SUM('BIZ kWh ENTRY'!M26,'BIZ kWh ENTRY'!AC26,'BIZ kWh ENTRY'!AS26,'BIZ kWh ENTRY'!BI26)</f>
        <v>1530630.972709904</v>
      </c>
      <c r="N26" s="3">
        <f>SUM('BIZ kWh ENTRY'!N26,'BIZ kWh ENTRY'!AD26,'BIZ kWh ENTRY'!AT26,'BIZ kWh ENTRY'!BJ26)</f>
        <v>3520488.3358944342</v>
      </c>
      <c r="O26" s="87">
        <f t="shared" si="3"/>
        <v>12105362.996160222</v>
      </c>
    </row>
    <row r="27" spans="1:15" x14ac:dyDescent="0.3">
      <c r="A27" s="522"/>
      <c r="B27" s="11" t="s">
        <v>55</v>
      </c>
      <c r="C27" s="3">
        <f>SUM('BIZ kWh ENTRY'!C27,'BIZ kWh ENTRY'!S27,'BIZ kWh ENTRY'!AI27,'BIZ kWh ENTRY'!AY27)</f>
        <v>0</v>
      </c>
      <c r="D27" s="3">
        <f>SUM('BIZ kWh ENTRY'!D27,'BIZ kWh ENTRY'!T27,'BIZ kWh ENTRY'!AJ27,'BIZ kWh ENTRY'!AZ27)</f>
        <v>1950.5945810120947</v>
      </c>
      <c r="E27" s="3">
        <f>SUM('BIZ kWh ENTRY'!E27,'BIZ kWh ENTRY'!U27,'BIZ kWh ENTRY'!AK27,'BIZ kWh ENTRY'!BA27)</f>
        <v>739031.861311569</v>
      </c>
      <c r="F27" s="3">
        <f>SUM('BIZ kWh ENTRY'!F27,'BIZ kWh ENTRY'!V27,'BIZ kWh ENTRY'!AL27,'BIZ kWh ENTRY'!BB27)</f>
        <v>715717.95661406149</v>
      </c>
      <c r="G27" s="3">
        <f>SUM('BIZ kWh ENTRY'!G27,'BIZ kWh ENTRY'!W27,'BIZ kWh ENTRY'!AM27,'BIZ kWh ENTRY'!BC27)</f>
        <v>2569102.325924553</v>
      </c>
      <c r="H27" s="3">
        <f>SUM('BIZ kWh ENTRY'!H27,'BIZ kWh ENTRY'!X27,'BIZ kWh ENTRY'!AN27,'BIZ kWh ENTRY'!BD27)</f>
        <v>238466.74985388512</v>
      </c>
      <c r="I27" s="3">
        <f>SUM('BIZ kWh ENTRY'!I27,'BIZ kWh ENTRY'!Y27,'BIZ kWh ENTRY'!AO27,'BIZ kWh ENTRY'!BE27)</f>
        <v>257225.94831860703</v>
      </c>
      <c r="J27" s="3">
        <f>SUM('BIZ kWh ENTRY'!J27,'BIZ kWh ENTRY'!Z27,'BIZ kWh ENTRY'!AP27,'BIZ kWh ENTRY'!BF27)</f>
        <v>628151.19487352646</v>
      </c>
      <c r="K27" s="3">
        <f>SUM('BIZ kWh ENTRY'!K27,'BIZ kWh ENTRY'!AA27,'BIZ kWh ENTRY'!AQ27,'BIZ kWh ENTRY'!BG27)</f>
        <v>894593.36315680412</v>
      </c>
      <c r="L27" s="3">
        <f>SUM('BIZ kWh ENTRY'!L27,'BIZ kWh ENTRY'!AB27,'BIZ kWh ENTRY'!AR27,'BIZ kWh ENTRY'!BH27)</f>
        <v>1525661.850993023</v>
      </c>
      <c r="M27" s="3">
        <f>SUM('BIZ kWh ENTRY'!M27,'BIZ kWh ENTRY'!AC27,'BIZ kWh ENTRY'!AS27,'BIZ kWh ENTRY'!BI27)</f>
        <v>1477566.7962078359</v>
      </c>
      <c r="N27" s="3">
        <f>SUM('BIZ kWh ENTRY'!N27,'BIZ kWh ENTRY'!AD27,'BIZ kWh ENTRY'!AT27,'BIZ kWh ENTRY'!BJ27)</f>
        <v>5385368.066544923</v>
      </c>
      <c r="O27" s="87">
        <f t="shared" si="3"/>
        <v>14432836.708379801</v>
      </c>
    </row>
    <row r="28" spans="1:15" x14ac:dyDescent="0.3">
      <c r="A28" s="522"/>
      <c r="B28" s="11" t="s">
        <v>54</v>
      </c>
      <c r="C28" s="3">
        <f>SUM('BIZ kWh ENTRY'!C28,'BIZ kWh ENTRY'!S28,'BIZ kWh ENTRY'!AI28,'BIZ kWh ENTRY'!AY28)</f>
        <v>0</v>
      </c>
      <c r="D28" s="3">
        <f>SUM('BIZ kWh ENTRY'!D28,'BIZ kWh ENTRY'!T28,'BIZ kWh ENTRY'!AJ28,'BIZ kWh ENTRY'!AZ28)</f>
        <v>90471.382627063067</v>
      </c>
      <c r="E28" s="3">
        <f>SUM('BIZ kWh ENTRY'!E28,'BIZ kWh ENTRY'!U28,'BIZ kWh ENTRY'!AK28,'BIZ kWh ENTRY'!BA28)</f>
        <v>2616.7837279378032</v>
      </c>
      <c r="F28" s="3">
        <f>SUM('BIZ kWh ENTRY'!F28,'BIZ kWh ENTRY'!V28,'BIZ kWh ENTRY'!AL28,'BIZ kWh ENTRY'!BB28)</f>
        <v>7580.6169911722936</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1300.6981034405478</v>
      </c>
      <c r="O28" s="87">
        <f t="shared" si="3"/>
        <v>101969.48144961371</v>
      </c>
    </row>
    <row r="29" spans="1:15" x14ac:dyDescent="0.3">
      <c r="A29" s="522"/>
      <c r="B29" s="11" t="s">
        <v>53</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3372034.128</v>
      </c>
      <c r="H29" s="3">
        <f>SUM('BIZ kWh ENTRY'!H29,'BIZ kWh ENTRY'!X29,'BIZ kWh ENTRY'!AN29,'BIZ kWh ENTRY'!BD29)</f>
        <v>0</v>
      </c>
      <c r="I29" s="3">
        <f>SUM('BIZ kWh ENTRY'!I29,'BIZ kWh ENTRY'!Y29,'BIZ kWh ENTRY'!AO29,'BIZ kWh ENTRY'!BE29)</f>
        <v>25162.256000000001</v>
      </c>
      <c r="J29" s="3">
        <f>SUM('BIZ kWh ENTRY'!J29,'BIZ kWh ENTRY'!Z29,'BIZ kWh ENTRY'!AP29,'BIZ kWh ENTRY'!BF29)</f>
        <v>0</v>
      </c>
      <c r="K29" s="3">
        <f>SUM('BIZ kWh ENTRY'!K29,'BIZ kWh ENTRY'!AA29,'BIZ kWh ENTRY'!AQ29,'BIZ kWh ENTRY'!BG29)</f>
        <v>0</v>
      </c>
      <c r="L29" s="3">
        <f>SUM('BIZ kWh ENTRY'!L29,'BIZ kWh ENTRY'!AB29,'BIZ kWh ENTRY'!AR29,'BIZ kWh ENTRY'!BH29)</f>
        <v>67887.631999999998</v>
      </c>
      <c r="M29" s="3">
        <f>SUM('BIZ kWh ENTRY'!M29,'BIZ kWh ENTRY'!AC29,'BIZ kWh ENTRY'!AS29,'BIZ kWh ENTRY'!BI29)</f>
        <v>0</v>
      </c>
      <c r="N29" s="3">
        <f>SUM('BIZ kWh ENTRY'!N29,'BIZ kWh ENTRY'!AD29,'BIZ kWh ENTRY'!AT29,'BIZ kWh ENTRY'!BJ29)</f>
        <v>436079.728</v>
      </c>
      <c r="O29" s="87">
        <f t="shared" si="3"/>
        <v>3901163.7440000004</v>
      </c>
    </row>
    <row r="30" spans="1:15" x14ac:dyDescent="0.3">
      <c r="A30" s="522"/>
      <c r="B30" s="11" t="s">
        <v>52</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284710.636</v>
      </c>
      <c r="K30" s="3">
        <f>SUM('BIZ kWh ENTRY'!K30,'BIZ kWh ENTRY'!AA30,'BIZ kWh ENTRY'!AQ30,'BIZ kWh ENTRY'!BG30)</f>
        <v>852700.94800000009</v>
      </c>
      <c r="L30" s="3">
        <f>SUM('BIZ kWh ENTRY'!L30,'BIZ kWh ENTRY'!AB30,'BIZ kWh ENTRY'!AR30,'BIZ kWh ENTRY'!BH30)</f>
        <v>0</v>
      </c>
      <c r="M30" s="3">
        <f>SUM('BIZ kWh ENTRY'!M30,'BIZ kWh ENTRY'!AC30,'BIZ kWh ENTRY'!AS30,'BIZ kWh ENTRY'!BI30)</f>
        <v>264593.59999999998</v>
      </c>
      <c r="N30" s="3">
        <f>SUM('BIZ kWh ENTRY'!N30,'BIZ kWh ENTRY'!AD30,'BIZ kWh ENTRY'!AT30,'BIZ kWh ENTRY'!BJ30)</f>
        <v>55432.86</v>
      </c>
      <c r="O30" s="87">
        <f t="shared" si="3"/>
        <v>1457438.044</v>
      </c>
    </row>
    <row r="31" spans="1:15" x14ac:dyDescent="0.3">
      <c r="A31" s="522"/>
      <c r="B31" s="11" t="s">
        <v>51</v>
      </c>
      <c r="C31" s="3">
        <f>SUM('BIZ kWh ENTRY'!C31,'BIZ kWh ENTRY'!S31,'BIZ kWh ENTRY'!AI31,'BIZ kWh ENTRY'!AY31)</f>
        <v>0</v>
      </c>
      <c r="D31" s="3">
        <f>SUM('BIZ kWh ENTRY'!D31,'BIZ kWh ENTRY'!T31,'BIZ kWh ENTRY'!AJ31,'BIZ kWh ENTRY'!AZ31)</f>
        <v>0</v>
      </c>
      <c r="E31" s="3">
        <f>SUM('BIZ kWh ENTRY'!E31,'BIZ kWh ENTRY'!U31,'BIZ kWh ENTRY'!AK31,'BIZ kWh ENTRY'!BA31)</f>
        <v>49456.75</v>
      </c>
      <c r="F31" s="3">
        <f>SUM('BIZ kWh ENTRY'!F31,'BIZ kWh ENTRY'!V31,'BIZ kWh ENTRY'!AL31,'BIZ kWh ENTRY'!BB31)</f>
        <v>0</v>
      </c>
      <c r="G31" s="3">
        <f>SUM('BIZ kWh ENTRY'!G31,'BIZ kWh ENTRY'!W31,'BIZ kWh ENTRY'!AM31,'BIZ kWh ENTRY'!BC31)</f>
        <v>0</v>
      </c>
      <c r="H31" s="3">
        <f>SUM('BIZ kWh ENTRY'!H31,'BIZ kWh ENTRY'!X31,'BIZ kWh ENTRY'!AN31,'BIZ kWh ENTRY'!BD31)</f>
        <v>6377.5460000000003</v>
      </c>
      <c r="I31" s="3">
        <f>SUM('BIZ kWh ENTRY'!I31,'BIZ kWh ENTRY'!Y31,'BIZ kWh ENTRY'!AO31,'BIZ kWh ENTRY'!BE31)</f>
        <v>52778.095999999998</v>
      </c>
      <c r="J31" s="3">
        <f>SUM('BIZ kWh ENTRY'!J31,'BIZ kWh ENTRY'!Z31,'BIZ kWh ENTRY'!AP31,'BIZ kWh ENTRY'!BF31)</f>
        <v>0</v>
      </c>
      <c r="K31" s="3">
        <f>SUM('BIZ kWh ENTRY'!K31,'BIZ kWh ENTRY'!AA31,'BIZ kWh ENTRY'!AQ31,'BIZ kWh ENTRY'!BG31)</f>
        <v>102631.326</v>
      </c>
      <c r="L31" s="3">
        <f>SUM('BIZ kWh ENTRY'!L31,'BIZ kWh ENTRY'!AB31,'BIZ kWh ENTRY'!AR31,'BIZ kWh ENTRY'!BH31)</f>
        <v>0</v>
      </c>
      <c r="M31" s="3">
        <f>SUM('BIZ kWh ENTRY'!M31,'BIZ kWh ENTRY'!AC31,'BIZ kWh ENTRY'!AS31,'BIZ kWh ENTRY'!BI31)</f>
        <v>49115.612000000001</v>
      </c>
      <c r="N31" s="3">
        <f>SUM('BIZ kWh ENTRY'!N31,'BIZ kWh ENTRY'!AD31,'BIZ kWh ENTRY'!AT31,'BIZ kWh ENTRY'!BJ31)</f>
        <v>356715.53399999999</v>
      </c>
      <c r="O31" s="87">
        <f t="shared" si="3"/>
        <v>617074.86399999994</v>
      </c>
    </row>
    <row r="32" spans="1:15" ht="15" thickBot="1" x14ac:dyDescent="0.35">
      <c r="A32" s="523"/>
      <c r="B32" s="11" t="s">
        <v>50</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87">
        <f t="shared" si="3"/>
        <v>0</v>
      </c>
    </row>
    <row r="33" spans="1:15" ht="15" thickBot="1" x14ac:dyDescent="0.35">
      <c r="A33" s="91"/>
      <c r="B33" s="222" t="s">
        <v>43</v>
      </c>
      <c r="C33" s="223">
        <f t="shared" ref="C33:N33" si="4">SUM(C20:C32)</f>
        <v>0</v>
      </c>
      <c r="D33" s="223">
        <f t="shared" si="4"/>
        <v>161980.97720807517</v>
      </c>
      <c r="E33" s="223">
        <f t="shared" si="4"/>
        <v>1075527.6990395067</v>
      </c>
      <c r="F33" s="223">
        <f t="shared" si="4"/>
        <v>1641861.4409247639</v>
      </c>
      <c r="G33" s="223">
        <f t="shared" si="4"/>
        <v>7450889.6829368472</v>
      </c>
      <c r="H33" s="223">
        <f t="shared" si="4"/>
        <v>1615594.6725867589</v>
      </c>
      <c r="I33" s="223">
        <f t="shared" si="4"/>
        <v>824687.19613361475</v>
      </c>
      <c r="J33" s="223">
        <f t="shared" si="4"/>
        <v>1703259.3758136278</v>
      </c>
      <c r="K33" s="223">
        <f t="shared" si="4"/>
        <v>3687805.5332025685</v>
      </c>
      <c r="L33" s="223">
        <f t="shared" si="4"/>
        <v>4752602.5888227336</v>
      </c>
      <c r="M33" s="223">
        <f t="shared" si="4"/>
        <v>3421243.1857457492</v>
      </c>
      <c r="N33" s="223">
        <f t="shared" si="4"/>
        <v>14773645.950493515</v>
      </c>
      <c r="O33" s="90">
        <f t="shared" si="3"/>
        <v>41109098.302907765</v>
      </c>
    </row>
    <row r="34" spans="1:15" ht="21.6" thickBot="1" x14ac:dyDescent="0.45">
      <c r="A34" s="93"/>
    </row>
    <row r="35" spans="1:15" s="403" customFormat="1" ht="21.6" thickBot="1" x14ac:dyDescent="0.45">
      <c r="A35" s="400"/>
      <c r="B35" s="306" t="s">
        <v>36</v>
      </c>
      <c r="C35" s="401">
        <f>C$3</f>
        <v>44927</v>
      </c>
      <c r="D35" s="401">
        <f t="shared" ref="D35:N35" si="5">D$3</f>
        <v>44958</v>
      </c>
      <c r="E35" s="401">
        <f t="shared" si="5"/>
        <v>44986</v>
      </c>
      <c r="F35" s="401">
        <f t="shared" si="5"/>
        <v>45017</v>
      </c>
      <c r="G35" s="401">
        <f t="shared" si="5"/>
        <v>45047</v>
      </c>
      <c r="H35" s="401">
        <f t="shared" si="5"/>
        <v>45078</v>
      </c>
      <c r="I35" s="401">
        <f t="shared" si="5"/>
        <v>45108</v>
      </c>
      <c r="J35" s="401">
        <f t="shared" si="5"/>
        <v>45139</v>
      </c>
      <c r="K35" s="401">
        <f t="shared" si="5"/>
        <v>45170</v>
      </c>
      <c r="L35" s="401">
        <f t="shared" si="5"/>
        <v>45200</v>
      </c>
      <c r="M35" s="401">
        <f t="shared" si="5"/>
        <v>45231</v>
      </c>
      <c r="N35" s="401" t="str">
        <f t="shared" si="5"/>
        <v>Dec-23 +</v>
      </c>
      <c r="O35" s="402" t="s">
        <v>34</v>
      </c>
    </row>
    <row r="36" spans="1:15" s="403" customFormat="1" ht="15" customHeight="1" x14ac:dyDescent="0.3">
      <c r="A36" s="539" t="s">
        <v>68</v>
      </c>
      <c r="B36" s="404" t="s">
        <v>62</v>
      </c>
      <c r="C36" s="201">
        <f>SUM('BIZ kWh ENTRY'!C36,'BIZ kWh ENTRY'!S36,'BIZ kWh ENTRY'!AI36,'BIZ kWh ENTRY'!AY36)</f>
        <v>0</v>
      </c>
      <c r="D36" s="201">
        <f>SUM('BIZ kWh ENTRY'!D36,'BIZ kWh ENTRY'!T36,'BIZ kWh ENTRY'!AJ36,'BIZ kWh ENTRY'!AZ36)</f>
        <v>0</v>
      </c>
      <c r="E36" s="201">
        <f>SUM('BIZ kWh ENTRY'!E36,'BIZ kWh ENTRY'!U36,'BIZ kWh ENTRY'!AK36,'BIZ kWh ENTRY'!BA36)</f>
        <v>0</v>
      </c>
      <c r="F36" s="201">
        <f>SUM('BIZ kWh ENTRY'!F36,'BIZ kWh ENTRY'!V36,'BIZ kWh ENTRY'!AL36,'BIZ kWh ENTRY'!BB36)</f>
        <v>0</v>
      </c>
      <c r="G36" s="201">
        <f>SUM('BIZ kWh ENTRY'!G36,'BIZ kWh ENTRY'!W36,'BIZ kWh ENTRY'!AM36,'BIZ kWh ENTRY'!BC36)</f>
        <v>0</v>
      </c>
      <c r="H36" s="201">
        <f>SUM('BIZ kWh ENTRY'!H36,'BIZ kWh ENTRY'!X36,'BIZ kWh ENTRY'!AN36,'BIZ kWh ENTRY'!BD36)</f>
        <v>0</v>
      </c>
      <c r="I36" s="201">
        <f>SUM('BIZ kWh ENTRY'!I36,'BIZ kWh ENTRY'!Y36,'BIZ kWh ENTRY'!AO36,'BIZ kWh ENTRY'!BE36)</f>
        <v>0</v>
      </c>
      <c r="J36" s="201">
        <f>SUM('BIZ kWh ENTRY'!J36,'BIZ kWh ENTRY'!Z36,'BIZ kWh ENTRY'!AP36,'BIZ kWh ENTRY'!BF36)</f>
        <v>0</v>
      </c>
      <c r="K36" s="201">
        <f>SUM('BIZ kWh ENTRY'!K36,'BIZ kWh ENTRY'!AA36,'BIZ kWh ENTRY'!AQ36,'BIZ kWh ENTRY'!BG36)</f>
        <v>0</v>
      </c>
      <c r="L36" s="201">
        <f>SUM('BIZ kWh ENTRY'!L36,'BIZ kWh ENTRY'!AB36,'BIZ kWh ENTRY'!AR36,'BIZ kWh ENTRY'!BH36)</f>
        <v>0</v>
      </c>
      <c r="M36" s="201">
        <f>SUM('BIZ kWh ENTRY'!M36,'BIZ kWh ENTRY'!AC36,'BIZ kWh ENTRY'!AS36,'BIZ kWh ENTRY'!BI36)</f>
        <v>0</v>
      </c>
      <c r="N36" s="201">
        <f>SUM('BIZ kWh ENTRY'!N36,'BIZ kWh ENTRY'!AD36,'BIZ kWh ENTRY'!AT36,'BIZ kWh ENTRY'!BJ36)</f>
        <v>0</v>
      </c>
      <c r="O36" s="405">
        <f t="shared" ref="O36:O49" si="6">SUM(C36:N36)</f>
        <v>0</v>
      </c>
    </row>
    <row r="37" spans="1:15" s="403" customFormat="1" x14ac:dyDescent="0.3">
      <c r="A37" s="540"/>
      <c r="B37" s="404" t="s">
        <v>61</v>
      </c>
      <c r="C37" s="201">
        <f>SUM('BIZ kWh ENTRY'!C37,'BIZ kWh ENTRY'!S37,'BIZ kWh ENTRY'!AI37,'BIZ kWh ENTRY'!AY37)</f>
        <v>0</v>
      </c>
      <c r="D37" s="201">
        <f>SUM('BIZ kWh ENTRY'!D37,'BIZ kWh ENTRY'!T37,'BIZ kWh ENTRY'!AJ37,'BIZ kWh ENTRY'!AZ37)</f>
        <v>0</v>
      </c>
      <c r="E37" s="201">
        <f>SUM('BIZ kWh ENTRY'!E37,'BIZ kWh ENTRY'!U37,'BIZ kWh ENTRY'!AK37,'BIZ kWh ENTRY'!BA37)</f>
        <v>0</v>
      </c>
      <c r="F37" s="201">
        <f>SUM('BIZ kWh ENTRY'!F37,'BIZ kWh ENTRY'!V37,'BIZ kWh ENTRY'!AL37,'BIZ kWh ENTRY'!BB37)</f>
        <v>0</v>
      </c>
      <c r="G37" s="201">
        <f>SUM('BIZ kWh ENTRY'!G37,'BIZ kWh ENTRY'!W37,'BIZ kWh ENTRY'!AM37,'BIZ kWh ENTRY'!BC37)</f>
        <v>0</v>
      </c>
      <c r="H37" s="201">
        <f>SUM('BIZ kWh ENTRY'!H37,'BIZ kWh ENTRY'!X37,'BIZ kWh ENTRY'!AN37,'BIZ kWh ENTRY'!BD37)</f>
        <v>0</v>
      </c>
      <c r="I37" s="201">
        <f>SUM('BIZ kWh ENTRY'!I37,'BIZ kWh ENTRY'!Y37,'BIZ kWh ENTRY'!AO37,'BIZ kWh ENTRY'!BE37)</f>
        <v>0</v>
      </c>
      <c r="J37" s="201">
        <f>SUM('BIZ kWh ENTRY'!J37,'BIZ kWh ENTRY'!Z37,'BIZ kWh ENTRY'!AP37,'BIZ kWh ENTRY'!BF37)</f>
        <v>0</v>
      </c>
      <c r="K37" s="201">
        <f>SUM('BIZ kWh ENTRY'!K37,'BIZ kWh ENTRY'!AA37,'BIZ kWh ENTRY'!AQ37,'BIZ kWh ENTRY'!BG37)</f>
        <v>0</v>
      </c>
      <c r="L37" s="201">
        <f>SUM('BIZ kWh ENTRY'!L37,'BIZ kWh ENTRY'!AB37,'BIZ kWh ENTRY'!AR37,'BIZ kWh ENTRY'!BH37)</f>
        <v>0</v>
      </c>
      <c r="M37" s="201">
        <f>SUM('BIZ kWh ENTRY'!M37,'BIZ kWh ENTRY'!AC37,'BIZ kWh ENTRY'!AS37,'BIZ kWh ENTRY'!BI37)</f>
        <v>0</v>
      </c>
      <c r="N37" s="201">
        <f>SUM('BIZ kWh ENTRY'!N37,'BIZ kWh ENTRY'!AD37,'BIZ kWh ENTRY'!AT37,'BIZ kWh ENTRY'!BJ37)</f>
        <v>0</v>
      </c>
      <c r="O37" s="405">
        <f t="shared" si="6"/>
        <v>0</v>
      </c>
    </row>
    <row r="38" spans="1:15" s="403" customFormat="1" x14ac:dyDescent="0.3">
      <c r="A38" s="540"/>
      <c r="B38" s="404" t="s">
        <v>60</v>
      </c>
      <c r="C38" s="201">
        <f>SUM('BIZ kWh ENTRY'!C38,'BIZ kWh ENTRY'!S38,'BIZ kWh ENTRY'!AI38,'BIZ kWh ENTRY'!AY38)</f>
        <v>0</v>
      </c>
      <c r="D38" s="201">
        <f>SUM('BIZ kWh ENTRY'!D38,'BIZ kWh ENTRY'!T38,'BIZ kWh ENTRY'!AJ38,'BIZ kWh ENTRY'!AZ38)</f>
        <v>0</v>
      </c>
      <c r="E38" s="201">
        <f>SUM('BIZ kWh ENTRY'!E38,'BIZ kWh ENTRY'!U38,'BIZ kWh ENTRY'!AK38,'BIZ kWh ENTRY'!BA38)</f>
        <v>0</v>
      </c>
      <c r="F38" s="201">
        <f>SUM('BIZ kWh ENTRY'!F38,'BIZ kWh ENTRY'!V38,'BIZ kWh ENTRY'!AL38,'BIZ kWh ENTRY'!BB38)</f>
        <v>0</v>
      </c>
      <c r="G38" s="201">
        <f>SUM('BIZ kWh ENTRY'!G38,'BIZ kWh ENTRY'!W38,'BIZ kWh ENTRY'!AM38,'BIZ kWh ENTRY'!BC38)</f>
        <v>0</v>
      </c>
      <c r="H38" s="201">
        <f>SUM('BIZ kWh ENTRY'!H38,'BIZ kWh ENTRY'!X38,'BIZ kWh ENTRY'!AN38,'BIZ kWh ENTRY'!BD38)</f>
        <v>0</v>
      </c>
      <c r="I38" s="201">
        <f>SUM('BIZ kWh ENTRY'!I38,'BIZ kWh ENTRY'!Y38,'BIZ kWh ENTRY'!AO38,'BIZ kWh ENTRY'!BE38)</f>
        <v>0</v>
      </c>
      <c r="J38" s="201">
        <f>SUM('BIZ kWh ENTRY'!J38,'BIZ kWh ENTRY'!Z38,'BIZ kWh ENTRY'!AP38,'BIZ kWh ENTRY'!BF38)</f>
        <v>0</v>
      </c>
      <c r="K38" s="201">
        <f>SUM('BIZ kWh ENTRY'!K38,'BIZ kWh ENTRY'!AA38,'BIZ kWh ENTRY'!AQ38,'BIZ kWh ENTRY'!BG38)</f>
        <v>0</v>
      </c>
      <c r="L38" s="201">
        <f>SUM('BIZ kWh ENTRY'!L38,'BIZ kWh ENTRY'!AB38,'BIZ kWh ENTRY'!AR38,'BIZ kWh ENTRY'!BH38)</f>
        <v>0</v>
      </c>
      <c r="M38" s="201">
        <f>SUM('BIZ kWh ENTRY'!M38,'BIZ kWh ENTRY'!AC38,'BIZ kWh ENTRY'!AS38,'BIZ kWh ENTRY'!BI38)</f>
        <v>0</v>
      </c>
      <c r="N38" s="201">
        <f>SUM('BIZ kWh ENTRY'!N38,'BIZ kWh ENTRY'!AD38,'BIZ kWh ENTRY'!AT38,'BIZ kWh ENTRY'!BJ38)</f>
        <v>0</v>
      </c>
      <c r="O38" s="405">
        <f t="shared" si="6"/>
        <v>0</v>
      </c>
    </row>
    <row r="39" spans="1:15" s="403" customFormat="1" x14ac:dyDescent="0.3">
      <c r="A39" s="540"/>
      <c r="B39" s="404" t="s">
        <v>59</v>
      </c>
      <c r="C39" s="201">
        <f>SUM('BIZ kWh ENTRY'!C39,'BIZ kWh ENTRY'!S39,'BIZ kWh ENTRY'!AI39,'BIZ kWh ENTRY'!AY39)</f>
        <v>0</v>
      </c>
      <c r="D39" s="201">
        <f>SUM('BIZ kWh ENTRY'!D39,'BIZ kWh ENTRY'!T39,'BIZ kWh ENTRY'!AJ39,'BIZ kWh ENTRY'!AZ39)</f>
        <v>0</v>
      </c>
      <c r="E39" s="201">
        <f>SUM('BIZ kWh ENTRY'!E39,'BIZ kWh ENTRY'!U39,'BIZ kWh ENTRY'!AK39,'BIZ kWh ENTRY'!BA39)</f>
        <v>0</v>
      </c>
      <c r="F39" s="201">
        <f>SUM('BIZ kWh ENTRY'!F39,'BIZ kWh ENTRY'!V39,'BIZ kWh ENTRY'!AL39,'BIZ kWh ENTRY'!BB39)</f>
        <v>0</v>
      </c>
      <c r="G39" s="201">
        <f>SUM('BIZ kWh ENTRY'!G39,'BIZ kWh ENTRY'!W39,'BIZ kWh ENTRY'!AM39,'BIZ kWh ENTRY'!BC39)</f>
        <v>0</v>
      </c>
      <c r="H39" s="201">
        <f>SUM('BIZ kWh ENTRY'!H39,'BIZ kWh ENTRY'!X39,'BIZ kWh ENTRY'!AN39,'BIZ kWh ENTRY'!BD39)</f>
        <v>0</v>
      </c>
      <c r="I39" s="201">
        <f>SUM('BIZ kWh ENTRY'!I39,'BIZ kWh ENTRY'!Y39,'BIZ kWh ENTRY'!AO39,'BIZ kWh ENTRY'!BE39)</f>
        <v>0</v>
      </c>
      <c r="J39" s="201">
        <f>SUM('BIZ kWh ENTRY'!J39,'BIZ kWh ENTRY'!Z39,'BIZ kWh ENTRY'!AP39,'BIZ kWh ENTRY'!BF39)</f>
        <v>0</v>
      </c>
      <c r="K39" s="201">
        <f>SUM('BIZ kWh ENTRY'!K39,'BIZ kWh ENTRY'!AA39,'BIZ kWh ENTRY'!AQ39,'BIZ kWh ENTRY'!BG39)</f>
        <v>0</v>
      </c>
      <c r="L39" s="201">
        <f>SUM('BIZ kWh ENTRY'!L39,'BIZ kWh ENTRY'!AB39,'BIZ kWh ENTRY'!AR39,'BIZ kWh ENTRY'!BH39)</f>
        <v>0</v>
      </c>
      <c r="M39" s="201">
        <f>SUM('BIZ kWh ENTRY'!M39,'BIZ kWh ENTRY'!AC39,'BIZ kWh ENTRY'!AS39,'BIZ kWh ENTRY'!BI39)</f>
        <v>0</v>
      </c>
      <c r="N39" s="201">
        <f>SUM('BIZ kWh ENTRY'!N39,'BIZ kWh ENTRY'!AD39,'BIZ kWh ENTRY'!AT39,'BIZ kWh ENTRY'!BJ39)</f>
        <v>0</v>
      </c>
      <c r="O39" s="405">
        <f t="shared" si="6"/>
        <v>0</v>
      </c>
    </row>
    <row r="40" spans="1:15" s="403" customFormat="1" x14ac:dyDescent="0.3">
      <c r="A40" s="540"/>
      <c r="B40" s="404" t="s">
        <v>58</v>
      </c>
      <c r="C40" s="201">
        <f>SUM('BIZ kWh ENTRY'!C40,'BIZ kWh ENTRY'!S40,'BIZ kWh ENTRY'!AI40,'BIZ kWh ENTRY'!AY40)</f>
        <v>0</v>
      </c>
      <c r="D40" s="201">
        <f>SUM('BIZ kWh ENTRY'!D40,'BIZ kWh ENTRY'!T40,'BIZ kWh ENTRY'!AJ40,'BIZ kWh ENTRY'!AZ40)</f>
        <v>0</v>
      </c>
      <c r="E40" s="201">
        <f>SUM('BIZ kWh ENTRY'!E40,'BIZ kWh ENTRY'!U40,'BIZ kWh ENTRY'!AK40,'BIZ kWh ENTRY'!BA40)</f>
        <v>0</v>
      </c>
      <c r="F40" s="201">
        <f>SUM('BIZ kWh ENTRY'!F40,'BIZ kWh ENTRY'!V40,'BIZ kWh ENTRY'!AL40,'BIZ kWh ENTRY'!BB40)</f>
        <v>0</v>
      </c>
      <c r="G40" s="201">
        <f>SUM('BIZ kWh ENTRY'!G40,'BIZ kWh ENTRY'!W40,'BIZ kWh ENTRY'!AM40,'BIZ kWh ENTRY'!BC40)</f>
        <v>0</v>
      </c>
      <c r="H40" s="201">
        <f>SUM('BIZ kWh ENTRY'!H40,'BIZ kWh ENTRY'!X40,'BIZ kWh ENTRY'!AN40,'BIZ kWh ENTRY'!BD40)</f>
        <v>0</v>
      </c>
      <c r="I40" s="201">
        <f>SUM('BIZ kWh ENTRY'!I40,'BIZ kWh ENTRY'!Y40,'BIZ kWh ENTRY'!AO40,'BIZ kWh ENTRY'!BE40)</f>
        <v>0</v>
      </c>
      <c r="J40" s="201">
        <f>SUM('BIZ kWh ENTRY'!J40,'BIZ kWh ENTRY'!Z40,'BIZ kWh ENTRY'!AP40,'BIZ kWh ENTRY'!BF40)</f>
        <v>0</v>
      </c>
      <c r="K40" s="201">
        <f>SUM('BIZ kWh ENTRY'!K40,'BIZ kWh ENTRY'!AA40,'BIZ kWh ENTRY'!AQ40,'BIZ kWh ENTRY'!BG40)</f>
        <v>0</v>
      </c>
      <c r="L40" s="201">
        <f>SUM('BIZ kWh ENTRY'!L40,'BIZ kWh ENTRY'!AB40,'BIZ kWh ENTRY'!AR40,'BIZ kWh ENTRY'!BH40)</f>
        <v>0</v>
      </c>
      <c r="M40" s="201">
        <f>SUM('BIZ kWh ENTRY'!M40,'BIZ kWh ENTRY'!AC40,'BIZ kWh ENTRY'!AS40,'BIZ kWh ENTRY'!BI40)</f>
        <v>0</v>
      </c>
      <c r="N40" s="201">
        <f>SUM('BIZ kWh ENTRY'!N40,'BIZ kWh ENTRY'!AD40,'BIZ kWh ENTRY'!AT40,'BIZ kWh ENTRY'!BJ40)</f>
        <v>0</v>
      </c>
      <c r="O40" s="405">
        <f t="shared" si="6"/>
        <v>0</v>
      </c>
    </row>
    <row r="41" spans="1:15" s="403" customFormat="1" x14ac:dyDescent="0.3">
      <c r="A41" s="540"/>
      <c r="B41" s="404" t="s">
        <v>57</v>
      </c>
      <c r="C41" s="201">
        <f>SUM('BIZ kWh ENTRY'!C41,'BIZ kWh ENTRY'!S41,'BIZ kWh ENTRY'!AI41,'BIZ kWh ENTRY'!AY41)</f>
        <v>0</v>
      </c>
      <c r="D41" s="201">
        <f>SUM('BIZ kWh ENTRY'!D41,'BIZ kWh ENTRY'!T41,'BIZ kWh ENTRY'!AJ41,'BIZ kWh ENTRY'!AZ41)</f>
        <v>0</v>
      </c>
      <c r="E41" s="201">
        <f>SUM('BIZ kWh ENTRY'!E41,'BIZ kWh ENTRY'!U41,'BIZ kWh ENTRY'!AK41,'BIZ kWh ENTRY'!BA41)</f>
        <v>0</v>
      </c>
      <c r="F41" s="201">
        <f>SUM('BIZ kWh ENTRY'!F41,'BIZ kWh ENTRY'!V41,'BIZ kWh ENTRY'!AL41,'BIZ kWh ENTRY'!BB41)</f>
        <v>0</v>
      </c>
      <c r="G41" s="201">
        <f>SUM('BIZ kWh ENTRY'!G41,'BIZ kWh ENTRY'!W41,'BIZ kWh ENTRY'!AM41,'BIZ kWh ENTRY'!BC41)</f>
        <v>0</v>
      </c>
      <c r="H41" s="201">
        <f>SUM('BIZ kWh ENTRY'!H41,'BIZ kWh ENTRY'!X41,'BIZ kWh ENTRY'!AN41,'BIZ kWh ENTRY'!BD41)</f>
        <v>0</v>
      </c>
      <c r="I41" s="201">
        <f>SUM('BIZ kWh ENTRY'!I41,'BIZ kWh ENTRY'!Y41,'BIZ kWh ENTRY'!AO41,'BIZ kWh ENTRY'!BE41)</f>
        <v>0</v>
      </c>
      <c r="J41" s="201">
        <f>SUM('BIZ kWh ENTRY'!J41,'BIZ kWh ENTRY'!Z41,'BIZ kWh ENTRY'!AP41,'BIZ kWh ENTRY'!BF41)</f>
        <v>0</v>
      </c>
      <c r="K41" s="201">
        <f>SUM('BIZ kWh ENTRY'!K41,'BIZ kWh ENTRY'!AA41,'BIZ kWh ENTRY'!AQ41,'BIZ kWh ENTRY'!BG41)</f>
        <v>0</v>
      </c>
      <c r="L41" s="201">
        <f>SUM('BIZ kWh ENTRY'!L41,'BIZ kWh ENTRY'!AB41,'BIZ kWh ENTRY'!AR41,'BIZ kWh ENTRY'!BH41)</f>
        <v>0</v>
      </c>
      <c r="M41" s="201">
        <f>SUM('BIZ kWh ENTRY'!M41,'BIZ kWh ENTRY'!AC41,'BIZ kWh ENTRY'!AS41,'BIZ kWh ENTRY'!BI41)</f>
        <v>0</v>
      </c>
      <c r="N41" s="201">
        <f>SUM('BIZ kWh ENTRY'!N41,'BIZ kWh ENTRY'!AD41,'BIZ kWh ENTRY'!AT41,'BIZ kWh ENTRY'!BJ41)</f>
        <v>0</v>
      </c>
      <c r="O41" s="405">
        <f t="shared" si="6"/>
        <v>0</v>
      </c>
    </row>
    <row r="42" spans="1:15" s="403" customFormat="1" x14ac:dyDescent="0.3">
      <c r="A42" s="540"/>
      <c r="B42" s="404" t="s">
        <v>56</v>
      </c>
      <c r="C42" s="201">
        <f>SUM('BIZ kWh ENTRY'!C42,'BIZ kWh ENTRY'!S42,'BIZ kWh ENTRY'!AI42,'BIZ kWh ENTRY'!AY42)</f>
        <v>0</v>
      </c>
      <c r="D42" s="201">
        <f>SUM('BIZ kWh ENTRY'!D42,'BIZ kWh ENTRY'!T42,'BIZ kWh ENTRY'!AJ42,'BIZ kWh ENTRY'!AZ42)</f>
        <v>0</v>
      </c>
      <c r="E42" s="201">
        <f>SUM('BIZ kWh ENTRY'!E42,'BIZ kWh ENTRY'!U42,'BIZ kWh ENTRY'!AK42,'BIZ kWh ENTRY'!BA42)</f>
        <v>0</v>
      </c>
      <c r="F42" s="201">
        <f>SUM('BIZ kWh ENTRY'!F42,'BIZ kWh ENTRY'!V42,'BIZ kWh ENTRY'!AL42,'BIZ kWh ENTRY'!BB42)</f>
        <v>0</v>
      </c>
      <c r="G42" s="201">
        <f>SUM('BIZ kWh ENTRY'!G42,'BIZ kWh ENTRY'!W42,'BIZ kWh ENTRY'!AM42,'BIZ kWh ENTRY'!BC42)</f>
        <v>0</v>
      </c>
      <c r="H42" s="201">
        <f>SUM('BIZ kWh ENTRY'!H42,'BIZ kWh ENTRY'!X42,'BIZ kWh ENTRY'!AN42,'BIZ kWh ENTRY'!BD42)</f>
        <v>0</v>
      </c>
      <c r="I42" s="201">
        <f>SUM('BIZ kWh ENTRY'!I42,'BIZ kWh ENTRY'!Y42,'BIZ kWh ENTRY'!AO42,'BIZ kWh ENTRY'!BE42)</f>
        <v>0</v>
      </c>
      <c r="J42" s="201">
        <f>SUM('BIZ kWh ENTRY'!J42,'BIZ kWh ENTRY'!Z42,'BIZ kWh ENTRY'!AP42,'BIZ kWh ENTRY'!BF42)</f>
        <v>0</v>
      </c>
      <c r="K42" s="201">
        <f>SUM('BIZ kWh ENTRY'!K42,'BIZ kWh ENTRY'!AA42,'BIZ kWh ENTRY'!AQ42,'BIZ kWh ENTRY'!BG42)</f>
        <v>0</v>
      </c>
      <c r="L42" s="201">
        <f>SUM('BIZ kWh ENTRY'!L42,'BIZ kWh ENTRY'!AB42,'BIZ kWh ENTRY'!AR42,'BIZ kWh ENTRY'!BH42)</f>
        <v>0</v>
      </c>
      <c r="M42" s="201">
        <f>SUM('BIZ kWh ENTRY'!M42,'BIZ kWh ENTRY'!AC42,'BIZ kWh ENTRY'!AS42,'BIZ kWh ENTRY'!BI42)</f>
        <v>0</v>
      </c>
      <c r="N42" s="201">
        <f>SUM('BIZ kWh ENTRY'!N42,'BIZ kWh ENTRY'!AD42,'BIZ kWh ENTRY'!AT42,'BIZ kWh ENTRY'!BJ42)</f>
        <v>0</v>
      </c>
      <c r="O42" s="405">
        <f t="shared" si="6"/>
        <v>0</v>
      </c>
    </row>
    <row r="43" spans="1:15" s="403" customFormat="1" x14ac:dyDescent="0.3">
      <c r="A43" s="540"/>
      <c r="B43" s="404" t="s">
        <v>55</v>
      </c>
      <c r="C43" s="201">
        <f>SUM('BIZ kWh ENTRY'!C43,'BIZ kWh ENTRY'!S43,'BIZ kWh ENTRY'!AI43,'BIZ kWh ENTRY'!AY43)</f>
        <v>0</v>
      </c>
      <c r="D43" s="201">
        <f>SUM('BIZ kWh ENTRY'!D43,'BIZ kWh ENTRY'!T43,'BIZ kWh ENTRY'!AJ43,'BIZ kWh ENTRY'!AZ43)</f>
        <v>0</v>
      </c>
      <c r="E43" s="201">
        <f>SUM('BIZ kWh ENTRY'!E43,'BIZ kWh ENTRY'!U43,'BIZ kWh ENTRY'!AK43,'BIZ kWh ENTRY'!BA43)</f>
        <v>0</v>
      </c>
      <c r="F43" s="201">
        <f>SUM('BIZ kWh ENTRY'!F43,'BIZ kWh ENTRY'!V43,'BIZ kWh ENTRY'!AL43,'BIZ kWh ENTRY'!BB43)</f>
        <v>0</v>
      </c>
      <c r="G43" s="201">
        <f>SUM('BIZ kWh ENTRY'!G43,'BIZ kWh ENTRY'!W43,'BIZ kWh ENTRY'!AM43,'BIZ kWh ENTRY'!BC43)</f>
        <v>0</v>
      </c>
      <c r="H43" s="201">
        <f>SUM('BIZ kWh ENTRY'!H43,'BIZ kWh ENTRY'!X43,'BIZ kWh ENTRY'!AN43,'BIZ kWh ENTRY'!BD43)</f>
        <v>0</v>
      </c>
      <c r="I43" s="201">
        <f>SUM('BIZ kWh ENTRY'!I43,'BIZ kWh ENTRY'!Y43,'BIZ kWh ENTRY'!AO43,'BIZ kWh ENTRY'!BE43)</f>
        <v>0</v>
      </c>
      <c r="J43" s="201">
        <f>SUM('BIZ kWh ENTRY'!J43,'BIZ kWh ENTRY'!Z43,'BIZ kWh ENTRY'!AP43,'BIZ kWh ENTRY'!BF43)</f>
        <v>0</v>
      </c>
      <c r="K43" s="201">
        <f>SUM('BIZ kWh ENTRY'!K43,'BIZ kWh ENTRY'!AA43,'BIZ kWh ENTRY'!AQ43,'BIZ kWh ENTRY'!BG43)</f>
        <v>0</v>
      </c>
      <c r="L43" s="201">
        <f>SUM('BIZ kWh ENTRY'!L43,'BIZ kWh ENTRY'!AB43,'BIZ kWh ENTRY'!AR43,'BIZ kWh ENTRY'!BH43)</f>
        <v>0</v>
      </c>
      <c r="M43" s="201">
        <f>SUM('BIZ kWh ENTRY'!M43,'BIZ kWh ENTRY'!AC43,'BIZ kWh ENTRY'!AS43,'BIZ kWh ENTRY'!BI43)</f>
        <v>0</v>
      </c>
      <c r="N43" s="201">
        <f>SUM('BIZ kWh ENTRY'!N43,'BIZ kWh ENTRY'!AD43,'BIZ kWh ENTRY'!AT43,'BIZ kWh ENTRY'!BJ43)</f>
        <v>0</v>
      </c>
      <c r="O43" s="405">
        <f t="shared" si="6"/>
        <v>0</v>
      </c>
    </row>
    <row r="44" spans="1:15" s="403" customFormat="1" x14ac:dyDescent="0.3">
      <c r="A44" s="540"/>
      <c r="B44" s="404" t="s">
        <v>54</v>
      </c>
      <c r="C44" s="201">
        <f>SUM('BIZ kWh ENTRY'!C44,'BIZ kWh ENTRY'!S44,'BIZ kWh ENTRY'!AI44,'BIZ kWh ENTRY'!AY44)</f>
        <v>0</v>
      </c>
      <c r="D44" s="201">
        <f>SUM('BIZ kWh ENTRY'!D44,'BIZ kWh ENTRY'!T44,'BIZ kWh ENTRY'!AJ44,'BIZ kWh ENTRY'!AZ44)</f>
        <v>0</v>
      </c>
      <c r="E44" s="201">
        <f>SUM('BIZ kWh ENTRY'!E44,'BIZ kWh ENTRY'!U44,'BIZ kWh ENTRY'!AK44,'BIZ kWh ENTRY'!BA44)</f>
        <v>0</v>
      </c>
      <c r="F44" s="201">
        <f>SUM('BIZ kWh ENTRY'!F44,'BIZ kWh ENTRY'!V44,'BIZ kWh ENTRY'!AL44,'BIZ kWh ENTRY'!BB44)</f>
        <v>0</v>
      </c>
      <c r="G44" s="201">
        <f>SUM('BIZ kWh ENTRY'!G44,'BIZ kWh ENTRY'!W44,'BIZ kWh ENTRY'!AM44,'BIZ kWh ENTRY'!BC44)</f>
        <v>0</v>
      </c>
      <c r="H44" s="201">
        <f>SUM('BIZ kWh ENTRY'!H44,'BIZ kWh ENTRY'!X44,'BIZ kWh ENTRY'!AN44,'BIZ kWh ENTRY'!BD44)</f>
        <v>0</v>
      </c>
      <c r="I44" s="201">
        <f>SUM('BIZ kWh ENTRY'!I44,'BIZ kWh ENTRY'!Y44,'BIZ kWh ENTRY'!AO44,'BIZ kWh ENTRY'!BE44)</f>
        <v>0</v>
      </c>
      <c r="J44" s="201">
        <f>SUM('BIZ kWh ENTRY'!J44,'BIZ kWh ENTRY'!Z44,'BIZ kWh ENTRY'!AP44,'BIZ kWh ENTRY'!BF44)</f>
        <v>0</v>
      </c>
      <c r="K44" s="201">
        <f>SUM('BIZ kWh ENTRY'!K44,'BIZ kWh ENTRY'!AA44,'BIZ kWh ENTRY'!AQ44,'BIZ kWh ENTRY'!BG44)</f>
        <v>0</v>
      </c>
      <c r="L44" s="201">
        <f>SUM('BIZ kWh ENTRY'!L44,'BIZ kWh ENTRY'!AB44,'BIZ kWh ENTRY'!AR44,'BIZ kWh ENTRY'!BH44)</f>
        <v>0</v>
      </c>
      <c r="M44" s="201">
        <f>SUM('BIZ kWh ENTRY'!M44,'BIZ kWh ENTRY'!AC44,'BIZ kWh ENTRY'!AS44,'BIZ kWh ENTRY'!BI44)</f>
        <v>0</v>
      </c>
      <c r="N44" s="201">
        <f>SUM('BIZ kWh ENTRY'!N44,'BIZ kWh ENTRY'!AD44,'BIZ kWh ENTRY'!AT44,'BIZ kWh ENTRY'!BJ44)</f>
        <v>0</v>
      </c>
      <c r="O44" s="405">
        <f t="shared" si="6"/>
        <v>0</v>
      </c>
    </row>
    <row r="45" spans="1:15" s="403" customFormat="1" x14ac:dyDescent="0.3">
      <c r="A45" s="540"/>
      <c r="B45" s="404" t="s">
        <v>53</v>
      </c>
      <c r="C45" s="201">
        <f>SUM('BIZ kWh ENTRY'!C45,'BIZ kWh ENTRY'!S45,'BIZ kWh ENTRY'!AI45,'BIZ kWh ENTRY'!AY45)</f>
        <v>0</v>
      </c>
      <c r="D45" s="201">
        <f>SUM('BIZ kWh ENTRY'!D45,'BIZ kWh ENTRY'!T45,'BIZ kWh ENTRY'!AJ45,'BIZ kWh ENTRY'!AZ45)</f>
        <v>0</v>
      </c>
      <c r="E45" s="201">
        <f>SUM('BIZ kWh ENTRY'!E45,'BIZ kWh ENTRY'!U45,'BIZ kWh ENTRY'!AK45,'BIZ kWh ENTRY'!BA45)</f>
        <v>0</v>
      </c>
      <c r="F45" s="201">
        <f>SUM('BIZ kWh ENTRY'!F45,'BIZ kWh ENTRY'!V45,'BIZ kWh ENTRY'!AL45,'BIZ kWh ENTRY'!BB45)</f>
        <v>0</v>
      </c>
      <c r="G45" s="201">
        <f>SUM('BIZ kWh ENTRY'!G45,'BIZ kWh ENTRY'!W45,'BIZ kWh ENTRY'!AM45,'BIZ kWh ENTRY'!BC45)</f>
        <v>0</v>
      </c>
      <c r="H45" s="201">
        <f>SUM('BIZ kWh ENTRY'!H45,'BIZ kWh ENTRY'!X45,'BIZ kWh ENTRY'!AN45,'BIZ kWh ENTRY'!BD45)</f>
        <v>0</v>
      </c>
      <c r="I45" s="201">
        <f>SUM('BIZ kWh ENTRY'!I45,'BIZ kWh ENTRY'!Y45,'BIZ kWh ENTRY'!AO45,'BIZ kWh ENTRY'!BE45)</f>
        <v>0</v>
      </c>
      <c r="J45" s="201">
        <f>SUM('BIZ kWh ENTRY'!J45,'BIZ kWh ENTRY'!Z45,'BIZ kWh ENTRY'!AP45,'BIZ kWh ENTRY'!BF45)</f>
        <v>0</v>
      </c>
      <c r="K45" s="201">
        <f>SUM('BIZ kWh ENTRY'!K45,'BIZ kWh ENTRY'!AA45,'BIZ kWh ENTRY'!AQ45,'BIZ kWh ENTRY'!BG45)</f>
        <v>0</v>
      </c>
      <c r="L45" s="201">
        <f>SUM('BIZ kWh ENTRY'!L45,'BIZ kWh ENTRY'!AB45,'BIZ kWh ENTRY'!AR45,'BIZ kWh ENTRY'!BH45)</f>
        <v>0</v>
      </c>
      <c r="M45" s="201">
        <f>SUM('BIZ kWh ENTRY'!M45,'BIZ kWh ENTRY'!AC45,'BIZ kWh ENTRY'!AS45,'BIZ kWh ENTRY'!BI45)</f>
        <v>0</v>
      </c>
      <c r="N45" s="201">
        <f>SUM('BIZ kWh ENTRY'!N45,'BIZ kWh ENTRY'!AD45,'BIZ kWh ENTRY'!AT45,'BIZ kWh ENTRY'!BJ45)</f>
        <v>0</v>
      </c>
      <c r="O45" s="405">
        <f t="shared" si="6"/>
        <v>0</v>
      </c>
    </row>
    <row r="46" spans="1:15" s="403" customFormat="1" x14ac:dyDescent="0.3">
      <c r="A46" s="540"/>
      <c r="B46" s="404" t="s">
        <v>52</v>
      </c>
      <c r="C46" s="201">
        <f>SUM('BIZ kWh ENTRY'!C46,'BIZ kWh ENTRY'!S46,'BIZ kWh ENTRY'!AI46,'BIZ kWh ENTRY'!AY46)</f>
        <v>0</v>
      </c>
      <c r="D46" s="201">
        <f>SUM('BIZ kWh ENTRY'!D46,'BIZ kWh ENTRY'!T46,'BIZ kWh ENTRY'!AJ46,'BIZ kWh ENTRY'!AZ46)</f>
        <v>0</v>
      </c>
      <c r="E46" s="201">
        <f>SUM('BIZ kWh ENTRY'!E46,'BIZ kWh ENTRY'!U46,'BIZ kWh ENTRY'!AK46,'BIZ kWh ENTRY'!BA46)</f>
        <v>0</v>
      </c>
      <c r="F46" s="201">
        <f>SUM('BIZ kWh ENTRY'!F46,'BIZ kWh ENTRY'!V46,'BIZ kWh ENTRY'!AL46,'BIZ kWh ENTRY'!BB46)</f>
        <v>0</v>
      </c>
      <c r="G46" s="201">
        <f>SUM('BIZ kWh ENTRY'!G46,'BIZ kWh ENTRY'!W46,'BIZ kWh ENTRY'!AM46,'BIZ kWh ENTRY'!BC46)</f>
        <v>0</v>
      </c>
      <c r="H46" s="201">
        <f>SUM('BIZ kWh ENTRY'!H46,'BIZ kWh ENTRY'!X46,'BIZ kWh ENTRY'!AN46,'BIZ kWh ENTRY'!BD46)</f>
        <v>0</v>
      </c>
      <c r="I46" s="201">
        <f>SUM('BIZ kWh ENTRY'!I46,'BIZ kWh ENTRY'!Y46,'BIZ kWh ENTRY'!AO46,'BIZ kWh ENTRY'!BE46)</f>
        <v>0</v>
      </c>
      <c r="J46" s="201">
        <f>SUM('BIZ kWh ENTRY'!J46,'BIZ kWh ENTRY'!Z46,'BIZ kWh ENTRY'!AP46,'BIZ kWh ENTRY'!BF46)</f>
        <v>0</v>
      </c>
      <c r="K46" s="201">
        <f>SUM('BIZ kWh ENTRY'!K46,'BIZ kWh ENTRY'!AA46,'BIZ kWh ENTRY'!AQ46,'BIZ kWh ENTRY'!BG46)</f>
        <v>0</v>
      </c>
      <c r="L46" s="201">
        <f>SUM('BIZ kWh ENTRY'!L46,'BIZ kWh ENTRY'!AB46,'BIZ kWh ENTRY'!AR46,'BIZ kWh ENTRY'!BH46)</f>
        <v>0</v>
      </c>
      <c r="M46" s="201">
        <f>SUM('BIZ kWh ENTRY'!M46,'BIZ kWh ENTRY'!AC46,'BIZ kWh ENTRY'!AS46,'BIZ kWh ENTRY'!BI46)</f>
        <v>0</v>
      </c>
      <c r="N46" s="201">
        <f>SUM('BIZ kWh ENTRY'!N46,'BIZ kWh ENTRY'!AD46,'BIZ kWh ENTRY'!AT46,'BIZ kWh ENTRY'!BJ46)</f>
        <v>0</v>
      </c>
      <c r="O46" s="405">
        <f t="shared" si="6"/>
        <v>0</v>
      </c>
    </row>
    <row r="47" spans="1:15" s="403" customFormat="1" x14ac:dyDescent="0.3">
      <c r="A47" s="540"/>
      <c r="B47" s="404" t="s">
        <v>51</v>
      </c>
      <c r="C47" s="201">
        <f>SUM('BIZ kWh ENTRY'!C47,'BIZ kWh ENTRY'!S47,'BIZ kWh ENTRY'!AI47,'BIZ kWh ENTRY'!AY47)</f>
        <v>0</v>
      </c>
      <c r="D47" s="201">
        <f>SUM('BIZ kWh ENTRY'!D47,'BIZ kWh ENTRY'!T47,'BIZ kWh ENTRY'!AJ47,'BIZ kWh ENTRY'!AZ47)</f>
        <v>0</v>
      </c>
      <c r="E47" s="201">
        <f>SUM('BIZ kWh ENTRY'!E47,'BIZ kWh ENTRY'!U47,'BIZ kWh ENTRY'!AK47,'BIZ kWh ENTRY'!BA47)</f>
        <v>0</v>
      </c>
      <c r="F47" s="201">
        <f>SUM('BIZ kWh ENTRY'!F47,'BIZ kWh ENTRY'!V47,'BIZ kWh ENTRY'!AL47,'BIZ kWh ENTRY'!BB47)</f>
        <v>0</v>
      </c>
      <c r="G47" s="201">
        <f>SUM('BIZ kWh ENTRY'!G47,'BIZ kWh ENTRY'!W47,'BIZ kWh ENTRY'!AM47,'BIZ kWh ENTRY'!BC47)</f>
        <v>0</v>
      </c>
      <c r="H47" s="201">
        <f>SUM('BIZ kWh ENTRY'!H47,'BIZ kWh ENTRY'!X47,'BIZ kWh ENTRY'!AN47,'BIZ kWh ENTRY'!BD47)</f>
        <v>0</v>
      </c>
      <c r="I47" s="201">
        <f>SUM('BIZ kWh ENTRY'!I47,'BIZ kWh ENTRY'!Y47,'BIZ kWh ENTRY'!AO47,'BIZ kWh ENTRY'!BE47)</f>
        <v>0</v>
      </c>
      <c r="J47" s="201">
        <f>SUM('BIZ kWh ENTRY'!J47,'BIZ kWh ENTRY'!Z47,'BIZ kWh ENTRY'!AP47,'BIZ kWh ENTRY'!BF47)</f>
        <v>0</v>
      </c>
      <c r="K47" s="201">
        <f>SUM('BIZ kWh ENTRY'!K47,'BIZ kWh ENTRY'!AA47,'BIZ kWh ENTRY'!AQ47,'BIZ kWh ENTRY'!BG47)</f>
        <v>0</v>
      </c>
      <c r="L47" s="201">
        <f>SUM('BIZ kWh ENTRY'!L47,'BIZ kWh ENTRY'!AB47,'BIZ kWh ENTRY'!AR47,'BIZ kWh ENTRY'!BH47)</f>
        <v>0</v>
      </c>
      <c r="M47" s="201">
        <f>SUM('BIZ kWh ENTRY'!M47,'BIZ kWh ENTRY'!AC47,'BIZ kWh ENTRY'!AS47,'BIZ kWh ENTRY'!BI47)</f>
        <v>0</v>
      </c>
      <c r="N47" s="201">
        <f>SUM('BIZ kWh ENTRY'!N47,'BIZ kWh ENTRY'!AD47,'BIZ kWh ENTRY'!AT47,'BIZ kWh ENTRY'!BJ47)</f>
        <v>0</v>
      </c>
      <c r="O47" s="405">
        <f t="shared" si="6"/>
        <v>0</v>
      </c>
    </row>
    <row r="48" spans="1:15" s="403" customFormat="1" ht="15" thickBot="1" x14ac:dyDescent="0.35">
      <c r="A48" s="541"/>
      <c r="B48" s="404" t="s">
        <v>50</v>
      </c>
      <c r="C48" s="201">
        <f>SUM('BIZ kWh ENTRY'!C48,'BIZ kWh ENTRY'!S48,'BIZ kWh ENTRY'!AI48,'BIZ kWh ENTRY'!AY48)</f>
        <v>0</v>
      </c>
      <c r="D48" s="201">
        <f>SUM('BIZ kWh ENTRY'!D48,'BIZ kWh ENTRY'!T48,'BIZ kWh ENTRY'!AJ48,'BIZ kWh ENTRY'!AZ48)</f>
        <v>0</v>
      </c>
      <c r="E48" s="201">
        <f>SUM('BIZ kWh ENTRY'!E48,'BIZ kWh ENTRY'!U48,'BIZ kWh ENTRY'!AK48,'BIZ kWh ENTRY'!BA48)</f>
        <v>0</v>
      </c>
      <c r="F48" s="201">
        <f>SUM('BIZ kWh ENTRY'!F48,'BIZ kWh ENTRY'!V48,'BIZ kWh ENTRY'!AL48,'BIZ kWh ENTRY'!BB48)</f>
        <v>0</v>
      </c>
      <c r="G48" s="201">
        <f>SUM('BIZ kWh ENTRY'!G48,'BIZ kWh ENTRY'!W48,'BIZ kWh ENTRY'!AM48,'BIZ kWh ENTRY'!BC48)</f>
        <v>0</v>
      </c>
      <c r="H48" s="201">
        <f>SUM('BIZ kWh ENTRY'!H48,'BIZ kWh ENTRY'!X48,'BIZ kWh ENTRY'!AN48,'BIZ kWh ENTRY'!BD48)</f>
        <v>0</v>
      </c>
      <c r="I48" s="201">
        <f>SUM('BIZ kWh ENTRY'!I48,'BIZ kWh ENTRY'!Y48,'BIZ kWh ENTRY'!AO48,'BIZ kWh ENTRY'!BE48)</f>
        <v>0</v>
      </c>
      <c r="J48" s="201">
        <f>SUM('BIZ kWh ENTRY'!J48,'BIZ kWh ENTRY'!Z48,'BIZ kWh ENTRY'!AP48,'BIZ kWh ENTRY'!BF48)</f>
        <v>0</v>
      </c>
      <c r="K48" s="201">
        <f>SUM('BIZ kWh ENTRY'!K48,'BIZ kWh ENTRY'!AA48,'BIZ kWh ENTRY'!AQ48,'BIZ kWh ENTRY'!BG48)</f>
        <v>0</v>
      </c>
      <c r="L48" s="201">
        <f>SUM('BIZ kWh ENTRY'!L48,'BIZ kWh ENTRY'!AB48,'BIZ kWh ENTRY'!AR48,'BIZ kWh ENTRY'!BH48)</f>
        <v>0</v>
      </c>
      <c r="M48" s="201">
        <f>SUM('BIZ kWh ENTRY'!M48,'BIZ kWh ENTRY'!AC48,'BIZ kWh ENTRY'!AS48,'BIZ kWh ENTRY'!BI48)</f>
        <v>0</v>
      </c>
      <c r="N48" s="201">
        <f>SUM('BIZ kWh ENTRY'!N48,'BIZ kWh ENTRY'!AD48,'BIZ kWh ENTRY'!AT48,'BIZ kWh ENTRY'!BJ48)</f>
        <v>0</v>
      </c>
      <c r="O48" s="405">
        <f t="shared" si="6"/>
        <v>0</v>
      </c>
    </row>
    <row r="49" spans="1:15" s="403" customFormat="1" ht="15" thickBot="1" x14ac:dyDescent="0.35">
      <c r="A49" s="335"/>
      <c r="B49" s="406" t="s">
        <v>43</v>
      </c>
      <c r="C49" s="407">
        <f t="shared" ref="C49:N49" si="7">SUM(C36:C48)</f>
        <v>0</v>
      </c>
      <c r="D49" s="407">
        <f t="shared" si="7"/>
        <v>0</v>
      </c>
      <c r="E49" s="407">
        <f t="shared" si="7"/>
        <v>0</v>
      </c>
      <c r="F49" s="407">
        <f t="shared" si="7"/>
        <v>0</v>
      </c>
      <c r="G49" s="407">
        <f t="shared" si="7"/>
        <v>0</v>
      </c>
      <c r="H49" s="407">
        <f t="shared" si="7"/>
        <v>0</v>
      </c>
      <c r="I49" s="407">
        <f t="shared" si="7"/>
        <v>0</v>
      </c>
      <c r="J49" s="407">
        <f t="shared" si="7"/>
        <v>0</v>
      </c>
      <c r="K49" s="407">
        <f t="shared" si="7"/>
        <v>0</v>
      </c>
      <c r="L49" s="407">
        <f t="shared" si="7"/>
        <v>0</v>
      </c>
      <c r="M49" s="407">
        <f t="shared" si="7"/>
        <v>0</v>
      </c>
      <c r="N49" s="407">
        <f t="shared" si="7"/>
        <v>0</v>
      </c>
      <c r="O49" s="408">
        <f t="shared" si="6"/>
        <v>0</v>
      </c>
    </row>
    <row r="50" spans="1:15" ht="21.6" thickBot="1" x14ac:dyDescent="0.45">
      <c r="A50" s="93"/>
    </row>
    <row r="51" spans="1:15" ht="21.6" thickBot="1" x14ac:dyDescent="0.45">
      <c r="A51" s="93"/>
      <c r="B51" s="218" t="s">
        <v>36</v>
      </c>
      <c r="C51" s="219">
        <f>C$3</f>
        <v>44927</v>
      </c>
      <c r="D51" s="219">
        <f t="shared" ref="D51:N51" si="8">D$3</f>
        <v>44958</v>
      </c>
      <c r="E51" s="219">
        <f t="shared" si="8"/>
        <v>44986</v>
      </c>
      <c r="F51" s="219">
        <f t="shared" si="8"/>
        <v>45017</v>
      </c>
      <c r="G51" s="219">
        <f t="shared" si="8"/>
        <v>45047</v>
      </c>
      <c r="H51" s="219">
        <f t="shared" si="8"/>
        <v>45078</v>
      </c>
      <c r="I51" s="219">
        <f t="shared" si="8"/>
        <v>45108</v>
      </c>
      <c r="J51" s="219">
        <f t="shared" si="8"/>
        <v>45139</v>
      </c>
      <c r="K51" s="219">
        <f t="shared" si="8"/>
        <v>45170</v>
      </c>
      <c r="L51" s="219">
        <f t="shared" si="8"/>
        <v>45200</v>
      </c>
      <c r="M51" s="219">
        <f t="shared" si="8"/>
        <v>45231</v>
      </c>
      <c r="N51" s="219" t="str">
        <f t="shared" si="8"/>
        <v>Dec-23 +</v>
      </c>
      <c r="O51" s="220" t="s">
        <v>34</v>
      </c>
    </row>
    <row r="52" spans="1:15" ht="15" customHeight="1" x14ac:dyDescent="0.3">
      <c r="A52" s="521" t="s">
        <v>67</v>
      </c>
      <c r="B52" s="11" t="s">
        <v>62</v>
      </c>
      <c r="C52" s="3">
        <f>SUM('BIZ kWh ENTRY'!C52,'BIZ kWh ENTRY'!S52,'BIZ kWh ENTRY'!AI52,'BIZ kWh ENTRY'!AY52)</f>
        <v>0</v>
      </c>
      <c r="D52" s="3">
        <f>SUM('BIZ kWh ENTRY'!D52,'BIZ kWh ENTRY'!T52,'BIZ kWh ENTRY'!AJ52,'BIZ kWh ENTRY'!AZ52)</f>
        <v>480496.55495509953</v>
      </c>
      <c r="E52" s="3">
        <f>SUM('BIZ kWh ENTRY'!E52,'BIZ kWh ENTRY'!U52,'BIZ kWh ENTRY'!AK52,'BIZ kWh ENTRY'!BA52)</f>
        <v>322760.6966209716</v>
      </c>
      <c r="F52" s="3">
        <f>SUM('BIZ kWh ENTRY'!F52,'BIZ kWh ENTRY'!V52,'BIZ kWh ENTRY'!AL52,'BIZ kWh ENTRY'!BB52)</f>
        <v>0</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187934.33154115605</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556085.13488503126</v>
      </c>
      <c r="O52" s="87">
        <f t="shared" ref="O52:O65" si="9">SUM(C52:N52)</f>
        <v>1547276.7180022583</v>
      </c>
    </row>
    <row r="53" spans="1:15" x14ac:dyDescent="0.3">
      <c r="A53" s="522"/>
      <c r="B53" s="13" t="s">
        <v>61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7">
        <f t="shared" si="9"/>
        <v>0</v>
      </c>
    </row>
    <row r="54" spans="1:15" x14ac:dyDescent="0.3">
      <c r="A54" s="522"/>
      <c r="B54" s="11" t="s">
        <v>60</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7">
        <f t="shared" si="9"/>
        <v>0</v>
      </c>
    </row>
    <row r="55" spans="1:15" x14ac:dyDescent="0.3">
      <c r="A55" s="522"/>
      <c r="B55" s="11" t="s">
        <v>59</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718505.07198486861</v>
      </c>
      <c r="O55" s="87">
        <f t="shared" si="9"/>
        <v>718505.07198486861</v>
      </c>
    </row>
    <row r="56" spans="1:15" x14ac:dyDescent="0.3">
      <c r="A56" s="522"/>
      <c r="B56" s="13" t="s">
        <v>58</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7">
        <f t="shared" si="9"/>
        <v>0</v>
      </c>
    </row>
    <row r="57" spans="1:15" x14ac:dyDescent="0.3">
      <c r="A57" s="522"/>
      <c r="B57" s="11" t="s">
        <v>57</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7">
        <f t="shared" si="9"/>
        <v>0</v>
      </c>
    </row>
    <row r="58" spans="1:15" x14ac:dyDescent="0.3">
      <c r="A58" s="522"/>
      <c r="B58" s="11" t="s">
        <v>56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0</v>
      </c>
      <c r="M58" s="3">
        <f>SUM('BIZ kWh ENTRY'!M58,'BIZ kWh ENTRY'!AC58,'BIZ kWh ENTRY'!AS58,'BIZ kWh ENTRY'!BI58)</f>
        <v>0</v>
      </c>
      <c r="N58" s="3">
        <f>SUM('BIZ kWh ENTRY'!N58,'BIZ kWh ENTRY'!AD58,'BIZ kWh ENTRY'!AT58,'BIZ kWh ENTRY'!BJ58)</f>
        <v>844605.61100957578</v>
      </c>
      <c r="O58" s="87">
        <f t="shared" si="9"/>
        <v>844605.61100957578</v>
      </c>
    </row>
    <row r="59" spans="1:15" x14ac:dyDescent="0.3">
      <c r="A59" s="522"/>
      <c r="B59" s="11" t="s">
        <v>55</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87">
        <f t="shared" si="9"/>
        <v>0</v>
      </c>
    </row>
    <row r="60" spans="1:15" x14ac:dyDescent="0.3">
      <c r="A60" s="522"/>
      <c r="B60" s="11" t="s">
        <v>54</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7">
        <f t="shared" si="9"/>
        <v>0</v>
      </c>
    </row>
    <row r="61" spans="1:15" x14ac:dyDescent="0.3">
      <c r="A61" s="522"/>
      <c r="B61" s="11" t="s">
        <v>53</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7">
        <f t="shared" si="9"/>
        <v>0</v>
      </c>
    </row>
    <row r="62" spans="1:15" x14ac:dyDescent="0.3">
      <c r="A62" s="522"/>
      <c r="B62" s="11" t="s">
        <v>52</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7">
        <f t="shared" si="9"/>
        <v>0</v>
      </c>
    </row>
    <row r="63" spans="1:15" x14ac:dyDescent="0.3">
      <c r="A63" s="522"/>
      <c r="B63" s="11" t="s">
        <v>51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7">
        <f t="shared" si="9"/>
        <v>0</v>
      </c>
    </row>
    <row r="64" spans="1:15" ht="15" thickBot="1" x14ac:dyDescent="0.35">
      <c r="A64" s="523"/>
      <c r="B64" s="11" t="s">
        <v>50</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7">
        <f t="shared" si="9"/>
        <v>0</v>
      </c>
    </row>
    <row r="65" spans="1:15" ht="15" thickBot="1" x14ac:dyDescent="0.35">
      <c r="A65" s="91"/>
      <c r="B65" s="222" t="s">
        <v>43</v>
      </c>
      <c r="C65" s="223">
        <f t="shared" ref="C65:N65" si="10">SUM(C52:C64)</f>
        <v>0</v>
      </c>
      <c r="D65" s="223">
        <f t="shared" si="10"/>
        <v>480496.55495509953</v>
      </c>
      <c r="E65" s="223">
        <f t="shared" si="10"/>
        <v>322760.6966209716</v>
      </c>
      <c r="F65" s="223">
        <f t="shared" si="10"/>
        <v>0</v>
      </c>
      <c r="G65" s="223">
        <f t="shared" si="10"/>
        <v>0</v>
      </c>
      <c r="H65" s="223">
        <f t="shared" si="10"/>
        <v>0</v>
      </c>
      <c r="I65" s="223">
        <f t="shared" si="10"/>
        <v>0</v>
      </c>
      <c r="J65" s="223">
        <f t="shared" si="10"/>
        <v>187934.33154115605</v>
      </c>
      <c r="K65" s="223">
        <f t="shared" si="10"/>
        <v>0</v>
      </c>
      <c r="L65" s="223">
        <f t="shared" si="10"/>
        <v>0</v>
      </c>
      <c r="M65" s="223">
        <f t="shared" si="10"/>
        <v>0</v>
      </c>
      <c r="N65" s="223">
        <f t="shared" si="10"/>
        <v>2119195.8178794757</v>
      </c>
      <c r="O65" s="90">
        <f t="shared" si="9"/>
        <v>3110387.4009967027</v>
      </c>
    </row>
    <row r="66" spans="1:15" ht="21.6" thickBot="1" x14ac:dyDescent="0.45">
      <c r="A66" s="93"/>
    </row>
    <row r="67" spans="1:15" ht="21.6" thickBot="1" x14ac:dyDescent="0.45">
      <c r="A67" s="93"/>
      <c r="B67" s="218" t="s">
        <v>36</v>
      </c>
      <c r="C67" s="219">
        <f>C$3</f>
        <v>44927</v>
      </c>
      <c r="D67" s="219">
        <f t="shared" ref="D67:N67" si="11">D$3</f>
        <v>44958</v>
      </c>
      <c r="E67" s="219">
        <f t="shared" si="11"/>
        <v>44986</v>
      </c>
      <c r="F67" s="219">
        <f t="shared" si="11"/>
        <v>45017</v>
      </c>
      <c r="G67" s="219">
        <f t="shared" si="11"/>
        <v>45047</v>
      </c>
      <c r="H67" s="219">
        <f t="shared" si="11"/>
        <v>45078</v>
      </c>
      <c r="I67" s="219">
        <f t="shared" si="11"/>
        <v>45108</v>
      </c>
      <c r="J67" s="219">
        <f t="shared" si="11"/>
        <v>45139</v>
      </c>
      <c r="K67" s="219">
        <f t="shared" si="11"/>
        <v>45170</v>
      </c>
      <c r="L67" s="219">
        <f t="shared" si="11"/>
        <v>45200</v>
      </c>
      <c r="M67" s="219">
        <f t="shared" si="11"/>
        <v>45231</v>
      </c>
      <c r="N67" s="219" t="str">
        <f t="shared" si="11"/>
        <v>Dec-23 +</v>
      </c>
      <c r="O67" s="220" t="s">
        <v>34</v>
      </c>
    </row>
    <row r="68" spans="1:15" ht="15" customHeight="1" x14ac:dyDescent="0.3">
      <c r="A68" s="533" t="s">
        <v>66</v>
      </c>
      <c r="B68" s="11" t="s">
        <v>62</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7">
        <f t="shared" ref="O68:O81" si="12">SUM(C68:N68)</f>
        <v>0</v>
      </c>
    </row>
    <row r="69" spans="1:15" x14ac:dyDescent="0.3">
      <c r="A69" s="534"/>
      <c r="B69" s="13" t="s">
        <v>61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7">
        <f t="shared" si="12"/>
        <v>0</v>
      </c>
    </row>
    <row r="70" spans="1:15" x14ac:dyDescent="0.3">
      <c r="A70" s="534"/>
      <c r="B70" s="11" t="s">
        <v>60</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87">
        <f t="shared" si="12"/>
        <v>0</v>
      </c>
    </row>
    <row r="71" spans="1:15" x14ac:dyDescent="0.3">
      <c r="A71" s="534"/>
      <c r="B71" s="11" t="s">
        <v>59</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5338</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8903</v>
      </c>
      <c r="N71" s="3">
        <f>SUM('BIZ kWh ENTRY'!N71,'BIZ kWh ENTRY'!AD71,'BIZ kWh ENTRY'!AT71,'BIZ kWh ENTRY'!BJ71)</f>
        <v>0</v>
      </c>
      <c r="O71" s="87">
        <f t="shared" si="12"/>
        <v>14241</v>
      </c>
    </row>
    <row r="72" spans="1:15" x14ac:dyDescent="0.3">
      <c r="A72" s="534"/>
      <c r="B72" s="13" t="s">
        <v>58</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7">
        <f t="shared" si="12"/>
        <v>0</v>
      </c>
    </row>
    <row r="73" spans="1:15" x14ac:dyDescent="0.3">
      <c r="A73" s="534"/>
      <c r="B73" s="11" t="s">
        <v>57</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7">
        <f t="shared" si="12"/>
        <v>0</v>
      </c>
    </row>
    <row r="74" spans="1:15" x14ac:dyDescent="0.3">
      <c r="A74" s="534"/>
      <c r="B74" s="11" t="s">
        <v>56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87">
        <f t="shared" si="12"/>
        <v>0</v>
      </c>
    </row>
    <row r="75" spans="1:15" x14ac:dyDescent="0.3">
      <c r="A75" s="534"/>
      <c r="B75" s="11" t="s">
        <v>55</v>
      </c>
      <c r="C75" s="3">
        <f>SUM('BIZ kWh ENTRY'!C75,'BIZ kWh ENTRY'!S75,'BIZ kWh ENTRY'!AI75,'BIZ kWh ENTRY'!AY75)</f>
        <v>0</v>
      </c>
      <c r="D75" s="3">
        <f>SUM('BIZ kWh ENTRY'!D75,'BIZ kWh ENTRY'!T75,'BIZ kWh ENTRY'!AJ75,'BIZ kWh ENTRY'!AZ75)</f>
        <v>257937.47173260007</v>
      </c>
      <c r="E75" s="3">
        <f>SUM('BIZ kWh ENTRY'!E75,'BIZ kWh ENTRY'!U75,'BIZ kWh ENTRY'!AK75,'BIZ kWh ENTRY'!BA75)</f>
        <v>573659.38897740014</v>
      </c>
      <c r="F75" s="3">
        <f>SUM('BIZ kWh ENTRY'!F75,'BIZ kWh ENTRY'!V75,'BIZ kWh ENTRY'!AL75,'BIZ kWh ENTRY'!BB75)</f>
        <v>268209.23480748001</v>
      </c>
      <c r="G75" s="3">
        <f>SUM('BIZ kWh ENTRY'!G75,'BIZ kWh ENTRY'!W75,'BIZ kWh ENTRY'!AM75,'BIZ kWh ENTRY'!BC75)</f>
        <v>153178.92889884001</v>
      </c>
      <c r="H75" s="3">
        <f>SUM('BIZ kWh ENTRY'!H75,'BIZ kWh ENTRY'!X75,'BIZ kWh ENTRY'!AN75,'BIZ kWh ENTRY'!BD75)</f>
        <v>523744.48121321457</v>
      </c>
      <c r="I75" s="3">
        <f>SUM('BIZ kWh ENTRY'!I75,'BIZ kWh ENTRY'!Y75,'BIZ kWh ENTRY'!AO75,'BIZ kWh ENTRY'!BE75)</f>
        <v>194909.86481526171</v>
      </c>
      <c r="J75" s="3">
        <f>SUM('BIZ kWh ENTRY'!J75,'BIZ kWh ENTRY'!Z75,'BIZ kWh ENTRY'!AP75,'BIZ kWh ENTRY'!BF75)</f>
        <v>182434.69149120001</v>
      </c>
      <c r="K75" s="3">
        <f>SUM('BIZ kWh ENTRY'!K75,'BIZ kWh ENTRY'!AA75,'BIZ kWh ENTRY'!AQ75,'BIZ kWh ENTRY'!BG75)</f>
        <v>423555.54191856005</v>
      </c>
      <c r="L75" s="3">
        <f>SUM('BIZ kWh ENTRY'!L75,'BIZ kWh ENTRY'!AB75,'BIZ kWh ENTRY'!AR75,'BIZ kWh ENTRY'!BH75)</f>
        <v>392193.45913481992</v>
      </c>
      <c r="M75" s="3">
        <f>SUM('BIZ kWh ENTRY'!M75,'BIZ kWh ENTRY'!AC75,'BIZ kWh ENTRY'!AS75,'BIZ kWh ENTRY'!BI75)</f>
        <v>290886.18466460489</v>
      </c>
      <c r="N75" s="3">
        <f>SUM('BIZ kWh ENTRY'!N75,'BIZ kWh ENTRY'!AD75,'BIZ kWh ENTRY'!AT75,'BIZ kWh ENTRY'!BJ75)</f>
        <v>809592.60231468012</v>
      </c>
      <c r="O75" s="87">
        <f t="shared" si="12"/>
        <v>4070301.8499686616</v>
      </c>
    </row>
    <row r="76" spans="1:15" x14ac:dyDescent="0.3">
      <c r="A76" s="534"/>
      <c r="B76" s="11" t="s">
        <v>54</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87">
        <f t="shared" si="12"/>
        <v>0</v>
      </c>
    </row>
    <row r="77" spans="1:15" x14ac:dyDescent="0.3">
      <c r="A77" s="534"/>
      <c r="B77" s="11" t="s">
        <v>53</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7">
        <f t="shared" si="12"/>
        <v>0</v>
      </c>
    </row>
    <row r="78" spans="1:15" x14ac:dyDescent="0.3">
      <c r="A78" s="534"/>
      <c r="B78" s="11" t="s">
        <v>52</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7">
        <f t="shared" si="12"/>
        <v>0</v>
      </c>
    </row>
    <row r="79" spans="1:15" x14ac:dyDescent="0.3">
      <c r="A79" s="534"/>
      <c r="B79" s="11" t="s">
        <v>51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87">
        <f t="shared" si="12"/>
        <v>0</v>
      </c>
    </row>
    <row r="80" spans="1:15" ht="15" thickBot="1" x14ac:dyDescent="0.35">
      <c r="A80" s="535"/>
      <c r="B80" s="11" t="s">
        <v>50</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7">
        <f t="shared" si="12"/>
        <v>0</v>
      </c>
    </row>
    <row r="81" spans="1:15" ht="15" thickBot="1" x14ac:dyDescent="0.35">
      <c r="A81" s="91"/>
      <c r="B81" s="222" t="s">
        <v>43</v>
      </c>
      <c r="C81" s="223">
        <f t="shared" ref="C81:N81" si="13">SUM(C68:C80)</f>
        <v>0</v>
      </c>
      <c r="D81" s="223">
        <f t="shared" si="13"/>
        <v>257937.47173260007</v>
      </c>
      <c r="E81" s="223">
        <f t="shared" si="13"/>
        <v>573659.38897740014</v>
      </c>
      <c r="F81" s="223">
        <f t="shared" si="13"/>
        <v>268209.23480748001</v>
      </c>
      <c r="G81" s="223">
        <f t="shared" si="13"/>
        <v>153178.92889884001</v>
      </c>
      <c r="H81" s="223">
        <f t="shared" si="13"/>
        <v>523744.48121321457</v>
      </c>
      <c r="I81" s="223">
        <f t="shared" si="13"/>
        <v>200247.86481526171</v>
      </c>
      <c r="J81" s="223">
        <f t="shared" si="13"/>
        <v>182434.69149120001</v>
      </c>
      <c r="K81" s="223">
        <f t="shared" si="13"/>
        <v>423555.54191856005</v>
      </c>
      <c r="L81" s="223">
        <f t="shared" si="13"/>
        <v>392193.45913481992</v>
      </c>
      <c r="M81" s="223">
        <f t="shared" si="13"/>
        <v>299789.18466460489</v>
      </c>
      <c r="N81" s="223">
        <f t="shared" si="13"/>
        <v>809592.60231468012</v>
      </c>
      <c r="O81" s="90">
        <f t="shared" si="12"/>
        <v>4084542.8499686616</v>
      </c>
    </row>
    <row r="82" spans="1:15" ht="21.6" thickBot="1" x14ac:dyDescent="0.45">
      <c r="A82" s="93"/>
    </row>
    <row r="83" spans="1:15" ht="21.6" thickBot="1" x14ac:dyDescent="0.45">
      <c r="A83" s="93"/>
      <c r="B83" s="218" t="s">
        <v>36</v>
      </c>
      <c r="C83" s="219">
        <f>C$3</f>
        <v>44927</v>
      </c>
      <c r="D83" s="219">
        <f t="shared" ref="D83:N83" si="14">D$3</f>
        <v>44958</v>
      </c>
      <c r="E83" s="219">
        <f t="shared" si="14"/>
        <v>44986</v>
      </c>
      <c r="F83" s="219">
        <f t="shared" si="14"/>
        <v>45017</v>
      </c>
      <c r="G83" s="219">
        <f t="shared" si="14"/>
        <v>45047</v>
      </c>
      <c r="H83" s="219">
        <f t="shared" si="14"/>
        <v>45078</v>
      </c>
      <c r="I83" s="219">
        <f t="shared" si="14"/>
        <v>45108</v>
      </c>
      <c r="J83" s="219">
        <f t="shared" si="14"/>
        <v>45139</v>
      </c>
      <c r="K83" s="219">
        <f t="shared" si="14"/>
        <v>45170</v>
      </c>
      <c r="L83" s="219">
        <f t="shared" si="14"/>
        <v>45200</v>
      </c>
      <c r="M83" s="219">
        <f t="shared" si="14"/>
        <v>45231</v>
      </c>
      <c r="N83" s="219" t="str">
        <f t="shared" si="14"/>
        <v>Dec-23 +</v>
      </c>
      <c r="O83" s="220" t="s">
        <v>34</v>
      </c>
    </row>
    <row r="84" spans="1:15" ht="15" customHeight="1" x14ac:dyDescent="0.3">
      <c r="A84" s="521" t="s">
        <v>65</v>
      </c>
      <c r="B84" s="11" t="s">
        <v>62</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23195</v>
      </c>
      <c r="H84" s="3">
        <f>SUM('BIZ kWh ENTRY'!H84,'BIZ kWh ENTRY'!X84,'BIZ kWh ENTRY'!AN84,'BIZ kWh ENTRY'!BD84)</f>
        <v>64155</v>
      </c>
      <c r="I84" s="3">
        <f>SUM('BIZ kWh ENTRY'!I84,'BIZ kWh ENTRY'!Y84,'BIZ kWh ENTRY'!AO84,'BIZ kWh ENTRY'!BE84)</f>
        <v>0</v>
      </c>
      <c r="J84" s="3">
        <f>SUM('BIZ kWh ENTRY'!J84,'BIZ kWh ENTRY'!Z84,'BIZ kWh ENTRY'!AP84,'BIZ kWh ENTRY'!BF84)</f>
        <v>18556</v>
      </c>
      <c r="K84" s="3">
        <f>SUM('BIZ kWh ENTRY'!K84,'BIZ kWh ENTRY'!AA84,'BIZ kWh ENTRY'!AQ84,'BIZ kWh ENTRY'!BG84)</f>
        <v>54285</v>
      </c>
      <c r="L84" s="3">
        <f>SUM('BIZ kWh ENTRY'!L84,'BIZ kWh ENTRY'!AB84,'BIZ kWh ENTRY'!AR84,'BIZ kWh ENTRY'!BH84)</f>
        <v>0</v>
      </c>
      <c r="M84" s="3">
        <f>SUM('BIZ kWh ENTRY'!M84,'BIZ kWh ENTRY'!AC84,'BIZ kWh ENTRY'!AS84,'BIZ kWh ENTRY'!BI84)</f>
        <v>59220</v>
      </c>
      <c r="N84" s="3">
        <f>SUM('BIZ kWh ENTRY'!N84,'BIZ kWh ENTRY'!AD84,'BIZ kWh ENTRY'!AT84,'BIZ kWh ENTRY'!BJ84)</f>
        <v>0</v>
      </c>
      <c r="O84" s="87">
        <f t="shared" ref="O84:O97" si="15">SUM(C84:N84)</f>
        <v>219411</v>
      </c>
    </row>
    <row r="85" spans="1:15" x14ac:dyDescent="0.3">
      <c r="A85" s="522"/>
      <c r="B85" s="13" t="s">
        <v>61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7">
        <f t="shared" si="15"/>
        <v>0</v>
      </c>
    </row>
    <row r="86" spans="1:15" x14ac:dyDescent="0.3">
      <c r="A86" s="522"/>
      <c r="B86" s="11" t="s">
        <v>60</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62085</v>
      </c>
      <c r="M86" s="3">
        <f>SUM('BIZ kWh ENTRY'!M86,'BIZ kWh ENTRY'!AC86,'BIZ kWh ENTRY'!AS86,'BIZ kWh ENTRY'!BI86)</f>
        <v>23638</v>
      </c>
      <c r="N86" s="3">
        <f>SUM('BIZ kWh ENTRY'!N86,'BIZ kWh ENTRY'!AD86,'BIZ kWh ENTRY'!AT86,'BIZ kWh ENTRY'!BJ86)</f>
        <v>40799.602004386594</v>
      </c>
      <c r="O86" s="87">
        <f t="shared" si="15"/>
        <v>126522.6020043866</v>
      </c>
    </row>
    <row r="87" spans="1:15" x14ac:dyDescent="0.3">
      <c r="A87" s="522"/>
      <c r="B87" s="11" t="s">
        <v>59</v>
      </c>
      <c r="C87" s="3">
        <f>SUM('BIZ kWh ENTRY'!C87,'BIZ kWh ENTRY'!S87,'BIZ kWh ENTRY'!AI87,'BIZ kWh ENTRY'!AY87)</f>
        <v>0</v>
      </c>
      <c r="D87" s="3">
        <f>SUM('BIZ kWh ENTRY'!D87,'BIZ kWh ENTRY'!T87,'BIZ kWh ENTRY'!AJ87,'BIZ kWh ENTRY'!AZ87)</f>
        <v>3169.9643518071098</v>
      </c>
      <c r="E87" s="3">
        <f>SUM('BIZ kWh ENTRY'!E87,'BIZ kWh ENTRY'!U87,'BIZ kWh ENTRY'!AK87,'BIZ kWh ENTRY'!BA87)</f>
        <v>204556.54832039497</v>
      </c>
      <c r="F87" s="3">
        <f>SUM('BIZ kWh ENTRY'!F87,'BIZ kWh ENTRY'!V87,'BIZ kWh ENTRY'!AL87,'BIZ kWh ENTRY'!BB87)</f>
        <v>495099.58588748547</v>
      </c>
      <c r="G87" s="3">
        <f>SUM('BIZ kWh ENTRY'!G87,'BIZ kWh ENTRY'!W87,'BIZ kWh ENTRY'!AM87,'BIZ kWh ENTRY'!BC87)</f>
        <v>438363.62327240489</v>
      </c>
      <c r="H87" s="3">
        <f>SUM('BIZ kWh ENTRY'!H87,'BIZ kWh ENTRY'!X87,'BIZ kWh ENTRY'!AN87,'BIZ kWh ENTRY'!BD87)</f>
        <v>233934.33198429152</v>
      </c>
      <c r="I87" s="3">
        <f>SUM('BIZ kWh ENTRY'!I87,'BIZ kWh ENTRY'!Y87,'BIZ kWh ENTRY'!AO87,'BIZ kWh ENTRY'!BE87)</f>
        <v>502806.39161207795</v>
      </c>
      <c r="J87" s="3">
        <f>SUM('BIZ kWh ENTRY'!J87,'BIZ kWh ENTRY'!Z87,'BIZ kWh ENTRY'!AP87,'BIZ kWh ENTRY'!BF87)</f>
        <v>220860.12941561063</v>
      </c>
      <c r="K87" s="3">
        <f>SUM('BIZ kWh ENTRY'!K87,'BIZ kWh ENTRY'!AA87,'BIZ kWh ENTRY'!AQ87,'BIZ kWh ENTRY'!BG87)</f>
        <v>445143.43996703206</v>
      </c>
      <c r="L87" s="3">
        <f>SUM('BIZ kWh ENTRY'!L87,'BIZ kWh ENTRY'!AB87,'BIZ kWh ENTRY'!AR87,'BIZ kWh ENTRY'!BH87)</f>
        <v>663633.94876177609</v>
      </c>
      <c r="M87" s="3">
        <f>SUM('BIZ kWh ENTRY'!M87,'BIZ kWh ENTRY'!AC87,'BIZ kWh ENTRY'!AS87,'BIZ kWh ENTRY'!BI87)</f>
        <v>626781.37525296607</v>
      </c>
      <c r="N87" s="3">
        <f>SUM('BIZ kWh ENTRY'!N87,'BIZ kWh ENTRY'!AD87,'BIZ kWh ENTRY'!AT87,'BIZ kWh ENTRY'!BJ87)</f>
        <v>1681068.2028702248</v>
      </c>
      <c r="O87" s="87">
        <f t="shared" si="15"/>
        <v>5515417.5416960716</v>
      </c>
    </row>
    <row r="88" spans="1:15" x14ac:dyDescent="0.3">
      <c r="A88" s="522"/>
      <c r="B88" s="13" t="s">
        <v>58</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7">
        <f t="shared" si="15"/>
        <v>0</v>
      </c>
    </row>
    <row r="89" spans="1:15" x14ac:dyDescent="0.3">
      <c r="A89" s="522"/>
      <c r="B89" s="11" t="s">
        <v>57</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7">
        <f t="shared" si="15"/>
        <v>0</v>
      </c>
    </row>
    <row r="90" spans="1:15" x14ac:dyDescent="0.3">
      <c r="A90" s="522"/>
      <c r="B90" s="11" t="s">
        <v>56</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109587.74035497132</v>
      </c>
      <c r="G90" s="3">
        <f>SUM('BIZ kWh ENTRY'!G90,'BIZ kWh ENTRY'!W90,'BIZ kWh ENTRY'!AM90,'BIZ kWh ENTRY'!BC90)</f>
        <v>90215.615087678932</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239520.73131579696</v>
      </c>
      <c r="L90" s="3">
        <f>SUM('BIZ kWh ENTRY'!L90,'BIZ kWh ENTRY'!AB90,'BIZ kWh ENTRY'!AR90,'BIZ kWh ENTRY'!BH90)</f>
        <v>13479.935900484325</v>
      </c>
      <c r="M90" s="3">
        <f>SUM('BIZ kWh ENTRY'!M90,'BIZ kWh ENTRY'!AC90,'BIZ kWh ENTRY'!AS90,'BIZ kWh ENTRY'!BI90)</f>
        <v>44088.176494353713</v>
      </c>
      <c r="N90" s="3">
        <f>SUM('BIZ kWh ENTRY'!N90,'BIZ kWh ENTRY'!AD90,'BIZ kWh ENTRY'!AT90,'BIZ kWh ENTRY'!BJ90)</f>
        <v>702675.79533808783</v>
      </c>
      <c r="O90" s="87">
        <f t="shared" si="15"/>
        <v>1199567.9944913732</v>
      </c>
    </row>
    <row r="91" spans="1:15" x14ac:dyDescent="0.3">
      <c r="A91" s="522"/>
      <c r="B91" s="11" t="s">
        <v>55</v>
      </c>
      <c r="C91" s="3">
        <f>SUM('BIZ kWh ENTRY'!C91,'BIZ kWh ENTRY'!S91,'BIZ kWh ENTRY'!AI91,'BIZ kWh ENTRY'!AY91)</f>
        <v>0</v>
      </c>
      <c r="D91" s="3">
        <f>SUM('BIZ kWh ENTRY'!D91,'BIZ kWh ENTRY'!T91,'BIZ kWh ENTRY'!AJ91,'BIZ kWh ENTRY'!AZ91)</f>
        <v>470625.55521784013</v>
      </c>
      <c r="E91" s="3">
        <f>SUM('BIZ kWh ENTRY'!E91,'BIZ kWh ENTRY'!U91,'BIZ kWh ENTRY'!AK91,'BIZ kWh ENTRY'!BA91)</f>
        <v>2311228.9192110817</v>
      </c>
      <c r="F91" s="3">
        <f>SUM('BIZ kWh ENTRY'!F91,'BIZ kWh ENTRY'!V91,'BIZ kWh ENTRY'!AL91,'BIZ kWh ENTRY'!BB91)</f>
        <v>2640015.0235373206</v>
      </c>
      <c r="G91" s="3">
        <f>SUM('BIZ kWh ENTRY'!G91,'BIZ kWh ENTRY'!W91,'BIZ kWh ENTRY'!AM91,'BIZ kWh ENTRY'!BC91)</f>
        <v>3270091.6633576984</v>
      </c>
      <c r="H91" s="3">
        <f>SUM('BIZ kWh ENTRY'!H91,'BIZ kWh ENTRY'!X91,'BIZ kWh ENTRY'!AN91,'BIZ kWh ENTRY'!BD91)</f>
        <v>2800636.3822529651</v>
      </c>
      <c r="I91" s="3">
        <f>SUM('BIZ kWh ENTRY'!I91,'BIZ kWh ENTRY'!Y91,'BIZ kWh ENTRY'!AO91,'BIZ kWh ENTRY'!BE91)</f>
        <v>2088701.2614182686</v>
      </c>
      <c r="J91" s="3">
        <f>SUM('BIZ kWh ENTRY'!J91,'BIZ kWh ENTRY'!Z91,'BIZ kWh ENTRY'!AP91,'BIZ kWh ENTRY'!BF91)</f>
        <v>2126430.0796082392</v>
      </c>
      <c r="K91" s="3">
        <f>SUM('BIZ kWh ENTRY'!K91,'BIZ kWh ENTRY'!AA91,'BIZ kWh ENTRY'!AQ91,'BIZ kWh ENTRY'!BG91)</f>
        <v>2361883.8526281496</v>
      </c>
      <c r="L91" s="3">
        <f>SUM('BIZ kWh ENTRY'!L91,'BIZ kWh ENTRY'!AB91,'BIZ kWh ENTRY'!AR91,'BIZ kWh ENTRY'!BH91)</f>
        <v>3486766.7486207942</v>
      </c>
      <c r="M91" s="3">
        <f>SUM('BIZ kWh ENTRY'!M91,'BIZ kWh ENTRY'!AC91,'BIZ kWh ENTRY'!AS91,'BIZ kWh ENTRY'!BI91)</f>
        <v>2702480.8301573829</v>
      </c>
      <c r="N91" s="3">
        <f>SUM('BIZ kWh ENTRY'!N91,'BIZ kWh ENTRY'!AD91,'BIZ kWh ENTRY'!AT91,'BIZ kWh ENTRY'!BJ91)</f>
        <v>14257699.998072751</v>
      </c>
      <c r="O91" s="87">
        <f t="shared" si="15"/>
        <v>38516560.314082488</v>
      </c>
    </row>
    <row r="92" spans="1:15" x14ac:dyDescent="0.3">
      <c r="A92" s="522"/>
      <c r="B92" s="11" t="s">
        <v>54</v>
      </c>
      <c r="C92" s="3">
        <f>SUM('BIZ kWh ENTRY'!C92,'BIZ kWh ENTRY'!S92,'BIZ kWh ENTRY'!AI92,'BIZ kWh ENTRY'!AY92)</f>
        <v>0</v>
      </c>
      <c r="D92" s="3">
        <f>SUM('BIZ kWh ENTRY'!D92,'BIZ kWh ENTRY'!T92,'BIZ kWh ENTRY'!AJ92,'BIZ kWh ENTRY'!AZ92)</f>
        <v>0</v>
      </c>
      <c r="E92" s="3">
        <f>SUM('BIZ kWh ENTRY'!E92,'BIZ kWh ENTRY'!U92,'BIZ kWh ENTRY'!AK92,'BIZ kWh ENTRY'!BA92)</f>
        <v>107437.02628558796</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41078.86299154834</v>
      </c>
      <c r="J92" s="3">
        <f>SUM('BIZ kWh ENTRY'!J92,'BIZ kWh ENTRY'!Z92,'BIZ kWh ENTRY'!AP92,'BIZ kWh ENTRY'!BF92)</f>
        <v>0</v>
      </c>
      <c r="K92" s="3">
        <f>SUM('BIZ kWh ENTRY'!K92,'BIZ kWh ENTRY'!AA92,'BIZ kWh ENTRY'!AQ92,'BIZ kWh ENTRY'!BG92)</f>
        <v>0</v>
      </c>
      <c r="L92" s="3">
        <f>SUM('BIZ kWh ENTRY'!L92,'BIZ kWh ENTRY'!AB92,'BIZ kWh ENTRY'!AR92,'BIZ kWh ENTRY'!BH92)</f>
        <v>6319.8250756228208</v>
      </c>
      <c r="M92" s="3">
        <f>SUM('BIZ kWh ENTRY'!M92,'BIZ kWh ENTRY'!AC92,'BIZ kWh ENTRY'!AS92,'BIZ kWh ENTRY'!BI92)</f>
        <v>0</v>
      </c>
      <c r="N92" s="3">
        <f>SUM('BIZ kWh ENTRY'!N92,'BIZ kWh ENTRY'!AD92,'BIZ kWh ENTRY'!AT92,'BIZ kWh ENTRY'!BJ92)</f>
        <v>0</v>
      </c>
      <c r="O92" s="87">
        <f t="shared" si="15"/>
        <v>154835.71435275913</v>
      </c>
    </row>
    <row r="93" spans="1:15" x14ac:dyDescent="0.3">
      <c r="A93" s="522"/>
      <c r="B93" s="11" t="s">
        <v>53</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87">
        <f t="shared" si="15"/>
        <v>0</v>
      </c>
    </row>
    <row r="94" spans="1:15" x14ac:dyDescent="0.3">
      <c r="A94" s="522"/>
      <c r="B94" s="11" t="s">
        <v>52</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7">
        <f t="shared" si="15"/>
        <v>0</v>
      </c>
    </row>
    <row r="95" spans="1:15" x14ac:dyDescent="0.3">
      <c r="A95" s="522"/>
      <c r="B95" s="11" t="s">
        <v>51</v>
      </c>
      <c r="C95" s="3">
        <f>SUM('BIZ kWh ENTRY'!C95,'BIZ kWh ENTRY'!S95,'BIZ kWh ENTRY'!AI95,'BIZ kWh ENTRY'!AY95)</f>
        <v>0</v>
      </c>
      <c r="D95" s="3">
        <f>SUM('BIZ kWh ENTRY'!D95,'BIZ kWh ENTRY'!T95,'BIZ kWh ENTRY'!AJ95,'BIZ kWh ENTRY'!AZ95)</f>
        <v>0</v>
      </c>
      <c r="E95" s="3">
        <f>SUM('BIZ kWh ENTRY'!E95,'BIZ kWh ENTRY'!U95,'BIZ kWh ENTRY'!AK95,'BIZ kWh ENTRY'!BA95)</f>
        <v>5281</v>
      </c>
      <c r="F95" s="3">
        <f>SUM('BIZ kWh ENTRY'!F95,'BIZ kWh ENTRY'!V95,'BIZ kWh ENTRY'!AL95,'BIZ kWh ENTRY'!BB95)</f>
        <v>0</v>
      </c>
      <c r="G95" s="3">
        <f>SUM('BIZ kWh ENTRY'!G95,'BIZ kWh ENTRY'!W95,'BIZ kWh ENTRY'!AM95,'BIZ kWh ENTRY'!BC95)</f>
        <v>1220</v>
      </c>
      <c r="H95" s="3">
        <f>SUM('BIZ kWh ENTRY'!H95,'BIZ kWh ENTRY'!X95,'BIZ kWh ENTRY'!AN95,'BIZ kWh ENTRY'!BD95)</f>
        <v>5150</v>
      </c>
      <c r="I95" s="3">
        <f>SUM('BIZ kWh ENTRY'!I95,'BIZ kWh ENTRY'!Y95,'BIZ kWh ENTRY'!AO95,'BIZ kWh ENTRY'!BE95)</f>
        <v>0</v>
      </c>
      <c r="J95" s="3">
        <f>SUM('BIZ kWh ENTRY'!J95,'BIZ kWh ENTRY'!Z95,'BIZ kWh ENTRY'!AP95,'BIZ kWh ENTRY'!BF95)</f>
        <v>0</v>
      </c>
      <c r="K95" s="3">
        <f>SUM('BIZ kWh ENTRY'!K95,'BIZ kWh ENTRY'!AA95,'BIZ kWh ENTRY'!AQ95,'BIZ kWh ENTRY'!BG95)</f>
        <v>5756</v>
      </c>
      <c r="L95" s="3">
        <f>SUM('BIZ kWh ENTRY'!L95,'BIZ kWh ENTRY'!AB95,'BIZ kWh ENTRY'!AR95,'BIZ kWh ENTRY'!BH95)</f>
        <v>253075</v>
      </c>
      <c r="M95" s="3">
        <f>SUM('BIZ kWh ENTRY'!M95,'BIZ kWh ENTRY'!AC95,'BIZ kWh ENTRY'!AS95,'BIZ kWh ENTRY'!BI95)</f>
        <v>115142</v>
      </c>
      <c r="N95" s="3">
        <f>SUM('BIZ kWh ENTRY'!N95,'BIZ kWh ENTRY'!AD95,'BIZ kWh ENTRY'!AT95,'BIZ kWh ENTRY'!BJ95)</f>
        <v>9760</v>
      </c>
      <c r="O95" s="87">
        <f t="shared" si="15"/>
        <v>395384</v>
      </c>
    </row>
    <row r="96" spans="1:15" ht="15" thickBot="1" x14ac:dyDescent="0.35">
      <c r="A96" s="523"/>
      <c r="B96" s="11" t="s">
        <v>50</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21156</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87">
        <f t="shared" si="15"/>
        <v>21156</v>
      </c>
    </row>
    <row r="97" spans="1:15" ht="15" thickBot="1" x14ac:dyDescent="0.35">
      <c r="A97" s="91"/>
      <c r="B97" s="222" t="s">
        <v>43</v>
      </c>
      <c r="C97" s="223">
        <f t="shared" ref="C97:N97" si="16">SUM(C84:C96)</f>
        <v>0</v>
      </c>
      <c r="D97" s="223">
        <f t="shared" si="16"/>
        <v>473795.51956964727</v>
      </c>
      <c r="E97" s="223">
        <f t="shared" si="16"/>
        <v>2628503.4938170644</v>
      </c>
      <c r="F97" s="223">
        <f t="shared" si="16"/>
        <v>3244702.3497797772</v>
      </c>
      <c r="G97" s="223">
        <f t="shared" si="16"/>
        <v>3823085.901717782</v>
      </c>
      <c r="H97" s="223">
        <f t="shared" si="16"/>
        <v>3103875.7142372569</v>
      </c>
      <c r="I97" s="223">
        <f t="shared" si="16"/>
        <v>2653742.5160218948</v>
      </c>
      <c r="J97" s="223">
        <f t="shared" si="16"/>
        <v>2365846.20902385</v>
      </c>
      <c r="K97" s="223">
        <f t="shared" si="16"/>
        <v>3106589.0239109788</v>
      </c>
      <c r="L97" s="223">
        <f t="shared" si="16"/>
        <v>4485360.4583586771</v>
      </c>
      <c r="M97" s="223">
        <f t="shared" si="16"/>
        <v>3571350.3819047026</v>
      </c>
      <c r="N97" s="223">
        <f t="shared" si="16"/>
        <v>16692003.59828545</v>
      </c>
      <c r="O97" s="90">
        <f t="shared" si="15"/>
        <v>46148855.166627079</v>
      </c>
    </row>
    <row r="98" spans="1:15" ht="21.6" thickBot="1" x14ac:dyDescent="0.45">
      <c r="A98" s="93"/>
    </row>
    <row r="99" spans="1:15" ht="21.6" thickBot="1" x14ac:dyDescent="0.45">
      <c r="A99" s="93"/>
      <c r="B99" s="218" t="s">
        <v>36</v>
      </c>
      <c r="C99" s="219">
        <f>C$3</f>
        <v>44927</v>
      </c>
      <c r="D99" s="219">
        <f t="shared" ref="D99:N99" si="17">D$3</f>
        <v>44958</v>
      </c>
      <c r="E99" s="219">
        <f t="shared" si="17"/>
        <v>44986</v>
      </c>
      <c r="F99" s="219">
        <f t="shared" si="17"/>
        <v>45017</v>
      </c>
      <c r="G99" s="219">
        <f t="shared" si="17"/>
        <v>45047</v>
      </c>
      <c r="H99" s="219">
        <f t="shared" si="17"/>
        <v>45078</v>
      </c>
      <c r="I99" s="219">
        <f t="shared" si="17"/>
        <v>45108</v>
      </c>
      <c r="J99" s="219">
        <f t="shared" si="17"/>
        <v>45139</v>
      </c>
      <c r="K99" s="219">
        <f t="shared" si="17"/>
        <v>45170</v>
      </c>
      <c r="L99" s="219">
        <f t="shared" si="17"/>
        <v>45200</v>
      </c>
      <c r="M99" s="219">
        <f t="shared" si="17"/>
        <v>45231</v>
      </c>
      <c r="N99" s="219" t="str">
        <f t="shared" si="17"/>
        <v>Dec-23 +</v>
      </c>
      <c r="O99" s="220" t="s">
        <v>34</v>
      </c>
    </row>
    <row r="100" spans="1:15" ht="15" customHeight="1" x14ac:dyDescent="0.3">
      <c r="A100" s="530" t="s">
        <v>174</v>
      </c>
      <c r="B100" s="11" t="s">
        <v>62</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7">
        <f t="shared" ref="O100:O113" si="18">SUM(C100:N100)</f>
        <v>0</v>
      </c>
    </row>
    <row r="101" spans="1:15" x14ac:dyDescent="0.3">
      <c r="A101" s="531"/>
      <c r="B101" s="13" t="s">
        <v>61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7">
        <f t="shared" si="18"/>
        <v>0</v>
      </c>
    </row>
    <row r="102" spans="1:15" x14ac:dyDescent="0.3">
      <c r="A102" s="531"/>
      <c r="B102" s="11" t="s">
        <v>60</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7">
        <f t="shared" si="18"/>
        <v>0</v>
      </c>
    </row>
    <row r="103" spans="1:15" x14ac:dyDescent="0.3">
      <c r="A103" s="531"/>
      <c r="B103" s="11" t="s">
        <v>59</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7">
        <f t="shared" si="18"/>
        <v>0</v>
      </c>
    </row>
    <row r="104" spans="1:15" x14ac:dyDescent="0.3">
      <c r="A104" s="531"/>
      <c r="B104" s="13" t="s">
        <v>58</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7">
        <f t="shared" si="18"/>
        <v>0</v>
      </c>
    </row>
    <row r="105" spans="1:15" x14ac:dyDescent="0.3">
      <c r="A105" s="531"/>
      <c r="B105" s="11" t="s">
        <v>57</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7">
        <f t="shared" si="18"/>
        <v>0</v>
      </c>
    </row>
    <row r="106" spans="1:15" x14ac:dyDescent="0.3">
      <c r="A106" s="531"/>
      <c r="B106" s="11" t="s">
        <v>56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7">
        <f t="shared" si="18"/>
        <v>0</v>
      </c>
    </row>
    <row r="107" spans="1:15" x14ac:dyDescent="0.3">
      <c r="A107" s="531"/>
      <c r="B107" s="11" t="s">
        <v>55</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7">
        <f t="shared" si="18"/>
        <v>0</v>
      </c>
    </row>
    <row r="108" spans="1:15" x14ac:dyDescent="0.3">
      <c r="A108" s="531"/>
      <c r="B108" s="11" t="s">
        <v>54</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186426.88172499993</v>
      </c>
      <c r="J108" s="3">
        <f>SUM('BIZ kWh ENTRY'!J108,'BIZ kWh ENTRY'!Z108,'BIZ kWh ENTRY'!AP108,'BIZ kWh ENTRY'!BF108)</f>
        <v>596131.46528333321</v>
      </c>
      <c r="K108" s="3">
        <f>SUM('BIZ kWh ENTRY'!K108,'BIZ kWh ENTRY'!AA108,'BIZ kWh ENTRY'!AQ108,'BIZ kWh ENTRY'!BG108)</f>
        <v>0</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143069.15867499998</v>
      </c>
      <c r="O108" s="87">
        <f t="shared" si="18"/>
        <v>925627.50568333303</v>
      </c>
    </row>
    <row r="109" spans="1:15" x14ac:dyDescent="0.3">
      <c r="A109" s="531"/>
      <c r="B109" s="11" t="s">
        <v>53</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7">
        <f t="shared" si="18"/>
        <v>0</v>
      </c>
    </row>
    <row r="110" spans="1:15" x14ac:dyDescent="0.3">
      <c r="A110" s="531"/>
      <c r="B110" s="11" t="s">
        <v>52</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7">
        <f t="shared" si="18"/>
        <v>0</v>
      </c>
    </row>
    <row r="111" spans="1:15" x14ac:dyDescent="0.3">
      <c r="A111" s="531"/>
      <c r="B111" s="11" t="s">
        <v>51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7">
        <f t="shared" si="18"/>
        <v>0</v>
      </c>
    </row>
    <row r="112" spans="1:15" ht="15" thickBot="1" x14ac:dyDescent="0.35">
      <c r="A112" s="532"/>
      <c r="B112" s="11" t="s">
        <v>50</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7">
        <f t="shared" si="18"/>
        <v>0</v>
      </c>
    </row>
    <row r="113" spans="1:16" ht="15" thickBot="1" x14ac:dyDescent="0.35">
      <c r="A113" s="91"/>
      <c r="B113" s="222" t="s">
        <v>43</v>
      </c>
      <c r="C113" s="223">
        <f t="shared" ref="C113:N113" si="19">SUM(C100:C112)</f>
        <v>0</v>
      </c>
      <c r="D113" s="223">
        <f t="shared" si="19"/>
        <v>0</v>
      </c>
      <c r="E113" s="223">
        <f t="shared" si="19"/>
        <v>0</v>
      </c>
      <c r="F113" s="223">
        <f t="shared" si="19"/>
        <v>0</v>
      </c>
      <c r="G113" s="223">
        <f t="shared" si="19"/>
        <v>0</v>
      </c>
      <c r="H113" s="223">
        <f t="shared" si="19"/>
        <v>0</v>
      </c>
      <c r="I113" s="223">
        <f t="shared" si="19"/>
        <v>186426.88172499993</v>
      </c>
      <c r="J113" s="223">
        <f t="shared" si="19"/>
        <v>596131.46528333321</v>
      </c>
      <c r="K113" s="223">
        <f t="shared" si="19"/>
        <v>0</v>
      </c>
      <c r="L113" s="223">
        <f t="shared" si="19"/>
        <v>0</v>
      </c>
      <c r="M113" s="223">
        <f t="shared" si="19"/>
        <v>0</v>
      </c>
      <c r="N113" s="223">
        <f t="shared" si="19"/>
        <v>143069.15867499998</v>
      </c>
      <c r="O113" s="90">
        <f t="shared" si="18"/>
        <v>925627.50568333303</v>
      </c>
      <c r="P113" s="357">
        <f>SUM(C100:N112)</f>
        <v>925627.50568333303</v>
      </c>
    </row>
    <row r="114" spans="1:16" ht="21.6" thickBot="1" x14ac:dyDescent="0.35">
      <c r="A114" s="92"/>
    </row>
    <row r="115" spans="1:16" ht="21.6" thickBot="1" x14ac:dyDescent="0.35">
      <c r="A115" s="92"/>
      <c r="B115" s="218" t="s">
        <v>36</v>
      </c>
      <c r="C115" s="219">
        <f>C$3</f>
        <v>44927</v>
      </c>
      <c r="D115" s="219">
        <f t="shared" ref="D115:N115" si="20">D$3</f>
        <v>44958</v>
      </c>
      <c r="E115" s="219">
        <f t="shared" si="20"/>
        <v>44986</v>
      </c>
      <c r="F115" s="219">
        <f t="shared" si="20"/>
        <v>45017</v>
      </c>
      <c r="G115" s="219">
        <f t="shared" si="20"/>
        <v>45047</v>
      </c>
      <c r="H115" s="219">
        <f t="shared" si="20"/>
        <v>45078</v>
      </c>
      <c r="I115" s="219">
        <f t="shared" si="20"/>
        <v>45108</v>
      </c>
      <c r="J115" s="219">
        <f t="shared" si="20"/>
        <v>45139</v>
      </c>
      <c r="K115" s="219">
        <f t="shared" si="20"/>
        <v>45170</v>
      </c>
      <c r="L115" s="219">
        <f t="shared" si="20"/>
        <v>45200</v>
      </c>
      <c r="M115" s="219">
        <f t="shared" si="20"/>
        <v>45231</v>
      </c>
      <c r="N115" s="219" t="str">
        <f t="shared" si="20"/>
        <v>Dec-23 +</v>
      </c>
      <c r="O115" s="220" t="s">
        <v>34</v>
      </c>
    </row>
    <row r="116" spans="1:16" ht="15" customHeight="1" x14ac:dyDescent="0.3">
      <c r="A116" s="524" t="s">
        <v>64</v>
      </c>
      <c r="B116" s="11" t="s">
        <v>62</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7">
        <f t="shared" ref="O116:O129" si="21">SUM(C116:N116)</f>
        <v>0</v>
      </c>
    </row>
    <row r="117" spans="1:16" x14ac:dyDescent="0.3">
      <c r="A117" s="525"/>
      <c r="B117" s="13" t="s">
        <v>61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87">
        <f t="shared" si="21"/>
        <v>0</v>
      </c>
    </row>
    <row r="118" spans="1:16" x14ac:dyDescent="0.3">
      <c r="A118" s="525"/>
      <c r="B118" s="11" t="s">
        <v>60</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7">
        <f t="shared" si="21"/>
        <v>0</v>
      </c>
    </row>
    <row r="119" spans="1:16" x14ac:dyDescent="0.3">
      <c r="A119" s="525"/>
      <c r="B119" s="11" t="s">
        <v>59</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1406.863037109375</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312.63623046875</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87">
        <f t="shared" si="21"/>
        <v>1719.499267578125</v>
      </c>
    </row>
    <row r="120" spans="1:16" x14ac:dyDescent="0.3">
      <c r="A120" s="525"/>
      <c r="B120" s="13" t="s">
        <v>58</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87">
        <f t="shared" si="21"/>
        <v>0</v>
      </c>
    </row>
    <row r="121" spans="1:16" x14ac:dyDescent="0.3">
      <c r="A121" s="525"/>
      <c r="B121" s="11" t="s">
        <v>57</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1710.8329010009768</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380.18508911132818</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87">
        <f t="shared" si="21"/>
        <v>2091.0179901123051</v>
      </c>
    </row>
    <row r="122" spans="1:16" x14ac:dyDescent="0.3">
      <c r="A122" s="525"/>
      <c r="B122" s="11" t="s">
        <v>56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410.72955322265642</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87">
        <f t="shared" si="21"/>
        <v>410.72955322265642</v>
      </c>
    </row>
    <row r="123" spans="1:16" x14ac:dyDescent="0.3">
      <c r="A123" s="525"/>
      <c r="B123" s="11" t="s">
        <v>55</v>
      </c>
      <c r="C123" s="3">
        <f>SUM('BIZ kWh ENTRY'!C123,'BIZ kWh ENTRY'!S123,'BIZ kWh ENTRY'!AI123,'BIZ kWh ENTRY'!AY123)</f>
        <v>0</v>
      </c>
      <c r="D123" s="3">
        <f>SUM('BIZ kWh ENTRY'!D123,'BIZ kWh ENTRY'!T123,'BIZ kWh ENTRY'!AJ123,'BIZ kWh ENTRY'!AZ123)</f>
        <v>0</v>
      </c>
      <c r="E123" s="3">
        <f>SUM('BIZ kWh ENTRY'!E123,'BIZ kWh ENTRY'!U123,'BIZ kWh ENTRY'!AK123,'BIZ kWh ENTRY'!BA123)</f>
        <v>149463.57927830701</v>
      </c>
      <c r="F123" s="3">
        <f>SUM('BIZ kWh ENTRY'!F123,'BIZ kWh ENTRY'!V123,'BIZ kWh ENTRY'!AL123,'BIZ kWh ENTRY'!BB123)</f>
        <v>35670.795054586088</v>
      </c>
      <c r="G123" s="3">
        <f>SUM('BIZ kWh ENTRY'!G123,'BIZ kWh ENTRY'!W123,'BIZ kWh ENTRY'!AM123,'BIZ kWh ENTRY'!BC123)</f>
        <v>91093.187370802494</v>
      </c>
      <c r="H123" s="3">
        <f>SUM('BIZ kWh ENTRY'!H123,'BIZ kWh ENTRY'!X123,'BIZ kWh ENTRY'!AN123,'BIZ kWh ENTRY'!BD123)</f>
        <v>9728.3986512507508</v>
      </c>
      <c r="I123" s="3">
        <f>SUM('BIZ kWh ENTRY'!I123,'BIZ kWh ENTRY'!Y123,'BIZ kWh ENTRY'!AO123,'BIZ kWh ENTRY'!BE123)</f>
        <v>188082.37392418121</v>
      </c>
      <c r="J123" s="3">
        <f>SUM('BIZ kWh ENTRY'!J123,'BIZ kWh ENTRY'!Z123,'BIZ kWh ENTRY'!AP123,'BIZ kWh ENTRY'!BF123)</f>
        <v>0</v>
      </c>
      <c r="K123" s="3">
        <f>SUM('BIZ kWh ENTRY'!K123,'BIZ kWh ENTRY'!AA123,'BIZ kWh ENTRY'!AQ123,'BIZ kWh ENTRY'!BG123)</f>
        <v>473153.93440174108</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74268.921875</v>
      </c>
      <c r="O123" s="87">
        <f t="shared" si="21"/>
        <v>1021461.1905558687</v>
      </c>
    </row>
    <row r="124" spans="1:16" x14ac:dyDescent="0.3">
      <c r="A124" s="525"/>
      <c r="B124" s="11" t="s">
        <v>54</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153.8999938964844</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7">
        <f t="shared" si="21"/>
        <v>153.8999938964844</v>
      </c>
    </row>
    <row r="125" spans="1:16" x14ac:dyDescent="0.3">
      <c r="A125" s="525"/>
      <c r="B125" s="11" t="s">
        <v>53</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7">
        <f t="shared" si="21"/>
        <v>0</v>
      </c>
    </row>
    <row r="126" spans="1:16" x14ac:dyDescent="0.3">
      <c r="A126" s="525"/>
      <c r="B126" s="11" t="s">
        <v>52</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7">
        <f t="shared" si="21"/>
        <v>0</v>
      </c>
    </row>
    <row r="127" spans="1:16" x14ac:dyDescent="0.3">
      <c r="A127" s="525"/>
      <c r="B127" s="11" t="s">
        <v>51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7">
        <f t="shared" si="21"/>
        <v>0</v>
      </c>
    </row>
    <row r="128" spans="1:16" ht="15" thickBot="1" x14ac:dyDescent="0.35">
      <c r="A128" s="526"/>
      <c r="B128" s="11" t="s">
        <v>50</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3567.963134765625</v>
      </c>
      <c r="O128" s="87">
        <f t="shared" si="21"/>
        <v>3567.963134765625</v>
      </c>
    </row>
    <row r="129" spans="1:15" ht="15" thickBot="1" x14ac:dyDescent="0.35">
      <c r="A129" s="91"/>
      <c r="B129" s="222" t="s">
        <v>43</v>
      </c>
      <c r="C129" s="223">
        <f t="shared" ref="C129:N129" si="22">SUM(C116:C128)</f>
        <v>0</v>
      </c>
      <c r="D129" s="223">
        <f t="shared" si="22"/>
        <v>0</v>
      </c>
      <c r="E129" s="223">
        <f t="shared" si="22"/>
        <v>149463.57927830701</v>
      </c>
      <c r="F129" s="223">
        <f t="shared" si="22"/>
        <v>35670.795054586088</v>
      </c>
      <c r="G129" s="223">
        <f t="shared" si="22"/>
        <v>94364.78330280933</v>
      </c>
      <c r="H129" s="223">
        <f t="shared" si="22"/>
        <v>9728.3986512507508</v>
      </c>
      <c r="I129" s="223">
        <f t="shared" si="22"/>
        <v>188493.10347740387</v>
      </c>
      <c r="J129" s="223">
        <f t="shared" si="22"/>
        <v>0</v>
      </c>
      <c r="K129" s="223">
        <f t="shared" si="22"/>
        <v>473846.75572132115</v>
      </c>
      <c r="L129" s="223">
        <f t="shared" si="22"/>
        <v>0</v>
      </c>
      <c r="M129" s="223">
        <f t="shared" si="22"/>
        <v>0</v>
      </c>
      <c r="N129" s="223">
        <f t="shared" si="22"/>
        <v>77836.885009765625</v>
      </c>
      <c r="O129" s="90">
        <f t="shared" si="21"/>
        <v>1029404.3004954439</v>
      </c>
    </row>
    <row r="130" spans="1:15" ht="21.6" thickBot="1" x14ac:dyDescent="0.35">
      <c r="A130" s="92"/>
    </row>
    <row r="131" spans="1:15" ht="21.6" thickBot="1" x14ac:dyDescent="0.35">
      <c r="A131" s="92"/>
      <c r="B131" s="218" t="s">
        <v>36</v>
      </c>
      <c r="C131" s="219">
        <f>C$3</f>
        <v>44927</v>
      </c>
      <c r="D131" s="219">
        <f t="shared" ref="D131:N131" si="23">D$3</f>
        <v>44958</v>
      </c>
      <c r="E131" s="219">
        <f t="shared" si="23"/>
        <v>44986</v>
      </c>
      <c r="F131" s="219">
        <f t="shared" si="23"/>
        <v>45017</v>
      </c>
      <c r="G131" s="219">
        <f t="shared" si="23"/>
        <v>45047</v>
      </c>
      <c r="H131" s="219">
        <f t="shared" si="23"/>
        <v>45078</v>
      </c>
      <c r="I131" s="219">
        <f t="shared" si="23"/>
        <v>45108</v>
      </c>
      <c r="J131" s="219">
        <f t="shared" si="23"/>
        <v>45139</v>
      </c>
      <c r="K131" s="219">
        <f t="shared" si="23"/>
        <v>45170</v>
      </c>
      <c r="L131" s="219">
        <f t="shared" si="23"/>
        <v>45200</v>
      </c>
      <c r="M131" s="219">
        <f t="shared" si="23"/>
        <v>45231</v>
      </c>
      <c r="N131" s="219" t="str">
        <f t="shared" si="23"/>
        <v>Dec-23 +</v>
      </c>
      <c r="O131" s="220" t="s">
        <v>34</v>
      </c>
    </row>
    <row r="132" spans="1:15" ht="15" customHeight="1" x14ac:dyDescent="0.3">
      <c r="A132" s="521" t="s">
        <v>71</v>
      </c>
      <c r="B132" s="11" t="s">
        <v>62</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7">
        <f t="shared" ref="O132:O145" si="24">SUM(C132:N132)</f>
        <v>0</v>
      </c>
    </row>
    <row r="133" spans="1:15" x14ac:dyDescent="0.3">
      <c r="A133" s="522"/>
      <c r="B133" s="13" t="s">
        <v>61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87">
        <f t="shared" si="24"/>
        <v>0</v>
      </c>
    </row>
    <row r="134" spans="1:15" x14ac:dyDescent="0.3">
      <c r="A134" s="522"/>
      <c r="B134" s="11" t="s">
        <v>60</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7">
        <f t="shared" si="24"/>
        <v>0</v>
      </c>
    </row>
    <row r="135" spans="1:15" x14ac:dyDescent="0.3">
      <c r="A135" s="522"/>
      <c r="B135" s="11" t="s">
        <v>59</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9882.2809600830078</v>
      </c>
      <c r="O135" s="87">
        <f t="shared" si="24"/>
        <v>9882.2809600830078</v>
      </c>
    </row>
    <row r="136" spans="1:15" x14ac:dyDescent="0.3">
      <c r="A136" s="522"/>
      <c r="B136" s="13" t="s">
        <v>58</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5448.3551025390625</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87">
        <f t="shared" si="24"/>
        <v>5448.3551025390625</v>
      </c>
    </row>
    <row r="137" spans="1:15" x14ac:dyDescent="0.3">
      <c r="A137" s="522"/>
      <c r="B137" s="11" t="s">
        <v>57</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50399.195831298828</v>
      </c>
      <c r="O137" s="87">
        <f t="shared" si="24"/>
        <v>50399.195831298828</v>
      </c>
    </row>
    <row r="138" spans="1:15" x14ac:dyDescent="0.3">
      <c r="A138" s="522"/>
      <c r="B138" s="11" t="s">
        <v>56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134865.46875</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44324.6259765625</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1281.791259765625</v>
      </c>
      <c r="O138" s="87">
        <f t="shared" si="24"/>
        <v>180471.88598632813</v>
      </c>
    </row>
    <row r="139" spans="1:15" x14ac:dyDescent="0.3">
      <c r="A139" s="522"/>
      <c r="B139" s="11" t="s">
        <v>55</v>
      </c>
      <c r="C139" s="3">
        <f>SUM('BIZ kWh ENTRY'!C139,'BIZ kWh ENTRY'!S139,'BIZ kWh ENTRY'!AI139,'BIZ kWh ENTRY'!AY139)</f>
        <v>0</v>
      </c>
      <c r="D139" s="3">
        <f>SUM('BIZ kWh ENTRY'!D139,'BIZ kWh ENTRY'!T139,'BIZ kWh ENTRY'!AJ139,'BIZ kWh ENTRY'!AZ139)</f>
        <v>0</v>
      </c>
      <c r="E139" s="3">
        <f>SUM('BIZ kWh ENTRY'!E139,'BIZ kWh ENTRY'!U139,'BIZ kWh ENTRY'!AK139,'BIZ kWh ENTRY'!BA139)</f>
        <v>223237.98963322819</v>
      </c>
      <c r="F139" s="3">
        <f>SUM('BIZ kWh ENTRY'!F139,'BIZ kWh ENTRY'!V139,'BIZ kWh ENTRY'!AL139,'BIZ kWh ENTRY'!BB139)</f>
        <v>0</v>
      </c>
      <c r="G139" s="3">
        <f>SUM('BIZ kWh ENTRY'!G139,'BIZ kWh ENTRY'!W139,'BIZ kWh ENTRY'!AM139,'BIZ kWh ENTRY'!BC139)</f>
        <v>0</v>
      </c>
      <c r="H139" s="3">
        <f>SUM('BIZ kWh ENTRY'!H139,'BIZ kWh ENTRY'!X139,'BIZ kWh ENTRY'!AN139,'BIZ kWh ENTRY'!BD139)</f>
        <v>76700.213436371341</v>
      </c>
      <c r="I139" s="3">
        <f>SUM('BIZ kWh ENTRY'!I139,'BIZ kWh ENTRY'!Y139,'BIZ kWh ENTRY'!AO139,'BIZ kWh ENTRY'!BE139)</f>
        <v>142904.60819197609</v>
      </c>
      <c r="J139" s="3">
        <f>SUM('BIZ kWh ENTRY'!J139,'BIZ kWh ENTRY'!Z139,'BIZ kWh ENTRY'!AP139,'BIZ kWh ENTRY'!BF139)</f>
        <v>0</v>
      </c>
      <c r="K139" s="3">
        <f>SUM('BIZ kWh ENTRY'!K139,'BIZ kWh ENTRY'!AA139,'BIZ kWh ENTRY'!AQ139,'BIZ kWh ENTRY'!BG139)</f>
        <v>53690.149405459939</v>
      </c>
      <c r="L139" s="3">
        <f>SUM('BIZ kWh ENTRY'!L139,'BIZ kWh ENTRY'!AB139,'BIZ kWh ENTRY'!AR139,'BIZ kWh ENTRY'!BH139)</f>
        <v>178428.91757303229</v>
      </c>
      <c r="M139" s="3">
        <f>SUM('BIZ kWh ENTRY'!M139,'BIZ kWh ENTRY'!AC139,'BIZ kWh ENTRY'!AS139,'BIZ kWh ENTRY'!BI139)</f>
        <v>146134.09086298119</v>
      </c>
      <c r="N139" s="3">
        <f>SUM('BIZ kWh ENTRY'!N139,'BIZ kWh ENTRY'!AD139,'BIZ kWh ENTRY'!AT139,'BIZ kWh ENTRY'!BJ139)</f>
        <v>324563.00843601348</v>
      </c>
      <c r="O139" s="87">
        <f t="shared" si="24"/>
        <v>1145658.9775390625</v>
      </c>
    </row>
    <row r="140" spans="1:15" x14ac:dyDescent="0.3">
      <c r="A140" s="522"/>
      <c r="B140" s="11" t="s">
        <v>54</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87">
        <f t="shared" si="24"/>
        <v>0</v>
      </c>
    </row>
    <row r="141" spans="1:15" x14ac:dyDescent="0.3">
      <c r="A141" s="522"/>
      <c r="B141" s="11" t="s">
        <v>53</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87">
        <f t="shared" si="24"/>
        <v>0</v>
      </c>
    </row>
    <row r="142" spans="1:15" x14ac:dyDescent="0.3">
      <c r="A142" s="522"/>
      <c r="B142" s="11" t="s">
        <v>52</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7">
        <f t="shared" si="24"/>
        <v>0</v>
      </c>
    </row>
    <row r="143" spans="1:15" x14ac:dyDescent="0.3">
      <c r="A143" s="522"/>
      <c r="B143" s="11" t="s">
        <v>51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87">
        <f t="shared" si="24"/>
        <v>0</v>
      </c>
    </row>
    <row r="144" spans="1:15" ht="15" thickBot="1" x14ac:dyDescent="0.35">
      <c r="A144" s="523"/>
      <c r="B144" s="11" t="s">
        <v>50</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7">
        <f t="shared" si="24"/>
        <v>0</v>
      </c>
    </row>
    <row r="145" spans="1:15" ht="15" thickBot="1" x14ac:dyDescent="0.35">
      <c r="A145" s="91"/>
      <c r="B145" s="222" t="s">
        <v>43</v>
      </c>
      <c r="C145" s="223">
        <f t="shared" ref="C145:N145" si="25">SUM(C132:C144)</f>
        <v>0</v>
      </c>
      <c r="D145" s="223">
        <f t="shared" si="25"/>
        <v>0</v>
      </c>
      <c r="E145" s="223">
        <f t="shared" si="25"/>
        <v>223237.98963322819</v>
      </c>
      <c r="F145" s="223">
        <f t="shared" si="25"/>
        <v>134865.46875</v>
      </c>
      <c r="G145" s="223">
        <f t="shared" si="25"/>
        <v>0</v>
      </c>
      <c r="H145" s="223">
        <f t="shared" si="25"/>
        <v>82148.568538910404</v>
      </c>
      <c r="I145" s="223">
        <f t="shared" si="25"/>
        <v>142904.60819197609</v>
      </c>
      <c r="J145" s="223">
        <f t="shared" si="25"/>
        <v>44324.6259765625</v>
      </c>
      <c r="K145" s="223">
        <f t="shared" si="25"/>
        <v>53690.149405459939</v>
      </c>
      <c r="L145" s="223">
        <f t="shared" si="25"/>
        <v>178428.91757303229</v>
      </c>
      <c r="M145" s="223">
        <f t="shared" si="25"/>
        <v>146134.09086298119</v>
      </c>
      <c r="N145" s="223">
        <f t="shared" si="25"/>
        <v>386126.27648716094</v>
      </c>
      <c r="O145" s="90">
        <f t="shared" si="24"/>
        <v>1391860.6954193115</v>
      </c>
    </row>
    <row r="146" spans="1:15" ht="21.6" thickBot="1" x14ac:dyDescent="0.35">
      <c r="A146" s="92"/>
    </row>
    <row r="147" spans="1:15" ht="21.6" thickBot="1" x14ac:dyDescent="0.35">
      <c r="A147" s="92"/>
      <c r="B147" s="218" t="s">
        <v>36</v>
      </c>
      <c r="C147" s="219">
        <f>C$3</f>
        <v>44927</v>
      </c>
      <c r="D147" s="219">
        <f t="shared" ref="D147:N147" si="26">D$3</f>
        <v>44958</v>
      </c>
      <c r="E147" s="219">
        <f t="shared" si="26"/>
        <v>44986</v>
      </c>
      <c r="F147" s="219">
        <f t="shared" si="26"/>
        <v>45017</v>
      </c>
      <c r="G147" s="219">
        <f t="shared" si="26"/>
        <v>45047</v>
      </c>
      <c r="H147" s="219">
        <f t="shared" si="26"/>
        <v>45078</v>
      </c>
      <c r="I147" s="219">
        <f t="shared" si="26"/>
        <v>45108</v>
      </c>
      <c r="J147" s="219">
        <f t="shared" si="26"/>
        <v>45139</v>
      </c>
      <c r="K147" s="219">
        <f t="shared" si="26"/>
        <v>45170</v>
      </c>
      <c r="L147" s="219">
        <f t="shared" si="26"/>
        <v>45200</v>
      </c>
      <c r="M147" s="219">
        <f t="shared" si="26"/>
        <v>45231</v>
      </c>
      <c r="N147" s="219" t="str">
        <f t="shared" si="26"/>
        <v>Dec-23 +</v>
      </c>
      <c r="O147" s="220" t="s">
        <v>34</v>
      </c>
    </row>
    <row r="148" spans="1:15" ht="15" customHeight="1" x14ac:dyDescent="0.3">
      <c r="A148" s="521" t="s">
        <v>63</v>
      </c>
      <c r="B148" s="11" t="s">
        <v>62</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7">
        <f t="shared" ref="O148:O161" si="27">SUM(C148:N148)</f>
        <v>0</v>
      </c>
    </row>
    <row r="149" spans="1:15" x14ac:dyDescent="0.3">
      <c r="A149" s="522"/>
      <c r="B149" s="13" t="s">
        <v>61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7">
        <f t="shared" si="27"/>
        <v>0</v>
      </c>
    </row>
    <row r="150" spans="1:15" x14ac:dyDescent="0.3">
      <c r="A150" s="522"/>
      <c r="B150" s="11" t="s">
        <v>60</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7">
        <f t="shared" si="27"/>
        <v>0</v>
      </c>
    </row>
    <row r="151" spans="1:15" x14ac:dyDescent="0.3">
      <c r="A151" s="522"/>
      <c r="B151" s="11" t="s">
        <v>59</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7">
        <f t="shared" si="27"/>
        <v>0</v>
      </c>
    </row>
    <row r="152" spans="1:15" x14ac:dyDescent="0.3">
      <c r="A152" s="522"/>
      <c r="B152" s="13" t="s">
        <v>58</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7">
        <f t="shared" si="27"/>
        <v>0</v>
      </c>
    </row>
    <row r="153" spans="1:15" x14ac:dyDescent="0.3">
      <c r="A153" s="522"/>
      <c r="B153" s="11" t="s">
        <v>57</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7">
        <f t="shared" si="27"/>
        <v>0</v>
      </c>
    </row>
    <row r="154" spans="1:15" x14ac:dyDescent="0.3">
      <c r="A154" s="522"/>
      <c r="B154" s="11" t="s">
        <v>56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7">
        <f t="shared" si="27"/>
        <v>0</v>
      </c>
    </row>
    <row r="155" spans="1:15" x14ac:dyDescent="0.3">
      <c r="A155" s="522"/>
      <c r="B155" s="11" t="s">
        <v>55</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7">
        <f t="shared" si="27"/>
        <v>0</v>
      </c>
    </row>
    <row r="156" spans="1:15" x14ac:dyDescent="0.3">
      <c r="A156" s="522"/>
      <c r="B156" s="11" t="s">
        <v>54</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7">
        <f t="shared" si="27"/>
        <v>0</v>
      </c>
    </row>
    <row r="157" spans="1:15" x14ac:dyDescent="0.3">
      <c r="A157" s="522"/>
      <c r="B157" s="11" t="s">
        <v>53</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7">
        <f t="shared" si="27"/>
        <v>0</v>
      </c>
    </row>
    <row r="158" spans="1:15" x14ac:dyDescent="0.3">
      <c r="A158" s="522"/>
      <c r="B158" s="11" t="s">
        <v>52</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7">
        <f t="shared" si="27"/>
        <v>0</v>
      </c>
    </row>
    <row r="159" spans="1:15" x14ac:dyDescent="0.3">
      <c r="A159" s="522"/>
      <c r="B159" s="11" t="s">
        <v>51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7">
        <f t="shared" si="27"/>
        <v>0</v>
      </c>
    </row>
    <row r="160" spans="1:15" ht="15" thickBot="1" x14ac:dyDescent="0.35">
      <c r="A160" s="523"/>
      <c r="B160" s="11" t="s">
        <v>50</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7">
        <f t="shared" si="27"/>
        <v>0</v>
      </c>
    </row>
    <row r="161" spans="1:15" ht="15" thickBot="1" x14ac:dyDescent="0.35">
      <c r="A161" s="91"/>
      <c r="B161" s="222" t="s">
        <v>43</v>
      </c>
      <c r="C161" s="223">
        <f t="shared" ref="C161:N161" si="28">SUM(C148:C160)</f>
        <v>0</v>
      </c>
      <c r="D161" s="223">
        <f t="shared" si="28"/>
        <v>0</v>
      </c>
      <c r="E161" s="223">
        <f t="shared" si="28"/>
        <v>0</v>
      </c>
      <c r="F161" s="223">
        <f t="shared" si="28"/>
        <v>0</v>
      </c>
      <c r="G161" s="223">
        <f t="shared" si="28"/>
        <v>0</v>
      </c>
      <c r="H161" s="223">
        <f t="shared" si="28"/>
        <v>0</v>
      </c>
      <c r="I161" s="223">
        <f t="shared" si="28"/>
        <v>0</v>
      </c>
      <c r="J161" s="223">
        <f t="shared" si="28"/>
        <v>0</v>
      </c>
      <c r="K161" s="223">
        <f t="shared" si="28"/>
        <v>0</v>
      </c>
      <c r="L161" s="223">
        <f t="shared" si="28"/>
        <v>0</v>
      </c>
      <c r="M161" s="223">
        <f t="shared" si="28"/>
        <v>0</v>
      </c>
      <c r="N161" s="223">
        <f t="shared" si="28"/>
        <v>0</v>
      </c>
      <c r="O161" s="90">
        <f t="shared" si="27"/>
        <v>0</v>
      </c>
    </row>
    <row r="162" spans="1:15" ht="15" thickBot="1" x14ac:dyDescent="0.35"/>
    <row r="163" spans="1:15" ht="15" thickBot="1" x14ac:dyDescent="0.35">
      <c r="A163" s="91"/>
      <c r="B163" s="218" t="s">
        <v>36</v>
      </c>
      <c r="C163" s="219">
        <f>C$3</f>
        <v>44927</v>
      </c>
      <c r="D163" s="219">
        <f t="shared" ref="D163:N163" si="29">D$3</f>
        <v>44958</v>
      </c>
      <c r="E163" s="219">
        <f t="shared" si="29"/>
        <v>44986</v>
      </c>
      <c r="F163" s="219">
        <f t="shared" si="29"/>
        <v>45017</v>
      </c>
      <c r="G163" s="219">
        <f t="shared" si="29"/>
        <v>45047</v>
      </c>
      <c r="H163" s="219">
        <f t="shared" si="29"/>
        <v>45078</v>
      </c>
      <c r="I163" s="219">
        <f t="shared" si="29"/>
        <v>45108</v>
      </c>
      <c r="J163" s="219">
        <f t="shared" si="29"/>
        <v>45139</v>
      </c>
      <c r="K163" s="219">
        <f t="shared" si="29"/>
        <v>45170</v>
      </c>
      <c r="L163" s="219">
        <f t="shared" si="29"/>
        <v>45200</v>
      </c>
      <c r="M163" s="219">
        <f t="shared" si="29"/>
        <v>45231</v>
      </c>
      <c r="N163" s="219" t="str">
        <f t="shared" si="29"/>
        <v>Dec-23 +</v>
      </c>
      <c r="O163" s="220" t="s">
        <v>34</v>
      </c>
    </row>
    <row r="164" spans="1:15" ht="15" customHeight="1" x14ac:dyDescent="0.3">
      <c r="A164" s="527" t="s">
        <v>175</v>
      </c>
      <c r="B164" s="11" t="s">
        <v>62</v>
      </c>
      <c r="C164" s="3">
        <f>C20+C36+C52+C68+C84+C132+C148</f>
        <v>0</v>
      </c>
      <c r="D164" s="3">
        <f t="shared" ref="D164:N164" si="30">D20+D36+D52+D68+D84+D132+D148</f>
        <v>550055.55495509948</v>
      </c>
      <c r="E164" s="3">
        <f t="shared" si="30"/>
        <v>456972.6966209716</v>
      </c>
      <c r="F164" s="3">
        <f t="shared" si="30"/>
        <v>593627</v>
      </c>
      <c r="G164" s="3">
        <f t="shared" si="30"/>
        <v>404208</v>
      </c>
      <c r="H164" s="3">
        <f t="shared" si="30"/>
        <v>164256</v>
      </c>
      <c r="I164" s="3">
        <f t="shared" si="30"/>
        <v>0</v>
      </c>
      <c r="J164" s="3">
        <f t="shared" si="30"/>
        <v>206490.33154115605</v>
      </c>
      <c r="K164" s="3">
        <f t="shared" si="30"/>
        <v>138351</v>
      </c>
      <c r="L164" s="3">
        <f t="shared" si="30"/>
        <v>0</v>
      </c>
      <c r="M164" s="3">
        <f t="shared" si="30"/>
        <v>59220</v>
      </c>
      <c r="N164" s="3">
        <f t="shared" si="30"/>
        <v>1723917.1348850313</v>
      </c>
      <c r="O164" s="87">
        <f t="shared" ref="O164:O177" si="31">SUM(C164:N164)</f>
        <v>4297097.7180022579</v>
      </c>
    </row>
    <row r="165" spans="1:15" x14ac:dyDescent="0.3">
      <c r="A165" s="528"/>
      <c r="B165" s="13" t="s">
        <v>61</v>
      </c>
      <c r="C165" s="3">
        <f t="shared" ref="C165:N165" si="32">C21+C37+C53+C69+C85+C133+C149</f>
        <v>0</v>
      </c>
      <c r="D165" s="3">
        <f t="shared" si="32"/>
        <v>0</v>
      </c>
      <c r="E165" s="3">
        <f t="shared" si="32"/>
        <v>0</v>
      </c>
      <c r="F165" s="3">
        <f t="shared" si="32"/>
        <v>0</v>
      </c>
      <c r="G165" s="3">
        <f t="shared" si="32"/>
        <v>32324.144</v>
      </c>
      <c r="H165" s="3">
        <f t="shared" si="32"/>
        <v>0</v>
      </c>
      <c r="I165" s="3">
        <f t="shared" si="32"/>
        <v>0</v>
      </c>
      <c r="J165" s="3">
        <f t="shared" si="32"/>
        <v>0</v>
      </c>
      <c r="K165" s="3">
        <f t="shared" si="32"/>
        <v>0</v>
      </c>
      <c r="L165" s="3">
        <f t="shared" si="32"/>
        <v>73906.349999999991</v>
      </c>
      <c r="M165" s="3">
        <f t="shared" si="32"/>
        <v>0</v>
      </c>
      <c r="N165" s="3">
        <f t="shared" si="32"/>
        <v>0</v>
      </c>
      <c r="O165" s="87">
        <f t="shared" si="31"/>
        <v>106230.49399999999</v>
      </c>
    </row>
    <row r="166" spans="1:15" x14ac:dyDescent="0.3">
      <c r="A166" s="528"/>
      <c r="B166" s="11" t="s">
        <v>60</v>
      </c>
      <c r="C166" s="3">
        <f t="shared" ref="C166:N166" si="33">C22+C38+C54+C70+C86+C134+C150</f>
        <v>0</v>
      </c>
      <c r="D166" s="3">
        <f t="shared" si="33"/>
        <v>0</v>
      </c>
      <c r="E166" s="3">
        <f t="shared" si="33"/>
        <v>0</v>
      </c>
      <c r="F166" s="3">
        <f t="shared" si="33"/>
        <v>0</v>
      </c>
      <c r="G166" s="3">
        <f t="shared" si="33"/>
        <v>0</v>
      </c>
      <c r="H166" s="3">
        <f t="shared" si="33"/>
        <v>0</v>
      </c>
      <c r="I166" s="3">
        <f t="shared" si="33"/>
        <v>0</v>
      </c>
      <c r="J166" s="3">
        <f t="shared" si="33"/>
        <v>0</v>
      </c>
      <c r="K166" s="3">
        <f t="shared" si="33"/>
        <v>0</v>
      </c>
      <c r="L166" s="3">
        <f t="shared" si="33"/>
        <v>62085</v>
      </c>
      <c r="M166" s="3">
        <f t="shared" si="33"/>
        <v>23638</v>
      </c>
      <c r="N166" s="3">
        <f t="shared" si="33"/>
        <v>40799.602004386594</v>
      </c>
      <c r="O166" s="87">
        <f t="shared" si="31"/>
        <v>126522.6020043866</v>
      </c>
    </row>
    <row r="167" spans="1:15" x14ac:dyDescent="0.3">
      <c r="A167" s="528"/>
      <c r="B167" s="11" t="s">
        <v>59</v>
      </c>
      <c r="C167" s="3">
        <f t="shared" ref="C167:N167" si="34">C23+C39+C55+C71+C87+C135+C151</f>
        <v>0</v>
      </c>
      <c r="D167" s="3">
        <f t="shared" si="34"/>
        <v>3169.9643518071098</v>
      </c>
      <c r="E167" s="3">
        <f t="shared" si="34"/>
        <v>204556.54832039497</v>
      </c>
      <c r="F167" s="3">
        <f t="shared" si="34"/>
        <v>606600.1750296274</v>
      </c>
      <c r="G167" s="3">
        <f t="shared" si="34"/>
        <v>698595.01044241409</v>
      </c>
      <c r="H167" s="3">
        <f t="shared" si="34"/>
        <v>1096673.3915145632</v>
      </c>
      <c r="I167" s="3">
        <f t="shared" si="34"/>
        <v>683405.37511998496</v>
      </c>
      <c r="J167" s="3">
        <f t="shared" si="34"/>
        <v>551466.91237463127</v>
      </c>
      <c r="K167" s="3">
        <f t="shared" si="34"/>
        <v>449344.7275170511</v>
      </c>
      <c r="L167" s="3">
        <f t="shared" si="34"/>
        <v>825940.89704180416</v>
      </c>
      <c r="M167" s="3">
        <f t="shared" si="34"/>
        <v>735020.58008097496</v>
      </c>
      <c r="N167" s="3">
        <f t="shared" si="34"/>
        <v>6259884.2837658925</v>
      </c>
      <c r="O167" s="87">
        <f t="shared" si="31"/>
        <v>12114657.865559146</v>
      </c>
    </row>
    <row r="168" spans="1:15" x14ac:dyDescent="0.3">
      <c r="A168" s="528"/>
      <c r="B168" s="13" t="s">
        <v>58</v>
      </c>
      <c r="C168" s="3">
        <f t="shared" ref="C168:N168" si="35">C24+C40+C56+C72+C88+C136+C152</f>
        <v>0</v>
      </c>
      <c r="D168" s="3">
        <f t="shared" si="35"/>
        <v>0</v>
      </c>
      <c r="E168" s="3">
        <f t="shared" si="35"/>
        <v>0</v>
      </c>
      <c r="F168" s="3">
        <f t="shared" si="35"/>
        <v>0</v>
      </c>
      <c r="G168" s="3">
        <f t="shared" si="35"/>
        <v>0</v>
      </c>
      <c r="H168" s="3">
        <f t="shared" si="35"/>
        <v>5448.3551025390625</v>
      </c>
      <c r="I168" s="3">
        <f t="shared" si="35"/>
        <v>0</v>
      </c>
      <c r="J168" s="3">
        <f t="shared" si="35"/>
        <v>0</v>
      </c>
      <c r="K168" s="3">
        <f t="shared" si="35"/>
        <v>0</v>
      </c>
      <c r="L168" s="3">
        <f t="shared" si="35"/>
        <v>0</v>
      </c>
      <c r="M168" s="3">
        <f t="shared" si="35"/>
        <v>0</v>
      </c>
      <c r="N168" s="3">
        <f t="shared" si="35"/>
        <v>0</v>
      </c>
      <c r="O168" s="87">
        <f t="shared" si="31"/>
        <v>5448.3551025390625</v>
      </c>
    </row>
    <row r="169" spans="1:15" x14ac:dyDescent="0.3">
      <c r="A169" s="528"/>
      <c r="B169" s="11" t="s">
        <v>57</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0</v>
      </c>
      <c r="M169" s="3">
        <f t="shared" si="36"/>
        <v>0</v>
      </c>
      <c r="N169" s="3">
        <f t="shared" si="36"/>
        <v>50399.195831298828</v>
      </c>
      <c r="O169" s="87">
        <f t="shared" si="31"/>
        <v>50399.195831298828</v>
      </c>
    </row>
    <row r="170" spans="1:15" x14ac:dyDescent="0.3">
      <c r="A170" s="528"/>
      <c r="B170" s="11" t="s">
        <v>56</v>
      </c>
      <c r="C170" s="3">
        <f t="shared" ref="C170:N170" si="37">C26+C42+C58+C74+C90+C138+C154</f>
        <v>0</v>
      </c>
      <c r="D170" s="3">
        <f t="shared" si="37"/>
        <v>0</v>
      </c>
      <c r="E170" s="3">
        <f t="shared" si="37"/>
        <v>150210.304</v>
      </c>
      <c r="F170" s="3">
        <f t="shared" si="37"/>
        <v>457888.48728235939</v>
      </c>
      <c r="G170" s="3">
        <f t="shared" si="37"/>
        <v>926400.31292996381</v>
      </c>
      <c r="H170" s="3">
        <f t="shared" si="37"/>
        <v>407910.31720260193</v>
      </c>
      <c r="I170" s="3">
        <f t="shared" si="37"/>
        <v>314259.9123071006</v>
      </c>
      <c r="J170" s="3">
        <f t="shared" si="37"/>
        <v>504115.38795764331</v>
      </c>
      <c r="K170" s="3">
        <f t="shared" si="37"/>
        <v>1989133.3398115423</v>
      </c>
      <c r="L170" s="3">
        <f t="shared" si="37"/>
        <v>2936319.7434501667</v>
      </c>
      <c r="M170" s="3">
        <f t="shared" si="37"/>
        <v>1574719.1492042576</v>
      </c>
      <c r="N170" s="3">
        <f t="shared" si="37"/>
        <v>5069051.5335018635</v>
      </c>
      <c r="O170" s="87">
        <f t="shared" si="31"/>
        <v>14330008.4876475</v>
      </c>
    </row>
    <row r="171" spans="1:15" x14ac:dyDescent="0.3">
      <c r="A171" s="528"/>
      <c r="B171" s="11" t="s">
        <v>55</v>
      </c>
      <c r="C171" s="3">
        <f t="shared" ref="C171:N171" si="38">C27+C43+C59+C75+C91+C139+C155</f>
        <v>0</v>
      </c>
      <c r="D171" s="3">
        <f t="shared" si="38"/>
        <v>730513.62153145229</v>
      </c>
      <c r="E171" s="3">
        <f t="shared" si="38"/>
        <v>3847158.1591332792</v>
      </c>
      <c r="F171" s="3">
        <f t="shared" si="38"/>
        <v>3623942.2149588619</v>
      </c>
      <c r="G171" s="3">
        <f t="shared" si="38"/>
        <v>5992372.9181810915</v>
      </c>
      <c r="H171" s="3">
        <f t="shared" si="38"/>
        <v>3639547.8267564359</v>
      </c>
      <c r="I171" s="3">
        <f t="shared" si="38"/>
        <v>2683741.6827441137</v>
      </c>
      <c r="J171" s="3">
        <f t="shared" si="38"/>
        <v>2937015.9659729656</v>
      </c>
      <c r="K171" s="3">
        <f t="shared" si="38"/>
        <v>3733722.9071089737</v>
      </c>
      <c r="L171" s="3">
        <f t="shared" si="38"/>
        <v>5583050.9763216693</v>
      </c>
      <c r="M171" s="3">
        <f t="shared" si="38"/>
        <v>4617067.9018928045</v>
      </c>
      <c r="N171" s="3">
        <f t="shared" si="38"/>
        <v>20777223.675368365</v>
      </c>
      <c r="O171" s="87">
        <f t="shared" si="31"/>
        <v>58165357.849970013</v>
      </c>
    </row>
    <row r="172" spans="1:15" x14ac:dyDescent="0.3">
      <c r="A172" s="528"/>
      <c r="B172" s="11" t="s">
        <v>54</v>
      </c>
      <c r="C172" s="3">
        <f t="shared" ref="C172:N172" si="39">C28+C44+C60+C76+C92+C140+C156</f>
        <v>0</v>
      </c>
      <c r="D172" s="3">
        <f t="shared" si="39"/>
        <v>90471.382627063067</v>
      </c>
      <c r="E172" s="3">
        <f t="shared" si="39"/>
        <v>110053.81001352576</v>
      </c>
      <c r="F172" s="3">
        <f t="shared" si="39"/>
        <v>7580.6169911722936</v>
      </c>
      <c r="G172" s="3">
        <f t="shared" si="39"/>
        <v>0</v>
      </c>
      <c r="H172" s="3">
        <f t="shared" si="39"/>
        <v>0</v>
      </c>
      <c r="I172" s="3">
        <f t="shared" si="39"/>
        <v>41078.86299154834</v>
      </c>
      <c r="J172" s="3">
        <f t="shared" si="39"/>
        <v>0</v>
      </c>
      <c r="K172" s="3">
        <f t="shared" si="39"/>
        <v>0</v>
      </c>
      <c r="L172" s="3">
        <f t="shared" si="39"/>
        <v>6319.8250756228208</v>
      </c>
      <c r="M172" s="3">
        <f t="shared" si="39"/>
        <v>0</v>
      </c>
      <c r="N172" s="3">
        <f t="shared" si="39"/>
        <v>1300.6981034405478</v>
      </c>
      <c r="O172" s="87">
        <f t="shared" si="31"/>
        <v>256805.19580237282</v>
      </c>
    </row>
    <row r="173" spans="1:15" x14ac:dyDescent="0.3">
      <c r="A173" s="528"/>
      <c r="B173" s="11" t="s">
        <v>53</v>
      </c>
      <c r="C173" s="3">
        <f t="shared" ref="C173:N173" si="40">C29+C45+C61+C77+C93+C141+C157</f>
        <v>0</v>
      </c>
      <c r="D173" s="3">
        <f t="shared" si="40"/>
        <v>0</v>
      </c>
      <c r="E173" s="3">
        <f t="shared" si="40"/>
        <v>0</v>
      </c>
      <c r="F173" s="3">
        <f t="shared" si="40"/>
        <v>0</v>
      </c>
      <c r="G173" s="3">
        <f t="shared" si="40"/>
        <v>3372034.128</v>
      </c>
      <c r="H173" s="3">
        <f t="shared" si="40"/>
        <v>0</v>
      </c>
      <c r="I173" s="3">
        <f t="shared" si="40"/>
        <v>25162.256000000001</v>
      </c>
      <c r="J173" s="3">
        <f t="shared" si="40"/>
        <v>0</v>
      </c>
      <c r="K173" s="3">
        <f t="shared" si="40"/>
        <v>0</v>
      </c>
      <c r="L173" s="3">
        <f t="shared" si="40"/>
        <v>67887.631999999998</v>
      </c>
      <c r="M173" s="3">
        <f t="shared" si="40"/>
        <v>0</v>
      </c>
      <c r="N173" s="3">
        <f t="shared" si="40"/>
        <v>436079.728</v>
      </c>
      <c r="O173" s="87">
        <f t="shared" si="31"/>
        <v>3901163.7440000004</v>
      </c>
    </row>
    <row r="174" spans="1:15" x14ac:dyDescent="0.3">
      <c r="A174" s="528"/>
      <c r="B174" s="11" t="s">
        <v>52</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284710.636</v>
      </c>
      <c r="K174" s="3">
        <f t="shared" si="41"/>
        <v>852700.94800000009</v>
      </c>
      <c r="L174" s="3">
        <f t="shared" si="41"/>
        <v>0</v>
      </c>
      <c r="M174" s="3">
        <f t="shared" si="41"/>
        <v>264593.59999999998</v>
      </c>
      <c r="N174" s="3">
        <f t="shared" si="41"/>
        <v>55432.86</v>
      </c>
      <c r="O174" s="87">
        <f t="shared" si="31"/>
        <v>1457438.044</v>
      </c>
    </row>
    <row r="175" spans="1:15" x14ac:dyDescent="0.3">
      <c r="A175" s="528"/>
      <c r="B175" s="11" t="s">
        <v>51</v>
      </c>
      <c r="C175" s="3">
        <f t="shared" ref="C175:N175" si="42">C31+C47+C63+C79+C95+C143+C159</f>
        <v>0</v>
      </c>
      <c r="D175" s="3">
        <f t="shared" si="42"/>
        <v>0</v>
      </c>
      <c r="E175" s="3">
        <f t="shared" si="42"/>
        <v>54737.75</v>
      </c>
      <c r="F175" s="3">
        <f t="shared" si="42"/>
        <v>0</v>
      </c>
      <c r="G175" s="3">
        <f t="shared" si="42"/>
        <v>1220</v>
      </c>
      <c r="H175" s="3">
        <f t="shared" si="42"/>
        <v>11527.546</v>
      </c>
      <c r="I175" s="3">
        <f t="shared" si="42"/>
        <v>52778.095999999998</v>
      </c>
      <c r="J175" s="3">
        <f t="shared" si="42"/>
        <v>0</v>
      </c>
      <c r="K175" s="3">
        <f t="shared" si="42"/>
        <v>108387.326</v>
      </c>
      <c r="L175" s="3">
        <f t="shared" si="42"/>
        <v>253075</v>
      </c>
      <c r="M175" s="3">
        <f t="shared" si="42"/>
        <v>164257.61199999999</v>
      </c>
      <c r="N175" s="3">
        <f t="shared" si="42"/>
        <v>366475.53399999999</v>
      </c>
      <c r="O175" s="87">
        <f t="shared" si="31"/>
        <v>1012458.8639999999</v>
      </c>
    </row>
    <row r="176" spans="1:15" ht="15" thickBot="1" x14ac:dyDescent="0.35">
      <c r="A176" s="529"/>
      <c r="B176" s="11" t="s">
        <v>50</v>
      </c>
      <c r="C176" s="3">
        <f t="shared" ref="C176:N176" si="43">C32+C48+C64+C80+C96+C144+C160</f>
        <v>0</v>
      </c>
      <c r="D176" s="3">
        <f t="shared" si="43"/>
        <v>0</v>
      </c>
      <c r="E176" s="3">
        <f t="shared" si="43"/>
        <v>0</v>
      </c>
      <c r="F176" s="3">
        <f t="shared" si="43"/>
        <v>0</v>
      </c>
      <c r="G176" s="3">
        <f t="shared" si="43"/>
        <v>0</v>
      </c>
      <c r="H176" s="3">
        <f t="shared" si="43"/>
        <v>0</v>
      </c>
      <c r="I176" s="3">
        <f t="shared" si="43"/>
        <v>21156</v>
      </c>
      <c r="J176" s="3">
        <f t="shared" si="43"/>
        <v>0</v>
      </c>
      <c r="K176" s="3">
        <f t="shared" si="43"/>
        <v>0</v>
      </c>
      <c r="L176" s="3">
        <f t="shared" si="43"/>
        <v>0</v>
      </c>
      <c r="M176" s="3">
        <f t="shared" si="43"/>
        <v>0</v>
      </c>
      <c r="N176" s="3">
        <f t="shared" si="43"/>
        <v>0</v>
      </c>
      <c r="O176" s="87">
        <f t="shared" si="31"/>
        <v>21156</v>
      </c>
    </row>
    <row r="177" spans="1:16" ht="15" thickBot="1" x14ac:dyDescent="0.35">
      <c r="A177" s="91"/>
      <c r="B177" s="222" t="s">
        <v>43</v>
      </c>
      <c r="C177" s="223">
        <f t="shared" ref="C177:N177" si="44">SUM(C164:C176)</f>
        <v>0</v>
      </c>
      <c r="D177" s="223">
        <f t="shared" si="44"/>
        <v>1374210.523465422</v>
      </c>
      <c r="E177" s="223">
        <f t="shared" si="44"/>
        <v>4823689.2680881722</v>
      </c>
      <c r="F177" s="223">
        <f t="shared" si="44"/>
        <v>5289638.494262022</v>
      </c>
      <c r="G177" s="223">
        <f t="shared" si="44"/>
        <v>11427154.51355347</v>
      </c>
      <c r="H177" s="223">
        <f t="shared" si="44"/>
        <v>5325363.4365761401</v>
      </c>
      <c r="I177" s="223">
        <f t="shared" si="44"/>
        <v>3821582.1851627473</v>
      </c>
      <c r="J177" s="223">
        <f t="shared" si="44"/>
        <v>4483799.2338463962</v>
      </c>
      <c r="K177" s="223">
        <f t="shared" si="44"/>
        <v>7271640.2484375676</v>
      </c>
      <c r="L177" s="223">
        <f t="shared" si="44"/>
        <v>9808585.4238892626</v>
      </c>
      <c r="M177" s="223">
        <f t="shared" si="44"/>
        <v>7438516.8431780366</v>
      </c>
      <c r="N177" s="223">
        <f t="shared" si="44"/>
        <v>34780564.245460279</v>
      </c>
      <c r="O177" s="233">
        <f t="shared" si="31"/>
        <v>95844744.415919513</v>
      </c>
      <c r="P177" s="357">
        <f>SUM(C20:N32,C36:N48,C52:N64,C68:N80,C84:N96,C132:N144,C148:N160)</f>
        <v>95844744.415919542</v>
      </c>
    </row>
    <row r="178" spans="1:16" ht="15" thickBot="1" x14ac:dyDescent="0.35">
      <c r="A178" s="91"/>
    </row>
    <row r="179" spans="1:16" ht="15" thickBot="1" x14ac:dyDescent="0.35">
      <c r="A179" s="91"/>
      <c r="B179" s="218" t="s">
        <v>36</v>
      </c>
      <c r="C179" s="219">
        <f>C$3</f>
        <v>44927</v>
      </c>
      <c r="D179" s="219">
        <f t="shared" ref="D179:N179" si="45">D$3</f>
        <v>44958</v>
      </c>
      <c r="E179" s="219">
        <f t="shared" si="45"/>
        <v>44986</v>
      </c>
      <c r="F179" s="219">
        <f t="shared" si="45"/>
        <v>45017</v>
      </c>
      <c r="G179" s="219">
        <f t="shared" si="45"/>
        <v>45047</v>
      </c>
      <c r="H179" s="219">
        <f t="shared" si="45"/>
        <v>45078</v>
      </c>
      <c r="I179" s="219">
        <f t="shared" si="45"/>
        <v>45108</v>
      </c>
      <c r="J179" s="219">
        <f t="shared" si="45"/>
        <v>45139</v>
      </c>
      <c r="K179" s="219">
        <f t="shared" si="45"/>
        <v>45170</v>
      </c>
      <c r="L179" s="219">
        <f t="shared" si="45"/>
        <v>45200</v>
      </c>
      <c r="M179" s="219">
        <f t="shared" si="45"/>
        <v>45231</v>
      </c>
      <c r="N179" s="219" t="str">
        <f t="shared" si="45"/>
        <v>Dec-23 +</v>
      </c>
      <c r="O179" s="220" t="s">
        <v>34</v>
      </c>
    </row>
    <row r="180" spans="1:16" ht="15" customHeight="1" x14ac:dyDescent="0.3">
      <c r="A180" s="524" t="s">
        <v>176</v>
      </c>
      <c r="B180" s="230" t="s">
        <v>62</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87">
        <f t="shared" ref="O180:O193" si="47">SUM(C180:N180)</f>
        <v>0</v>
      </c>
    </row>
    <row r="181" spans="1:16" x14ac:dyDescent="0.3">
      <c r="A181" s="525"/>
      <c r="B181" s="230" t="s">
        <v>61</v>
      </c>
      <c r="C181" s="3">
        <f t="shared" ref="C181:N181" si="48">C5+C117</f>
        <v>0</v>
      </c>
      <c r="D181" s="3">
        <f t="shared" si="48"/>
        <v>0</v>
      </c>
      <c r="E181" s="3">
        <f t="shared" si="48"/>
        <v>0</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87">
        <f t="shared" si="47"/>
        <v>0</v>
      </c>
    </row>
    <row r="182" spans="1:16" x14ac:dyDescent="0.3">
      <c r="A182" s="525"/>
      <c r="B182" s="230" t="s">
        <v>60</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87">
        <f t="shared" si="47"/>
        <v>0</v>
      </c>
    </row>
    <row r="183" spans="1:16" x14ac:dyDescent="0.3">
      <c r="A183" s="525"/>
      <c r="B183" s="230" t="s">
        <v>59</v>
      </c>
      <c r="C183" s="3">
        <f t="shared" ref="C183:N183" si="50">C7+C119</f>
        <v>0</v>
      </c>
      <c r="D183" s="3">
        <f t="shared" si="50"/>
        <v>0</v>
      </c>
      <c r="E183" s="3">
        <f t="shared" si="50"/>
        <v>0</v>
      </c>
      <c r="F183" s="3">
        <f t="shared" si="50"/>
        <v>9034</v>
      </c>
      <c r="G183" s="3">
        <f t="shared" si="50"/>
        <v>12903.863037109375</v>
      </c>
      <c r="H183" s="3">
        <f t="shared" si="50"/>
        <v>0</v>
      </c>
      <c r="I183" s="3">
        <f t="shared" si="50"/>
        <v>0</v>
      </c>
      <c r="J183" s="3">
        <f t="shared" si="50"/>
        <v>0</v>
      </c>
      <c r="K183" s="3">
        <f t="shared" si="50"/>
        <v>312.63623046875</v>
      </c>
      <c r="L183" s="3">
        <f t="shared" si="50"/>
        <v>8212</v>
      </c>
      <c r="M183" s="3">
        <f t="shared" si="50"/>
        <v>821</v>
      </c>
      <c r="N183" s="3">
        <f t="shared" si="50"/>
        <v>1745</v>
      </c>
      <c r="O183" s="87">
        <f t="shared" si="47"/>
        <v>33028.499267578125</v>
      </c>
    </row>
    <row r="184" spans="1:16" x14ac:dyDescent="0.3">
      <c r="A184" s="525"/>
      <c r="B184" s="230" t="s">
        <v>58</v>
      </c>
      <c r="C184" s="3">
        <f t="shared" ref="C184:N184" si="51">C8+C120</f>
        <v>0</v>
      </c>
      <c r="D184" s="3">
        <f t="shared" si="51"/>
        <v>0</v>
      </c>
      <c r="E184" s="3">
        <f t="shared" si="51"/>
        <v>0</v>
      </c>
      <c r="F184" s="3">
        <f t="shared" si="51"/>
        <v>0</v>
      </c>
      <c r="G184" s="3">
        <f t="shared" si="51"/>
        <v>0</v>
      </c>
      <c r="H184" s="3">
        <f t="shared" si="51"/>
        <v>0</v>
      </c>
      <c r="I184" s="3">
        <f t="shared" si="51"/>
        <v>0</v>
      </c>
      <c r="J184" s="3">
        <f t="shared" si="51"/>
        <v>0</v>
      </c>
      <c r="K184" s="3">
        <f t="shared" si="51"/>
        <v>0</v>
      </c>
      <c r="L184" s="3">
        <f t="shared" si="51"/>
        <v>0</v>
      </c>
      <c r="M184" s="3">
        <f t="shared" si="51"/>
        <v>0</v>
      </c>
      <c r="N184" s="3">
        <f t="shared" si="51"/>
        <v>0</v>
      </c>
      <c r="O184" s="87">
        <f t="shared" si="47"/>
        <v>0</v>
      </c>
    </row>
    <row r="185" spans="1:16" x14ac:dyDescent="0.3">
      <c r="A185" s="525"/>
      <c r="B185" s="230" t="s">
        <v>57</v>
      </c>
      <c r="C185" s="3">
        <f t="shared" ref="C185:N185" si="52">C9+C121</f>
        <v>0</v>
      </c>
      <c r="D185" s="3">
        <f t="shared" si="52"/>
        <v>0</v>
      </c>
      <c r="E185" s="3">
        <f t="shared" si="52"/>
        <v>0</v>
      </c>
      <c r="F185" s="3">
        <f t="shared" si="52"/>
        <v>0</v>
      </c>
      <c r="G185" s="3">
        <f t="shared" si="52"/>
        <v>1710.8329010009768</v>
      </c>
      <c r="H185" s="3">
        <f t="shared" si="52"/>
        <v>0</v>
      </c>
      <c r="I185" s="3">
        <f t="shared" si="52"/>
        <v>0</v>
      </c>
      <c r="J185" s="3">
        <f t="shared" si="52"/>
        <v>0</v>
      </c>
      <c r="K185" s="3">
        <f t="shared" si="52"/>
        <v>380.18508911132818</v>
      </c>
      <c r="L185" s="3">
        <f t="shared" si="52"/>
        <v>0</v>
      </c>
      <c r="M185" s="3">
        <f t="shared" si="52"/>
        <v>0</v>
      </c>
      <c r="N185" s="3">
        <f t="shared" si="52"/>
        <v>0</v>
      </c>
      <c r="O185" s="87">
        <f t="shared" si="47"/>
        <v>2091.0179901123051</v>
      </c>
    </row>
    <row r="186" spans="1:16" x14ac:dyDescent="0.3">
      <c r="A186" s="525"/>
      <c r="B186" s="230" t="s">
        <v>56</v>
      </c>
      <c r="C186" s="3">
        <f t="shared" ref="C186:N186" si="53">C10+C122</f>
        <v>0</v>
      </c>
      <c r="D186" s="3">
        <f t="shared" si="53"/>
        <v>0</v>
      </c>
      <c r="E186" s="3">
        <f t="shared" si="53"/>
        <v>0</v>
      </c>
      <c r="F186" s="3">
        <f t="shared" si="53"/>
        <v>0</v>
      </c>
      <c r="G186" s="3">
        <f t="shared" si="53"/>
        <v>0</v>
      </c>
      <c r="H186" s="3">
        <f t="shared" si="53"/>
        <v>0</v>
      </c>
      <c r="I186" s="3">
        <f t="shared" si="53"/>
        <v>410.72955322265642</v>
      </c>
      <c r="J186" s="3">
        <f t="shared" si="53"/>
        <v>0</v>
      </c>
      <c r="K186" s="3">
        <f t="shared" si="53"/>
        <v>0</v>
      </c>
      <c r="L186" s="3">
        <f t="shared" si="53"/>
        <v>0</v>
      </c>
      <c r="M186" s="3">
        <f t="shared" si="53"/>
        <v>0</v>
      </c>
      <c r="N186" s="3">
        <f t="shared" si="53"/>
        <v>0</v>
      </c>
      <c r="O186" s="87">
        <f t="shared" si="47"/>
        <v>410.72955322265642</v>
      </c>
    </row>
    <row r="187" spans="1:16" x14ac:dyDescent="0.3">
      <c r="A187" s="525"/>
      <c r="B187" s="230" t="s">
        <v>55</v>
      </c>
      <c r="C187" s="3">
        <f t="shared" ref="C187:N187" si="54">C11+C123</f>
        <v>0</v>
      </c>
      <c r="D187" s="3">
        <f t="shared" si="54"/>
        <v>0</v>
      </c>
      <c r="E187" s="3">
        <f t="shared" si="54"/>
        <v>247576.573377427</v>
      </c>
      <c r="F187" s="3">
        <f t="shared" si="54"/>
        <v>142215.60402518607</v>
      </c>
      <c r="G187" s="3">
        <f t="shared" si="54"/>
        <v>409578.74335940246</v>
      </c>
      <c r="H187" s="3">
        <f t="shared" si="54"/>
        <v>224060.3865412708</v>
      </c>
      <c r="I187" s="3">
        <f t="shared" si="54"/>
        <v>251003.9536451812</v>
      </c>
      <c r="J187" s="3">
        <f t="shared" si="54"/>
        <v>128227.86828852</v>
      </c>
      <c r="K187" s="3">
        <f t="shared" si="54"/>
        <v>760488.6400997811</v>
      </c>
      <c r="L187" s="3">
        <f t="shared" si="54"/>
        <v>171309.6300916</v>
      </c>
      <c r="M187" s="3">
        <f t="shared" si="54"/>
        <v>268842.99722280004</v>
      </c>
      <c r="N187" s="3">
        <f t="shared" si="54"/>
        <v>2159371.0049128877</v>
      </c>
      <c r="O187" s="87">
        <f t="shared" si="47"/>
        <v>4762675.4015640561</v>
      </c>
    </row>
    <row r="188" spans="1:16" x14ac:dyDescent="0.3">
      <c r="A188" s="525"/>
      <c r="B188" s="230" t="s">
        <v>54</v>
      </c>
      <c r="C188" s="3">
        <f t="shared" ref="C188:N188" si="55">C12+C124</f>
        <v>0</v>
      </c>
      <c r="D188" s="3">
        <f t="shared" si="55"/>
        <v>0</v>
      </c>
      <c r="E188" s="3">
        <f t="shared" si="55"/>
        <v>0</v>
      </c>
      <c r="F188" s="3">
        <f t="shared" si="55"/>
        <v>0</v>
      </c>
      <c r="G188" s="3">
        <f t="shared" si="55"/>
        <v>153.8999938964844</v>
      </c>
      <c r="H188" s="3">
        <f t="shared" si="55"/>
        <v>0</v>
      </c>
      <c r="I188" s="3">
        <f t="shared" si="55"/>
        <v>0</v>
      </c>
      <c r="J188" s="3">
        <f t="shared" si="55"/>
        <v>0</v>
      </c>
      <c r="K188" s="3">
        <f t="shared" si="55"/>
        <v>0</v>
      </c>
      <c r="L188" s="3">
        <f t="shared" si="55"/>
        <v>0</v>
      </c>
      <c r="M188" s="3">
        <f t="shared" si="55"/>
        <v>0</v>
      </c>
      <c r="N188" s="3">
        <f t="shared" si="55"/>
        <v>0</v>
      </c>
      <c r="O188" s="87">
        <f t="shared" si="47"/>
        <v>153.8999938964844</v>
      </c>
    </row>
    <row r="189" spans="1:16" x14ac:dyDescent="0.3">
      <c r="A189" s="525"/>
      <c r="B189" s="230" t="s">
        <v>53</v>
      </c>
      <c r="C189" s="3">
        <f t="shared" ref="C189:N189" si="56">C13+C125</f>
        <v>0</v>
      </c>
      <c r="D189" s="3">
        <f t="shared" si="56"/>
        <v>0</v>
      </c>
      <c r="E189" s="3">
        <f t="shared" si="56"/>
        <v>0</v>
      </c>
      <c r="F189" s="3">
        <f t="shared" si="56"/>
        <v>0</v>
      </c>
      <c r="G189" s="3">
        <f t="shared" si="56"/>
        <v>0</v>
      </c>
      <c r="H189" s="3">
        <f t="shared" si="56"/>
        <v>0</v>
      </c>
      <c r="I189" s="3">
        <f t="shared" si="56"/>
        <v>0</v>
      </c>
      <c r="J189" s="3">
        <f t="shared" si="56"/>
        <v>0</v>
      </c>
      <c r="K189" s="3">
        <f t="shared" si="56"/>
        <v>0</v>
      </c>
      <c r="L189" s="3">
        <f t="shared" si="56"/>
        <v>0</v>
      </c>
      <c r="M189" s="3">
        <f t="shared" si="56"/>
        <v>0</v>
      </c>
      <c r="N189" s="3">
        <f t="shared" si="56"/>
        <v>0</v>
      </c>
      <c r="O189" s="87">
        <f t="shared" si="47"/>
        <v>0</v>
      </c>
    </row>
    <row r="190" spans="1:16" x14ac:dyDescent="0.3">
      <c r="A190" s="525"/>
      <c r="B190" s="230" t="s">
        <v>52</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87">
        <f t="shared" si="47"/>
        <v>0</v>
      </c>
    </row>
    <row r="191" spans="1:16" x14ac:dyDescent="0.3">
      <c r="A191" s="525"/>
      <c r="B191" s="230" t="s">
        <v>51</v>
      </c>
      <c r="C191" s="3">
        <f t="shared" ref="C191:N191" si="58">C15+C127</f>
        <v>0</v>
      </c>
      <c r="D191" s="3">
        <f t="shared" si="58"/>
        <v>0</v>
      </c>
      <c r="E191" s="3">
        <f t="shared" si="58"/>
        <v>0</v>
      </c>
      <c r="F191" s="3">
        <f t="shared" si="58"/>
        <v>2951</v>
      </c>
      <c r="G191" s="3">
        <f t="shared" si="58"/>
        <v>0</v>
      </c>
      <c r="H191" s="3">
        <f t="shared" si="58"/>
        <v>0</v>
      </c>
      <c r="I191" s="3">
        <f t="shared" si="58"/>
        <v>0</v>
      </c>
      <c r="J191" s="3">
        <f t="shared" si="58"/>
        <v>0</v>
      </c>
      <c r="K191" s="3">
        <f t="shared" si="58"/>
        <v>0</v>
      </c>
      <c r="L191" s="3">
        <f t="shared" si="58"/>
        <v>0</v>
      </c>
      <c r="M191" s="3">
        <f t="shared" si="58"/>
        <v>0</v>
      </c>
      <c r="N191" s="3">
        <f t="shared" si="58"/>
        <v>0</v>
      </c>
      <c r="O191" s="87">
        <f t="shared" si="47"/>
        <v>2951</v>
      </c>
    </row>
    <row r="192" spans="1:16" ht="15" thickBot="1" x14ac:dyDescent="0.35">
      <c r="A192" s="526"/>
      <c r="B192" s="230" t="s">
        <v>50</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3567.963134765625</v>
      </c>
      <c r="O192" s="87">
        <f t="shared" si="47"/>
        <v>3567.963134765625</v>
      </c>
    </row>
    <row r="193" spans="1:16" ht="15" thickBot="1" x14ac:dyDescent="0.35">
      <c r="A193" s="91"/>
      <c r="B193" s="231" t="s">
        <v>43</v>
      </c>
      <c r="C193" s="223">
        <f t="shared" ref="C193:N193" si="60">SUM(C180:C192)</f>
        <v>0</v>
      </c>
      <c r="D193" s="223">
        <f t="shared" si="60"/>
        <v>0</v>
      </c>
      <c r="E193" s="223">
        <f t="shared" si="60"/>
        <v>247576.573377427</v>
      </c>
      <c r="F193" s="223">
        <f t="shared" si="60"/>
        <v>154200.60402518607</v>
      </c>
      <c r="G193" s="223">
        <f t="shared" si="60"/>
        <v>424347.3392914093</v>
      </c>
      <c r="H193" s="223">
        <f t="shared" si="60"/>
        <v>224060.3865412708</v>
      </c>
      <c r="I193" s="223">
        <f t="shared" si="60"/>
        <v>251414.68319840386</v>
      </c>
      <c r="J193" s="223">
        <f t="shared" si="60"/>
        <v>128227.86828852</v>
      </c>
      <c r="K193" s="223">
        <f t="shared" si="60"/>
        <v>761181.46141936118</v>
      </c>
      <c r="L193" s="223">
        <f t="shared" si="60"/>
        <v>179521.6300916</v>
      </c>
      <c r="M193" s="223">
        <f t="shared" si="60"/>
        <v>269663.99722280004</v>
      </c>
      <c r="N193" s="223">
        <f t="shared" si="60"/>
        <v>2164683.9680476533</v>
      </c>
      <c r="O193" s="312">
        <f t="shared" si="47"/>
        <v>4804878.5115036312</v>
      </c>
      <c r="P193" s="357">
        <f>SUM(C4:N16,C116:N128)</f>
        <v>4804878.5115036312</v>
      </c>
    </row>
    <row r="194" spans="1:16" ht="15" thickBot="1" x14ac:dyDescent="0.35">
      <c r="M194" s="519" t="s">
        <v>157</v>
      </c>
      <c r="N194" s="520"/>
      <c r="O194" s="148">
        <f>O177+O193+O113</f>
        <v>101575250.43310648</v>
      </c>
      <c r="P194" s="357">
        <f>P177+P193+P113</f>
        <v>101575250.43310651</v>
      </c>
    </row>
    <row r="198" spans="1:16" s="313" customFormat="1" x14ac:dyDescent="0.3">
      <c r="B198" s="313" t="s">
        <v>62</v>
      </c>
      <c r="C198" s="314">
        <f>C164+C180+C100</f>
        <v>0</v>
      </c>
      <c r="D198" s="314">
        <f t="shared" ref="D198:N198" si="61">D164+D180+D100</f>
        <v>550055.55495509948</v>
      </c>
      <c r="E198" s="314">
        <f t="shared" si="61"/>
        <v>456972.6966209716</v>
      </c>
      <c r="F198" s="314">
        <f t="shared" si="61"/>
        <v>593627</v>
      </c>
      <c r="G198" s="314">
        <f t="shared" si="61"/>
        <v>404208</v>
      </c>
      <c r="H198" s="314">
        <f t="shared" si="61"/>
        <v>164256</v>
      </c>
      <c r="I198" s="314">
        <f t="shared" si="61"/>
        <v>0</v>
      </c>
      <c r="J198" s="314">
        <f t="shared" si="61"/>
        <v>206490.33154115605</v>
      </c>
      <c r="K198" s="314">
        <f t="shared" si="61"/>
        <v>138351</v>
      </c>
      <c r="L198" s="314">
        <f t="shared" si="61"/>
        <v>0</v>
      </c>
      <c r="M198" s="314">
        <f t="shared" si="61"/>
        <v>59220</v>
      </c>
      <c r="N198" s="314">
        <f t="shared" si="61"/>
        <v>1723917.1348850313</v>
      </c>
      <c r="O198" s="314">
        <f t="shared" ref="O198" si="62">O4+O20+O36+O52+O68+O84+O100+O116+O132+O148</f>
        <v>4297097.7180022579</v>
      </c>
    </row>
    <row r="199" spans="1:16" s="313" customFormat="1" x14ac:dyDescent="0.3">
      <c r="B199" s="313" t="s">
        <v>61</v>
      </c>
      <c r="C199" s="314">
        <f t="shared" ref="C199:N199" si="63">C165+C181+C101</f>
        <v>0</v>
      </c>
      <c r="D199" s="314">
        <f t="shared" si="63"/>
        <v>0</v>
      </c>
      <c r="E199" s="314">
        <f t="shared" si="63"/>
        <v>0</v>
      </c>
      <c r="F199" s="314">
        <f t="shared" si="63"/>
        <v>0</v>
      </c>
      <c r="G199" s="314">
        <f t="shared" si="63"/>
        <v>32324.144</v>
      </c>
      <c r="H199" s="314">
        <f t="shared" si="63"/>
        <v>0</v>
      </c>
      <c r="I199" s="314">
        <f t="shared" si="63"/>
        <v>0</v>
      </c>
      <c r="J199" s="314">
        <f t="shared" si="63"/>
        <v>0</v>
      </c>
      <c r="K199" s="314">
        <f t="shared" si="63"/>
        <v>0</v>
      </c>
      <c r="L199" s="314">
        <f t="shared" si="63"/>
        <v>73906.349999999991</v>
      </c>
      <c r="M199" s="314">
        <f t="shared" si="63"/>
        <v>0</v>
      </c>
      <c r="N199" s="314">
        <f t="shared" si="63"/>
        <v>0</v>
      </c>
      <c r="O199" s="314">
        <f t="shared" ref="O199" si="64">O5+O21+O37+O53+O69+O85+O101+O117+O133+O149</f>
        <v>106230.49399999999</v>
      </c>
    </row>
    <row r="200" spans="1:16" s="313" customFormat="1" x14ac:dyDescent="0.3">
      <c r="B200" s="313" t="s">
        <v>60</v>
      </c>
      <c r="C200" s="314">
        <f t="shared" ref="C200:N200" si="65">C166+C182+C102</f>
        <v>0</v>
      </c>
      <c r="D200" s="314">
        <f t="shared" si="65"/>
        <v>0</v>
      </c>
      <c r="E200" s="314">
        <f t="shared" si="65"/>
        <v>0</v>
      </c>
      <c r="F200" s="314">
        <f t="shared" si="65"/>
        <v>0</v>
      </c>
      <c r="G200" s="314">
        <f t="shared" si="65"/>
        <v>0</v>
      </c>
      <c r="H200" s="314">
        <f t="shared" si="65"/>
        <v>0</v>
      </c>
      <c r="I200" s="314">
        <f t="shared" si="65"/>
        <v>0</v>
      </c>
      <c r="J200" s="314">
        <f t="shared" si="65"/>
        <v>0</v>
      </c>
      <c r="K200" s="314">
        <f t="shared" si="65"/>
        <v>0</v>
      </c>
      <c r="L200" s="314">
        <f t="shared" si="65"/>
        <v>62085</v>
      </c>
      <c r="M200" s="314">
        <f t="shared" si="65"/>
        <v>23638</v>
      </c>
      <c r="N200" s="314">
        <f t="shared" si="65"/>
        <v>40799.602004386594</v>
      </c>
      <c r="O200" s="314">
        <f t="shared" ref="O200" si="66">O6+O22+O38+O54+O70+O86+O102+O118+O134+O150</f>
        <v>126522.6020043866</v>
      </c>
    </row>
    <row r="201" spans="1:16" s="313" customFormat="1" x14ac:dyDescent="0.3">
      <c r="B201" s="313" t="s">
        <v>59</v>
      </c>
      <c r="C201" s="314">
        <f t="shared" ref="C201:N201" si="67">C167+C183+C103</f>
        <v>0</v>
      </c>
      <c r="D201" s="314">
        <f t="shared" si="67"/>
        <v>3169.9643518071098</v>
      </c>
      <c r="E201" s="314">
        <f t="shared" si="67"/>
        <v>204556.54832039497</v>
      </c>
      <c r="F201" s="314">
        <f t="shared" si="67"/>
        <v>615634.1750296274</v>
      </c>
      <c r="G201" s="314">
        <f t="shared" si="67"/>
        <v>711498.87347952346</v>
      </c>
      <c r="H201" s="314">
        <f t="shared" si="67"/>
        <v>1096673.3915145632</v>
      </c>
      <c r="I201" s="314">
        <f t="shared" si="67"/>
        <v>683405.37511998496</v>
      </c>
      <c r="J201" s="314">
        <f t="shared" si="67"/>
        <v>551466.91237463127</v>
      </c>
      <c r="K201" s="314">
        <f t="shared" si="67"/>
        <v>449657.36374751985</v>
      </c>
      <c r="L201" s="314">
        <f t="shared" si="67"/>
        <v>834152.89704180416</v>
      </c>
      <c r="M201" s="314">
        <f t="shared" si="67"/>
        <v>735841.58008097496</v>
      </c>
      <c r="N201" s="314">
        <f t="shared" si="67"/>
        <v>6261629.2837658925</v>
      </c>
      <c r="O201" s="314">
        <f t="shared" ref="O201" si="68">O7+O23+O39+O55+O71+O87+O103+O119+O135+O151</f>
        <v>12147686.364826724</v>
      </c>
    </row>
    <row r="202" spans="1:16" s="313" customFormat="1" x14ac:dyDescent="0.3">
      <c r="B202" s="313" t="s">
        <v>58</v>
      </c>
      <c r="C202" s="314">
        <f t="shared" ref="C202:N202" si="69">C168+C184+C104</f>
        <v>0</v>
      </c>
      <c r="D202" s="314">
        <f t="shared" si="69"/>
        <v>0</v>
      </c>
      <c r="E202" s="314">
        <f t="shared" si="69"/>
        <v>0</v>
      </c>
      <c r="F202" s="314">
        <f t="shared" si="69"/>
        <v>0</v>
      </c>
      <c r="G202" s="314">
        <f t="shared" si="69"/>
        <v>0</v>
      </c>
      <c r="H202" s="314">
        <f t="shared" si="69"/>
        <v>5448.3551025390625</v>
      </c>
      <c r="I202" s="314">
        <f t="shared" si="69"/>
        <v>0</v>
      </c>
      <c r="J202" s="314">
        <f t="shared" si="69"/>
        <v>0</v>
      </c>
      <c r="K202" s="314">
        <f t="shared" si="69"/>
        <v>0</v>
      </c>
      <c r="L202" s="314">
        <f t="shared" si="69"/>
        <v>0</v>
      </c>
      <c r="M202" s="314">
        <f t="shared" si="69"/>
        <v>0</v>
      </c>
      <c r="N202" s="314">
        <f t="shared" si="69"/>
        <v>0</v>
      </c>
      <c r="O202" s="314">
        <f t="shared" ref="O202" si="70">O8+O24+O40+O56+O72+O88+O104+O120+O136+O152</f>
        <v>5448.3551025390625</v>
      </c>
    </row>
    <row r="203" spans="1:16" s="313" customFormat="1" x14ac:dyDescent="0.3">
      <c r="B203" s="313" t="s">
        <v>57</v>
      </c>
      <c r="C203" s="314">
        <f t="shared" ref="C203:N203" si="71">C169+C185+C105</f>
        <v>0</v>
      </c>
      <c r="D203" s="314">
        <f t="shared" si="71"/>
        <v>0</v>
      </c>
      <c r="E203" s="314">
        <f t="shared" si="71"/>
        <v>0</v>
      </c>
      <c r="F203" s="314">
        <f t="shared" si="71"/>
        <v>0</v>
      </c>
      <c r="G203" s="314">
        <f t="shared" si="71"/>
        <v>1710.8329010009768</v>
      </c>
      <c r="H203" s="314">
        <f t="shared" si="71"/>
        <v>0</v>
      </c>
      <c r="I203" s="314">
        <f t="shared" si="71"/>
        <v>0</v>
      </c>
      <c r="J203" s="314">
        <f t="shared" si="71"/>
        <v>0</v>
      </c>
      <c r="K203" s="314">
        <f t="shared" si="71"/>
        <v>380.18508911132818</v>
      </c>
      <c r="L203" s="314">
        <f t="shared" si="71"/>
        <v>0</v>
      </c>
      <c r="M203" s="314">
        <f t="shared" si="71"/>
        <v>0</v>
      </c>
      <c r="N203" s="314">
        <f t="shared" si="71"/>
        <v>50399.195831298828</v>
      </c>
      <c r="O203" s="314">
        <f t="shared" ref="O203" si="72">O9+O25+O41+O57+O73+O89+O105+O121+O137+O153</f>
        <v>52490.213821411133</v>
      </c>
    </row>
    <row r="204" spans="1:16" s="313" customFormat="1" x14ac:dyDescent="0.3">
      <c r="B204" s="313" t="s">
        <v>56</v>
      </c>
      <c r="C204" s="314">
        <f t="shared" ref="C204:N204" si="73">C170+C186+C106</f>
        <v>0</v>
      </c>
      <c r="D204" s="314">
        <f t="shared" si="73"/>
        <v>0</v>
      </c>
      <c r="E204" s="314">
        <f t="shared" si="73"/>
        <v>150210.304</v>
      </c>
      <c r="F204" s="314">
        <f t="shared" si="73"/>
        <v>457888.48728235939</v>
      </c>
      <c r="G204" s="314">
        <f t="shared" si="73"/>
        <v>926400.31292996381</v>
      </c>
      <c r="H204" s="314">
        <f t="shared" si="73"/>
        <v>407910.31720260193</v>
      </c>
      <c r="I204" s="314">
        <f t="shared" si="73"/>
        <v>314670.64186032326</v>
      </c>
      <c r="J204" s="314">
        <f t="shared" si="73"/>
        <v>504115.38795764331</v>
      </c>
      <c r="K204" s="314">
        <f t="shared" si="73"/>
        <v>1989133.3398115423</v>
      </c>
      <c r="L204" s="314">
        <f t="shared" si="73"/>
        <v>2936319.7434501667</v>
      </c>
      <c r="M204" s="314">
        <f t="shared" si="73"/>
        <v>1574719.1492042576</v>
      </c>
      <c r="N204" s="314">
        <f t="shared" si="73"/>
        <v>5069051.5335018635</v>
      </c>
      <c r="O204" s="314">
        <f t="shared" ref="O204" si="74">O10+O26+O42+O58+O74+O90+O106+O122+O138+O154</f>
        <v>14330419.217200723</v>
      </c>
    </row>
    <row r="205" spans="1:16" s="313" customFormat="1" x14ac:dyDescent="0.3">
      <c r="B205" s="313" t="s">
        <v>55</v>
      </c>
      <c r="C205" s="314">
        <f t="shared" ref="C205:N205" si="75">C171+C187+C107</f>
        <v>0</v>
      </c>
      <c r="D205" s="314">
        <f t="shared" si="75"/>
        <v>730513.62153145229</v>
      </c>
      <c r="E205" s="314">
        <f t="shared" si="75"/>
        <v>4094734.7325107064</v>
      </c>
      <c r="F205" s="314">
        <f t="shared" si="75"/>
        <v>3766157.818984048</v>
      </c>
      <c r="G205" s="314">
        <f t="shared" si="75"/>
        <v>6401951.6615404943</v>
      </c>
      <c r="H205" s="314">
        <f t="shared" si="75"/>
        <v>3863608.2132977066</v>
      </c>
      <c r="I205" s="314">
        <f t="shared" si="75"/>
        <v>2934745.6363892951</v>
      </c>
      <c r="J205" s="314">
        <f t="shared" si="75"/>
        <v>3065243.8342614854</v>
      </c>
      <c r="K205" s="314">
        <f t="shared" si="75"/>
        <v>4494211.5472087543</v>
      </c>
      <c r="L205" s="314">
        <f t="shared" si="75"/>
        <v>5754360.6064132694</v>
      </c>
      <c r="M205" s="314">
        <f t="shared" si="75"/>
        <v>4885910.8991156043</v>
      </c>
      <c r="N205" s="314">
        <f t="shared" si="75"/>
        <v>22936594.680281252</v>
      </c>
      <c r="O205" s="314">
        <f t="shared" ref="O205" si="76">O11+O27+O43+O59+O75+O91+O107+O123+O139+O155</f>
        <v>62928033.251534075</v>
      </c>
    </row>
    <row r="206" spans="1:16" s="313" customFormat="1" x14ac:dyDescent="0.3">
      <c r="B206" s="313" t="s">
        <v>54</v>
      </c>
      <c r="C206" s="314">
        <f t="shared" ref="C206:N206" si="77">C172+C188+C108</f>
        <v>0</v>
      </c>
      <c r="D206" s="314">
        <f t="shared" si="77"/>
        <v>90471.382627063067</v>
      </c>
      <c r="E206" s="314">
        <f t="shared" si="77"/>
        <v>110053.81001352576</v>
      </c>
      <c r="F206" s="314">
        <f t="shared" si="77"/>
        <v>7580.6169911722936</v>
      </c>
      <c r="G206" s="314">
        <f t="shared" si="77"/>
        <v>153.8999938964844</v>
      </c>
      <c r="H206" s="314">
        <f t="shared" si="77"/>
        <v>0</v>
      </c>
      <c r="I206" s="314">
        <f t="shared" si="77"/>
        <v>227505.74471654827</v>
      </c>
      <c r="J206" s="314">
        <f t="shared" si="77"/>
        <v>596131.46528333321</v>
      </c>
      <c r="K206" s="314">
        <f t="shared" si="77"/>
        <v>0</v>
      </c>
      <c r="L206" s="314">
        <f t="shared" si="77"/>
        <v>6319.8250756228208</v>
      </c>
      <c r="M206" s="314">
        <f t="shared" si="77"/>
        <v>0</v>
      </c>
      <c r="N206" s="314">
        <f t="shared" si="77"/>
        <v>144369.85677844053</v>
      </c>
      <c r="O206" s="314">
        <f t="shared" ref="O206" si="78">O12+O28+O44+O60+O76+O92+O108+O124+O140+O156</f>
        <v>1182586.6014796023</v>
      </c>
    </row>
    <row r="207" spans="1:16" s="313" customFormat="1" x14ac:dyDescent="0.3">
      <c r="B207" s="313" t="s">
        <v>53</v>
      </c>
      <c r="C207" s="314">
        <f t="shared" ref="C207:N207" si="79">C173+C189+C109</f>
        <v>0</v>
      </c>
      <c r="D207" s="314">
        <f t="shared" si="79"/>
        <v>0</v>
      </c>
      <c r="E207" s="314">
        <f t="shared" si="79"/>
        <v>0</v>
      </c>
      <c r="F207" s="314">
        <f t="shared" si="79"/>
        <v>0</v>
      </c>
      <c r="G207" s="314">
        <f t="shared" si="79"/>
        <v>3372034.128</v>
      </c>
      <c r="H207" s="314">
        <f t="shared" si="79"/>
        <v>0</v>
      </c>
      <c r="I207" s="314">
        <f t="shared" si="79"/>
        <v>25162.256000000001</v>
      </c>
      <c r="J207" s="314">
        <f t="shared" si="79"/>
        <v>0</v>
      </c>
      <c r="K207" s="314">
        <f t="shared" si="79"/>
        <v>0</v>
      </c>
      <c r="L207" s="314">
        <f t="shared" si="79"/>
        <v>67887.631999999998</v>
      </c>
      <c r="M207" s="314">
        <f t="shared" si="79"/>
        <v>0</v>
      </c>
      <c r="N207" s="314">
        <f t="shared" si="79"/>
        <v>436079.728</v>
      </c>
      <c r="O207" s="314">
        <f t="shared" ref="O207" si="80">O13+O29+O45+O61+O77+O93+O109+O125+O141+O157</f>
        <v>3901163.7440000004</v>
      </c>
    </row>
    <row r="208" spans="1:16" s="313" customFormat="1" x14ac:dyDescent="0.3">
      <c r="B208" s="313" t="s">
        <v>52</v>
      </c>
      <c r="C208" s="314">
        <f t="shared" ref="C208:N208" si="81">C174+C190+C110</f>
        <v>0</v>
      </c>
      <c r="D208" s="314">
        <f t="shared" si="81"/>
        <v>0</v>
      </c>
      <c r="E208" s="314">
        <f t="shared" si="81"/>
        <v>0</v>
      </c>
      <c r="F208" s="314">
        <f t="shared" si="81"/>
        <v>0</v>
      </c>
      <c r="G208" s="314">
        <f t="shared" si="81"/>
        <v>0</v>
      </c>
      <c r="H208" s="314">
        <f t="shared" si="81"/>
        <v>0</v>
      </c>
      <c r="I208" s="314">
        <f t="shared" si="81"/>
        <v>0</v>
      </c>
      <c r="J208" s="314">
        <f t="shared" si="81"/>
        <v>284710.636</v>
      </c>
      <c r="K208" s="314">
        <f t="shared" si="81"/>
        <v>852700.94800000009</v>
      </c>
      <c r="L208" s="314">
        <f t="shared" si="81"/>
        <v>0</v>
      </c>
      <c r="M208" s="314">
        <f t="shared" si="81"/>
        <v>264593.59999999998</v>
      </c>
      <c r="N208" s="314">
        <f t="shared" si="81"/>
        <v>55432.86</v>
      </c>
      <c r="O208" s="314">
        <f t="shared" ref="O208" si="82">O14+O30+O46+O62+O78+O94+O110+O126+O142+O158</f>
        <v>1457438.044</v>
      </c>
    </row>
    <row r="209" spans="2:15" s="313" customFormat="1" x14ac:dyDescent="0.3">
      <c r="B209" s="313" t="s">
        <v>51</v>
      </c>
      <c r="C209" s="314">
        <f t="shared" ref="C209:N209" si="83">C175+C191+C111</f>
        <v>0</v>
      </c>
      <c r="D209" s="314">
        <f t="shared" si="83"/>
        <v>0</v>
      </c>
      <c r="E209" s="314">
        <f t="shared" si="83"/>
        <v>54737.75</v>
      </c>
      <c r="F209" s="314">
        <f t="shared" si="83"/>
        <v>2951</v>
      </c>
      <c r="G209" s="314">
        <f t="shared" si="83"/>
        <v>1220</v>
      </c>
      <c r="H209" s="314">
        <f t="shared" si="83"/>
        <v>11527.546</v>
      </c>
      <c r="I209" s="314">
        <f t="shared" si="83"/>
        <v>52778.095999999998</v>
      </c>
      <c r="J209" s="314">
        <f t="shared" si="83"/>
        <v>0</v>
      </c>
      <c r="K209" s="314">
        <f t="shared" si="83"/>
        <v>108387.326</v>
      </c>
      <c r="L209" s="314">
        <f t="shared" si="83"/>
        <v>253075</v>
      </c>
      <c r="M209" s="314">
        <f t="shared" si="83"/>
        <v>164257.61199999999</v>
      </c>
      <c r="N209" s="314">
        <f t="shared" si="83"/>
        <v>366475.53399999999</v>
      </c>
      <c r="O209" s="314">
        <f t="shared" ref="O209" si="84">O15+O31+O47+O63+O79+O95+O111+O127+O143+O159</f>
        <v>1015409.8639999999</v>
      </c>
    </row>
    <row r="210" spans="2:15" s="313" customFormat="1" x14ac:dyDescent="0.3">
      <c r="B210" s="313" t="s">
        <v>50</v>
      </c>
      <c r="C210" s="314">
        <f t="shared" ref="C210:N210" si="85">C176+C192+C112</f>
        <v>0</v>
      </c>
      <c r="D210" s="314">
        <f t="shared" si="85"/>
        <v>0</v>
      </c>
      <c r="E210" s="314">
        <f t="shared" si="85"/>
        <v>0</v>
      </c>
      <c r="F210" s="314">
        <f t="shared" si="85"/>
        <v>0</v>
      </c>
      <c r="G210" s="314">
        <f t="shared" si="85"/>
        <v>0</v>
      </c>
      <c r="H210" s="314">
        <f t="shared" si="85"/>
        <v>0</v>
      </c>
      <c r="I210" s="314">
        <f t="shared" si="85"/>
        <v>21156</v>
      </c>
      <c r="J210" s="314">
        <f t="shared" si="85"/>
        <v>0</v>
      </c>
      <c r="K210" s="314">
        <f t="shared" si="85"/>
        <v>0</v>
      </c>
      <c r="L210" s="314">
        <f t="shared" si="85"/>
        <v>0</v>
      </c>
      <c r="M210" s="314">
        <f t="shared" si="85"/>
        <v>0</v>
      </c>
      <c r="N210" s="314">
        <f t="shared" si="85"/>
        <v>3567.963134765625</v>
      </c>
      <c r="O210" s="314">
        <f t="shared" ref="O210" si="86">O16+O32+O48+O64+O80+O96+O112+O128+O144+O160</f>
        <v>24723.963134765625</v>
      </c>
    </row>
    <row r="211" spans="2:15" s="313" customFormat="1" x14ac:dyDescent="0.3">
      <c r="B211" s="313" t="s">
        <v>43</v>
      </c>
      <c r="C211" s="314">
        <f t="shared" ref="C211:O211" si="87">C17+C33+C49+C65+C81+C97+C113+C129+C145+C161</f>
        <v>0</v>
      </c>
      <c r="D211" s="314">
        <f t="shared" si="87"/>
        <v>1374210.523465422</v>
      </c>
      <c r="E211" s="314">
        <f t="shared" si="87"/>
        <v>5071265.841465598</v>
      </c>
      <c r="F211" s="314">
        <f t="shared" si="87"/>
        <v>5443839.0982872071</v>
      </c>
      <c r="G211" s="314">
        <f t="shared" si="87"/>
        <v>11851501.852844879</v>
      </c>
      <c r="H211" s="314">
        <f t="shared" si="87"/>
        <v>5549423.8231174117</v>
      </c>
      <c r="I211" s="314">
        <f t="shared" si="87"/>
        <v>4259423.7500861511</v>
      </c>
      <c r="J211" s="314">
        <f t="shared" si="87"/>
        <v>5208158.5674182503</v>
      </c>
      <c r="K211" s="314">
        <f t="shared" si="87"/>
        <v>8032821.7098569283</v>
      </c>
      <c r="L211" s="314">
        <f t="shared" si="87"/>
        <v>9988107.0539808627</v>
      </c>
      <c r="M211" s="314">
        <f t="shared" si="87"/>
        <v>7708180.8404008383</v>
      </c>
      <c r="N211" s="314">
        <f t="shared" si="87"/>
        <v>37088317.372182935</v>
      </c>
      <c r="O211" s="314">
        <f t="shared" si="87"/>
        <v>101575250.43310648</v>
      </c>
    </row>
    <row r="212" spans="2:15" s="313" customFormat="1" x14ac:dyDescent="0.3">
      <c r="O212" s="315"/>
    </row>
    <row r="213" spans="2:15" s="313" customFormat="1" x14ac:dyDescent="0.3">
      <c r="N213" s="313" t="s">
        <v>182</v>
      </c>
      <c r="O213" s="316">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101575250.43310654</v>
      </c>
    </row>
    <row r="214" spans="2:15" s="313" customFormat="1" x14ac:dyDescent="0.3">
      <c r="N214" s="313" t="s">
        <v>182</v>
      </c>
      <c r="O214" s="317" t="str">
        <f>IF(ROUND(O194,0)=ROUND(O213,0),"ok","SUM ERROR")</f>
        <v>ok</v>
      </c>
    </row>
    <row r="216" spans="2:15" x14ac:dyDescent="0.3">
      <c r="B216" s="313" t="s">
        <v>190</v>
      </c>
      <c r="C216" s="328">
        <f t="shared" ref="C216:N216" si="88">C17+C33+C49+C65+C81+C97+C161</f>
        <v>0</v>
      </c>
      <c r="D216" s="328">
        <f t="shared" si="88"/>
        <v>1374210.523465422</v>
      </c>
      <c r="E216" s="328">
        <f t="shared" si="88"/>
        <v>4698564.2725540623</v>
      </c>
      <c r="F216" s="328">
        <f t="shared" si="88"/>
        <v>5273302.8344826214</v>
      </c>
      <c r="G216" s="328">
        <f t="shared" si="88"/>
        <v>11757137.069542069</v>
      </c>
      <c r="H216" s="328">
        <f t="shared" si="88"/>
        <v>5457546.8559272503</v>
      </c>
      <c r="I216" s="328">
        <f t="shared" si="88"/>
        <v>3741599.156691771</v>
      </c>
      <c r="J216" s="328">
        <f t="shared" si="88"/>
        <v>4567702.4761583544</v>
      </c>
      <c r="K216" s="328">
        <f t="shared" si="88"/>
        <v>7505284.8047301471</v>
      </c>
      <c r="L216" s="328">
        <f t="shared" si="88"/>
        <v>9809678.1364078298</v>
      </c>
      <c r="M216" s="328">
        <f t="shared" si="88"/>
        <v>7562046.7495378572</v>
      </c>
      <c r="N216" s="328">
        <f t="shared" si="88"/>
        <v>36481285.052011006</v>
      </c>
      <c r="O216" s="329">
        <f>O17+O33+O49+O65+O81+O97+O161</f>
        <v>98228357.931508392</v>
      </c>
    </row>
    <row r="217" spans="2:15" x14ac:dyDescent="0.3">
      <c r="B217" s="313" t="s">
        <v>191</v>
      </c>
      <c r="C217" s="328">
        <f t="shared" ref="C217:N217" si="89">C113</f>
        <v>0</v>
      </c>
      <c r="D217" s="328">
        <f t="shared" si="89"/>
        <v>0</v>
      </c>
      <c r="E217" s="328">
        <f t="shared" si="89"/>
        <v>0</v>
      </c>
      <c r="F217" s="328">
        <f t="shared" si="89"/>
        <v>0</v>
      </c>
      <c r="G217" s="328">
        <f t="shared" si="89"/>
        <v>0</v>
      </c>
      <c r="H217" s="328">
        <f t="shared" si="89"/>
        <v>0</v>
      </c>
      <c r="I217" s="328">
        <f t="shared" si="89"/>
        <v>186426.88172499993</v>
      </c>
      <c r="J217" s="328">
        <f t="shared" si="89"/>
        <v>596131.46528333321</v>
      </c>
      <c r="K217" s="328">
        <f t="shared" si="89"/>
        <v>0</v>
      </c>
      <c r="L217" s="328">
        <f t="shared" si="89"/>
        <v>0</v>
      </c>
      <c r="M217" s="328">
        <f t="shared" si="89"/>
        <v>0</v>
      </c>
      <c r="N217" s="328">
        <f t="shared" si="89"/>
        <v>143069.15867499998</v>
      </c>
      <c r="O217" s="329">
        <f>O113</f>
        <v>925627.50568333303</v>
      </c>
    </row>
    <row r="218" spans="2:15" x14ac:dyDescent="0.3">
      <c r="B218" s="313" t="s">
        <v>192</v>
      </c>
      <c r="C218" s="328">
        <f t="shared" ref="C218:N218" si="90">C129+C145</f>
        <v>0</v>
      </c>
      <c r="D218" s="328">
        <f t="shared" si="90"/>
        <v>0</v>
      </c>
      <c r="E218" s="328">
        <f t="shared" si="90"/>
        <v>372701.5689115352</v>
      </c>
      <c r="F218" s="328">
        <f t="shared" si="90"/>
        <v>170536.26380458608</v>
      </c>
      <c r="G218" s="328">
        <f t="shared" si="90"/>
        <v>94364.78330280933</v>
      </c>
      <c r="H218" s="328">
        <f t="shared" si="90"/>
        <v>91876.967190161158</v>
      </c>
      <c r="I218" s="328">
        <f t="shared" si="90"/>
        <v>331397.71166937996</v>
      </c>
      <c r="J218" s="328">
        <f t="shared" si="90"/>
        <v>44324.6259765625</v>
      </c>
      <c r="K218" s="328">
        <f t="shared" si="90"/>
        <v>527536.90512678109</v>
      </c>
      <c r="L218" s="328">
        <f t="shared" si="90"/>
        <v>178428.91757303229</v>
      </c>
      <c r="M218" s="328">
        <f t="shared" si="90"/>
        <v>146134.09086298119</v>
      </c>
      <c r="N218" s="328">
        <f t="shared" si="90"/>
        <v>463963.16149692656</v>
      </c>
      <c r="O218" s="329">
        <f>O129+O145</f>
        <v>2421264.9959147554</v>
      </c>
    </row>
    <row r="219" spans="2:15" x14ac:dyDescent="0.3">
      <c r="B219" s="313" t="s">
        <v>34</v>
      </c>
      <c r="C219" s="328">
        <f t="shared" ref="C219:N219" si="91">SUM(C216:C218)</f>
        <v>0</v>
      </c>
      <c r="D219" s="328">
        <f t="shared" si="91"/>
        <v>1374210.523465422</v>
      </c>
      <c r="E219" s="328">
        <f t="shared" si="91"/>
        <v>5071265.841465598</v>
      </c>
      <c r="F219" s="328">
        <f t="shared" si="91"/>
        <v>5443839.0982872071</v>
      </c>
      <c r="G219" s="328">
        <f t="shared" si="91"/>
        <v>11851501.852844879</v>
      </c>
      <c r="H219" s="328">
        <f t="shared" si="91"/>
        <v>5549423.8231174117</v>
      </c>
      <c r="I219" s="328">
        <f t="shared" si="91"/>
        <v>4259423.7500861511</v>
      </c>
      <c r="J219" s="328">
        <f t="shared" si="91"/>
        <v>5208158.5674182503</v>
      </c>
      <c r="K219" s="328">
        <f t="shared" si="91"/>
        <v>8032821.7098569283</v>
      </c>
      <c r="L219" s="328">
        <f t="shared" si="91"/>
        <v>9988107.0539808627</v>
      </c>
      <c r="M219" s="328">
        <f t="shared" si="91"/>
        <v>7708180.8404008383</v>
      </c>
      <c r="N219" s="328">
        <f t="shared" si="91"/>
        <v>37088317.372182935</v>
      </c>
      <c r="O219" s="329">
        <f>SUM(O216:O218)</f>
        <v>101575250.43310648</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CJ97"/>
  <sheetViews>
    <sheetView zoomScale="80" zoomScaleNormal="80" workbookViewId="0">
      <pane xSplit="2" topLeftCell="C1" activePane="topRight" state="frozen"/>
      <selection activeCell="J80" sqref="J80"/>
      <selection pane="topRight" activeCell="O39" sqref="O39"/>
    </sheetView>
  </sheetViews>
  <sheetFormatPr defaultRowHeight="14.4" x14ac:dyDescent="0.3"/>
  <cols>
    <col min="1" max="1" width="9" customWidth="1"/>
    <col min="2" max="2" width="29" bestFit="1" customWidth="1"/>
    <col min="3" max="3" width="12.5546875" bestFit="1" customWidth="1"/>
    <col min="4" max="4" width="14.33203125" bestFit="1" customWidth="1"/>
    <col min="5" max="5" width="15.33203125" bestFit="1" customWidth="1"/>
    <col min="6" max="6" width="12.5546875" bestFit="1" customWidth="1"/>
    <col min="7" max="7" width="13.5546875" bestFit="1" customWidth="1"/>
    <col min="8" max="8" width="14.6640625" bestFit="1" customWidth="1"/>
    <col min="9" max="16" width="14.33203125" bestFit="1" customWidth="1"/>
    <col min="17" max="33" width="14.33203125" customWidth="1"/>
    <col min="34" max="84" width="15.33203125" customWidth="1"/>
    <col min="85" max="86" width="15.33203125" bestFit="1" customWidth="1"/>
    <col min="87" max="87" width="10.5546875" bestFit="1" customWidth="1"/>
    <col min="88" max="88" width="16.6640625" bestFit="1" customWidth="1"/>
  </cols>
  <sheetData>
    <row r="1" spans="1:86" ht="15" thickBot="1" x14ac:dyDescent="0.35">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ht="15" thickBot="1" x14ac:dyDescent="0.35">
      <c r="A2" s="85"/>
      <c r="B2" s="182" t="s">
        <v>13</v>
      </c>
      <c r="C2" s="387">
        <v>0.82499999999999996</v>
      </c>
      <c r="D2" s="388">
        <f>C2</f>
        <v>0.82499999999999996</v>
      </c>
      <c r="E2" s="388">
        <f t="shared" ref="E2:BP2" si="0">D2</f>
        <v>0.82499999999999996</v>
      </c>
      <c r="F2" s="388">
        <f t="shared" si="0"/>
        <v>0.82499999999999996</v>
      </c>
      <c r="G2" s="388">
        <f t="shared" si="0"/>
        <v>0.82499999999999996</v>
      </c>
      <c r="H2" s="388">
        <f t="shared" si="0"/>
        <v>0.82499999999999996</v>
      </c>
      <c r="I2" s="388">
        <f t="shared" si="0"/>
        <v>0.82499999999999996</v>
      </c>
      <c r="J2" s="388">
        <f t="shared" si="0"/>
        <v>0.82499999999999996</v>
      </c>
      <c r="K2" s="388">
        <f t="shared" si="0"/>
        <v>0.82499999999999996</v>
      </c>
      <c r="L2" s="388">
        <f t="shared" si="0"/>
        <v>0.82499999999999996</v>
      </c>
      <c r="M2" s="388">
        <f t="shared" si="0"/>
        <v>0.82499999999999996</v>
      </c>
      <c r="N2" s="388">
        <f t="shared" si="0"/>
        <v>0.82499999999999996</v>
      </c>
      <c r="O2" s="388">
        <f t="shared" si="0"/>
        <v>0.82499999999999996</v>
      </c>
      <c r="P2" s="388">
        <f t="shared" si="0"/>
        <v>0.82499999999999996</v>
      </c>
      <c r="Q2" s="388">
        <f t="shared" si="0"/>
        <v>0.82499999999999996</v>
      </c>
      <c r="R2" s="388">
        <f t="shared" si="0"/>
        <v>0.82499999999999996</v>
      </c>
      <c r="S2" s="388">
        <f t="shared" si="0"/>
        <v>0.82499999999999996</v>
      </c>
      <c r="T2" s="388">
        <f t="shared" si="0"/>
        <v>0.82499999999999996</v>
      </c>
      <c r="U2" s="388">
        <f t="shared" si="0"/>
        <v>0.82499999999999996</v>
      </c>
      <c r="V2" s="388">
        <f t="shared" si="0"/>
        <v>0.82499999999999996</v>
      </c>
      <c r="W2" s="388">
        <f t="shared" si="0"/>
        <v>0.82499999999999996</v>
      </c>
      <c r="X2" s="388">
        <f t="shared" si="0"/>
        <v>0.82499999999999996</v>
      </c>
      <c r="Y2" s="388">
        <f t="shared" si="0"/>
        <v>0.82499999999999996</v>
      </c>
      <c r="Z2" s="388">
        <f t="shared" si="0"/>
        <v>0.82499999999999996</v>
      </c>
      <c r="AA2" s="388">
        <f t="shared" si="0"/>
        <v>0.82499999999999996</v>
      </c>
      <c r="AB2" s="388">
        <f t="shared" si="0"/>
        <v>0.82499999999999996</v>
      </c>
      <c r="AC2" s="388">
        <f t="shared" si="0"/>
        <v>0.82499999999999996</v>
      </c>
      <c r="AD2" s="388">
        <f t="shared" si="0"/>
        <v>0.82499999999999996</v>
      </c>
      <c r="AE2" s="388">
        <f t="shared" si="0"/>
        <v>0.82499999999999996</v>
      </c>
      <c r="AF2" s="388">
        <f t="shared" si="0"/>
        <v>0.82499999999999996</v>
      </c>
      <c r="AG2" s="388">
        <f t="shared" si="0"/>
        <v>0.82499999999999996</v>
      </c>
      <c r="AH2" s="388">
        <f t="shared" si="0"/>
        <v>0.82499999999999996</v>
      </c>
      <c r="AI2" s="388">
        <f t="shared" si="0"/>
        <v>0.82499999999999996</v>
      </c>
      <c r="AJ2" s="388">
        <f t="shared" si="0"/>
        <v>0.82499999999999996</v>
      </c>
      <c r="AK2" s="388">
        <f t="shared" si="0"/>
        <v>0.82499999999999996</v>
      </c>
      <c r="AL2" s="388">
        <f t="shared" si="0"/>
        <v>0.82499999999999996</v>
      </c>
      <c r="AM2" s="388">
        <f t="shared" si="0"/>
        <v>0.82499999999999996</v>
      </c>
      <c r="AN2" s="388">
        <f t="shared" si="0"/>
        <v>0.82499999999999996</v>
      </c>
      <c r="AO2" s="388">
        <f t="shared" si="0"/>
        <v>0.82499999999999996</v>
      </c>
      <c r="AP2" s="388">
        <f t="shared" si="0"/>
        <v>0.82499999999999996</v>
      </c>
      <c r="AQ2" s="388">
        <f t="shared" si="0"/>
        <v>0.82499999999999996</v>
      </c>
      <c r="AR2" s="388">
        <f t="shared" si="0"/>
        <v>0.82499999999999996</v>
      </c>
      <c r="AS2" s="388">
        <f t="shared" si="0"/>
        <v>0.82499999999999996</v>
      </c>
      <c r="AT2" s="388">
        <f t="shared" si="0"/>
        <v>0.82499999999999996</v>
      </c>
      <c r="AU2" s="388">
        <f t="shared" si="0"/>
        <v>0.82499999999999996</v>
      </c>
      <c r="AV2" s="388">
        <f t="shared" si="0"/>
        <v>0.82499999999999996</v>
      </c>
      <c r="AW2" s="388">
        <f t="shared" si="0"/>
        <v>0.82499999999999996</v>
      </c>
      <c r="AX2" s="388">
        <f t="shared" si="0"/>
        <v>0.82499999999999996</v>
      </c>
      <c r="AY2" s="388">
        <f t="shared" si="0"/>
        <v>0.82499999999999996</v>
      </c>
      <c r="AZ2" s="388">
        <f t="shared" si="0"/>
        <v>0.82499999999999996</v>
      </c>
      <c r="BA2" s="388">
        <f t="shared" si="0"/>
        <v>0.82499999999999996</v>
      </c>
      <c r="BB2" s="388">
        <f t="shared" si="0"/>
        <v>0.82499999999999996</v>
      </c>
      <c r="BC2" s="388">
        <f t="shared" si="0"/>
        <v>0.82499999999999996</v>
      </c>
      <c r="BD2" s="388">
        <f t="shared" si="0"/>
        <v>0.82499999999999996</v>
      </c>
      <c r="BE2" s="388">
        <f t="shared" si="0"/>
        <v>0.82499999999999996</v>
      </c>
      <c r="BF2" s="388">
        <f t="shared" si="0"/>
        <v>0.82499999999999996</v>
      </c>
      <c r="BG2" s="388">
        <f t="shared" si="0"/>
        <v>0.82499999999999996</v>
      </c>
      <c r="BH2" s="388">
        <f t="shared" si="0"/>
        <v>0.82499999999999996</v>
      </c>
      <c r="BI2" s="388">
        <f t="shared" si="0"/>
        <v>0.82499999999999996</v>
      </c>
      <c r="BJ2" s="388">
        <f t="shared" si="0"/>
        <v>0.82499999999999996</v>
      </c>
      <c r="BK2" s="388">
        <f t="shared" si="0"/>
        <v>0.82499999999999996</v>
      </c>
      <c r="BL2" s="388">
        <f t="shared" si="0"/>
        <v>0.82499999999999996</v>
      </c>
      <c r="BM2" s="388">
        <f t="shared" si="0"/>
        <v>0.82499999999999996</v>
      </c>
      <c r="BN2" s="388">
        <f t="shared" si="0"/>
        <v>0.82499999999999996</v>
      </c>
      <c r="BO2" s="388">
        <f t="shared" si="0"/>
        <v>0.82499999999999996</v>
      </c>
      <c r="BP2" s="388">
        <f t="shared" si="0"/>
        <v>0.82499999999999996</v>
      </c>
      <c r="BQ2" s="388">
        <f t="shared" ref="BQ2:CH2" si="1">BP2</f>
        <v>0.82499999999999996</v>
      </c>
      <c r="BR2" s="388">
        <f t="shared" si="1"/>
        <v>0.82499999999999996</v>
      </c>
      <c r="BS2" s="388">
        <f t="shared" si="1"/>
        <v>0.82499999999999996</v>
      </c>
      <c r="BT2" s="388">
        <f t="shared" si="1"/>
        <v>0.82499999999999996</v>
      </c>
      <c r="BU2" s="388">
        <f t="shared" si="1"/>
        <v>0.82499999999999996</v>
      </c>
      <c r="BV2" s="388">
        <f t="shared" si="1"/>
        <v>0.82499999999999996</v>
      </c>
      <c r="BW2" s="388">
        <f t="shared" si="1"/>
        <v>0.82499999999999996</v>
      </c>
      <c r="BX2" s="388">
        <f t="shared" si="1"/>
        <v>0.82499999999999996</v>
      </c>
      <c r="BY2" s="388">
        <f t="shared" si="1"/>
        <v>0.82499999999999996</v>
      </c>
      <c r="BZ2" s="388">
        <f t="shared" si="1"/>
        <v>0.82499999999999996</v>
      </c>
      <c r="CA2" s="388">
        <f t="shared" si="1"/>
        <v>0.82499999999999996</v>
      </c>
      <c r="CB2" s="388">
        <f t="shared" si="1"/>
        <v>0.82499999999999996</v>
      </c>
      <c r="CC2" s="388">
        <f t="shared" si="1"/>
        <v>0.82499999999999996</v>
      </c>
      <c r="CD2" s="388">
        <f t="shared" si="1"/>
        <v>0.82499999999999996</v>
      </c>
      <c r="CE2" s="388">
        <f t="shared" si="1"/>
        <v>0.82499999999999996</v>
      </c>
      <c r="CF2" s="388">
        <f t="shared" si="1"/>
        <v>0.82499999999999996</v>
      </c>
      <c r="CG2" s="388">
        <f t="shared" si="1"/>
        <v>0.82499999999999996</v>
      </c>
      <c r="CH2" s="389">
        <f t="shared" si="1"/>
        <v>0.82499999999999996</v>
      </c>
    </row>
    <row r="3" spans="1:86" s="7" customFormat="1" ht="16.5" customHeight="1" thickBot="1" x14ac:dyDescent="0.5">
      <c r="B3" s="84"/>
      <c r="C3" s="322"/>
      <c r="D3" s="322"/>
      <c r="E3" s="322"/>
      <c r="F3" s="322"/>
      <c r="G3" s="322"/>
      <c r="H3" s="322"/>
      <c r="I3" s="322"/>
      <c r="J3" s="322"/>
      <c r="K3" s="322"/>
      <c r="L3" s="322"/>
      <c r="M3" s="322"/>
      <c r="N3" s="322"/>
      <c r="O3" s="322"/>
      <c r="CH3" s="32"/>
    </row>
    <row r="4" spans="1:86" ht="15.75" customHeight="1" thickBot="1" x14ac:dyDescent="0.35">
      <c r="A4" s="544" t="s">
        <v>14</v>
      </c>
      <c r="B4" s="187" t="s">
        <v>10</v>
      </c>
      <c r="C4" s="174">
        <f>'YTD PROGRAM SUMMARY'!C5</f>
        <v>44927</v>
      </c>
      <c r="D4" s="174">
        <f>'YTD PROGRAM SUMMARY'!D5</f>
        <v>44958</v>
      </c>
      <c r="E4" s="174">
        <f>'YTD PROGRAM SUMMARY'!E5</f>
        <v>44986</v>
      </c>
      <c r="F4" s="174">
        <f>'YTD PROGRAM SUMMARY'!F5</f>
        <v>45017</v>
      </c>
      <c r="G4" s="174">
        <f>'YTD PROGRAM SUMMARY'!G5</f>
        <v>45047</v>
      </c>
      <c r="H4" s="174">
        <f>'YTD PROGRAM SUMMARY'!H5</f>
        <v>45078</v>
      </c>
      <c r="I4" s="174">
        <f>'YTD PROGRAM SUMMARY'!I5</f>
        <v>45108</v>
      </c>
      <c r="J4" s="174">
        <f>'YTD PROGRAM SUMMARY'!J5</f>
        <v>45139</v>
      </c>
      <c r="K4" s="174">
        <f>'YTD PROGRAM SUMMARY'!K5</f>
        <v>45170</v>
      </c>
      <c r="L4" s="174">
        <f>'YTD PROGRAM SUMMARY'!L5</f>
        <v>45200</v>
      </c>
      <c r="M4" s="174">
        <f>'YTD PROGRAM SUMMARY'!M5</f>
        <v>45231</v>
      </c>
      <c r="N4" s="174">
        <f>'YTD PROGRAM SUMMARY'!N5</f>
        <v>45261</v>
      </c>
      <c r="O4" s="174">
        <f>'YTD PROGRAM SUMMARY'!O5</f>
        <v>45292</v>
      </c>
      <c r="P4" s="174">
        <f>'YTD PROGRAM SUMMARY'!P5</f>
        <v>45323</v>
      </c>
      <c r="Q4" s="174">
        <f>'YTD PROGRAM SUMMARY'!Q5</f>
        <v>45352</v>
      </c>
      <c r="R4" s="174">
        <f>'YTD PROGRAM SUMMARY'!R5</f>
        <v>45383</v>
      </c>
      <c r="S4" s="174">
        <f>'YTD PROGRAM SUMMARY'!S5</f>
        <v>45413</v>
      </c>
      <c r="T4" s="174">
        <f>'YTD PROGRAM SUMMARY'!T5</f>
        <v>45444</v>
      </c>
      <c r="U4" s="174">
        <f>'YTD PROGRAM SUMMARY'!U5</f>
        <v>45474</v>
      </c>
      <c r="V4" s="174">
        <f>'YTD PROGRAM SUMMARY'!V5</f>
        <v>45505</v>
      </c>
      <c r="W4" s="174">
        <f>'YTD PROGRAM SUMMARY'!W5</f>
        <v>45536</v>
      </c>
      <c r="X4" s="174">
        <f>'YTD PROGRAM SUMMARY'!X5</f>
        <v>45566</v>
      </c>
      <c r="Y4" s="174">
        <f>'YTD PROGRAM SUMMARY'!Y5</f>
        <v>45597</v>
      </c>
      <c r="Z4" s="174">
        <f>'YTD PROGRAM SUMMARY'!Z5</f>
        <v>45627</v>
      </c>
      <c r="AA4" s="174">
        <f>'YTD PROGRAM SUMMARY'!AA5</f>
        <v>45658</v>
      </c>
      <c r="AB4" s="174">
        <f>'YTD PROGRAM SUMMARY'!AB5</f>
        <v>45689</v>
      </c>
      <c r="AC4" s="174">
        <f>'YTD PROGRAM SUMMARY'!AC5</f>
        <v>45717</v>
      </c>
      <c r="AD4" s="174">
        <f>'YTD PROGRAM SUMMARY'!AD5</f>
        <v>45748</v>
      </c>
      <c r="AE4" s="174">
        <f>'YTD PROGRAM SUMMARY'!AE5</f>
        <v>45778</v>
      </c>
      <c r="AF4" s="174">
        <f>'YTD PROGRAM SUMMARY'!AF5</f>
        <v>45809</v>
      </c>
      <c r="AG4" s="174">
        <f>'YTD PROGRAM SUMMARY'!AG5</f>
        <v>45839</v>
      </c>
      <c r="AH4" s="174">
        <f>'YTD PROGRAM SUMMARY'!AH5</f>
        <v>45870</v>
      </c>
      <c r="AI4" s="174">
        <f>'YTD PROGRAM SUMMARY'!AI5</f>
        <v>45901</v>
      </c>
      <c r="AJ4" s="174">
        <f>'YTD PROGRAM SUMMARY'!AJ5</f>
        <v>45931</v>
      </c>
      <c r="AK4" s="174">
        <f>'YTD PROGRAM SUMMARY'!AK5</f>
        <v>45962</v>
      </c>
      <c r="AL4" s="174">
        <f>'YTD PROGRAM SUMMARY'!AL5</f>
        <v>45992</v>
      </c>
      <c r="AM4" s="174">
        <f>'YTD PROGRAM SUMMARY'!AM5</f>
        <v>46023</v>
      </c>
      <c r="AN4" s="174">
        <f>'YTD PROGRAM SUMMARY'!AN5</f>
        <v>46054</v>
      </c>
      <c r="AO4" s="174">
        <f>'YTD PROGRAM SUMMARY'!AO5</f>
        <v>46082</v>
      </c>
      <c r="AP4" s="174">
        <f>'YTD PROGRAM SUMMARY'!AP5</f>
        <v>46113</v>
      </c>
      <c r="AQ4" s="174">
        <f>'YTD PROGRAM SUMMARY'!AQ5</f>
        <v>46143</v>
      </c>
      <c r="AR4" s="174">
        <f>'YTD PROGRAM SUMMARY'!AR5</f>
        <v>46174</v>
      </c>
      <c r="AS4" s="174">
        <f>'YTD PROGRAM SUMMARY'!AS5</f>
        <v>46204</v>
      </c>
      <c r="AT4" s="174">
        <f>'YTD PROGRAM SUMMARY'!AT5</f>
        <v>46235</v>
      </c>
      <c r="AU4" s="174">
        <f>'YTD PROGRAM SUMMARY'!AU5</f>
        <v>46266</v>
      </c>
      <c r="AV4" s="174">
        <f>'YTD PROGRAM SUMMARY'!AV5</f>
        <v>46296</v>
      </c>
      <c r="AW4" s="174">
        <f>'YTD PROGRAM SUMMARY'!AW5</f>
        <v>46327</v>
      </c>
      <c r="AX4" s="174">
        <f>'YTD PROGRAM SUMMARY'!AX5</f>
        <v>46357</v>
      </c>
      <c r="AY4" s="174">
        <f>'YTD PROGRAM SUMMARY'!AY5</f>
        <v>46388</v>
      </c>
      <c r="AZ4" s="174">
        <f>'YTD PROGRAM SUMMARY'!AZ5</f>
        <v>46419</v>
      </c>
      <c r="BA4" s="174">
        <f>'YTD PROGRAM SUMMARY'!BA5</f>
        <v>46447</v>
      </c>
      <c r="BB4" s="174">
        <f>'YTD PROGRAM SUMMARY'!BB5</f>
        <v>46478</v>
      </c>
      <c r="BC4" s="174">
        <f>'YTD PROGRAM SUMMARY'!BC5</f>
        <v>46508</v>
      </c>
      <c r="BD4" s="174">
        <f>'YTD PROGRAM SUMMARY'!BD5</f>
        <v>46539</v>
      </c>
      <c r="BE4" s="174">
        <f>'YTD PROGRAM SUMMARY'!BE5</f>
        <v>46569</v>
      </c>
      <c r="BF4" s="174">
        <f>'YTD PROGRAM SUMMARY'!BF5</f>
        <v>46600</v>
      </c>
      <c r="BG4" s="174">
        <f>'YTD PROGRAM SUMMARY'!BG5</f>
        <v>46631</v>
      </c>
      <c r="BH4" s="174">
        <f>'YTD PROGRAM SUMMARY'!BH5</f>
        <v>46661</v>
      </c>
      <c r="BI4" s="174">
        <f>'YTD PROGRAM SUMMARY'!BI5</f>
        <v>46692</v>
      </c>
      <c r="BJ4" s="174">
        <f>'YTD PROGRAM SUMMARY'!BJ5</f>
        <v>46722</v>
      </c>
      <c r="BK4" s="174">
        <f>'YTD PROGRAM SUMMARY'!BK5</f>
        <v>46753</v>
      </c>
      <c r="BL4" s="174">
        <f>'YTD PROGRAM SUMMARY'!BL5</f>
        <v>46784</v>
      </c>
      <c r="BM4" s="174">
        <f>'YTD PROGRAM SUMMARY'!BM5</f>
        <v>46813</v>
      </c>
      <c r="BN4" s="174">
        <f>'YTD PROGRAM SUMMARY'!BN5</f>
        <v>46844</v>
      </c>
      <c r="BO4" s="174">
        <f>'YTD PROGRAM SUMMARY'!BO5</f>
        <v>46874</v>
      </c>
      <c r="BP4" s="174">
        <f>'YTD PROGRAM SUMMARY'!BP5</f>
        <v>46905</v>
      </c>
      <c r="BQ4" s="174">
        <f>'YTD PROGRAM SUMMARY'!BQ5</f>
        <v>46935</v>
      </c>
      <c r="BR4" s="174">
        <f>'YTD PROGRAM SUMMARY'!BR5</f>
        <v>46966</v>
      </c>
      <c r="BS4" s="174">
        <f>'YTD PROGRAM SUMMARY'!BS5</f>
        <v>46997</v>
      </c>
      <c r="BT4" s="174">
        <f>'YTD PROGRAM SUMMARY'!BT5</f>
        <v>47027</v>
      </c>
      <c r="BU4" s="174">
        <f>'YTD PROGRAM SUMMARY'!BU5</f>
        <v>47058</v>
      </c>
      <c r="BV4" s="174">
        <f>'YTD PROGRAM SUMMARY'!BV5</f>
        <v>47088</v>
      </c>
      <c r="BW4" s="174">
        <f>'YTD PROGRAM SUMMARY'!BW5</f>
        <v>47119</v>
      </c>
      <c r="BX4" s="174">
        <f>'YTD PROGRAM SUMMARY'!BX5</f>
        <v>47150</v>
      </c>
      <c r="BY4" s="174">
        <f>'YTD PROGRAM SUMMARY'!BY5</f>
        <v>47178</v>
      </c>
      <c r="BZ4" s="174">
        <f>'YTD PROGRAM SUMMARY'!BZ5</f>
        <v>47209</v>
      </c>
      <c r="CA4" s="174">
        <f>'YTD PROGRAM SUMMARY'!CA5</f>
        <v>47239</v>
      </c>
      <c r="CB4" s="174">
        <f>'YTD PROGRAM SUMMARY'!CB5</f>
        <v>47270</v>
      </c>
      <c r="CC4" s="174">
        <f>'YTD PROGRAM SUMMARY'!CC5</f>
        <v>47300</v>
      </c>
      <c r="CD4" s="174">
        <f>'YTD PROGRAM SUMMARY'!CD5</f>
        <v>47331</v>
      </c>
      <c r="CE4" s="174">
        <f>'YTD PROGRAM SUMMARY'!CE5</f>
        <v>47362</v>
      </c>
      <c r="CF4" s="174">
        <f>'YTD PROGRAM SUMMARY'!CF5</f>
        <v>47392</v>
      </c>
      <c r="CG4" s="174">
        <f>'YTD PROGRAM SUMMARY'!CG5</f>
        <v>47423</v>
      </c>
      <c r="CH4" s="174">
        <f>'YTD PROGRAM SUMMARY'!CH5</f>
        <v>47453</v>
      </c>
    </row>
    <row r="5" spans="1:86" ht="15" customHeight="1" x14ac:dyDescent="0.3">
      <c r="A5" s="545"/>
      <c r="B5" s="112" t="s">
        <v>0</v>
      </c>
      <c r="C5" s="149">
        <f>'RES kWh ENTRY'!C144</f>
        <v>10677.743286104556</v>
      </c>
      <c r="D5" s="149">
        <f>'RES kWh ENTRY'!D144</f>
        <v>10839.707906082267</v>
      </c>
      <c r="E5" s="323">
        <f>'RES kWh ENTRY'!E144</f>
        <v>3305.2996274234174</v>
      </c>
      <c r="F5" s="149">
        <f>'RES kWh ENTRY'!F144</f>
        <v>8237.4568673499234</v>
      </c>
      <c r="G5" s="149">
        <f>'RES kWh ENTRY'!G144</f>
        <v>6286.6700148914151</v>
      </c>
      <c r="H5" s="149">
        <f>'RES kWh ENTRY'!H144</f>
        <v>1950.7868524585085</v>
      </c>
      <c r="I5" s="149">
        <f>'RES kWh ENTRY'!I144</f>
        <v>13710.698075989794</v>
      </c>
      <c r="J5" s="149">
        <f>'RES kWh ENTRY'!J144</f>
        <v>7424.0280610983791</v>
      </c>
      <c r="K5" s="149">
        <f>'RES kWh ENTRY'!K144</f>
        <v>8995.6955648212333</v>
      </c>
      <c r="L5" s="149">
        <f>'RES kWh ENTRY'!L144</f>
        <v>10188.243719808432</v>
      </c>
      <c r="M5" s="149">
        <f>'RES kWh ENTRY'!M144</f>
        <v>8020.3021385919783</v>
      </c>
      <c r="N5" s="149">
        <f>'RES kWh ENTRY'!N144</f>
        <v>9430.0050223371218</v>
      </c>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5"/>
    </row>
    <row r="6" spans="1:86" x14ac:dyDescent="0.3">
      <c r="A6" s="545"/>
      <c r="B6" s="188" t="s">
        <v>1</v>
      </c>
      <c r="C6" s="3">
        <f>'RES kWh ENTRY'!C145</f>
        <v>20896.030731201172</v>
      </c>
      <c r="D6" s="3">
        <f>'RES kWh ENTRY'!D145</f>
        <v>1081664.6942018312</v>
      </c>
      <c r="E6" s="3">
        <f>'RES kWh ENTRY'!E145</f>
        <v>1804276.5533118439</v>
      </c>
      <c r="F6" s="3">
        <f>'RES kWh ENTRY'!F145</f>
        <v>1357181.2298499567</v>
      </c>
      <c r="G6" s="3">
        <f>'RES kWh ENTRY'!G145</f>
        <v>1621852.4801178768</v>
      </c>
      <c r="H6" s="3">
        <f>'RES kWh ENTRY'!H145</f>
        <v>1425865.661161582</v>
      </c>
      <c r="I6" s="3">
        <f>'RES kWh ENTRY'!I145</f>
        <v>2923727.3537653233</v>
      </c>
      <c r="J6" s="3">
        <f>'RES kWh ENTRY'!J145</f>
        <v>2158216.4742788668</v>
      </c>
      <c r="K6" s="3">
        <f>'RES kWh ENTRY'!K145</f>
        <v>2479619.2868838646</v>
      </c>
      <c r="L6" s="3">
        <f>'RES kWh ENTRY'!L145</f>
        <v>2025040.1062476705</v>
      </c>
      <c r="M6" s="3">
        <f>'RES kWh ENTRY'!M145</f>
        <v>1494157.5722407624</v>
      </c>
      <c r="N6" s="3">
        <f>'RES kWh ENTRY'!N145</f>
        <v>4464879.6373636397</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6" x14ac:dyDescent="0.3">
      <c r="A7" s="545"/>
      <c r="B7" s="109"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6" x14ac:dyDescent="0.3">
      <c r="A8" s="545"/>
      <c r="B8" s="109" t="s">
        <v>9</v>
      </c>
      <c r="C8" s="3">
        <f>'RES kWh ENTRY'!C147</f>
        <v>31785.249267578129</v>
      </c>
      <c r="D8" s="3">
        <f>'RES kWh ENTRY'!D147</f>
        <v>662884.21816997975</v>
      </c>
      <c r="E8" s="3">
        <f>'RES kWh ENTRY'!E147</f>
        <v>1672509.1122269498</v>
      </c>
      <c r="F8" s="3">
        <f>'RES kWh ENTRY'!F147</f>
        <v>782298.45473117591</v>
      </c>
      <c r="G8" s="3">
        <f>'RES kWh ENTRY'!G147</f>
        <v>932907.63053307636</v>
      </c>
      <c r="H8" s="3">
        <f>'RES kWh ENTRY'!H147</f>
        <v>747169.26598815748</v>
      </c>
      <c r="I8" s="3">
        <f>'RES kWh ENTRY'!I147</f>
        <v>1628115.0495898898</v>
      </c>
      <c r="J8" s="3">
        <f>'RES kWh ENTRY'!J147</f>
        <v>1466554.2607763461</v>
      </c>
      <c r="K8" s="3">
        <f>'RES kWh ENTRY'!K147</f>
        <v>1200960.0862295735</v>
      </c>
      <c r="L8" s="3">
        <f>'RES kWh ENTRY'!L147</f>
        <v>1042105.2727804095</v>
      </c>
      <c r="M8" s="3">
        <f>'RES kWh ENTRY'!M147</f>
        <v>1157961.2513052686</v>
      </c>
      <c r="N8" s="3">
        <f>'RES kWh ENTRY'!N147</f>
        <v>3635844.1576598659</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6" x14ac:dyDescent="0.3">
      <c r="A9" s="545"/>
      <c r="B9" s="188" t="s">
        <v>3</v>
      </c>
      <c r="C9" s="3">
        <f>'RES kWh ENTRY'!C148</f>
        <v>-450618.14937691618</v>
      </c>
      <c r="D9" s="3">
        <f>'RES kWh ENTRY'!D148</f>
        <v>87060.149657514674</v>
      </c>
      <c r="E9" s="3">
        <f>'RES kWh ENTRY'!E148</f>
        <v>53891.525487886742</v>
      </c>
      <c r="F9" s="3">
        <f>'RES kWh ENTRY'!F148</f>
        <v>33222.909828161173</v>
      </c>
      <c r="G9" s="3">
        <f>'RES kWh ENTRY'!G148</f>
        <v>36407.41817320259</v>
      </c>
      <c r="H9" s="3">
        <f>'RES kWh ENTRY'!H148</f>
        <v>32681.978793767252</v>
      </c>
      <c r="I9" s="3">
        <f>'RES kWh ENTRY'!I148</f>
        <v>70955.352324167907</v>
      </c>
      <c r="J9" s="3">
        <f>'RES kWh ENTRY'!J148</f>
        <v>60002.719753687546</v>
      </c>
      <c r="K9" s="3">
        <f>'RES kWh ENTRY'!K148</f>
        <v>278135.77596345847</v>
      </c>
      <c r="L9" s="3">
        <f>'RES kWh ENTRY'!L148</f>
        <v>58429.944833623063</v>
      </c>
      <c r="M9" s="3">
        <f>'RES kWh ENTRY'!M148</f>
        <v>55718.082290209808</v>
      </c>
      <c r="N9" s="3">
        <f>'RES kWh ENTRY'!N148</f>
        <v>264626.681182798</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6" x14ac:dyDescent="0.3">
      <c r="A10" s="545"/>
      <c r="B10" s="109" t="s">
        <v>4</v>
      </c>
      <c r="C10" s="3">
        <f>'RES kWh ENTRY'!C149</f>
        <v>4558.5251002035293</v>
      </c>
      <c r="D10" s="3">
        <f>'RES kWh ENTRY'!D149</f>
        <v>6612.734313098541</v>
      </c>
      <c r="E10" s="3">
        <f>'RES kWh ENTRY'!E149</f>
        <v>4689.9587123321453</v>
      </c>
      <c r="F10" s="3">
        <f>'RES kWh ENTRY'!F149</f>
        <v>7492.8607630094548</v>
      </c>
      <c r="G10" s="3">
        <f>'RES kWh ENTRY'!G149</f>
        <v>6420.5175049770705</v>
      </c>
      <c r="H10" s="3">
        <f>'RES kWh ENTRY'!H149</f>
        <v>4733.2749320727244</v>
      </c>
      <c r="I10" s="3">
        <f>'RES kWh ENTRY'!I149</f>
        <v>12625.676376795676</v>
      </c>
      <c r="J10" s="3">
        <f>'RES kWh ENTRY'!J149</f>
        <v>7318.895917747268</v>
      </c>
      <c r="K10" s="3">
        <f>'RES kWh ENTRY'!K149</f>
        <v>7178.1175847202994</v>
      </c>
      <c r="L10" s="3">
        <f>'RES kWh ENTRY'!L149</f>
        <v>11304.87546915709</v>
      </c>
      <c r="M10" s="3">
        <f>'RES kWh ENTRY'!M149</f>
        <v>6687.8395879549425</v>
      </c>
      <c r="N10" s="3">
        <f>'RES kWh ENTRY'!N149</f>
        <v>11949.437392221764</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6" x14ac:dyDescent="0.3">
      <c r="A11" s="545"/>
      <c r="B11" s="109" t="s">
        <v>5</v>
      </c>
      <c r="C11" s="3">
        <f>'RES kWh ENTRY'!C150</f>
        <v>3411.6248474121212</v>
      </c>
      <c r="D11" s="3">
        <f>'RES kWh ENTRY'!D150</f>
        <v>7657.0253399658359</v>
      </c>
      <c r="E11" s="3">
        <f>'RES kWh ENTRY'!E150</f>
        <v>25872.651237792987</v>
      </c>
      <c r="F11" s="3">
        <f>'RES kWh ENTRY'!F150</f>
        <v>5422.6255841064631</v>
      </c>
      <c r="G11" s="3">
        <f>'RES kWh ENTRY'!G150</f>
        <v>5455.5781604004151</v>
      </c>
      <c r="H11" s="3">
        <f>'RES kWh ENTRY'!H150</f>
        <v>7399.3261987304841</v>
      </c>
      <c r="I11" s="3">
        <f>'RES kWh ENTRY'!I150</f>
        <v>12213.085954589875</v>
      </c>
      <c r="J11" s="3">
        <f>'RES kWh ENTRY'!J150</f>
        <v>10229.321107177762</v>
      </c>
      <c r="K11" s="3">
        <f>'RES kWh ENTRY'!K150</f>
        <v>6642.0312902832202</v>
      </c>
      <c r="L11" s="3">
        <f>'RES kWh ENTRY'!L150</f>
        <v>5903.0707366943689</v>
      </c>
      <c r="M11" s="3">
        <f>'RES kWh ENTRY'!M150</f>
        <v>15772.011726074237</v>
      </c>
      <c r="N11" s="3">
        <f>'RES kWh ENTRY'!N150</f>
        <v>19241.801666259787</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6" x14ac:dyDescent="0.3">
      <c r="A12" s="545"/>
      <c r="B12" s="109"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6" x14ac:dyDescent="0.3">
      <c r="A13" s="545"/>
      <c r="B13" s="109"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6" x14ac:dyDescent="0.3">
      <c r="A14" s="545"/>
      <c r="B14" s="109" t="s">
        <v>8</v>
      </c>
      <c r="C14" s="3">
        <f>'RES kWh ENTRY'!C153</f>
        <v>23556.117538988863</v>
      </c>
      <c r="D14" s="3">
        <f>'RES kWh ENTRY'!D153</f>
        <v>32962.0305321345</v>
      </c>
      <c r="E14" s="3">
        <f>'RES kWh ENTRY'!E153</f>
        <v>37538.278138936825</v>
      </c>
      <c r="F14" s="3">
        <f>'RES kWh ENTRY'!F153</f>
        <v>46175.621803880793</v>
      </c>
      <c r="G14" s="3">
        <f>'RES kWh ENTRY'!G153</f>
        <v>28140.938365112597</v>
      </c>
      <c r="H14" s="3">
        <f>'RES kWh ENTRY'!H153</f>
        <v>12740.919669001805</v>
      </c>
      <c r="I14" s="3">
        <f>'RES kWh ENTRY'!I153</f>
        <v>42203.868645446229</v>
      </c>
      <c r="J14" s="3">
        <f>'RES kWh ENTRY'!J153</f>
        <v>38984.950154311024</v>
      </c>
      <c r="K14" s="3">
        <f>'RES kWh ENTRY'!K153</f>
        <v>39118.305080673766</v>
      </c>
      <c r="L14" s="3">
        <f>'RES kWh ENTRY'!L153</f>
        <v>24952.283578206323</v>
      </c>
      <c r="M14" s="3">
        <f>'RES kWh ENTRY'!M153</f>
        <v>48965.672985755969</v>
      </c>
      <c r="N14" s="3">
        <f>'RES kWh ENTRY'!N153</f>
        <v>201603.23751774913</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6" ht="15" thickBot="1" x14ac:dyDescent="0.35">
      <c r="A15" s="545"/>
      <c r="B15" s="189" t="s">
        <v>42</v>
      </c>
      <c r="C15" s="183">
        <f>'RES kWh ENTRY'!C154</f>
        <v>0</v>
      </c>
      <c r="D15" s="183">
        <f>'RES kWh ENTRY'!D154</f>
        <v>0</v>
      </c>
      <c r="E15" s="183">
        <f>'RES kWh ENTRY'!E154</f>
        <v>0</v>
      </c>
      <c r="F15" s="183">
        <f>'RES kWh ENTRY'!F154</f>
        <v>0</v>
      </c>
      <c r="G15" s="183">
        <f>'RES kWh ENTRY'!G154</f>
        <v>0</v>
      </c>
      <c r="H15" s="183">
        <f>'RES kWh ENTRY'!H154</f>
        <v>0</v>
      </c>
      <c r="I15" s="183">
        <f>'RES kWh ENTRY'!I154</f>
        <v>0</v>
      </c>
      <c r="J15" s="183">
        <f>'RES kWh ENTRY'!J154</f>
        <v>0</v>
      </c>
      <c r="K15" s="183">
        <f>'RES kWh ENTRY'!K154</f>
        <v>0</v>
      </c>
      <c r="L15" s="183">
        <f>'RES kWh ENTRY'!L154</f>
        <v>0</v>
      </c>
      <c r="M15" s="183">
        <f>'RES kWh ENTRY'!M154</f>
        <v>0</v>
      </c>
      <c r="N15" s="183">
        <f>'RES kWh ENTRY'!N154</f>
        <v>0</v>
      </c>
      <c r="O15" s="184"/>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5"/>
    </row>
    <row r="16" spans="1:86" ht="15" thickBot="1" x14ac:dyDescent="0.35">
      <c r="A16" s="546"/>
      <c r="B16" s="190" t="s">
        <v>25</v>
      </c>
      <c r="C16" s="154">
        <f>SUM(C5:C15)</f>
        <v>-355732.85860542778</v>
      </c>
      <c r="D16" s="154">
        <f t="shared" ref="D16:BO16" si="2">SUM(D5:D15)</f>
        <v>1889680.5601206068</v>
      </c>
      <c r="E16" s="154">
        <f t="shared" si="2"/>
        <v>3602083.3787431656</v>
      </c>
      <c r="F16" s="154">
        <f t="shared" si="2"/>
        <v>2240031.159427641</v>
      </c>
      <c r="G16" s="154">
        <f t="shared" si="2"/>
        <v>2637471.2328695375</v>
      </c>
      <c r="H16" s="154">
        <f t="shared" si="2"/>
        <v>2232541.2135957703</v>
      </c>
      <c r="I16" s="154">
        <f t="shared" si="2"/>
        <v>4703551.0847322028</v>
      </c>
      <c r="J16" s="154">
        <f t="shared" si="2"/>
        <v>3748730.6500492347</v>
      </c>
      <c r="K16" s="154">
        <f t="shared" si="2"/>
        <v>4020649.2985973954</v>
      </c>
      <c r="L16" s="154">
        <f t="shared" si="2"/>
        <v>3177923.7973655695</v>
      </c>
      <c r="M16" s="154">
        <f t="shared" si="2"/>
        <v>2787282.7322746175</v>
      </c>
      <c r="N16" s="154">
        <f t="shared" si="2"/>
        <v>8607574.9578048717</v>
      </c>
      <c r="O16" s="237">
        <f t="shared" si="2"/>
        <v>0</v>
      </c>
      <c r="P16" s="237">
        <f t="shared" si="2"/>
        <v>0</v>
      </c>
      <c r="Q16" s="237">
        <f t="shared" si="2"/>
        <v>0</v>
      </c>
      <c r="R16" s="237">
        <f t="shared" si="2"/>
        <v>0</v>
      </c>
      <c r="S16" s="237">
        <f t="shared" si="2"/>
        <v>0</v>
      </c>
      <c r="T16" s="237">
        <f t="shared" si="2"/>
        <v>0</v>
      </c>
      <c r="U16" s="237">
        <f t="shared" si="2"/>
        <v>0</v>
      </c>
      <c r="V16" s="237">
        <f t="shared" si="2"/>
        <v>0</v>
      </c>
      <c r="W16" s="237">
        <f t="shared" si="2"/>
        <v>0</v>
      </c>
      <c r="X16" s="237">
        <f t="shared" si="2"/>
        <v>0</v>
      </c>
      <c r="Y16" s="237">
        <f t="shared" si="2"/>
        <v>0</v>
      </c>
      <c r="Z16" s="237">
        <f t="shared" si="2"/>
        <v>0</v>
      </c>
      <c r="AA16" s="237">
        <f t="shared" si="2"/>
        <v>0</v>
      </c>
      <c r="AB16" s="237">
        <f t="shared" si="2"/>
        <v>0</v>
      </c>
      <c r="AC16" s="237">
        <f t="shared" si="2"/>
        <v>0</v>
      </c>
      <c r="AD16" s="237">
        <f t="shared" si="2"/>
        <v>0</v>
      </c>
      <c r="AE16" s="237">
        <f t="shared" si="2"/>
        <v>0</v>
      </c>
      <c r="AF16" s="237">
        <f t="shared" si="2"/>
        <v>0</v>
      </c>
      <c r="AG16" s="237">
        <f t="shared" si="2"/>
        <v>0</v>
      </c>
      <c r="AH16" s="237">
        <f t="shared" si="2"/>
        <v>0</v>
      </c>
      <c r="AI16" s="237">
        <f t="shared" si="2"/>
        <v>0</v>
      </c>
      <c r="AJ16" s="237">
        <f t="shared" si="2"/>
        <v>0</v>
      </c>
      <c r="AK16" s="237">
        <f t="shared" si="2"/>
        <v>0</v>
      </c>
      <c r="AL16" s="237">
        <f t="shared" si="2"/>
        <v>0</v>
      </c>
      <c r="AM16" s="237">
        <f t="shared" si="2"/>
        <v>0</v>
      </c>
      <c r="AN16" s="237">
        <f t="shared" si="2"/>
        <v>0</v>
      </c>
      <c r="AO16" s="237">
        <f t="shared" si="2"/>
        <v>0</v>
      </c>
      <c r="AP16" s="237">
        <f t="shared" si="2"/>
        <v>0</v>
      </c>
      <c r="AQ16" s="237">
        <f t="shared" si="2"/>
        <v>0</v>
      </c>
      <c r="AR16" s="237">
        <f t="shared" si="2"/>
        <v>0</v>
      </c>
      <c r="AS16" s="237">
        <f t="shared" si="2"/>
        <v>0</v>
      </c>
      <c r="AT16" s="237">
        <f t="shared" si="2"/>
        <v>0</v>
      </c>
      <c r="AU16" s="237">
        <f t="shared" si="2"/>
        <v>0</v>
      </c>
      <c r="AV16" s="237">
        <f t="shared" si="2"/>
        <v>0</v>
      </c>
      <c r="AW16" s="237">
        <f t="shared" si="2"/>
        <v>0</v>
      </c>
      <c r="AX16" s="237">
        <f t="shared" si="2"/>
        <v>0</v>
      </c>
      <c r="AY16" s="237">
        <f t="shared" si="2"/>
        <v>0</v>
      </c>
      <c r="AZ16" s="237">
        <f t="shared" si="2"/>
        <v>0</v>
      </c>
      <c r="BA16" s="237">
        <f t="shared" si="2"/>
        <v>0</v>
      </c>
      <c r="BB16" s="237">
        <f t="shared" si="2"/>
        <v>0</v>
      </c>
      <c r="BC16" s="237">
        <f t="shared" si="2"/>
        <v>0</v>
      </c>
      <c r="BD16" s="237">
        <f t="shared" si="2"/>
        <v>0</v>
      </c>
      <c r="BE16" s="237">
        <f t="shared" si="2"/>
        <v>0</v>
      </c>
      <c r="BF16" s="237">
        <f t="shared" si="2"/>
        <v>0</v>
      </c>
      <c r="BG16" s="237">
        <f t="shared" si="2"/>
        <v>0</v>
      </c>
      <c r="BH16" s="237">
        <f t="shared" si="2"/>
        <v>0</v>
      </c>
      <c r="BI16" s="237">
        <f t="shared" si="2"/>
        <v>0</v>
      </c>
      <c r="BJ16" s="237">
        <f t="shared" si="2"/>
        <v>0</v>
      </c>
      <c r="BK16" s="237">
        <f t="shared" si="2"/>
        <v>0</v>
      </c>
      <c r="BL16" s="237">
        <f t="shared" si="2"/>
        <v>0</v>
      </c>
      <c r="BM16" s="237">
        <f t="shared" si="2"/>
        <v>0</v>
      </c>
      <c r="BN16" s="237">
        <f t="shared" si="2"/>
        <v>0</v>
      </c>
      <c r="BO16" s="237">
        <f t="shared" si="2"/>
        <v>0</v>
      </c>
      <c r="BP16" s="237">
        <f t="shared" ref="BP16:CH16" si="3">SUM(BP5:BP15)</f>
        <v>0</v>
      </c>
      <c r="BQ16" s="237">
        <f t="shared" si="3"/>
        <v>0</v>
      </c>
      <c r="BR16" s="237">
        <f t="shared" si="3"/>
        <v>0</v>
      </c>
      <c r="BS16" s="237">
        <f t="shared" si="3"/>
        <v>0</v>
      </c>
      <c r="BT16" s="237">
        <f t="shared" si="3"/>
        <v>0</v>
      </c>
      <c r="BU16" s="237">
        <f t="shared" si="3"/>
        <v>0</v>
      </c>
      <c r="BV16" s="237">
        <f t="shared" si="3"/>
        <v>0</v>
      </c>
      <c r="BW16" s="237">
        <f t="shared" si="3"/>
        <v>0</v>
      </c>
      <c r="BX16" s="237">
        <f t="shared" si="3"/>
        <v>0</v>
      </c>
      <c r="BY16" s="237">
        <f t="shared" si="3"/>
        <v>0</v>
      </c>
      <c r="BZ16" s="237">
        <f t="shared" si="3"/>
        <v>0</v>
      </c>
      <c r="CA16" s="237">
        <f t="shared" si="3"/>
        <v>0</v>
      </c>
      <c r="CB16" s="237">
        <f t="shared" si="3"/>
        <v>0</v>
      </c>
      <c r="CC16" s="237">
        <f t="shared" si="3"/>
        <v>0</v>
      </c>
      <c r="CD16" s="237">
        <f t="shared" si="3"/>
        <v>0</v>
      </c>
      <c r="CE16" s="237">
        <f t="shared" si="3"/>
        <v>0</v>
      </c>
      <c r="CF16" s="237">
        <f t="shared" si="3"/>
        <v>0</v>
      </c>
      <c r="CG16" s="237">
        <f t="shared" si="3"/>
        <v>0</v>
      </c>
      <c r="CH16" s="238">
        <f t="shared" si="3"/>
        <v>0</v>
      </c>
    </row>
    <row r="17" spans="1:88" x14ac:dyDescent="0.3">
      <c r="A17" s="296"/>
      <c r="B17" s="145"/>
      <c r="C17" s="393"/>
      <c r="D17" s="393"/>
      <c r="E17" s="393"/>
      <c r="F17" s="393"/>
      <c r="G17" s="393"/>
      <c r="H17" s="393"/>
      <c r="I17" s="393"/>
      <c r="J17" s="393"/>
      <c r="K17" s="393"/>
      <c r="L17" s="393"/>
      <c r="M17" s="393"/>
      <c r="N17" s="393"/>
      <c r="O17" s="393"/>
      <c r="P17" s="393"/>
      <c r="Q17" s="393"/>
      <c r="R17" s="393"/>
      <c r="S17" s="393"/>
      <c r="T17" s="393"/>
      <c r="U17" s="392"/>
      <c r="V17" s="392"/>
      <c r="W17" s="393"/>
      <c r="X17" s="392"/>
      <c r="Y17" s="392"/>
      <c r="Z17" s="393"/>
      <c r="AA17" s="392"/>
      <c r="AB17" s="392"/>
      <c r="AC17" s="393"/>
      <c r="AD17" s="392"/>
      <c r="AE17" s="145"/>
      <c r="AF17" s="147"/>
      <c r="AG17" s="145"/>
      <c r="AH17" s="145"/>
      <c r="AI17" s="147"/>
      <c r="AJ17" s="145"/>
      <c r="AK17" s="145"/>
      <c r="AL17" s="147"/>
      <c r="AM17" s="145"/>
      <c r="AN17" s="145"/>
      <c r="AO17" s="147"/>
      <c r="AP17" s="145"/>
      <c r="AQ17" s="145"/>
      <c r="AR17" s="147"/>
      <c r="AS17" s="145"/>
      <c r="AT17" s="145"/>
      <c r="AU17" s="147"/>
      <c r="AV17" s="145"/>
      <c r="AW17" s="145"/>
      <c r="AX17" s="147"/>
      <c r="AY17" s="145"/>
      <c r="AZ17" s="145"/>
      <c r="BA17" s="147"/>
      <c r="BB17" s="145"/>
      <c r="BC17" s="145"/>
      <c r="BD17" s="147"/>
      <c r="BE17" s="145"/>
      <c r="BF17" s="145"/>
      <c r="BG17" s="147"/>
      <c r="BH17" s="145"/>
      <c r="BI17" s="145"/>
      <c r="BJ17" s="147"/>
      <c r="BK17" s="145"/>
      <c r="BL17" s="145"/>
      <c r="BM17" s="147"/>
      <c r="BN17" s="145"/>
      <c r="BO17" s="145"/>
      <c r="BP17" s="147"/>
      <c r="BQ17" s="145"/>
      <c r="BR17" s="145"/>
      <c r="BS17" s="147"/>
      <c r="BT17" s="145"/>
      <c r="BU17" s="145"/>
      <c r="BV17" s="147"/>
      <c r="BW17" s="145"/>
      <c r="BX17" s="145"/>
      <c r="BY17" s="147"/>
      <c r="BZ17" s="145"/>
      <c r="CA17" s="145"/>
      <c r="CB17" s="147"/>
      <c r="CC17" s="145"/>
      <c r="CD17" s="145"/>
      <c r="CE17" s="147"/>
      <c r="CF17" s="145"/>
      <c r="CG17" s="145"/>
      <c r="CH17" s="147"/>
    </row>
    <row r="18" spans="1:88" ht="32.700000000000003" customHeight="1" thickBot="1" x14ac:dyDescent="0.35">
      <c r="A18" s="146"/>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row>
    <row r="19" spans="1:88" ht="16.2" thickBot="1" x14ac:dyDescent="0.35">
      <c r="A19" s="547" t="s">
        <v>15</v>
      </c>
      <c r="B19" s="187" t="s">
        <v>10</v>
      </c>
      <c r="C19" s="174">
        <f>C$4</f>
        <v>44927</v>
      </c>
      <c r="D19" s="174">
        <f t="shared" ref="D19:BO19" si="4">D$4</f>
        <v>44958</v>
      </c>
      <c r="E19" s="174">
        <f t="shared" si="4"/>
        <v>44986</v>
      </c>
      <c r="F19" s="174">
        <f t="shared" si="4"/>
        <v>45017</v>
      </c>
      <c r="G19" s="174">
        <f t="shared" si="4"/>
        <v>45047</v>
      </c>
      <c r="H19" s="174">
        <f t="shared" si="4"/>
        <v>45078</v>
      </c>
      <c r="I19" s="174">
        <f t="shared" si="4"/>
        <v>45108</v>
      </c>
      <c r="J19" s="174">
        <f t="shared" si="4"/>
        <v>45139</v>
      </c>
      <c r="K19" s="174">
        <f t="shared" si="4"/>
        <v>45170</v>
      </c>
      <c r="L19" s="174">
        <f t="shared" si="4"/>
        <v>45200</v>
      </c>
      <c r="M19" s="174">
        <f t="shared" si="4"/>
        <v>45231</v>
      </c>
      <c r="N19" s="174">
        <f t="shared" si="4"/>
        <v>45261</v>
      </c>
      <c r="O19" s="174">
        <f t="shared" si="4"/>
        <v>45292</v>
      </c>
      <c r="P19" s="174">
        <f t="shared" si="4"/>
        <v>45323</v>
      </c>
      <c r="Q19" s="174">
        <f t="shared" si="4"/>
        <v>45352</v>
      </c>
      <c r="R19" s="174">
        <f t="shared" si="4"/>
        <v>45383</v>
      </c>
      <c r="S19" s="174">
        <f t="shared" si="4"/>
        <v>45413</v>
      </c>
      <c r="T19" s="174">
        <f t="shared" si="4"/>
        <v>45444</v>
      </c>
      <c r="U19" s="174">
        <f t="shared" si="4"/>
        <v>45474</v>
      </c>
      <c r="V19" s="174">
        <f t="shared" si="4"/>
        <v>45505</v>
      </c>
      <c r="W19" s="174">
        <f t="shared" si="4"/>
        <v>45536</v>
      </c>
      <c r="X19" s="174">
        <f t="shared" si="4"/>
        <v>45566</v>
      </c>
      <c r="Y19" s="174">
        <f t="shared" si="4"/>
        <v>45597</v>
      </c>
      <c r="Z19" s="174">
        <f t="shared" si="4"/>
        <v>45627</v>
      </c>
      <c r="AA19" s="174">
        <f t="shared" si="4"/>
        <v>45658</v>
      </c>
      <c r="AB19" s="174">
        <f t="shared" si="4"/>
        <v>45689</v>
      </c>
      <c r="AC19" s="174">
        <f t="shared" si="4"/>
        <v>45717</v>
      </c>
      <c r="AD19" s="174">
        <f t="shared" si="4"/>
        <v>45748</v>
      </c>
      <c r="AE19" s="174">
        <f t="shared" si="4"/>
        <v>45778</v>
      </c>
      <c r="AF19" s="174">
        <f t="shared" si="4"/>
        <v>45809</v>
      </c>
      <c r="AG19" s="174">
        <f t="shared" si="4"/>
        <v>45839</v>
      </c>
      <c r="AH19" s="174">
        <f t="shared" si="4"/>
        <v>45870</v>
      </c>
      <c r="AI19" s="174">
        <f t="shared" si="4"/>
        <v>45901</v>
      </c>
      <c r="AJ19" s="174">
        <f t="shared" si="4"/>
        <v>45931</v>
      </c>
      <c r="AK19" s="174">
        <f t="shared" si="4"/>
        <v>45962</v>
      </c>
      <c r="AL19" s="174">
        <f t="shared" si="4"/>
        <v>45992</v>
      </c>
      <c r="AM19" s="174">
        <f t="shared" si="4"/>
        <v>46023</v>
      </c>
      <c r="AN19" s="174">
        <f t="shared" si="4"/>
        <v>46054</v>
      </c>
      <c r="AO19" s="174">
        <f t="shared" si="4"/>
        <v>46082</v>
      </c>
      <c r="AP19" s="174">
        <f t="shared" si="4"/>
        <v>46113</v>
      </c>
      <c r="AQ19" s="174">
        <f t="shared" si="4"/>
        <v>46143</v>
      </c>
      <c r="AR19" s="174">
        <f t="shared" si="4"/>
        <v>46174</v>
      </c>
      <c r="AS19" s="174">
        <f t="shared" si="4"/>
        <v>46204</v>
      </c>
      <c r="AT19" s="174">
        <f t="shared" si="4"/>
        <v>46235</v>
      </c>
      <c r="AU19" s="174">
        <f t="shared" si="4"/>
        <v>46266</v>
      </c>
      <c r="AV19" s="174">
        <f t="shared" si="4"/>
        <v>46296</v>
      </c>
      <c r="AW19" s="174">
        <f t="shared" si="4"/>
        <v>46327</v>
      </c>
      <c r="AX19" s="174">
        <f t="shared" si="4"/>
        <v>46357</v>
      </c>
      <c r="AY19" s="174">
        <f t="shared" si="4"/>
        <v>46388</v>
      </c>
      <c r="AZ19" s="174">
        <f t="shared" si="4"/>
        <v>46419</v>
      </c>
      <c r="BA19" s="174">
        <f t="shared" si="4"/>
        <v>46447</v>
      </c>
      <c r="BB19" s="174">
        <f t="shared" si="4"/>
        <v>46478</v>
      </c>
      <c r="BC19" s="174">
        <f t="shared" si="4"/>
        <v>46508</v>
      </c>
      <c r="BD19" s="174">
        <f t="shared" si="4"/>
        <v>46539</v>
      </c>
      <c r="BE19" s="174">
        <f t="shared" si="4"/>
        <v>46569</v>
      </c>
      <c r="BF19" s="174">
        <f t="shared" si="4"/>
        <v>46600</v>
      </c>
      <c r="BG19" s="174">
        <f t="shared" si="4"/>
        <v>46631</v>
      </c>
      <c r="BH19" s="174">
        <f t="shared" si="4"/>
        <v>46661</v>
      </c>
      <c r="BI19" s="174">
        <f t="shared" si="4"/>
        <v>46692</v>
      </c>
      <c r="BJ19" s="174">
        <f t="shared" si="4"/>
        <v>46722</v>
      </c>
      <c r="BK19" s="174">
        <f t="shared" si="4"/>
        <v>46753</v>
      </c>
      <c r="BL19" s="174">
        <f t="shared" si="4"/>
        <v>46784</v>
      </c>
      <c r="BM19" s="174">
        <f t="shared" si="4"/>
        <v>46813</v>
      </c>
      <c r="BN19" s="174">
        <f t="shared" si="4"/>
        <v>46844</v>
      </c>
      <c r="BO19" s="174">
        <f t="shared" si="4"/>
        <v>46874</v>
      </c>
      <c r="BP19" s="174">
        <f t="shared" ref="BP19:CH19" si="5">BP$4</f>
        <v>46905</v>
      </c>
      <c r="BQ19" s="174">
        <f t="shared" si="5"/>
        <v>46935</v>
      </c>
      <c r="BR19" s="174">
        <f t="shared" si="5"/>
        <v>46966</v>
      </c>
      <c r="BS19" s="174">
        <f t="shared" si="5"/>
        <v>46997</v>
      </c>
      <c r="BT19" s="174">
        <f t="shared" si="5"/>
        <v>47027</v>
      </c>
      <c r="BU19" s="174">
        <f t="shared" si="5"/>
        <v>47058</v>
      </c>
      <c r="BV19" s="174">
        <f t="shared" si="5"/>
        <v>47088</v>
      </c>
      <c r="BW19" s="174">
        <f t="shared" si="5"/>
        <v>47119</v>
      </c>
      <c r="BX19" s="174">
        <f t="shared" si="5"/>
        <v>47150</v>
      </c>
      <c r="BY19" s="174">
        <f t="shared" si="5"/>
        <v>47178</v>
      </c>
      <c r="BZ19" s="174">
        <f t="shared" si="5"/>
        <v>47209</v>
      </c>
      <c r="CA19" s="174">
        <f t="shared" si="5"/>
        <v>47239</v>
      </c>
      <c r="CB19" s="174">
        <f t="shared" si="5"/>
        <v>47270</v>
      </c>
      <c r="CC19" s="174">
        <f t="shared" si="5"/>
        <v>47300</v>
      </c>
      <c r="CD19" s="174">
        <f t="shared" si="5"/>
        <v>47331</v>
      </c>
      <c r="CE19" s="174">
        <f t="shared" si="5"/>
        <v>47362</v>
      </c>
      <c r="CF19" s="174">
        <f t="shared" si="5"/>
        <v>47392</v>
      </c>
      <c r="CG19" s="174">
        <f t="shared" si="5"/>
        <v>47423</v>
      </c>
      <c r="CH19" s="175">
        <f t="shared" si="5"/>
        <v>47453</v>
      </c>
    </row>
    <row r="20" spans="1:88" ht="15" customHeight="1" x14ac:dyDescent="0.3">
      <c r="A20" s="548"/>
      <c r="B20" s="109" t="str">
        <f t="shared" ref="B20:C31" si="6">B5</f>
        <v>Building Shell</v>
      </c>
      <c r="C20" s="390">
        <f>C5</f>
        <v>10677.743286104556</v>
      </c>
      <c r="D20" s="3">
        <f>IF(SUM($C$16:$N$16)=0,0,C20+D5)</f>
        <v>21517.451192186825</v>
      </c>
      <c r="E20" s="3">
        <f t="shared" ref="E20:BP20" si="7">IF(SUM($C$16:$N$16)=0,0,D20+E5)</f>
        <v>24822.750819610243</v>
      </c>
      <c r="F20" s="3">
        <f t="shared" si="7"/>
        <v>33060.207686960166</v>
      </c>
      <c r="G20" s="3">
        <f t="shared" si="7"/>
        <v>39346.877701851583</v>
      </c>
      <c r="H20" s="3">
        <f t="shared" si="7"/>
        <v>41297.664554310089</v>
      </c>
      <c r="I20" s="3">
        <f t="shared" si="7"/>
        <v>55008.362630299882</v>
      </c>
      <c r="J20" s="3">
        <f t="shared" si="7"/>
        <v>62432.390691398265</v>
      </c>
      <c r="K20" s="3">
        <f t="shared" si="7"/>
        <v>71428.086256219496</v>
      </c>
      <c r="L20" s="3">
        <f t="shared" si="7"/>
        <v>81616.329976027933</v>
      </c>
      <c r="M20" s="3">
        <f t="shared" si="7"/>
        <v>89636.632114619919</v>
      </c>
      <c r="N20" s="3">
        <f t="shared" si="7"/>
        <v>99066.637136957041</v>
      </c>
      <c r="O20" s="110">
        <f t="shared" si="7"/>
        <v>99066.637136957041</v>
      </c>
      <c r="P20" s="3">
        <f t="shared" si="7"/>
        <v>99066.637136957041</v>
      </c>
      <c r="Q20" s="3">
        <f t="shared" si="7"/>
        <v>99066.637136957041</v>
      </c>
      <c r="R20" s="3">
        <f t="shared" si="7"/>
        <v>99066.637136957041</v>
      </c>
      <c r="S20" s="3">
        <f t="shared" si="7"/>
        <v>99066.637136957041</v>
      </c>
      <c r="T20" s="3">
        <f t="shared" si="7"/>
        <v>99066.637136957041</v>
      </c>
      <c r="U20" s="3">
        <f t="shared" si="7"/>
        <v>99066.637136957041</v>
      </c>
      <c r="V20" s="3">
        <f t="shared" si="7"/>
        <v>99066.637136957041</v>
      </c>
      <c r="W20" s="3">
        <f t="shared" si="7"/>
        <v>99066.637136957041</v>
      </c>
      <c r="X20" s="3">
        <f t="shared" si="7"/>
        <v>99066.637136957041</v>
      </c>
      <c r="Y20" s="3">
        <f t="shared" si="7"/>
        <v>99066.637136957041</v>
      </c>
      <c r="Z20" s="3">
        <f t="shared" si="7"/>
        <v>99066.637136957041</v>
      </c>
      <c r="AA20" s="3">
        <f t="shared" si="7"/>
        <v>99066.637136957041</v>
      </c>
      <c r="AB20" s="3">
        <f t="shared" si="7"/>
        <v>99066.637136957041</v>
      </c>
      <c r="AC20" s="3">
        <f t="shared" si="7"/>
        <v>99066.637136957041</v>
      </c>
      <c r="AD20" s="3">
        <f t="shared" si="7"/>
        <v>99066.637136957041</v>
      </c>
      <c r="AE20" s="3">
        <f t="shared" si="7"/>
        <v>99066.637136957041</v>
      </c>
      <c r="AF20" s="3">
        <f t="shared" si="7"/>
        <v>99066.637136957041</v>
      </c>
      <c r="AG20" s="3">
        <f t="shared" si="7"/>
        <v>99066.637136957041</v>
      </c>
      <c r="AH20" s="3">
        <f t="shared" si="7"/>
        <v>99066.637136957041</v>
      </c>
      <c r="AI20" s="3">
        <f t="shared" si="7"/>
        <v>99066.637136957041</v>
      </c>
      <c r="AJ20" s="3">
        <f t="shared" si="7"/>
        <v>99066.637136957041</v>
      </c>
      <c r="AK20" s="3">
        <f t="shared" si="7"/>
        <v>99066.637136957041</v>
      </c>
      <c r="AL20" s="3">
        <f t="shared" si="7"/>
        <v>99066.637136957041</v>
      </c>
      <c r="AM20" s="3">
        <f t="shared" si="7"/>
        <v>99066.637136957041</v>
      </c>
      <c r="AN20" s="3">
        <f t="shared" si="7"/>
        <v>99066.637136957041</v>
      </c>
      <c r="AO20" s="3">
        <f t="shared" si="7"/>
        <v>99066.637136957041</v>
      </c>
      <c r="AP20" s="3">
        <f t="shared" si="7"/>
        <v>99066.637136957041</v>
      </c>
      <c r="AQ20" s="3">
        <f t="shared" si="7"/>
        <v>99066.637136957041</v>
      </c>
      <c r="AR20" s="3">
        <f t="shared" si="7"/>
        <v>99066.637136957041</v>
      </c>
      <c r="AS20" s="3">
        <f t="shared" si="7"/>
        <v>99066.637136957041</v>
      </c>
      <c r="AT20" s="3">
        <f t="shared" si="7"/>
        <v>99066.637136957041</v>
      </c>
      <c r="AU20" s="3">
        <f t="shared" si="7"/>
        <v>99066.637136957041</v>
      </c>
      <c r="AV20" s="3">
        <f t="shared" si="7"/>
        <v>99066.637136957041</v>
      </c>
      <c r="AW20" s="3">
        <f t="shared" si="7"/>
        <v>99066.637136957041</v>
      </c>
      <c r="AX20" s="3">
        <f t="shared" si="7"/>
        <v>99066.637136957041</v>
      </c>
      <c r="AY20" s="3">
        <f t="shared" si="7"/>
        <v>99066.637136957041</v>
      </c>
      <c r="AZ20" s="3">
        <f t="shared" si="7"/>
        <v>99066.637136957041</v>
      </c>
      <c r="BA20" s="3">
        <f t="shared" si="7"/>
        <v>99066.637136957041</v>
      </c>
      <c r="BB20" s="3">
        <f t="shared" si="7"/>
        <v>99066.637136957041</v>
      </c>
      <c r="BC20" s="3">
        <f t="shared" si="7"/>
        <v>99066.637136957041</v>
      </c>
      <c r="BD20" s="3">
        <f t="shared" si="7"/>
        <v>99066.637136957041</v>
      </c>
      <c r="BE20" s="3">
        <f t="shared" si="7"/>
        <v>99066.637136957041</v>
      </c>
      <c r="BF20" s="3">
        <f t="shared" si="7"/>
        <v>99066.637136957041</v>
      </c>
      <c r="BG20" s="3">
        <f t="shared" si="7"/>
        <v>99066.637136957041</v>
      </c>
      <c r="BH20" s="3">
        <f t="shared" si="7"/>
        <v>99066.637136957041</v>
      </c>
      <c r="BI20" s="3">
        <f t="shared" si="7"/>
        <v>99066.637136957041</v>
      </c>
      <c r="BJ20" s="3">
        <f t="shared" si="7"/>
        <v>99066.637136957041</v>
      </c>
      <c r="BK20" s="3">
        <f t="shared" si="7"/>
        <v>99066.637136957041</v>
      </c>
      <c r="BL20" s="3">
        <f t="shared" si="7"/>
        <v>99066.637136957041</v>
      </c>
      <c r="BM20" s="3">
        <f t="shared" si="7"/>
        <v>99066.637136957041</v>
      </c>
      <c r="BN20" s="3">
        <f t="shared" si="7"/>
        <v>99066.637136957041</v>
      </c>
      <c r="BO20" s="3">
        <f t="shared" si="7"/>
        <v>99066.637136957041</v>
      </c>
      <c r="BP20" s="3">
        <f t="shared" si="7"/>
        <v>99066.637136957041</v>
      </c>
      <c r="BQ20" s="3">
        <f t="shared" ref="BQ20:CH20" si="8">IF(SUM($C$16:$N$16)=0,0,BP20+BQ5)</f>
        <v>99066.637136957041</v>
      </c>
      <c r="BR20" s="3">
        <f t="shared" si="8"/>
        <v>99066.637136957041</v>
      </c>
      <c r="BS20" s="3">
        <f t="shared" si="8"/>
        <v>99066.637136957041</v>
      </c>
      <c r="BT20" s="3">
        <f t="shared" si="8"/>
        <v>99066.637136957041</v>
      </c>
      <c r="BU20" s="3">
        <f t="shared" si="8"/>
        <v>99066.637136957041</v>
      </c>
      <c r="BV20" s="3">
        <f t="shared" si="8"/>
        <v>99066.637136957041</v>
      </c>
      <c r="BW20" s="3">
        <f t="shared" si="8"/>
        <v>99066.637136957041</v>
      </c>
      <c r="BX20" s="3">
        <f t="shared" si="8"/>
        <v>99066.637136957041</v>
      </c>
      <c r="BY20" s="3">
        <f t="shared" si="8"/>
        <v>99066.637136957041</v>
      </c>
      <c r="BZ20" s="3">
        <f t="shared" si="8"/>
        <v>99066.637136957041</v>
      </c>
      <c r="CA20" s="3">
        <f t="shared" si="8"/>
        <v>99066.637136957041</v>
      </c>
      <c r="CB20" s="3">
        <f t="shared" si="8"/>
        <v>99066.637136957041</v>
      </c>
      <c r="CC20" s="3">
        <f t="shared" si="8"/>
        <v>99066.637136957041</v>
      </c>
      <c r="CD20" s="3">
        <f t="shared" si="8"/>
        <v>99066.637136957041</v>
      </c>
      <c r="CE20" s="3">
        <f t="shared" si="8"/>
        <v>99066.637136957041</v>
      </c>
      <c r="CF20" s="3">
        <f t="shared" si="8"/>
        <v>99066.637136957041</v>
      </c>
      <c r="CG20" s="3">
        <f t="shared" si="8"/>
        <v>99066.637136957041</v>
      </c>
      <c r="CH20" s="12">
        <f t="shared" si="8"/>
        <v>99066.637136957041</v>
      </c>
      <c r="CJ20" s="324"/>
    </row>
    <row r="21" spans="1:88" x14ac:dyDescent="0.3">
      <c r="A21" s="548"/>
      <c r="B21" s="188" t="str">
        <f t="shared" si="6"/>
        <v>Cooling</v>
      </c>
      <c r="C21" s="3">
        <f>C6</f>
        <v>20896.030731201172</v>
      </c>
      <c r="D21" s="3">
        <f t="shared" ref="D21:D30" si="9">IF(SUM($C$16:$N$16)=0,0,C21+D6)</f>
        <v>1102560.7249330324</v>
      </c>
      <c r="E21" s="3">
        <f t="shared" ref="E21:BP21" si="10">IF(SUM($C$16:$N$16)=0,0,D21+E6)</f>
        <v>2906837.2782448763</v>
      </c>
      <c r="F21" s="3">
        <f t="shared" si="10"/>
        <v>4264018.5080948332</v>
      </c>
      <c r="G21" s="3">
        <f t="shared" si="10"/>
        <v>5885870.9882127102</v>
      </c>
      <c r="H21" s="3">
        <f t="shared" si="10"/>
        <v>7311736.6493742922</v>
      </c>
      <c r="I21" s="3">
        <f t="shared" si="10"/>
        <v>10235464.003139615</v>
      </c>
      <c r="J21" s="3">
        <f t="shared" si="10"/>
        <v>12393680.477418482</v>
      </c>
      <c r="K21" s="3">
        <f t="shared" si="10"/>
        <v>14873299.764302347</v>
      </c>
      <c r="L21" s="3">
        <f t="shared" si="10"/>
        <v>16898339.870550018</v>
      </c>
      <c r="M21" s="3">
        <f t="shared" si="10"/>
        <v>18392497.44279078</v>
      </c>
      <c r="N21" s="3">
        <f t="shared" si="10"/>
        <v>22857377.080154419</v>
      </c>
      <c r="O21" s="3">
        <f t="shared" si="10"/>
        <v>22857377.080154419</v>
      </c>
      <c r="P21" s="3">
        <f t="shared" si="10"/>
        <v>22857377.080154419</v>
      </c>
      <c r="Q21" s="3">
        <f t="shared" si="10"/>
        <v>22857377.080154419</v>
      </c>
      <c r="R21" s="3">
        <f t="shared" si="10"/>
        <v>22857377.080154419</v>
      </c>
      <c r="S21" s="3">
        <f t="shared" si="10"/>
        <v>22857377.080154419</v>
      </c>
      <c r="T21" s="3">
        <f t="shared" si="10"/>
        <v>22857377.080154419</v>
      </c>
      <c r="U21" s="3">
        <f t="shared" si="10"/>
        <v>22857377.080154419</v>
      </c>
      <c r="V21" s="3">
        <f t="shared" si="10"/>
        <v>22857377.080154419</v>
      </c>
      <c r="W21" s="3">
        <f t="shared" si="10"/>
        <v>22857377.080154419</v>
      </c>
      <c r="X21" s="3">
        <f t="shared" si="10"/>
        <v>22857377.080154419</v>
      </c>
      <c r="Y21" s="3">
        <f t="shared" si="10"/>
        <v>22857377.080154419</v>
      </c>
      <c r="Z21" s="3">
        <f t="shared" si="10"/>
        <v>22857377.080154419</v>
      </c>
      <c r="AA21" s="3">
        <f t="shared" si="10"/>
        <v>22857377.080154419</v>
      </c>
      <c r="AB21" s="3">
        <f t="shared" si="10"/>
        <v>22857377.080154419</v>
      </c>
      <c r="AC21" s="3">
        <f t="shared" si="10"/>
        <v>22857377.080154419</v>
      </c>
      <c r="AD21" s="3">
        <f t="shared" si="10"/>
        <v>22857377.080154419</v>
      </c>
      <c r="AE21" s="3">
        <f t="shared" si="10"/>
        <v>22857377.080154419</v>
      </c>
      <c r="AF21" s="3">
        <f t="shared" si="10"/>
        <v>22857377.080154419</v>
      </c>
      <c r="AG21" s="3">
        <f t="shared" si="10"/>
        <v>22857377.080154419</v>
      </c>
      <c r="AH21" s="3">
        <f t="shared" si="10"/>
        <v>22857377.080154419</v>
      </c>
      <c r="AI21" s="3">
        <f t="shared" si="10"/>
        <v>22857377.080154419</v>
      </c>
      <c r="AJ21" s="3">
        <f t="shared" si="10"/>
        <v>22857377.080154419</v>
      </c>
      <c r="AK21" s="3">
        <f t="shared" si="10"/>
        <v>22857377.080154419</v>
      </c>
      <c r="AL21" s="3">
        <f t="shared" si="10"/>
        <v>22857377.080154419</v>
      </c>
      <c r="AM21" s="3">
        <f t="shared" si="10"/>
        <v>22857377.080154419</v>
      </c>
      <c r="AN21" s="3">
        <f t="shared" si="10"/>
        <v>22857377.080154419</v>
      </c>
      <c r="AO21" s="3">
        <f t="shared" si="10"/>
        <v>22857377.080154419</v>
      </c>
      <c r="AP21" s="3">
        <f t="shared" si="10"/>
        <v>22857377.080154419</v>
      </c>
      <c r="AQ21" s="3">
        <f t="shared" si="10"/>
        <v>22857377.080154419</v>
      </c>
      <c r="AR21" s="3">
        <f t="shared" si="10"/>
        <v>22857377.080154419</v>
      </c>
      <c r="AS21" s="3">
        <f t="shared" si="10"/>
        <v>22857377.080154419</v>
      </c>
      <c r="AT21" s="3">
        <f t="shared" si="10"/>
        <v>22857377.080154419</v>
      </c>
      <c r="AU21" s="3">
        <f t="shared" si="10"/>
        <v>22857377.080154419</v>
      </c>
      <c r="AV21" s="3">
        <f t="shared" si="10"/>
        <v>22857377.080154419</v>
      </c>
      <c r="AW21" s="3">
        <f t="shared" si="10"/>
        <v>22857377.080154419</v>
      </c>
      <c r="AX21" s="3">
        <f t="shared" si="10"/>
        <v>22857377.080154419</v>
      </c>
      <c r="AY21" s="3">
        <f t="shared" si="10"/>
        <v>22857377.080154419</v>
      </c>
      <c r="AZ21" s="3">
        <f t="shared" si="10"/>
        <v>22857377.080154419</v>
      </c>
      <c r="BA21" s="3">
        <f t="shared" si="10"/>
        <v>22857377.080154419</v>
      </c>
      <c r="BB21" s="3">
        <f t="shared" si="10"/>
        <v>22857377.080154419</v>
      </c>
      <c r="BC21" s="3">
        <f t="shared" si="10"/>
        <v>22857377.080154419</v>
      </c>
      <c r="BD21" s="3">
        <f t="shared" si="10"/>
        <v>22857377.080154419</v>
      </c>
      <c r="BE21" s="3">
        <f t="shared" si="10"/>
        <v>22857377.080154419</v>
      </c>
      <c r="BF21" s="3">
        <f t="shared" si="10"/>
        <v>22857377.080154419</v>
      </c>
      <c r="BG21" s="3">
        <f t="shared" si="10"/>
        <v>22857377.080154419</v>
      </c>
      <c r="BH21" s="3">
        <f t="shared" si="10"/>
        <v>22857377.080154419</v>
      </c>
      <c r="BI21" s="3">
        <f t="shared" si="10"/>
        <v>22857377.080154419</v>
      </c>
      <c r="BJ21" s="3">
        <f t="shared" si="10"/>
        <v>22857377.080154419</v>
      </c>
      <c r="BK21" s="3">
        <f t="shared" si="10"/>
        <v>22857377.080154419</v>
      </c>
      <c r="BL21" s="3">
        <f t="shared" si="10"/>
        <v>22857377.080154419</v>
      </c>
      <c r="BM21" s="3">
        <f t="shared" si="10"/>
        <v>22857377.080154419</v>
      </c>
      <c r="BN21" s="3">
        <f t="shared" si="10"/>
        <v>22857377.080154419</v>
      </c>
      <c r="BO21" s="3">
        <f t="shared" si="10"/>
        <v>22857377.080154419</v>
      </c>
      <c r="BP21" s="3">
        <f t="shared" si="10"/>
        <v>22857377.080154419</v>
      </c>
      <c r="BQ21" s="3">
        <f t="shared" ref="BQ21:CH21" si="11">IF(SUM($C$16:$N$16)=0,0,BP21+BQ6)</f>
        <v>22857377.080154419</v>
      </c>
      <c r="BR21" s="3">
        <f t="shared" si="11"/>
        <v>22857377.080154419</v>
      </c>
      <c r="BS21" s="3">
        <f t="shared" si="11"/>
        <v>22857377.080154419</v>
      </c>
      <c r="BT21" s="3">
        <f t="shared" si="11"/>
        <v>22857377.080154419</v>
      </c>
      <c r="BU21" s="3">
        <f t="shared" si="11"/>
        <v>22857377.080154419</v>
      </c>
      <c r="BV21" s="3">
        <f t="shared" si="11"/>
        <v>22857377.080154419</v>
      </c>
      <c r="BW21" s="3">
        <f t="shared" si="11"/>
        <v>22857377.080154419</v>
      </c>
      <c r="BX21" s="3">
        <f t="shared" si="11"/>
        <v>22857377.080154419</v>
      </c>
      <c r="BY21" s="3">
        <f t="shared" si="11"/>
        <v>22857377.080154419</v>
      </c>
      <c r="BZ21" s="3">
        <f t="shared" si="11"/>
        <v>22857377.080154419</v>
      </c>
      <c r="CA21" s="3">
        <f t="shared" si="11"/>
        <v>22857377.080154419</v>
      </c>
      <c r="CB21" s="3">
        <f t="shared" si="11"/>
        <v>22857377.080154419</v>
      </c>
      <c r="CC21" s="3">
        <f t="shared" si="11"/>
        <v>22857377.080154419</v>
      </c>
      <c r="CD21" s="3">
        <f t="shared" si="11"/>
        <v>22857377.080154419</v>
      </c>
      <c r="CE21" s="3">
        <f t="shared" si="11"/>
        <v>22857377.080154419</v>
      </c>
      <c r="CF21" s="3">
        <f t="shared" si="11"/>
        <v>22857377.080154419</v>
      </c>
      <c r="CG21" s="3">
        <f t="shared" si="11"/>
        <v>22857377.080154419</v>
      </c>
      <c r="CH21" s="12">
        <f t="shared" si="11"/>
        <v>22857377.080154419</v>
      </c>
    </row>
    <row r="22" spans="1:88" x14ac:dyDescent="0.3">
      <c r="A22" s="548"/>
      <c r="B22" s="109" t="str">
        <f t="shared" si="6"/>
        <v>Freezer</v>
      </c>
      <c r="C22" s="3">
        <f t="shared" si="6"/>
        <v>0</v>
      </c>
      <c r="D22" s="3">
        <f t="shared" si="9"/>
        <v>0</v>
      </c>
      <c r="E22" s="3">
        <f t="shared" ref="E22:BP22" si="12">IF(SUM($C$16:$N$16)=0,0,D22+E7)</f>
        <v>0</v>
      </c>
      <c r="F22" s="3">
        <f t="shared" si="12"/>
        <v>0</v>
      </c>
      <c r="G22" s="3">
        <f t="shared" si="12"/>
        <v>0</v>
      </c>
      <c r="H22" s="3">
        <f t="shared" si="12"/>
        <v>0</v>
      </c>
      <c r="I22" s="3">
        <f t="shared" si="12"/>
        <v>0</v>
      </c>
      <c r="J22" s="3">
        <f t="shared" si="12"/>
        <v>0</v>
      </c>
      <c r="K22" s="3">
        <f t="shared" si="12"/>
        <v>0</v>
      </c>
      <c r="L22" s="3">
        <f t="shared" si="12"/>
        <v>0</v>
      </c>
      <c r="M22" s="3">
        <f t="shared" si="12"/>
        <v>0</v>
      </c>
      <c r="N22" s="3">
        <f t="shared" si="12"/>
        <v>0</v>
      </c>
      <c r="O22" s="3">
        <f t="shared" si="12"/>
        <v>0</v>
      </c>
      <c r="P22" s="3">
        <f t="shared" si="12"/>
        <v>0</v>
      </c>
      <c r="Q22" s="3">
        <f t="shared" si="12"/>
        <v>0</v>
      </c>
      <c r="R22" s="3">
        <f t="shared" si="12"/>
        <v>0</v>
      </c>
      <c r="S22" s="3">
        <f t="shared" si="12"/>
        <v>0</v>
      </c>
      <c r="T22" s="3">
        <f t="shared" si="12"/>
        <v>0</v>
      </c>
      <c r="U22" s="3">
        <f t="shared" si="12"/>
        <v>0</v>
      </c>
      <c r="V22" s="3">
        <f t="shared" si="12"/>
        <v>0</v>
      </c>
      <c r="W22" s="3">
        <f t="shared" si="12"/>
        <v>0</v>
      </c>
      <c r="X22" s="3">
        <f t="shared" si="12"/>
        <v>0</v>
      </c>
      <c r="Y22" s="3">
        <f t="shared" si="12"/>
        <v>0</v>
      </c>
      <c r="Z22" s="3">
        <f t="shared" si="12"/>
        <v>0</v>
      </c>
      <c r="AA22" s="3">
        <f t="shared" si="12"/>
        <v>0</v>
      </c>
      <c r="AB22" s="3">
        <f t="shared" si="12"/>
        <v>0</v>
      </c>
      <c r="AC22" s="3">
        <f t="shared" si="12"/>
        <v>0</v>
      </c>
      <c r="AD22" s="3">
        <f t="shared" si="12"/>
        <v>0</v>
      </c>
      <c r="AE22" s="3">
        <f t="shared" si="12"/>
        <v>0</v>
      </c>
      <c r="AF22" s="3">
        <f t="shared" si="12"/>
        <v>0</v>
      </c>
      <c r="AG22" s="3">
        <f t="shared" si="12"/>
        <v>0</v>
      </c>
      <c r="AH22" s="3">
        <f t="shared" si="12"/>
        <v>0</v>
      </c>
      <c r="AI22" s="3">
        <f t="shared" si="12"/>
        <v>0</v>
      </c>
      <c r="AJ22" s="3">
        <f t="shared" si="12"/>
        <v>0</v>
      </c>
      <c r="AK22" s="3">
        <f t="shared" si="12"/>
        <v>0</v>
      </c>
      <c r="AL22" s="3">
        <f t="shared" si="12"/>
        <v>0</v>
      </c>
      <c r="AM22" s="3">
        <f t="shared" si="12"/>
        <v>0</v>
      </c>
      <c r="AN22" s="3">
        <f t="shared" si="12"/>
        <v>0</v>
      </c>
      <c r="AO22" s="3">
        <f t="shared" si="12"/>
        <v>0</v>
      </c>
      <c r="AP22" s="3">
        <f t="shared" si="12"/>
        <v>0</v>
      </c>
      <c r="AQ22" s="3">
        <f t="shared" si="12"/>
        <v>0</v>
      </c>
      <c r="AR22" s="3">
        <f t="shared" si="12"/>
        <v>0</v>
      </c>
      <c r="AS22" s="3">
        <f t="shared" si="12"/>
        <v>0</v>
      </c>
      <c r="AT22" s="3">
        <f t="shared" si="12"/>
        <v>0</v>
      </c>
      <c r="AU22" s="3">
        <f t="shared" si="12"/>
        <v>0</v>
      </c>
      <c r="AV22" s="3">
        <f t="shared" si="12"/>
        <v>0</v>
      </c>
      <c r="AW22" s="3">
        <f t="shared" si="12"/>
        <v>0</v>
      </c>
      <c r="AX22" s="3">
        <f t="shared" si="12"/>
        <v>0</v>
      </c>
      <c r="AY22" s="3">
        <f t="shared" si="12"/>
        <v>0</v>
      </c>
      <c r="AZ22" s="3">
        <f t="shared" si="12"/>
        <v>0</v>
      </c>
      <c r="BA22" s="3">
        <f t="shared" si="12"/>
        <v>0</v>
      </c>
      <c r="BB22" s="3">
        <f t="shared" si="12"/>
        <v>0</v>
      </c>
      <c r="BC22" s="3">
        <f t="shared" si="12"/>
        <v>0</v>
      </c>
      <c r="BD22" s="3">
        <f t="shared" si="12"/>
        <v>0</v>
      </c>
      <c r="BE22" s="3">
        <f t="shared" si="12"/>
        <v>0</v>
      </c>
      <c r="BF22" s="3">
        <f t="shared" si="12"/>
        <v>0</v>
      </c>
      <c r="BG22" s="3">
        <f t="shared" si="12"/>
        <v>0</v>
      </c>
      <c r="BH22" s="3">
        <f t="shared" si="12"/>
        <v>0</v>
      </c>
      <c r="BI22" s="3">
        <f t="shared" si="12"/>
        <v>0</v>
      </c>
      <c r="BJ22" s="3">
        <f t="shared" si="12"/>
        <v>0</v>
      </c>
      <c r="BK22" s="3">
        <f t="shared" si="12"/>
        <v>0</v>
      </c>
      <c r="BL22" s="3">
        <f t="shared" si="12"/>
        <v>0</v>
      </c>
      <c r="BM22" s="3">
        <f t="shared" si="12"/>
        <v>0</v>
      </c>
      <c r="BN22" s="3">
        <f t="shared" si="12"/>
        <v>0</v>
      </c>
      <c r="BO22" s="3">
        <f t="shared" si="12"/>
        <v>0</v>
      </c>
      <c r="BP22" s="3">
        <f t="shared" si="12"/>
        <v>0</v>
      </c>
      <c r="BQ22" s="3">
        <f t="shared" ref="BQ22:CH22" si="13">IF(SUM($C$16:$N$16)=0,0,BP22+BQ7)</f>
        <v>0</v>
      </c>
      <c r="BR22" s="3">
        <f t="shared" si="13"/>
        <v>0</v>
      </c>
      <c r="BS22" s="3">
        <f t="shared" si="13"/>
        <v>0</v>
      </c>
      <c r="BT22" s="3">
        <f t="shared" si="13"/>
        <v>0</v>
      </c>
      <c r="BU22" s="3">
        <f t="shared" si="13"/>
        <v>0</v>
      </c>
      <c r="BV22" s="3">
        <f t="shared" si="13"/>
        <v>0</v>
      </c>
      <c r="BW22" s="3">
        <f t="shared" si="13"/>
        <v>0</v>
      </c>
      <c r="BX22" s="3">
        <f t="shared" si="13"/>
        <v>0</v>
      </c>
      <c r="BY22" s="3">
        <f t="shared" si="13"/>
        <v>0</v>
      </c>
      <c r="BZ22" s="3">
        <f t="shared" si="13"/>
        <v>0</v>
      </c>
      <c r="CA22" s="3">
        <f t="shared" si="13"/>
        <v>0</v>
      </c>
      <c r="CB22" s="3">
        <f t="shared" si="13"/>
        <v>0</v>
      </c>
      <c r="CC22" s="3">
        <f t="shared" si="13"/>
        <v>0</v>
      </c>
      <c r="CD22" s="3">
        <f t="shared" si="13"/>
        <v>0</v>
      </c>
      <c r="CE22" s="3">
        <f t="shared" si="13"/>
        <v>0</v>
      </c>
      <c r="CF22" s="3">
        <f t="shared" si="13"/>
        <v>0</v>
      </c>
      <c r="CG22" s="3">
        <f t="shared" si="13"/>
        <v>0</v>
      </c>
      <c r="CH22" s="12">
        <f t="shared" si="13"/>
        <v>0</v>
      </c>
    </row>
    <row r="23" spans="1:88" ht="15" thickBot="1" x14ac:dyDescent="0.35">
      <c r="A23" s="548"/>
      <c r="B23" s="109" t="str">
        <f t="shared" si="6"/>
        <v>Heating</v>
      </c>
      <c r="C23" s="3">
        <f t="shared" si="6"/>
        <v>31785.249267578129</v>
      </c>
      <c r="D23" s="3">
        <f t="shared" si="9"/>
        <v>694669.46743755788</v>
      </c>
      <c r="E23" s="3">
        <f t="shared" ref="E23:BP23" si="14">IF(SUM($C$16:$N$16)=0,0,D23+E8)</f>
        <v>2367178.5796645079</v>
      </c>
      <c r="F23" s="3">
        <f t="shared" si="14"/>
        <v>3149477.0343956836</v>
      </c>
      <c r="G23" s="3">
        <f t="shared" si="14"/>
        <v>4082384.6649287599</v>
      </c>
      <c r="H23" s="3">
        <f t="shared" si="14"/>
        <v>4829553.9309169175</v>
      </c>
      <c r="I23" s="3">
        <f t="shared" si="14"/>
        <v>6457668.9805068076</v>
      </c>
      <c r="J23" s="3">
        <f t="shared" si="14"/>
        <v>7924223.2412831541</v>
      </c>
      <c r="K23" s="3">
        <f t="shared" si="14"/>
        <v>9125183.3275127281</v>
      </c>
      <c r="L23" s="3">
        <f t="shared" si="14"/>
        <v>10167288.600293137</v>
      </c>
      <c r="M23" s="3">
        <f t="shared" si="14"/>
        <v>11325249.851598406</v>
      </c>
      <c r="N23" s="448">
        <f t="shared" si="14"/>
        <v>14961094.009258272</v>
      </c>
      <c r="O23" s="448">
        <f t="shared" si="14"/>
        <v>14961094.009258272</v>
      </c>
      <c r="P23" s="3">
        <f t="shared" si="14"/>
        <v>14961094.009258272</v>
      </c>
      <c r="Q23" s="3">
        <f t="shared" si="14"/>
        <v>14961094.009258272</v>
      </c>
      <c r="R23" s="3">
        <f t="shared" si="14"/>
        <v>14961094.009258272</v>
      </c>
      <c r="S23" s="3">
        <f t="shared" si="14"/>
        <v>14961094.009258272</v>
      </c>
      <c r="T23" s="3">
        <f t="shared" si="14"/>
        <v>14961094.009258272</v>
      </c>
      <c r="U23" s="3">
        <f t="shared" si="14"/>
        <v>14961094.009258272</v>
      </c>
      <c r="V23" s="3">
        <f t="shared" si="14"/>
        <v>14961094.009258272</v>
      </c>
      <c r="W23" s="3">
        <f t="shared" si="14"/>
        <v>14961094.009258272</v>
      </c>
      <c r="X23" s="3">
        <f t="shared" si="14"/>
        <v>14961094.009258272</v>
      </c>
      <c r="Y23" s="3">
        <f t="shared" si="14"/>
        <v>14961094.009258272</v>
      </c>
      <c r="Z23" s="3">
        <f t="shared" si="14"/>
        <v>14961094.009258272</v>
      </c>
      <c r="AA23" s="3">
        <f t="shared" si="14"/>
        <v>14961094.009258272</v>
      </c>
      <c r="AB23" s="3">
        <f t="shared" si="14"/>
        <v>14961094.009258272</v>
      </c>
      <c r="AC23" s="3">
        <f t="shared" si="14"/>
        <v>14961094.009258272</v>
      </c>
      <c r="AD23" s="3">
        <f t="shared" si="14"/>
        <v>14961094.009258272</v>
      </c>
      <c r="AE23" s="3">
        <f t="shared" si="14"/>
        <v>14961094.009258272</v>
      </c>
      <c r="AF23" s="3">
        <f t="shared" si="14"/>
        <v>14961094.009258272</v>
      </c>
      <c r="AG23" s="3">
        <f t="shared" si="14"/>
        <v>14961094.009258272</v>
      </c>
      <c r="AH23" s="3">
        <f t="shared" si="14"/>
        <v>14961094.009258272</v>
      </c>
      <c r="AI23" s="3">
        <f t="shared" si="14"/>
        <v>14961094.009258272</v>
      </c>
      <c r="AJ23" s="3">
        <f t="shared" si="14"/>
        <v>14961094.009258272</v>
      </c>
      <c r="AK23" s="3">
        <f t="shared" si="14"/>
        <v>14961094.009258272</v>
      </c>
      <c r="AL23" s="3">
        <f t="shared" si="14"/>
        <v>14961094.009258272</v>
      </c>
      <c r="AM23" s="3">
        <f t="shared" si="14"/>
        <v>14961094.009258272</v>
      </c>
      <c r="AN23" s="3">
        <f t="shared" si="14"/>
        <v>14961094.009258272</v>
      </c>
      <c r="AO23" s="3">
        <f t="shared" si="14"/>
        <v>14961094.009258272</v>
      </c>
      <c r="AP23" s="3">
        <f t="shared" si="14"/>
        <v>14961094.009258272</v>
      </c>
      <c r="AQ23" s="3">
        <f t="shared" si="14"/>
        <v>14961094.009258272</v>
      </c>
      <c r="AR23" s="3">
        <f t="shared" si="14"/>
        <v>14961094.009258272</v>
      </c>
      <c r="AS23" s="3">
        <f t="shared" si="14"/>
        <v>14961094.009258272</v>
      </c>
      <c r="AT23" s="3">
        <f t="shared" si="14"/>
        <v>14961094.009258272</v>
      </c>
      <c r="AU23" s="3">
        <f t="shared" si="14"/>
        <v>14961094.009258272</v>
      </c>
      <c r="AV23" s="3">
        <f t="shared" si="14"/>
        <v>14961094.009258272</v>
      </c>
      <c r="AW23" s="3">
        <f t="shared" si="14"/>
        <v>14961094.009258272</v>
      </c>
      <c r="AX23" s="3">
        <f t="shared" si="14"/>
        <v>14961094.009258272</v>
      </c>
      <c r="AY23" s="3">
        <f t="shared" si="14"/>
        <v>14961094.009258272</v>
      </c>
      <c r="AZ23" s="3">
        <f t="shared" si="14"/>
        <v>14961094.009258272</v>
      </c>
      <c r="BA23" s="3">
        <f t="shared" si="14"/>
        <v>14961094.009258272</v>
      </c>
      <c r="BB23" s="3">
        <f t="shared" si="14"/>
        <v>14961094.009258272</v>
      </c>
      <c r="BC23" s="3">
        <f t="shared" si="14"/>
        <v>14961094.009258272</v>
      </c>
      <c r="BD23" s="3">
        <f t="shared" si="14"/>
        <v>14961094.009258272</v>
      </c>
      <c r="BE23" s="3">
        <f t="shared" si="14"/>
        <v>14961094.009258272</v>
      </c>
      <c r="BF23" s="3">
        <f t="shared" si="14"/>
        <v>14961094.009258272</v>
      </c>
      <c r="BG23" s="3">
        <f t="shared" si="14"/>
        <v>14961094.009258272</v>
      </c>
      <c r="BH23" s="3">
        <f t="shared" si="14"/>
        <v>14961094.009258272</v>
      </c>
      <c r="BI23" s="3">
        <f t="shared" si="14"/>
        <v>14961094.009258272</v>
      </c>
      <c r="BJ23" s="3">
        <f t="shared" si="14"/>
        <v>14961094.009258272</v>
      </c>
      <c r="BK23" s="3">
        <f t="shared" si="14"/>
        <v>14961094.009258272</v>
      </c>
      <c r="BL23" s="3">
        <f t="shared" si="14"/>
        <v>14961094.009258272</v>
      </c>
      <c r="BM23" s="3">
        <f t="shared" si="14"/>
        <v>14961094.009258272</v>
      </c>
      <c r="BN23" s="3">
        <f t="shared" si="14"/>
        <v>14961094.009258272</v>
      </c>
      <c r="BO23" s="3">
        <f t="shared" si="14"/>
        <v>14961094.009258272</v>
      </c>
      <c r="BP23" s="3">
        <f t="shared" si="14"/>
        <v>14961094.009258272</v>
      </c>
      <c r="BQ23" s="3">
        <f t="shared" ref="BQ23:CH23" si="15">IF(SUM($C$16:$N$16)=0,0,BP23+BQ8)</f>
        <v>14961094.009258272</v>
      </c>
      <c r="BR23" s="3">
        <f t="shared" si="15"/>
        <v>14961094.009258272</v>
      </c>
      <c r="BS23" s="3">
        <f t="shared" si="15"/>
        <v>14961094.009258272</v>
      </c>
      <c r="BT23" s="3">
        <f t="shared" si="15"/>
        <v>14961094.009258272</v>
      </c>
      <c r="BU23" s="3">
        <f t="shared" si="15"/>
        <v>14961094.009258272</v>
      </c>
      <c r="BV23" s="3">
        <f t="shared" si="15"/>
        <v>14961094.009258272</v>
      </c>
      <c r="BW23" s="3">
        <f t="shared" si="15"/>
        <v>14961094.009258272</v>
      </c>
      <c r="BX23" s="3">
        <f t="shared" si="15"/>
        <v>14961094.009258272</v>
      </c>
      <c r="BY23" s="3">
        <f t="shared" si="15"/>
        <v>14961094.009258272</v>
      </c>
      <c r="BZ23" s="3">
        <f t="shared" si="15"/>
        <v>14961094.009258272</v>
      </c>
      <c r="CA23" s="3">
        <f t="shared" si="15"/>
        <v>14961094.009258272</v>
      </c>
      <c r="CB23" s="3">
        <f t="shared" si="15"/>
        <v>14961094.009258272</v>
      </c>
      <c r="CC23" s="3">
        <f t="shared" si="15"/>
        <v>14961094.009258272</v>
      </c>
      <c r="CD23" s="3">
        <f t="shared" si="15"/>
        <v>14961094.009258272</v>
      </c>
      <c r="CE23" s="3">
        <f t="shared" si="15"/>
        <v>14961094.009258272</v>
      </c>
      <c r="CF23" s="3">
        <f t="shared" si="15"/>
        <v>14961094.009258272</v>
      </c>
      <c r="CG23" s="3">
        <f t="shared" si="15"/>
        <v>14961094.009258272</v>
      </c>
      <c r="CH23" s="12">
        <f t="shared" si="15"/>
        <v>14961094.009258272</v>
      </c>
    </row>
    <row r="24" spans="1:88" ht="15.6" thickTop="1" thickBot="1" x14ac:dyDescent="0.35">
      <c r="A24" s="548"/>
      <c r="B24" s="188" t="str">
        <f t="shared" si="6"/>
        <v>HVAC</v>
      </c>
      <c r="C24" s="3">
        <f t="shared" si="6"/>
        <v>-450618.14937691618</v>
      </c>
      <c r="D24" s="3">
        <f t="shared" si="9"/>
        <v>-363557.99971940147</v>
      </c>
      <c r="E24" s="3">
        <f t="shared" ref="E24:BP24" si="16">IF(SUM($C$16:$N$16)=0,0,D24+E9)</f>
        <v>-309666.47423151473</v>
      </c>
      <c r="F24" s="3">
        <f t="shared" si="16"/>
        <v>-276443.56440335355</v>
      </c>
      <c r="G24" s="3">
        <f t="shared" si="16"/>
        <v>-240036.14623015095</v>
      </c>
      <c r="H24" s="3">
        <f t="shared" si="16"/>
        <v>-207354.16743638369</v>
      </c>
      <c r="I24" s="3">
        <f t="shared" si="16"/>
        <v>-136398.81511221579</v>
      </c>
      <c r="J24" s="3">
        <f t="shared" si="16"/>
        <v>-76396.09535852824</v>
      </c>
      <c r="K24" s="3">
        <f t="shared" si="16"/>
        <v>201739.68060493021</v>
      </c>
      <c r="L24" s="3">
        <f t="shared" si="16"/>
        <v>260169.62543855328</v>
      </c>
      <c r="M24" s="447">
        <f t="shared" si="16"/>
        <v>315887.70772876311</v>
      </c>
      <c r="N24" s="458">
        <f t="shared" si="16"/>
        <v>580514.38891156111</v>
      </c>
      <c r="O24" s="450">
        <f t="shared" si="16"/>
        <v>580514.38891156111</v>
      </c>
      <c r="P24" s="10">
        <f t="shared" si="16"/>
        <v>580514.38891156111</v>
      </c>
      <c r="Q24" s="3">
        <f t="shared" si="16"/>
        <v>580514.38891156111</v>
      </c>
      <c r="R24" s="3">
        <f t="shared" si="16"/>
        <v>580514.38891156111</v>
      </c>
      <c r="S24" s="3">
        <f t="shared" si="16"/>
        <v>580514.38891156111</v>
      </c>
      <c r="T24" s="3">
        <f t="shared" si="16"/>
        <v>580514.38891156111</v>
      </c>
      <c r="U24" s="3">
        <f t="shared" si="16"/>
        <v>580514.38891156111</v>
      </c>
      <c r="V24" s="3">
        <f t="shared" si="16"/>
        <v>580514.38891156111</v>
      </c>
      <c r="W24" s="3">
        <f t="shared" si="16"/>
        <v>580514.38891156111</v>
      </c>
      <c r="X24" s="3">
        <f t="shared" si="16"/>
        <v>580514.38891156111</v>
      </c>
      <c r="Y24" s="3">
        <f t="shared" si="16"/>
        <v>580514.38891156111</v>
      </c>
      <c r="Z24" s="3">
        <f t="shared" si="16"/>
        <v>580514.38891156111</v>
      </c>
      <c r="AA24" s="3">
        <f t="shared" si="16"/>
        <v>580514.38891156111</v>
      </c>
      <c r="AB24" s="3">
        <f t="shared" si="16"/>
        <v>580514.38891156111</v>
      </c>
      <c r="AC24" s="3">
        <f t="shared" si="16"/>
        <v>580514.38891156111</v>
      </c>
      <c r="AD24" s="3">
        <f t="shared" si="16"/>
        <v>580514.38891156111</v>
      </c>
      <c r="AE24" s="3">
        <f t="shared" si="16"/>
        <v>580514.38891156111</v>
      </c>
      <c r="AF24" s="3">
        <f t="shared" si="16"/>
        <v>580514.38891156111</v>
      </c>
      <c r="AG24" s="3">
        <f t="shared" si="16"/>
        <v>580514.38891156111</v>
      </c>
      <c r="AH24" s="3">
        <f t="shared" si="16"/>
        <v>580514.38891156111</v>
      </c>
      <c r="AI24" s="3">
        <f t="shared" si="16"/>
        <v>580514.38891156111</v>
      </c>
      <c r="AJ24" s="3">
        <f t="shared" si="16"/>
        <v>580514.38891156111</v>
      </c>
      <c r="AK24" s="3">
        <f t="shared" si="16"/>
        <v>580514.38891156111</v>
      </c>
      <c r="AL24" s="3">
        <f t="shared" si="16"/>
        <v>580514.38891156111</v>
      </c>
      <c r="AM24" s="3">
        <f t="shared" si="16"/>
        <v>580514.38891156111</v>
      </c>
      <c r="AN24" s="3">
        <f t="shared" si="16"/>
        <v>580514.38891156111</v>
      </c>
      <c r="AO24" s="3">
        <f t="shared" si="16"/>
        <v>580514.38891156111</v>
      </c>
      <c r="AP24" s="3">
        <f t="shared" si="16"/>
        <v>580514.38891156111</v>
      </c>
      <c r="AQ24" s="3">
        <f t="shared" si="16"/>
        <v>580514.38891156111</v>
      </c>
      <c r="AR24" s="3">
        <f t="shared" si="16"/>
        <v>580514.38891156111</v>
      </c>
      <c r="AS24" s="3">
        <f t="shared" si="16"/>
        <v>580514.38891156111</v>
      </c>
      <c r="AT24" s="3">
        <f t="shared" si="16"/>
        <v>580514.38891156111</v>
      </c>
      <c r="AU24" s="3">
        <f t="shared" si="16"/>
        <v>580514.38891156111</v>
      </c>
      <c r="AV24" s="3">
        <f t="shared" si="16"/>
        <v>580514.38891156111</v>
      </c>
      <c r="AW24" s="3">
        <f t="shared" si="16"/>
        <v>580514.38891156111</v>
      </c>
      <c r="AX24" s="3">
        <f t="shared" si="16"/>
        <v>580514.38891156111</v>
      </c>
      <c r="AY24" s="3">
        <f t="shared" si="16"/>
        <v>580514.38891156111</v>
      </c>
      <c r="AZ24" s="3">
        <f t="shared" si="16"/>
        <v>580514.38891156111</v>
      </c>
      <c r="BA24" s="3">
        <f t="shared" si="16"/>
        <v>580514.38891156111</v>
      </c>
      <c r="BB24" s="3">
        <f t="shared" si="16"/>
        <v>580514.38891156111</v>
      </c>
      <c r="BC24" s="3">
        <f t="shared" si="16"/>
        <v>580514.38891156111</v>
      </c>
      <c r="BD24" s="3">
        <f t="shared" si="16"/>
        <v>580514.38891156111</v>
      </c>
      <c r="BE24" s="3">
        <f t="shared" si="16"/>
        <v>580514.38891156111</v>
      </c>
      <c r="BF24" s="3">
        <f t="shared" si="16"/>
        <v>580514.38891156111</v>
      </c>
      <c r="BG24" s="3">
        <f t="shared" si="16"/>
        <v>580514.38891156111</v>
      </c>
      <c r="BH24" s="3">
        <f t="shared" si="16"/>
        <v>580514.38891156111</v>
      </c>
      <c r="BI24" s="3">
        <f t="shared" si="16"/>
        <v>580514.38891156111</v>
      </c>
      <c r="BJ24" s="3">
        <f t="shared" si="16"/>
        <v>580514.38891156111</v>
      </c>
      <c r="BK24" s="3">
        <f t="shared" si="16"/>
        <v>580514.38891156111</v>
      </c>
      <c r="BL24" s="3">
        <f t="shared" si="16"/>
        <v>580514.38891156111</v>
      </c>
      <c r="BM24" s="3">
        <f t="shared" si="16"/>
        <v>580514.38891156111</v>
      </c>
      <c r="BN24" s="3">
        <f t="shared" si="16"/>
        <v>580514.38891156111</v>
      </c>
      <c r="BO24" s="3">
        <f t="shared" si="16"/>
        <v>580514.38891156111</v>
      </c>
      <c r="BP24" s="3">
        <f t="shared" si="16"/>
        <v>580514.38891156111</v>
      </c>
      <c r="BQ24" s="3">
        <f t="shared" ref="BQ24:CH24" si="17">IF(SUM($C$16:$N$16)=0,0,BP24+BQ9)</f>
        <v>580514.38891156111</v>
      </c>
      <c r="BR24" s="3">
        <f t="shared" si="17"/>
        <v>580514.38891156111</v>
      </c>
      <c r="BS24" s="3">
        <f t="shared" si="17"/>
        <v>580514.38891156111</v>
      </c>
      <c r="BT24" s="3">
        <f t="shared" si="17"/>
        <v>580514.38891156111</v>
      </c>
      <c r="BU24" s="3">
        <f t="shared" si="17"/>
        <v>580514.38891156111</v>
      </c>
      <c r="BV24" s="3">
        <f t="shared" si="17"/>
        <v>580514.38891156111</v>
      </c>
      <c r="BW24" s="3">
        <f t="shared" si="17"/>
        <v>580514.38891156111</v>
      </c>
      <c r="BX24" s="3">
        <f t="shared" si="17"/>
        <v>580514.38891156111</v>
      </c>
      <c r="BY24" s="3">
        <f t="shared" si="17"/>
        <v>580514.38891156111</v>
      </c>
      <c r="BZ24" s="3">
        <f t="shared" si="17"/>
        <v>580514.38891156111</v>
      </c>
      <c r="CA24" s="3">
        <f t="shared" si="17"/>
        <v>580514.38891156111</v>
      </c>
      <c r="CB24" s="3">
        <f t="shared" si="17"/>
        <v>580514.38891156111</v>
      </c>
      <c r="CC24" s="3">
        <f t="shared" si="17"/>
        <v>580514.38891156111</v>
      </c>
      <c r="CD24" s="3">
        <f t="shared" si="17"/>
        <v>580514.38891156111</v>
      </c>
      <c r="CE24" s="3">
        <f t="shared" si="17"/>
        <v>580514.38891156111</v>
      </c>
      <c r="CF24" s="3">
        <f t="shared" si="17"/>
        <v>580514.38891156111</v>
      </c>
      <c r="CG24" s="3">
        <f t="shared" si="17"/>
        <v>580514.38891156111</v>
      </c>
      <c r="CH24" s="12">
        <f t="shared" si="17"/>
        <v>580514.38891156111</v>
      </c>
    </row>
    <row r="25" spans="1:88" ht="15" thickTop="1" x14ac:dyDescent="0.3">
      <c r="A25" s="548"/>
      <c r="B25" s="109" t="str">
        <f t="shared" si="6"/>
        <v>Lighting</v>
      </c>
      <c r="C25" s="3">
        <f t="shared" si="6"/>
        <v>4558.5251002035293</v>
      </c>
      <c r="D25" s="3">
        <f t="shared" si="9"/>
        <v>11171.25941330207</v>
      </c>
      <c r="E25" s="3">
        <f t="shared" ref="E25:BP25" si="18">IF(SUM($C$16:$N$16)=0,0,D25+E10)</f>
        <v>15861.218125634216</v>
      </c>
      <c r="F25" s="3">
        <f t="shared" si="18"/>
        <v>23354.078888643671</v>
      </c>
      <c r="G25" s="3">
        <f t="shared" si="18"/>
        <v>29774.596393620741</v>
      </c>
      <c r="H25" s="3">
        <f t="shared" si="18"/>
        <v>34507.871325693464</v>
      </c>
      <c r="I25" s="3">
        <f t="shared" si="18"/>
        <v>47133.547702489144</v>
      </c>
      <c r="J25" s="3">
        <f t="shared" si="18"/>
        <v>54452.443620236416</v>
      </c>
      <c r="K25" s="3">
        <f t="shared" si="18"/>
        <v>61630.561204956713</v>
      </c>
      <c r="L25" s="3">
        <f t="shared" si="18"/>
        <v>72935.436674113807</v>
      </c>
      <c r="M25" s="3">
        <f t="shared" si="18"/>
        <v>79623.276262068743</v>
      </c>
      <c r="N25" s="149">
        <f t="shared" si="18"/>
        <v>91572.713654290506</v>
      </c>
      <c r="O25" s="149">
        <f t="shared" si="18"/>
        <v>91572.713654290506</v>
      </c>
      <c r="P25" s="3">
        <f t="shared" si="18"/>
        <v>91572.713654290506</v>
      </c>
      <c r="Q25" s="3">
        <f t="shared" si="18"/>
        <v>91572.713654290506</v>
      </c>
      <c r="R25" s="3">
        <f t="shared" si="18"/>
        <v>91572.713654290506</v>
      </c>
      <c r="S25" s="3">
        <f t="shared" si="18"/>
        <v>91572.713654290506</v>
      </c>
      <c r="T25" s="3">
        <f t="shared" si="18"/>
        <v>91572.713654290506</v>
      </c>
      <c r="U25" s="3">
        <f t="shared" si="18"/>
        <v>91572.713654290506</v>
      </c>
      <c r="V25" s="3">
        <f t="shared" si="18"/>
        <v>91572.713654290506</v>
      </c>
      <c r="W25" s="3">
        <f t="shared" si="18"/>
        <v>91572.713654290506</v>
      </c>
      <c r="X25" s="3">
        <f t="shared" si="18"/>
        <v>91572.713654290506</v>
      </c>
      <c r="Y25" s="3">
        <f t="shared" si="18"/>
        <v>91572.713654290506</v>
      </c>
      <c r="Z25" s="3">
        <f t="shared" si="18"/>
        <v>91572.713654290506</v>
      </c>
      <c r="AA25" s="3">
        <f t="shared" si="18"/>
        <v>91572.713654290506</v>
      </c>
      <c r="AB25" s="3">
        <f t="shared" si="18"/>
        <v>91572.713654290506</v>
      </c>
      <c r="AC25" s="3">
        <f t="shared" si="18"/>
        <v>91572.713654290506</v>
      </c>
      <c r="AD25" s="3">
        <f t="shared" si="18"/>
        <v>91572.713654290506</v>
      </c>
      <c r="AE25" s="3">
        <f t="shared" si="18"/>
        <v>91572.713654290506</v>
      </c>
      <c r="AF25" s="3">
        <f t="shared" si="18"/>
        <v>91572.713654290506</v>
      </c>
      <c r="AG25" s="3">
        <f t="shared" si="18"/>
        <v>91572.713654290506</v>
      </c>
      <c r="AH25" s="3">
        <f t="shared" si="18"/>
        <v>91572.713654290506</v>
      </c>
      <c r="AI25" s="3">
        <f t="shared" si="18"/>
        <v>91572.713654290506</v>
      </c>
      <c r="AJ25" s="3">
        <f t="shared" si="18"/>
        <v>91572.713654290506</v>
      </c>
      <c r="AK25" s="3">
        <f t="shared" si="18"/>
        <v>91572.713654290506</v>
      </c>
      <c r="AL25" s="3">
        <f t="shared" si="18"/>
        <v>91572.713654290506</v>
      </c>
      <c r="AM25" s="3">
        <f t="shared" si="18"/>
        <v>91572.713654290506</v>
      </c>
      <c r="AN25" s="3">
        <f t="shared" si="18"/>
        <v>91572.713654290506</v>
      </c>
      <c r="AO25" s="3">
        <f t="shared" si="18"/>
        <v>91572.713654290506</v>
      </c>
      <c r="AP25" s="3">
        <f t="shared" si="18"/>
        <v>91572.713654290506</v>
      </c>
      <c r="AQ25" s="3">
        <f t="shared" si="18"/>
        <v>91572.713654290506</v>
      </c>
      <c r="AR25" s="3">
        <f t="shared" si="18"/>
        <v>91572.713654290506</v>
      </c>
      <c r="AS25" s="3">
        <f t="shared" si="18"/>
        <v>91572.713654290506</v>
      </c>
      <c r="AT25" s="3">
        <f t="shared" si="18"/>
        <v>91572.713654290506</v>
      </c>
      <c r="AU25" s="3">
        <f t="shared" si="18"/>
        <v>91572.713654290506</v>
      </c>
      <c r="AV25" s="3">
        <f t="shared" si="18"/>
        <v>91572.713654290506</v>
      </c>
      <c r="AW25" s="3">
        <f t="shared" si="18"/>
        <v>91572.713654290506</v>
      </c>
      <c r="AX25" s="3">
        <f t="shared" si="18"/>
        <v>91572.713654290506</v>
      </c>
      <c r="AY25" s="3">
        <f t="shared" si="18"/>
        <v>91572.713654290506</v>
      </c>
      <c r="AZ25" s="3">
        <f t="shared" si="18"/>
        <v>91572.713654290506</v>
      </c>
      <c r="BA25" s="3">
        <f t="shared" si="18"/>
        <v>91572.713654290506</v>
      </c>
      <c r="BB25" s="3">
        <f t="shared" si="18"/>
        <v>91572.713654290506</v>
      </c>
      <c r="BC25" s="3">
        <f t="shared" si="18"/>
        <v>91572.713654290506</v>
      </c>
      <c r="BD25" s="3">
        <f t="shared" si="18"/>
        <v>91572.713654290506</v>
      </c>
      <c r="BE25" s="3">
        <f t="shared" si="18"/>
        <v>91572.713654290506</v>
      </c>
      <c r="BF25" s="3">
        <f t="shared" si="18"/>
        <v>91572.713654290506</v>
      </c>
      <c r="BG25" s="3">
        <f t="shared" si="18"/>
        <v>91572.713654290506</v>
      </c>
      <c r="BH25" s="3">
        <f t="shared" si="18"/>
        <v>91572.713654290506</v>
      </c>
      <c r="BI25" s="3">
        <f t="shared" si="18"/>
        <v>91572.713654290506</v>
      </c>
      <c r="BJ25" s="3">
        <f t="shared" si="18"/>
        <v>91572.713654290506</v>
      </c>
      <c r="BK25" s="3">
        <f t="shared" si="18"/>
        <v>91572.713654290506</v>
      </c>
      <c r="BL25" s="3">
        <f t="shared" si="18"/>
        <v>91572.713654290506</v>
      </c>
      <c r="BM25" s="3">
        <f t="shared" si="18"/>
        <v>91572.713654290506</v>
      </c>
      <c r="BN25" s="3">
        <f t="shared" si="18"/>
        <v>91572.713654290506</v>
      </c>
      <c r="BO25" s="3">
        <f t="shared" si="18"/>
        <v>91572.713654290506</v>
      </c>
      <c r="BP25" s="3">
        <f t="shared" si="18"/>
        <v>91572.713654290506</v>
      </c>
      <c r="BQ25" s="3">
        <f t="shared" ref="BQ25:CH25" si="19">IF(SUM($C$16:$N$16)=0,0,BP25+BQ10)</f>
        <v>91572.713654290506</v>
      </c>
      <c r="BR25" s="3">
        <f t="shared" si="19"/>
        <v>91572.713654290506</v>
      </c>
      <c r="BS25" s="3">
        <f t="shared" si="19"/>
        <v>91572.713654290506</v>
      </c>
      <c r="BT25" s="3">
        <f t="shared" si="19"/>
        <v>91572.713654290506</v>
      </c>
      <c r="BU25" s="3">
        <f t="shared" si="19"/>
        <v>91572.713654290506</v>
      </c>
      <c r="BV25" s="3">
        <f t="shared" si="19"/>
        <v>91572.713654290506</v>
      </c>
      <c r="BW25" s="3">
        <f t="shared" si="19"/>
        <v>91572.713654290506</v>
      </c>
      <c r="BX25" s="3">
        <f t="shared" si="19"/>
        <v>91572.713654290506</v>
      </c>
      <c r="BY25" s="3">
        <f t="shared" si="19"/>
        <v>91572.713654290506</v>
      </c>
      <c r="BZ25" s="3">
        <f t="shared" si="19"/>
        <v>91572.713654290506</v>
      </c>
      <c r="CA25" s="3">
        <f t="shared" si="19"/>
        <v>91572.713654290506</v>
      </c>
      <c r="CB25" s="3">
        <f t="shared" si="19"/>
        <v>91572.713654290506</v>
      </c>
      <c r="CC25" s="3">
        <f t="shared" si="19"/>
        <v>91572.713654290506</v>
      </c>
      <c r="CD25" s="3">
        <f t="shared" si="19"/>
        <v>91572.713654290506</v>
      </c>
      <c r="CE25" s="3">
        <f t="shared" si="19"/>
        <v>91572.713654290506</v>
      </c>
      <c r="CF25" s="3">
        <f t="shared" si="19"/>
        <v>91572.713654290506</v>
      </c>
      <c r="CG25" s="3">
        <f t="shared" si="19"/>
        <v>91572.713654290506</v>
      </c>
      <c r="CH25" s="12">
        <f t="shared" si="19"/>
        <v>91572.713654290506</v>
      </c>
    </row>
    <row r="26" spans="1:88" x14ac:dyDescent="0.3">
      <c r="A26" s="548"/>
      <c r="B26" s="109" t="str">
        <f t="shared" si="6"/>
        <v>Miscellaneous</v>
      </c>
      <c r="C26" s="3">
        <f t="shared" si="6"/>
        <v>3411.6248474121212</v>
      </c>
      <c r="D26" s="3">
        <f t="shared" si="9"/>
        <v>11068.650187377956</v>
      </c>
      <c r="E26" s="3">
        <f t="shared" ref="E26:BP26" si="20">IF(SUM($C$16:$N$16)=0,0,D26+E11)</f>
        <v>36941.301425170939</v>
      </c>
      <c r="F26" s="3">
        <f t="shared" si="20"/>
        <v>42363.927009277402</v>
      </c>
      <c r="G26" s="3">
        <f t="shared" si="20"/>
        <v>47819.505169677817</v>
      </c>
      <c r="H26" s="3">
        <f t="shared" si="20"/>
        <v>55218.831368408304</v>
      </c>
      <c r="I26" s="3">
        <f t="shared" si="20"/>
        <v>67431.917322998182</v>
      </c>
      <c r="J26" s="3">
        <f t="shared" si="20"/>
        <v>77661.238430175945</v>
      </c>
      <c r="K26" s="3">
        <f t="shared" si="20"/>
        <v>84303.269720459168</v>
      </c>
      <c r="L26" s="3">
        <f t="shared" si="20"/>
        <v>90206.340457153536</v>
      </c>
      <c r="M26" s="3">
        <f t="shared" si="20"/>
        <v>105978.35218322778</v>
      </c>
      <c r="N26" s="3">
        <f t="shared" si="20"/>
        <v>125220.15384948757</v>
      </c>
      <c r="O26" s="3">
        <f t="shared" si="20"/>
        <v>125220.15384948757</v>
      </c>
      <c r="P26" s="3">
        <f t="shared" si="20"/>
        <v>125220.15384948757</v>
      </c>
      <c r="Q26" s="3">
        <f t="shared" si="20"/>
        <v>125220.15384948757</v>
      </c>
      <c r="R26" s="3">
        <f t="shared" si="20"/>
        <v>125220.15384948757</v>
      </c>
      <c r="S26" s="3">
        <f t="shared" si="20"/>
        <v>125220.15384948757</v>
      </c>
      <c r="T26" s="3">
        <f t="shared" si="20"/>
        <v>125220.15384948757</v>
      </c>
      <c r="U26" s="3">
        <f t="shared" si="20"/>
        <v>125220.15384948757</v>
      </c>
      <c r="V26" s="3">
        <f t="shared" si="20"/>
        <v>125220.15384948757</v>
      </c>
      <c r="W26" s="3">
        <f t="shared" si="20"/>
        <v>125220.15384948757</v>
      </c>
      <c r="X26" s="3">
        <f t="shared" si="20"/>
        <v>125220.15384948757</v>
      </c>
      <c r="Y26" s="3">
        <f t="shared" si="20"/>
        <v>125220.15384948757</v>
      </c>
      <c r="Z26" s="3">
        <f t="shared" si="20"/>
        <v>125220.15384948757</v>
      </c>
      <c r="AA26" s="3">
        <f t="shared" si="20"/>
        <v>125220.15384948757</v>
      </c>
      <c r="AB26" s="3">
        <f t="shared" si="20"/>
        <v>125220.15384948757</v>
      </c>
      <c r="AC26" s="3">
        <f t="shared" si="20"/>
        <v>125220.15384948757</v>
      </c>
      <c r="AD26" s="3">
        <f t="shared" si="20"/>
        <v>125220.15384948757</v>
      </c>
      <c r="AE26" s="3">
        <f t="shared" si="20"/>
        <v>125220.15384948757</v>
      </c>
      <c r="AF26" s="3">
        <f t="shared" si="20"/>
        <v>125220.15384948757</v>
      </c>
      <c r="AG26" s="3">
        <f t="shared" si="20"/>
        <v>125220.15384948757</v>
      </c>
      <c r="AH26" s="3">
        <f t="shared" si="20"/>
        <v>125220.15384948757</v>
      </c>
      <c r="AI26" s="3">
        <f t="shared" si="20"/>
        <v>125220.15384948757</v>
      </c>
      <c r="AJ26" s="3">
        <f t="shared" si="20"/>
        <v>125220.15384948757</v>
      </c>
      <c r="AK26" s="3">
        <f t="shared" si="20"/>
        <v>125220.15384948757</v>
      </c>
      <c r="AL26" s="3">
        <f t="shared" si="20"/>
        <v>125220.15384948757</v>
      </c>
      <c r="AM26" s="3">
        <f t="shared" si="20"/>
        <v>125220.15384948757</v>
      </c>
      <c r="AN26" s="3">
        <f t="shared" si="20"/>
        <v>125220.15384948757</v>
      </c>
      <c r="AO26" s="3">
        <f t="shared" si="20"/>
        <v>125220.15384948757</v>
      </c>
      <c r="AP26" s="3">
        <f t="shared" si="20"/>
        <v>125220.15384948757</v>
      </c>
      <c r="AQ26" s="3">
        <f t="shared" si="20"/>
        <v>125220.15384948757</v>
      </c>
      <c r="AR26" s="3">
        <f t="shared" si="20"/>
        <v>125220.15384948757</v>
      </c>
      <c r="AS26" s="3">
        <f t="shared" si="20"/>
        <v>125220.15384948757</v>
      </c>
      <c r="AT26" s="3">
        <f t="shared" si="20"/>
        <v>125220.15384948757</v>
      </c>
      <c r="AU26" s="3">
        <f t="shared" si="20"/>
        <v>125220.15384948757</v>
      </c>
      <c r="AV26" s="3">
        <f t="shared" si="20"/>
        <v>125220.15384948757</v>
      </c>
      <c r="AW26" s="3">
        <f t="shared" si="20"/>
        <v>125220.15384948757</v>
      </c>
      <c r="AX26" s="3">
        <f t="shared" si="20"/>
        <v>125220.15384948757</v>
      </c>
      <c r="AY26" s="3">
        <f t="shared" si="20"/>
        <v>125220.15384948757</v>
      </c>
      <c r="AZ26" s="3">
        <f t="shared" si="20"/>
        <v>125220.15384948757</v>
      </c>
      <c r="BA26" s="3">
        <f t="shared" si="20"/>
        <v>125220.15384948757</v>
      </c>
      <c r="BB26" s="3">
        <f t="shared" si="20"/>
        <v>125220.15384948757</v>
      </c>
      <c r="BC26" s="3">
        <f t="shared" si="20"/>
        <v>125220.15384948757</v>
      </c>
      <c r="BD26" s="3">
        <f t="shared" si="20"/>
        <v>125220.15384948757</v>
      </c>
      <c r="BE26" s="3">
        <f t="shared" si="20"/>
        <v>125220.15384948757</v>
      </c>
      <c r="BF26" s="3">
        <f t="shared" si="20"/>
        <v>125220.15384948757</v>
      </c>
      <c r="BG26" s="3">
        <f t="shared" si="20"/>
        <v>125220.15384948757</v>
      </c>
      <c r="BH26" s="3">
        <f t="shared" si="20"/>
        <v>125220.15384948757</v>
      </c>
      <c r="BI26" s="3">
        <f t="shared" si="20"/>
        <v>125220.15384948757</v>
      </c>
      <c r="BJ26" s="3">
        <f t="shared" si="20"/>
        <v>125220.15384948757</v>
      </c>
      <c r="BK26" s="3">
        <f t="shared" si="20"/>
        <v>125220.15384948757</v>
      </c>
      <c r="BL26" s="3">
        <f t="shared" si="20"/>
        <v>125220.15384948757</v>
      </c>
      <c r="BM26" s="3">
        <f t="shared" si="20"/>
        <v>125220.15384948757</v>
      </c>
      <c r="BN26" s="3">
        <f t="shared" si="20"/>
        <v>125220.15384948757</v>
      </c>
      <c r="BO26" s="3">
        <f t="shared" si="20"/>
        <v>125220.15384948757</v>
      </c>
      <c r="BP26" s="3">
        <f t="shared" si="20"/>
        <v>125220.15384948757</v>
      </c>
      <c r="BQ26" s="3">
        <f t="shared" ref="BQ26:CH26" si="21">IF(SUM($C$16:$N$16)=0,0,BP26+BQ11)</f>
        <v>125220.15384948757</v>
      </c>
      <c r="BR26" s="3">
        <f t="shared" si="21"/>
        <v>125220.15384948757</v>
      </c>
      <c r="BS26" s="3">
        <f t="shared" si="21"/>
        <v>125220.15384948757</v>
      </c>
      <c r="BT26" s="3">
        <f t="shared" si="21"/>
        <v>125220.15384948757</v>
      </c>
      <c r="BU26" s="3">
        <f t="shared" si="21"/>
        <v>125220.15384948757</v>
      </c>
      <c r="BV26" s="3">
        <f t="shared" si="21"/>
        <v>125220.15384948757</v>
      </c>
      <c r="BW26" s="3">
        <f t="shared" si="21"/>
        <v>125220.15384948757</v>
      </c>
      <c r="BX26" s="3">
        <f t="shared" si="21"/>
        <v>125220.15384948757</v>
      </c>
      <c r="BY26" s="3">
        <f t="shared" si="21"/>
        <v>125220.15384948757</v>
      </c>
      <c r="BZ26" s="3">
        <f t="shared" si="21"/>
        <v>125220.15384948757</v>
      </c>
      <c r="CA26" s="3">
        <f t="shared" si="21"/>
        <v>125220.15384948757</v>
      </c>
      <c r="CB26" s="3">
        <f t="shared" si="21"/>
        <v>125220.15384948757</v>
      </c>
      <c r="CC26" s="3">
        <f t="shared" si="21"/>
        <v>125220.15384948757</v>
      </c>
      <c r="CD26" s="3">
        <f t="shared" si="21"/>
        <v>125220.15384948757</v>
      </c>
      <c r="CE26" s="3">
        <f t="shared" si="21"/>
        <v>125220.15384948757</v>
      </c>
      <c r="CF26" s="3">
        <f t="shared" si="21"/>
        <v>125220.15384948757</v>
      </c>
      <c r="CG26" s="3">
        <f t="shared" si="21"/>
        <v>125220.15384948757</v>
      </c>
      <c r="CH26" s="12">
        <f t="shared" si="21"/>
        <v>125220.15384948757</v>
      </c>
    </row>
    <row r="27" spans="1:88" x14ac:dyDescent="0.3">
      <c r="A27" s="548"/>
      <c r="B27" s="109" t="str">
        <f t="shared" si="6"/>
        <v>Pool Spa</v>
      </c>
      <c r="C27" s="3">
        <f t="shared" si="6"/>
        <v>0</v>
      </c>
      <c r="D27" s="3">
        <f t="shared" si="9"/>
        <v>0</v>
      </c>
      <c r="E27" s="3">
        <f t="shared" ref="E27:BP27" si="22">IF(SUM($C$16:$N$16)=0,0,D27+E12)</f>
        <v>0</v>
      </c>
      <c r="F27" s="3">
        <f t="shared" si="22"/>
        <v>0</v>
      </c>
      <c r="G27" s="3">
        <f t="shared" si="22"/>
        <v>0</v>
      </c>
      <c r="H27" s="3">
        <f t="shared" si="22"/>
        <v>0</v>
      </c>
      <c r="I27" s="3">
        <f t="shared" si="22"/>
        <v>0</v>
      </c>
      <c r="J27" s="3">
        <f t="shared" si="22"/>
        <v>0</v>
      </c>
      <c r="K27" s="3">
        <f t="shared" si="22"/>
        <v>0</v>
      </c>
      <c r="L27" s="3">
        <f t="shared" si="22"/>
        <v>0</v>
      </c>
      <c r="M27" s="3">
        <f t="shared" si="22"/>
        <v>0</v>
      </c>
      <c r="N27" s="3">
        <f t="shared" si="22"/>
        <v>0</v>
      </c>
      <c r="O27" s="3">
        <f t="shared" si="22"/>
        <v>0</v>
      </c>
      <c r="P27" s="3">
        <f t="shared" si="22"/>
        <v>0</v>
      </c>
      <c r="Q27" s="3">
        <f t="shared" si="22"/>
        <v>0</v>
      </c>
      <c r="R27" s="3">
        <f t="shared" si="22"/>
        <v>0</v>
      </c>
      <c r="S27" s="3">
        <f t="shared" si="22"/>
        <v>0</v>
      </c>
      <c r="T27" s="3">
        <f t="shared" si="22"/>
        <v>0</v>
      </c>
      <c r="U27" s="3">
        <f t="shared" si="22"/>
        <v>0</v>
      </c>
      <c r="V27" s="3">
        <f t="shared" si="22"/>
        <v>0</v>
      </c>
      <c r="W27" s="3">
        <f t="shared" si="22"/>
        <v>0</v>
      </c>
      <c r="X27" s="3">
        <f t="shared" si="22"/>
        <v>0</v>
      </c>
      <c r="Y27" s="3">
        <f t="shared" si="22"/>
        <v>0</v>
      </c>
      <c r="Z27" s="3">
        <f t="shared" si="22"/>
        <v>0</v>
      </c>
      <c r="AA27" s="3">
        <f t="shared" si="22"/>
        <v>0</v>
      </c>
      <c r="AB27" s="3">
        <f t="shared" si="22"/>
        <v>0</v>
      </c>
      <c r="AC27" s="3">
        <f t="shared" si="22"/>
        <v>0</v>
      </c>
      <c r="AD27" s="3">
        <f t="shared" si="22"/>
        <v>0</v>
      </c>
      <c r="AE27" s="3">
        <f t="shared" si="22"/>
        <v>0</v>
      </c>
      <c r="AF27" s="3">
        <f t="shared" si="22"/>
        <v>0</v>
      </c>
      <c r="AG27" s="3">
        <f t="shared" si="22"/>
        <v>0</v>
      </c>
      <c r="AH27" s="3">
        <f t="shared" si="22"/>
        <v>0</v>
      </c>
      <c r="AI27" s="3">
        <f t="shared" si="22"/>
        <v>0</v>
      </c>
      <c r="AJ27" s="3">
        <f t="shared" si="22"/>
        <v>0</v>
      </c>
      <c r="AK27" s="3">
        <f t="shared" si="22"/>
        <v>0</v>
      </c>
      <c r="AL27" s="3">
        <f t="shared" si="22"/>
        <v>0</v>
      </c>
      <c r="AM27" s="3">
        <f t="shared" si="22"/>
        <v>0</v>
      </c>
      <c r="AN27" s="3">
        <f t="shared" si="22"/>
        <v>0</v>
      </c>
      <c r="AO27" s="3">
        <f t="shared" si="22"/>
        <v>0</v>
      </c>
      <c r="AP27" s="3">
        <f t="shared" si="22"/>
        <v>0</v>
      </c>
      <c r="AQ27" s="3">
        <f t="shared" si="22"/>
        <v>0</v>
      </c>
      <c r="AR27" s="3">
        <f t="shared" si="22"/>
        <v>0</v>
      </c>
      <c r="AS27" s="3">
        <f t="shared" si="22"/>
        <v>0</v>
      </c>
      <c r="AT27" s="3">
        <f t="shared" si="22"/>
        <v>0</v>
      </c>
      <c r="AU27" s="3">
        <f t="shared" si="22"/>
        <v>0</v>
      </c>
      <c r="AV27" s="3">
        <f t="shared" si="22"/>
        <v>0</v>
      </c>
      <c r="AW27" s="3">
        <f t="shared" si="22"/>
        <v>0</v>
      </c>
      <c r="AX27" s="3">
        <f t="shared" si="22"/>
        <v>0</v>
      </c>
      <c r="AY27" s="3">
        <f t="shared" si="22"/>
        <v>0</v>
      </c>
      <c r="AZ27" s="3">
        <f t="shared" si="22"/>
        <v>0</v>
      </c>
      <c r="BA27" s="3">
        <f t="shared" si="22"/>
        <v>0</v>
      </c>
      <c r="BB27" s="3">
        <f t="shared" si="22"/>
        <v>0</v>
      </c>
      <c r="BC27" s="3">
        <f t="shared" si="22"/>
        <v>0</v>
      </c>
      <c r="BD27" s="3">
        <f t="shared" si="22"/>
        <v>0</v>
      </c>
      <c r="BE27" s="3">
        <f t="shared" si="22"/>
        <v>0</v>
      </c>
      <c r="BF27" s="3">
        <f t="shared" si="22"/>
        <v>0</v>
      </c>
      <c r="BG27" s="3">
        <f t="shared" si="22"/>
        <v>0</v>
      </c>
      <c r="BH27" s="3">
        <f t="shared" si="22"/>
        <v>0</v>
      </c>
      <c r="BI27" s="3">
        <f t="shared" si="22"/>
        <v>0</v>
      </c>
      <c r="BJ27" s="3">
        <f t="shared" si="22"/>
        <v>0</v>
      </c>
      <c r="BK27" s="3">
        <f t="shared" si="22"/>
        <v>0</v>
      </c>
      <c r="BL27" s="3">
        <f t="shared" si="22"/>
        <v>0</v>
      </c>
      <c r="BM27" s="3">
        <f t="shared" si="22"/>
        <v>0</v>
      </c>
      <c r="BN27" s="3">
        <f t="shared" si="22"/>
        <v>0</v>
      </c>
      <c r="BO27" s="3">
        <f t="shared" si="22"/>
        <v>0</v>
      </c>
      <c r="BP27" s="3">
        <f t="shared" si="22"/>
        <v>0</v>
      </c>
      <c r="BQ27" s="3">
        <f t="shared" ref="BQ27:CH27" si="23">IF(SUM($C$16:$N$16)=0,0,BP27+BQ12)</f>
        <v>0</v>
      </c>
      <c r="BR27" s="3">
        <f t="shared" si="23"/>
        <v>0</v>
      </c>
      <c r="BS27" s="3">
        <f t="shared" si="23"/>
        <v>0</v>
      </c>
      <c r="BT27" s="3">
        <f t="shared" si="23"/>
        <v>0</v>
      </c>
      <c r="BU27" s="3">
        <f t="shared" si="23"/>
        <v>0</v>
      </c>
      <c r="BV27" s="3">
        <f t="shared" si="23"/>
        <v>0</v>
      </c>
      <c r="BW27" s="3">
        <f t="shared" si="23"/>
        <v>0</v>
      </c>
      <c r="BX27" s="3">
        <f t="shared" si="23"/>
        <v>0</v>
      </c>
      <c r="BY27" s="3">
        <f t="shared" si="23"/>
        <v>0</v>
      </c>
      <c r="BZ27" s="3">
        <f t="shared" si="23"/>
        <v>0</v>
      </c>
      <c r="CA27" s="3">
        <f t="shared" si="23"/>
        <v>0</v>
      </c>
      <c r="CB27" s="3">
        <f t="shared" si="23"/>
        <v>0</v>
      </c>
      <c r="CC27" s="3">
        <f t="shared" si="23"/>
        <v>0</v>
      </c>
      <c r="CD27" s="3">
        <f t="shared" si="23"/>
        <v>0</v>
      </c>
      <c r="CE27" s="3">
        <f t="shared" si="23"/>
        <v>0</v>
      </c>
      <c r="CF27" s="3">
        <f t="shared" si="23"/>
        <v>0</v>
      </c>
      <c r="CG27" s="3">
        <f t="shared" si="23"/>
        <v>0</v>
      </c>
      <c r="CH27" s="12">
        <f t="shared" si="23"/>
        <v>0</v>
      </c>
    </row>
    <row r="28" spans="1:88" x14ac:dyDescent="0.3">
      <c r="A28" s="548"/>
      <c r="B28" s="109" t="str">
        <f t="shared" si="6"/>
        <v>Refrigeration</v>
      </c>
      <c r="C28" s="3">
        <f t="shared" si="6"/>
        <v>0</v>
      </c>
      <c r="D28" s="3">
        <f t="shared" si="9"/>
        <v>0</v>
      </c>
      <c r="E28" s="3">
        <f t="shared" ref="E28:BP28" si="24">IF(SUM($C$16:$N$16)=0,0,D28+E13)</f>
        <v>0</v>
      </c>
      <c r="F28" s="3">
        <f t="shared" si="24"/>
        <v>0</v>
      </c>
      <c r="G28" s="3">
        <f t="shared" si="24"/>
        <v>0</v>
      </c>
      <c r="H28" s="3">
        <f t="shared" si="24"/>
        <v>0</v>
      </c>
      <c r="I28" s="3">
        <f t="shared" si="24"/>
        <v>0</v>
      </c>
      <c r="J28" s="3">
        <f t="shared" si="24"/>
        <v>0</v>
      </c>
      <c r="K28" s="3">
        <f t="shared" si="24"/>
        <v>0</v>
      </c>
      <c r="L28" s="3">
        <f t="shared" si="24"/>
        <v>0</v>
      </c>
      <c r="M28" s="3">
        <f t="shared" si="24"/>
        <v>0</v>
      </c>
      <c r="N28" s="3">
        <f t="shared" si="24"/>
        <v>0</v>
      </c>
      <c r="O28" s="3">
        <f t="shared" si="24"/>
        <v>0</v>
      </c>
      <c r="P28" s="3">
        <f t="shared" si="24"/>
        <v>0</v>
      </c>
      <c r="Q28" s="3">
        <f t="shared" si="24"/>
        <v>0</v>
      </c>
      <c r="R28" s="3">
        <f t="shared" si="24"/>
        <v>0</v>
      </c>
      <c r="S28" s="3">
        <f t="shared" si="24"/>
        <v>0</v>
      </c>
      <c r="T28" s="3">
        <f t="shared" si="24"/>
        <v>0</v>
      </c>
      <c r="U28" s="3">
        <f t="shared" si="24"/>
        <v>0</v>
      </c>
      <c r="V28" s="3">
        <f t="shared" si="24"/>
        <v>0</v>
      </c>
      <c r="W28" s="3">
        <f t="shared" si="24"/>
        <v>0</v>
      </c>
      <c r="X28" s="3">
        <f t="shared" si="24"/>
        <v>0</v>
      </c>
      <c r="Y28" s="3">
        <f t="shared" si="24"/>
        <v>0</v>
      </c>
      <c r="Z28" s="3">
        <f t="shared" si="24"/>
        <v>0</v>
      </c>
      <c r="AA28" s="3">
        <f t="shared" si="24"/>
        <v>0</v>
      </c>
      <c r="AB28" s="3">
        <f t="shared" si="24"/>
        <v>0</v>
      </c>
      <c r="AC28" s="3">
        <f t="shared" si="24"/>
        <v>0</v>
      </c>
      <c r="AD28" s="3">
        <f t="shared" si="24"/>
        <v>0</v>
      </c>
      <c r="AE28" s="3">
        <f t="shared" si="24"/>
        <v>0</v>
      </c>
      <c r="AF28" s="3">
        <f t="shared" si="24"/>
        <v>0</v>
      </c>
      <c r="AG28" s="3">
        <f t="shared" si="24"/>
        <v>0</v>
      </c>
      <c r="AH28" s="3">
        <f t="shared" si="24"/>
        <v>0</v>
      </c>
      <c r="AI28" s="3">
        <f t="shared" si="24"/>
        <v>0</v>
      </c>
      <c r="AJ28" s="3">
        <f t="shared" si="24"/>
        <v>0</v>
      </c>
      <c r="AK28" s="3">
        <f t="shared" si="24"/>
        <v>0</v>
      </c>
      <c r="AL28" s="3">
        <f t="shared" si="24"/>
        <v>0</v>
      </c>
      <c r="AM28" s="3">
        <f t="shared" si="24"/>
        <v>0</v>
      </c>
      <c r="AN28" s="3">
        <f t="shared" si="24"/>
        <v>0</v>
      </c>
      <c r="AO28" s="3">
        <f t="shared" si="24"/>
        <v>0</v>
      </c>
      <c r="AP28" s="3">
        <f t="shared" si="24"/>
        <v>0</v>
      </c>
      <c r="AQ28" s="3">
        <f t="shared" si="24"/>
        <v>0</v>
      </c>
      <c r="AR28" s="3">
        <f t="shared" si="24"/>
        <v>0</v>
      </c>
      <c r="AS28" s="3">
        <f t="shared" si="24"/>
        <v>0</v>
      </c>
      <c r="AT28" s="3">
        <f t="shared" si="24"/>
        <v>0</v>
      </c>
      <c r="AU28" s="3">
        <f t="shared" si="24"/>
        <v>0</v>
      </c>
      <c r="AV28" s="3">
        <f t="shared" si="24"/>
        <v>0</v>
      </c>
      <c r="AW28" s="3">
        <f t="shared" si="24"/>
        <v>0</v>
      </c>
      <c r="AX28" s="3">
        <f t="shared" si="24"/>
        <v>0</v>
      </c>
      <c r="AY28" s="3">
        <f t="shared" si="24"/>
        <v>0</v>
      </c>
      <c r="AZ28" s="3">
        <f t="shared" si="24"/>
        <v>0</v>
      </c>
      <c r="BA28" s="3">
        <f t="shared" si="24"/>
        <v>0</v>
      </c>
      <c r="BB28" s="3">
        <f t="shared" si="24"/>
        <v>0</v>
      </c>
      <c r="BC28" s="3">
        <f t="shared" si="24"/>
        <v>0</v>
      </c>
      <c r="BD28" s="3">
        <f t="shared" si="24"/>
        <v>0</v>
      </c>
      <c r="BE28" s="3">
        <f t="shared" si="24"/>
        <v>0</v>
      </c>
      <c r="BF28" s="3">
        <f t="shared" si="24"/>
        <v>0</v>
      </c>
      <c r="BG28" s="3">
        <f t="shared" si="24"/>
        <v>0</v>
      </c>
      <c r="BH28" s="3">
        <f t="shared" si="24"/>
        <v>0</v>
      </c>
      <c r="BI28" s="3">
        <f t="shared" si="24"/>
        <v>0</v>
      </c>
      <c r="BJ28" s="3">
        <f t="shared" si="24"/>
        <v>0</v>
      </c>
      <c r="BK28" s="3">
        <f t="shared" si="24"/>
        <v>0</v>
      </c>
      <c r="BL28" s="3">
        <f t="shared" si="24"/>
        <v>0</v>
      </c>
      <c r="BM28" s="3">
        <f t="shared" si="24"/>
        <v>0</v>
      </c>
      <c r="BN28" s="3">
        <f t="shared" si="24"/>
        <v>0</v>
      </c>
      <c r="BO28" s="3">
        <f t="shared" si="24"/>
        <v>0</v>
      </c>
      <c r="BP28" s="3">
        <f t="shared" si="24"/>
        <v>0</v>
      </c>
      <c r="BQ28" s="3">
        <f t="shared" ref="BQ28:CH28" si="25">IF(SUM($C$16:$N$16)=0,0,BP28+BQ13)</f>
        <v>0</v>
      </c>
      <c r="BR28" s="3">
        <f t="shared" si="25"/>
        <v>0</v>
      </c>
      <c r="BS28" s="3">
        <f t="shared" si="25"/>
        <v>0</v>
      </c>
      <c r="BT28" s="3">
        <f t="shared" si="25"/>
        <v>0</v>
      </c>
      <c r="BU28" s="3">
        <f t="shared" si="25"/>
        <v>0</v>
      </c>
      <c r="BV28" s="3">
        <f t="shared" si="25"/>
        <v>0</v>
      </c>
      <c r="BW28" s="3">
        <f t="shared" si="25"/>
        <v>0</v>
      </c>
      <c r="BX28" s="3">
        <f t="shared" si="25"/>
        <v>0</v>
      </c>
      <c r="BY28" s="3">
        <f t="shared" si="25"/>
        <v>0</v>
      </c>
      <c r="BZ28" s="3">
        <f t="shared" si="25"/>
        <v>0</v>
      </c>
      <c r="CA28" s="3">
        <f t="shared" si="25"/>
        <v>0</v>
      </c>
      <c r="CB28" s="3">
        <f t="shared" si="25"/>
        <v>0</v>
      </c>
      <c r="CC28" s="3">
        <f t="shared" si="25"/>
        <v>0</v>
      </c>
      <c r="CD28" s="3">
        <f t="shared" si="25"/>
        <v>0</v>
      </c>
      <c r="CE28" s="3">
        <f t="shared" si="25"/>
        <v>0</v>
      </c>
      <c r="CF28" s="3">
        <f t="shared" si="25"/>
        <v>0</v>
      </c>
      <c r="CG28" s="3">
        <f t="shared" si="25"/>
        <v>0</v>
      </c>
      <c r="CH28" s="12">
        <f t="shared" si="25"/>
        <v>0</v>
      </c>
    </row>
    <row r="29" spans="1:88" ht="15" customHeight="1" x14ac:dyDescent="0.3">
      <c r="A29" s="548"/>
      <c r="B29" s="109" t="str">
        <f t="shared" si="6"/>
        <v>Water Heating</v>
      </c>
      <c r="C29" s="3">
        <f t="shared" si="6"/>
        <v>23556.117538988863</v>
      </c>
      <c r="D29" s="3">
        <f t="shared" si="9"/>
        <v>56518.14807112336</v>
      </c>
      <c r="E29" s="3">
        <f t="shared" ref="E29:BP29" si="26">IF(SUM($C$16:$N$16)=0,0,D29+E14)</f>
        <v>94056.426210060192</v>
      </c>
      <c r="F29" s="3">
        <f t="shared" si="26"/>
        <v>140232.04801394098</v>
      </c>
      <c r="G29" s="3">
        <f t="shared" si="26"/>
        <v>168372.98637905356</v>
      </c>
      <c r="H29" s="3">
        <f t="shared" si="26"/>
        <v>181113.90604805536</v>
      </c>
      <c r="I29" s="3">
        <f t="shared" si="26"/>
        <v>223317.77469350159</v>
      </c>
      <c r="J29" s="3">
        <f t="shared" si="26"/>
        <v>262302.72484781261</v>
      </c>
      <c r="K29" s="3">
        <f t="shared" si="26"/>
        <v>301421.02992848639</v>
      </c>
      <c r="L29" s="3">
        <f t="shared" si="26"/>
        <v>326373.31350669271</v>
      </c>
      <c r="M29" s="3">
        <f t="shared" si="26"/>
        <v>375338.98649244866</v>
      </c>
      <c r="N29" s="3">
        <f t="shared" si="26"/>
        <v>576942.22401019779</v>
      </c>
      <c r="O29" s="3">
        <f t="shared" si="26"/>
        <v>576942.22401019779</v>
      </c>
      <c r="P29" s="3">
        <f t="shared" si="26"/>
        <v>576942.22401019779</v>
      </c>
      <c r="Q29" s="3">
        <f t="shared" si="26"/>
        <v>576942.22401019779</v>
      </c>
      <c r="R29" s="3">
        <f t="shared" si="26"/>
        <v>576942.22401019779</v>
      </c>
      <c r="S29" s="3">
        <f t="shared" si="26"/>
        <v>576942.22401019779</v>
      </c>
      <c r="T29" s="3">
        <f t="shared" si="26"/>
        <v>576942.22401019779</v>
      </c>
      <c r="U29" s="3">
        <f t="shared" si="26"/>
        <v>576942.22401019779</v>
      </c>
      <c r="V29" s="3">
        <f t="shared" si="26"/>
        <v>576942.22401019779</v>
      </c>
      <c r="W29" s="3">
        <f t="shared" si="26"/>
        <v>576942.22401019779</v>
      </c>
      <c r="X29" s="3">
        <f t="shared" si="26"/>
        <v>576942.22401019779</v>
      </c>
      <c r="Y29" s="3">
        <f t="shared" si="26"/>
        <v>576942.22401019779</v>
      </c>
      <c r="Z29" s="3">
        <f t="shared" si="26"/>
        <v>576942.22401019779</v>
      </c>
      <c r="AA29" s="3">
        <f t="shared" si="26"/>
        <v>576942.22401019779</v>
      </c>
      <c r="AB29" s="3">
        <f t="shared" si="26"/>
        <v>576942.22401019779</v>
      </c>
      <c r="AC29" s="3">
        <f t="shared" si="26"/>
        <v>576942.22401019779</v>
      </c>
      <c r="AD29" s="3">
        <f t="shared" si="26"/>
        <v>576942.22401019779</v>
      </c>
      <c r="AE29" s="3">
        <f t="shared" si="26"/>
        <v>576942.22401019779</v>
      </c>
      <c r="AF29" s="3">
        <f t="shared" si="26"/>
        <v>576942.22401019779</v>
      </c>
      <c r="AG29" s="3">
        <f t="shared" si="26"/>
        <v>576942.22401019779</v>
      </c>
      <c r="AH29" s="3">
        <f t="shared" si="26"/>
        <v>576942.22401019779</v>
      </c>
      <c r="AI29" s="3">
        <f t="shared" si="26"/>
        <v>576942.22401019779</v>
      </c>
      <c r="AJ29" s="3">
        <f t="shared" si="26"/>
        <v>576942.22401019779</v>
      </c>
      <c r="AK29" s="3">
        <f t="shared" si="26"/>
        <v>576942.22401019779</v>
      </c>
      <c r="AL29" s="3">
        <f t="shared" si="26"/>
        <v>576942.22401019779</v>
      </c>
      <c r="AM29" s="3">
        <f t="shared" si="26"/>
        <v>576942.22401019779</v>
      </c>
      <c r="AN29" s="3">
        <f t="shared" si="26"/>
        <v>576942.22401019779</v>
      </c>
      <c r="AO29" s="3">
        <f t="shared" si="26"/>
        <v>576942.22401019779</v>
      </c>
      <c r="AP29" s="3">
        <f t="shared" si="26"/>
        <v>576942.22401019779</v>
      </c>
      <c r="AQ29" s="3">
        <f t="shared" si="26"/>
        <v>576942.22401019779</v>
      </c>
      <c r="AR29" s="3">
        <f t="shared" si="26"/>
        <v>576942.22401019779</v>
      </c>
      <c r="AS29" s="3">
        <f t="shared" si="26"/>
        <v>576942.22401019779</v>
      </c>
      <c r="AT29" s="3">
        <f t="shared" si="26"/>
        <v>576942.22401019779</v>
      </c>
      <c r="AU29" s="3">
        <f t="shared" si="26"/>
        <v>576942.22401019779</v>
      </c>
      <c r="AV29" s="3">
        <f t="shared" si="26"/>
        <v>576942.22401019779</v>
      </c>
      <c r="AW29" s="3">
        <f t="shared" si="26"/>
        <v>576942.22401019779</v>
      </c>
      <c r="AX29" s="3">
        <f t="shared" si="26"/>
        <v>576942.22401019779</v>
      </c>
      <c r="AY29" s="3">
        <f t="shared" si="26"/>
        <v>576942.22401019779</v>
      </c>
      <c r="AZ29" s="3">
        <f t="shared" si="26"/>
        <v>576942.22401019779</v>
      </c>
      <c r="BA29" s="3">
        <f t="shared" si="26"/>
        <v>576942.22401019779</v>
      </c>
      <c r="BB29" s="3">
        <f t="shared" si="26"/>
        <v>576942.22401019779</v>
      </c>
      <c r="BC29" s="3">
        <f t="shared" si="26"/>
        <v>576942.22401019779</v>
      </c>
      <c r="BD29" s="3">
        <f t="shared" si="26"/>
        <v>576942.22401019779</v>
      </c>
      <c r="BE29" s="3">
        <f t="shared" si="26"/>
        <v>576942.22401019779</v>
      </c>
      <c r="BF29" s="3">
        <f t="shared" si="26"/>
        <v>576942.22401019779</v>
      </c>
      <c r="BG29" s="3">
        <f t="shared" si="26"/>
        <v>576942.22401019779</v>
      </c>
      <c r="BH29" s="3">
        <f t="shared" si="26"/>
        <v>576942.22401019779</v>
      </c>
      <c r="BI29" s="3">
        <f t="shared" si="26"/>
        <v>576942.22401019779</v>
      </c>
      <c r="BJ29" s="3">
        <f t="shared" si="26"/>
        <v>576942.22401019779</v>
      </c>
      <c r="BK29" s="3">
        <f t="shared" si="26"/>
        <v>576942.22401019779</v>
      </c>
      <c r="BL29" s="3">
        <f t="shared" si="26"/>
        <v>576942.22401019779</v>
      </c>
      <c r="BM29" s="3">
        <f t="shared" si="26"/>
        <v>576942.22401019779</v>
      </c>
      <c r="BN29" s="3">
        <f t="shared" si="26"/>
        <v>576942.22401019779</v>
      </c>
      <c r="BO29" s="3">
        <f t="shared" si="26"/>
        <v>576942.22401019779</v>
      </c>
      <c r="BP29" s="3">
        <f t="shared" si="26"/>
        <v>576942.22401019779</v>
      </c>
      <c r="BQ29" s="3">
        <f t="shared" ref="BQ29:CH29" si="27">IF(SUM($C$16:$N$16)=0,0,BP29+BQ14)</f>
        <v>576942.22401019779</v>
      </c>
      <c r="BR29" s="3">
        <f t="shared" si="27"/>
        <v>576942.22401019779</v>
      </c>
      <c r="BS29" s="3">
        <f t="shared" si="27"/>
        <v>576942.22401019779</v>
      </c>
      <c r="BT29" s="3">
        <f t="shared" si="27"/>
        <v>576942.22401019779</v>
      </c>
      <c r="BU29" s="3">
        <f t="shared" si="27"/>
        <v>576942.22401019779</v>
      </c>
      <c r="BV29" s="3">
        <f t="shared" si="27"/>
        <v>576942.22401019779</v>
      </c>
      <c r="BW29" s="3">
        <f t="shared" si="27"/>
        <v>576942.22401019779</v>
      </c>
      <c r="BX29" s="3">
        <f t="shared" si="27"/>
        <v>576942.22401019779</v>
      </c>
      <c r="BY29" s="3">
        <f t="shared" si="27"/>
        <v>576942.22401019779</v>
      </c>
      <c r="BZ29" s="3">
        <f t="shared" si="27"/>
        <v>576942.22401019779</v>
      </c>
      <c r="CA29" s="3">
        <f t="shared" si="27"/>
        <v>576942.22401019779</v>
      </c>
      <c r="CB29" s="3">
        <f t="shared" si="27"/>
        <v>576942.22401019779</v>
      </c>
      <c r="CC29" s="3">
        <f t="shared" si="27"/>
        <v>576942.22401019779</v>
      </c>
      <c r="CD29" s="3">
        <f t="shared" si="27"/>
        <v>576942.22401019779</v>
      </c>
      <c r="CE29" s="3">
        <f t="shared" si="27"/>
        <v>576942.22401019779</v>
      </c>
      <c r="CF29" s="3">
        <f t="shared" si="27"/>
        <v>576942.22401019779</v>
      </c>
      <c r="CG29" s="3">
        <f t="shared" si="27"/>
        <v>576942.22401019779</v>
      </c>
      <c r="CH29" s="12">
        <f t="shared" si="27"/>
        <v>576942.22401019779</v>
      </c>
    </row>
    <row r="30" spans="1:88" ht="15" customHeight="1" thickBot="1" x14ac:dyDescent="0.35">
      <c r="A30" s="548"/>
      <c r="B30" s="189" t="str">
        <f t="shared" si="6"/>
        <v>Motors(uses bus. load shape)</v>
      </c>
      <c r="C30" s="183">
        <f t="shared" si="6"/>
        <v>0</v>
      </c>
      <c r="D30" s="184">
        <f t="shared" si="9"/>
        <v>0</v>
      </c>
      <c r="E30" s="184">
        <f t="shared" ref="E30:BP30" si="28">IF(SUM($C$16:$N$16)=0,0,D30+E15)</f>
        <v>0</v>
      </c>
      <c r="F30" s="184">
        <f t="shared" si="28"/>
        <v>0</v>
      </c>
      <c r="G30" s="184">
        <f t="shared" si="28"/>
        <v>0</v>
      </c>
      <c r="H30" s="184">
        <f t="shared" si="28"/>
        <v>0</v>
      </c>
      <c r="I30" s="184">
        <f t="shared" si="28"/>
        <v>0</v>
      </c>
      <c r="J30" s="184">
        <f t="shared" si="28"/>
        <v>0</v>
      </c>
      <c r="K30" s="184">
        <f t="shared" si="28"/>
        <v>0</v>
      </c>
      <c r="L30" s="184">
        <f t="shared" si="28"/>
        <v>0</v>
      </c>
      <c r="M30" s="184">
        <f t="shared" si="28"/>
        <v>0</v>
      </c>
      <c r="N30" s="184">
        <f t="shared" si="28"/>
        <v>0</v>
      </c>
      <c r="O30" s="183">
        <f t="shared" si="28"/>
        <v>0</v>
      </c>
      <c r="P30" s="183">
        <f t="shared" si="28"/>
        <v>0</v>
      </c>
      <c r="Q30" s="183">
        <f t="shared" si="28"/>
        <v>0</v>
      </c>
      <c r="R30" s="183">
        <f t="shared" si="28"/>
        <v>0</v>
      </c>
      <c r="S30" s="183">
        <f t="shared" si="28"/>
        <v>0</v>
      </c>
      <c r="T30" s="183">
        <f t="shared" si="28"/>
        <v>0</v>
      </c>
      <c r="U30" s="183">
        <f t="shared" si="28"/>
        <v>0</v>
      </c>
      <c r="V30" s="183">
        <f t="shared" si="28"/>
        <v>0</v>
      </c>
      <c r="W30" s="183">
        <f t="shared" si="28"/>
        <v>0</v>
      </c>
      <c r="X30" s="183">
        <f t="shared" si="28"/>
        <v>0</v>
      </c>
      <c r="Y30" s="183">
        <f t="shared" si="28"/>
        <v>0</v>
      </c>
      <c r="Z30" s="183">
        <f t="shared" si="28"/>
        <v>0</v>
      </c>
      <c r="AA30" s="183">
        <f t="shared" si="28"/>
        <v>0</v>
      </c>
      <c r="AB30" s="183">
        <f t="shared" si="28"/>
        <v>0</v>
      </c>
      <c r="AC30" s="183">
        <f t="shared" si="28"/>
        <v>0</v>
      </c>
      <c r="AD30" s="183">
        <f t="shared" si="28"/>
        <v>0</v>
      </c>
      <c r="AE30" s="183">
        <f t="shared" si="28"/>
        <v>0</v>
      </c>
      <c r="AF30" s="183">
        <f t="shared" si="28"/>
        <v>0</v>
      </c>
      <c r="AG30" s="183">
        <f t="shared" si="28"/>
        <v>0</v>
      </c>
      <c r="AH30" s="183">
        <f t="shared" si="28"/>
        <v>0</v>
      </c>
      <c r="AI30" s="183">
        <f t="shared" si="28"/>
        <v>0</v>
      </c>
      <c r="AJ30" s="183">
        <f t="shared" si="28"/>
        <v>0</v>
      </c>
      <c r="AK30" s="183">
        <f t="shared" si="28"/>
        <v>0</v>
      </c>
      <c r="AL30" s="183">
        <f t="shared" si="28"/>
        <v>0</v>
      </c>
      <c r="AM30" s="183">
        <f t="shared" si="28"/>
        <v>0</v>
      </c>
      <c r="AN30" s="183">
        <f t="shared" si="28"/>
        <v>0</v>
      </c>
      <c r="AO30" s="183">
        <f t="shared" si="28"/>
        <v>0</v>
      </c>
      <c r="AP30" s="183">
        <f t="shared" si="28"/>
        <v>0</v>
      </c>
      <c r="AQ30" s="183">
        <f t="shared" si="28"/>
        <v>0</v>
      </c>
      <c r="AR30" s="183">
        <f t="shared" si="28"/>
        <v>0</v>
      </c>
      <c r="AS30" s="183">
        <f t="shared" si="28"/>
        <v>0</v>
      </c>
      <c r="AT30" s="183">
        <f t="shared" si="28"/>
        <v>0</v>
      </c>
      <c r="AU30" s="183">
        <f t="shared" si="28"/>
        <v>0</v>
      </c>
      <c r="AV30" s="183">
        <f t="shared" si="28"/>
        <v>0</v>
      </c>
      <c r="AW30" s="183">
        <f t="shared" si="28"/>
        <v>0</v>
      </c>
      <c r="AX30" s="183">
        <f t="shared" si="28"/>
        <v>0</v>
      </c>
      <c r="AY30" s="183">
        <f t="shared" si="28"/>
        <v>0</v>
      </c>
      <c r="AZ30" s="183">
        <f t="shared" si="28"/>
        <v>0</v>
      </c>
      <c r="BA30" s="183">
        <f t="shared" si="28"/>
        <v>0</v>
      </c>
      <c r="BB30" s="183">
        <f t="shared" si="28"/>
        <v>0</v>
      </c>
      <c r="BC30" s="183">
        <f t="shared" si="28"/>
        <v>0</v>
      </c>
      <c r="BD30" s="183">
        <f t="shared" si="28"/>
        <v>0</v>
      </c>
      <c r="BE30" s="183">
        <f t="shared" si="28"/>
        <v>0</v>
      </c>
      <c r="BF30" s="183">
        <f t="shared" si="28"/>
        <v>0</v>
      </c>
      <c r="BG30" s="183">
        <f t="shared" si="28"/>
        <v>0</v>
      </c>
      <c r="BH30" s="183">
        <f t="shared" si="28"/>
        <v>0</v>
      </c>
      <c r="BI30" s="183">
        <f t="shared" si="28"/>
        <v>0</v>
      </c>
      <c r="BJ30" s="183">
        <f t="shared" si="28"/>
        <v>0</v>
      </c>
      <c r="BK30" s="183">
        <f t="shared" si="28"/>
        <v>0</v>
      </c>
      <c r="BL30" s="183">
        <f t="shared" si="28"/>
        <v>0</v>
      </c>
      <c r="BM30" s="183">
        <f t="shared" si="28"/>
        <v>0</v>
      </c>
      <c r="BN30" s="183">
        <f t="shared" si="28"/>
        <v>0</v>
      </c>
      <c r="BO30" s="183">
        <f t="shared" si="28"/>
        <v>0</v>
      </c>
      <c r="BP30" s="183">
        <f t="shared" si="28"/>
        <v>0</v>
      </c>
      <c r="BQ30" s="183">
        <f t="shared" ref="BQ30:CH30" si="29">IF(SUM($C$16:$N$16)=0,0,BP30+BQ15)</f>
        <v>0</v>
      </c>
      <c r="BR30" s="183">
        <f t="shared" si="29"/>
        <v>0</v>
      </c>
      <c r="BS30" s="183">
        <f t="shared" si="29"/>
        <v>0</v>
      </c>
      <c r="BT30" s="183">
        <f t="shared" si="29"/>
        <v>0</v>
      </c>
      <c r="BU30" s="183">
        <f t="shared" si="29"/>
        <v>0</v>
      </c>
      <c r="BV30" s="183">
        <f t="shared" si="29"/>
        <v>0</v>
      </c>
      <c r="BW30" s="183">
        <f t="shared" si="29"/>
        <v>0</v>
      </c>
      <c r="BX30" s="183">
        <f t="shared" si="29"/>
        <v>0</v>
      </c>
      <c r="BY30" s="183">
        <f t="shared" si="29"/>
        <v>0</v>
      </c>
      <c r="BZ30" s="183">
        <f t="shared" si="29"/>
        <v>0</v>
      </c>
      <c r="CA30" s="183">
        <f t="shared" si="29"/>
        <v>0</v>
      </c>
      <c r="CB30" s="183">
        <f t="shared" si="29"/>
        <v>0</v>
      </c>
      <c r="CC30" s="183">
        <f t="shared" si="29"/>
        <v>0</v>
      </c>
      <c r="CD30" s="183">
        <f t="shared" si="29"/>
        <v>0</v>
      </c>
      <c r="CE30" s="183">
        <f t="shared" si="29"/>
        <v>0</v>
      </c>
      <c r="CF30" s="183">
        <f t="shared" si="29"/>
        <v>0</v>
      </c>
      <c r="CG30" s="183">
        <f t="shared" si="29"/>
        <v>0</v>
      </c>
      <c r="CH30" s="185">
        <f t="shared" si="29"/>
        <v>0</v>
      </c>
    </row>
    <row r="31" spans="1:88" ht="15" customHeight="1" thickBot="1" x14ac:dyDescent="0.35">
      <c r="A31" s="549"/>
      <c r="B31" s="190" t="str">
        <f t="shared" si="6"/>
        <v>Monthly kWh</v>
      </c>
      <c r="C31" s="325">
        <f>SUM(C20:C30)</f>
        <v>-355732.85860542778</v>
      </c>
      <c r="D31" s="154">
        <f>SUM(D20:D30)</f>
        <v>1533947.7015151791</v>
      </c>
      <c r="E31" s="154">
        <f t="shared" ref="E31:BP31" si="30">SUM(E20:E30)</f>
        <v>5136031.0802583443</v>
      </c>
      <c r="F31" s="154">
        <f t="shared" si="30"/>
        <v>7376062.2396859853</v>
      </c>
      <c r="G31" s="154">
        <f t="shared" si="30"/>
        <v>10013533.472555524</v>
      </c>
      <c r="H31" s="154">
        <f t="shared" si="30"/>
        <v>12246074.686151296</v>
      </c>
      <c r="I31" s="154">
        <f t="shared" si="30"/>
        <v>16949625.770883497</v>
      </c>
      <c r="J31" s="154">
        <f t="shared" si="30"/>
        <v>20698356.420932729</v>
      </c>
      <c r="K31" s="154">
        <f t="shared" si="30"/>
        <v>24719005.719530124</v>
      </c>
      <c r="L31" s="154">
        <f t="shared" si="30"/>
        <v>27896929.516895697</v>
      </c>
      <c r="M31" s="154">
        <f t="shared" si="30"/>
        <v>30684212.249170311</v>
      </c>
      <c r="N31" s="154">
        <f t="shared" si="30"/>
        <v>39291787.206975184</v>
      </c>
      <c r="O31" s="154">
        <f t="shared" si="30"/>
        <v>39291787.206975184</v>
      </c>
      <c r="P31" s="154">
        <f t="shared" si="30"/>
        <v>39291787.206975184</v>
      </c>
      <c r="Q31" s="154">
        <f t="shared" si="30"/>
        <v>39291787.206975184</v>
      </c>
      <c r="R31" s="154">
        <f t="shared" si="30"/>
        <v>39291787.206975184</v>
      </c>
      <c r="S31" s="154">
        <f t="shared" si="30"/>
        <v>39291787.206975184</v>
      </c>
      <c r="T31" s="154">
        <f t="shared" si="30"/>
        <v>39291787.206975184</v>
      </c>
      <c r="U31" s="154">
        <f t="shared" si="30"/>
        <v>39291787.206975184</v>
      </c>
      <c r="V31" s="154">
        <f t="shared" si="30"/>
        <v>39291787.206975184</v>
      </c>
      <c r="W31" s="154">
        <f t="shared" si="30"/>
        <v>39291787.206975184</v>
      </c>
      <c r="X31" s="154">
        <f t="shared" si="30"/>
        <v>39291787.206975184</v>
      </c>
      <c r="Y31" s="154">
        <f t="shared" si="30"/>
        <v>39291787.206975184</v>
      </c>
      <c r="Z31" s="154">
        <f t="shared" si="30"/>
        <v>39291787.206975184</v>
      </c>
      <c r="AA31" s="154">
        <f t="shared" si="30"/>
        <v>39291787.206975184</v>
      </c>
      <c r="AB31" s="154">
        <f t="shared" si="30"/>
        <v>39291787.206975184</v>
      </c>
      <c r="AC31" s="154">
        <f t="shared" si="30"/>
        <v>39291787.206975184</v>
      </c>
      <c r="AD31" s="154">
        <f t="shared" si="30"/>
        <v>39291787.206975184</v>
      </c>
      <c r="AE31" s="154">
        <f t="shared" si="30"/>
        <v>39291787.206975184</v>
      </c>
      <c r="AF31" s="154">
        <f t="shared" si="30"/>
        <v>39291787.206975184</v>
      </c>
      <c r="AG31" s="154">
        <f t="shared" si="30"/>
        <v>39291787.206975184</v>
      </c>
      <c r="AH31" s="154">
        <f t="shared" si="30"/>
        <v>39291787.206975184</v>
      </c>
      <c r="AI31" s="154">
        <f t="shared" si="30"/>
        <v>39291787.206975184</v>
      </c>
      <c r="AJ31" s="154">
        <f t="shared" si="30"/>
        <v>39291787.206975184</v>
      </c>
      <c r="AK31" s="154">
        <f t="shared" si="30"/>
        <v>39291787.206975184</v>
      </c>
      <c r="AL31" s="154">
        <f t="shared" si="30"/>
        <v>39291787.206975184</v>
      </c>
      <c r="AM31" s="154">
        <f t="shared" si="30"/>
        <v>39291787.206975184</v>
      </c>
      <c r="AN31" s="154">
        <f t="shared" si="30"/>
        <v>39291787.206975184</v>
      </c>
      <c r="AO31" s="154">
        <f t="shared" si="30"/>
        <v>39291787.206975184</v>
      </c>
      <c r="AP31" s="154">
        <f t="shared" si="30"/>
        <v>39291787.206975184</v>
      </c>
      <c r="AQ31" s="154">
        <f t="shared" si="30"/>
        <v>39291787.206975184</v>
      </c>
      <c r="AR31" s="154">
        <f t="shared" si="30"/>
        <v>39291787.206975184</v>
      </c>
      <c r="AS31" s="154">
        <f t="shared" si="30"/>
        <v>39291787.206975184</v>
      </c>
      <c r="AT31" s="154">
        <f t="shared" si="30"/>
        <v>39291787.206975184</v>
      </c>
      <c r="AU31" s="154">
        <f t="shared" si="30"/>
        <v>39291787.206975184</v>
      </c>
      <c r="AV31" s="154">
        <f t="shared" si="30"/>
        <v>39291787.206975184</v>
      </c>
      <c r="AW31" s="154">
        <f t="shared" si="30"/>
        <v>39291787.206975184</v>
      </c>
      <c r="AX31" s="154">
        <f t="shared" si="30"/>
        <v>39291787.206975184</v>
      </c>
      <c r="AY31" s="154">
        <f t="shared" si="30"/>
        <v>39291787.206975184</v>
      </c>
      <c r="AZ31" s="154">
        <f t="shared" si="30"/>
        <v>39291787.206975184</v>
      </c>
      <c r="BA31" s="154">
        <f t="shared" si="30"/>
        <v>39291787.206975184</v>
      </c>
      <c r="BB31" s="154">
        <f t="shared" si="30"/>
        <v>39291787.206975184</v>
      </c>
      <c r="BC31" s="154">
        <f t="shared" si="30"/>
        <v>39291787.206975184</v>
      </c>
      <c r="BD31" s="154">
        <f t="shared" si="30"/>
        <v>39291787.206975184</v>
      </c>
      <c r="BE31" s="154">
        <f t="shared" si="30"/>
        <v>39291787.206975184</v>
      </c>
      <c r="BF31" s="154">
        <f t="shared" si="30"/>
        <v>39291787.206975184</v>
      </c>
      <c r="BG31" s="154">
        <f t="shared" si="30"/>
        <v>39291787.206975184</v>
      </c>
      <c r="BH31" s="154">
        <f t="shared" si="30"/>
        <v>39291787.206975184</v>
      </c>
      <c r="BI31" s="154">
        <f t="shared" si="30"/>
        <v>39291787.206975184</v>
      </c>
      <c r="BJ31" s="154">
        <f t="shared" si="30"/>
        <v>39291787.206975184</v>
      </c>
      <c r="BK31" s="154">
        <f t="shared" si="30"/>
        <v>39291787.206975184</v>
      </c>
      <c r="BL31" s="154">
        <f t="shared" si="30"/>
        <v>39291787.206975184</v>
      </c>
      <c r="BM31" s="154">
        <f t="shared" si="30"/>
        <v>39291787.206975184</v>
      </c>
      <c r="BN31" s="154">
        <f t="shared" si="30"/>
        <v>39291787.206975184</v>
      </c>
      <c r="BO31" s="154">
        <f t="shared" si="30"/>
        <v>39291787.206975184</v>
      </c>
      <c r="BP31" s="154">
        <f t="shared" si="30"/>
        <v>39291787.206975184</v>
      </c>
      <c r="BQ31" s="154">
        <f t="shared" ref="BQ31:CH31" si="31">SUM(BQ20:BQ30)</f>
        <v>39291787.206975184</v>
      </c>
      <c r="BR31" s="154">
        <f t="shared" si="31"/>
        <v>39291787.206975184</v>
      </c>
      <c r="BS31" s="154">
        <f t="shared" si="31"/>
        <v>39291787.206975184</v>
      </c>
      <c r="BT31" s="154">
        <f t="shared" si="31"/>
        <v>39291787.206975184</v>
      </c>
      <c r="BU31" s="154">
        <f t="shared" si="31"/>
        <v>39291787.206975184</v>
      </c>
      <c r="BV31" s="154">
        <f t="shared" si="31"/>
        <v>39291787.206975184</v>
      </c>
      <c r="BW31" s="154">
        <f t="shared" si="31"/>
        <v>39291787.206975184</v>
      </c>
      <c r="BX31" s="154">
        <f t="shared" si="31"/>
        <v>39291787.206975184</v>
      </c>
      <c r="BY31" s="154">
        <f t="shared" si="31"/>
        <v>39291787.206975184</v>
      </c>
      <c r="BZ31" s="154">
        <f t="shared" si="31"/>
        <v>39291787.206975184</v>
      </c>
      <c r="CA31" s="154">
        <f t="shared" si="31"/>
        <v>39291787.206975184</v>
      </c>
      <c r="CB31" s="154">
        <f t="shared" si="31"/>
        <v>39291787.206975184</v>
      </c>
      <c r="CC31" s="154">
        <f t="shared" si="31"/>
        <v>39291787.206975184</v>
      </c>
      <c r="CD31" s="154">
        <f t="shared" si="31"/>
        <v>39291787.206975184</v>
      </c>
      <c r="CE31" s="154">
        <f t="shared" si="31"/>
        <v>39291787.206975184</v>
      </c>
      <c r="CF31" s="154">
        <f t="shared" si="31"/>
        <v>39291787.206975184</v>
      </c>
      <c r="CG31" s="154">
        <f t="shared" si="31"/>
        <v>39291787.206975184</v>
      </c>
      <c r="CH31" s="155">
        <f t="shared" si="31"/>
        <v>39291787.206975184</v>
      </c>
    </row>
    <row r="32" spans="1:88" x14ac:dyDescent="0.3">
      <c r="A32" s="297"/>
      <c r="B32" s="145"/>
      <c r="C32" s="391"/>
      <c r="D32" s="392"/>
      <c r="E32" s="393"/>
      <c r="F32" s="392"/>
      <c r="G32" s="392"/>
      <c r="H32" s="393"/>
      <c r="I32" s="392"/>
      <c r="J32" s="392"/>
      <c r="K32" s="392"/>
      <c r="L32" s="392"/>
      <c r="M32" s="392"/>
      <c r="N32" s="351" t="s">
        <v>195</v>
      </c>
      <c r="O32" s="350">
        <f>SUM(C5:N15)</f>
        <v>39291787.206975184</v>
      </c>
      <c r="P32" s="392"/>
      <c r="Q32" s="393"/>
      <c r="R32" s="392"/>
      <c r="S32" s="392"/>
      <c r="T32" s="393"/>
      <c r="U32" s="392"/>
      <c r="V32" s="392"/>
      <c r="W32" s="393"/>
      <c r="X32" s="392"/>
      <c r="Y32" s="392"/>
      <c r="Z32" s="393"/>
      <c r="AA32" s="392"/>
      <c r="AB32" s="392"/>
      <c r="AC32" s="393"/>
      <c r="AD32" s="392"/>
      <c r="AE32" s="145"/>
      <c r="AF32" s="147"/>
      <c r="AG32" s="145"/>
      <c r="AH32" s="145"/>
      <c r="AI32" s="147"/>
      <c r="AJ32" s="145"/>
      <c r="AK32" s="145"/>
      <c r="AL32" s="147"/>
      <c r="AM32" s="145"/>
      <c r="AN32" s="145"/>
      <c r="AO32" s="147"/>
      <c r="AP32" s="145"/>
      <c r="AQ32" s="145"/>
      <c r="AR32" s="147"/>
      <c r="AS32" s="145"/>
      <c r="AT32" s="145"/>
      <c r="AU32" s="147"/>
      <c r="AV32" s="145"/>
      <c r="AW32" s="145"/>
      <c r="AX32" s="147"/>
      <c r="AY32" s="145"/>
      <c r="AZ32" s="145"/>
      <c r="BA32" s="147"/>
      <c r="BB32" s="145"/>
      <c r="BC32" s="145"/>
      <c r="BD32" s="147"/>
      <c r="BE32" s="145"/>
      <c r="BF32" s="145"/>
      <c r="BG32" s="147"/>
      <c r="BH32" s="145"/>
      <c r="BI32" s="145"/>
      <c r="BJ32" s="147"/>
      <c r="BK32" s="145"/>
      <c r="BL32" s="145"/>
      <c r="BM32" s="147"/>
      <c r="BN32" s="145"/>
      <c r="BO32" s="145"/>
      <c r="BP32" s="147"/>
      <c r="BQ32" s="145"/>
      <c r="BR32" s="145"/>
      <c r="BS32" s="147"/>
      <c r="BT32" s="145"/>
      <c r="BU32" s="145"/>
      <c r="BV32" s="147"/>
      <c r="BW32" s="145"/>
      <c r="BX32" s="145"/>
      <c r="BY32" s="147"/>
      <c r="BZ32" s="145"/>
      <c r="CA32" s="145"/>
      <c r="CB32" s="147"/>
      <c r="CC32" s="145"/>
      <c r="CD32" s="145"/>
      <c r="CE32" s="147"/>
      <c r="CF32" s="145"/>
      <c r="CG32" s="145"/>
      <c r="CH32" s="147"/>
    </row>
    <row r="33" spans="1:86" ht="15" thickBot="1" x14ac:dyDescent="0.35">
      <c r="A33" s="146"/>
      <c r="B33" s="146"/>
      <c r="C33" s="146"/>
      <c r="D33" s="146"/>
      <c r="E33" s="146"/>
      <c r="F33" s="146"/>
      <c r="G33" s="146"/>
      <c r="H33" s="146"/>
      <c r="O33" s="456" t="s">
        <v>268</v>
      </c>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row>
    <row r="34" spans="1:86" ht="16.2" thickBot="1" x14ac:dyDescent="0.35">
      <c r="A34" s="550" t="s">
        <v>16</v>
      </c>
      <c r="B34" s="187" t="s">
        <v>10</v>
      </c>
      <c r="C34" s="174">
        <f>C$4</f>
        <v>44927</v>
      </c>
      <c r="D34" s="174">
        <f t="shared" ref="D34:BO34" si="32">D$4</f>
        <v>44958</v>
      </c>
      <c r="E34" s="174">
        <f t="shared" si="32"/>
        <v>44986</v>
      </c>
      <c r="F34" s="174">
        <f t="shared" si="32"/>
        <v>45017</v>
      </c>
      <c r="G34" s="174">
        <f t="shared" si="32"/>
        <v>45047</v>
      </c>
      <c r="H34" s="174">
        <f t="shared" si="32"/>
        <v>45078</v>
      </c>
      <c r="I34" s="174">
        <f t="shared" si="32"/>
        <v>45108</v>
      </c>
      <c r="J34" s="174">
        <f t="shared" si="32"/>
        <v>45139</v>
      </c>
      <c r="K34" s="174">
        <f t="shared" si="32"/>
        <v>45170</v>
      </c>
      <c r="L34" s="174">
        <f t="shared" si="32"/>
        <v>45200</v>
      </c>
      <c r="M34" s="174">
        <f t="shared" si="32"/>
        <v>45231</v>
      </c>
      <c r="N34" s="174">
        <f t="shared" si="32"/>
        <v>45261</v>
      </c>
      <c r="O34" s="174">
        <f t="shared" si="32"/>
        <v>45292</v>
      </c>
      <c r="P34" s="174">
        <f t="shared" si="32"/>
        <v>45323</v>
      </c>
      <c r="Q34" s="174">
        <f t="shared" si="32"/>
        <v>45352</v>
      </c>
      <c r="R34" s="174">
        <f t="shared" si="32"/>
        <v>45383</v>
      </c>
      <c r="S34" s="174">
        <f t="shared" si="32"/>
        <v>45413</v>
      </c>
      <c r="T34" s="174">
        <f t="shared" si="32"/>
        <v>45444</v>
      </c>
      <c r="U34" s="174">
        <f t="shared" si="32"/>
        <v>45474</v>
      </c>
      <c r="V34" s="174">
        <f t="shared" si="32"/>
        <v>45505</v>
      </c>
      <c r="W34" s="174">
        <f t="shared" si="32"/>
        <v>45536</v>
      </c>
      <c r="X34" s="174">
        <f t="shared" si="32"/>
        <v>45566</v>
      </c>
      <c r="Y34" s="174">
        <f t="shared" si="32"/>
        <v>45597</v>
      </c>
      <c r="Z34" s="174">
        <f t="shared" si="32"/>
        <v>45627</v>
      </c>
      <c r="AA34" s="174">
        <f t="shared" si="32"/>
        <v>45658</v>
      </c>
      <c r="AB34" s="174">
        <f t="shared" si="32"/>
        <v>45689</v>
      </c>
      <c r="AC34" s="174">
        <f t="shared" si="32"/>
        <v>45717</v>
      </c>
      <c r="AD34" s="174">
        <f t="shared" si="32"/>
        <v>45748</v>
      </c>
      <c r="AE34" s="174">
        <f t="shared" si="32"/>
        <v>45778</v>
      </c>
      <c r="AF34" s="174">
        <f t="shared" si="32"/>
        <v>45809</v>
      </c>
      <c r="AG34" s="174">
        <f t="shared" si="32"/>
        <v>45839</v>
      </c>
      <c r="AH34" s="174">
        <f t="shared" si="32"/>
        <v>45870</v>
      </c>
      <c r="AI34" s="174">
        <f t="shared" si="32"/>
        <v>45901</v>
      </c>
      <c r="AJ34" s="174">
        <f t="shared" si="32"/>
        <v>45931</v>
      </c>
      <c r="AK34" s="174">
        <f t="shared" si="32"/>
        <v>45962</v>
      </c>
      <c r="AL34" s="174">
        <f t="shared" si="32"/>
        <v>45992</v>
      </c>
      <c r="AM34" s="174">
        <f t="shared" si="32"/>
        <v>46023</v>
      </c>
      <c r="AN34" s="174">
        <f t="shared" si="32"/>
        <v>46054</v>
      </c>
      <c r="AO34" s="174">
        <f t="shared" si="32"/>
        <v>46082</v>
      </c>
      <c r="AP34" s="174">
        <f t="shared" si="32"/>
        <v>46113</v>
      </c>
      <c r="AQ34" s="174">
        <f t="shared" si="32"/>
        <v>46143</v>
      </c>
      <c r="AR34" s="174">
        <f t="shared" si="32"/>
        <v>46174</v>
      </c>
      <c r="AS34" s="174">
        <f t="shared" si="32"/>
        <v>46204</v>
      </c>
      <c r="AT34" s="174">
        <f t="shared" si="32"/>
        <v>46235</v>
      </c>
      <c r="AU34" s="174">
        <f t="shared" si="32"/>
        <v>46266</v>
      </c>
      <c r="AV34" s="174">
        <f t="shared" si="32"/>
        <v>46296</v>
      </c>
      <c r="AW34" s="174">
        <f t="shared" si="32"/>
        <v>46327</v>
      </c>
      <c r="AX34" s="174">
        <f t="shared" si="32"/>
        <v>46357</v>
      </c>
      <c r="AY34" s="174">
        <f t="shared" si="32"/>
        <v>46388</v>
      </c>
      <c r="AZ34" s="174">
        <f t="shared" si="32"/>
        <v>46419</v>
      </c>
      <c r="BA34" s="174">
        <f t="shared" si="32"/>
        <v>46447</v>
      </c>
      <c r="BB34" s="174">
        <f t="shared" si="32"/>
        <v>46478</v>
      </c>
      <c r="BC34" s="174">
        <f t="shared" si="32"/>
        <v>46508</v>
      </c>
      <c r="BD34" s="174">
        <f t="shared" si="32"/>
        <v>46539</v>
      </c>
      <c r="BE34" s="174">
        <f t="shared" si="32"/>
        <v>46569</v>
      </c>
      <c r="BF34" s="174">
        <f t="shared" si="32"/>
        <v>46600</v>
      </c>
      <c r="BG34" s="174">
        <f t="shared" si="32"/>
        <v>46631</v>
      </c>
      <c r="BH34" s="174">
        <f t="shared" si="32"/>
        <v>46661</v>
      </c>
      <c r="BI34" s="174">
        <f t="shared" si="32"/>
        <v>46692</v>
      </c>
      <c r="BJ34" s="174">
        <f t="shared" si="32"/>
        <v>46722</v>
      </c>
      <c r="BK34" s="174">
        <f t="shared" si="32"/>
        <v>46753</v>
      </c>
      <c r="BL34" s="174">
        <f t="shared" si="32"/>
        <v>46784</v>
      </c>
      <c r="BM34" s="174">
        <f t="shared" si="32"/>
        <v>46813</v>
      </c>
      <c r="BN34" s="174">
        <f t="shared" si="32"/>
        <v>46844</v>
      </c>
      <c r="BO34" s="174">
        <f t="shared" si="32"/>
        <v>46874</v>
      </c>
      <c r="BP34" s="174">
        <f t="shared" ref="BP34:CH34" si="33">BP$4</f>
        <v>46905</v>
      </c>
      <c r="BQ34" s="174">
        <f t="shared" si="33"/>
        <v>46935</v>
      </c>
      <c r="BR34" s="174">
        <f t="shared" si="33"/>
        <v>46966</v>
      </c>
      <c r="BS34" s="174">
        <f t="shared" si="33"/>
        <v>46997</v>
      </c>
      <c r="BT34" s="174">
        <f t="shared" si="33"/>
        <v>47027</v>
      </c>
      <c r="BU34" s="174">
        <f t="shared" si="33"/>
        <v>47058</v>
      </c>
      <c r="BV34" s="174">
        <f t="shared" si="33"/>
        <v>47088</v>
      </c>
      <c r="BW34" s="174">
        <f t="shared" si="33"/>
        <v>47119</v>
      </c>
      <c r="BX34" s="174">
        <f t="shared" si="33"/>
        <v>47150</v>
      </c>
      <c r="BY34" s="174">
        <f t="shared" si="33"/>
        <v>47178</v>
      </c>
      <c r="BZ34" s="174">
        <f t="shared" si="33"/>
        <v>47209</v>
      </c>
      <c r="CA34" s="174">
        <f t="shared" si="33"/>
        <v>47239</v>
      </c>
      <c r="CB34" s="174">
        <f t="shared" si="33"/>
        <v>47270</v>
      </c>
      <c r="CC34" s="174">
        <f t="shared" si="33"/>
        <v>47300</v>
      </c>
      <c r="CD34" s="174">
        <f t="shared" si="33"/>
        <v>47331</v>
      </c>
      <c r="CE34" s="174">
        <f t="shared" si="33"/>
        <v>47362</v>
      </c>
      <c r="CF34" s="174">
        <f t="shared" si="33"/>
        <v>47392</v>
      </c>
      <c r="CG34" s="174">
        <f t="shared" si="33"/>
        <v>47423</v>
      </c>
      <c r="CH34" s="175">
        <f t="shared" si="33"/>
        <v>47453</v>
      </c>
    </row>
    <row r="35" spans="1:86" ht="15" customHeight="1" x14ac:dyDescent="0.3">
      <c r="A35" s="551"/>
      <c r="B35" s="109" t="str">
        <f t="shared" ref="B35:B46" si="34">B20</f>
        <v>Building Shell</v>
      </c>
      <c r="C35" s="394">
        <v>0</v>
      </c>
      <c r="D35" s="380">
        <f t="shared" ref="D35" si="35">C35</f>
        <v>0</v>
      </c>
      <c r="E35" s="380">
        <f t="shared" ref="E35" si="36">D35</f>
        <v>0</v>
      </c>
      <c r="F35" s="380">
        <f t="shared" ref="F35" si="37">E35</f>
        <v>0</v>
      </c>
      <c r="G35" s="380">
        <f t="shared" ref="G35" si="38">F35</f>
        <v>0</v>
      </c>
      <c r="H35" s="380">
        <f t="shared" ref="H35" si="39">G35</f>
        <v>0</v>
      </c>
      <c r="I35" s="380">
        <f t="shared" ref="I35" si="40">H35</f>
        <v>0</v>
      </c>
      <c r="J35" s="380">
        <f t="shared" ref="J35" si="41">I35</f>
        <v>0</v>
      </c>
      <c r="K35" s="380">
        <f t="shared" ref="K35" si="42">J35</f>
        <v>0</v>
      </c>
      <c r="L35" s="380">
        <f t="shared" ref="L35" si="43">K35</f>
        <v>0</v>
      </c>
      <c r="M35" s="380">
        <f t="shared" ref="M35" si="44">L35</f>
        <v>0</v>
      </c>
      <c r="N35" s="380">
        <f t="shared" ref="N35" si="45">M35</f>
        <v>0</v>
      </c>
      <c r="O35" s="380">
        <f t="shared" ref="O35" si="46">N35</f>
        <v>0</v>
      </c>
      <c r="P35" s="380">
        <f t="shared" ref="P35" si="47">O35</f>
        <v>0</v>
      </c>
      <c r="Q35" s="380">
        <f t="shared" ref="Q35" si="48">P35</f>
        <v>0</v>
      </c>
      <c r="R35" s="380">
        <f t="shared" ref="R35:BP35" si="49">Q35</f>
        <v>0</v>
      </c>
      <c r="S35" s="380">
        <f t="shared" si="49"/>
        <v>0</v>
      </c>
      <c r="T35" s="380">
        <f t="shared" si="49"/>
        <v>0</v>
      </c>
      <c r="U35" s="380">
        <f t="shared" si="49"/>
        <v>0</v>
      </c>
      <c r="V35" s="380">
        <f t="shared" si="49"/>
        <v>0</v>
      </c>
      <c r="W35" s="380">
        <f t="shared" si="49"/>
        <v>0</v>
      </c>
      <c r="X35" s="380">
        <f t="shared" si="49"/>
        <v>0</v>
      </c>
      <c r="Y35" s="380">
        <f t="shared" si="49"/>
        <v>0</v>
      </c>
      <c r="Z35" s="380">
        <f t="shared" si="49"/>
        <v>0</v>
      </c>
      <c r="AA35" s="380">
        <f t="shared" si="49"/>
        <v>0</v>
      </c>
      <c r="AB35" s="380">
        <f t="shared" si="49"/>
        <v>0</v>
      </c>
      <c r="AC35" s="380">
        <f t="shared" si="49"/>
        <v>0</v>
      </c>
      <c r="AD35" s="380">
        <f t="shared" si="49"/>
        <v>0</v>
      </c>
      <c r="AE35" s="380">
        <f t="shared" si="49"/>
        <v>0</v>
      </c>
      <c r="AF35" s="380">
        <f t="shared" si="49"/>
        <v>0</v>
      </c>
      <c r="AG35" s="380">
        <f t="shared" si="49"/>
        <v>0</v>
      </c>
      <c r="AH35" s="380">
        <f t="shared" si="49"/>
        <v>0</v>
      </c>
      <c r="AI35" s="380">
        <f t="shared" si="49"/>
        <v>0</v>
      </c>
      <c r="AJ35" s="380">
        <f t="shared" si="49"/>
        <v>0</v>
      </c>
      <c r="AK35" s="380">
        <f t="shared" si="49"/>
        <v>0</v>
      </c>
      <c r="AL35" s="380">
        <f t="shared" si="49"/>
        <v>0</v>
      </c>
      <c r="AM35" s="380">
        <f t="shared" si="49"/>
        <v>0</v>
      </c>
      <c r="AN35" s="380">
        <f t="shared" si="49"/>
        <v>0</v>
      </c>
      <c r="AO35" s="380">
        <f t="shared" si="49"/>
        <v>0</v>
      </c>
      <c r="AP35" s="380">
        <f t="shared" si="49"/>
        <v>0</v>
      </c>
      <c r="AQ35" s="380">
        <f t="shared" si="49"/>
        <v>0</v>
      </c>
      <c r="AR35" s="380">
        <f t="shared" si="49"/>
        <v>0</v>
      </c>
      <c r="AS35" s="380">
        <f t="shared" si="49"/>
        <v>0</v>
      </c>
      <c r="AT35" s="380">
        <f t="shared" si="49"/>
        <v>0</v>
      </c>
      <c r="AU35" s="380">
        <f t="shared" si="49"/>
        <v>0</v>
      </c>
      <c r="AV35" s="380">
        <f t="shared" si="49"/>
        <v>0</v>
      </c>
      <c r="AW35" s="380">
        <f t="shared" si="49"/>
        <v>0</v>
      </c>
      <c r="AX35" s="380">
        <f t="shared" si="49"/>
        <v>0</v>
      </c>
      <c r="AY35" s="380">
        <f t="shared" si="49"/>
        <v>0</v>
      </c>
      <c r="AZ35" s="380">
        <f t="shared" si="49"/>
        <v>0</v>
      </c>
      <c r="BA35" s="380">
        <f t="shared" si="49"/>
        <v>0</v>
      </c>
      <c r="BB35" s="380">
        <f t="shared" si="49"/>
        <v>0</v>
      </c>
      <c r="BC35" s="380">
        <f t="shared" si="49"/>
        <v>0</v>
      </c>
      <c r="BD35" s="380">
        <f t="shared" si="49"/>
        <v>0</v>
      </c>
      <c r="BE35" s="380">
        <f t="shared" si="49"/>
        <v>0</v>
      </c>
      <c r="BF35" s="380">
        <f t="shared" si="49"/>
        <v>0</v>
      </c>
      <c r="BG35" s="380">
        <f t="shared" si="49"/>
        <v>0</v>
      </c>
      <c r="BH35" s="380">
        <f t="shared" si="49"/>
        <v>0</v>
      </c>
      <c r="BI35" s="380">
        <f t="shared" si="49"/>
        <v>0</v>
      </c>
      <c r="BJ35" s="380">
        <f t="shared" si="49"/>
        <v>0</v>
      </c>
      <c r="BK35" s="380">
        <f t="shared" si="49"/>
        <v>0</v>
      </c>
      <c r="BL35" s="380">
        <f t="shared" si="49"/>
        <v>0</v>
      </c>
      <c r="BM35" s="380">
        <f t="shared" si="49"/>
        <v>0</v>
      </c>
      <c r="BN35" s="380">
        <f t="shared" si="49"/>
        <v>0</v>
      </c>
      <c r="BO35" s="380">
        <f t="shared" si="49"/>
        <v>0</v>
      </c>
      <c r="BP35" s="380">
        <f t="shared" si="49"/>
        <v>0</v>
      </c>
      <c r="BQ35" s="380">
        <f t="shared" ref="BQ35:CH35" si="50">BP35</f>
        <v>0</v>
      </c>
      <c r="BR35" s="380">
        <f t="shared" si="50"/>
        <v>0</v>
      </c>
      <c r="BS35" s="380">
        <f t="shared" si="50"/>
        <v>0</v>
      </c>
      <c r="BT35" s="380">
        <f t="shared" si="50"/>
        <v>0</v>
      </c>
      <c r="BU35" s="380">
        <f t="shared" si="50"/>
        <v>0</v>
      </c>
      <c r="BV35" s="380">
        <f t="shared" si="50"/>
        <v>0</v>
      </c>
      <c r="BW35" s="380">
        <f t="shared" si="50"/>
        <v>0</v>
      </c>
      <c r="BX35" s="380">
        <f t="shared" si="50"/>
        <v>0</v>
      </c>
      <c r="BY35" s="380">
        <f t="shared" si="50"/>
        <v>0</v>
      </c>
      <c r="BZ35" s="380">
        <f t="shared" si="50"/>
        <v>0</v>
      </c>
      <c r="CA35" s="380">
        <f t="shared" si="50"/>
        <v>0</v>
      </c>
      <c r="CB35" s="380">
        <f t="shared" si="50"/>
        <v>0</v>
      </c>
      <c r="CC35" s="380">
        <f t="shared" si="50"/>
        <v>0</v>
      </c>
      <c r="CD35" s="380">
        <f t="shared" si="50"/>
        <v>0</v>
      </c>
      <c r="CE35" s="380">
        <f t="shared" si="50"/>
        <v>0</v>
      </c>
      <c r="CF35" s="380">
        <f t="shared" si="50"/>
        <v>0</v>
      </c>
      <c r="CG35" s="380">
        <f t="shared" si="50"/>
        <v>0</v>
      </c>
      <c r="CH35" s="380">
        <f t="shared" si="50"/>
        <v>0</v>
      </c>
    </row>
    <row r="36" spans="1:86" x14ac:dyDescent="0.3">
      <c r="A36" s="551"/>
      <c r="B36" s="188" t="str">
        <f t="shared" si="34"/>
        <v>Cooling</v>
      </c>
      <c r="C36" s="3">
        <v>0</v>
      </c>
      <c r="D36" s="3">
        <v>0</v>
      </c>
      <c r="E36" s="3">
        <v>0</v>
      </c>
      <c r="F36" s="380">
        <v>0</v>
      </c>
      <c r="G36" s="3">
        <f t="shared" ref="G36:N36" si="51">F36</f>
        <v>0</v>
      </c>
      <c r="H36" s="3">
        <f t="shared" si="51"/>
        <v>0</v>
      </c>
      <c r="I36" s="3">
        <f t="shared" si="51"/>
        <v>0</v>
      </c>
      <c r="J36" s="3">
        <f t="shared" si="51"/>
        <v>0</v>
      </c>
      <c r="K36" s="3">
        <f t="shared" si="51"/>
        <v>0</v>
      </c>
      <c r="L36" s="3">
        <f t="shared" si="51"/>
        <v>0</v>
      </c>
      <c r="M36" s="3">
        <f t="shared" si="51"/>
        <v>0</v>
      </c>
      <c r="N36" s="3">
        <f t="shared" si="51"/>
        <v>0</v>
      </c>
      <c r="O36" s="3">
        <f t="shared" ref="O36:BZ36" si="52">N36</f>
        <v>0</v>
      </c>
      <c r="P36" s="3">
        <f t="shared" si="52"/>
        <v>0</v>
      </c>
      <c r="Q36" s="3">
        <f t="shared" si="52"/>
        <v>0</v>
      </c>
      <c r="R36" s="3">
        <f t="shared" si="52"/>
        <v>0</v>
      </c>
      <c r="S36" s="3">
        <f t="shared" si="52"/>
        <v>0</v>
      </c>
      <c r="T36" s="3">
        <f t="shared" si="52"/>
        <v>0</v>
      </c>
      <c r="U36" s="3">
        <f t="shared" si="52"/>
        <v>0</v>
      </c>
      <c r="V36" s="3">
        <f t="shared" si="52"/>
        <v>0</v>
      </c>
      <c r="W36" s="3">
        <f t="shared" si="52"/>
        <v>0</v>
      </c>
      <c r="X36" s="3">
        <f t="shared" si="52"/>
        <v>0</v>
      </c>
      <c r="Y36" s="3">
        <f t="shared" si="52"/>
        <v>0</v>
      </c>
      <c r="Z36" s="3">
        <f t="shared" si="52"/>
        <v>0</v>
      </c>
      <c r="AA36" s="3">
        <f t="shared" si="52"/>
        <v>0</v>
      </c>
      <c r="AB36" s="3">
        <f t="shared" si="52"/>
        <v>0</v>
      </c>
      <c r="AC36" s="3">
        <f t="shared" si="52"/>
        <v>0</v>
      </c>
      <c r="AD36" s="3">
        <f t="shared" si="52"/>
        <v>0</v>
      </c>
      <c r="AE36" s="3">
        <f t="shared" si="52"/>
        <v>0</v>
      </c>
      <c r="AF36" s="3">
        <f t="shared" si="52"/>
        <v>0</v>
      </c>
      <c r="AG36" s="3">
        <f t="shared" si="52"/>
        <v>0</v>
      </c>
      <c r="AH36" s="3">
        <f t="shared" si="52"/>
        <v>0</v>
      </c>
      <c r="AI36" s="3">
        <f t="shared" si="52"/>
        <v>0</v>
      </c>
      <c r="AJ36" s="3">
        <f t="shared" si="52"/>
        <v>0</v>
      </c>
      <c r="AK36" s="3">
        <f t="shared" si="52"/>
        <v>0</v>
      </c>
      <c r="AL36" s="3">
        <f t="shared" si="52"/>
        <v>0</v>
      </c>
      <c r="AM36" s="3">
        <f t="shared" si="52"/>
        <v>0</v>
      </c>
      <c r="AN36" s="3">
        <f t="shared" si="52"/>
        <v>0</v>
      </c>
      <c r="AO36" s="3">
        <f t="shared" si="52"/>
        <v>0</v>
      </c>
      <c r="AP36" s="3">
        <f t="shared" si="52"/>
        <v>0</v>
      </c>
      <c r="AQ36" s="3">
        <f t="shared" si="52"/>
        <v>0</v>
      </c>
      <c r="AR36" s="3">
        <f t="shared" si="52"/>
        <v>0</v>
      </c>
      <c r="AS36" s="3">
        <f t="shared" si="52"/>
        <v>0</v>
      </c>
      <c r="AT36" s="3">
        <f t="shared" si="52"/>
        <v>0</v>
      </c>
      <c r="AU36" s="3">
        <f t="shared" si="52"/>
        <v>0</v>
      </c>
      <c r="AV36" s="3">
        <f t="shared" si="52"/>
        <v>0</v>
      </c>
      <c r="AW36" s="3">
        <f t="shared" si="52"/>
        <v>0</v>
      </c>
      <c r="AX36" s="3">
        <f t="shared" si="52"/>
        <v>0</v>
      </c>
      <c r="AY36" s="3">
        <f t="shared" si="52"/>
        <v>0</v>
      </c>
      <c r="AZ36" s="3">
        <f t="shared" si="52"/>
        <v>0</v>
      </c>
      <c r="BA36" s="3">
        <f t="shared" si="52"/>
        <v>0</v>
      </c>
      <c r="BB36" s="3">
        <f t="shared" si="52"/>
        <v>0</v>
      </c>
      <c r="BC36" s="3">
        <f t="shared" si="52"/>
        <v>0</v>
      </c>
      <c r="BD36" s="3">
        <f t="shared" si="52"/>
        <v>0</v>
      </c>
      <c r="BE36" s="3">
        <f t="shared" si="52"/>
        <v>0</v>
      </c>
      <c r="BF36" s="3">
        <f t="shared" si="52"/>
        <v>0</v>
      </c>
      <c r="BG36" s="3">
        <f t="shared" si="52"/>
        <v>0</v>
      </c>
      <c r="BH36" s="3">
        <f t="shared" si="52"/>
        <v>0</v>
      </c>
      <c r="BI36" s="3">
        <f t="shared" si="52"/>
        <v>0</v>
      </c>
      <c r="BJ36" s="3">
        <f t="shared" si="52"/>
        <v>0</v>
      </c>
      <c r="BK36" s="3">
        <f t="shared" si="52"/>
        <v>0</v>
      </c>
      <c r="BL36" s="3">
        <f t="shared" si="52"/>
        <v>0</v>
      </c>
      <c r="BM36" s="3">
        <f t="shared" si="52"/>
        <v>0</v>
      </c>
      <c r="BN36" s="3">
        <f t="shared" si="52"/>
        <v>0</v>
      </c>
      <c r="BO36" s="3">
        <f t="shared" si="52"/>
        <v>0</v>
      </c>
      <c r="BP36" s="3">
        <f t="shared" si="52"/>
        <v>0</v>
      </c>
      <c r="BQ36" s="3">
        <f t="shared" si="52"/>
        <v>0</v>
      </c>
      <c r="BR36" s="3">
        <f t="shared" si="52"/>
        <v>0</v>
      </c>
      <c r="BS36" s="3">
        <f t="shared" si="52"/>
        <v>0</v>
      </c>
      <c r="BT36" s="3">
        <f t="shared" si="52"/>
        <v>0</v>
      </c>
      <c r="BU36" s="3">
        <f t="shared" si="52"/>
        <v>0</v>
      </c>
      <c r="BV36" s="3">
        <f t="shared" si="52"/>
        <v>0</v>
      </c>
      <c r="BW36" s="3">
        <f t="shared" si="52"/>
        <v>0</v>
      </c>
      <c r="BX36" s="3">
        <f t="shared" si="52"/>
        <v>0</v>
      </c>
      <c r="BY36" s="3">
        <f t="shared" si="52"/>
        <v>0</v>
      </c>
      <c r="BZ36" s="3">
        <f t="shared" si="52"/>
        <v>0</v>
      </c>
      <c r="CA36" s="3">
        <f t="shared" ref="CA36:CH36" si="53">BZ36</f>
        <v>0</v>
      </c>
      <c r="CB36" s="3">
        <f t="shared" si="53"/>
        <v>0</v>
      </c>
      <c r="CC36" s="3">
        <f t="shared" si="53"/>
        <v>0</v>
      </c>
      <c r="CD36" s="3">
        <f t="shared" si="53"/>
        <v>0</v>
      </c>
      <c r="CE36" s="3">
        <f t="shared" si="53"/>
        <v>0</v>
      </c>
      <c r="CF36" s="3">
        <f t="shared" si="53"/>
        <v>0</v>
      </c>
      <c r="CG36" s="3">
        <f t="shared" si="53"/>
        <v>0</v>
      </c>
      <c r="CH36" s="12">
        <f t="shared" si="53"/>
        <v>0</v>
      </c>
    </row>
    <row r="37" spans="1:86" x14ac:dyDescent="0.3">
      <c r="A37" s="551"/>
      <c r="B37" s="109" t="str">
        <f t="shared" si="34"/>
        <v>Freezer</v>
      </c>
      <c r="C37" s="3">
        <v>0</v>
      </c>
      <c r="D37" s="3">
        <v>0</v>
      </c>
      <c r="E37" s="3">
        <v>0</v>
      </c>
      <c r="F37" s="380">
        <v>0</v>
      </c>
      <c r="G37" s="3">
        <f t="shared" ref="G37:BR37" si="54">F37</f>
        <v>0</v>
      </c>
      <c r="H37" s="3">
        <f t="shared" si="54"/>
        <v>0</v>
      </c>
      <c r="I37" s="3">
        <f t="shared" si="54"/>
        <v>0</v>
      </c>
      <c r="J37" s="3">
        <f t="shared" si="54"/>
        <v>0</v>
      </c>
      <c r="K37" s="3">
        <f t="shared" si="54"/>
        <v>0</v>
      </c>
      <c r="L37" s="3">
        <f t="shared" si="54"/>
        <v>0</v>
      </c>
      <c r="M37" s="3">
        <f t="shared" si="54"/>
        <v>0</v>
      </c>
      <c r="N37" s="3">
        <f t="shared" si="54"/>
        <v>0</v>
      </c>
      <c r="O37" s="3">
        <f t="shared" si="54"/>
        <v>0</v>
      </c>
      <c r="P37" s="3">
        <f t="shared" si="54"/>
        <v>0</v>
      </c>
      <c r="Q37" s="3">
        <f t="shared" si="54"/>
        <v>0</v>
      </c>
      <c r="R37" s="3">
        <f t="shared" si="54"/>
        <v>0</v>
      </c>
      <c r="S37" s="3">
        <f t="shared" si="54"/>
        <v>0</v>
      </c>
      <c r="T37" s="3">
        <f t="shared" si="54"/>
        <v>0</v>
      </c>
      <c r="U37" s="3">
        <f t="shared" si="54"/>
        <v>0</v>
      </c>
      <c r="V37" s="3">
        <f t="shared" si="54"/>
        <v>0</v>
      </c>
      <c r="W37" s="3">
        <f t="shared" si="54"/>
        <v>0</v>
      </c>
      <c r="X37" s="3">
        <f t="shared" si="54"/>
        <v>0</v>
      </c>
      <c r="Y37" s="3">
        <f t="shared" si="54"/>
        <v>0</v>
      </c>
      <c r="Z37" s="3">
        <f t="shared" si="54"/>
        <v>0</v>
      </c>
      <c r="AA37" s="3">
        <f t="shared" si="54"/>
        <v>0</v>
      </c>
      <c r="AB37" s="3">
        <f t="shared" si="54"/>
        <v>0</v>
      </c>
      <c r="AC37" s="3">
        <f t="shared" si="54"/>
        <v>0</v>
      </c>
      <c r="AD37" s="3">
        <f t="shared" si="54"/>
        <v>0</v>
      </c>
      <c r="AE37" s="3">
        <f t="shared" si="54"/>
        <v>0</v>
      </c>
      <c r="AF37" s="3">
        <f t="shared" si="54"/>
        <v>0</v>
      </c>
      <c r="AG37" s="3">
        <f t="shared" si="54"/>
        <v>0</v>
      </c>
      <c r="AH37" s="3">
        <f t="shared" si="54"/>
        <v>0</v>
      </c>
      <c r="AI37" s="3">
        <f t="shared" si="54"/>
        <v>0</v>
      </c>
      <c r="AJ37" s="3">
        <f t="shared" si="54"/>
        <v>0</v>
      </c>
      <c r="AK37" s="3">
        <f t="shared" si="54"/>
        <v>0</v>
      </c>
      <c r="AL37" s="3">
        <f t="shared" si="54"/>
        <v>0</v>
      </c>
      <c r="AM37" s="3">
        <f t="shared" si="54"/>
        <v>0</v>
      </c>
      <c r="AN37" s="3">
        <f t="shared" si="54"/>
        <v>0</v>
      </c>
      <c r="AO37" s="3">
        <f t="shared" si="54"/>
        <v>0</v>
      </c>
      <c r="AP37" s="3">
        <f t="shared" si="54"/>
        <v>0</v>
      </c>
      <c r="AQ37" s="3">
        <f t="shared" si="54"/>
        <v>0</v>
      </c>
      <c r="AR37" s="3">
        <f t="shared" si="54"/>
        <v>0</v>
      </c>
      <c r="AS37" s="3">
        <f t="shared" si="54"/>
        <v>0</v>
      </c>
      <c r="AT37" s="3">
        <f t="shared" si="54"/>
        <v>0</v>
      </c>
      <c r="AU37" s="3">
        <f t="shared" si="54"/>
        <v>0</v>
      </c>
      <c r="AV37" s="3">
        <f t="shared" si="54"/>
        <v>0</v>
      </c>
      <c r="AW37" s="3">
        <f t="shared" si="54"/>
        <v>0</v>
      </c>
      <c r="AX37" s="3">
        <f t="shared" si="54"/>
        <v>0</v>
      </c>
      <c r="AY37" s="3">
        <f t="shared" si="54"/>
        <v>0</v>
      </c>
      <c r="AZ37" s="3">
        <f t="shared" si="54"/>
        <v>0</v>
      </c>
      <c r="BA37" s="3">
        <f t="shared" si="54"/>
        <v>0</v>
      </c>
      <c r="BB37" s="3">
        <f t="shared" si="54"/>
        <v>0</v>
      </c>
      <c r="BC37" s="3">
        <f t="shared" si="54"/>
        <v>0</v>
      </c>
      <c r="BD37" s="3">
        <f t="shared" si="54"/>
        <v>0</v>
      </c>
      <c r="BE37" s="3">
        <f t="shared" si="54"/>
        <v>0</v>
      </c>
      <c r="BF37" s="3">
        <f t="shared" si="54"/>
        <v>0</v>
      </c>
      <c r="BG37" s="3">
        <f t="shared" si="54"/>
        <v>0</v>
      </c>
      <c r="BH37" s="3">
        <f t="shared" si="54"/>
        <v>0</v>
      </c>
      <c r="BI37" s="3">
        <f t="shared" si="54"/>
        <v>0</v>
      </c>
      <c r="BJ37" s="3">
        <f t="shared" si="54"/>
        <v>0</v>
      </c>
      <c r="BK37" s="3">
        <f t="shared" si="54"/>
        <v>0</v>
      </c>
      <c r="BL37" s="3">
        <f t="shared" si="54"/>
        <v>0</v>
      </c>
      <c r="BM37" s="3">
        <f t="shared" si="54"/>
        <v>0</v>
      </c>
      <c r="BN37" s="3">
        <f t="shared" si="54"/>
        <v>0</v>
      </c>
      <c r="BO37" s="3">
        <f t="shared" si="54"/>
        <v>0</v>
      </c>
      <c r="BP37" s="3">
        <f t="shared" si="54"/>
        <v>0</v>
      </c>
      <c r="BQ37" s="3">
        <f t="shared" si="54"/>
        <v>0</v>
      </c>
      <c r="BR37" s="3">
        <f t="shared" si="54"/>
        <v>0</v>
      </c>
      <c r="BS37" s="3">
        <f t="shared" ref="BS37:CH37" si="55">BR37</f>
        <v>0</v>
      </c>
      <c r="BT37" s="3">
        <f t="shared" si="55"/>
        <v>0</v>
      </c>
      <c r="BU37" s="3">
        <f t="shared" si="55"/>
        <v>0</v>
      </c>
      <c r="BV37" s="3">
        <f t="shared" si="55"/>
        <v>0</v>
      </c>
      <c r="BW37" s="3">
        <f t="shared" si="55"/>
        <v>0</v>
      </c>
      <c r="BX37" s="3">
        <f t="shared" si="55"/>
        <v>0</v>
      </c>
      <c r="BY37" s="3">
        <f t="shared" si="55"/>
        <v>0</v>
      </c>
      <c r="BZ37" s="3">
        <f t="shared" si="55"/>
        <v>0</v>
      </c>
      <c r="CA37" s="3">
        <f t="shared" si="55"/>
        <v>0</v>
      </c>
      <c r="CB37" s="3">
        <f t="shared" si="55"/>
        <v>0</v>
      </c>
      <c r="CC37" s="3">
        <f t="shared" si="55"/>
        <v>0</v>
      </c>
      <c r="CD37" s="3">
        <f t="shared" si="55"/>
        <v>0</v>
      </c>
      <c r="CE37" s="3">
        <f t="shared" si="55"/>
        <v>0</v>
      </c>
      <c r="CF37" s="3">
        <f t="shared" si="55"/>
        <v>0</v>
      </c>
      <c r="CG37" s="3">
        <f t="shared" si="55"/>
        <v>0</v>
      </c>
      <c r="CH37" s="12">
        <f t="shared" si="55"/>
        <v>0</v>
      </c>
    </row>
    <row r="38" spans="1:86" x14ac:dyDescent="0.3">
      <c r="A38" s="551"/>
      <c r="B38" s="109" t="str">
        <f t="shared" si="34"/>
        <v>Heating</v>
      </c>
      <c r="C38" s="3">
        <v>0</v>
      </c>
      <c r="D38" s="3">
        <v>0</v>
      </c>
      <c r="E38" s="3">
        <v>0</v>
      </c>
      <c r="F38" s="380">
        <v>0</v>
      </c>
      <c r="G38" s="3">
        <f t="shared" ref="G38:BR38" si="56">F38</f>
        <v>0</v>
      </c>
      <c r="H38" s="3">
        <f t="shared" si="56"/>
        <v>0</v>
      </c>
      <c r="I38" s="3">
        <f t="shared" si="56"/>
        <v>0</v>
      </c>
      <c r="J38" s="3">
        <f t="shared" si="56"/>
        <v>0</v>
      </c>
      <c r="K38" s="3">
        <f t="shared" si="56"/>
        <v>0</v>
      </c>
      <c r="L38" s="3">
        <f t="shared" si="56"/>
        <v>0</v>
      </c>
      <c r="M38" s="3">
        <f t="shared" si="56"/>
        <v>0</v>
      </c>
      <c r="N38" s="3">
        <f t="shared" si="56"/>
        <v>0</v>
      </c>
      <c r="O38" s="3">
        <f t="shared" si="56"/>
        <v>0</v>
      </c>
      <c r="P38" s="3">
        <f t="shared" si="56"/>
        <v>0</v>
      </c>
      <c r="Q38" s="3">
        <f t="shared" si="56"/>
        <v>0</v>
      </c>
      <c r="R38" s="3">
        <f t="shared" si="56"/>
        <v>0</v>
      </c>
      <c r="S38" s="3">
        <f t="shared" si="56"/>
        <v>0</v>
      </c>
      <c r="T38" s="3">
        <f t="shared" si="56"/>
        <v>0</v>
      </c>
      <c r="U38" s="3">
        <f t="shared" si="56"/>
        <v>0</v>
      </c>
      <c r="V38" s="3">
        <f t="shared" si="56"/>
        <v>0</v>
      </c>
      <c r="W38" s="3">
        <f t="shared" si="56"/>
        <v>0</v>
      </c>
      <c r="X38" s="3">
        <f t="shared" si="56"/>
        <v>0</v>
      </c>
      <c r="Y38" s="3">
        <f t="shared" si="56"/>
        <v>0</v>
      </c>
      <c r="Z38" s="3">
        <f t="shared" si="56"/>
        <v>0</v>
      </c>
      <c r="AA38" s="3">
        <f t="shared" si="56"/>
        <v>0</v>
      </c>
      <c r="AB38" s="3">
        <f t="shared" si="56"/>
        <v>0</v>
      </c>
      <c r="AC38" s="3">
        <f t="shared" si="56"/>
        <v>0</v>
      </c>
      <c r="AD38" s="3">
        <f t="shared" si="56"/>
        <v>0</v>
      </c>
      <c r="AE38" s="3">
        <f t="shared" si="56"/>
        <v>0</v>
      </c>
      <c r="AF38" s="3">
        <f t="shared" si="56"/>
        <v>0</v>
      </c>
      <c r="AG38" s="3">
        <f t="shared" si="56"/>
        <v>0</v>
      </c>
      <c r="AH38" s="3">
        <f t="shared" si="56"/>
        <v>0</v>
      </c>
      <c r="AI38" s="3">
        <f t="shared" si="56"/>
        <v>0</v>
      </c>
      <c r="AJ38" s="3">
        <f t="shared" si="56"/>
        <v>0</v>
      </c>
      <c r="AK38" s="3">
        <f t="shared" si="56"/>
        <v>0</v>
      </c>
      <c r="AL38" s="3">
        <f t="shared" si="56"/>
        <v>0</v>
      </c>
      <c r="AM38" s="3">
        <f t="shared" si="56"/>
        <v>0</v>
      </c>
      <c r="AN38" s="3">
        <f t="shared" si="56"/>
        <v>0</v>
      </c>
      <c r="AO38" s="3">
        <f t="shared" si="56"/>
        <v>0</v>
      </c>
      <c r="AP38" s="3">
        <f t="shared" si="56"/>
        <v>0</v>
      </c>
      <c r="AQ38" s="3">
        <f t="shared" si="56"/>
        <v>0</v>
      </c>
      <c r="AR38" s="3">
        <f t="shared" si="56"/>
        <v>0</v>
      </c>
      <c r="AS38" s="3">
        <f t="shared" si="56"/>
        <v>0</v>
      </c>
      <c r="AT38" s="3">
        <f t="shared" si="56"/>
        <v>0</v>
      </c>
      <c r="AU38" s="3">
        <f t="shared" si="56"/>
        <v>0</v>
      </c>
      <c r="AV38" s="3">
        <f t="shared" si="56"/>
        <v>0</v>
      </c>
      <c r="AW38" s="3">
        <f t="shared" si="56"/>
        <v>0</v>
      </c>
      <c r="AX38" s="3">
        <f t="shared" si="56"/>
        <v>0</v>
      </c>
      <c r="AY38" s="3">
        <f t="shared" si="56"/>
        <v>0</v>
      </c>
      <c r="AZ38" s="3">
        <f t="shared" si="56"/>
        <v>0</v>
      </c>
      <c r="BA38" s="3">
        <f t="shared" si="56"/>
        <v>0</v>
      </c>
      <c r="BB38" s="3">
        <f t="shared" si="56"/>
        <v>0</v>
      </c>
      <c r="BC38" s="3">
        <f t="shared" si="56"/>
        <v>0</v>
      </c>
      <c r="BD38" s="3">
        <f t="shared" si="56"/>
        <v>0</v>
      </c>
      <c r="BE38" s="3">
        <f t="shared" si="56"/>
        <v>0</v>
      </c>
      <c r="BF38" s="3">
        <f t="shared" si="56"/>
        <v>0</v>
      </c>
      <c r="BG38" s="3">
        <f t="shared" si="56"/>
        <v>0</v>
      </c>
      <c r="BH38" s="3">
        <f t="shared" si="56"/>
        <v>0</v>
      </c>
      <c r="BI38" s="3">
        <f t="shared" si="56"/>
        <v>0</v>
      </c>
      <c r="BJ38" s="3">
        <f t="shared" si="56"/>
        <v>0</v>
      </c>
      <c r="BK38" s="3">
        <f t="shared" si="56"/>
        <v>0</v>
      </c>
      <c r="BL38" s="3">
        <f t="shared" si="56"/>
        <v>0</v>
      </c>
      <c r="BM38" s="3">
        <f t="shared" si="56"/>
        <v>0</v>
      </c>
      <c r="BN38" s="3">
        <f t="shared" si="56"/>
        <v>0</v>
      </c>
      <c r="BO38" s="3">
        <f t="shared" si="56"/>
        <v>0</v>
      </c>
      <c r="BP38" s="3">
        <f t="shared" si="56"/>
        <v>0</v>
      </c>
      <c r="BQ38" s="3">
        <f t="shared" si="56"/>
        <v>0</v>
      </c>
      <c r="BR38" s="3">
        <f t="shared" si="56"/>
        <v>0</v>
      </c>
      <c r="BS38" s="3">
        <f t="shared" ref="BS38:CH38" si="57">BR38</f>
        <v>0</v>
      </c>
      <c r="BT38" s="3">
        <f t="shared" si="57"/>
        <v>0</v>
      </c>
      <c r="BU38" s="3">
        <f t="shared" si="57"/>
        <v>0</v>
      </c>
      <c r="BV38" s="3">
        <f t="shared" si="57"/>
        <v>0</v>
      </c>
      <c r="BW38" s="3">
        <f t="shared" si="57"/>
        <v>0</v>
      </c>
      <c r="BX38" s="3">
        <f t="shared" si="57"/>
        <v>0</v>
      </c>
      <c r="BY38" s="3">
        <f t="shared" si="57"/>
        <v>0</v>
      </c>
      <c r="BZ38" s="3">
        <f t="shared" si="57"/>
        <v>0</v>
      </c>
      <c r="CA38" s="3">
        <f t="shared" si="57"/>
        <v>0</v>
      </c>
      <c r="CB38" s="3">
        <f t="shared" si="57"/>
        <v>0</v>
      </c>
      <c r="CC38" s="3">
        <f t="shared" si="57"/>
        <v>0</v>
      </c>
      <c r="CD38" s="3">
        <f t="shared" si="57"/>
        <v>0</v>
      </c>
      <c r="CE38" s="3">
        <f t="shared" si="57"/>
        <v>0</v>
      </c>
      <c r="CF38" s="3">
        <f t="shared" si="57"/>
        <v>0</v>
      </c>
      <c r="CG38" s="3">
        <f t="shared" si="57"/>
        <v>0</v>
      </c>
      <c r="CH38" s="12">
        <f t="shared" si="57"/>
        <v>0</v>
      </c>
    </row>
    <row r="39" spans="1:86" x14ac:dyDescent="0.3">
      <c r="A39" s="551"/>
      <c r="B39" s="188" t="str">
        <f t="shared" si="34"/>
        <v>HVAC</v>
      </c>
      <c r="C39" s="3">
        <v>0</v>
      </c>
      <c r="D39" s="3">
        <v>0</v>
      </c>
      <c r="E39" s="3">
        <v>0</v>
      </c>
      <c r="F39" s="380">
        <v>0</v>
      </c>
      <c r="G39" s="3">
        <f t="shared" ref="G39:BR39" si="58">F39</f>
        <v>0</v>
      </c>
      <c r="H39" s="3">
        <f t="shared" si="58"/>
        <v>0</v>
      </c>
      <c r="I39" s="3">
        <f t="shared" si="58"/>
        <v>0</v>
      </c>
      <c r="J39" s="3">
        <f t="shared" si="58"/>
        <v>0</v>
      </c>
      <c r="K39" s="3">
        <f t="shared" si="58"/>
        <v>0</v>
      </c>
      <c r="L39" s="3">
        <f t="shared" si="58"/>
        <v>0</v>
      </c>
      <c r="M39" s="3">
        <f t="shared" si="58"/>
        <v>0</v>
      </c>
      <c r="N39" s="3">
        <f t="shared" si="58"/>
        <v>0</v>
      </c>
      <c r="O39" s="455">
        <f>O47</f>
        <v>-432119.26345257438</v>
      </c>
      <c r="P39" s="3">
        <f t="shared" si="58"/>
        <v>-432119.26345257438</v>
      </c>
      <c r="Q39" s="3">
        <f t="shared" si="58"/>
        <v>-432119.26345257438</v>
      </c>
      <c r="R39" s="3">
        <f t="shared" si="58"/>
        <v>-432119.26345257438</v>
      </c>
      <c r="S39" s="3">
        <f t="shared" si="58"/>
        <v>-432119.26345257438</v>
      </c>
      <c r="T39" s="3">
        <f t="shared" si="58"/>
        <v>-432119.26345257438</v>
      </c>
      <c r="U39" s="3">
        <f t="shared" si="58"/>
        <v>-432119.26345257438</v>
      </c>
      <c r="V39" s="3">
        <f t="shared" si="58"/>
        <v>-432119.26345257438</v>
      </c>
      <c r="W39" s="3">
        <f t="shared" si="58"/>
        <v>-432119.26345257438</v>
      </c>
      <c r="X39" s="3">
        <f t="shared" si="58"/>
        <v>-432119.26345257438</v>
      </c>
      <c r="Y39" s="3">
        <f t="shared" si="58"/>
        <v>-432119.26345257438</v>
      </c>
      <c r="Z39" s="3">
        <f t="shared" si="58"/>
        <v>-432119.26345257438</v>
      </c>
      <c r="AA39" s="3">
        <f t="shared" si="58"/>
        <v>-432119.26345257438</v>
      </c>
      <c r="AB39" s="3">
        <f t="shared" si="58"/>
        <v>-432119.26345257438</v>
      </c>
      <c r="AC39" s="3">
        <f t="shared" si="58"/>
        <v>-432119.26345257438</v>
      </c>
      <c r="AD39" s="3">
        <f t="shared" si="58"/>
        <v>-432119.26345257438</v>
      </c>
      <c r="AE39" s="3">
        <f t="shared" si="58"/>
        <v>-432119.26345257438</v>
      </c>
      <c r="AF39" s="3">
        <f t="shared" si="58"/>
        <v>-432119.26345257438</v>
      </c>
      <c r="AG39" s="3">
        <f t="shared" si="58"/>
        <v>-432119.26345257438</v>
      </c>
      <c r="AH39" s="3">
        <f t="shared" si="58"/>
        <v>-432119.26345257438</v>
      </c>
      <c r="AI39" s="3">
        <f t="shared" si="58"/>
        <v>-432119.26345257438</v>
      </c>
      <c r="AJ39" s="3">
        <f t="shared" si="58"/>
        <v>-432119.26345257438</v>
      </c>
      <c r="AK39" s="3">
        <f t="shared" si="58"/>
        <v>-432119.26345257438</v>
      </c>
      <c r="AL39" s="3">
        <f t="shared" si="58"/>
        <v>-432119.26345257438</v>
      </c>
      <c r="AM39" s="3">
        <f t="shared" si="58"/>
        <v>-432119.26345257438</v>
      </c>
      <c r="AN39" s="3">
        <f t="shared" si="58"/>
        <v>-432119.26345257438</v>
      </c>
      <c r="AO39" s="3">
        <f t="shared" si="58"/>
        <v>-432119.26345257438</v>
      </c>
      <c r="AP39" s="3">
        <f t="shared" si="58"/>
        <v>-432119.26345257438</v>
      </c>
      <c r="AQ39" s="3">
        <f t="shared" si="58"/>
        <v>-432119.26345257438</v>
      </c>
      <c r="AR39" s="3">
        <f t="shared" si="58"/>
        <v>-432119.26345257438</v>
      </c>
      <c r="AS39" s="3">
        <f t="shared" si="58"/>
        <v>-432119.26345257438</v>
      </c>
      <c r="AT39" s="3">
        <f t="shared" si="58"/>
        <v>-432119.26345257438</v>
      </c>
      <c r="AU39" s="3">
        <f t="shared" si="58"/>
        <v>-432119.26345257438</v>
      </c>
      <c r="AV39" s="3">
        <f t="shared" si="58"/>
        <v>-432119.26345257438</v>
      </c>
      <c r="AW39" s="3">
        <f t="shared" si="58"/>
        <v>-432119.26345257438</v>
      </c>
      <c r="AX39" s="3">
        <f t="shared" si="58"/>
        <v>-432119.26345257438</v>
      </c>
      <c r="AY39" s="3">
        <f t="shared" si="58"/>
        <v>-432119.26345257438</v>
      </c>
      <c r="AZ39" s="3">
        <f t="shared" si="58"/>
        <v>-432119.26345257438</v>
      </c>
      <c r="BA39" s="3">
        <f t="shared" si="58"/>
        <v>-432119.26345257438</v>
      </c>
      <c r="BB39" s="3">
        <f t="shared" si="58"/>
        <v>-432119.26345257438</v>
      </c>
      <c r="BC39" s="3">
        <f t="shared" si="58"/>
        <v>-432119.26345257438</v>
      </c>
      <c r="BD39" s="3">
        <f t="shared" si="58"/>
        <v>-432119.26345257438</v>
      </c>
      <c r="BE39" s="3">
        <f t="shared" si="58"/>
        <v>-432119.26345257438</v>
      </c>
      <c r="BF39" s="3">
        <f t="shared" si="58"/>
        <v>-432119.26345257438</v>
      </c>
      <c r="BG39" s="3">
        <f t="shared" si="58"/>
        <v>-432119.26345257438</v>
      </c>
      <c r="BH39" s="3">
        <f t="shared" si="58"/>
        <v>-432119.26345257438</v>
      </c>
      <c r="BI39" s="3">
        <f t="shared" si="58"/>
        <v>-432119.26345257438</v>
      </c>
      <c r="BJ39" s="3">
        <f t="shared" si="58"/>
        <v>-432119.26345257438</v>
      </c>
      <c r="BK39" s="3">
        <f t="shared" si="58"/>
        <v>-432119.26345257438</v>
      </c>
      <c r="BL39" s="3">
        <f t="shared" si="58"/>
        <v>-432119.26345257438</v>
      </c>
      <c r="BM39" s="3">
        <f t="shared" si="58"/>
        <v>-432119.26345257438</v>
      </c>
      <c r="BN39" s="3">
        <f t="shared" si="58"/>
        <v>-432119.26345257438</v>
      </c>
      <c r="BO39" s="3">
        <f t="shared" si="58"/>
        <v>-432119.26345257438</v>
      </c>
      <c r="BP39" s="3">
        <f t="shared" si="58"/>
        <v>-432119.26345257438</v>
      </c>
      <c r="BQ39" s="3">
        <f t="shared" si="58"/>
        <v>-432119.26345257438</v>
      </c>
      <c r="BR39" s="3">
        <f t="shared" si="58"/>
        <v>-432119.26345257438</v>
      </c>
      <c r="BS39" s="3">
        <f t="shared" ref="BS39:CH39" si="59">BR39</f>
        <v>-432119.26345257438</v>
      </c>
      <c r="BT39" s="3">
        <f t="shared" si="59"/>
        <v>-432119.26345257438</v>
      </c>
      <c r="BU39" s="3">
        <f t="shared" si="59"/>
        <v>-432119.26345257438</v>
      </c>
      <c r="BV39" s="3">
        <f t="shared" si="59"/>
        <v>-432119.26345257438</v>
      </c>
      <c r="BW39" s="3">
        <f t="shared" si="59"/>
        <v>-432119.26345257438</v>
      </c>
      <c r="BX39" s="3">
        <f t="shared" si="59"/>
        <v>-432119.26345257438</v>
      </c>
      <c r="BY39" s="3">
        <f t="shared" si="59"/>
        <v>-432119.26345257438</v>
      </c>
      <c r="BZ39" s="3">
        <f t="shared" si="59"/>
        <v>-432119.26345257438</v>
      </c>
      <c r="CA39" s="3">
        <f t="shared" si="59"/>
        <v>-432119.26345257438</v>
      </c>
      <c r="CB39" s="3">
        <f t="shared" si="59"/>
        <v>-432119.26345257438</v>
      </c>
      <c r="CC39" s="3">
        <f t="shared" si="59"/>
        <v>-432119.26345257438</v>
      </c>
      <c r="CD39" s="3">
        <f t="shared" si="59"/>
        <v>-432119.26345257438</v>
      </c>
      <c r="CE39" s="3">
        <f t="shared" si="59"/>
        <v>-432119.26345257438</v>
      </c>
      <c r="CF39" s="3">
        <f t="shared" si="59"/>
        <v>-432119.26345257438</v>
      </c>
      <c r="CG39" s="3">
        <f t="shared" si="59"/>
        <v>-432119.26345257438</v>
      </c>
      <c r="CH39" s="12">
        <f t="shared" si="59"/>
        <v>-432119.26345257438</v>
      </c>
    </row>
    <row r="40" spans="1:86" x14ac:dyDescent="0.3">
      <c r="A40" s="551"/>
      <c r="B40" s="109" t="str">
        <f t="shared" si="34"/>
        <v>Lighting</v>
      </c>
      <c r="C40" s="3">
        <v>0</v>
      </c>
      <c r="D40" s="3">
        <v>0</v>
      </c>
      <c r="E40" s="3">
        <v>0</v>
      </c>
      <c r="F40" s="380">
        <v>0</v>
      </c>
      <c r="G40" s="3">
        <f t="shared" ref="G40:BR40" si="60">F40</f>
        <v>0</v>
      </c>
      <c r="H40" s="3">
        <f t="shared" si="60"/>
        <v>0</v>
      </c>
      <c r="I40" s="3">
        <f t="shared" si="60"/>
        <v>0</v>
      </c>
      <c r="J40" s="3">
        <f t="shared" si="60"/>
        <v>0</v>
      </c>
      <c r="K40" s="3">
        <f t="shared" si="60"/>
        <v>0</v>
      </c>
      <c r="L40" s="3">
        <f t="shared" si="60"/>
        <v>0</v>
      </c>
      <c r="M40" s="3">
        <f t="shared" si="60"/>
        <v>0</v>
      </c>
      <c r="N40" s="3">
        <f t="shared" si="60"/>
        <v>0</v>
      </c>
      <c r="O40" s="3">
        <f t="shared" si="60"/>
        <v>0</v>
      </c>
      <c r="P40" s="3">
        <f t="shared" si="60"/>
        <v>0</v>
      </c>
      <c r="Q40" s="3">
        <f t="shared" si="60"/>
        <v>0</v>
      </c>
      <c r="R40" s="3">
        <f t="shared" si="60"/>
        <v>0</v>
      </c>
      <c r="S40" s="3">
        <f t="shared" si="60"/>
        <v>0</v>
      </c>
      <c r="T40" s="3">
        <f t="shared" si="60"/>
        <v>0</v>
      </c>
      <c r="U40" s="3">
        <f t="shared" si="60"/>
        <v>0</v>
      </c>
      <c r="V40" s="3">
        <f t="shared" si="60"/>
        <v>0</v>
      </c>
      <c r="W40" s="3">
        <f t="shared" si="60"/>
        <v>0</v>
      </c>
      <c r="X40" s="3">
        <f t="shared" si="60"/>
        <v>0</v>
      </c>
      <c r="Y40" s="3">
        <f t="shared" si="60"/>
        <v>0</v>
      </c>
      <c r="Z40" s="3">
        <f t="shared" si="60"/>
        <v>0</v>
      </c>
      <c r="AA40" s="3">
        <f t="shared" si="60"/>
        <v>0</v>
      </c>
      <c r="AB40" s="3">
        <f t="shared" si="60"/>
        <v>0</v>
      </c>
      <c r="AC40" s="3">
        <f t="shared" si="60"/>
        <v>0</v>
      </c>
      <c r="AD40" s="3">
        <f t="shared" si="60"/>
        <v>0</v>
      </c>
      <c r="AE40" s="3">
        <f t="shared" si="60"/>
        <v>0</v>
      </c>
      <c r="AF40" s="3">
        <f t="shared" si="60"/>
        <v>0</v>
      </c>
      <c r="AG40" s="3">
        <f t="shared" si="60"/>
        <v>0</v>
      </c>
      <c r="AH40" s="3">
        <f t="shared" si="60"/>
        <v>0</v>
      </c>
      <c r="AI40" s="3">
        <f t="shared" si="60"/>
        <v>0</v>
      </c>
      <c r="AJ40" s="3">
        <f t="shared" si="60"/>
        <v>0</v>
      </c>
      <c r="AK40" s="3">
        <f t="shared" si="60"/>
        <v>0</v>
      </c>
      <c r="AL40" s="3">
        <f t="shared" si="60"/>
        <v>0</v>
      </c>
      <c r="AM40" s="3">
        <f t="shared" si="60"/>
        <v>0</v>
      </c>
      <c r="AN40" s="3">
        <f t="shared" si="60"/>
        <v>0</v>
      </c>
      <c r="AO40" s="3">
        <f t="shared" si="60"/>
        <v>0</v>
      </c>
      <c r="AP40" s="3">
        <f t="shared" si="60"/>
        <v>0</v>
      </c>
      <c r="AQ40" s="3">
        <f t="shared" si="60"/>
        <v>0</v>
      </c>
      <c r="AR40" s="3">
        <f t="shared" si="60"/>
        <v>0</v>
      </c>
      <c r="AS40" s="3">
        <f t="shared" si="60"/>
        <v>0</v>
      </c>
      <c r="AT40" s="3">
        <f t="shared" si="60"/>
        <v>0</v>
      </c>
      <c r="AU40" s="3">
        <f t="shared" si="60"/>
        <v>0</v>
      </c>
      <c r="AV40" s="3">
        <f t="shared" si="60"/>
        <v>0</v>
      </c>
      <c r="AW40" s="3">
        <f t="shared" si="60"/>
        <v>0</v>
      </c>
      <c r="AX40" s="3">
        <f t="shared" si="60"/>
        <v>0</v>
      </c>
      <c r="AY40" s="3">
        <f t="shared" si="60"/>
        <v>0</v>
      </c>
      <c r="AZ40" s="3">
        <f t="shared" si="60"/>
        <v>0</v>
      </c>
      <c r="BA40" s="3">
        <f t="shared" si="60"/>
        <v>0</v>
      </c>
      <c r="BB40" s="3">
        <f t="shared" si="60"/>
        <v>0</v>
      </c>
      <c r="BC40" s="3">
        <f t="shared" si="60"/>
        <v>0</v>
      </c>
      <c r="BD40" s="3">
        <f t="shared" si="60"/>
        <v>0</v>
      </c>
      <c r="BE40" s="3">
        <f t="shared" si="60"/>
        <v>0</v>
      </c>
      <c r="BF40" s="3">
        <f t="shared" si="60"/>
        <v>0</v>
      </c>
      <c r="BG40" s="3">
        <f t="shared" si="60"/>
        <v>0</v>
      </c>
      <c r="BH40" s="3">
        <f t="shared" si="60"/>
        <v>0</v>
      </c>
      <c r="BI40" s="3">
        <f t="shared" si="60"/>
        <v>0</v>
      </c>
      <c r="BJ40" s="3">
        <f t="shared" si="60"/>
        <v>0</v>
      </c>
      <c r="BK40" s="3">
        <f t="shared" si="60"/>
        <v>0</v>
      </c>
      <c r="BL40" s="3">
        <f t="shared" si="60"/>
        <v>0</v>
      </c>
      <c r="BM40" s="3">
        <f t="shared" si="60"/>
        <v>0</v>
      </c>
      <c r="BN40" s="3">
        <f t="shared" si="60"/>
        <v>0</v>
      </c>
      <c r="BO40" s="3">
        <f t="shared" si="60"/>
        <v>0</v>
      </c>
      <c r="BP40" s="3">
        <f t="shared" si="60"/>
        <v>0</v>
      </c>
      <c r="BQ40" s="3">
        <f t="shared" si="60"/>
        <v>0</v>
      </c>
      <c r="BR40" s="3">
        <f t="shared" si="60"/>
        <v>0</v>
      </c>
      <c r="BS40" s="3">
        <f t="shared" ref="BS40:CH40" si="61">BR40</f>
        <v>0</v>
      </c>
      <c r="BT40" s="3">
        <f t="shared" si="61"/>
        <v>0</v>
      </c>
      <c r="BU40" s="3">
        <f t="shared" si="61"/>
        <v>0</v>
      </c>
      <c r="BV40" s="3">
        <f t="shared" si="61"/>
        <v>0</v>
      </c>
      <c r="BW40" s="3">
        <f t="shared" si="61"/>
        <v>0</v>
      </c>
      <c r="BX40" s="3">
        <f t="shared" si="61"/>
        <v>0</v>
      </c>
      <c r="BY40" s="3">
        <f t="shared" si="61"/>
        <v>0</v>
      </c>
      <c r="BZ40" s="3">
        <f t="shared" si="61"/>
        <v>0</v>
      </c>
      <c r="CA40" s="3">
        <f t="shared" si="61"/>
        <v>0</v>
      </c>
      <c r="CB40" s="3">
        <f t="shared" si="61"/>
        <v>0</v>
      </c>
      <c r="CC40" s="3">
        <f t="shared" si="61"/>
        <v>0</v>
      </c>
      <c r="CD40" s="3">
        <f t="shared" si="61"/>
        <v>0</v>
      </c>
      <c r="CE40" s="3">
        <f t="shared" si="61"/>
        <v>0</v>
      </c>
      <c r="CF40" s="3">
        <f t="shared" si="61"/>
        <v>0</v>
      </c>
      <c r="CG40" s="3">
        <f t="shared" si="61"/>
        <v>0</v>
      </c>
      <c r="CH40" s="12">
        <f t="shared" si="61"/>
        <v>0</v>
      </c>
    </row>
    <row r="41" spans="1:86" x14ac:dyDescent="0.3">
      <c r="A41" s="551"/>
      <c r="B41" s="109" t="str">
        <f t="shared" si="34"/>
        <v>Miscellaneous</v>
      </c>
      <c r="C41" s="3">
        <v>0</v>
      </c>
      <c r="D41" s="3">
        <v>0</v>
      </c>
      <c r="E41" s="3">
        <v>0</v>
      </c>
      <c r="F41" s="380">
        <v>0</v>
      </c>
      <c r="G41" s="3">
        <f t="shared" ref="G41:BR41" si="62">F41</f>
        <v>0</v>
      </c>
      <c r="H41" s="3">
        <f t="shared" si="62"/>
        <v>0</v>
      </c>
      <c r="I41" s="3">
        <f t="shared" si="62"/>
        <v>0</v>
      </c>
      <c r="J41" s="3">
        <f t="shared" si="62"/>
        <v>0</v>
      </c>
      <c r="K41" s="3">
        <f t="shared" si="62"/>
        <v>0</v>
      </c>
      <c r="L41" s="3">
        <f t="shared" si="62"/>
        <v>0</v>
      </c>
      <c r="M41" s="3">
        <f t="shared" si="62"/>
        <v>0</v>
      </c>
      <c r="N41" s="3">
        <f t="shared" si="62"/>
        <v>0</v>
      </c>
      <c r="O41" s="3">
        <f t="shared" si="62"/>
        <v>0</v>
      </c>
      <c r="P41" s="3">
        <f t="shared" si="62"/>
        <v>0</v>
      </c>
      <c r="Q41" s="3">
        <f t="shared" si="62"/>
        <v>0</v>
      </c>
      <c r="R41" s="3">
        <f t="shared" si="62"/>
        <v>0</v>
      </c>
      <c r="S41" s="3">
        <f t="shared" si="62"/>
        <v>0</v>
      </c>
      <c r="T41" s="3">
        <f t="shared" si="62"/>
        <v>0</v>
      </c>
      <c r="U41" s="3">
        <f t="shared" si="62"/>
        <v>0</v>
      </c>
      <c r="V41" s="3">
        <f t="shared" si="62"/>
        <v>0</v>
      </c>
      <c r="W41" s="3">
        <f t="shared" si="62"/>
        <v>0</v>
      </c>
      <c r="X41" s="3">
        <f t="shared" si="62"/>
        <v>0</v>
      </c>
      <c r="Y41" s="3">
        <f t="shared" si="62"/>
        <v>0</v>
      </c>
      <c r="Z41" s="3">
        <f t="shared" si="62"/>
        <v>0</v>
      </c>
      <c r="AA41" s="3">
        <f t="shared" si="62"/>
        <v>0</v>
      </c>
      <c r="AB41" s="3">
        <f t="shared" si="62"/>
        <v>0</v>
      </c>
      <c r="AC41" s="3">
        <f t="shared" si="62"/>
        <v>0</v>
      </c>
      <c r="AD41" s="3">
        <f t="shared" si="62"/>
        <v>0</v>
      </c>
      <c r="AE41" s="3">
        <f t="shared" si="62"/>
        <v>0</v>
      </c>
      <c r="AF41" s="3">
        <f t="shared" si="62"/>
        <v>0</v>
      </c>
      <c r="AG41" s="3">
        <f t="shared" si="62"/>
        <v>0</v>
      </c>
      <c r="AH41" s="3">
        <f t="shared" si="62"/>
        <v>0</v>
      </c>
      <c r="AI41" s="3">
        <f t="shared" si="62"/>
        <v>0</v>
      </c>
      <c r="AJ41" s="3">
        <f t="shared" si="62"/>
        <v>0</v>
      </c>
      <c r="AK41" s="3">
        <f t="shared" si="62"/>
        <v>0</v>
      </c>
      <c r="AL41" s="3">
        <f t="shared" si="62"/>
        <v>0</v>
      </c>
      <c r="AM41" s="3">
        <f t="shared" si="62"/>
        <v>0</v>
      </c>
      <c r="AN41" s="3">
        <f t="shared" si="62"/>
        <v>0</v>
      </c>
      <c r="AO41" s="3">
        <f t="shared" si="62"/>
        <v>0</v>
      </c>
      <c r="AP41" s="3">
        <f t="shared" si="62"/>
        <v>0</v>
      </c>
      <c r="AQ41" s="3">
        <f t="shared" si="62"/>
        <v>0</v>
      </c>
      <c r="AR41" s="3">
        <f t="shared" si="62"/>
        <v>0</v>
      </c>
      <c r="AS41" s="3">
        <f t="shared" si="62"/>
        <v>0</v>
      </c>
      <c r="AT41" s="3">
        <f t="shared" si="62"/>
        <v>0</v>
      </c>
      <c r="AU41" s="3">
        <f t="shared" si="62"/>
        <v>0</v>
      </c>
      <c r="AV41" s="3">
        <f t="shared" si="62"/>
        <v>0</v>
      </c>
      <c r="AW41" s="3">
        <f t="shared" si="62"/>
        <v>0</v>
      </c>
      <c r="AX41" s="3">
        <f t="shared" si="62"/>
        <v>0</v>
      </c>
      <c r="AY41" s="3">
        <f t="shared" si="62"/>
        <v>0</v>
      </c>
      <c r="AZ41" s="3">
        <f t="shared" si="62"/>
        <v>0</v>
      </c>
      <c r="BA41" s="3">
        <f t="shared" si="62"/>
        <v>0</v>
      </c>
      <c r="BB41" s="3">
        <f t="shared" si="62"/>
        <v>0</v>
      </c>
      <c r="BC41" s="3">
        <f t="shared" si="62"/>
        <v>0</v>
      </c>
      <c r="BD41" s="3">
        <f t="shared" si="62"/>
        <v>0</v>
      </c>
      <c r="BE41" s="3">
        <f t="shared" si="62"/>
        <v>0</v>
      </c>
      <c r="BF41" s="3">
        <f t="shared" si="62"/>
        <v>0</v>
      </c>
      <c r="BG41" s="3">
        <f t="shared" si="62"/>
        <v>0</v>
      </c>
      <c r="BH41" s="3">
        <f t="shared" si="62"/>
        <v>0</v>
      </c>
      <c r="BI41" s="3">
        <f t="shared" si="62"/>
        <v>0</v>
      </c>
      <c r="BJ41" s="3">
        <f t="shared" si="62"/>
        <v>0</v>
      </c>
      <c r="BK41" s="3">
        <f t="shared" si="62"/>
        <v>0</v>
      </c>
      <c r="BL41" s="3">
        <f t="shared" si="62"/>
        <v>0</v>
      </c>
      <c r="BM41" s="3">
        <f t="shared" si="62"/>
        <v>0</v>
      </c>
      <c r="BN41" s="3">
        <f t="shared" si="62"/>
        <v>0</v>
      </c>
      <c r="BO41" s="3">
        <f t="shared" si="62"/>
        <v>0</v>
      </c>
      <c r="BP41" s="3">
        <f t="shared" si="62"/>
        <v>0</v>
      </c>
      <c r="BQ41" s="3">
        <f t="shared" si="62"/>
        <v>0</v>
      </c>
      <c r="BR41" s="3">
        <f t="shared" si="62"/>
        <v>0</v>
      </c>
      <c r="BS41" s="3">
        <f t="shared" ref="BS41:CH41" si="63">BR41</f>
        <v>0</v>
      </c>
      <c r="BT41" s="3">
        <f t="shared" si="63"/>
        <v>0</v>
      </c>
      <c r="BU41" s="3">
        <f t="shared" si="63"/>
        <v>0</v>
      </c>
      <c r="BV41" s="3">
        <f t="shared" si="63"/>
        <v>0</v>
      </c>
      <c r="BW41" s="3">
        <f t="shared" si="63"/>
        <v>0</v>
      </c>
      <c r="BX41" s="3">
        <f t="shared" si="63"/>
        <v>0</v>
      </c>
      <c r="BY41" s="3">
        <f t="shared" si="63"/>
        <v>0</v>
      </c>
      <c r="BZ41" s="3">
        <f t="shared" si="63"/>
        <v>0</v>
      </c>
      <c r="CA41" s="3">
        <f t="shared" si="63"/>
        <v>0</v>
      </c>
      <c r="CB41" s="3">
        <f t="shared" si="63"/>
        <v>0</v>
      </c>
      <c r="CC41" s="3">
        <f t="shared" si="63"/>
        <v>0</v>
      </c>
      <c r="CD41" s="3">
        <f t="shared" si="63"/>
        <v>0</v>
      </c>
      <c r="CE41" s="3">
        <f t="shared" si="63"/>
        <v>0</v>
      </c>
      <c r="CF41" s="3">
        <f t="shared" si="63"/>
        <v>0</v>
      </c>
      <c r="CG41" s="3">
        <f t="shared" si="63"/>
        <v>0</v>
      </c>
      <c r="CH41" s="12">
        <f t="shared" si="63"/>
        <v>0</v>
      </c>
    </row>
    <row r="42" spans="1:86" x14ac:dyDescent="0.3">
      <c r="A42" s="551"/>
      <c r="B42" s="109" t="str">
        <f t="shared" si="34"/>
        <v>Pool Spa</v>
      </c>
      <c r="C42" s="3">
        <v>0</v>
      </c>
      <c r="D42" s="3">
        <v>0</v>
      </c>
      <c r="E42" s="3">
        <v>0</v>
      </c>
      <c r="F42" s="380">
        <v>0</v>
      </c>
      <c r="G42" s="3">
        <f t="shared" ref="G42:BR42" si="64">F42</f>
        <v>0</v>
      </c>
      <c r="H42" s="3">
        <f t="shared" si="64"/>
        <v>0</v>
      </c>
      <c r="I42" s="3">
        <f t="shared" si="64"/>
        <v>0</v>
      </c>
      <c r="J42" s="3">
        <f t="shared" si="64"/>
        <v>0</v>
      </c>
      <c r="K42" s="3">
        <f t="shared" si="64"/>
        <v>0</v>
      </c>
      <c r="L42" s="3">
        <f t="shared" si="64"/>
        <v>0</v>
      </c>
      <c r="M42" s="3">
        <f t="shared" si="64"/>
        <v>0</v>
      </c>
      <c r="N42" s="3">
        <f t="shared" si="64"/>
        <v>0</v>
      </c>
      <c r="O42" s="3">
        <f t="shared" si="64"/>
        <v>0</v>
      </c>
      <c r="P42" s="3">
        <f t="shared" si="64"/>
        <v>0</v>
      </c>
      <c r="Q42" s="3">
        <f t="shared" si="64"/>
        <v>0</v>
      </c>
      <c r="R42" s="3">
        <f t="shared" si="64"/>
        <v>0</v>
      </c>
      <c r="S42" s="3">
        <f t="shared" si="64"/>
        <v>0</v>
      </c>
      <c r="T42" s="3">
        <f t="shared" si="64"/>
        <v>0</v>
      </c>
      <c r="U42" s="3">
        <f t="shared" si="64"/>
        <v>0</v>
      </c>
      <c r="V42" s="3">
        <f t="shared" si="64"/>
        <v>0</v>
      </c>
      <c r="W42" s="3">
        <f t="shared" si="64"/>
        <v>0</v>
      </c>
      <c r="X42" s="3">
        <f t="shared" si="64"/>
        <v>0</v>
      </c>
      <c r="Y42" s="3">
        <f t="shared" si="64"/>
        <v>0</v>
      </c>
      <c r="Z42" s="3">
        <f t="shared" si="64"/>
        <v>0</v>
      </c>
      <c r="AA42" s="3">
        <f t="shared" si="64"/>
        <v>0</v>
      </c>
      <c r="AB42" s="3">
        <f t="shared" si="64"/>
        <v>0</v>
      </c>
      <c r="AC42" s="3">
        <f t="shared" si="64"/>
        <v>0</v>
      </c>
      <c r="AD42" s="3">
        <f t="shared" si="64"/>
        <v>0</v>
      </c>
      <c r="AE42" s="3">
        <f t="shared" si="64"/>
        <v>0</v>
      </c>
      <c r="AF42" s="3">
        <f t="shared" si="64"/>
        <v>0</v>
      </c>
      <c r="AG42" s="3">
        <f t="shared" si="64"/>
        <v>0</v>
      </c>
      <c r="AH42" s="3">
        <f t="shared" si="64"/>
        <v>0</v>
      </c>
      <c r="AI42" s="3">
        <f t="shared" si="64"/>
        <v>0</v>
      </c>
      <c r="AJ42" s="3">
        <f t="shared" si="64"/>
        <v>0</v>
      </c>
      <c r="AK42" s="3">
        <f t="shared" si="64"/>
        <v>0</v>
      </c>
      <c r="AL42" s="3">
        <f t="shared" si="64"/>
        <v>0</v>
      </c>
      <c r="AM42" s="3">
        <f t="shared" si="64"/>
        <v>0</v>
      </c>
      <c r="AN42" s="3">
        <f t="shared" si="64"/>
        <v>0</v>
      </c>
      <c r="AO42" s="3">
        <f t="shared" si="64"/>
        <v>0</v>
      </c>
      <c r="AP42" s="3">
        <f t="shared" si="64"/>
        <v>0</v>
      </c>
      <c r="AQ42" s="3">
        <f t="shared" si="64"/>
        <v>0</v>
      </c>
      <c r="AR42" s="3">
        <f t="shared" si="64"/>
        <v>0</v>
      </c>
      <c r="AS42" s="3">
        <f t="shared" si="64"/>
        <v>0</v>
      </c>
      <c r="AT42" s="3">
        <f t="shared" si="64"/>
        <v>0</v>
      </c>
      <c r="AU42" s="3">
        <f t="shared" si="64"/>
        <v>0</v>
      </c>
      <c r="AV42" s="3">
        <f t="shared" si="64"/>
        <v>0</v>
      </c>
      <c r="AW42" s="3">
        <f t="shared" si="64"/>
        <v>0</v>
      </c>
      <c r="AX42" s="3">
        <f t="shared" si="64"/>
        <v>0</v>
      </c>
      <c r="AY42" s="3">
        <f t="shared" si="64"/>
        <v>0</v>
      </c>
      <c r="AZ42" s="3">
        <f t="shared" si="64"/>
        <v>0</v>
      </c>
      <c r="BA42" s="3">
        <f t="shared" si="64"/>
        <v>0</v>
      </c>
      <c r="BB42" s="3">
        <f t="shared" si="64"/>
        <v>0</v>
      </c>
      <c r="BC42" s="3">
        <f t="shared" si="64"/>
        <v>0</v>
      </c>
      <c r="BD42" s="3">
        <f t="shared" si="64"/>
        <v>0</v>
      </c>
      <c r="BE42" s="3">
        <f t="shared" si="64"/>
        <v>0</v>
      </c>
      <c r="BF42" s="3">
        <f t="shared" si="64"/>
        <v>0</v>
      </c>
      <c r="BG42" s="3">
        <f t="shared" si="64"/>
        <v>0</v>
      </c>
      <c r="BH42" s="3">
        <f t="shared" si="64"/>
        <v>0</v>
      </c>
      <c r="BI42" s="3">
        <f t="shared" si="64"/>
        <v>0</v>
      </c>
      <c r="BJ42" s="3">
        <f t="shared" si="64"/>
        <v>0</v>
      </c>
      <c r="BK42" s="3">
        <f t="shared" si="64"/>
        <v>0</v>
      </c>
      <c r="BL42" s="3">
        <f t="shared" si="64"/>
        <v>0</v>
      </c>
      <c r="BM42" s="3">
        <f t="shared" si="64"/>
        <v>0</v>
      </c>
      <c r="BN42" s="3">
        <f t="shared" si="64"/>
        <v>0</v>
      </c>
      <c r="BO42" s="3">
        <f t="shared" si="64"/>
        <v>0</v>
      </c>
      <c r="BP42" s="3">
        <f t="shared" si="64"/>
        <v>0</v>
      </c>
      <c r="BQ42" s="3">
        <f t="shared" si="64"/>
        <v>0</v>
      </c>
      <c r="BR42" s="3">
        <f t="shared" si="64"/>
        <v>0</v>
      </c>
      <c r="BS42" s="3">
        <f t="shared" ref="BS42:CH42" si="65">BR42</f>
        <v>0</v>
      </c>
      <c r="BT42" s="3">
        <f t="shared" si="65"/>
        <v>0</v>
      </c>
      <c r="BU42" s="3">
        <f t="shared" si="65"/>
        <v>0</v>
      </c>
      <c r="BV42" s="3">
        <f t="shared" si="65"/>
        <v>0</v>
      </c>
      <c r="BW42" s="3">
        <f t="shared" si="65"/>
        <v>0</v>
      </c>
      <c r="BX42" s="3">
        <f t="shared" si="65"/>
        <v>0</v>
      </c>
      <c r="BY42" s="3">
        <f t="shared" si="65"/>
        <v>0</v>
      </c>
      <c r="BZ42" s="3">
        <f t="shared" si="65"/>
        <v>0</v>
      </c>
      <c r="CA42" s="3">
        <f t="shared" si="65"/>
        <v>0</v>
      </c>
      <c r="CB42" s="3">
        <f t="shared" si="65"/>
        <v>0</v>
      </c>
      <c r="CC42" s="3">
        <f t="shared" si="65"/>
        <v>0</v>
      </c>
      <c r="CD42" s="3">
        <f t="shared" si="65"/>
        <v>0</v>
      </c>
      <c r="CE42" s="3">
        <f t="shared" si="65"/>
        <v>0</v>
      </c>
      <c r="CF42" s="3">
        <f t="shared" si="65"/>
        <v>0</v>
      </c>
      <c r="CG42" s="3">
        <f t="shared" si="65"/>
        <v>0</v>
      </c>
      <c r="CH42" s="12">
        <f t="shared" si="65"/>
        <v>0</v>
      </c>
    </row>
    <row r="43" spans="1:86" x14ac:dyDescent="0.3">
      <c r="A43" s="551"/>
      <c r="B43" s="109" t="str">
        <f t="shared" si="34"/>
        <v>Refrigeration</v>
      </c>
      <c r="C43" s="3">
        <v>0</v>
      </c>
      <c r="D43" s="3">
        <v>0</v>
      </c>
      <c r="E43" s="3">
        <v>0</v>
      </c>
      <c r="F43" s="380">
        <v>0</v>
      </c>
      <c r="G43" s="3">
        <f t="shared" ref="G43:BR43" si="66">F43</f>
        <v>0</v>
      </c>
      <c r="H43" s="3">
        <f t="shared" si="66"/>
        <v>0</v>
      </c>
      <c r="I43" s="3">
        <f t="shared" si="66"/>
        <v>0</v>
      </c>
      <c r="J43" s="3">
        <f t="shared" si="66"/>
        <v>0</v>
      </c>
      <c r="K43" s="3">
        <f t="shared" si="66"/>
        <v>0</v>
      </c>
      <c r="L43" s="3">
        <f t="shared" si="66"/>
        <v>0</v>
      </c>
      <c r="M43" s="3">
        <f t="shared" si="66"/>
        <v>0</v>
      </c>
      <c r="N43" s="3">
        <f t="shared" si="66"/>
        <v>0</v>
      </c>
      <c r="O43" s="3">
        <f t="shared" si="66"/>
        <v>0</v>
      </c>
      <c r="P43" s="3">
        <f t="shared" si="66"/>
        <v>0</v>
      </c>
      <c r="Q43" s="3">
        <f t="shared" si="66"/>
        <v>0</v>
      </c>
      <c r="R43" s="3">
        <f t="shared" si="66"/>
        <v>0</v>
      </c>
      <c r="S43" s="3">
        <f t="shared" si="66"/>
        <v>0</v>
      </c>
      <c r="T43" s="3">
        <f t="shared" si="66"/>
        <v>0</v>
      </c>
      <c r="U43" s="3">
        <f t="shared" si="66"/>
        <v>0</v>
      </c>
      <c r="V43" s="3">
        <f t="shared" si="66"/>
        <v>0</v>
      </c>
      <c r="W43" s="3">
        <f t="shared" si="66"/>
        <v>0</v>
      </c>
      <c r="X43" s="3">
        <f t="shared" si="66"/>
        <v>0</v>
      </c>
      <c r="Y43" s="3">
        <f t="shared" si="66"/>
        <v>0</v>
      </c>
      <c r="Z43" s="3">
        <f t="shared" si="66"/>
        <v>0</v>
      </c>
      <c r="AA43" s="3">
        <f t="shared" si="66"/>
        <v>0</v>
      </c>
      <c r="AB43" s="3">
        <f t="shared" si="66"/>
        <v>0</v>
      </c>
      <c r="AC43" s="3">
        <f t="shared" si="66"/>
        <v>0</v>
      </c>
      <c r="AD43" s="3">
        <f t="shared" si="66"/>
        <v>0</v>
      </c>
      <c r="AE43" s="3">
        <f t="shared" si="66"/>
        <v>0</v>
      </c>
      <c r="AF43" s="3">
        <f t="shared" si="66"/>
        <v>0</v>
      </c>
      <c r="AG43" s="3">
        <f t="shared" si="66"/>
        <v>0</v>
      </c>
      <c r="AH43" s="3">
        <f t="shared" si="66"/>
        <v>0</v>
      </c>
      <c r="AI43" s="3">
        <f t="shared" si="66"/>
        <v>0</v>
      </c>
      <c r="AJ43" s="3">
        <f t="shared" si="66"/>
        <v>0</v>
      </c>
      <c r="AK43" s="3">
        <f t="shared" si="66"/>
        <v>0</v>
      </c>
      <c r="AL43" s="3">
        <f t="shared" si="66"/>
        <v>0</v>
      </c>
      <c r="AM43" s="3">
        <f t="shared" si="66"/>
        <v>0</v>
      </c>
      <c r="AN43" s="3">
        <f t="shared" si="66"/>
        <v>0</v>
      </c>
      <c r="AO43" s="3">
        <f t="shared" si="66"/>
        <v>0</v>
      </c>
      <c r="AP43" s="3">
        <f t="shared" si="66"/>
        <v>0</v>
      </c>
      <c r="AQ43" s="3">
        <f t="shared" si="66"/>
        <v>0</v>
      </c>
      <c r="AR43" s="3">
        <f t="shared" si="66"/>
        <v>0</v>
      </c>
      <c r="AS43" s="3">
        <f t="shared" si="66"/>
        <v>0</v>
      </c>
      <c r="AT43" s="3">
        <f t="shared" si="66"/>
        <v>0</v>
      </c>
      <c r="AU43" s="3">
        <f t="shared" si="66"/>
        <v>0</v>
      </c>
      <c r="AV43" s="3">
        <f t="shared" si="66"/>
        <v>0</v>
      </c>
      <c r="AW43" s="3">
        <f t="shared" si="66"/>
        <v>0</v>
      </c>
      <c r="AX43" s="3">
        <f t="shared" si="66"/>
        <v>0</v>
      </c>
      <c r="AY43" s="3">
        <f t="shared" si="66"/>
        <v>0</v>
      </c>
      <c r="AZ43" s="3">
        <f t="shared" si="66"/>
        <v>0</v>
      </c>
      <c r="BA43" s="3">
        <f t="shared" si="66"/>
        <v>0</v>
      </c>
      <c r="BB43" s="3">
        <f t="shared" si="66"/>
        <v>0</v>
      </c>
      <c r="BC43" s="3">
        <f t="shared" si="66"/>
        <v>0</v>
      </c>
      <c r="BD43" s="3">
        <f t="shared" si="66"/>
        <v>0</v>
      </c>
      <c r="BE43" s="3">
        <f t="shared" si="66"/>
        <v>0</v>
      </c>
      <c r="BF43" s="3">
        <f t="shared" si="66"/>
        <v>0</v>
      </c>
      <c r="BG43" s="3">
        <f t="shared" si="66"/>
        <v>0</v>
      </c>
      <c r="BH43" s="3">
        <f t="shared" si="66"/>
        <v>0</v>
      </c>
      <c r="BI43" s="3">
        <f t="shared" si="66"/>
        <v>0</v>
      </c>
      <c r="BJ43" s="3">
        <f t="shared" si="66"/>
        <v>0</v>
      </c>
      <c r="BK43" s="3">
        <f t="shared" si="66"/>
        <v>0</v>
      </c>
      <c r="BL43" s="3">
        <f t="shared" si="66"/>
        <v>0</v>
      </c>
      <c r="BM43" s="3">
        <f t="shared" si="66"/>
        <v>0</v>
      </c>
      <c r="BN43" s="3">
        <f t="shared" si="66"/>
        <v>0</v>
      </c>
      <c r="BO43" s="3">
        <f t="shared" si="66"/>
        <v>0</v>
      </c>
      <c r="BP43" s="3">
        <f t="shared" si="66"/>
        <v>0</v>
      </c>
      <c r="BQ43" s="3">
        <f t="shared" si="66"/>
        <v>0</v>
      </c>
      <c r="BR43" s="3">
        <f t="shared" si="66"/>
        <v>0</v>
      </c>
      <c r="BS43" s="3">
        <f t="shared" ref="BS43:CH43" si="67">BR43</f>
        <v>0</v>
      </c>
      <c r="BT43" s="3">
        <f t="shared" si="67"/>
        <v>0</v>
      </c>
      <c r="BU43" s="3">
        <f t="shared" si="67"/>
        <v>0</v>
      </c>
      <c r="BV43" s="3">
        <f t="shared" si="67"/>
        <v>0</v>
      </c>
      <c r="BW43" s="3">
        <f t="shared" si="67"/>
        <v>0</v>
      </c>
      <c r="BX43" s="3">
        <f t="shared" si="67"/>
        <v>0</v>
      </c>
      <c r="BY43" s="3">
        <f t="shared" si="67"/>
        <v>0</v>
      </c>
      <c r="BZ43" s="3">
        <f t="shared" si="67"/>
        <v>0</v>
      </c>
      <c r="CA43" s="3">
        <f t="shared" si="67"/>
        <v>0</v>
      </c>
      <c r="CB43" s="3">
        <f t="shared" si="67"/>
        <v>0</v>
      </c>
      <c r="CC43" s="3">
        <f t="shared" si="67"/>
        <v>0</v>
      </c>
      <c r="CD43" s="3">
        <f t="shared" si="67"/>
        <v>0</v>
      </c>
      <c r="CE43" s="3">
        <f t="shared" si="67"/>
        <v>0</v>
      </c>
      <c r="CF43" s="3">
        <f t="shared" si="67"/>
        <v>0</v>
      </c>
      <c r="CG43" s="3">
        <f t="shared" si="67"/>
        <v>0</v>
      </c>
      <c r="CH43" s="12">
        <f t="shared" si="67"/>
        <v>0</v>
      </c>
    </row>
    <row r="44" spans="1:86" ht="15" customHeight="1" x14ac:dyDescent="0.3">
      <c r="A44" s="551"/>
      <c r="B44" s="109" t="str">
        <f t="shared" si="34"/>
        <v>Water Heating</v>
      </c>
      <c r="C44" s="3">
        <v>0</v>
      </c>
      <c r="D44" s="3">
        <v>0</v>
      </c>
      <c r="E44" s="3">
        <v>0</v>
      </c>
      <c r="F44" s="380">
        <v>0</v>
      </c>
      <c r="G44" s="3">
        <f t="shared" ref="G44:BR44" si="68">F44</f>
        <v>0</v>
      </c>
      <c r="H44" s="3">
        <f t="shared" si="68"/>
        <v>0</v>
      </c>
      <c r="I44" s="3">
        <f t="shared" si="68"/>
        <v>0</v>
      </c>
      <c r="J44" s="3">
        <f t="shared" si="68"/>
        <v>0</v>
      </c>
      <c r="K44" s="3">
        <f t="shared" si="68"/>
        <v>0</v>
      </c>
      <c r="L44" s="3">
        <f t="shared" si="68"/>
        <v>0</v>
      </c>
      <c r="M44" s="3">
        <f t="shared" si="68"/>
        <v>0</v>
      </c>
      <c r="N44" s="3">
        <f t="shared" si="68"/>
        <v>0</v>
      </c>
      <c r="O44" s="3">
        <f t="shared" si="68"/>
        <v>0</v>
      </c>
      <c r="P44" s="3">
        <f t="shared" si="68"/>
        <v>0</v>
      </c>
      <c r="Q44" s="3">
        <f t="shared" si="68"/>
        <v>0</v>
      </c>
      <c r="R44" s="3">
        <f t="shared" si="68"/>
        <v>0</v>
      </c>
      <c r="S44" s="3">
        <f t="shared" si="68"/>
        <v>0</v>
      </c>
      <c r="T44" s="3">
        <f t="shared" si="68"/>
        <v>0</v>
      </c>
      <c r="U44" s="3">
        <f t="shared" si="68"/>
        <v>0</v>
      </c>
      <c r="V44" s="3">
        <f t="shared" si="68"/>
        <v>0</v>
      </c>
      <c r="W44" s="3">
        <f t="shared" si="68"/>
        <v>0</v>
      </c>
      <c r="X44" s="3">
        <f t="shared" si="68"/>
        <v>0</v>
      </c>
      <c r="Y44" s="3">
        <f t="shared" si="68"/>
        <v>0</v>
      </c>
      <c r="Z44" s="3">
        <f t="shared" si="68"/>
        <v>0</v>
      </c>
      <c r="AA44" s="3">
        <f t="shared" si="68"/>
        <v>0</v>
      </c>
      <c r="AB44" s="3">
        <f t="shared" si="68"/>
        <v>0</v>
      </c>
      <c r="AC44" s="3">
        <f t="shared" si="68"/>
        <v>0</v>
      </c>
      <c r="AD44" s="3">
        <f t="shared" si="68"/>
        <v>0</v>
      </c>
      <c r="AE44" s="3">
        <f t="shared" si="68"/>
        <v>0</v>
      </c>
      <c r="AF44" s="3">
        <f t="shared" si="68"/>
        <v>0</v>
      </c>
      <c r="AG44" s="3">
        <f t="shared" si="68"/>
        <v>0</v>
      </c>
      <c r="AH44" s="3">
        <f t="shared" si="68"/>
        <v>0</v>
      </c>
      <c r="AI44" s="3">
        <f t="shared" si="68"/>
        <v>0</v>
      </c>
      <c r="AJ44" s="3">
        <f t="shared" si="68"/>
        <v>0</v>
      </c>
      <c r="AK44" s="3">
        <f t="shared" si="68"/>
        <v>0</v>
      </c>
      <c r="AL44" s="3">
        <f t="shared" si="68"/>
        <v>0</v>
      </c>
      <c r="AM44" s="3">
        <f t="shared" si="68"/>
        <v>0</v>
      </c>
      <c r="AN44" s="3">
        <f t="shared" si="68"/>
        <v>0</v>
      </c>
      <c r="AO44" s="3">
        <f t="shared" si="68"/>
        <v>0</v>
      </c>
      <c r="AP44" s="3">
        <f t="shared" si="68"/>
        <v>0</v>
      </c>
      <c r="AQ44" s="3">
        <f t="shared" si="68"/>
        <v>0</v>
      </c>
      <c r="AR44" s="3">
        <f t="shared" si="68"/>
        <v>0</v>
      </c>
      <c r="AS44" s="3">
        <f t="shared" si="68"/>
        <v>0</v>
      </c>
      <c r="AT44" s="3">
        <f t="shared" si="68"/>
        <v>0</v>
      </c>
      <c r="AU44" s="3">
        <f t="shared" si="68"/>
        <v>0</v>
      </c>
      <c r="AV44" s="3">
        <f t="shared" si="68"/>
        <v>0</v>
      </c>
      <c r="AW44" s="3">
        <f t="shared" si="68"/>
        <v>0</v>
      </c>
      <c r="AX44" s="3">
        <f t="shared" si="68"/>
        <v>0</v>
      </c>
      <c r="AY44" s="3">
        <f t="shared" si="68"/>
        <v>0</v>
      </c>
      <c r="AZ44" s="3">
        <f t="shared" si="68"/>
        <v>0</v>
      </c>
      <c r="BA44" s="3">
        <f t="shared" si="68"/>
        <v>0</v>
      </c>
      <c r="BB44" s="3">
        <f t="shared" si="68"/>
        <v>0</v>
      </c>
      <c r="BC44" s="3">
        <f t="shared" si="68"/>
        <v>0</v>
      </c>
      <c r="BD44" s="3">
        <f t="shared" si="68"/>
        <v>0</v>
      </c>
      <c r="BE44" s="3">
        <f t="shared" si="68"/>
        <v>0</v>
      </c>
      <c r="BF44" s="3">
        <f t="shared" si="68"/>
        <v>0</v>
      </c>
      <c r="BG44" s="3">
        <f t="shared" si="68"/>
        <v>0</v>
      </c>
      <c r="BH44" s="3">
        <f t="shared" si="68"/>
        <v>0</v>
      </c>
      <c r="BI44" s="3">
        <f t="shared" si="68"/>
        <v>0</v>
      </c>
      <c r="BJ44" s="3">
        <f t="shared" si="68"/>
        <v>0</v>
      </c>
      <c r="BK44" s="3">
        <f t="shared" si="68"/>
        <v>0</v>
      </c>
      <c r="BL44" s="3">
        <f t="shared" si="68"/>
        <v>0</v>
      </c>
      <c r="BM44" s="3">
        <f t="shared" si="68"/>
        <v>0</v>
      </c>
      <c r="BN44" s="3">
        <f t="shared" si="68"/>
        <v>0</v>
      </c>
      <c r="BO44" s="3">
        <f t="shared" si="68"/>
        <v>0</v>
      </c>
      <c r="BP44" s="3">
        <f t="shared" si="68"/>
        <v>0</v>
      </c>
      <c r="BQ44" s="3">
        <f t="shared" si="68"/>
        <v>0</v>
      </c>
      <c r="BR44" s="3">
        <f t="shared" si="68"/>
        <v>0</v>
      </c>
      <c r="BS44" s="3">
        <f t="shared" ref="BS44:CH44" si="69">BR44</f>
        <v>0</v>
      </c>
      <c r="BT44" s="3">
        <f t="shared" si="69"/>
        <v>0</v>
      </c>
      <c r="BU44" s="3">
        <f t="shared" si="69"/>
        <v>0</v>
      </c>
      <c r="BV44" s="3">
        <f t="shared" si="69"/>
        <v>0</v>
      </c>
      <c r="BW44" s="3">
        <f t="shared" si="69"/>
        <v>0</v>
      </c>
      <c r="BX44" s="3">
        <f t="shared" si="69"/>
        <v>0</v>
      </c>
      <c r="BY44" s="3">
        <f t="shared" si="69"/>
        <v>0</v>
      </c>
      <c r="BZ44" s="3">
        <f t="shared" si="69"/>
        <v>0</v>
      </c>
      <c r="CA44" s="3">
        <f t="shared" si="69"/>
        <v>0</v>
      </c>
      <c r="CB44" s="3">
        <f t="shared" si="69"/>
        <v>0</v>
      </c>
      <c r="CC44" s="3">
        <f t="shared" si="69"/>
        <v>0</v>
      </c>
      <c r="CD44" s="3">
        <f t="shared" si="69"/>
        <v>0</v>
      </c>
      <c r="CE44" s="3">
        <f t="shared" si="69"/>
        <v>0</v>
      </c>
      <c r="CF44" s="3">
        <f t="shared" si="69"/>
        <v>0</v>
      </c>
      <c r="CG44" s="3">
        <f t="shared" si="69"/>
        <v>0</v>
      </c>
      <c r="CH44" s="12">
        <f t="shared" si="69"/>
        <v>0</v>
      </c>
    </row>
    <row r="45" spans="1:86" ht="15" customHeight="1" thickBot="1" x14ac:dyDescent="0.35">
      <c r="A45" s="551"/>
      <c r="B45" s="189" t="str">
        <f t="shared" si="34"/>
        <v>Motors(uses bus. load shape)</v>
      </c>
      <c r="C45" s="184"/>
      <c r="D45" s="184"/>
      <c r="E45" s="184"/>
      <c r="F45" s="418">
        <v>0</v>
      </c>
      <c r="G45" s="184"/>
      <c r="H45" s="184"/>
      <c r="I45" s="184"/>
      <c r="J45" s="184"/>
      <c r="K45" s="184"/>
      <c r="L45" s="184"/>
      <c r="M45" s="184"/>
      <c r="N45" s="184"/>
      <c r="O45" s="184"/>
      <c r="P45" s="184"/>
      <c r="Q45" s="184"/>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93"/>
      <c r="BU45" s="183"/>
      <c r="BV45" s="183"/>
      <c r="BW45" s="194"/>
      <c r="BX45" s="183"/>
      <c r="BY45" s="183"/>
      <c r="BZ45" s="183"/>
      <c r="CA45" s="183"/>
      <c r="CB45" s="183"/>
      <c r="CC45" s="183"/>
      <c r="CD45" s="183"/>
      <c r="CE45" s="183"/>
      <c r="CF45" s="183"/>
      <c r="CG45" s="183"/>
      <c r="CH45" s="185"/>
    </row>
    <row r="46" spans="1:86" ht="15" customHeight="1" thickBot="1" x14ac:dyDescent="0.35">
      <c r="A46" s="552"/>
      <c r="B46" s="190" t="str">
        <f t="shared" si="34"/>
        <v>Monthly kWh</v>
      </c>
      <c r="C46" s="154">
        <f>SUM(C35:C45)</f>
        <v>0</v>
      </c>
      <c r="D46" s="154">
        <f t="shared" ref="D46:BO46" si="70">SUM(D35:D45)</f>
        <v>0</v>
      </c>
      <c r="E46" s="154">
        <f t="shared" si="70"/>
        <v>0</v>
      </c>
      <c r="F46" s="154">
        <f t="shared" si="70"/>
        <v>0</v>
      </c>
      <c r="G46" s="154">
        <f t="shared" si="70"/>
        <v>0</v>
      </c>
      <c r="H46" s="154">
        <f t="shared" si="70"/>
        <v>0</v>
      </c>
      <c r="I46" s="154">
        <f t="shared" si="70"/>
        <v>0</v>
      </c>
      <c r="J46" s="154">
        <f t="shared" si="70"/>
        <v>0</v>
      </c>
      <c r="K46" s="154">
        <f t="shared" si="70"/>
        <v>0</v>
      </c>
      <c r="L46" s="154">
        <f t="shared" si="70"/>
        <v>0</v>
      </c>
      <c r="M46" s="154">
        <f t="shared" si="70"/>
        <v>0</v>
      </c>
      <c r="N46" s="452">
        <f t="shared" si="70"/>
        <v>0</v>
      </c>
      <c r="O46" s="154">
        <f t="shared" si="70"/>
        <v>-432119.26345257438</v>
      </c>
      <c r="P46" s="154">
        <f t="shared" si="70"/>
        <v>-432119.26345257438</v>
      </c>
      <c r="Q46" s="154">
        <f t="shared" si="70"/>
        <v>-432119.26345257438</v>
      </c>
      <c r="R46" s="154">
        <f t="shared" si="70"/>
        <v>-432119.26345257438</v>
      </c>
      <c r="S46" s="154">
        <f t="shared" si="70"/>
        <v>-432119.26345257438</v>
      </c>
      <c r="T46" s="154">
        <f t="shared" si="70"/>
        <v>-432119.26345257438</v>
      </c>
      <c r="U46" s="154">
        <f t="shared" si="70"/>
        <v>-432119.26345257438</v>
      </c>
      <c r="V46" s="154">
        <f t="shared" si="70"/>
        <v>-432119.26345257438</v>
      </c>
      <c r="W46" s="154">
        <f t="shared" si="70"/>
        <v>-432119.26345257438</v>
      </c>
      <c r="X46" s="154">
        <f t="shared" si="70"/>
        <v>-432119.26345257438</v>
      </c>
      <c r="Y46" s="154">
        <f t="shared" si="70"/>
        <v>-432119.26345257438</v>
      </c>
      <c r="Z46" s="154">
        <f t="shared" si="70"/>
        <v>-432119.26345257438</v>
      </c>
      <c r="AA46" s="154">
        <f t="shared" si="70"/>
        <v>-432119.26345257438</v>
      </c>
      <c r="AB46" s="154">
        <f t="shared" si="70"/>
        <v>-432119.26345257438</v>
      </c>
      <c r="AC46" s="154">
        <f t="shared" si="70"/>
        <v>-432119.26345257438</v>
      </c>
      <c r="AD46" s="154">
        <f t="shared" si="70"/>
        <v>-432119.26345257438</v>
      </c>
      <c r="AE46" s="154">
        <f t="shared" si="70"/>
        <v>-432119.26345257438</v>
      </c>
      <c r="AF46" s="154">
        <f t="shared" si="70"/>
        <v>-432119.26345257438</v>
      </c>
      <c r="AG46" s="154">
        <f t="shared" si="70"/>
        <v>-432119.26345257438</v>
      </c>
      <c r="AH46" s="154">
        <f t="shared" si="70"/>
        <v>-432119.26345257438</v>
      </c>
      <c r="AI46" s="154">
        <f t="shared" si="70"/>
        <v>-432119.26345257438</v>
      </c>
      <c r="AJ46" s="154">
        <f t="shared" si="70"/>
        <v>-432119.26345257438</v>
      </c>
      <c r="AK46" s="154">
        <f t="shared" si="70"/>
        <v>-432119.26345257438</v>
      </c>
      <c r="AL46" s="154">
        <f t="shared" si="70"/>
        <v>-432119.26345257438</v>
      </c>
      <c r="AM46" s="154">
        <f t="shared" si="70"/>
        <v>-432119.26345257438</v>
      </c>
      <c r="AN46" s="154">
        <f t="shared" si="70"/>
        <v>-432119.26345257438</v>
      </c>
      <c r="AO46" s="154">
        <f t="shared" si="70"/>
        <v>-432119.26345257438</v>
      </c>
      <c r="AP46" s="154">
        <f t="shared" si="70"/>
        <v>-432119.26345257438</v>
      </c>
      <c r="AQ46" s="154">
        <f t="shared" si="70"/>
        <v>-432119.26345257438</v>
      </c>
      <c r="AR46" s="154">
        <f t="shared" si="70"/>
        <v>-432119.26345257438</v>
      </c>
      <c r="AS46" s="154">
        <f t="shared" si="70"/>
        <v>-432119.26345257438</v>
      </c>
      <c r="AT46" s="154">
        <f t="shared" si="70"/>
        <v>-432119.26345257438</v>
      </c>
      <c r="AU46" s="154">
        <f t="shared" si="70"/>
        <v>-432119.26345257438</v>
      </c>
      <c r="AV46" s="154">
        <f t="shared" si="70"/>
        <v>-432119.26345257438</v>
      </c>
      <c r="AW46" s="154">
        <f t="shared" si="70"/>
        <v>-432119.26345257438</v>
      </c>
      <c r="AX46" s="154">
        <f t="shared" si="70"/>
        <v>-432119.26345257438</v>
      </c>
      <c r="AY46" s="154">
        <f t="shared" si="70"/>
        <v>-432119.26345257438</v>
      </c>
      <c r="AZ46" s="154">
        <f t="shared" si="70"/>
        <v>-432119.26345257438</v>
      </c>
      <c r="BA46" s="154">
        <f t="shared" si="70"/>
        <v>-432119.26345257438</v>
      </c>
      <c r="BB46" s="154">
        <f t="shared" si="70"/>
        <v>-432119.26345257438</v>
      </c>
      <c r="BC46" s="154">
        <f t="shared" si="70"/>
        <v>-432119.26345257438</v>
      </c>
      <c r="BD46" s="154">
        <f t="shared" si="70"/>
        <v>-432119.26345257438</v>
      </c>
      <c r="BE46" s="154">
        <f t="shared" si="70"/>
        <v>-432119.26345257438</v>
      </c>
      <c r="BF46" s="154">
        <f t="shared" si="70"/>
        <v>-432119.26345257438</v>
      </c>
      <c r="BG46" s="154">
        <f t="shared" si="70"/>
        <v>-432119.26345257438</v>
      </c>
      <c r="BH46" s="154">
        <f t="shared" si="70"/>
        <v>-432119.26345257438</v>
      </c>
      <c r="BI46" s="154">
        <f t="shared" si="70"/>
        <v>-432119.26345257438</v>
      </c>
      <c r="BJ46" s="154">
        <f t="shared" si="70"/>
        <v>-432119.26345257438</v>
      </c>
      <c r="BK46" s="154">
        <f t="shared" si="70"/>
        <v>-432119.26345257438</v>
      </c>
      <c r="BL46" s="154">
        <f t="shared" si="70"/>
        <v>-432119.26345257438</v>
      </c>
      <c r="BM46" s="154">
        <f t="shared" si="70"/>
        <v>-432119.26345257438</v>
      </c>
      <c r="BN46" s="154">
        <f t="shared" si="70"/>
        <v>-432119.26345257438</v>
      </c>
      <c r="BO46" s="154">
        <f t="shared" si="70"/>
        <v>-432119.26345257438</v>
      </c>
      <c r="BP46" s="154">
        <f t="shared" ref="BP46:CH46" si="71">SUM(BP35:BP45)</f>
        <v>-432119.26345257438</v>
      </c>
      <c r="BQ46" s="154">
        <f t="shared" si="71"/>
        <v>-432119.26345257438</v>
      </c>
      <c r="BR46" s="154">
        <f t="shared" si="71"/>
        <v>-432119.26345257438</v>
      </c>
      <c r="BS46" s="154">
        <f t="shared" si="71"/>
        <v>-432119.26345257438</v>
      </c>
      <c r="BT46" s="154">
        <f t="shared" si="71"/>
        <v>-432119.26345257438</v>
      </c>
      <c r="BU46" s="154">
        <f t="shared" si="71"/>
        <v>-432119.26345257438</v>
      </c>
      <c r="BV46" s="154">
        <f t="shared" si="71"/>
        <v>-432119.26345257438</v>
      </c>
      <c r="BW46" s="154">
        <f t="shared" si="71"/>
        <v>-432119.26345257438</v>
      </c>
      <c r="BX46" s="154">
        <f t="shared" si="71"/>
        <v>-432119.26345257438</v>
      </c>
      <c r="BY46" s="154">
        <f t="shared" si="71"/>
        <v>-432119.26345257438</v>
      </c>
      <c r="BZ46" s="154">
        <f t="shared" si="71"/>
        <v>-432119.26345257438</v>
      </c>
      <c r="CA46" s="154">
        <f t="shared" si="71"/>
        <v>-432119.26345257438</v>
      </c>
      <c r="CB46" s="154">
        <f t="shared" si="71"/>
        <v>-432119.26345257438</v>
      </c>
      <c r="CC46" s="154">
        <f t="shared" si="71"/>
        <v>-432119.26345257438</v>
      </c>
      <c r="CD46" s="154">
        <f t="shared" si="71"/>
        <v>-432119.26345257438</v>
      </c>
      <c r="CE46" s="154">
        <f t="shared" si="71"/>
        <v>-432119.26345257438</v>
      </c>
      <c r="CF46" s="154">
        <f t="shared" si="71"/>
        <v>-432119.26345257438</v>
      </c>
      <c r="CG46" s="154">
        <f t="shared" si="71"/>
        <v>-432119.26345257438</v>
      </c>
      <c r="CH46" s="155">
        <f t="shared" si="71"/>
        <v>-432119.26345257438</v>
      </c>
    </row>
    <row r="47" spans="1:86" ht="15" thickTop="1" x14ac:dyDescent="0.3">
      <c r="A47" s="297"/>
      <c r="B47" s="145"/>
      <c r="C47" s="147"/>
      <c r="D47" s="145"/>
      <c r="E47" s="147"/>
      <c r="F47" s="145"/>
      <c r="G47" s="145"/>
      <c r="H47" s="147"/>
      <c r="I47" s="145"/>
      <c r="J47" s="145"/>
      <c r="K47" s="147"/>
      <c r="L47" s="445"/>
      <c r="M47" s="445" t="s">
        <v>283</v>
      </c>
      <c r="N47" s="451" t="s">
        <v>266</v>
      </c>
      <c r="O47" s="454">
        <f>'RES kWh ENTRY'!O78</f>
        <v>-432119.26345257438</v>
      </c>
      <c r="P47" s="451" t="s">
        <v>282</v>
      </c>
      <c r="Q47" s="465">
        <f>'RES kWh ENTRY'!O106</f>
        <v>471445.99336755334</v>
      </c>
      <c r="R47" s="145"/>
      <c r="S47" s="145"/>
      <c r="T47" s="147"/>
      <c r="U47" s="145"/>
      <c r="V47" s="145"/>
      <c r="W47" s="147"/>
      <c r="X47" s="145"/>
      <c r="Y47" s="145"/>
      <c r="Z47" s="147"/>
      <c r="AA47" s="145"/>
      <c r="AB47" s="145"/>
      <c r="AC47" s="147"/>
      <c r="AD47" s="145"/>
      <c r="AE47" s="145"/>
      <c r="AF47" s="147"/>
      <c r="AG47" s="145"/>
      <c r="AH47" s="145"/>
      <c r="AI47" s="147"/>
      <c r="AJ47" s="145"/>
      <c r="AK47" s="145"/>
      <c r="AL47" s="147"/>
      <c r="AM47" s="145"/>
      <c r="AN47" s="145"/>
      <c r="AO47" s="147"/>
      <c r="AP47" s="145"/>
      <c r="AQ47" s="145"/>
      <c r="AR47" s="147"/>
      <c r="AS47" s="145"/>
      <c r="AT47" s="145"/>
      <c r="AU47" s="147"/>
      <c r="AV47" s="145"/>
      <c r="AW47" s="145"/>
      <c r="AX47" s="147"/>
      <c r="AY47" s="145"/>
      <c r="AZ47" s="145"/>
      <c r="BA47" s="147"/>
      <c r="BB47" s="145"/>
      <c r="BC47" s="145"/>
      <c r="BD47" s="147"/>
      <c r="BE47" s="145"/>
      <c r="BF47" s="145"/>
      <c r="BG47" s="147"/>
      <c r="BH47" s="145"/>
      <c r="BI47" s="145"/>
      <c r="BJ47" s="147"/>
      <c r="BK47" s="145"/>
      <c r="BL47" s="145"/>
      <c r="BM47" s="147"/>
      <c r="BN47" s="145"/>
      <c r="BO47" s="145"/>
      <c r="BP47" s="147"/>
      <c r="BQ47" s="145"/>
      <c r="BR47" s="145"/>
      <c r="BS47" s="147"/>
      <c r="BT47" s="145"/>
      <c r="BU47" s="145"/>
      <c r="BV47" s="147"/>
      <c r="BW47" s="145"/>
      <c r="BX47" s="145"/>
      <c r="BY47" s="147"/>
      <c r="BZ47" s="145"/>
      <c r="CA47" s="145"/>
      <c r="CB47" s="147"/>
      <c r="CC47" s="145"/>
      <c r="CD47" s="145"/>
      <c r="CE47" s="147"/>
      <c r="CF47" s="145"/>
      <c r="CG47" s="145"/>
      <c r="CH47" s="147"/>
    </row>
    <row r="48" spans="1:86" ht="15" thickBot="1" x14ac:dyDescent="0.35">
      <c r="A48" s="240" t="s">
        <v>183</v>
      </c>
      <c r="B48" s="240"/>
      <c r="C48" s="240"/>
      <c r="D48" s="240"/>
      <c r="E48" s="240"/>
      <c r="F48" s="240"/>
      <c r="G48" s="240"/>
      <c r="H48" s="240"/>
      <c r="I48" s="240"/>
      <c r="J48" s="240"/>
      <c r="K48" s="146"/>
      <c r="L48" s="146"/>
      <c r="M48" s="146"/>
      <c r="N48" s="446" t="s">
        <v>267</v>
      </c>
      <c r="O48" s="453">
        <f>'RES kWh ENTRY'!O64</f>
        <v>541187.65899658203</v>
      </c>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c r="CF48" s="146"/>
      <c r="CG48" s="146"/>
      <c r="CH48" s="146"/>
    </row>
    <row r="49" spans="1:87" ht="16.2" thickBot="1" x14ac:dyDescent="0.35">
      <c r="A49" s="553" t="s">
        <v>17</v>
      </c>
      <c r="B49" s="191" t="s">
        <v>166</v>
      </c>
      <c r="C49" s="174">
        <f>C$4</f>
        <v>44927</v>
      </c>
      <c r="D49" s="174">
        <f t="shared" ref="D49:BO49" si="72">D$4</f>
        <v>44958</v>
      </c>
      <c r="E49" s="174">
        <f t="shared" si="72"/>
        <v>44986</v>
      </c>
      <c r="F49" s="174">
        <f t="shared" si="72"/>
        <v>45017</v>
      </c>
      <c r="G49" s="174">
        <f t="shared" si="72"/>
        <v>45047</v>
      </c>
      <c r="H49" s="174">
        <f t="shared" si="72"/>
        <v>45078</v>
      </c>
      <c r="I49" s="174">
        <f t="shared" si="72"/>
        <v>45108</v>
      </c>
      <c r="J49" s="174">
        <f t="shared" si="72"/>
        <v>45139</v>
      </c>
      <c r="K49" s="174">
        <f t="shared" si="72"/>
        <v>45170</v>
      </c>
      <c r="L49" s="174">
        <f t="shared" si="72"/>
        <v>45200</v>
      </c>
      <c r="M49" s="174">
        <f t="shared" si="72"/>
        <v>45231</v>
      </c>
      <c r="N49" s="449">
        <f t="shared" si="72"/>
        <v>45261</v>
      </c>
      <c r="O49" s="174">
        <f t="shared" si="72"/>
        <v>45292</v>
      </c>
      <c r="P49" s="174">
        <f t="shared" si="72"/>
        <v>45323</v>
      </c>
      <c r="Q49" s="174">
        <f t="shared" si="72"/>
        <v>45352</v>
      </c>
      <c r="R49" s="174">
        <f t="shared" si="72"/>
        <v>45383</v>
      </c>
      <c r="S49" s="174">
        <f t="shared" si="72"/>
        <v>45413</v>
      </c>
      <c r="T49" s="174">
        <f t="shared" si="72"/>
        <v>45444</v>
      </c>
      <c r="U49" s="174">
        <f t="shared" si="72"/>
        <v>45474</v>
      </c>
      <c r="V49" s="174">
        <f t="shared" si="72"/>
        <v>45505</v>
      </c>
      <c r="W49" s="174">
        <f t="shared" si="72"/>
        <v>45536</v>
      </c>
      <c r="X49" s="174">
        <f t="shared" si="72"/>
        <v>45566</v>
      </c>
      <c r="Y49" s="174">
        <f t="shared" si="72"/>
        <v>45597</v>
      </c>
      <c r="Z49" s="174">
        <f t="shared" si="72"/>
        <v>45627</v>
      </c>
      <c r="AA49" s="174">
        <f t="shared" si="72"/>
        <v>45658</v>
      </c>
      <c r="AB49" s="174">
        <f t="shared" si="72"/>
        <v>45689</v>
      </c>
      <c r="AC49" s="174">
        <f t="shared" si="72"/>
        <v>45717</v>
      </c>
      <c r="AD49" s="174">
        <f t="shared" si="72"/>
        <v>45748</v>
      </c>
      <c r="AE49" s="174">
        <f t="shared" si="72"/>
        <v>45778</v>
      </c>
      <c r="AF49" s="174">
        <f t="shared" si="72"/>
        <v>45809</v>
      </c>
      <c r="AG49" s="174">
        <f t="shared" si="72"/>
        <v>45839</v>
      </c>
      <c r="AH49" s="174">
        <f t="shared" si="72"/>
        <v>45870</v>
      </c>
      <c r="AI49" s="174">
        <f t="shared" si="72"/>
        <v>45901</v>
      </c>
      <c r="AJ49" s="174">
        <f t="shared" si="72"/>
        <v>45931</v>
      </c>
      <c r="AK49" s="174">
        <f t="shared" si="72"/>
        <v>45962</v>
      </c>
      <c r="AL49" s="174">
        <f t="shared" si="72"/>
        <v>45992</v>
      </c>
      <c r="AM49" s="174">
        <f t="shared" si="72"/>
        <v>46023</v>
      </c>
      <c r="AN49" s="174">
        <f t="shared" si="72"/>
        <v>46054</v>
      </c>
      <c r="AO49" s="174">
        <f t="shared" si="72"/>
        <v>46082</v>
      </c>
      <c r="AP49" s="174">
        <f t="shared" si="72"/>
        <v>46113</v>
      </c>
      <c r="AQ49" s="174">
        <f t="shared" si="72"/>
        <v>46143</v>
      </c>
      <c r="AR49" s="174">
        <f t="shared" si="72"/>
        <v>46174</v>
      </c>
      <c r="AS49" s="174">
        <f t="shared" si="72"/>
        <v>46204</v>
      </c>
      <c r="AT49" s="174">
        <f t="shared" si="72"/>
        <v>46235</v>
      </c>
      <c r="AU49" s="174">
        <f t="shared" si="72"/>
        <v>46266</v>
      </c>
      <c r="AV49" s="174">
        <f t="shared" si="72"/>
        <v>46296</v>
      </c>
      <c r="AW49" s="174">
        <f t="shared" si="72"/>
        <v>46327</v>
      </c>
      <c r="AX49" s="174">
        <f t="shared" si="72"/>
        <v>46357</v>
      </c>
      <c r="AY49" s="174">
        <f t="shared" si="72"/>
        <v>46388</v>
      </c>
      <c r="AZ49" s="174">
        <f t="shared" si="72"/>
        <v>46419</v>
      </c>
      <c r="BA49" s="174">
        <f t="shared" si="72"/>
        <v>46447</v>
      </c>
      <c r="BB49" s="174">
        <f t="shared" si="72"/>
        <v>46478</v>
      </c>
      <c r="BC49" s="174">
        <f t="shared" si="72"/>
        <v>46508</v>
      </c>
      <c r="BD49" s="174">
        <f t="shared" si="72"/>
        <v>46539</v>
      </c>
      <c r="BE49" s="174">
        <f t="shared" si="72"/>
        <v>46569</v>
      </c>
      <c r="BF49" s="174">
        <f t="shared" si="72"/>
        <v>46600</v>
      </c>
      <c r="BG49" s="174">
        <f t="shared" si="72"/>
        <v>46631</v>
      </c>
      <c r="BH49" s="174">
        <f t="shared" si="72"/>
        <v>46661</v>
      </c>
      <c r="BI49" s="174">
        <f t="shared" si="72"/>
        <v>46692</v>
      </c>
      <c r="BJ49" s="174">
        <f t="shared" si="72"/>
        <v>46722</v>
      </c>
      <c r="BK49" s="174">
        <f t="shared" si="72"/>
        <v>46753</v>
      </c>
      <c r="BL49" s="174">
        <f t="shared" si="72"/>
        <v>46784</v>
      </c>
      <c r="BM49" s="174">
        <f t="shared" si="72"/>
        <v>46813</v>
      </c>
      <c r="BN49" s="174">
        <f t="shared" si="72"/>
        <v>46844</v>
      </c>
      <c r="BO49" s="174">
        <f t="shared" si="72"/>
        <v>46874</v>
      </c>
      <c r="BP49" s="174">
        <f t="shared" ref="BP49:CH49" si="73">BP$4</f>
        <v>46905</v>
      </c>
      <c r="BQ49" s="174">
        <f t="shared" si="73"/>
        <v>46935</v>
      </c>
      <c r="BR49" s="174">
        <f t="shared" si="73"/>
        <v>46966</v>
      </c>
      <c r="BS49" s="174">
        <f t="shared" si="73"/>
        <v>46997</v>
      </c>
      <c r="BT49" s="174">
        <f t="shared" si="73"/>
        <v>47027</v>
      </c>
      <c r="BU49" s="174">
        <f t="shared" si="73"/>
        <v>47058</v>
      </c>
      <c r="BV49" s="174">
        <f t="shared" si="73"/>
        <v>47088</v>
      </c>
      <c r="BW49" s="174">
        <f t="shared" si="73"/>
        <v>47119</v>
      </c>
      <c r="BX49" s="174">
        <f t="shared" si="73"/>
        <v>47150</v>
      </c>
      <c r="BY49" s="174">
        <f t="shared" si="73"/>
        <v>47178</v>
      </c>
      <c r="BZ49" s="174">
        <f t="shared" si="73"/>
        <v>47209</v>
      </c>
      <c r="CA49" s="174">
        <f t="shared" si="73"/>
        <v>47239</v>
      </c>
      <c r="CB49" s="174">
        <f t="shared" si="73"/>
        <v>47270</v>
      </c>
      <c r="CC49" s="174">
        <f t="shared" si="73"/>
        <v>47300</v>
      </c>
      <c r="CD49" s="174">
        <f t="shared" si="73"/>
        <v>47331</v>
      </c>
      <c r="CE49" s="174">
        <f t="shared" si="73"/>
        <v>47362</v>
      </c>
      <c r="CF49" s="174">
        <f t="shared" si="73"/>
        <v>47392</v>
      </c>
      <c r="CG49" s="174">
        <f t="shared" si="73"/>
        <v>47423</v>
      </c>
      <c r="CH49" s="175">
        <f t="shared" si="73"/>
        <v>47453</v>
      </c>
    </row>
    <row r="50" spans="1:87" ht="15" customHeight="1" x14ac:dyDescent="0.3">
      <c r="A50" s="554"/>
      <c r="B50" s="38" t="str">
        <f t="shared" ref="B50:B60" si="74">B35</f>
        <v>Building Shell</v>
      </c>
      <c r="C50" s="117">
        <f>((C5*0.5)-C35)*C66*C$78*C$2</f>
        <v>25.021080543016627</v>
      </c>
      <c r="D50" s="30">
        <f>((D5*0.5)+C20-D35)*D66*D$78*D$2</f>
        <v>63.744995165575205</v>
      </c>
      <c r="E50" s="30">
        <f t="shared" ref="E50:BP50" si="75">((E5*0.5)+D20-E35)*E66*E$78*E$2</f>
        <v>70.422209162605824</v>
      </c>
      <c r="F50" s="30">
        <f t="shared" si="75"/>
        <v>48.556241911470707</v>
      </c>
      <c r="G50" s="30">
        <f t="shared" si="75"/>
        <v>68.875472330894411</v>
      </c>
      <c r="H50" s="30">
        <f t="shared" si="75"/>
        <v>400.02895919651445</v>
      </c>
      <c r="I50" s="30">
        <f t="shared" si="75"/>
        <v>679.17017833608861</v>
      </c>
      <c r="J50" s="30">
        <f t="shared" si="75"/>
        <v>787.4485799290195</v>
      </c>
      <c r="K50" s="30">
        <f t="shared" si="75"/>
        <v>449.81606282915254</v>
      </c>
      <c r="L50" s="30">
        <f t="shared" si="75"/>
        <v>130.68005716609989</v>
      </c>
      <c r="M50" s="30">
        <f t="shared" si="75"/>
        <v>250.57751948453875</v>
      </c>
      <c r="N50" s="30">
        <f t="shared" ref="N50:N59" si="76">((N5*0.5)+M20-N35)*N66*N$78*N$2</f>
        <v>465.89353114276946</v>
      </c>
      <c r="O50" s="30">
        <f t="shared" ref="O50:O59" si="77">((O5*0.5)+N20-O35)*O66*O$78*O$2</f>
        <v>486.3064493323547</v>
      </c>
      <c r="P50" s="30">
        <f t="shared" ref="P50:P59" si="78">((P5*0.5)+O20-P35)*P66*P$78*P$2</f>
        <v>405.38667242354171</v>
      </c>
      <c r="Q50" s="30">
        <f t="shared" ref="Q50:Q59" si="79">((Q5*0.5)+P20-Q35)*Q66*Q$78*Q$2</f>
        <v>313.92182843549449</v>
      </c>
      <c r="R50" s="30">
        <f t="shared" si="75"/>
        <v>179.26104480992089</v>
      </c>
      <c r="S50" s="30">
        <f t="shared" si="75"/>
        <v>201.8365411802337</v>
      </c>
      <c r="T50" s="30">
        <f t="shared" si="75"/>
        <v>1037.0096345207983</v>
      </c>
      <c r="U50" s="30">
        <f t="shared" si="75"/>
        <v>1397.2771503176646</v>
      </c>
      <c r="V50" s="30">
        <f t="shared" si="75"/>
        <v>1328.4976556332651</v>
      </c>
      <c r="W50" s="30">
        <f t="shared" si="75"/>
        <v>665.79420140730883</v>
      </c>
      <c r="X50" s="30">
        <f t="shared" si="75"/>
        <v>169.1800867097954</v>
      </c>
      <c r="Y50" s="30">
        <f t="shared" si="75"/>
        <v>289.90882136466382</v>
      </c>
      <c r="Z50" s="30">
        <f t="shared" si="75"/>
        <v>489.17547191663857</v>
      </c>
      <c r="AA50" s="30">
        <f t="shared" si="75"/>
        <v>486.3064493323547</v>
      </c>
      <c r="AB50" s="30">
        <f t="shared" si="75"/>
        <v>405.38667242354171</v>
      </c>
      <c r="AC50" s="30">
        <f t="shared" si="75"/>
        <v>313.92182843549449</v>
      </c>
      <c r="AD50" s="30">
        <f t="shared" si="75"/>
        <v>179.26104480992089</v>
      </c>
      <c r="AE50" s="30">
        <f t="shared" si="75"/>
        <v>201.8365411802337</v>
      </c>
      <c r="AF50" s="30">
        <f t="shared" si="75"/>
        <v>1037.0096345207983</v>
      </c>
      <c r="AG50" s="30">
        <f t="shared" si="75"/>
        <v>1397.2771503176646</v>
      </c>
      <c r="AH50" s="30">
        <f t="shared" si="75"/>
        <v>1328.4976556332651</v>
      </c>
      <c r="AI50" s="30">
        <f t="shared" si="75"/>
        <v>665.79420140730883</v>
      </c>
      <c r="AJ50" s="30">
        <f t="shared" si="75"/>
        <v>169.1800867097954</v>
      </c>
      <c r="AK50" s="30">
        <f t="shared" si="75"/>
        <v>289.90882136466382</v>
      </c>
      <c r="AL50" s="30">
        <f t="shared" si="75"/>
        <v>489.17547191663857</v>
      </c>
      <c r="AM50" s="30">
        <f t="shared" si="75"/>
        <v>486.3064493323547</v>
      </c>
      <c r="AN50" s="30">
        <f t="shared" si="75"/>
        <v>405.38667242354171</v>
      </c>
      <c r="AO50" s="30">
        <f t="shared" si="75"/>
        <v>313.92182843549449</v>
      </c>
      <c r="AP50" s="30">
        <f t="shared" si="75"/>
        <v>179.26104480992089</v>
      </c>
      <c r="AQ50" s="30">
        <f t="shared" si="75"/>
        <v>201.8365411802337</v>
      </c>
      <c r="AR50" s="30">
        <f t="shared" si="75"/>
        <v>1037.0096345207983</v>
      </c>
      <c r="AS50" s="30">
        <f t="shared" si="75"/>
        <v>1397.2771503176646</v>
      </c>
      <c r="AT50" s="30">
        <f t="shared" si="75"/>
        <v>1328.4976556332651</v>
      </c>
      <c r="AU50" s="30">
        <f t="shared" si="75"/>
        <v>665.79420140730883</v>
      </c>
      <c r="AV50" s="30">
        <f t="shared" si="75"/>
        <v>169.1800867097954</v>
      </c>
      <c r="AW50" s="30">
        <f t="shared" si="75"/>
        <v>289.90882136466382</v>
      </c>
      <c r="AX50" s="30">
        <f t="shared" si="75"/>
        <v>489.17547191663857</v>
      </c>
      <c r="AY50" s="30">
        <f t="shared" si="75"/>
        <v>486.3064493323547</v>
      </c>
      <c r="AZ50" s="30">
        <f t="shared" si="75"/>
        <v>405.38667242354171</v>
      </c>
      <c r="BA50" s="30">
        <f t="shared" si="75"/>
        <v>313.92182843549449</v>
      </c>
      <c r="BB50" s="30">
        <f t="shared" si="75"/>
        <v>179.26104480992089</v>
      </c>
      <c r="BC50" s="30">
        <f t="shared" si="75"/>
        <v>201.8365411802337</v>
      </c>
      <c r="BD50" s="30">
        <f t="shared" si="75"/>
        <v>1037.0096345207983</v>
      </c>
      <c r="BE50" s="30">
        <f t="shared" si="75"/>
        <v>1397.2771503176646</v>
      </c>
      <c r="BF50" s="30">
        <f t="shared" si="75"/>
        <v>1328.4976556332651</v>
      </c>
      <c r="BG50" s="30">
        <f t="shared" si="75"/>
        <v>665.79420140730883</v>
      </c>
      <c r="BH50" s="30">
        <f t="shared" si="75"/>
        <v>169.1800867097954</v>
      </c>
      <c r="BI50" s="30">
        <f t="shared" si="75"/>
        <v>289.90882136466382</v>
      </c>
      <c r="BJ50" s="30">
        <f t="shared" si="75"/>
        <v>489.17547191663857</v>
      </c>
      <c r="BK50" s="30">
        <f t="shared" si="75"/>
        <v>486.3064493323547</v>
      </c>
      <c r="BL50" s="30">
        <f t="shared" si="75"/>
        <v>405.38667242354171</v>
      </c>
      <c r="BM50" s="30">
        <f t="shared" si="75"/>
        <v>313.92182843549449</v>
      </c>
      <c r="BN50" s="30">
        <f t="shared" si="75"/>
        <v>179.26104480992089</v>
      </c>
      <c r="BO50" s="30">
        <f t="shared" si="75"/>
        <v>201.8365411802337</v>
      </c>
      <c r="BP50" s="30">
        <f t="shared" si="75"/>
        <v>1037.0096345207983</v>
      </c>
      <c r="BQ50" s="30">
        <f t="shared" ref="BQ50:CH50" si="80">((BQ5*0.5)+BP20-BQ35)*BQ66*BQ$78*BQ$2</f>
        <v>1397.2771503176646</v>
      </c>
      <c r="BR50" s="30">
        <f t="shared" si="80"/>
        <v>1328.4976556332651</v>
      </c>
      <c r="BS50" s="30">
        <f t="shared" si="80"/>
        <v>665.79420140730883</v>
      </c>
      <c r="BT50" s="30">
        <f t="shared" si="80"/>
        <v>169.1800867097954</v>
      </c>
      <c r="BU50" s="30">
        <f t="shared" si="80"/>
        <v>289.90882136466382</v>
      </c>
      <c r="BV50" s="30">
        <f t="shared" si="80"/>
        <v>489.17547191663857</v>
      </c>
      <c r="BW50" s="30">
        <f t="shared" si="80"/>
        <v>486.3064493323547</v>
      </c>
      <c r="BX50" s="30">
        <f t="shared" si="80"/>
        <v>405.38667242354171</v>
      </c>
      <c r="BY50" s="30">
        <f t="shared" si="80"/>
        <v>313.92182843549449</v>
      </c>
      <c r="BZ50" s="30">
        <f t="shared" si="80"/>
        <v>179.26104480992089</v>
      </c>
      <c r="CA50" s="30">
        <f t="shared" si="80"/>
        <v>201.8365411802337</v>
      </c>
      <c r="CB50" s="30">
        <f t="shared" si="80"/>
        <v>1037.0096345207983</v>
      </c>
      <c r="CC50" s="30">
        <f t="shared" si="80"/>
        <v>1397.2771503176646</v>
      </c>
      <c r="CD50" s="30">
        <f t="shared" si="80"/>
        <v>1328.4976556332651</v>
      </c>
      <c r="CE50" s="30">
        <f t="shared" si="80"/>
        <v>665.79420140730883</v>
      </c>
      <c r="CF50" s="30">
        <f t="shared" si="80"/>
        <v>169.1800867097954</v>
      </c>
      <c r="CG50" s="30">
        <f t="shared" si="80"/>
        <v>289.90882136466382</v>
      </c>
      <c r="CH50" s="33">
        <f t="shared" si="80"/>
        <v>489.17547191663857</v>
      </c>
    </row>
    <row r="51" spans="1:87" ht="15.6" x14ac:dyDescent="0.3">
      <c r="A51" s="554"/>
      <c r="B51" s="38" t="str">
        <f t="shared" si="74"/>
        <v>Cooling</v>
      </c>
      <c r="C51" s="30">
        <f>((C6*0.5)-C36)*C67*C$78*C$2</f>
        <v>0.52794438075286321</v>
      </c>
      <c r="D51" s="30">
        <f t="shared" ref="D51:BO51" si="81">((D6*0.5)+C21-D36)*D67*D$78*D$2</f>
        <v>26.288251925155173</v>
      </c>
      <c r="E51" s="30">
        <f t="shared" si="81"/>
        <v>272.28059496647819</v>
      </c>
      <c r="F51" s="30">
        <f t="shared" si="81"/>
        <v>2438.6759156641956</v>
      </c>
      <c r="G51" s="30">
        <f t="shared" si="81"/>
        <v>15445.185165973264</v>
      </c>
      <c r="H51" s="30">
        <f t="shared" si="81"/>
        <v>132742.22034148627</v>
      </c>
      <c r="I51" s="30">
        <f t="shared" si="81"/>
        <v>251538.42263741724</v>
      </c>
      <c r="J51" s="30">
        <f t="shared" si="81"/>
        <v>308417.20192629879</v>
      </c>
      <c r="K51" s="30">
        <f t="shared" si="81"/>
        <v>173764.34603888725</v>
      </c>
      <c r="L51" s="30">
        <f t="shared" si="81"/>
        <v>13539.871885699011</v>
      </c>
      <c r="M51" s="30">
        <f t="shared" si="81"/>
        <v>1251.2322238252918</v>
      </c>
      <c r="N51" s="30">
        <f t="shared" si="76"/>
        <v>1163.7859170935972</v>
      </c>
      <c r="O51" s="30">
        <f t="shared" si="77"/>
        <v>1209.7810825246233</v>
      </c>
      <c r="P51" s="30">
        <f t="shared" si="78"/>
        <v>1105.3981843257968</v>
      </c>
      <c r="Q51" s="30">
        <f t="shared" si="79"/>
        <v>3236.7286072492134</v>
      </c>
      <c r="R51" s="30">
        <f t="shared" si="81"/>
        <v>16767.705989227779</v>
      </c>
      <c r="S51" s="30">
        <f t="shared" si="81"/>
        <v>74498.417648019386</v>
      </c>
      <c r="T51" s="30">
        <f t="shared" si="81"/>
        <v>485153.50938791881</v>
      </c>
      <c r="U51" s="30">
        <f t="shared" si="81"/>
        <v>655319.18056080246</v>
      </c>
      <c r="V51" s="30">
        <f t="shared" si="81"/>
        <v>623055.6606761897</v>
      </c>
      <c r="W51" s="30">
        <f t="shared" si="81"/>
        <v>291326.51619559183</v>
      </c>
      <c r="X51" s="30">
        <f t="shared" si="81"/>
        <v>19481.900264845546</v>
      </c>
      <c r="Y51" s="30">
        <f t="shared" si="81"/>
        <v>1620.810892123742</v>
      </c>
      <c r="Z51" s="30">
        <f t="shared" si="81"/>
        <v>1289.7539134469291</v>
      </c>
      <c r="AA51" s="30">
        <f t="shared" si="81"/>
        <v>1209.7810825246233</v>
      </c>
      <c r="AB51" s="30">
        <f t="shared" si="81"/>
        <v>1105.3981843257968</v>
      </c>
      <c r="AC51" s="30">
        <f t="shared" si="81"/>
        <v>3236.7286072492134</v>
      </c>
      <c r="AD51" s="30">
        <f t="shared" si="81"/>
        <v>16767.705989227779</v>
      </c>
      <c r="AE51" s="30">
        <f t="shared" si="81"/>
        <v>74498.417648019386</v>
      </c>
      <c r="AF51" s="30">
        <f t="shared" si="81"/>
        <v>485153.50938791881</v>
      </c>
      <c r="AG51" s="30">
        <f t="shared" si="81"/>
        <v>655319.18056080246</v>
      </c>
      <c r="AH51" s="30">
        <f t="shared" si="81"/>
        <v>623055.6606761897</v>
      </c>
      <c r="AI51" s="30">
        <f t="shared" si="81"/>
        <v>291326.51619559183</v>
      </c>
      <c r="AJ51" s="30">
        <f t="shared" si="81"/>
        <v>19481.900264845546</v>
      </c>
      <c r="AK51" s="30">
        <f t="shared" si="81"/>
        <v>1620.810892123742</v>
      </c>
      <c r="AL51" s="30">
        <f t="shared" si="81"/>
        <v>1289.7539134469291</v>
      </c>
      <c r="AM51" s="30">
        <f t="shared" si="81"/>
        <v>1209.7810825246233</v>
      </c>
      <c r="AN51" s="30">
        <f t="shared" si="81"/>
        <v>1105.3981843257968</v>
      </c>
      <c r="AO51" s="30">
        <f t="shared" si="81"/>
        <v>3236.7286072492134</v>
      </c>
      <c r="AP51" s="30">
        <f t="shared" si="81"/>
        <v>16767.705989227779</v>
      </c>
      <c r="AQ51" s="30">
        <f t="shared" si="81"/>
        <v>74498.417648019386</v>
      </c>
      <c r="AR51" s="30">
        <f t="shared" si="81"/>
        <v>485153.50938791881</v>
      </c>
      <c r="AS51" s="30">
        <f t="shared" si="81"/>
        <v>655319.18056080246</v>
      </c>
      <c r="AT51" s="30">
        <f t="shared" si="81"/>
        <v>623055.6606761897</v>
      </c>
      <c r="AU51" s="30">
        <f t="shared" si="81"/>
        <v>291326.51619559183</v>
      </c>
      <c r="AV51" s="30">
        <f t="shared" si="81"/>
        <v>19481.900264845546</v>
      </c>
      <c r="AW51" s="30">
        <f t="shared" si="81"/>
        <v>1620.810892123742</v>
      </c>
      <c r="AX51" s="30">
        <f t="shared" si="81"/>
        <v>1289.7539134469291</v>
      </c>
      <c r="AY51" s="30">
        <f t="shared" si="81"/>
        <v>1209.7810825246233</v>
      </c>
      <c r="AZ51" s="30">
        <f t="shared" si="81"/>
        <v>1105.3981843257968</v>
      </c>
      <c r="BA51" s="30">
        <f t="shared" si="81"/>
        <v>3236.7286072492134</v>
      </c>
      <c r="BB51" s="30">
        <f t="shared" si="81"/>
        <v>16767.705989227779</v>
      </c>
      <c r="BC51" s="30">
        <f t="shared" si="81"/>
        <v>74498.417648019386</v>
      </c>
      <c r="BD51" s="30">
        <f t="shared" si="81"/>
        <v>485153.50938791881</v>
      </c>
      <c r="BE51" s="30">
        <f t="shared" si="81"/>
        <v>655319.18056080246</v>
      </c>
      <c r="BF51" s="30">
        <f t="shared" si="81"/>
        <v>623055.6606761897</v>
      </c>
      <c r="BG51" s="30">
        <f t="shared" si="81"/>
        <v>291326.51619559183</v>
      </c>
      <c r="BH51" s="30">
        <f t="shared" si="81"/>
        <v>19481.900264845546</v>
      </c>
      <c r="BI51" s="30">
        <f t="shared" si="81"/>
        <v>1620.810892123742</v>
      </c>
      <c r="BJ51" s="30">
        <f t="shared" si="81"/>
        <v>1289.7539134469291</v>
      </c>
      <c r="BK51" s="30">
        <f t="shared" si="81"/>
        <v>1209.7810825246233</v>
      </c>
      <c r="BL51" s="30">
        <f t="shared" si="81"/>
        <v>1105.3981843257968</v>
      </c>
      <c r="BM51" s="30">
        <f t="shared" si="81"/>
        <v>3236.7286072492134</v>
      </c>
      <c r="BN51" s="30">
        <f t="shared" si="81"/>
        <v>16767.705989227779</v>
      </c>
      <c r="BO51" s="30">
        <f t="shared" si="81"/>
        <v>74498.417648019386</v>
      </c>
      <c r="BP51" s="30">
        <f t="shared" ref="BP51:CH51" si="82">((BP6*0.5)+BO21-BP36)*BP67*BP$78*BP$2</f>
        <v>485153.50938791881</v>
      </c>
      <c r="BQ51" s="30">
        <f t="shared" si="82"/>
        <v>655319.18056080246</v>
      </c>
      <c r="BR51" s="30">
        <f t="shared" si="82"/>
        <v>623055.6606761897</v>
      </c>
      <c r="BS51" s="30">
        <f t="shared" si="82"/>
        <v>291326.51619559183</v>
      </c>
      <c r="BT51" s="30">
        <f t="shared" si="82"/>
        <v>19481.900264845546</v>
      </c>
      <c r="BU51" s="30">
        <f t="shared" si="82"/>
        <v>1620.810892123742</v>
      </c>
      <c r="BV51" s="30">
        <f t="shared" si="82"/>
        <v>1289.7539134469291</v>
      </c>
      <c r="BW51" s="30">
        <f t="shared" si="82"/>
        <v>1209.7810825246233</v>
      </c>
      <c r="BX51" s="30">
        <f t="shared" si="82"/>
        <v>1105.3981843257968</v>
      </c>
      <c r="BY51" s="30">
        <f t="shared" si="82"/>
        <v>3236.7286072492134</v>
      </c>
      <c r="BZ51" s="30">
        <f t="shared" si="82"/>
        <v>16767.705989227779</v>
      </c>
      <c r="CA51" s="30">
        <f t="shared" si="82"/>
        <v>74498.417648019386</v>
      </c>
      <c r="CB51" s="30">
        <f t="shared" si="82"/>
        <v>485153.50938791881</v>
      </c>
      <c r="CC51" s="30">
        <f t="shared" si="82"/>
        <v>655319.18056080246</v>
      </c>
      <c r="CD51" s="30">
        <f t="shared" si="82"/>
        <v>623055.6606761897</v>
      </c>
      <c r="CE51" s="30">
        <f t="shared" si="82"/>
        <v>291326.51619559183</v>
      </c>
      <c r="CF51" s="30">
        <f t="shared" si="82"/>
        <v>19481.900264845546</v>
      </c>
      <c r="CG51" s="30">
        <f t="shared" si="82"/>
        <v>1620.810892123742</v>
      </c>
      <c r="CH51" s="33">
        <f t="shared" si="82"/>
        <v>1289.7539134469291</v>
      </c>
    </row>
    <row r="52" spans="1:87" ht="15.6" x14ac:dyDescent="0.3">
      <c r="A52" s="554"/>
      <c r="B52" s="38" t="str">
        <f t="shared" si="74"/>
        <v>Freezer</v>
      </c>
      <c r="C52" s="30">
        <f t="shared" ref="C52:C59" si="83">((C7*0.5)-C37)*C68*C$78*C$2</f>
        <v>0</v>
      </c>
      <c r="D52" s="30">
        <f t="shared" ref="D52:BO52" si="84">((D7*0.5)+C22-D37)*D68*D$78*D$2</f>
        <v>0</v>
      </c>
      <c r="E52" s="30">
        <f t="shared" si="84"/>
        <v>0</v>
      </c>
      <c r="F52" s="30">
        <f t="shared" si="84"/>
        <v>0</v>
      </c>
      <c r="G52" s="30">
        <f t="shared" si="84"/>
        <v>0</v>
      </c>
      <c r="H52" s="30">
        <f t="shared" si="84"/>
        <v>0</v>
      </c>
      <c r="I52" s="30">
        <f t="shared" si="84"/>
        <v>0</v>
      </c>
      <c r="J52" s="30">
        <f t="shared" si="84"/>
        <v>0</v>
      </c>
      <c r="K52" s="30">
        <f t="shared" si="84"/>
        <v>0</v>
      </c>
      <c r="L52" s="30">
        <f t="shared" si="84"/>
        <v>0</v>
      </c>
      <c r="M52" s="30">
        <f t="shared" si="84"/>
        <v>0</v>
      </c>
      <c r="N52" s="30">
        <f t="shared" si="76"/>
        <v>0</v>
      </c>
      <c r="O52" s="30">
        <f t="shared" si="77"/>
        <v>0</v>
      </c>
      <c r="P52" s="30">
        <f t="shared" si="78"/>
        <v>0</v>
      </c>
      <c r="Q52" s="30">
        <f t="shared" si="79"/>
        <v>0</v>
      </c>
      <c r="R52" s="30">
        <f t="shared" si="84"/>
        <v>0</v>
      </c>
      <c r="S52" s="30">
        <f t="shared" si="84"/>
        <v>0</v>
      </c>
      <c r="T52" s="30">
        <f t="shared" si="84"/>
        <v>0</v>
      </c>
      <c r="U52" s="30">
        <f t="shared" si="84"/>
        <v>0</v>
      </c>
      <c r="V52" s="30">
        <f t="shared" si="84"/>
        <v>0</v>
      </c>
      <c r="W52" s="30">
        <f t="shared" si="84"/>
        <v>0</v>
      </c>
      <c r="X52" s="30">
        <f t="shared" si="84"/>
        <v>0</v>
      </c>
      <c r="Y52" s="30">
        <f t="shared" si="84"/>
        <v>0</v>
      </c>
      <c r="Z52" s="30">
        <f t="shared" si="84"/>
        <v>0</v>
      </c>
      <c r="AA52" s="30">
        <f t="shared" si="84"/>
        <v>0</v>
      </c>
      <c r="AB52" s="30">
        <f t="shared" si="84"/>
        <v>0</v>
      </c>
      <c r="AC52" s="30">
        <f t="shared" si="84"/>
        <v>0</v>
      </c>
      <c r="AD52" s="30">
        <f t="shared" si="84"/>
        <v>0</v>
      </c>
      <c r="AE52" s="30">
        <f t="shared" si="84"/>
        <v>0</v>
      </c>
      <c r="AF52" s="30">
        <f t="shared" si="84"/>
        <v>0</v>
      </c>
      <c r="AG52" s="30">
        <f t="shared" si="84"/>
        <v>0</v>
      </c>
      <c r="AH52" s="30">
        <f t="shared" si="84"/>
        <v>0</v>
      </c>
      <c r="AI52" s="30">
        <f t="shared" si="84"/>
        <v>0</v>
      </c>
      <c r="AJ52" s="30">
        <f t="shared" si="84"/>
        <v>0</v>
      </c>
      <c r="AK52" s="30">
        <f t="shared" si="84"/>
        <v>0</v>
      </c>
      <c r="AL52" s="30">
        <f t="shared" si="84"/>
        <v>0</v>
      </c>
      <c r="AM52" s="30">
        <f t="shared" si="84"/>
        <v>0</v>
      </c>
      <c r="AN52" s="30">
        <f t="shared" si="84"/>
        <v>0</v>
      </c>
      <c r="AO52" s="30">
        <f t="shared" si="84"/>
        <v>0</v>
      </c>
      <c r="AP52" s="30">
        <f t="shared" si="84"/>
        <v>0</v>
      </c>
      <c r="AQ52" s="30">
        <f t="shared" si="84"/>
        <v>0</v>
      </c>
      <c r="AR52" s="30">
        <f t="shared" si="84"/>
        <v>0</v>
      </c>
      <c r="AS52" s="30">
        <f t="shared" si="84"/>
        <v>0</v>
      </c>
      <c r="AT52" s="30">
        <f t="shared" si="84"/>
        <v>0</v>
      </c>
      <c r="AU52" s="30">
        <f t="shared" si="84"/>
        <v>0</v>
      </c>
      <c r="AV52" s="30">
        <f t="shared" si="84"/>
        <v>0</v>
      </c>
      <c r="AW52" s="30">
        <f t="shared" si="84"/>
        <v>0</v>
      </c>
      <c r="AX52" s="30">
        <f t="shared" si="84"/>
        <v>0</v>
      </c>
      <c r="AY52" s="30">
        <f t="shared" si="84"/>
        <v>0</v>
      </c>
      <c r="AZ52" s="30">
        <f t="shared" si="84"/>
        <v>0</v>
      </c>
      <c r="BA52" s="30">
        <f t="shared" si="84"/>
        <v>0</v>
      </c>
      <c r="BB52" s="30">
        <f t="shared" si="84"/>
        <v>0</v>
      </c>
      <c r="BC52" s="30">
        <f t="shared" si="84"/>
        <v>0</v>
      </c>
      <c r="BD52" s="30">
        <f t="shared" si="84"/>
        <v>0</v>
      </c>
      <c r="BE52" s="30">
        <f t="shared" si="84"/>
        <v>0</v>
      </c>
      <c r="BF52" s="30">
        <f t="shared" si="84"/>
        <v>0</v>
      </c>
      <c r="BG52" s="30">
        <f t="shared" si="84"/>
        <v>0</v>
      </c>
      <c r="BH52" s="30">
        <f t="shared" si="84"/>
        <v>0</v>
      </c>
      <c r="BI52" s="30">
        <f t="shared" si="84"/>
        <v>0</v>
      </c>
      <c r="BJ52" s="30">
        <f t="shared" si="84"/>
        <v>0</v>
      </c>
      <c r="BK52" s="30">
        <f t="shared" si="84"/>
        <v>0</v>
      </c>
      <c r="BL52" s="30">
        <f t="shared" si="84"/>
        <v>0</v>
      </c>
      <c r="BM52" s="30">
        <f t="shared" si="84"/>
        <v>0</v>
      </c>
      <c r="BN52" s="30">
        <f t="shared" si="84"/>
        <v>0</v>
      </c>
      <c r="BO52" s="30">
        <f t="shared" si="84"/>
        <v>0</v>
      </c>
      <c r="BP52" s="30">
        <f t="shared" ref="BP52:CH52" si="85">((BP7*0.5)+BO22-BP37)*BP68*BP$78*BP$2</f>
        <v>0</v>
      </c>
      <c r="BQ52" s="30">
        <f t="shared" si="85"/>
        <v>0</v>
      </c>
      <c r="BR52" s="30">
        <f t="shared" si="85"/>
        <v>0</v>
      </c>
      <c r="BS52" s="30">
        <f t="shared" si="85"/>
        <v>0</v>
      </c>
      <c r="BT52" s="30">
        <f t="shared" si="85"/>
        <v>0</v>
      </c>
      <c r="BU52" s="30">
        <f t="shared" si="85"/>
        <v>0</v>
      </c>
      <c r="BV52" s="30">
        <f t="shared" si="85"/>
        <v>0</v>
      </c>
      <c r="BW52" s="30">
        <f t="shared" si="85"/>
        <v>0</v>
      </c>
      <c r="BX52" s="30">
        <f t="shared" si="85"/>
        <v>0</v>
      </c>
      <c r="BY52" s="30">
        <f t="shared" si="85"/>
        <v>0</v>
      </c>
      <c r="BZ52" s="30">
        <f t="shared" si="85"/>
        <v>0</v>
      </c>
      <c r="CA52" s="30">
        <f t="shared" si="85"/>
        <v>0</v>
      </c>
      <c r="CB52" s="30">
        <f t="shared" si="85"/>
        <v>0</v>
      </c>
      <c r="CC52" s="30">
        <f t="shared" si="85"/>
        <v>0</v>
      </c>
      <c r="CD52" s="30">
        <f t="shared" si="85"/>
        <v>0</v>
      </c>
      <c r="CE52" s="30">
        <f t="shared" si="85"/>
        <v>0</v>
      </c>
      <c r="CF52" s="30">
        <f t="shared" si="85"/>
        <v>0</v>
      </c>
      <c r="CG52" s="30">
        <f t="shared" si="85"/>
        <v>0</v>
      </c>
      <c r="CH52" s="33">
        <f t="shared" si="85"/>
        <v>0</v>
      </c>
    </row>
    <row r="53" spans="1:87" ht="15.6" x14ac:dyDescent="0.3">
      <c r="A53" s="554"/>
      <c r="B53" s="38" t="str">
        <f t="shared" si="74"/>
        <v>Heating</v>
      </c>
      <c r="C53" s="30">
        <f t="shared" si="83"/>
        <v>145.82632951368896</v>
      </c>
      <c r="D53" s="30">
        <f t="shared" ref="D53:BO53" si="86">((D8*0.5)+C23-D38)*D69*D$78*D$2</f>
        <v>2814.5866325581951</v>
      </c>
      <c r="E53" s="30">
        <f t="shared" si="86"/>
        <v>8957.2153359731401</v>
      </c>
      <c r="F53" s="30">
        <f t="shared" si="86"/>
        <v>7292.2403256800044</v>
      </c>
      <c r="G53" s="30">
        <f t="shared" si="86"/>
        <v>2884.3630691764197</v>
      </c>
      <c r="H53" s="30">
        <f t="shared" si="86"/>
        <v>216.83942028855932</v>
      </c>
      <c r="I53" s="30">
        <f t="shared" si="86"/>
        <v>3.4089870985288604</v>
      </c>
      <c r="J53" s="30">
        <f t="shared" si="86"/>
        <v>6.5153067467009267</v>
      </c>
      <c r="K53" s="30">
        <f t="shared" si="86"/>
        <v>7559.7711115712809</v>
      </c>
      <c r="L53" s="30">
        <f t="shared" si="86"/>
        <v>24463.095568556237</v>
      </c>
      <c r="M53" s="30">
        <f t="shared" si="86"/>
        <v>61161.223674602537</v>
      </c>
      <c r="N53" s="30">
        <f t="shared" si="76"/>
        <v>127022.52684738065</v>
      </c>
      <c r="O53" s="30">
        <f t="shared" si="77"/>
        <v>143790.33568057441</v>
      </c>
      <c r="P53" s="30">
        <f t="shared" si="78"/>
        <v>119799.893160404</v>
      </c>
      <c r="Q53" s="30">
        <f t="shared" si="79"/>
        <v>91263.076576421052</v>
      </c>
      <c r="R53" s="30">
        <f t="shared" si="86"/>
        <v>42659.190318079891</v>
      </c>
      <c r="S53" s="30">
        <f t="shared" si="86"/>
        <v>12780.622762025192</v>
      </c>
      <c r="T53" s="30">
        <f t="shared" si="86"/>
        <v>768.18942306659039</v>
      </c>
      <c r="U53" s="30">
        <f t="shared" si="86"/>
        <v>9.0371523372360993</v>
      </c>
      <c r="V53" s="30">
        <f t="shared" si="86"/>
        <v>13.555395247485095</v>
      </c>
      <c r="W53" s="30">
        <f t="shared" si="86"/>
        <v>13267.61090860428</v>
      </c>
      <c r="X53" s="30">
        <f t="shared" si="86"/>
        <v>37941.708447546138</v>
      </c>
      <c r="Y53" s="30">
        <f t="shared" si="86"/>
        <v>85149.440971358999</v>
      </c>
      <c r="Z53" s="30">
        <f t="shared" si="86"/>
        <v>144591.88204466106</v>
      </c>
      <c r="AA53" s="30">
        <f t="shared" si="86"/>
        <v>143790.33568057441</v>
      </c>
      <c r="AB53" s="30">
        <f t="shared" si="86"/>
        <v>119799.893160404</v>
      </c>
      <c r="AC53" s="30">
        <f t="shared" si="86"/>
        <v>91263.076576421052</v>
      </c>
      <c r="AD53" s="30">
        <f t="shared" si="86"/>
        <v>42659.190318079891</v>
      </c>
      <c r="AE53" s="30">
        <f t="shared" si="86"/>
        <v>12780.622762025192</v>
      </c>
      <c r="AF53" s="30">
        <f t="shared" si="86"/>
        <v>768.18942306659039</v>
      </c>
      <c r="AG53" s="30">
        <f t="shared" si="86"/>
        <v>9.0371523372360993</v>
      </c>
      <c r="AH53" s="30">
        <f t="shared" si="86"/>
        <v>13.555395247485095</v>
      </c>
      <c r="AI53" s="30">
        <f t="shared" si="86"/>
        <v>13267.61090860428</v>
      </c>
      <c r="AJ53" s="30">
        <f t="shared" si="86"/>
        <v>37941.708447546138</v>
      </c>
      <c r="AK53" s="30">
        <f t="shared" si="86"/>
        <v>85149.440971358999</v>
      </c>
      <c r="AL53" s="30">
        <f t="shared" si="86"/>
        <v>144591.88204466106</v>
      </c>
      <c r="AM53" s="30">
        <f t="shared" si="86"/>
        <v>143790.33568057441</v>
      </c>
      <c r="AN53" s="30">
        <f t="shared" si="86"/>
        <v>119799.893160404</v>
      </c>
      <c r="AO53" s="30">
        <f t="shared" si="86"/>
        <v>91263.076576421052</v>
      </c>
      <c r="AP53" s="30">
        <f t="shared" si="86"/>
        <v>42659.190318079891</v>
      </c>
      <c r="AQ53" s="30">
        <f t="shared" si="86"/>
        <v>12780.622762025192</v>
      </c>
      <c r="AR53" s="30">
        <f t="shared" si="86"/>
        <v>768.18942306659039</v>
      </c>
      <c r="AS53" s="30">
        <f t="shared" si="86"/>
        <v>9.0371523372360993</v>
      </c>
      <c r="AT53" s="30">
        <f t="shared" si="86"/>
        <v>13.555395247485095</v>
      </c>
      <c r="AU53" s="30">
        <f t="shared" si="86"/>
        <v>13267.61090860428</v>
      </c>
      <c r="AV53" s="30">
        <f t="shared" si="86"/>
        <v>37941.708447546138</v>
      </c>
      <c r="AW53" s="30">
        <f t="shared" si="86"/>
        <v>85149.440971358999</v>
      </c>
      <c r="AX53" s="30">
        <f t="shared" si="86"/>
        <v>144591.88204466106</v>
      </c>
      <c r="AY53" s="30">
        <f t="shared" si="86"/>
        <v>143790.33568057441</v>
      </c>
      <c r="AZ53" s="30">
        <f t="shared" si="86"/>
        <v>119799.893160404</v>
      </c>
      <c r="BA53" s="30">
        <f t="shared" si="86"/>
        <v>91263.076576421052</v>
      </c>
      <c r="BB53" s="30">
        <f t="shared" si="86"/>
        <v>42659.190318079891</v>
      </c>
      <c r="BC53" s="30">
        <f t="shared" si="86"/>
        <v>12780.622762025192</v>
      </c>
      <c r="BD53" s="30">
        <f t="shared" si="86"/>
        <v>768.18942306659039</v>
      </c>
      <c r="BE53" s="30">
        <f t="shared" si="86"/>
        <v>9.0371523372360993</v>
      </c>
      <c r="BF53" s="30">
        <f t="shared" si="86"/>
        <v>13.555395247485095</v>
      </c>
      <c r="BG53" s="30">
        <f t="shared" si="86"/>
        <v>13267.61090860428</v>
      </c>
      <c r="BH53" s="30">
        <f t="shared" si="86"/>
        <v>37941.708447546138</v>
      </c>
      <c r="BI53" s="30">
        <f t="shared" si="86"/>
        <v>85149.440971358999</v>
      </c>
      <c r="BJ53" s="30">
        <f t="shared" si="86"/>
        <v>144591.88204466106</v>
      </c>
      <c r="BK53" s="30">
        <f t="shared" si="86"/>
        <v>143790.33568057441</v>
      </c>
      <c r="BL53" s="30">
        <f t="shared" si="86"/>
        <v>119799.893160404</v>
      </c>
      <c r="BM53" s="30">
        <f t="shared" si="86"/>
        <v>91263.076576421052</v>
      </c>
      <c r="BN53" s="30">
        <f t="shared" si="86"/>
        <v>42659.190318079891</v>
      </c>
      <c r="BO53" s="30">
        <f t="shared" si="86"/>
        <v>12780.622762025192</v>
      </c>
      <c r="BP53" s="30">
        <f t="shared" ref="BP53:CH53" si="87">((BP8*0.5)+BO23-BP38)*BP69*BP$78*BP$2</f>
        <v>768.18942306659039</v>
      </c>
      <c r="BQ53" s="30">
        <f t="shared" si="87"/>
        <v>9.0371523372360993</v>
      </c>
      <c r="BR53" s="30">
        <f t="shared" si="87"/>
        <v>13.555395247485095</v>
      </c>
      <c r="BS53" s="30">
        <f t="shared" si="87"/>
        <v>13267.61090860428</v>
      </c>
      <c r="BT53" s="30">
        <f t="shared" si="87"/>
        <v>37941.708447546138</v>
      </c>
      <c r="BU53" s="30">
        <f t="shared" si="87"/>
        <v>85149.440971358999</v>
      </c>
      <c r="BV53" s="30">
        <f t="shared" si="87"/>
        <v>144591.88204466106</v>
      </c>
      <c r="BW53" s="30">
        <f t="shared" si="87"/>
        <v>143790.33568057441</v>
      </c>
      <c r="BX53" s="30">
        <f t="shared" si="87"/>
        <v>119799.893160404</v>
      </c>
      <c r="BY53" s="30">
        <f t="shared" si="87"/>
        <v>91263.076576421052</v>
      </c>
      <c r="BZ53" s="30">
        <f t="shared" si="87"/>
        <v>42659.190318079891</v>
      </c>
      <c r="CA53" s="30">
        <f t="shared" si="87"/>
        <v>12780.622762025192</v>
      </c>
      <c r="CB53" s="30">
        <f t="shared" si="87"/>
        <v>768.18942306659039</v>
      </c>
      <c r="CC53" s="30">
        <f t="shared" si="87"/>
        <v>9.0371523372360993</v>
      </c>
      <c r="CD53" s="30">
        <f t="shared" si="87"/>
        <v>13.555395247485095</v>
      </c>
      <c r="CE53" s="30">
        <f t="shared" si="87"/>
        <v>13267.61090860428</v>
      </c>
      <c r="CF53" s="30">
        <f t="shared" si="87"/>
        <v>37941.708447546138</v>
      </c>
      <c r="CG53" s="30">
        <f t="shared" si="87"/>
        <v>85149.440971358999</v>
      </c>
      <c r="CH53" s="33">
        <f t="shared" si="87"/>
        <v>144591.88204466106</v>
      </c>
    </row>
    <row r="54" spans="1:87" ht="15.6" x14ac:dyDescent="0.3">
      <c r="A54" s="554"/>
      <c r="B54" s="38" t="str">
        <f t="shared" si="74"/>
        <v>HVAC</v>
      </c>
      <c r="C54" s="30">
        <f t="shared" si="83"/>
        <v>-1055.9303316813709</v>
      </c>
      <c r="D54" s="30">
        <f t="shared" ref="D54:BO54" si="88">((D9*0.5)+C24-D39)*D70*D$78*D$2</f>
        <v>-1612.0310974691076</v>
      </c>
      <c r="E54" s="30">
        <f t="shared" si="88"/>
        <v>-1023.0847657048905</v>
      </c>
      <c r="F54" s="30">
        <f t="shared" si="88"/>
        <v>-491.66976873626174</v>
      </c>
      <c r="G54" s="30">
        <f t="shared" si="88"/>
        <v>-491.28871612753738</v>
      </c>
      <c r="H54" s="30">
        <f t="shared" si="88"/>
        <v>-2219.2336458695913</v>
      </c>
      <c r="I54" s="30">
        <f t="shared" si="88"/>
        <v>-2424.2176869528621</v>
      </c>
      <c r="J54" s="30">
        <f t="shared" si="88"/>
        <v>-1426.8049661373486</v>
      </c>
      <c r="K54" s="30">
        <f t="shared" si="88"/>
        <v>421.19645247110537</v>
      </c>
      <c r="L54" s="30">
        <f t="shared" si="88"/>
        <v>394.41056397454645</v>
      </c>
      <c r="M54" s="30">
        <f t="shared" si="88"/>
        <v>842.88771337887101</v>
      </c>
      <c r="N54" s="30">
        <f t="shared" si="76"/>
        <v>2213.1462787259193</v>
      </c>
      <c r="O54" s="30">
        <f t="shared" si="77"/>
        <v>4970.899287465033</v>
      </c>
      <c r="P54" s="30">
        <f t="shared" si="78"/>
        <v>4143.7581670252675</v>
      </c>
      <c r="Q54" s="30">
        <f t="shared" si="79"/>
        <v>3208.8280865534039</v>
      </c>
      <c r="R54" s="30">
        <f t="shared" si="88"/>
        <v>1832.3602352780633</v>
      </c>
      <c r="S54" s="30">
        <f t="shared" si="88"/>
        <v>2063.1211453491178</v>
      </c>
      <c r="T54" s="30">
        <f t="shared" si="88"/>
        <v>10600.045424877422</v>
      </c>
      <c r="U54" s="30">
        <f t="shared" si="88"/>
        <v>14282.607192318685</v>
      </c>
      <c r="V54" s="30">
        <f t="shared" si="88"/>
        <v>13579.560910312201</v>
      </c>
      <c r="W54" s="30">
        <f t="shared" si="88"/>
        <v>6805.5768660227595</v>
      </c>
      <c r="X54" s="30">
        <f t="shared" si="88"/>
        <v>1729.3152777092791</v>
      </c>
      <c r="Y54" s="30">
        <f t="shared" si="88"/>
        <v>2963.3733123011575</v>
      </c>
      <c r="Z54" s="30">
        <f t="shared" si="88"/>
        <v>5000.2256974674456</v>
      </c>
      <c r="AA54" s="30">
        <f t="shared" si="88"/>
        <v>4970.899287465033</v>
      </c>
      <c r="AB54" s="30">
        <f t="shared" si="88"/>
        <v>4143.7581670252675</v>
      </c>
      <c r="AC54" s="30">
        <f t="shared" si="88"/>
        <v>3208.8280865534039</v>
      </c>
      <c r="AD54" s="30">
        <f t="shared" si="88"/>
        <v>1832.3602352780633</v>
      </c>
      <c r="AE54" s="30">
        <f t="shared" si="88"/>
        <v>2063.1211453491178</v>
      </c>
      <c r="AF54" s="30">
        <f t="shared" si="88"/>
        <v>10600.045424877422</v>
      </c>
      <c r="AG54" s="30">
        <f t="shared" si="88"/>
        <v>14282.607192318685</v>
      </c>
      <c r="AH54" s="30">
        <f t="shared" si="88"/>
        <v>13579.560910312201</v>
      </c>
      <c r="AI54" s="30">
        <f t="shared" si="88"/>
        <v>6805.5768660227595</v>
      </c>
      <c r="AJ54" s="30">
        <f t="shared" si="88"/>
        <v>1729.3152777092791</v>
      </c>
      <c r="AK54" s="30">
        <f t="shared" si="88"/>
        <v>2963.3733123011575</v>
      </c>
      <c r="AL54" s="30">
        <f t="shared" si="88"/>
        <v>5000.2256974674456</v>
      </c>
      <c r="AM54" s="30">
        <f t="shared" si="88"/>
        <v>4970.899287465033</v>
      </c>
      <c r="AN54" s="30">
        <f t="shared" si="88"/>
        <v>4143.7581670252675</v>
      </c>
      <c r="AO54" s="30">
        <f t="shared" si="88"/>
        <v>3208.8280865534039</v>
      </c>
      <c r="AP54" s="30">
        <f t="shared" si="88"/>
        <v>1832.3602352780633</v>
      </c>
      <c r="AQ54" s="30">
        <f t="shared" si="88"/>
        <v>2063.1211453491178</v>
      </c>
      <c r="AR54" s="30">
        <f t="shared" si="88"/>
        <v>10600.045424877422</v>
      </c>
      <c r="AS54" s="30">
        <f t="shared" si="88"/>
        <v>14282.607192318685</v>
      </c>
      <c r="AT54" s="30">
        <f t="shared" si="88"/>
        <v>13579.560910312201</v>
      </c>
      <c r="AU54" s="30">
        <f t="shared" si="88"/>
        <v>6805.5768660227595</v>
      </c>
      <c r="AV54" s="30">
        <f t="shared" si="88"/>
        <v>1729.3152777092791</v>
      </c>
      <c r="AW54" s="30">
        <f t="shared" si="88"/>
        <v>2963.3733123011575</v>
      </c>
      <c r="AX54" s="30">
        <f t="shared" si="88"/>
        <v>5000.2256974674456</v>
      </c>
      <c r="AY54" s="30">
        <f t="shared" si="88"/>
        <v>4970.899287465033</v>
      </c>
      <c r="AZ54" s="30">
        <f t="shared" si="88"/>
        <v>4143.7581670252675</v>
      </c>
      <c r="BA54" s="30">
        <f t="shared" si="88"/>
        <v>3208.8280865534039</v>
      </c>
      <c r="BB54" s="30">
        <f t="shared" si="88"/>
        <v>1832.3602352780633</v>
      </c>
      <c r="BC54" s="30">
        <f t="shared" si="88"/>
        <v>2063.1211453491178</v>
      </c>
      <c r="BD54" s="30">
        <f t="shared" si="88"/>
        <v>10600.045424877422</v>
      </c>
      <c r="BE54" s="30">
        <f t="shared" si="88"/>
        <v>14282.607192318685</v>
      </c>
      <c r="BF54" s="30">
        <f t="shared" si="88"/>
        <v>13579.560910312201</v>
      </c>
      <c r="BG54" s="30">
        <f t="shared" si="88"/>
        <v>6805.5768660227595</v>
      </c>
      <c r="BH54" s="30">
        <f t="shared" si="88"/>
        <v>1729.3152777092791</v>
      </c>
      <c r="BI54" s="30">
        <f t="shared" si="88"/>
        <v>2963.3733123011575</v>
      </c>
      <c r="BJ54" s="30">
        <f t="shared" si="88"/>
        <v>5000.2256974674456</v>
      </c>
      <c r="BK54" s="30">
        <f t="shared" si="88"/>
        <v>4970.899287465033</v>
      </c>
      <c r="BL54" s="30">
        <f t="shared" si="88"/>
        <v>4143.7581670252675</v>
      </c>
      <c r="BM54" s="30">
        <f t="shared" si="88"/>
        <v>3208.8280865534039</v>
      </c>
      <c r="BN54" s="30">
        <f t="shared" si="88"/>
        <v>1832.3602352780633</v>
      </c>
      <c r="BO54" s="30">
        <f t="shared" si="88"/>
        <v>2063.1211453491178</v>
      </c>
      <c r="BP54" s="30">
        <f t="shared" ref="BP54:CH54" si="89">((BP9*0.5)+BO24-BP39)*BP70*BP$78*BP$2</f>
        <v>10600.045424877422</v>
      </c>
      <c r="BQ54" s="30">
        <f t="shared" si="89"/>
        <v>14282.607192318685</v>
      </c>
      <c r="BR54" s="30">
        <f t="shared" si="89"/>
        <v>13579.560910312201</v>
      </c>
      <c r="BS54" s="30">
        <f t="shared" si="89"/>
        <v>6805.5768660227595</v>
      </c>
      <c r="BT54" s="30">
        <f t="shared" si="89"/>
        <v>1729.3152777092791</v>
      </c>
      <c r="BU54" s="30">
        <f t="shared" si="89"/>
        <v>2963.3733123011575</v>
      </c>
      <c r="BV54" s="30">
        <f t="shared" si="89"/>
        <v>5000.2256974674456</v>
      </c>
      <c r="BW54" s="30">
        <f t="shared" si="89"/>
        <v>4970.899287465033</v>
      </c>
      <c r="BX54" s="30">
        <f t="shared" si="89"/>
        <v>4143.7581670252675</v>
      </c>
      <c r="BY54" s="30">
        <f t="shared" si="89"/>
        <v>3208.8280865534039</v>
      </c>
      <c r="BZ54" s="30">
        <f t="shared" si="89"/>
        <v>1832.3602352780633</v>
      </c>
      <c r="CA54" s="30">
        <f t="shared" si="89"/>
        <v>2063.1211453491178</v>
      </c>
      <c r="CB54" s="30">
        <f t="shared" si="89"/>
        <v>10600.045424877422</v>
      </c>
      <c r="CC54" s="30">
        <f t="shared" si="89"/>
        <v>14282.607192318685</v>
      </c>
      <c r="CD54" s="30">
        <f t="shared" si="89"/>
        <v>13579.560910312201</v>
      </c>
      <c r="CE54" s="30">
        <f t="shared" si="89"/>
        <v>6805.5768660227595</v>
      </c>
      <c r="CF54" s="30">
        <f t="shared" si="89"/>
        <v>1729.3152777092791</v>
      </c>
      <c r="CG54" s="30">
        <f t="shared" si="89"/>
        <v>2963.3733123011575</v>
      </c>
      <c r="CH54" s="33">
        <f t="shared" si="89"/>
        <v>5000.2256974674456</v>
      </c>
    </row>
    <row r="55" spans="1:87" ht="15.6" x14ac:dyDescent="0.3">
      <c r="A55" s="554"/>
      <c r="B55" s="38" t="str">
        <f t="shared" si="74"/>
        <v>Lighting</v>
      </c>
      <c r="C55" s="30">
        <f t="shared" si="83"/>
        <v>9.7111516793291166</v>
      </c>
      <c r="D55" s="30">
        <f t="shared" ref="D55:BO55" si="90">((D10*0.5)+C25-D40)*D71*D$78*D$2</f>
        <v>29.593005877612992</v>
      </c>
      <c r="E55" s="30">
        <f t="shared" si="90"/>
        <v>54.474915503027873</v>
      </c>
      <c r="F55" s="30">
        <f t="shared" si="90"/>
        <v>75.022234936707576</v>
      </c>
      <c r="G55" s="30">
        <f t="shared" si="90"/>
        <v>98.129335099616029</v>
      </c>
      <c r="H55" s="30">
        <f t="shared" si="90"/>
        <v>210.10176722548348</v>
      </c>
      <c r="I55" s="30">
        <f t="shared" si="90"/>
        <v>278.89260824611483</v>
      </c>
      <c r="J55" s="30">
        <f t="shared" si="90"/>
        <v>360.8273901706533</v>
      </c>
      <c r="K55" s="30">
        <f t="shared" si="90"/>
        <v>431.172140502964</v>
      </c>
      <c r="L55" s="30">
        <f t="shared" si="90"/>
        <v>262.45415327406243</v>
      </c>
      <c r="M55" s="30">
        <f t="shared" si="90"/>
        <v>336.67343079010715</v>
      </c>
      <c r="N55" s="30">
        <f t="shared" si="76"/>
        <v>388.57904678669104</v>
      </c>
      <c r="O55" s="30">
        <f t="shared" si="77"/>
        <v>408.66598769033214</v>
      </c>
      <c r="P55" s="30">
        <f t="shared" si="78"/>
        <v>356.05689273549399</v>
      </c>
      <c r="Q55" s="30">
        <f t="shared" si="79"/>
        <v>384.78591891031391</v>
      </c>
      <c r="R55" s="30">
        <f t="shared" si="90"/>
        <v>377.88941741877221</v>
      </c>
      <c r="S55" s="30">
        <f t="shared" si="90"/>
        <v>362.26368735682689</v>
      </c>
      <c r="T55" s="30">
        <f t="shared" si="90"/>
        <v>631.60006860663179</v>
      </c>
      <c r="U55" s="30">
        <f t="shared" si="90"/>
        <v>625.63716454765802</v>
      </c>
      <c r="V55" s="30">
        <f t="shared" si="90"/>
        <v>650.52164867402257</v>
      </c>
      <c r="W55" s="30">
        <f t="shared" si="90"/>
        <v>680.26500550089895</v>
      </c>
      <c r="X55" s="30">
        <f t="shared" si="90"/>
        <v>357.20225620060626</v>
      </c>
      <c r="Y55" s="30">
        <f t="shared" si="90"/>
        <v>404.17356805634222</v>
      </c>
      <c r="Z55" s="30">
        <f t="shared" si="90"/>
        <v>415.70176732340076</v>
      </c>
      <c r="AA55" s="30">
        <f t="shared" si="90"/>
        <v>408.66598769033214</v>
      </c>
      <c r="AB55" s="30">
        <f t="shared" si="90"/>
        <v>356.05689273549399</v>
      </c>
      <c r="AC55" s="30">
        <f t="shared" si="90"/>
        <v>384.78591891031391</v>
      </c>
      <c r="AD55" s="30">
        <f t="shared" si="90"/>
        <v>377.88941741877221</v>
      </c>
      <c r="AE55" s="30">
        <f t="shared" si="90"/>
        <v>362.26368735682689</v>
      </c>
      <c r="AF55" s="30">
        <f t="shared" si="90"/>
        <v>631.60006860663179</v>
      </c>
      <c r="AG55" s="30">
        <f t="shared" si="90"/>
        <v>625.63716454765802</v>
      </c>
      <c r="AH55" s="30">
        <f t="shared" si="90"/>
        <v>650.52164867402257</v>
      </c>
      <c r="AI55" s="30">
        <f t="shared" si="90"/>
        <v>680.26500550089895</v>
      </c>
      <c r="AJ55" s="30">
        <f t="shared" si="90"/>
        <v>357.20225620060626</v>
      </c>
      <c r="AK55" s="30">
        <f t="shared" si="90"/>
        <v>404.17356805634222</v>
      </c>
      <c r="AL55" s="30">
        <f t="shared" si="90"/>
        <v>415.70176732340076</v>
      </c>
      <c r="AM55" s="30">
        <f t="shared" si="90"/>
        <v>408.66598769033214</v>
      </c>
      <c r="AN55" s="30">
        <f t="shared" si="90"/>
        <v>356.05689273549399</v>
      </c>
      <c r="AO55" s="30">
        <f t="shared" si="90"/>
        <v>384.78591891031391</v>
      </c>
      <c r="AP55" s="30">
        <f t="shared" si="90"/>
        <v>377.88941741877221</v>
      </c>
      <c r="AQ55" s="30">
        <f t="shared" si="90"/>
        <v>362.26368735682689</v>
      </c>
      <c r="AR55" s="30">
        <f t="shared" si="90"/>
        <v>631.60006860663179</v>
      </c>
      <c r="AS55" s="30">
        <f t="shared" si="90"/>
        <v>625.63716454765802</v>
      </c>
      <c r="AT55" s="30">
        <f t="shared" si="90"/>
        <v>650.52164867402257</v>
      </c>
      <c r="AU55" s="30">
        <f t="shared" si="90"/>
        <v>680.26500550089895</v>
      </c>
      <c r="AV55" s="30">
        <f t="shared" si="90"/>
        <v>357.20225620060626</v>
      </c>
      <c r="AW55" s="30">
        <f t="shared" si="90"/>
        <v>404.17356805634222</v>
      </c>
      <c r="AX55" s="30">
        <f t="shared" si="90"/>
        <v>415.70176732340076</v>
      </c>
      <c r="AY55" s="30">
        <f t="shared" si="90"/>
        <v>408.66598769033214</v>
      </c>
      <c r="AZ55" s="30">
        <f t="shared" si="90"/>
        <v>356.05689273549399</v>
      </c>
      <c r="BA55" s="30">
        <f t="shared" si="90"/>
        <v>384.78591891031391</v>
      </c>
      <c r="BB55" s="30">
        <f t="shared" si="90"/>
        <v>377.88941741877221</v>
      </c>
      <c r="BC55" s="30">
        <f t="shared" si="90"/>
        <v>362.26368735682689</v>
      </c>
      <c r="BD55" s="30">
        <f t="shared" si="90"/>
        <v>631.60006860663179</v>
      </c>
      <c r="BE55" s="30">
        <f t="shared" si="90"/>
        <v>625.63716454765802</v>
      </c>
      <c r="BF55" s="30">
        <f t="shared" si="90"/>
        <v>650.52164867402257</v>
      </c>
      <c r="BG55" s="30">
        <f t="shared" si="90"/>
        <v>680.26500550089895</v>
      </c>
      <c r="BH55" s="30">
        <f t="shared" si="90"/>
        <v>357.20225620060626</v>
      </c>
      <c r="BI55" s="30">
        <f t="shared" si="90"/>
        <v>404.17356805634222</v>
      </c>
      <c r="BJ55" s="30">
        <f t="shared" si="90"/>
        <v>415.70176732340076</v>
      </c>
      <c r="BK55" s="30">
        <f t="shared" si="90"/>
        <v>408.66598769033214</v>
      </c>
      <c r="BL55" s="30">
        <f t="shared" si="90"/>
        <v>356.05689273549399</v>
      </c>
      <c r="BM55" s="30">
        <f t="shared" si="90"/>
        <v>384.78591891031391</v>
      </c>
      <c r="BN55" s="30">
        <f t="shared" si="90"/>
        <v>377.88941741877221</v>
      </c>
      <c r="BO55" s="30">
        <f t="shared" si="90"/>
        <v>362.26368735682689</v>
      </c>
      <c r="BP55" s="30">
        <f t="shared" ref="BP55:CH55" si="91">((BP10*0.5)+BO25-BP40)*BP71*BP$78*BP$2</f>
        <v>631.60006860663179</v>
      </c>
      <c r="BQ55" s="30">
        <f t="shared" si="91"/>
        <v>625.63716454765802</v>
      </c>
      <c r="BR55" s="30">
        <f t="shared" si="91"/>
        <v>650.52164867402257</v>
      </c>
      <c r="BS55" s="30">
        <f t="shared" si="91"/>
        <v>680.26500550089895</v>
      </c>
      <c r="BT55" s="30">
        <f t="shared" si="91"/>
        <v>357.20225620060626</v>
      </c>
      <c r="BU55" s="30">
        <f t="shared" si="91"/>
        <v>404.17356805634222</v>
      </c>
      <c r="BV55" s="30">
        <f t="shared" si="91"/>
        <v>415.70176732340076</v>
      </c>
      <c r="BW55" s="30">
        <f t="shared" si="91"/>
        <v>408.66598769033214</v>
      </c>
      <c r="BX55" s="30">
        <f t="shared" si="91"/>
        <v>356.05689273549399</v>
      </c>
      <c r="BY55" s="30">
        <f t="shared" si="91"/>
        <v>384.78591891031391</v>
      </c>
      <c r="BZ55" s="30">
        <f t="shared" si="91"/>
        <v>377.88941741877221</v>
      </c>
      <c r="CA55" s="30">
        <f t="shared" si="91"/>
        <v>362.26368735682689</v>
      </c>
      <c r="CB55" s="30">
        <f t="shared" si="91"/>
        <v>631.60006860663179</v>
      </c>
      <c r="CC55" s="30">
        <f t="shared" si="91"/>
        <v>625.63716454765802</v>
      </c>
      <c r="CD55" s="30">
        <f t="shared" si="91"/>
        <v>650.52164867402257</v>
      </c>
      <c r="CE55" s="30">
        <f t="shared" si="91"/>
        <v>680.26500550089895</v>
      </c>
      <c r="CF55" s="30">
        <f t="shared" si="91"/>
        <v>357.20225620060626</v>
      </c>
      <c r="CG55" s="30">
        <f t="shared" si="91"/>
        <v>404.17356805634222</v>
      </c>
      <c r="CH55" s="33">
        <f t="shared" si="91"/>
        <v>415.70176732340076</v>
      </c>
    </row>
    <row r="56" spans="1:87" ht="15.6" x14ac:dyDescent="0.3">
      <c r="A56" s="554"/>
      <c r="B56" s="38" t="str">
        <f t="shared" si="74"/>
        <v>Miscellaneous</v>
      </c>
      <c r="C56" s="30">
        <f t="shared" si="83"/>
        <v>6.0978435467953753</v>
      </c>
      <c r="D56" s="30">
        <f t="shared" ref="D56:BO56" si="92">((D11*0.5)+C26-D41)*D72*D$78*D$2</f>
        <v>23.830854605545504</v>
      </c>
      <c r="E56" s="30">
        <f t="shared" si="92"/>
        <v>88.398080021356208</v>
      </c>
      <c r="F56" s="30">
        <f t="shared" si="92"/>
        <v>147.23492762281802</v>
      </c>
      <c r="G56" s="30">
        <f t="shared" si="92"/>
        <v>178.01266700481517</v>
      </c>
      <c r="H56" s="30">
        <f t="shared" si="92"/>
        <v>403.69580117347022</v>
      </c>
      <c r="I56" s="30">
        <f t="shared" si="92"/>
        <v>524.05627934739675</v>
      </c>
      <c r="J56" s="30">
        <f t="shared" si="92"/>
        <v>619.61784185680517</v>
      </c>
      <c r="K56" s="30">
        <f t="shared" si="92"/>
        <v>669.61654343893042</v>
      </c>
      <c r="L56" s="30">
        <f t="shared" si="92"/>
        <v>341.68777481917482</v>
      </c>
      <c r="M56" s="30">
        <f t="shared" si="92"/>
        <v>395.57915714660646</v>
      </c>
      <c r="N56" s="30">
        <f t="shared" si="76"/>
        <v>453.26135959203668</v>
      </c>
      <c r="O56" s="30">
        <f t="shared" si="77"/>
        <v>468.86224679913715</v>
      </c>
      <c r="P56" s="30">
        <f t="shared" si="78"/>
        <v>425.91608837804381</v>
      </c>
      <c r="Q56" s="30">
        <f t="shared" si="79"/>
        <v>480.75982597886554</v>
      </c>
      <c r="R56" s="30">
        <f t="shared" si="92"/>
        <v>501.47284000836038</v>
      </c>
      <c r="S56" s="30">
        <f t="shared" si="92"/>
        <v>529.40401492170054</v>
      </c>
      <c r="T56" s="30">
        <f t="shared" si="92"/>
        <v>1035.3055589928977</v>
      </c>
      <c r="U56" s="30">
        <f t="shared" si="92"/>
        <v>1070.0694227440763</v>
      </c>
      <c r="V56" s="30">
        <f t="shared" si="92"/>
        <v>1069.5010537531743</v>
      </c>
      <c r="W56" s="30">
        <f t="shared" si="92"/>
        <v>1035.4056891476587</v>
      </c>
      <c r="X56" s="30">
        <f t="shared" si="92"/>
        <v>490.35919211324949</v>
      </c>
      <c r="Y56" s="30">
        <f t="shared" si="92"/>
        <v>504.97806175274297</v>
      </c>
      <c r="Z56" s="30">
        <f t="shared" si="92"/>
        <v>490.98463615600855</v>
      </c>
      <c r="AA56" s="30">
        <f t="shared" si="92"/>
        <v>468.86224679913715</v>
      </c>
      <c r="AB56" s="30">
        <f t="shared" si="92"/>
        <v>425.91608837804381</v>
      </c>
      <c r="AC56" s="30">
        <f t="shared" si="92"/>
        <v>480.75982597886554</v>
      </c>
      <c r="AD56" s="30">
        <f t="shared" si="92"/>
        <v>501.47284000836038</v>
      </c>
      <c r="AE56" s="30">
        <f t="shared" si="92"/>
        <v>529.40401492170054</v>
      </c>
      <c r="AF56" s="30">
        <f t="shared" si="92"/>
        <v>1035.3055589928977</v>
      </c>
      <c r="AG56" s="30">
        <f t="shared" si="92"/>
        <v>1070.0694227440763</v>
      </c>
      <c r="AH56" s="30">
        <f t="shared" si="92"/>
        <v>1069.5010537531743</v>
      </c>
      <c r="AI56" s="30">
        <f t="shared" si="92"/>
        <v>1035.4056891476587</v>
      </c>
      <c r="AJ56" s="30">
        <f t="shared" si="92"/>
        <v>490.35919211324949</v>
      </c>
      <c r="AK56" s="30">
        <f t="shared" si="92"/>
        <v>504.97806175274297</v>
      </c>
      <c r="AL56" s="30">
        <f t="shared" si="92"/>
        <v>490.98463615600855</v>
      </c>
      <c r="AM56" s="30">
        <f t="shared" si="92"/>
        <v>468.86224679913715</v>
      </c>
      <c r="AN56" s="30">
        <f t="shared" si="92"/>
        <v>425.91608837804381</v>
      </c>
      <c r="AO56" s="30">
        <f t="shared" si="92"/>
        <v>480.75982597886554</v>
      </c>
      <c r="AP56" s="30">
        <f t="shared" si="92"/>
        <v>501.47284000836038</v>
      </c>
      <c r="AQ56" s="30">
        <f t="shared" si="92"/>
        <v>529.40401492170054</v>
      </c>
      <c r="AR56" s="30">
        <f t="shared" si="92"/>
        <v>1035.3055589928977</v>
      </c>
      <c r="AS56" s="30">
        <f t="shared" si="92"/>
        <v>1070.0694227440763</v>
      </c>
      <c r="AT56" s="30">
        <f t="shared" si="92"/>
        <v>1069.5010537531743</v>
      </c>
      <c r="AU56" s="30">
        <f t="shared" si="92"/>
        <v>1035.4056891476587</v>
      </c>
      <c r="AV56" s="30">
        <f t="shared" si="92"/>
        <v>490.35919211324949</v>
      </c>
      <c r="AW56" s="30">
        <f t="shared" si="92"/>
        <v>504.97806175274297</v>
      </c>
      <c r="AX56" s="30">
        <f t="shared" si="92"/>
        <v>490.98463615600855</v>
      </c>
      <c r="AY56" s="30">
        <f t="shared" si="92"/>
        <v>468.86224679913715</v>
      </c>
      <c r="AZ56" s="30">
        <f t="shared" si="92"/>
        <v>425.91608837804381</v>
      </c>
      <c r="BA56" s="30">
        <f t="shared" si="92"/>
        <v>480.75982597886554</v>
      </c>
      <c r="BB56" s="30">
        <f t="shared" si="92"/>
        <v>501.47284000836038</v>
      </c>
      <c r="BC56" s="30">
        <f t="shared" si="92"/>
        <v>529.40401492170054</v>
      </c>
      <c r="BD56" s="30">
        <f t="shared" si="92"/>
        <v>1035.3055589928977</v>
      </c>
      <c r="BE56" s="30">
        <f t="shared" si="92"/>
        <v>1070.0694227440763</v>
      </c>
      <c r="BF56" s="30">
        <f t="shared" si="92"/>
        <v>1069.5010537531743</v>
      </c>
      <c r="BG56" s="30">
        <f t="shared" si="92"/>
        <v>1035.4056891476587</v>
      </c>
      <c r="BH56" s="30">
        <f t="shared" si="92"/>
        <v>490.35919211324949</v>
      </c>
      <c r="BI56" s="30">
        <f t="shared" si="92"/>
        <v>504.97806175274297</v>
      </c>
      <c r="BJ56" s="30">
        <f t="shared" si="92"/>
        <v>490.98463615600855</v>
      </c>
      <c r="BK56" s="30">
        <f t="shared" si="92"/>
        <v>468.86224679913715</v>
      </c>
      <c r="BL56" s="30">
        <f t="shared" si="92"/>
        <v>425.91608837804381</v>
      </c>
      <c r="BM56" s="30">
        <f t="shared" si="92"/>
        <v>480.75982597886554</v>
      </c>
      <c r="BN56" s="30">
        <f t="shared" si="92"/>
        <v>501.47284000836038</v>
      </c>
      <c r="BO56" s="30">
        <f t="shared" si="92"/>
        <v>529.40401492170054</v>
      </c>
      <c r="BP56" s="30">
        <f t="shared" ref="BP56:CH56" si="93">((BP11*0.5)+BO26-BP41)*BP72*BP$78*BP$2</f>
        <v>1035.3055589928977</v>
      </c>
      <c r="BQ56" s="30">
        <f t="shared" si="93"/>
        <v>1070.0694227440763</v>
      </c>
      <c r="BR56" s="30">
        <f t="shared" si="93"/>
        <v>1069.5010537531743</v>
      </c>
      <c r="BS56" s="30">
        <f t="shared" si="93"/>
        <v>1035.4056891476587</v>
      </c>
      <c r="BT56" s="30">
        <f t="shared" si="93"/>
        <v>490.35919211324949</v>
      </c>
      <c r="BU56" s="30">
        <f t="shared" si="93"/>
        <v>504.97806175274297</v>
      </c>
      <c r="BV56" s="30">
        <f t="shared" si="93"/>
        <v>490.98463615600855</v>
      </c>
      <c r="BW56" s="30">
        <f t="shared" si="93"/>
        <v>468.86224679913715</v>
      </c>
      <c r="BX56" s="30">
        <f t="shared" si="93"/>
        <v>425.91608837804381</v>
      </c>
      <c r="BY56" s="30">
        <f t="shared" si="93"/>
        <v>480.75982597886554</v>
      </c>
      <c r="BZ56" s="30">
        <f t="shared" si="93"/>
        <v>501.47284000836038</v>
      </c>
      <c r="CA56" s="30">
        <f t="shared" si="93"/>
        <v>529.40401492170054</v>
      </c>
      <c r="CB56" s="30">
        <f t="shared" si="93"/>
        <v>1035.3055589928977</v>
      </c>
      <c r="CC56" s="30">
        <f t="shared" si="93"/>
        <v>1070.0694227440763</v>
      </c>
      <c r="CD56" s="30">
        <f t="shared" si="93"/>
        <v>1069.5010537531743</v>
      </c>
      <c r="CE56" s="30">
        <f t="shared" si="93"/>
        <v>1035.4056891476587</v>
      </c>
      <c r="CF56" s="30">
        <f t="shared" si="93"/>
        <v>490.35919211324949</v>
      </c>
      <c r="CG56" s="30">
        <f t="shared" si="93"/>
        <v>504.97806175274297</v>
      </c>
      <c r="CH56" s="33">
        <f t="shared" si="93"/>
        <v>490.98463615600855</v>
      </c>
    </row>
    <row r="57" spans="1:87" ht="15.6" x14ac:dyDescent="0.3">
      <c r="A57" s="554"/>
      <c r="B57" s="38" t="str">
        <f t="shared" si="74"/>
        <v>Pool Spa</v>
      </c>
      <c r="C57" s="30">
        <f t="shared" si="83"/>
        <v>0</v>
      </c>
      <c r="D57" s="30">
        <f t="shared" ref="D57:BO57" si="94">((D12*0.5)+C27-D42)*D73*D$78*D$2</f>
        <v>0</v>
      </c>
      <c r="E57" s="30">
        <f t="shared" si="94"/>
        <v>0</v>
      </c>
      <c r="F57" s="30">
        <f t="shared" si="94"/>
        <v>0</v>
      </c>
      <c r="G57" s="30">
        <f t="shared" si="94"/>
        <v>0</v>
      </c>
      <c r="H57" s="30">
        <f t="shared" si="94"/>
        <v>0</v>
      </c>
      <c r="I57" s="30">
        <f t="shared" si="94"/>
        <v>0</v>
      </c>
      <c r="J57" s="30">
        <f t="shared" si="94"/>
        <v>0</v>
      </c>
      <c r="K57" s="30">
        <f t="shared" si="94"/>
        <v>0</v>
      </c>
      <c r="L57" s="30">
        <f t="shared" si="94"/>
        <v>0</v>
      </c>
      <c r="M57" s="30">
        <f t="shared" si="94"/>
        <v>0</v>
      </c>
      <c r="N57" s="30">
        <f t="shared" si="76"/>
        <v>0</v>
      </c>
      <c r="O57" s="30">
        <f t="shared" si="77"/>
        <v>0</v>
      </c>
      <c r="P57" s="30">
        <f t="shared" si="78"/>
        <v>0</v>
      </c>
      <c r="Q57" s="30">
        <f t="shared" si="79"/>
        <v>0</v>
      </c>
      <c r="R57" s="30">
        <f t="shared" si="94"/>
        <v>0</v>
      </c>
      <c r="S57" s="30">
        <f t="shared" si="94"/>
        <v>0</v>
      </c>
      <c r="T57" s="30">
        <f t="shared" si="94"/>
        <v>0</v>
      </c>
      <c r="U57" s="30">
        <f t="shared" si="94"/>
        <v>0</v>
      </c>
      <c r="V57" s="30">
        <f t="shared" si="94"/>
        <v>0</v>
      </c>
      <c r="W57" s="30">
        <f t="shared" si="94"/>
        <v>0</v>
      </c>
      <c r="X57" s="30">
        <f t="shared" si="94"/>
        <v>0</v>
      </c>
      <c r="Y57" s="30">
        <f t="shared" si="94"/>
        <v>0</v>
      </c>
      <c r="Z57" s="30">
        <f t="shared" si="94"/>
        <v>0</v>
      </c>
      <c r="AA57" s="30">
        <f t="shared" si="94"/>
        <v>0</v>
      </c>
      <c r="AB57" s="30">
        <f t="shared" si="94"/>
        <v>0</v>
      </c>
      <c r="AC57" s="30">
        <f t="shared" si="94"/>
        <v>0</v>
      </c>
      <c r="AD57" s="30">
        <f t="shared" si="94"/>
        <v>0</v>
      </c>
      <c r="AE57" s="30">
        <f t="shared" si="94"/>
        <v>0</v>
      </c>
      <c r="AF57" s="30">
        <f t="shared" si="94"/>
        <v>0</v>
      </c>
      <c r="AG57" s="30">
        <f t="shared" si="94"/>
        <v>0</v>
      </c>
      <c r="AH57" s="30">
        <f t="shared" si="94"/>
        <v>0</v>
      </c>
      <c r="AI57" s="30">
        <f t="shared" si="94"/>
        <v>0</v>
      </c>
      <c r="AJ57" s="30">
        <f t="shared" si="94"/>
        <v>0</v>
      </c>
      <c r="AK57" s="30">
        <f t="shared" si="94"/>
        <v>0</v>
      </c>
      <c r="AL57" s="30">
        <f t="shared" si="94"/>
        <v>0</v>
      </c>
      <c r="AM57" s="30">
        <f t="shared" si="94"/>
        <v>0</v>
      </c>
      <c r="AN57" s="30">
        <f t="shared" si="94"/>
        <v>0</v>
      </c>
      <c r="AO57" s="30">
        <f t="shared" si="94"/>
        <v>0</v>
      </c>
      <c r="AP57" s="30">
        <f t="shared" si="94"/>
        <v>0</v>
      </c>
      <c r="AQ57" s="30">
        <f t="shared" si="94"/>
        <v>0</v>
      </c>
      <c r="AR57" s="30">
        <f t="shared" si="94"/>
        <v>0</v>
      </c>
      <c r="AS57" s="30">
        <f t="shared" si="94"/>
        <v>0</v>
      </c>
      <c r="AT57" s="30">
        <f t="shared" si="94"/>
        <v>0</v>
      </c>
      <c r="AU57" s="30">
        <f t="shared" si="94"/>
        <v>0</v>
      </c>
      <c r="AV57" s="30">
        <f t="shared" si="94"/>
        <v>0</v>
      </c>
      <c r="AW57" s="30">
        <f t="shared" si="94"/>
        <v>0</v>
      </c>
      <c r="AX57" s="30">
        <f t="shared" si="94"/>
        <v>0</v>
      </c>
      <c r="AY57" s="30">
        <f t="shared" si="94"/>
        <v>0</v>
      </c>
      <c r="AZ57" s="30">
        <f t="shared" si="94"/>
        <v>0</v>
      </c>
      <c r="BA57" s="30">
        <f t="shared" si="94"/>
        <v>0</v>
      </c>
      <c r="BB57" s="30">
        <f t="shared" si="94"/>
        <v>0</v>
      </c>
      <c r="BC57" s="30">
        <f t="shared" si="94"/>
        <v>0</v>
      </c>
      <c r="BD57" s="30">
        <f t="shared" si="94"/>
        <v>0</v>
      </c>
      <c r="BE57" s="30">
        <f t="shared" si="94"/>
        <v>0</v>
      </c>
      <c r="BF57" s="30">
        <f t="shared" si="94"/>
        <v>0</v>
      </c>
      <c r="BG57" s="30">
        <f t="shared" si="94"/>
        <v>0</v>
      </c>
      <c r="BH57" s="30">
        <f t="shared" si="94"/>
        <v>0</v>
      </c>
      <c r="BI57" s="30">
        <f t="shared" si="94"/>
        <v>0</v>
      </c>
      <c r="BJ57" s="30">
        <f t="shared" si="94"/>
        <v>0</v>
      </c>
      <c r="BK57" s="30">
        <f t="shared" si="94"/>
        <v>0</v>
      </c>
      <c r="BL57" s="30">
        <f t="shared" si="94"/>
        <v>0</v>
      </c>
      <c r="BM57" s="30">
        <f t="shared" si="94"/>
        <v>0</v>
      </c>
      <c r="BN57" s="30">
        <f t="shared" si="94"/>
        <v>0</v>
      </c>
      <c r="BO57" s="30">
        <f t="shared" si="94"/>
        <v>0</v>
      </c>
      <c r="BP57" s="30">
        <f t="shared" ref="BP57:CH57" si="95">((BP12*0.5)+BO27-BP42)*BP73*BP$78*BP$2</f>
        <v>0</v>
      </c>
      <c r="BQ57" s="30">
        <f t="shared" si="95"/>
        <v>0</v>
      </c>
      <c r="BR57" s="30">
        <f t="shared" si="95"/>
        <v>0</v>
      </c>
      <c r="BS57" s="30">
        <f t="shared" si="95"/>
        <v>0</v>
      </c>
      <c r="BT57" s="30">
        <f t="shared" si="95"/>
        <v>0</v>
      </c>
      <c r="BU57" s="30">
        <f t="shared" si="95"/>
        <v>0</v>
      </c>
      <c r="BV57" s="30">
        <f t="shared" si="95"/>
        <v>0</v>
      </c>
      <c r="BW57" s="30">
        <f t="shared" si="95"/>
        <v>0</v>
      </c>
      <c r="BX57" s="30">
        <f t="shared" si="95"/>
        <v>0</v>
      </c>
      <c r="BY57" s="30">
        <f t="shared" si="95"/>
        <v>0</v>
      </c>
      <c r="BZ57" s="30">
        <f t="shared" si="95"/>
        <v>0</v>
      </c>
      <c r="CA57" s="30">
        <f t="shared" si="95"/>
        <v>0</v>
      </c>
      <c r="CB57" s="30">
        <f t="shared" si="95"/>
        <v>0</v>
      </c>
      <c r="CC57" s="30">
        <f t="shared" si="95"/>
        <v>0</v>
      </c>
      <c r="CD57" s="30">
        <f t="shared" si="95"/>
        <v>0</v>
      </c>
      <c r="CE57" s="30">
        <f t="shared" si="95"/>
        <v>0</v>
      </c>
      <c r="CF57" s="30">
        <f t="shared" si="95"/>
        <v>0</v>
      </c>
      <c r="CG57" s="30">
        <f t="shared" si="95"/>
        <v>0</v>
      </c>
      <c r="CH57" s="33">
        <f t="shared" si="95"/>
        <v>0</v>
      </c>
    </row>
    <row r="58" spans="1:87" ht="15.6" x14ac:dyDescent="0.3">
      <c r="A58" s="554"/>
      <c r="B58" s="38" t="str">
        <f t="shared" si="74"/>
        <v>Refrigeration</v>
      </c>
      <c r="C58" s="30">
        <f t="shared" si="83"/>
        <v>0</v>
      </c>
      <c r="D58" s="30">
        <f t="shared" ref="D58:BO58" si="96">((D13*0.5)+C28-D43)*D74*D$78*D$2</f>
        <v>0</v>
      </c>
      <c r="E58" s="30">
        <f t="shared" si="96"/>
        <v>0</v>
      </c>
      <c r="F58" s="30">
        <f t="shared" si="96"/>
        <v>0</v>
      </c>
      <c r="G58" s="30">
        <f t="shared" si="96"/>
        <v>0</v>
      </c>
      <c r="H58" s="30">
        <f t="shared" si="96"/>
        <v>0</v>
      </c>
      <c r="I58" s="30">
        <f t="shared" si="96"/>
        <v>0</v>
      </c>
      <c r="J58" s="30">
        <f t="shared" si="96"/>
        <v>0</v>
      </c>
      <c r="K58" s="30">
        <f t="shared" si="96"/>
        <v>0</v>
      </c>
      <c r="L58" s="30">
        <f t="shared" si="96"/>
        <v>0</v>
      </c>
      <c r="M58" s="30">
        <f t="shared" si="96"/>
        <v>0</v>
      </c>
      <c r="N58" s="30">
        <f t="shared" si="76"/>
        <v>0</v>
      </c>
      <c r="O58" s="30">
        <f t="shared" si="77"/>
        <v>0</v>
      </c>
      <c r="P58" s="30">
        <f t="shared" si="78"/>
        <v>0</v>
      </c>
      <c r="Q58" s="30">
        <f t="shared" si="79"/>
        <v>0</v>
      </c>
      <c r="R58" s="30">
        <f t="shared" si="96"/>
        <v>0</v>
      </c>
      <c r="S58" s="30">
        <f t="shared" si="96"/>
        <v>0</v>
      </c>
      <c r="T58" s="30">
        <f t="shared" si="96"/>
        <v>0</v>
      </c>
      <c r="U58" s="30">
        <f t="shared" si="96"/>
        <v>0</v>
      </c>
      <c r="V58" s="30">
        <f t="shared" si="96"/>
        <v>0</v>
      </c>
      <c r="W58" s="30">
        <f t="shared" si="96"/>
        <v>0</v>
      </c>
      <c r="X58" s="30">
        <f t="shared" si="96"/>
        <v>0</v>
      </c>
      <c r="Y58" s="30">
        <f t="shared" si="96"/>
        <v>0</v>
      </c>
      <c r="Z58" s="30">
        <f t="shared" si="96"/>
        <v>0</v>
      </c>
      <c r="AA58" s="30">
        <f t="shared" si="96"/>
        <v>0</v>
      </c>
      <c r="AB58" s="30">
        <f t="shared" si="96"/>
        <v>0</v>
      </c>
      <c r="AC58" s="30">
        <f t="shared" si="96"/>
        <v>0</v>
      </c>
      <c r="AD58" s="30">
        <f t="shared" si="96"/>
        <v>0</v>
      </c>
      <c r="AE58" s="30">
        <f t="shared" si="96"/>
        <v>0</v>
      </c>
      <c r="AF58" s="30">
        <f t="shared" si="96"/>
        <v>0</v>
      </c>
      <c r="AG58" s="30">
        <f t="shared" si="96"/>
        <v>0</v>
      </c>
      <c r="AH58" s="30">
        <f t="shared" si="96"/>
        <v>0</v>
      </c>
      <c r="AI58" s="30">
        <f t="shared" si="96"/>
        <v>0</v>
      </c>
      <c r="AJ58" s="30">
        <f t="shared" si="96"/>
        <v>0</v>
      </c>
      <c r="AK58" s="30">
        <f t="shared" si="96"/>
        <v>0</v>
      </c>
      <c r="AL58" s="30">
        <f t="shared" si="96"/>
        <v>0</v>
      </c>
      <c r="AM58" s="30">
        <f t="shared" si="96"/>
        <v>0</v>
      </c>
      <c r="AN58" s="30">
        <f t="shared" si="96"/>
        <v>0</v>
      </c>
      <c r="AO58" s="30">
        <f t="shared" si="96"/>
        <v>0</v>
      </c>
      <c r="AP58" s="30">
        <f t="shared" si="96"/>
        <v>0</v>
      </c>
      <c r="AQ58" s="30">
        <f t="shared" si="96"/>
        <v>0</v>
      </c>
      <c r="AR58" s="30">
        <f t="shared" si="96"/>
        <v>0</v>
      </c>
      <c r="AS58" s="30">
        <f t="shared" si="96"/>
        <v>0</v>
      </c>
      <c r="AT58" s="30">
        <f t="shared" si="96"/>
        <v>0</v>
      </c>
      <c r="AU58" s="30">
        <f t="shared" si="96"/>
        <v>0</v>
      </c>
      <c r="AV58" s="30">
        <f t="shared" si="96"/>
        <v>0</v>
      </c>
      <c r="AW58" s="30">
        <f t="shared" si="96"/>
        <v>0</v>
      </c>
      <c r="AX58" s="30">
        <f t="shared" si="96"/>
        <v>0</v>
      </c>
      <c r="AY58" s="30">
        <f t="shared" si="96"/>
        <v>0</v>
      </c>
      <c r="AZ58" s="30">
        <f t="shared" si="96"/>
        <v>0</v>
      </c>
      <c r="BA58" s="30">
        <f t="shared" si="96"/>
        <v>0</v>
      </c>
      <c r="BB58" s="30">
        <f t="shared" si="96"/>
        <v>0</v>
      </c>
      <c r="BC58" s="30">
        <f t="shared" si="96"/>
        <v>0</v>
      </c>
      <c r="BD58" s="30">
        <f t="shared" si="96"/>
        <v>0</v>
      </c>
      <c r="BE58" s="30">
        <f t="shared" si="96"/>
        <v>0</v>
      </c>
      <c r="BF58" s="30">
        <f t="shared" si="96"/>
        <v>0</v>
      </c>
      <c r="BG58" s="30">
        <f t="shared" si="96"/>
        <v>0</v>
      </c>
      <c r="BH58" s="30">
        <f t="shared" si="96"/>
        <v>0</v>
      </c>
      <c r="BI58" s="30">
        <f t="shared" si="96"/>
        <v>0</v>
      </c>
      <c r="BJ58" s="30">
        <f t="shared" si="96"/>
        <v>0</v>
      </c>
      <c r="BK58" s="30">
        <f t="shared" si="96"/>
        <v>0</v>
      </c>
      <c r="BL58" s="30">
        <f t="shared" si="96"/>
        <v>0</v>
      </c>
      <c r="BM58" s="30">
        <f t="shared" si="96"/>
        <v>0</v>
      </c>
      <c r="BN58" s="30">
        <f t="shared" si="96"/>
        <v>0</v>
      </c>
      <c r="BO58" s="30">
        <f t="shared" si="96"/>
        <v>0</v>
      </c>
      <c r="BP58" s="30">
        <f t="shared" ref="BP58:CH58" si="97">((BP13*0.5)+BO28-BP43)*BP74*BP$78*BP$2</f>
        <v>0</v>
      </c>
      <c r="BQ58" s="30">
        <f t="shared" si="97"/>
        <v>0</v>
      </c>
      <c r="BR58" s="30">
        <f t="shared" si="97"/>
        <v>0</v>
      </c>
      <c r="BS58" s="30">
        <f t="shared" si="97"/>
        <v>0</v>
      </c>
      <c r="BT58" s="30">
        <f t="shared" si="97"/>
        <v>0</v>
      </c>
      <c r="BU58" s="30">
        <f t="shared" si="97"/>
        <v>0</v>
      </c>
      <c r="BV58" s="30">
        <f t="shared" si="97"/>
        <v>0</v>
      </c>
      <c r="BW58" s="30">
        <f t="shared" si="97"/>
        <v>0</v>
      </c>
      <c r="BX58" s="30">
        <f t="shared" si="97"/>
        <v>0</v>
      </c>
      <c r="BY58" s="30">
        <f t="shared" si="97"/>
        <v>0</v>
      </c>
      <c r="BZ58" s="30">
        <f t="shared" si="97"/>
        <v>0</v>
      </c>
      <c r="CA58" s="30">
        <f t="shared" si="97"/>
        <v>0</v>
      </c>
      <c r="CB58" s="30">
        <f t="shared" si="97"/>
        <v>0</v>
      </c>
      <c r="CC58" s="30">
        <f t="shared" si="97"/>
        <v>0</v>
      </c>
      <c r="CD58" s="30">
        <f t="shared" si="97"/>
        <v>0</v>
      </c>
      <c r="CE58" s="30">
        <f t="shared" si="97"/>
        <v>0</v>
      </c>
      <c r="CF58" s="30">
        <f t="shared" si="97"/>
        <v>0</v>
      </c>
      <c r="CG58" s="30">
        <f t="shared" si="97"/>
        <v>0</v>
      </c>
      <c r="CH58" s="33">
        <f t="shared" si="97"/>
        <v>0</v>
      </c>
    </row>
    <row r="59" spans="1:87" ht="15.75" customHeight="1" x14ac:dyDescent="0.3">
      <c r="A59" s="554"/>
      <c r="B59" s="38" t="str">
        <f t="shared" si="74"/>
        <v>Water Heating</v>
      </c>
      <c r="C59" s="30">
        <f t="shared" si="83"/>
        <v>51.345273236731124</v>
      </c>
      <c r="D59" s="30">
        <f t="shared" ref="D59:BO59" si="98">((D14*0.5)+C29-D44)*D75*D$78*D$2</f>
        <v>154.52852833714203</v>
      </c>
      <c r="E59" s="30">
        <f t="shared" si="98"/>
        <v>312.13588554459187</v>
      </c>
      <c r="F59" s="30">
        <f t="shared" si="98"/>
        <v>449.02945947526558</v>
      </c>
      <c r="G59" s="30">
        <f t="shared" si="98"/>
        <v>600.20131157357002</v>
      </c>
      <c r="H59" s="30">
        <f t="shared" si="98"/>
        <v>1284.9432602331922</v>
      </c>
      <c r="I59" s="30">
        <f t="shared" si="98"/>
        <v>1378.4715752603586</v>
      </c>
      <c r="J59" s="30">
        <f t="shared" si="98"/>
        <v>1556.793288138736</v>
      </c>
      <c r="K59" s="30">
        <f t="shared" si="98"/>
        <v>1968.4735377007544</v>
      </c>
      <c r="L59" s="30">
        <f t="shared" si="98"/>
        <v>1153.5368405624215</v>
      </c>
      <c r="M59" s="30">
        <f t="shared" si="98"/>
        <v>1460.2183759046436</v>
      </c>
      <c r="N59" s="30">
        <f t="shared" si="76"/>
        <v>2189.291107705963</v>
      </c>
      <c r="O59" s="30">
        <f t="shared" si="77"/>
        <v>2634.4205392174695</v>
      </c>
      <c r="P59" s="30">
        <f t="shared" si="78"/>
        <v>2301.0975746384274</v>
      </c>
      <c r="Q59" s="30">
        <f t="shared" si="79"/>
        <v>2493.8294764730767</v>
      </c>
      <c r="R59" s="30">
        <f t="shared" si="98"/>
        <v>2385.1757846400542</v>
      </c>
      <c r="S59" s="30">
        <f t="shared" si="98"/>
        <v>2403.3394100646137</v>
      </c>
      <c r="T59" s="30">
        <f t="shared" si="98"/>
        <v>4476.3527440277021</v>
      </c>
      <c r="U59" s="30">
        <f t="shared" si="98"/>
        <v>3932.9186818763092</v>
      </c>
      <c r="V59" s="30">
        <f t="shared" si="98"/>
        <v>3699.1015940689235</v>
      </c>
      <c r="W59" s="30">
        <f t="shared" si="98"/>
        <v>4029.2625284062055</v>
      </c>
      <c r="X59" s="30">
        <f t="shared" si="98"/>
        <v>2120.1978553363533</v>
      </c>
      <c r="Y59" s="30">
        <f t="shared" si="98"/>
        <v>2401.1596699559495</v>
      </c>
      <c r="Z59" s="30">
        <f t="shared" si="98"/>
        <v>2652.7762319681251</v>
      </c>
      <c r="AA59" s="30">
        <f t="shared" si="98"/>
        <v>2634.4205392174695</v>
      </c>
      <c r="AB59" s="30">
        <f t="shared" si="98"/>
        <v>2301.0975746384274</v>
      </c>
      <c r="AC59" s="30">
        <f t="shared" si="98"/>
        <v>2493.8294764730767</v>
      </c>
      <c r="AD59" s="30">
        <f t="shared" si="98"/>
        <v>2385.1757846400542</v>
      </c>
      <c r="AE59" s="30">
        <f t="shared" si="98"/>
        <v>2403.3394100646137</v>
      </c>
      <c r="AF59" s="30">
        <f t="shared" si="98"/>
        <v>4476.3527440277021</v>
      </c>
      <c r="AG59" s="30">
        <f t="shared" si="98"/>
        <v>3932.9186818763092</v>
      </c>
      <c r="AH59" s="30">
        <f t="shared" si="98"/>
        <v>3699.1015940689235</v>
      </c>
      <c r="AI59" s="30">
        <f t="shared" si="98"/>
        <v>4029.2625284062055</v>
      </c>
      <c r="AJ59" s="30">
        <f t="shared" si="98"/>
        <v>2120.1978553363533</v>
      </c>
      <c r="AK59" s="30">
        <f t="shared" si="98"/>
        <v>2401.1596699559495</v>
      </c>
      <c r="AL59" s="30">
        <f t="shared" si="98"/>
        <v>2652.7762319681251</v>
      </c>
      <c r="AM59" s="30">
        <f t="shared" si="98"/>
        <v>2634.4205392174695</v>
      </c>
      <c r="AN59" s="30">
        <f t="shared" si="98"/>
        <v>2301.0975746384274</v>
      </c>
      <c r="AO59" s="30">
        <f t="shared" si="98"/>
        <v>2493.8294764730767</v>
      </c>
      <c r="AP59" s="30">
        <f t="shared" si="98"/>
        <v>2385.1757846400542</v>
      </c>
      <c r="AQ59" s="30">
        <f t="shared" si="98"/>
        <v>2403.3394100646137</v>
      </c>
      <c r="AR59" s="30">
        <f t="shared" si="98"/>
        <v>4476.3527440277021</v>
      </c>
      <c r="AS59" s="30">
        <f t="shared" si="98"/>
        <v>3932.9186818763092</v>
      </c>
      <c r="AT59" s="30">
        <f t="shared" si="98"/>
        <v>3699.1015940689235</v>
      </c>
      <c r="AU59" s="30">
        <f t="shared" si="98"/>
        <v>4029.2625284062055</v>
      </c>
      <c r="AV59" s="30">
        <f t="shared" si="98"/>
        <v>2120.1978553363533</v>
      </c>
      <c r="AW59" s="30">
        <f t="shared" si="98"/>
        <v>2401.1596699559495</v>
      </c>
      <c r="AX59" s="30">
        <f t="shared" si="98"/>
        <v>2652.7762319681251</v>
      </c>
      <c r="AY59" s="30">
        <f t="shared" si="98"/>
        <v>2634.4205392174695</v>
      </c>
      <c r="AZ59" s="30">
        <f t="shared" si="98"/>
        <v>2301.0975746384274</v>
      </c>
      <c r="BA59" s="30">
        <f t="shared" si="98"/>
        <v>2493.8294764730767</v>
      </c>
      <c r="BB59" s="30">
        <f t="shared" si="98"/>
        <v>2385.1757846400542</v>
      </c>
      <c r="BC59" s="30">
        <f t="shared" si="98"/>
        <v>2403.3394100646137</v>
      </c>
      <c r="BD59" s="30">
        <f t="shared" si="98"/>
        <v>4476.3527440277021</v>
      </c>
      <c r="BE59" s="30">
        <f t="shared" si="98"/>
        <v>3932.9186818763092</v>
      </c>
      <c r="BF59" s="30">
        <f t="shared" si="98"/>
        <v>3699.1015940689235</v>
      </c>
      <c r="BG59" s="30">
        <f t="shared" si="98"/>
        <v>4029.2625284062055</v>
      </c>
      <c r="BH59" s="30">
        <f t="shared" si="98"/>
        <v>2120.1978553363533</v>
      </c>
      <c r="BI59" s="30">
        <f t="shared" si="98"/>
        <v>2401.1596699559495</v>
      </c>
      <c r="BJ59" s="30">
        <f t="shared" si="98"/>
        <v>2652.7762319681251</v>
      </c>
      <c r="BK59" s="30">
        <f t="shared" si="98"/>
        <v>2634.4205392174695</v>
      </c>
      <c r="BL59" s="30">
        <f t="shared" si="98"/>
        <v>2301.0975746384274</v>
      </c>
      <c r="BM59" s="30">
        <f t="shared" si="98"/>
        <v>2493.8294764730767</v>
      </c>
      <c r="BN59" s="30">
        <f t="shared" si="98"/>
        <v>2385.1757846400542</v>
      </c>
      <c r="BO59" s="30">
        <f t="shared" si="98"/>
        <v>2403.3394100646137</v>
      </c>
      <c r="BP59" s="30">
        <f t="shared" ref="BP59:CH59" si="99">((BP14*0.5)+BO29-BP44)*BP75*BP$78*BP$2</f>
        <v>4476.3527440277021</v>
      </c>
      <c r="BQ59" s="30">
        <f t="shared" si="99"/>
        <v>3932.9186818763092</v>
      </c>
      <c r="BR59" s="30">
        <f t="shared" si="99"/>
        <v>3699.1015940689235</v>
      </c>
      <c r="BS59" s="30">
        <f t="shared" si="99"/>
        <v>4029.2625284062055</v>
      </c>
      <c r="BT59" s="30">
        <f t="shared" si="99"/>
        <v>2120.1978553363533</v>
      </c>
      <c r="BU59" s="30">
        <f t="shared" si="99"/>
        <v>2401.1596699559495</v>
      </c>
      <c r="BV59" s="30">
        <f t="shared" si="99"/>
        <v>2652.7762319681251</v>
      </c>
      <c r="BW59" s="30">
        <f t="shared" si="99"/>
        <v>2634.4205392174695</v>
      </c>
      <c r="BX59" s="30">
        <f t="shared" si="99"/>
        <v>2301.0975746384274</v>
      </c>
      <c r="BY59" s="30">
        <f t="shared" si="99"/>
        <v>2493.8294764730767</v>
      </c>
      <c r="BZ59" s="30">
        <f t="shared" si="99"/>
        <v>2385.1757846400542</v>
      </c>
      <c r="CA59" s="30">
        <f t="shared" si="99"/>
        <v>2403.3394100646137</v>
      </c>
      <c r="CB59" s="30">
        <f t="shared" si="99"/>
        <v>4476.3527440277021</v>
      </c>
      <c r="CC59" s="30">
        <f t="shared" si="99"/>
        <v>3932.9186818763092</v>
      </c>
      <c r="CD59" s="30">
        <f t="shared" si="99"/>
        <v>3699.1015940689235</v>
      </c>
      <c r="CE59" s="30">
        <f t="shared" si="99"/>
        <v>4029.2625284062055</v>
      </c>
      <c r="CF59" s="30">
        <f t="shared" si="99"/>
        <v>2120.1978553363533</v>
      </c>
      <c r="CG59" s="30">
        <f t="shared" si="99"/>
        <v>2401.1596699559495</v>
      </c>
      <c r="CH59" s="33">
        <f t="shared" si="99"/>
        <v>2652.7762319681251</v>
      </c>
    </row>
    <row r="60" spans="1:87" ht="15.75" customHeight="1" thickBot="1" x14ac:dyDescent="0.35">
      <c r="A60" s="554"/>
      <c r="B60" s="195" t="str">
        <f t="shared" si="74"/>
        <v>Motors(uses bus. load shape)</v>
      </c>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3"/>
      <c r="BR60" s="183"/>
      <c r="BS60" s="183"/>
      <c r="BT60" s="183"/>
      <c r="BU60" s="193"/>
      <c r="BV60" s="183"/>
      <c r="BW60" s="183"/>
      <c r="BX60" s="183"/>
      <c r="BY60" s="183"/>
      <c r="BZ60" s="183"/>
      <c r="CA60" s="183"/>
      <c r="CB60" s="183"/>
      <c r="CC60" s="183"/>
      <c r="CD60" s="183"/>
      <c r="CE60" s="183"/>
      <c r="CF60" s="183"/>
      <c r="CG60" s="183"/>
      <c r="CH60" s="185"/>
    </row>
    <row r="61" spans="1:87" ht="15.75" customHeight="1" x14ac:dyDescent="0.3">
      <c r="A61" s="554"/>
      <c r="B61" s="192" t="s">
        <v>18</v>
      </c>
      <c r="C61" s="143">
        <f>SUM(C50:C60)</f>
        <v>-817.40070878105689</v>
      </c>
      <c r="D61" s="143">
        <f t="shared" ref="D61:BO61" si="100">SUM(D50:D60)</f>
        <v>1500.5411710001185</v>
      </c>
      <c r="E61" s="143">
        <f t="shared" si="100"/>
        <v>8731.8422554663084</v>
      </c>
      <c r="F61" s="143">
        <f t="shared" si="100"/>
        <v>9959.0893365541997</v>
      </c>
      <c r="G61" s="143">
        <f t="shared" si="100"/>
        <v>18783.478305031047</v>
      </c>
      <c r="H61" s="143">
        <f t="shared" si="100"/>
        <v>133038.59590373392</v>
      </c>
      <c r="I61" s="143">
        <f t="shared" si="100"/>
        <v>251978.20457875289</v>
      </c>
      <c r="J61" s="143">
        <f t="shared" si="100"/>
        <v>310321.59936700336</v>
      </c>
      <c r="K61" s="143">
        <f t="shared" si="100"/>
        <v>185264.39188740143</v>
      </c>
      <c r="L61" s="143">
        <f t="shared" si="100"/>
        <v>40285.736844051557</v>
      </c>
      <c r="M61" s="143">
        <f t="shared" si="100"/>
        <v>65698.392095132585</v>
      </c>
      <c r="N61" s="143">
        <f t="shared" si="100"/>
        <v>133896.48408842762</v>
      </c>
      <c r="O61" s="143">
        <f t="shared" si="100"/>
        <v>153969.27127360337</v>
      </c>
      <c r="P61" s="143">
        <f t="shared" si="100"/>
        <v>128537.50673993056</v>
      </c>
      <c r="Q61" s="143">
        <f t="shared" si="100"/>
        <v>101381.93032002143</v>
      </c>
      <c r="R61" s="143">
        <f t="shared" si="100"/>
        <v>64703.055629462848</v>
      </c>
      <c r="S61" s="143">
        <f t="shared" si="100"/>
        <v>92839.005208917064</v>
      </c>
      <c r="T61" s="143">
        <f t="shared" si="100"/>
        <v>503702.01224201079</v>
      </c>
      <c r="U61" s="143">
        <f t="shared" si="100"/>
        <v>676636.72732494411</v>
      </c>
      <c r="V61" s="143">
        <f t="shared" si="100"/>
        <v>643396.39893387887</v>
      </c>
      <c r="W61" s="143">
        <f t="shared" si="100"/>
        <v>317810.43139468093</v>
      </c>
      <c r="X61" s="143">
        <f t="shared" si="100"/>
        <v>62289.863380460964</v>
      </c>
      <c r="Y61" s="143">
        <f t="shared" si="100"/>
        <v>93333.845296913598</v>
      </c>
      <c r="Z61" s="143">
        <f t="shared" si="100"/>
        <v>154930.49976293961</v>
      </c>
      <c r="AA61" s="143">
        <f t="shared" si="100"/>
        <v>153969.27127360337</v>
      </c>
      <c r="AB61" s="143">
        <f t="shared" si="100"/>
        <v>128537.50673993056</v>
      </c>
      <c r="AC61" s="143">
        <f t="shared" si="100"/>
        <v>101381.93032002143</v>
      </c>
      <c r="AD61" s="143">
        <f t="shared" si="100"/>
        <v>64703.055629462848</v>
      </c>
      <c r="AE61" s="143">
        <f t="shared" si="100"/>
        <v>92839.005208917064</v>
      </c>
      <c r="AF61" s="143">
        <f t="shared" si="100"/>
        <v>503702.01224201079</v>
      </c>
      <c r="AG61" s="143">
        <f t="shared" si="100"/>
        <v>676636.72732494411</v>
      </c>
      <c r="AH61" s="143">
        <f t="shared" si="100"/>
        <v>643396.39893387887</v>
      </c>
      <c r="AI61" s="143">
        <f t="shared" si="100"/>
        <v>317810.43139468093</v>
      </c>
      <c r="AJ61" s="143">
        <f t="shared" si="100"/>
        <v>62289.863380460964</v>
      </c>
      <c r="AK61" s="143">
        <f t="shared" si="100"/>
        <v>93333.845296913598</v>
      </c>
      <c r="AL61" s="143">
        <f t="shared" si="100"/>
        <v>154930.49976293961</v>
      </c>
      <c r="AM61" s="143">
        <f t="shared" si="100"/>
        <v>153969.27127360337</v>
      </c>
      <c r="AN61" s="143">
        <f t="shared" si="100"/>
        <v>128537.50673993056</v>
      </c>
      <c r="AO61" s="143">
        <f t="shared" si="100"/>
        <v>101381.93032002143</v>
      </c>
      <c r="AP61" s="143">
        <f t="shared" si="100"/>
        <v>64703.055629462848</v>
      </c>
      <c r="AQ61" s="143">
        <f t="shared" si="100"/>
        <v>92839.005208917064</v>
      </c>
      <c r="AR61" s="143">
        <f t="shared" si="100"/>
        <v>503702.01224201079</v>
      </c>
      <c r="AS61" s="143">
        <f t="shared" si="100"/>
        <v>676636.72732494411</v>
      </c>
      <c r="AT61" s="143">
        <f t="shared" si="100"/>
        <v>643396.39893387887</v>
      </c>
      <c r="AU61" s="143">
        <f t="shared" si="100"/>
        <v>317810.43139468093</v>
      </c>
      <c r="AV61" s="143">
        <f t="shared" si="100"/>
        <v>62289.863380460964</v>
      </c>
      <c r="AW61" s="143">
        <f t="shared" si="100"/>
        <v>93333.845296913598</v>
      </c>
      <c r="AX61" s="143">
        <f t="shared" si="100"/>
        <v>154930.49976293961</v>
      </c>
      <c r="AY61" s="143">
        <f t="shared" si="100"/>
        <v>153969.27127360337</v>
      </c>
      <c r="AZ61" s="143">
        <f t="shared" si="100"/>
        <v>128537.50673993056</v>
      </c>
      <c r="BA61" s="143">
        <f t="shared" si="100"/>
        <v>101381.93032002143</v>
      </c>
      <c r="BB61" s="143">
        <f t="shared" si="100"/>
        <v>64703.055629462848</v>
      </c>
      <c r="BC61" s="143">
        <f t="shared" si="100"/>
        <v>92839.005208917064</v>
      </c>
      <c r="BD61" s="143">
        <f t="shared" si="100"/>
        <v>503702.01224201079</v>
      </c>
      <c r="BE61" s="143">
        <f t="shared" si="100"/>
        <v>676636.72732494411</v>
      </c>
      <c r="BF61" s="143">
        <f t="shared" si="100"/>
        <v>643396.39893387887</v>
      </c>
      <c r="BG61" s="143">
        <f t="shared" si="100"/>
        <v>317810.43139468093</v>
      </c>
      <c r="BH61" s="143">
        <f t="shared" si="100"/>
        <v>62289.863380460964</v>
      </c>
      <c r="BI61" s="143">
        <f t="shared" si="100"/>
        <v>93333.845296913598</v>
      </c>
      <c r="BJ61" s="143">
        <f t="shared" si="100"/>
        <v>154930.49976293961</v>
      </c>
      <c r="BK61" s="143">
        <f t="shared" si="100"/>
        <v>153969.27127360337</v>
      </c>
      <c r="BL61" s="143">
        <f t="shared" si="100"/>
        <v>128537.50673993056</v>
      </c>
      <c r="BM61" s="143">
        <f t="shared" si="100"/>
        <v>101381.93032002143</v>
      </c>
      <c r="BN61" s="143">
        <f t="shared" si="100"/>
        <v>64703.055629462848</v>
      </c>
      <c r="BO61" s="143">
        <f t="shared" si="100"/>
        <v>92839.005208917064</v>
      </c>
      <c r="BP61" s="143">
        <f t="shared" ref="BP61:CH61" si="101">SUM(BP50:BP60)</f>
        <v>503702.01224201079</v>
      </c>
      <c r="BQ61" s="143">
        <f t="shared" si="101"/>
        <v>676636.72732494411</v>
      </c>
      <c r="BR61" s="143">
        <f t="shared" si="101"/>
        <v>643396.39893387887</v>
      </c>
      <c r="BS61" s="143">
        <f t="shared" si="101"/>
        <v>317810.43139468093</v>
      </c>
      <c r="BT61" s="143">
        <f t="shared" si="101"/>
        <v>62289.863380460964</v>
      </c>
      <c r="BU61" s="143">
        <f t="shared" si="101"/>
        <v>93333.845296913598</v>
      </c>
      <c r="BV61" s="143">
        <f t="shared" si="101"/>
        <v>154930.49976293961</v>
      </c>
      <c r="BW61" s="143">
        <f t="shared" si="101"/>
        <v>153969.27127360337</v>
      </c>
      <c r="BX61" s="143">
        <f t="shared" si="101"/>
        <v>128537.50673993056</v>
      </c>
      <c r="BY61" s="143">
        <f t="shared" si="101"/>
        <v>101381.93032002143</v>
      </c>
      <c r="BZ61" s="143">
        <f t="shared" si="101"/>
        <v>64703.055629462848</v>
      </c>
      <c r="CA61" s="143">
        <f t="shared" si="101"/>
        <v>92839.005208917064</v>
      </c>
      <c r="CB61" s="143">
        <f t="shared" si="101"/>
        <v>503702.01224201079</v>
      </c>
      <c r="CC61" s="143">
        <f t="shared" si="101"/>
        <v>676636.72732494411</v>
      </c>
      <c r="CD61" s="143">
        <f t="shared" si="101"/>
        <v>643396.39893387887</v>
      </c>
      <c r="CE61" s="143">
        <f t="shared" si="101"/>
        <v>317810.43139468093</v>
      </c>
      <c r="CF61" s="143">
        <f t="shared" si="101"/>
        <v>62289.863380460964</v>
      </c>
      <c r="CG61" s="143">
        <f t="shared" si="101"/>
        <v>93333.845296913598</v>
      </c>
      <c r="CH61" s="144">
        <f t="shared" si="101"/>
        <v>154930.49976293961</v>
      </c>
    </row>
    <row r="62" spans="1:87" ht="16.5" customHeight="1" thickBot="1" x14ac:dyDescent="0.35">
      <c r="A62" s="555"/>
      <c r="B62" s="157" t="s">
        <v>19</v>
      </c>
      <c r="C62" s="31">
        <f>C61</f>
        <v>-817.40070878105689</v>
      </c>
      <c r="D62" s="31">
        <f>C62+D61</f>
        <v>683.14046221906165</v>
      </c>
      <c r="E62" s="31">
        <f t="shared" ref="E62:BP62" si="102">D62+E61</f>
        <v>9414.9827176853705</v>
      </c>
      <c r="F62" s="31">
        <f t="shared" si="102"/>
        <v>19374.072054239572</v>
      </c>
      <c r="G62" s="31">
        <f t="shared" si="102"/>
        <v>38157.550359270623</v>
      </c>
      <c r="H62" s="31">
        <f t="shared" si="102"/>
        <v>171196.14626300454</v>
      </c>
      <c r="I62" s="31">
        <f t="shared" si="102"/>
        <v>423174.35084175743</v>
      </c>
      <c r="J62" s="31">
        <f t="shared" si="102"/>
        <v>733495.9502087608</v>
      </c>
      <c r="K62" s="31">
        <f t="shared" si="102"/>
        <v>918760.34209616226</v>
      </c>
      <c r="L62" s="31">
        <f t="shared" si="102"/>
        <v>959046.07894021377</v>
      </c>
      <c r="M62" s="31">
        <f t="shared" si="102"/>
        <v>1024744.4710353464</v>
      </c>
      <c r="N62" s="31">
        <f t="shared" si="102"/>
        <v>1158640.955123774</v>
      </c>
      <c r="O62" s="31">
        <f t="shared" si="102"/>
        <v>1312610.2263973774</v>
      </c>
      <c r="P62" s="31">
        <f t="shared" si="102"/>
        <v>1441147.7331373079</v>
      </c>
      <c r="Q62" s="31">
        <f t="shared" si="102"/>
        <v>1542529.6634573294</v>
      </c>
      <c r="R62" s="31">
        <f t="shared" si="102"/>
        <v>1607232.7190867923</v>
      </c>
      <c r="S62" s="31">
        <f t="shared" si="102"/>
        <v>1700071.7242957093</v>
      </c>
      <c r="T62" s="31">
        <f t="shared" si="102"/>
        <v>2203773.7365377201</v>
      </c>
      <c r="U62" s="31">
        <f t="shared" si="102"/>
        <v>2880410.4638626641</v>
      </c>
      <c r="V62" s="31">
        <f t="shared" si="102"/>
        <v>3523806.8627965432</v>
      </c>
      <c r="W62" s="31">
        <f t="shared" si="102"/>
        <v>3841617.294191224</v>
      </c>
      <c r="X62" s="31">
        <f t="shared" si="102"/>
        <v>3903907.157571685</v>
      </c>
      <c r="Y62" s="31">
        <f t="shared" si="102"/>
        <v>3997241.0028685988</v>
      </c>
      <c r="Z62" s="31">
        <f t="shared" si="102"/>
        <v>4152171.5026315385</v>
      </c>
      <c r="AA62" s="31">
        <f t="shared" si="102"/>
        <v>4306140.7739051422</v>
      </c>
      <c r="AB62" s="31">
        <f t="shared" si="102"/>
        <v>4434678.2806450725</v>
      </c>
      <c r="AC62" s="31">
        <f t="shared" si="102"/>
        <v>4536060.2109650942</v>
      </c>
      <c r="AD62" s="31">
        <f t="shared" si="102"/>
        <v>4600763.2665945571</v>
      </c>
      <c r="AE62" s="31">
        <f t="shared" si="102"/>
        <v>4693602.2718034741</v>
      </c>
      <c r="AF62" s="31">
        <f t="shared" si="102"/>
        <v>5197304.2840454848</v>
      </c>
      <c r="AG62" s="31">
        <f t="shared" si="102"/>
        <v>5873941.0113704288</v>
      </c>
      <c r="AH62" s="31">
        <f t="shared" si="102"/>
        <v>6517337.4103043079</v>
      </c>
      <c r="AI62" s="31">
        <f t="shared" si="102"/>
        <v>6835147.8416989893</v>
      </c>
      <c r="AJ62" s="31">
        <f t="shared" si="102"/>
        <v>6897437.7050794503</v>
      </c>
      <c r="AK62" s="31">
        <f t="shared" si="102"/>
        <v>6990771.550376364</v>
      </c>
      <c r="AL62" s="31">
        <f t="shared" si="102"/>
        <v>7145702.0501393033</v>
      </c>
      <c r="AM62" s="31">
        <f t="shared" si="102"/>
        <v>7299671.321412907</v>
      </c>
      <c r="AN62" s="31">
        <f t="shared" si="102"/>
        <v>7428208.8281528372</v>
      </c>
      <c r="AO62" s="31">
        <f t="shared" si="102"/>
        <v>7529590.7584728589</v>
      </c>
      <c r="AP62" s="31">
        <f t="shared" si="102"/>
        <v>7594293.8141023219</v>
      </c>
      <c r="AQ62" s="31">
        <f t="shared" si="102"/>
        <v>7687132.8193112388</v>
      </c>
      <c r="AR62" s="31">
        <f t="shared" si="102"/>
        <v>8190834.8315532496</v>
      </c>
      <c r="AS62" s="31">
        <f t="shared" si="102"/>
        <v>8867471.5588781945</v>
      </c>
      <c r="AT62" s="31">
        <f t="shared" si="102"/>
        <v>9510867.9578120727</v>
      </c>
      <c r="AU62" s="31">
        <f t="shared" si="102"/>
        <v>9828678.389206754</v>
      </c>
      <c r="AV62" s="31">
        <f t="shared" si="102"/>
        <v>9890968.2525872141</v>
      </c>
      <c r="AW62" s="31">
        <f t="shared" si="102"/>
        <v>9984302.0978841279</v>
      </c>
      <c r="AX62" s="31">
        <f t="shared" si="102"/>
        <v>10139232.597647067</v>
      </c>
      <c r="AY62" s="31">
        <f t="shared" si="102"/>
        <v>10293201.868920671</v>
      </c>
      <c r="AZ62" s="31">
        <f t="shared" si="102"/>
        <v>10421739.375660602</v>
      </c>
      <c r="BA62" s="31">
        <f t="shared" si="102"/>
        <v>10523121.305980623</v>
      </c>
      <c r="BB62" s="31">
        <f t="shared" si="102"/>
        <v>10587824.361610085</v>
      </c>
      <c r="BC62" s="31">
        <f t="shared" si="102"/>
        <v>10680663.366819002</v>
      </c>
      <c r="BD62" s="31">
        <f t="shared" si="102"/>
        <v>11184365.379061013</v>
      </c>
      <c r="BE62" s="31">
        <f t="shared" si="102"/>
        <v>11861002.106385957</v>
      </c>
      <c r="BF62" s="31">
        <f t="shared" si="102"/>
        <v>12504398.505319836</v>
      </c>
      <c r="BG62" s="31">
        <f t="shared" si="102"/>
        <v>12822208.936714517</v>
      </c>
      <c r="BH62" s="31">
        <f t="shared" si="102"/>
        <v>12884498.800094977</v>
      </c>
      <c r="BI62" s="31">
        <f t="shared" si="102"/>
        <v>12977832.645391891</v>
      </c>
      <c r="BJ62" s="31">
        <f t="shared" si="102"/>
        <v>13132763.14515483</v>
      </c>
      <c r="BK62" s="31">
        <f t="shared" si="102"/>
        <v>13286732.416428434</v>
      </c>
      <c r="BL62" s="31">
        <f t="shared" si="102"/>
        <v>13415269.923168365</v>
      </c>
      <c r="BM62" s="31">
        <f t="shared" si="102"/>
        <v>13516651.853488386</v>
      </c>
      <c r="BN62" s="31">
        <f t="shared" si="102"/>
        <v>13581354.909117848</v>
      </c>
      <c r="BO62" s="31">
        <f t="shared" si="102"/>
        <v>13674193.914326765</v>
      </c>
      <c r="BP62" s="31">
        <f t="shared" si="102"/>
        <v>14177895.926568776</v>
      </c>
      <c r="BQ62" s="31">
        <f t="shared" ref="BQ62:CH62" si="103">BP62+BQ61</f>
        <v>14854532.65389372</v>
      </c>
      <c r="BR62" s="31">
        <f t="shared" si="103"/>
        <v>15497929.052827599</v>
      </c>
      <c r="BS62" s="31">
        <f t="shared" si="103"/>
        <v>15815739.48422228</v>
      </c>
      <c r="BT62" s="31">
        <f t="shared" si="103"/>
        <v>15878029.34760274</v>
      </c>
      <c r="BU62" s="31">
        <f t="shared" si="103"/>
        <v>15971363.192899654</v>
      </c>
      <c r="BV62" s="31">
        <f t="shared" si="103"/>
        <v>16126293.692662593</v>
      </c>
      <c r="BW62" s="31">
        <f t="shared" si="103"/>
        <v>16280262.963936197</v>
      </c>
      <c r="BX62" s="31">
        <f t="shared" si="103"/>
        <v>16408800.470676128</v>
      </c>
      <c r="BY62" s="31">
        <f t="shared" si="103"/>
        <v>16510182.400996149</v>
      </c>
      <c r="BZ62" s="31">
        <f t="shared" si="103"/>
        <v>16574885.456625611</v>
      </c>
      <c r="CA62" s="31">
        <f t="shared" si="103"/>
        <v>16667724.461834528</v>
      </c>
      <c r="CB62" s="31">
        <f t="shared" si="103"/>
        <v>17171426.474076539</v>
      </c>
      <c r="CC62" s="31">
        <f t="shared" si="103"/>
        <v>17848063.201401483</v>
      </c>
      <c r="CD62" s="31">
        <f t="shared" si="103"/>
        <v>18491459.600335363</v>
      </c>
      <c r="CE62" s="31">
        <f t="shared" si="103"/>
        <v>18809270.031730045</v>
      </c>
      <c r="CF62" s="31">
        <f t="shared" si="103"/>
        <v>18871559.895110507</v>
      </c>
      <c r="CG62" s="31">
        <f t="shared" si="103"/>
        <v>18964893.740407418</v>
      </c>
      <c r="CH62" s="34">
        <f t="shared" si="103"/>
        <v>19119824.24017036</v>
      </c>
    </row>
    <row r="63" spans="1:87" x14ac:dyDescent="0.3">
      <c r="A63" s="297"/>
      <c r="B63" s="145"/>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row>
    <row r="64" spans="1:87" ht="15" thickBot="1" x14ac:dyDescent="0.35">
      <c r="A64" s="146"/>
      <c r="B64" s="146"/>
      <c r="C64" s="146"/>
      <c r="D64" s="146"/>
      <c r="E64" s="146"/>
      <c r="F64" s="146"/>
      <c r="G64" s="146"/>
      <c r="H64" s="14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6"/>
      <c r="CB64" s="186"/>
      <c r="CC64" s="186"/>
      <c r="CD64" s="186"/>
      <c r="CE64" s="186"/>
      <c r="CF64" s="186"/>
      <c r="CG64" s="186"/>
      <c r="CH64" s="186"/>
      <c r="CI64" s="227"/>
    </row>
    <row r="65" spans="1:88" ht="16.2" thickBot="1" x14ac:dyDescent="0.35">
      <c r="A65" s="556" t="s">
        <v>12</v>
      </c>
      <c r="B65" s="191" t="s">
        <v>165</v>
      </c>
      <c r="C65" s="174">
        <f>C$4</f>
        <v>44927</v>
      </c>
      <c r="D65" s="174">
        <f t="shared" ref="D65:BO65" si="104">D$4</f>
        <v>44958</v>
      </c>
      <c r="E65" s="174">
        <f t="shared" si="104"/>
        <v>44986</v>
      </c>
      <c r="F65" s="174">
        <f t="shared" si="104"/>
        <v>45017</v>
      </c>
      <c r="G65" s="174">
        <f t="shared" si="104"/>
        <v>45047</v>
      </c>
      <c r="H65" s="174">
        <f t="shared" si="104"/>
        <v>45078</v>
      </c>
      <c r="I65" s="174">
        <f t="shared" si="104"/>
        <v>45108</v>
      </c>
      <c r="J65" s="174">
        <f t="shared" si="104"/>
        <v>45139</v>
      </c>
      <c r="K65" s="174">
        <f t="shared" si="104"/>
        <v>45170</v>
      </c>
      <c r="L65" s="174">
        <f t="shared" si="104"/>
        <v>45200</v>
      </c>
      <c r="M65" s="174">
        <f t="shared" si="104"/>
        <v>45231</v>
      </c>
      <c r="N65" s="174">
        <f t="shared" si="104"/>
        <v>45261</v>
      </c>
      <c r="O65" s="174">
        <f t="shared" si="104"/>
        <v>45292</v>
      </c>
      <c r="P65" s="174">
        <f t="shared" si="104"/>
        <v>45323</v>
      </c>
      <c r="Q65" s="174">
        <f t="shared" si="104"/>
        <v>45352</v>
      </c>
      <c r="R65" s="174">
        <f t="shared" si="104"/>
        <v>45383</v>
      </c>
      <c r="S65" s="174">
        <f t="shared" si="104"/>
        <v>45413</v>
      </c>
      <c r="T65" s="174">
        <f t="shared" si="104"/>
        <v>45444</v>
      </c>
      <c r="U65" s="174">
        <f t="shared" si="104"/>
        <v>45474</v>
      </c>
      <c r="V65" s="174">
        <f t="shared" si="104"/>
        <v>45505</v>
      </c>
      <c r="W65" s="174">
        <f t="shared" si="104"/>
        <v>45536</v>
      </c>
      <c r="X65" s="174">
        <f t="shared" si="104"/>
        <v>45566</v>
      </c>
      <c r="Y65" s="174">
        <f t="shared" si="104"/>
        <v>45597</v>
      </c>
      <c r="Z65" s="174">
        <f t="shared" si="104"/>
        <v>45627</v>
      </c>
      <c r="AA65" s="174">
        <f t="shared" si="104"/>
        <v>45658</v>
      </c>
      <c r="AB65" s="174">
        <f t="shared" si="104"/>
        <v>45689</v>
      </c>
      <c r="AC65" s="174">
        <f t="shared" si="104"/>
        <v>45717</v>
      </c>
      <c r="AD65" s="174">
        <f t="shared" si="104"/>
        <v>45748</v>
      </c>
      <c r="AE65" s="174">
        <f t="shared" si="104"/>
        <v>45778</v>
      </c>
      <c r="AF65" s="174">
        <f t="shared" si="104"/>
        <v>45809</v>
      </c>
      <c r="AG65" s="174">
        <f t="shared" si="104"/>
        <v>45839</v>
      </c>
      <c r="AH65" s="174">
        <f t="shared" si="104"/>
        <v>45870</v>
      </c>
      <c r="AI65" s="174">
        <f t="shared" si="104"/>
        <v>45901</v>
      </c>
      <c r="AJ65" s="174">
        <f t="shared" si="104"/>
        <v>45931</v>
      </c>
      <c r="AK65" s="174">
        <f t="shared" si="104"/>
        <v>45962</v>
      </c>
      <c r="AL65" s="174">
        <f t="shared" si="104"/>
        <v>45992</v>
      </c>
      <c r="AM65" s="174">
        <f t="shared" si="104"/>
        <v>46023</v>
      </c>
      <c r="AN65" s="174">
        <f t="shared" si="104"/>
        <v>46054</v>
      </c>
      <c r="AO65" s="174">
        <f t="shared" si="104"/>
        <v>46082</v>
      </c>
      <c r="AP65" s="174">
        <f t="shared" si="104"/>
        <v>46113</v>
      </c>
      <c r="AQ65" s="174">
        <f t="shared" si="104"/>
        <v>46143</v>
      </c>
      <c r="AR65" s="174">
        <f t="shared" si="104"/>
        <v>46174</v>
      </c>
      <c r="AS65" s="174">
        <f t="shared" si="104"/>
        <v>46204</v>
      </c>
      <c r="AT65" s="174">
        <f t="shared" si="104"/>
        <v>46235</v>
      </c>
      <c r="AU65" s="174">
        <f t="shared" si="104"/>
        <v>46266</v>
      </c>
      <c r="AV65" s="174">
        <f t="shared" si="104"/>
        <v>46296</v>
      </c>
      <c r="AW65" s="174">
        <f t="shared" si="104"/>
        <v>46327</v>
      </c>
      <c r="AX65" s="174">
        <f t="shared" si="104"/>
        <v>46357</v>
      </c>
      <c r="AY65" s="174">
        <f t="shared" si="104"/>
        <v>46388</v>
      </c>
      <c r="AZ65" s="174">
        <f t="shared" si="104"/>
        <v>46419</v>
      </c>
      <c r="BA65" s="174">
        <f t="shared" si="104"/>
        <v>46447</v>
      </c>
      <c r="BB65" s="174">
        <f t="shared" si="104"/>
        <v>46478</v>
      </c>
      <c r="BC65" s="174">
        <f t="shared" si="104"/>
        <v>46508</v>
      </c>
      <c r="BD65" s="174">
        <f t="shared" si="104"/>
        <v>46539</v>
      </c>
      <c r="BE65" s="174">
        <f t="shared" si="104"/>
        <v>46569</v>
      </c>
      <c r="BF65" s="174">
        <f t="shared" si="104"/>
        <v>46600</v>
      </c>
      <c r="BG65" s="174">
        <f t="shared" si="104"/>
        <v>46631</v>
      </c>
      <c r="BH65" s="174">
        <f t="shared" si="104"/>
        <v>46661</v>
      </c>
      <c r="BI65" s="174">
        <f t="shared" si="104"/>
        <v>46692</v>
      </c>
      <c r="BJ65" s="174">
        <f t="shared" si="104"/>
        <v>46722</v>
      </c>
      <c r="BK65" s="174">
        <f t="shared" si="104"/>
        <v>46753</v>
      </c>
      <c r="BL65" s="174">
        <f t="shared" si="104"/>
        <v>46784</v>
      </c>
      <c r="BM65" s="174">
        <f t="shared" si="104"/>
        <v>46813</v>
      </c>
      <c r="BN65" s="174">
        <f t="shared" si="104"/>
        <v>46844</v>
      </c>
      <c r="BO65" s="174">
        <f t="shared" si="104"/>
        <v>46874</v>
      </c>
      <c r="BP65" s="174">
        <f t="shared" ref="BP65:CH65" si="105">BP$4</f>
        <v>46905</v>
      </c>
      <c r="BQ65" s="174">
        <f t="shared" si="105"/>
        <v>46935</v>
      </c>
      <c r="BR65" s="174">
        <f t="shared" si="105"/>
        <v>46966</v>
      </c>
      <c r="BS65" s="174">
        <f t="shared" si="105"/>
        <v>46997</v>
      </c>
      <c r="BT65" s="174">
        <f t="shared" si="105"/>
        <v>47027</v>
      </c>
      <c r="BU65" s="174">
        <f t="shared" si="105"/>
        <v>47058</v>
      </c>
      <c r="BV65" s="174">
        <f t="shared" si="105"/>
        <v>47088</v>
      </c>
      <c r="BW65" s="174">
        <f t="shared" si="105"/>
        <v>47119</v>
      </c>
      <c r="BX65" s="174">
        <f t="shared" si="105"/>
        <v>47150</v>
      </c>
      <c r="BY65" s="174">
        <f t="shared" si="105"/>
        <v>47178</v>
      </c>
      <c r="BZ65" s="174">
        <f t="shared" si="105"/>
        <v>47209</v>
      </c>
      <c r="CA65" s="174">
        <f t="shared" si="105"/>
        <v>47239</v>
      </c>
      <c r="CB65" s="174">
        <f t="shared" si="105"/>
        <v>47270</v>
      </c>
      <c r="CC65" s="174">
        <f t="shared" si="105"/>
        <v>47300</v>
      </c>
      <c r="CD65" s="174">
        <f t="shared" si="105"/>
        <v>47331</v>
      </c>
      <c r="CE65" s="174">
        <f t="shared" si="105"/>
        <v>47362</v>
      </c>
      <c r="CF65" s="174">
        <f t="shared" si="105"/>
        <v>47392</v>
      </c>
      <c r="CG65" s="174">
        <f t="shared" si="105"/>
        <v>47423</v>
      </c>
      <c r="CH65" s="175">
        <f t="shared" si="105"/>
        <v>47453</v>
      </c>
      <c r="CJ65" s="229" t="s">
        <v>184</v>
      </c>
    </row>
    <row r="66" spans="1:88" ht="15" customHeight="1" x14ac:dyDescent="0.3">
      <c r="A66" s="557"/>
      <c r="B66" s="151" t="s">
        <v>0</v>
      </c>
      <c r="C66" s="152">
        <v>0.11129699999999999</v>
      </c>
      <c r="D66" s="152">
        <v>9.3076999999999993E-2</v>
      </c>
      <c r="E66" s="152">
        <v>7.0041999999999993E-2</v>
      </c>
      <c r="F66" s="152">
        <v>3.7116000000000003E-2</v>
      </c>
      <c r="G66" s="152">
        <v>4.0888000000000001E-2</v>
      </c>
      <c r="H66" s="152">
        <v>0.103973</v>
      </c>
      <c r="I66" s="152">
        <v>0.1401</v>
      </c>
      <c r="J66" s="152">
        <v>0.13320699999999999</v>
      </c>
      <c r="K66" s="152">
        <v>6.6758999999999999E-2</v>
      </c>
      <c r="L66" s="152">
        <v>3.7011000000000002E-2</v>
      </c>
      <c r="M66" s="152">
        <v>5.9593E-2</v>
      </c>
      <c r="N66" s="152">
        <v>0.106937</v>
      </c>
      <c r="O66" s="152">
        <f>C66</f>
        <v>0.11129699999999999</v>
      </c>
      <c r="P66" s="152">
        <f t="shared" ref="P66:P75" si="106">D66</f>
        <v>9.3076999999999993E-2</v>
      </c>
      <c r="Q66" s="152">
        <f t="shared" ref="Q66:Q75" si="107">E66</f>
        <v>7.0041999999999993E-2</v>
      </c>
      <c r="R66" s="152">
        <f t="shared" ref="R66:R75" si="108">F66</f>
        <v>3.7116000000000003E-2</v>
      </c>
      <c r="S66" s="152">
        <f t="shared" ref="S66:S75" si="109">G66</f>
        <v>4.0888000000000001E-2</v>
      </c>
      <c r="T66" s="152">
        <f t="shared" ref="T66:T75" si="110">H66</f>
        <v>0.103973</v>
      </c>
      <c r="U66" s="152">
        <f t="shared" ref="U66:U75" si="111">I66</f>
        <v>0.1401</v>
      </c>
      <c r="V66" s="152">
        <f t="shared" ref="V66:V75" si="112">J66</f>
        <v>0.13320699999999999</v>
      </c>
      <c r="W66" s="152">
        <f t="shared" ref="W66:W75" si="113">K66</f>
        <v>6.6758999999999999E-2</v>
      </c>
      <c r="X66" s="152">
        <f t="shared" ref="X66:X75" si="114">L66</f>
        <v>3.7011000000000002E-2</v>
      </c>
      <c r="Y66" s="152">
        <f t="shared" ref="Y66:Y75" si="115">M66</f>
        <v>5.9593E-2</v>
      </c>
      <c r="Z66" s="152">
        <f t="shared" ref="Z66:Z75" si="116">N66</f>
        <v>0.106937</v>
      </c>
      <c r="AA66" s="152">
        <f t="shared" ref="AA66:AA75" si="117">O66</f>
        <v>0.11129699999999999</v>
      </c>
      <c r="AB66" s="152">
        <f t="shared" ref="AB66:AB75" si="118">P66</f>
        <v>9.3076999999999993E-2</v>
      </c>
      <c r="AC66" s="152">
        <f t="shared" ref="AC66:AC75" si="119">Q66</f>
        <v>7.0041999999999993E-2</v>
      </c>
      <c r="AD66" s="152">
        <f t="shared" ref="AD66:AD75" si="120">R66</f>
        <v>3.7116000000000003E-2</v>
      </c>
      <c r="AE66" s="152">
        <f t="shared" ref="AE66:AE75" si="121">S66</f>
        <v>4.0888000000000001E-2</v>
      </c>
      <c r="AF66" s="152">
        <f t="shared" ref="AF66:AF75" si="122">T66</f>
        <v>0.103973</v>
      </c>
      <c r="AG66" s="152">
        <f t="shared" ref="AG66:AG75" si="123">U66</f>
        <v>0.1401</v>
      </c>
      <c r="AH66" s="152">
        <f t="shared" ref="AH66:AH75" si="124">V66</f>
        <v>0.13320699999999999</v>
      </c>
      <c r="AI66" s="152">
        <f t="shared" ref="AI66:AI75" si="125">W66</f>
        <v>6.6758999999999999E-2</v>
      </c>
      <c r="AJ66" s="152">
        <f t="shared" ref="AJ66:AJ75" si="126">X66</f>
        <v>3.7011000000000002E-2</v>
      </c>
      <c r="AK66" s="152">
        <f t="shared" ref="AK66:AK75" si="127">Y66</f>
        <v>5.9593E-2</v>
      </c>
      <c r="AL66" s="152">
        <f t="shared" ref="AL66:AL75" si="128">Z66</f>
        <v>0.106937</v>
      </c>
      <c r="AM66" s="152">
        <f t="shared" ref="AM66:AM75" si="129">AA66</f>
        <v>0.11129699999999999</v>
      </c>
      <c r="AN66" s="152">
        <f t="shared" ref="AN66:AN75" si="130">AB66</f>
        <v>9.3076999999999993E-2</v>
      </c>
      <c r="AO66" s="152">
        <f t="shared" ref="AO66:AO75" si="131">AC66</f>
        <v>7.0041999999999993E-2</v>
      </c>
      <c r="AP66" s="152">
        <f t="shared" ref="AP66:AP75" si="132">AD66</f>
        <v>3.7116000000000003E-2</v>
      </c>
      <c r="AQ66" s="152">
        <f t="shared" ref="AQ66:AQ75" si="133">AE66</f>
        <v>4.0888000000000001E-2</v>
      </c>
      <c r="AR66" s="152">
        <f t="shared" ref="AR66:AR75" si="134">AF66</f>
        <v>0.103973</v>
      </c>
      <c r="AS66" s="152">
        <f t="shared" ref="AS66:AS75" si="135">AG66</f>
        <v>0.1401</v>
      </c>
      <c r="AT66" s="152">
        <f t="shared" ref="AT66:AT75" si="136">AH66</f>
        <v>0.13320699999999999</v>
      </c>
      <c r="AU66" s="152">
        <f t="shared" ref="AU66:AU75" si="137">AI66</f>
        <v>6.6758999999999999E-2</v>
      </c>
      <c r="AV66" s="152">
        <f t="shared" ref="AV66:AV75" si="138">AJ66</f>
        <v>3.7011000000000002E-2</v>
      </c>
      <c r="AW66" s="152">
        <f t="shared" ref="AW66:AW75" si="139">AK66</f>
        <v>5.9593E-2</v>
      </c>
      <c r="AX66" s="152">
        <f t="shared" ref="AX66:AX75" si="140">AL66</f>
        <v>0.106937</v>
      </c>
      <c r="AY66" s="152">
        <f t="shared" ref="AY66:AY75" si="141">AM66</f>
        <v>0.11129699999999999</v>
      </c>
      <c r="AZ66" s="152">
        <f t="shared" ref="AZ66:AZ75" si="142">AN66</f>
        <v>9.3076999999999993E-2</v>
      </c>
      <c r="BA66" s="152">
        <f t="shared" ref="BA66:BA75" si="143">AO66</f>
        <v>7.0041999999999993E-2</v>
      </c>
      <c r="BB66" s="152">
        <f t="shared" ref="BB66:BB75" si="144">AP66</f>
        <v>3.7116000000000003E-2</v>
      </c>
      <c r="BC66" s="152">
        <f t="shared" ref="BC66:BC75" si="145">AQ66</f>
        <v>4.0888000000000001E-2</v>
      </c>
      <c r="BD66" s="152">
        <f t="shared" ref="BD66:BD75" si="146">AR66</f>
        <v>0.103973</v>
      </c>
      <c r="BE66" s="152">
        <f t="shared" ref="BE66:BE75" si="147">AS66</f>
        <v>0.1401</v>
      </c>
      <c r="BF66" s="152">
        <f t="shared" ref="BF66:BF75" si="148">AT66</f>
        <v>0.13320699999999999</v>
      </c>
      <c r="BG66" s="152">
        <f t="shared" ref="BG66:BG75" si="149">AU66</f>
        <v>6.6758999999999999E-2</v>
      </c>
      <c r="BH66" s="152">
        <f t="shared" ref="BH66:BH75" si="150">AV66</f>
        <v>3.7011000000000002E-2</v>
      </c>
      <c r="BI66" s="152">
        <f t="shared" ref="BI66:BI75" si="151">AW66</f>
        <v>5.9593E-2</v>
      </c>
      <c r="BJ66" s="152">
        <f t="shared" ref="BJ66:BJ75" si="152">AX66</f>
        <v>0.106937</v>
      </c>
      <c r="BK66" s="152">
        <f t="shared" ref="BK66:BK75" si="153">AY66</f>
        <v>0.11129699999999999</v>
      </c>
      <c r="BL66" s="152">
        <f t="shared" ref="BL66:BL75" si="154">AZ66</f>
        <v>9.3076999999999993E-2</v>
      </c>
      <c r="BM66" s="152">
        <f t="shared" ref="BM66:BM75" si="155">BA66</f>
        <v>7.0041999999999993E-2</v>
      </c>
      <c r="BN66" s="152">
        <f t="shared" ref="BN66:BN75" si="156">BB66</f>
        <v>3.7116000000000003E-2</v>
      </c>
      <c r="BO66" s="152">
        <f t="shared" ref="BO66:BO75" si="157">BC66</f>
        <v>4.0888000000000001E-2</v>
      </c>
      <c r="BP66" s="152">
        <f t="shared" ref="BP66:BP75" si="158">BD66</f>
        <v>0.103973</v>
      </c>
      <c r="BQ66" s="152">
        <f t="shared" ref="BQ66:BQ75" si="159">BE66</f>
        <v>0.1401</v>
      </c>
      <c r="BR66" s="152">
        <f t="shared" ref="BR66:BR75" si="160">BF66</f>
        <v>0.13320699999999999</v>
      </c>
      <c r="BS66" s="152">
        <f t="shared" ref="BS66:BS75" si="161">BG66</f>
        <v>6.6758999999999999E-2</v>
      </c>
      <c r="BT66" s="152">
        <f t="shared" ref="BT66:BT75" si="162">BH66</f>
        <v>3.7011000000000002E-2</v>
      </c>
      <c r="BU66" s="152">
        <f t="shared" ref="BU66:BU75" si="163">BI66</f>
        <v>5.9593E-2</v>
      </c>
      <c r="BV66" s="152">
        <f t="shared" ref="BV66:BV75" si="164">BJ66</f>
        <v>0.106937</v>
      </c>
      <c r="BW66" s="152">
        <f t="shared" ref="BW66:BW75" si="165">BK66</f>
        <v>0.11129699999999999</v>
      </c>
      <c r="BX66" s="152">
        <f t="shared" ref="BX66:BX75" si="166">BL66</f>
        <v>9.3076999999999993E-2</v>
      </c>
      <c r="BY66" s="152">
        <f t="shared" ref="BY66:BY75" si="167">BM66</f>
        <v>7.0041999999999993E-2</v>
      </c>
      <c r="BZ66" s="152">
        <f t="shared" ref="BZ66:BZ75" si="168">BN66</f>
        <v>3.7116000000000003E-2</v>
      </c>
      <c r="CA66" s="152">
        <f t="shared" ref="CA66:CA75" si="169">BO66</f>
        <v>4.0888000000000001E-2</v>
      </c>
      <c r="CB66" s="152">
        <f t="shared" ref="CB66:CB75" si="170">BP66</f>
        <v>0.103973</v>
      </c>
      <c r="CC66" s="152">
        <f t="shared" ref="CC66:CC75" si="171">BQ66</f>
        <v>0.1401</v>
      </c>
      <c r="CD66" s="152">
        <f t="shared" ref="CD66:CD75" si="172">BR66</f>
        <v>0.13320699999999999</v>
      </c>
      <c r="CE66" s="152">
        <f t="shared" ref="CE66:CE75" si="173">BS66</f>
        <v>6.6758999999999999E-2</v>
      </c>
      <c r="CF66" s="152">
        <f t="shared" ref="CF66:CF75" si="174">BT66</f>
        <v>3.7011000000000002E-2</v>
      </c>
      <c r="CG66" s="152">
        <f t="shared" ref="CG66:CG75" si="175">BU66</f>
        <v>5.9593E-2</v>
      </c>
      <c r="CH66" s="153">
        <f t="shared" ref="CH66:CH75" si="176">BV66</f>
        <v>0.106937</v>
      </c>
      <c r="CJ66" s="245">
        <f>SUM(C66:N66)</f>
        <v>1</v>
      </c>
    </row>
    <row r="67" spans="1:88" x14ac:dyDescent="0.3">
      <c r="A67" s="557"/>
      <c r="B67" s="44" t="s">
        <v>1</v>
      </c>
      <c r="C67" s="21">
        <v>1.1999999999999999E-3</v>
      </c>
      <c r="D67" s="21">
        <v>1.1000000000000001E-3</v>
      </c>
      <c r="E67" s="21">
        <v>3.13E-3</v>
      </c>
      <c r="F67" s="21">
        <v>1.5047E-2</v>
      </c>
      <c r="G67" s="21">
        <v>6.5409999999999996E-2</v>
      </c>
      <c r="H67" s="21">
        <v>0.21082300000000001</v>
      </c>
      <c r="I67" s="21">
        <v>0.28477999999999998</v>
      </c>
      <c r="J67" s="21">
        <v>0.27076600000000001</v>
      </c>
      <c r="K67" s="21">
        <v>0.126605</v>
      </c>
      <c r="L67" s="21">
        <v>1.8471999999999999E-2</v>
      </c>
      <c r="M67" s="21">
        <v>1.444E-3</v>
      </c>
      <c r="N67" s="21">
        <v>1.222E-3</v>
      </c>
      <c r="O67" s="21">
        <f t="shared" ref="O67:O75" si="177">C67</f>
        <v>1.1999999999999999E-3</v>
      </c>
      <c r="P67" s="21">
        <f t="shared" si="106"/>
        <v>1.1000000000000001E-3</v>
      </c>
      <c r="Q67" s="21">
        <f t="shared" si="107"/>
        <v>3.13E-3</v>
      </c>
      <c r="R67" s="21">
        <f t="shared" si="108"/>
        <v>1.5047E-2</v>
      </c>
      <c r="S67" s="21">
        <f t="shared" si="109"/>
        <v>6.5409999999999996E-2</v>
      </c>
      <c r="T67" s="21">
        <f t="shared" si="110"/>
        <v>0.21082300000000001</v>
      </c>
      <c r="U67" s="21">
        <f t="shared" si="111"/>
        <v>0.28477999999999998</v>
      </c>
      <c r="V67" s="21">
        <f t="shared" si="112"/>
        <v>0.27076600000000001</v>
      </c>
      <c r="W67" s="21">
        <f t="shared" si="113"/>
        <v>0.126605</v>
      </c>
      <c r="X67" s="21">
        <f t="shared" si="114"/>
        <v>1.8471999999999999E-2</v>
      </c>
      <c r="Y67" s="21">
        <f t="shared" si="115"/>
        <v>1.444E-3</v>
      </c>
      <c r="Z67" s="21">
        <f t="shared" si="116"/>
        <v>1.222E-3</v>
      </c>
      <c r="AA67" s="21">
        <f t="shared" si="117"/>
        <v>1.1999999999999999E-3</v>
      </c>
      <c r="AB67" s="21">
        <f t="shared" si="118"/>
        <v>1.1000000000000001E-3</v>
      </c>
      <c r="AC67" s="21">
        <f t="shared" si="119"/>
        <v>3.13E-3</v>
      </c>
      <c r="AD67" s="21">
        <f t="shared" si="120"/>
        <v>1.5047E-2</v>
      </c>
      <c r="AE67" s="21">
        <f t="shared" si="121"/>
        <v>6.5409999999999996E-2</v>
      </c>
      <c r="AF67" s="21">
        <f t="shared" si="122"/>
        <v>0.21082300000000001</v>
      </c>
      <c r="AG67" s="21">
        <f t="shared" si="123"/>
        <v>0.28477999999999998</v>
      </c>
      <c r="AH67" s="21">
        <f t="shared" si="124"/>
        <v>0.27076600000000001</v>
      </c>
      <c r="AI67" s="21">
        <f t="shared" si="125"/>
        <v>0.126605</v>
      </c>
      <c r="AJ67" s="21">
        <f t="shared" si="126"/>
        <v>1.8471999999999999E-2</v>
      </c>
      <c r="AK67" s="21">
        <f t="shared" si="127"/>
        <v>1.444E-3</v>
      </c>
      <c r="AL67" s="21">
        <f t="shared" si="128"/>
        <v>1.222E-3</v>
      </c>
      <c r="AM67" s="21">
        <f t="shared" si="129"/>
        <v>1.1999999999999999E-3</v>
      </c>
      <c r="AN67" s="21">
        <f t="shared" si="130"/>
        <v>1.1000000000000001E-3</v>
      </c>
      <c r="AO67" s="21">
        <f t="shared" si="131"/>
        <v>3.13E-3</v>
      </c>
      <c r="AP67" s="21">
        <f t="shared" si="132"/>
        <v>1.5047E-2</v>
      </c>
      <c r="AQ67" s="21">
        <f t="shared" si="133"/>
        <v>6.5409999999999996E-2</v>
      </c>
      <c r="AR67" s="21">
        <f t="shared" si="134"/>
        <v>0.21082300000000001</v>
      </c>
      <c r="AS67" s="21">
        <f t="shared" si="135"/>
        <v>0.28477999999999998</v>
      </c>
      <c r="AT67" s="21">
        <f t="shared" si="136"/>
        <v>0.27076600000000001</v>
      </c>
      <c r="AU67" s="21">
        <f t="shared" si="137"/>
        <v>0.126605</v>
      </c>
      <c r="AV67" s="21">
        <f t="shared" si="138"/>
        <v>1.8471999999999999E-2</v>
      </c>
      <c r="AW67" s="21">
        <f t="shared" si="139"/>
        <v>1.444E-3</v>
      </c>
      <c r="AX67" s="21">
        <f t="shared" si="140"/>
        <v>1.222E-3</v>
      </c>
      <c r="AY67" s="21">
        <f t="shared" si="141"/>
        <v>1.1999999999999999E-3</v>
      </c>
      <c r="AZ67" s="21">
        <f t="shared" si="142"/>
        <v>1.1000000000000001E-3</v>
      </c>
      <c r="BA67" s="21">
        <f t="shared" si="143"/>
        <v>3.13E-3</v>
      </c>
      <c r="BB67" s="21">
        <f t="shared" si="144"/>
        <v>1.5047E-2</v>
      </c>
      <c r="BC67" s="21">
        <f t="shared" si="145"/>
        <v>6.5409999999999996E-2</v>
      </c>
      <c r="BD67" s="21">
        <f t="shared" si="146"/>
        <v>0.21082300000000001</v>
      </c>
      <c r="BE67" s="21">
        <f t="shared" si="147"/>
        <v>0.28477999999999998</v>
      </c>
      <c r="BF67" s="21">
        <f t="shared" si="148"/>
        <v>0.27076600000000001</v>
      </c>
      <c r="BG67" s="21">
        <f t="shared" si="149"/>
        <v>0.126605</v>
      </c>
      <c r="BH67" s="21">
        <f t="shared" si="150"/>
        <v>1.8471999999999999E-2</v>
      </c>
      <c r="BI67" s="21">
        <f t="shared" si="151"/>
        <v>1.444E-3</v>
      </c>
      <c r="BJ67" s="21">
        <f t="shared" si="152"/>
        <v>1.222E-3</v>
      </c>
      <c r="BK67" s="21">
        <f t="shared" si="153"/>
        <v>1.1999999999999999E-3</v>
      </c>
      <c r="BL67" s="21">
        <f t="shared" si="154"/>
        <v>1.1000000000000001E-3</v>
      </c>
      <c r="BM67" s="21">
        <f t="shared" si="155"/>
        <v>3.13E-3</v>
      </c>
      <c r="BN67" s="21">
        <f t="shared" si="156"/>
        <v>1.5047E-2</v>
      </c>
      <c r="BO67" s="21">
        <f t="shared" si="157"/>
        <v>6.5409999999999996E-2</v>
      </c>
      <c r="BP67" s="21">
        <f t="shared" si="158"/>
        <v>0.21082300000000001</v>
      </c>
      <c r="BQ67" s="21">
        <f t="shared" si="159"/>
        <v>0.28477999999999998</v>
      </c>
      <c r="BR67" s="21">
        <f t="shared" si="160"/>
        <v>0.27076600000000001</v>
      </c>
      <c r="BS67" s="21">
        <f t="shared" si="161"/>
        <v>0.126605</v>
      </c>
      <c r="BT67" s="21">
        <f t="shared" si="162"/>
        <v>1.8471999999999999E-2</v>
      </c>
      <c r="BU67" s="21">
        <f t="shared" si="163"/>
        <v>1.444E-3</v>
      </c>
      <c r="BV67" s="21">
        <f t="shared" si="164"/>
        <v>1.222E-3</v>
      </c>
      <c r="BW67" s="21">
        <f t="shared" si="165"/>
        <v>1.1999999999999999E-3</v>
      </c>
      <c r="BX67" s="21">
        <f t="shared" si="166"/>
        <v>1.1000000000000001E-3</v>
      </c>
      <c r="BY67" s="21">
        <f t="shared" si="167"/>
        <v>3.13E-3</v>
      </c>
      <c r="BZ67" s="21">
        <f t="shared" si="168"/>
        <v>1.5047E-2</v>
      </c>
      <c r="CA67" s="21">
        <f t="shared" si="169"/>
        <v>6.5409999999999996E-2</v>
      </c>
      <c r="CB67" s="21">
        <f t="shared" si="170"/>
        <v>0.21082300000000001</v>
      </c>
      <c r="CC67" s="21">
        <f t="shared" si="171"/>
        <v>0.28477999999999998</v>
      </c>
      <c r="CD67" s="21">
        <f t="shared" si="172"/>
        <v>0.27076600000000001</v>
      </c>
      <c r="CE67" s="21">
        <f t="shared" si="173"/>
        <v>0.126605</v>
      </c>
      <c r="CF67" s="21">
        <f t="shared" si="174"/>
        <v>1.8471999999999999E-2</v>
      </c>
      <c r="CG67" s="21">
        <f t="shared" si="175"/>
        <v>1.444E-3</v>
      </c>
      <c r="CH67" s="25">
        <f t="shared" si="176"/>
        <v>1.222E-3</v>
      </c>
      <c r="CJ67" s="245">
        <f t="shared" ref="CJ67:CJ75" si="178">SUM(C67:N67)</f>
        <v>0.99999900000000008</v>
      </c>
    </row>
    <row r="68" spans="1:88" x14ac:dyDescent="0.3">
      <c r="A68" s="557"/>
      <c r="B68" s="43" t="s">
        <v>2</v>
      </c>
      <c r="C68" s="21">
        <v>7.9578999999999997E-2</v>
      </c>
      <c r="D68" s="21">
        <v>7.2517999999999999E-2</v>
      </c>
      <c r="E68" s="21">
        <v>8.1079999999999999E-2</v>
      </c>
      <c r="F68" s="21">
        <v>7.9918000000000003E-2</v>
      </c>
      <c r="G68" s="21">
        <v>8.4083000000000005E-2</v>
      </c>
      <c r="H68" s="21">
        <v>8.5730000000000001E-2</v>
      </c>
      <c r="I68" s="21">
        <v>9.6095E-2</v>
      </c>
      <c r="J68" s="21">
        <v>9.6095E-2</v>
      </c>
      <c r="K68" s="21">
        <v>8.4277000000000005E-2</v>
      </c>
      <c r="L68" s="21">
        <v>8.2582000000000003E-2</v>
      </c>
      <c r="M68" s="21">
        <v>7.8464999999999993E-2</v>
      </c>
      <c r="N68" s="21">
        <v>7.9578999999999997E-2</v>
      </c>
      <c r="O68" s="21">
        <f t="shared" si="177"/>
        <v>7.9578999999999997E-2</v>
      </c>
      <c r="P68" s="21">
        <f t="shared" si="106"/>
        <v>7.2517999999999999E-2</v>
      </c>
      <c r="Q68" s="21">
        <f t="shared" si="107"/>
        <v>8.1079999999999999E-2</v>
      </c>
      <c r="R68" s="21">
        <f t="shared" si="108"/>
        <v>7.9918000000000003E-2</v>
      </c>
      <c r="S68" s="21">
        <f t="shared" si="109"/>
        <v>8.4083000000000005E-2</v>
      </c>
      <c r="T68" s="21">
        <f t="shared" si="110"/>
        <v>8.5730000000000001E-2</v>
      </c>
      <c r="U68" s="21">
        <f t="shared" si="111"/>
        <v>9.6095E-2</v>
      </c>
      <c r="V68" s="21">
        <f t="shared" si="112"/>
        <v>9.6095E-2</v>
      </c>
      <c r="W68" s="21">
        <f t="shared" si="113"/>
        <v>8.4277000000000005E-2</v>
      </c>
      <c r="X68" s="21">
        <f t="shared" si="114"/>
        <v>8.2582000000000003E-2</v>
      </c>
      <c r="Y68" s="21">
        <f t="shared" si="115"/>
        <v>7.8464999999999993E-2</v>
      </c>
      <c r="Z68" s="21">
        <f t="shared" si="116"/>
        <v>7.9578999999999997E-2</v>
      </c>
      <c r="AA68" s="21">
        <f t="shared" si="117"/>
        <v>7.9578999999999997E-2</v>
      </c>
      <c r="AB68" s="21">
        <f t="shared" si="118"/>
        <v>7.2517999999999999E-2</v>
      </c>
      <c r="AC68" s="21">
        <f t="shared" si="119"/>
        <v>8.1079999999999999E-2</v>
      </c>
      <c r="AD68" s="21">
        <f t="shared" si="120"/>
        <v>7.9918000000000003E-2</v>
      </c>
      <c r="AE68" s="21">
        <f t="shared" si="121"/>
        <v>8.4083000000000005E-2</v>
      </c>
      <c r="AF68" s="21">
        <f t="shared" si="122"/>
        <v>8.5730000000000001E-2</v>
      </c>
      <c r="AG68" s="21">
        <f t="shared" si="123"/>
        <v>9.6095E-2</v>
      </c>
      <c r="AH68" s="21">
        <f t="shared" si="124"/>
        <v>9.6095E-2</v>
      </c>
      <c r="AI68" s="21">
        <f t="shared" si="125"/>
        <v>8.4277000000000005E-2</v>
      </c>
      <c r="AJ68" s="21">
        <f t="shared" si="126"/>
        <v>8.2582000000000003E-2</v>
      </c>
      <c r="AK68" s="21">
        <f t="shared" si="127"/>
        <v>7.8464999999999993E-2</v>
      </c>
      <c r="AL68" s="21">
        <f t="shared" si="128"/>
        <v>7.9578999999999997E-2</v>
      </c>
      <c r="AM68" s="21">
        <f t="shared" si="129"/>
        <v>7.9578999999999997E-2</v>
      </c>
      <c r="AN68" s="21">
        <f t="shared" si="130"/>
        <v>7.2517999999999999E-2</v>
      </c>
      <c r="AO68" s="21">
        <f t="shared" si="131"/>
        <v>8.1079999999999999E-2</v>
      </c>
      <c r="AP68" s="21">
        <f t="shared" si="132"/>
        <v>7.9918000000000003E-2</v>
      </c>
      <c r="AQ68" s="21">
        <f t="shared" si="133"/>
        <v>8.4083000000000005E-2</v>
      </c>
      <c r="AR68" s="21">
        <f t="shared" si="134"/>
        <v>8.5730000000000001E-2</v>
      </c>
      <c r="AS68" s="21">
        <f t="shared" si="135"/>
        <v>9.6095E-2</v>
      </c>
      <c r="AT68" s="21">
        <f t="shared" si="136"/>
        <v>9.6095E-2</v>
      </c>
      <c r="AU68" s="21">
        <f t="shared" si="137"/>
        <v>8.4277000000000005E-2</v>
      </c>
      <c r="AV68" s="21">
        <f t="shared" si="138"/>
        <v>8.2582000000000003E-2</v>
      </c>
      <c r="AW68" s="21">
        <f t="shared" si="139"/>
        <v>7.8464999999999993E-2</v>
      </c>
      <c r="AX68" s="21">
        <f t="shared" si="140"/>
        <v>7.9578999999999997E-2</v>
      </c>
      <c r="AY68" s="21">
        <f t="shared" si="141"/>
        <v>7.9578999999999997E-2</v>
      </c>
      <c r="AZ68" s="21">
        <f t="shared" si="142"/>
        <v>7.2517999999999999E-2</v>
      </c>
      <c r="BA68" s="21">
        <f t="shared" si="143"/>
        <v>8.1079999999999999E-2</v>
      </c>
      <c r="BB68" s="21">
        <f t="shared" si="144"/>
        <v>7.9918000000000003E-2</v>
      </c>
      <c r="BC68" s="21">
        <f t="shared" si="145"/>
        <v>8.4083000000000005E-2</v>
      </c>
      <c r="BD68" s="21">
        <f t="shared" si="146"/>
        <v>8.5730000000000001E-2</v>
      </c>
      <c r="BE68" s="21">
        <f t="shared" si="147"/>
        <v>9.6095E-2</v>
      </c>
      <c r="BF68" s="21">
        <f t="shared" si="148"/>
        <v>9.6095E-2</v>
      </c>
      <c r="BG68" s="21">
        <f t="shared" si="149"/>
        <v>8.4277000000000005E-2</v>
      </c>
      <c r="BH68" s="21">
        <f t="shared" si="150"/>
        <v>8.2582000000000003E-2</v>
      </c>
      <c r="BI68" s="21">
        <f t="shared" si="151"/>
        <v>7.8464999999999993E-2</v>
      </c>
      <c r="BJ68" s="21">
        <f t="shared" si="152"/>
        <v>7.9578999999999997E-2</v>
      </c>
      <c r="BK68" s="21">
        <f t="shared" si="153"/>
        <v>7.9578999999999997E-2</v>
      </c>
      <c r="BL68" s="21">
        <f t="shared" si="154"/>
        <v>7.2517999999999999E-2</v>
      </c>
      <c r="BM68" s="21">
        <f t="shared" si="155"/>
        <v>8.1079999999999999E-2</v>
      </c>
      <c r="BN68" s="21">
        <f t="shared" si="156"/>
        <v>7.9918000000000003E-2</v>
      </c>
      <c r="BO68" s="21">
        <f t="shared" si="157"/>
        <v>8.4083000000000005E-2</v>
      </c>
      <c r="BP68" s="21">
        <f t="shared" si="158"/>
        <v>8.5730000000000001E-2</v>
      </c>
      <c r="BQ68" s="21">
        <f t="shared" si="159"/>
        <v>9.6095E-2</v>
      </c>
      <c r="BR68" s="21">
        <f t="shared" si="160"/>
        <v>9.6095E-2</v>
      </c>
      <c r="BS68" s="21">
        <f t="shared" si="161"/>
        <v>8.4277000000000005E-2</v>
      </c>
      <c r="BT68" s="21">
        <f t="shared" si="162"/>
        <v>8.2582000000000003E-2</v>
      </c>
      <c r="BU68" s="21">
        <f t="shared" si="163"/>
        <v>7.8464999999999993E-2</v>
      </c>
      <c r="BV68" s="21">
        <f t="shared" si="164"/>
        <v>7.9578999999999997E-2</v>
      </c>
      <c r="BW68" s="21">
        <f t="shared" si="165"/>
        <v>7.9578999999999997E-2</v>
      </c>
      <c r="BX68" s="21">
        <f t="shared" si="166"/>
        <v>7.2517999999999999E-2</v>
      </c>
      <c r="BY68" s="21">
        <f t="shared" si="167"/>
        <v>8.1079999999999999E-2</v>
      </c>
      <c r="BZ68" s="21">
        <f t="shared" si="168"/>
        <v>7.9918000000000003E-2</v>
      </c>
      <c r="CA68" s="21">
        <f t="shared" si="169"/>
        <v>8.4083000000000005E-2</v>
      </c>
      <c r="CB68" s="21">
        <f t="shared" si="170"/>
        <v>8.5730000000000001E-2</v>
      </c>
      <c r="CC68" s="21">
        <f t="shared" si="171"/>
        <v>9.6095E-2</v>
      </c>
      <c r="CD68" s="21">
        <f t="shared" si="172"/>
        <v>9.6095E-2</v>
      </c>
      <c r="CE68" s="21">
        <f t="shared" si="173"/>
        <v>8.4277000000000005E-2</v>
      </c>
      <c r="CF68" s="21">
        <f t="shared" si="174"/>
        <v>8.2582000000000003E-2</v>
      </c>
      <c r="CG68" s="21">
        <f t="shared" si="175"/>
        <v>7.8464999999999993E-2</v>
      </c>
      <c r="CH68" s="25">
        <f t="shared" si="176"/>
        <v>7.9578999999999997E-2</v>
      </c>
      <c r="CJ68" s="245">
        <f t="shared" si="178"/>
        <v>1.0000010000000001</v>
      </c>
    </row>
    <row r="69" spans="1:88" x14ac:dyDescent="0.3">
      <c r="A69" s="557"/>
      <c r="B69" s="43" t="s">
        <v>9</v>
      </c>
      <c r="C69" s="339">
        <v>0.21790499999999999</v>
      </c>
      <c r="D69" s="339">
        <v>0.18213499999999999</v>
      </c>
      <c r="E69" s="339">
        <v>0.13483300000000001</v>
      </c>
      <c r="F69" s="339">
        <v>5.8486000000000003E-2</v>
      </c>
      <c r="G69" s="339">
        <v>1.7144E-2</v>
      </c>
      <c r="H69" s="339">
        <v>5.1000000000000004E-4</v>
      </c>
      <c r="I69" s="339">
        <v>6.0000000000000002E-6</v>
      </c>
      <c r="J69" s="339">
        <v>9.0000000000000002E-6</v>
      </c>
      <c r="K69" s="339">
        <v>8.8090000000000009E-3</v>
      </c>
      <c r="L69" s="339">
        <v>5.4961999999999997E-2</v>
      </c>
      <c r="M69" s="339">
        <v>0.115899</v>
      </c>
      <c r="N69" s="339">
        <v>0.20930099999999999</v>
      </c>
      <c r="O69" s="339">
        <f t="shared" si="177"/>
        <v>0.21790499999999999</v>
      </c>
      <c r="P69" s="339">
        <f t="shared" si="106"/>
        <v>0.18213499999999999</v>
      </c>
      <c r="Q69" s="339">
        <f t="shared" si="107"/>
        <v>0.13483300000000001</v>
      </c>
      <c r="R69" s="339">
        <f t="shared" si="108"/>
        <v>5.8486000000000003E-2</v>
      </c>
      <c r="S69" s="339">
        <f t="shared" si="109"/>
        <v>1.7144E-2</v>
      </c>
      <c r="T69" s="339">
        <f t="shared" si="110"/>
        <v>5.1000000000000004E-4</v>
      </c>
      <c r="U69" s="339">
        <f t="shared" si="111"/>
        <v>6.0000000000000002E-6</v>
      </c>
      <c r="V69" s="339">
        <f t="shared" si="112"/>
        <v>9.0000000000000002E-6</v>
      </c>
      <c r="W69" s="339">
        <f t="shared" si="113"/>
        <v>8.8090000000000009E-3</v>
      </c>
      <c r="X69" s="339">
        <f t="shared" si="114"/>
        <v>5.4961999999999997E-2</v>
      </c>
      <c r="Y69" s="339">
        <f t="shared" si="115"/>
        <v>0.115899</v>
      </c>
      <c r="Z69" s="339">
        <f t="shared" si="116"/>
        <v>0.20930099999999999</v>
      </c>
      <c r="AA69" s="339">
        <f t="shared" si="117"/>
        <v>0.21790499999999999</v>
      </c>
      <c r="AB69" s="339">
        <f t="shared" si="118"/>
        <v>0.18213499999999999</v>
      </c>
      <c r="AC69" s="339">
        <f t="shared" si="119"/>
        <v>0.13483300000000001</v>
      </c>
      <c r="AD69" s="339">
        <f t="shared" si="120"/>
        <v>5.8486000000000003E-2</v>
      </c>
      <c r="AE69" s="339">
        <f t="shared" si="121"/>
        <v>1.7144E-2</v>
      </c>
      <c r="AF69" s="339">
        <f t="shared" si="122"/>
        <v>5.1000000000000004E-4</v>
      </c>
      <c r="AG69" s="339">
        <f t="shared" si="123"/>
        <v>6.0000000000000002E-6</v>
      </c>
      <c r="AH69" s="339">
        <f t="shared" si="124"/>
        <v>9.0000000000000002E-6</v>
      </c>
      <c r="AI69" s="339">
        <f t="shared" si="125"/>
        <v>8.8090000000000009E-3</v>
      </c>
      <c r="AJ69" s="339">
        <f t="shared" si="126"/>
        <v>5.4961999999999997E-2</v>
      </c>
      <c r="AK69" s="339">
        <f t="shared" si="127"/>
        <v>0.115899</v>
      </c>
      <c r="AL69" s="339">
        <f t="shared" si="128"/>
        <v>0.20930099999999999</v>
      </c>
      <c r="AM69" s="339">
        <f t="shared" si="129"/>
        <v>0.21790499999999999</v>
      </c>
      <c r="AN69" s="339">
        <f t="shared" si="130"/>
        <v>0.18213499999999999</v>
      </c>
      <c r="AO69" s="339">
        <f t="shared" si="131"/>
        <v>0.13483300000000001</v>
      </c>
      <c r="AP69" s="339">
        <f t="shared" si="132"/>
        <v>5.8486000000000003E-2</v>
      </c>
      <c r="AQ69" s="339">
        <f t="shared" si="133"/>
        <v>1.7144E-2</v>
      </c>
      <c r="AR69" s="339">
        <f t="shared" si="134"/>
        <v>5.1000000000000004E-4</v>
      </c>
      <c r="AS69" s="339">
        <f t="shared" si="135"/>
        <v>6.0000000000000002E-6</v>
      </c>
      <c r="AT69" s="339">
        <f t="shared" si="136"/>
        <v>9.0000000000000002E-6</v>
      </c>
      <c r="AU69" s="339">
        <f t="shared" si="137"/>
        <v>8.8090000000000009E-3</v>
      </c>
      <c r="AV69" s="339">
        <f t="shared" si="138"/>
        <v>5.4961999999999997E-2</v>
      </c>
      <c r="AW69" s="339">
        <f t="shared" si="139"/>
        <v>0.115899</v>
      </c>
      <c r="AX69" s="339">
        <f t="shared" si="140"/>
        <v>0.20930099999999999</v>
      </c>
      <c r="AY69" s="339">
        <f t="shared" si="141"/>
        <v>0.21790499999999999</v>
      </c>
      <c r="AZ69" s="339">
        <f t="shared" si="142"/>
        <v>0.18213499999999999</v>
      </c>
      <c r="BA69" s="339">
        <f t="shared" si="143"/>
        <v>0.13483300000000001</v>
      </c>
      <c r="BB69" s="339">
        <f t="shared" si="144"/>
        <v>5.8486000000000003E-2</v>
      </c>
      <c r="BC69" s="339">
        <f t="shared" si="145"/>
        <v>1.7144E-2</v>
      </c>
      <c r="BD69" s="339">
        <f t="shared" si="146"/>
        <v>5.1000000000000004E-4</v>
      </c>
      <c r="BE69" s="339">
        <f t="shared" si="147"/>
        <v>6.0000000000000002E-6</v>
      </c>
      <c r="BF69" s="339">
        <f t="shared" si="148"/>
        <v>9.0000000000000002E-6</v>
      </c>
      <c r="BG69" s="339">
        <f t="shared" si="149"/>
        <v>8.8090000000000009E-3</v>
      </c>
      <c r="BH69" s="339">
        <f t="shared" si="150"/>
        <v>5.4961999999999997E-2</v>
      </c>
      <c r="BI69" s="339">
        <f t="shared" si="151"/>
        <v>0.115899</v>
      </c>
      <c r="BJ69" s="339">
        <f t="shared" si="152"/>
        <v>0.20930099999999999</v>
      </c>
      <c r="BK69" s="339">
        <f t="shared" si="153"/>
        <v>0.21790499999999999</v>
      </c>
      <c r="BL69" s="339">
        <f t="shared" si="154"/>
        <v>0.18213499999999999</v>
      </c>
      <c r="BM69" s="339">
        <f t="shared" si="155"/>
        <v>0.13483300000000001</v>
      </c>
      <c r="BN69" s="339">
        <f t="shared" si="156"/>
        <v>5.8486000000000003E-2</v>
      </c>
      <c r="BO69" s="339">
        <f t="shared" si="157"/>
        <v>1.7144E-2</v>
      </c>
      <c r="BP69" s="339">
        <f t="shared" si="158"/>
        <v>5.1000000000000004E-4</v>
      </c>
      <c r="BQ69" s="339">
        <f t="shared" si="159"/>
        <v>6.0000000000000002E-6</v>
      </c>
      <c r="BR69" s="339">
        <f t="shared" si="160"/>
        <v>9.0000000000000002E-6</v>
      </c>
      <c r="BS69" s="339">
        <f t="shared" si="161"/>
        <v>8.8090000000000009E-3</v>
      </c>
      <c r="BT69" s="339">
        <f t="shared" si="162"/>
        <v>5.4961999999999997E-2</v>
      </c>
      <c r="BU69" s="339">
        <f t="shared" si="163"/>
        <v>0.115899</v>
      </c>
      <c r="BV69" s="339">
        <f t="shared" si="164"/>
        <v>0.20930099999999999</v>
      </c>
      <c r="BW69" s="339">
        <f t="shared" si="165"/>
        <v>0.21790499999999999</v>
      </c>
      <c r="BX69" s="339">
        <f t="shared" si="166"/>
        <v>0.18213499999999999</v>
      </c>
      <c r="BY69" s="339">
        <f t="shared" si="167"/>
        <v>0.13483300000000001</v>
      </c>
      <c r="BZ69" s="339">
        <f t="shared" si="168"/>
        <v>5.8486000000000003E-2</v>
      </c>
      <c r="CA69" s="339">
        <f t="shared" si="169"/>
        <v>1.7144E-2</v>
      </c>
      <c r="CB69" s="339">
        <f t="shared" si="170"/>
        <v>5.1000000000000004E-4</v>
      </c>
      <c r="CC69" s="339">
        <f t="shared" si="171"/>
        <v>6.0000000000000002E-6</v>
      </c>
      <c r="CD69" s="339">
        <f t="shared" si="172"/>
        <v>9.0000000000000002E-6</v>
      </c>
      <c r="CE69" s="339">
        <f t="shared" si="173"/>
        <v>8.8090000000000009E-3</v>
      </c>
      <c r="CF69" s="339">
        <f t="shared" si="174"/>
        <v>5.4961999999999997E-2</v>
      </c>
      <c r="CG69" s="339">
        <f t="shared" si="175"/>
        <v>0.115899</v>
      </c>
      <c r="CH69" s="340">
        <f t="shared" si="176"/>
        <v>0.20930099999999999</v>
      </c>
      <c r="CJ69" s="245">
        <f t="shared" si="178"/>
        <v>0.99999899999999986</v>
      </c>
    </row>
    <row r="70" spans="1:88" x14ac:dyDescent="0.3">
      <c r="A70" s="557"/>
      <c r="B70" s="44" t="s">
        <v>3</v>
      </c>
      <c r="C70" s="21">
        <v>0.11129699999999999</v>
      </c>
      <c r="D70" s="21">
        <v>9.3076999999999993E-2</v>
      </c>
      <c r="E70" s="21">
        <v>7.0041999999999993E-2</v>
      </c>
      <c r="F70" s="21">
        <v>3.7116000000000003E-2</v>
      </c>
      <c r="G70" s="21">
        <v>4.0888000000000001E-2</v>
      </c>
      <c r="H70" s="21">
        <v>0.103973</v>
      </c>
      <c r="I70" s="21">
        <v>0.1401</v>
      </c>
      <c r="J70" s="21">
        <v>0.13320699999999999</v>
      </c>
      <c r="K70" s="21">
        <v>6.6758999999999999E-2</v>
      </c>
      <c r="L70" s="21">
        <v>3.7011000000000002E-2</v>
      </c>
      <c r="M70" s="21">
        <v>5.9593E-2</v>
      </c>
      <c r="N70" s="21">
        <v>0.106937</v>
      </c>
      <c r="O70" s="21">
        <f t="shared" si="177"/>
        <v>0.11129699999999999</v>
      </c>
      <c r="P70" s="21">
        <f t="shared" si="106"/>
        <v>9.3076999999999993E-2</v>
      </c>
      <c r="Q70" s="21">
        <f t="shared" si="107"/>
        <v>7.0041999999999993E-2</v>
      </c>
      <c r="R70" s="21">
        <f t="shared" si="108"/>
        <v>3.7116000000000003E-2</v>
      </c>
      <c r="S70" s="21">
        <f t="shared" si="109"/>
        <v>4.0888000000000001E-2</v>
      </c>
      <c r="T70" s="21">
        <f t="shared" si="110"/>
        <v>0.103973</v>
      </c>
      <c r="U70" s="21">
        <f t="shared" si="111"/>
        <v>0.1401</v>
      </c>
      <c r="V70" s="21">
        <f t="shared" si="112"/>
        <v>0.13320699999999999</v>
      </c>
      <c r="W70" s="21">
        <f t="shared" si="113"/>
        <v>6.6758999999999999E-2</v>
      </c>
      <c r="X70" s="21">
        <f t="shared" si="114"/>
        <v>3.7011000000000002E-2</v>
      </c>
      <c r="Y70" s="21">
        <f t="shared" si="115"/>
        <v>5.9593E-2</v>
      </c>
      <c r="Z70" s="21">
        <f t="shared" si="116"/>
        <v>0.106937</v>
      </c>
      <c r="AA70" s="21">
        <f t="shared" si="117"/>
        <v>0.11129699999999999</v>
      </c>
      <c r="AB70" s="21">
        <f t="shared" si="118"/>
        <v>9.3076999999999993E-2</v>
      </c>
      <c r="AC70" s="21">
        <f t="shared" si="119"/>
        <v>7.0041999999999993E-2</v>
      </c>
      <c r="AD70" s="21">
        <f t="shared" si="120"/>
        <v>3.7116000000000003E-2</v>
      </c>
      <c r="AE70" s="21">
        <f t="shared" si="121"/>
        <v>4.0888000000000001E-2</v>
      </c>
      <c r="AF70" s="21">
        <f t="shared" si="122"/>
        <v>0.103973</v>
      </c>
      <c r="AG70" s="21">
        <f t="shared" si="123"/>
        <v>0.1401</v>
      </c>
      <c r="AH70" s="21">
        <f t="shared" si="124"/>
        <v>0.13320699999999999</v>
      </c>
      <c r="AI70" s="21">
        <f t="shared" si="125"/>
        <v>6.6758999999999999E-2</v>
      </c>
      <c r="AJ70" s="21">
        <f t="shared" si="126"/>
        <v>3.7011000000000002E-2</v>
      </c>
      <c r="AK70" s="21">
        <f t="shared" si="127"/>
        <v>5.9593E-2</v>
      </c>
      <c r="AL70" s="21">
        <f t="shared" si="128"/>
        <v>0.106937</v>
      </c>
      <c r="AM70" s="21">
        <f t="shared" si="129"/>
        <v>0.11129699999999999</v>
      </c>
      <c r="AN70" s="21">
        <f t="shared" si="130"/>
        <v>9.3076999999999993E-2</v>
      </c>
      <c r="AO70" s="21">
        <f t="shared" si="131"/>
        <v>7.0041999999999993E-2</v>
      </c>
      <c r="AP70" s="21">
        <f t="shared" si="132"/>
        <v>3.7116000000000003E-2</v>
      </c>
      <c r="AQ70" s="21">
        <f t="shared" si="133"/>
        <v>4.0888000000000001E-2</v>
      </c>
      <c r="AR70" s="21">
        <f t="shared" si="134"/>
        <v>0.103973</v>
      </c>
      <c r="AS70" s="21">
        <f t="shared" si="135"/>
        <v>0.1401</v>
      </c>
      <c r="AT70" s="21">
        <f t="shared" si="136"/>
        <v>0.13320699999999999</v>
      </c>
      <c r="AU70" s="21">
        <f t="shared" si="137"/>
        <v>6.6758999999999999E-2</v>
      </c>
      <c r="AV70" s="21">
        <f t="shared" si="138"/>
        <v>3.7011000000000002E-2</v>
      </c>
      <c r="AW70" s="21">
        <f t="shared" si="139"/>
        <v>5.9593E-2</v>
      </c>
      <c r="AX70" s="21">
        <f t="shared" si="140"/>
        <v>0.106937</v>
      </c>
      <c r="AY70" s="21">
        <f t="shared" si="141"/>
        <v>0.11129699999999999</v>
      </c>
      <c r="AZ70" s="21">
        <f t="shared" si="142"/>
        <v>9.3076999999999993E-2</v>
      </c>
      <c r="BA70" s="21">
        <f t="shared" si="143"/>
        <v>7.0041999999999993E-2</v>
      </c>
      <c r="BB70" s="21">
        <f t="shared" si="144"/>
        <v>3.7116000000000003E-2</v>
      </c>
      <c r="BC70" s="21">
        <f t="shared" si="145"/>
        <v>4.0888000000000001E-2</v>
      </c>
      <c r="BD70" s="21">
        <f t="shared" si="146"/>
        <v>0.103973</v>
      </c>
      <c r="BE70" s="21">
        <f t="shared" si="147"/>
        <v>0.1401</v>
      </c>
      <c r="BF70" s="21">
        <f t="shared" si="148"/>
        <v>0.13320699999999999</v>
      </c>
      <c r="BG70" s="21">
        <f t="shared" si="149"/>
        <v>6.6758999999999999E-2</v>
      </c>
      <c r="BH70" s="21">
        <f t="shared" si="150"/>
        <v>3.7011000000000002E-2</v>
      </c>
      <c r="BI70" s="21">
        <f t="shared" si="151"/>
        <v>5.9593E-2</v>
      </c>
      <c r="BJ70" s="21">
        <f t="shared" si="152"/>
        <v>0.106937</v>
      </c>
      <c r="BK70" s="21">
        <f t="shared" si="153"/>
        <v>0.11129699999999999</v>
      </c>
      <c r="BL70" s="21">
        <f t="shared" si="154"/>
        <v>9.3076999999999993E-2</v>
      </c>
      <c r="BM70" s="21">
        <f t="shared" si="155"/>
        <v>7.0041999999999993E-2</v>
      </c>
      <c r="BN70" s="21">
        <f t="shared" si="156"/>
        <v>3.7116000000000003E-2</v>
      </c>
      <c r="BO70" s="21">
        <f t="shared" si="157"/>
        <v>4.0888000000000001E-2</v>
      </c>
      <c r="BP70" s="21">
        <f t="shared" si="158"/>
        <v>0.103973</v>
      </c>
      <c r="BQ70" s="21">
        <f t="shared" si="159"/>
        <v>0.1401</v>
      </c>
      <c r="BR70" s="21">
        <f t="shared" si="160"/>
        <v>0.13320699999999999</v>
      </c>
      <c r="BS70" s="21">
        <f t="shared" si="161"/>
        <v>6.6758999999999999E-2</v>
      </c>
      <c r="BT70" s="21">
        <f t="shared" si="162"/>
        <v>3.7011000000000002E-2</v>
      </c>
      <c r="BU70" s="21">
        <f t="shared" si="163"/>
        <v>5.9593E-2</v>
      </c>
      <c r="BV70" s="21">
        <f t="shared" si="164"/>
        <v>0.106937</v>
      </c>
      <c r="BW70" s="21">
        <f t="shared" si="165"/>
        <v>0.11129699999999999</v>
      </c>
      <c r="BX70" s="21">
        <f t="shared" si="166"/>
        <v>9.3076999999999993E-2</v>
      </c>
      <c r="BY70" s="21">
        <f t="shared" si="167"/>
        <v>7.0041999999999993E-2</v>
      </c>
      <c r="BZ70" s="21">
        <f t="shared" si="168"/>
        <v>3.7116000000000003E-2</v>
      </c>
      <c r="CA70" s="21">
        <f t="shared" si="169"/>
        <v>4.0888000000000001E-2</v>
      </c>
      <c r="CB70" s="21">
        <f t="shared" si="170"/>
        <v>0.103973</v>
      </c>
      <c r="CC70" s="21">
        <f t="shared" si="171"/>
        <v>0.1401</v>
      </c>
      <c r="CD70" s="21">
        <f t="shared" si="172"/>
        <v>0.13320699999999999</v>
      </c>
      <c r="CE70" s="21">
        <f t="shared" si="173"/>
        <v>6.6758999999999999E-2</v>
      </c>
      <c r="CF70" s="21">
        <f t="shared" si="174"/>
        <v>3.7011000000000002E-2</v>
      </c>
      <c r="CG70" s="21">
        <f t="shared" si="175"/>
        <v>5.9593E-2</v>
      </c>
      <c r="CH70" s="25">
        <f t="shared" si="176"/>
        <v>0.106937</v>
      </c>
      <c r="CJ70" s="245">
        <f t="shared" si="178"/>
        <v>1</v>
      </c>
    </row>
    <row r="71" spans="1:88" x14ac:dyDescent="0.3">
      <c r="A71" s="557"/>
      <c r="B71" s="43" t="s">
        <v>4</v>
      </c>
      <c r="C71" s="21">
        <v>0.10118199999999999</v>
      </c>
      <c r="D71" s="21">
        <v>8.8441000000000006E-2</v>
      </c>
      <c r="E71" s="21">
        <v>9.2879000000000003E-2</v>
      </c>
      <c r="F71" s="21">
        <v>8.4644999999999998E-2</v>
      </c>
      <c r="G71" s="21">
        <v>7.9393000000000005E-2</v>
      </c>
      <c r="H71" s="21">
        <v>6.8507999999999999E-2</v>
      </c>
      <c r="I71" s="21">
        <v>6.7863999999999994E-2</v>
      </c>
      <c r="J71" s="21">
        <v>7.0565000000000003E-2</v>
      </c>
      <c r="K71" s="21">
        <v>7.3791999999999996E-2</v>
      </c>
      <c r="L71" s="21">
        <v>8.4539000000000003E-2</v>
      </c>
      <c r="M71" s="21">
        <v>8.9880000000000002E-2</v>
      </c>
      <c r="N71" s="21">
        <v>9.8311999999999997E-2</v>
      </c>
      <c r="O71" s="21">
        <f t="shared" si="177"/>
        <v>0.10118199999999999</v>
      </c>
      <c r="P71" s="21">
        <f t="shared" si="106"/>
        <v>8.8441000000000006E-2</v>
      </c>
      <c r="Q71" s="21">
        <f t="shared" si="107"/>
        <v>9.2879000000000003E-2</v>
      </c>
      <c r="R71" s="21">
        <f t="shared" si="108"/>
        <v>8.4644999999999998E-2</v>
      </c>
      <c r="S71" s="21">
        <f t="shared" si="109"/>
        <v>7.9393000000000005E-2</v>
      </c>
      <c r="T71" s="21">
        <f t="shared" si="110"/>
        <v>6.8507999999999999E-2</v>
      </c>
      <c r="U71" s="21">
        <f t="shared" si="111"/>
        <v>6.7863999999999994E-2</v>
      </c>
      <c r="V71" s="21">
        <f t="shared" si="112"/>
        <v>7.0565000000000003E-2</v>
      </c>
      <c r="W71" s="21">
        <f t="shared" si="113"/>
        <v>7.3791999999999996E-2</v>
      </c>
      <c r="X71" s="21">
        <f t="shared" si="114"/>
        <v>8.4539000000000003E-2</v>
      </c>
      <c r="Y71" s="21">
        <f t="shared" si="115"/>
        <v>8.9880000000000002E-2</v>
      </c>
      <c r="Z71" s="21">
        <f t="shared" si="116"/>
        <v>9.8311999999999997E-2</v>
      </c>
      <c r="AA71" s="21">
        <f t="shared" si="117"/>
        <v>0.10118199999999999</v>
      </c>
      <c r="AB71" s="21">
        <f t="shared" si="118"/>
        <v>8.8441000000000006E-2</v>
      </c>
      <c r="AC71" s="21">
        <f t="shared" si="119"/>
        <v>9.2879000000000003E-2</v>
      </c>
      <c r="AD71" s="21">
        <f t="shared" si="120"/>
        <v>8.4644999999999998E-2</v>
      </c>
      <c r="AE71" s="21">
        <f t="shared" si="121"/>
        <v>7.9393000000000005E-2</v>
      </c>
      <c r="AF71" s="21">
        <f t="shared" si="122"/>
        <v>6.8507999999999999E-2</v>
      </c>
      <c r="AG71" s="21">
        <f t="shared" si="123"/>
        <v>6.7863999999999994E-2</v>
      </c>
      <c r="AH71" s="21">
        <f t="shared" si="124"/>
        <v>7.0565000000000003E-2</v>
      </c>
      <c r="AI71" s="21">
        <f t="shared" si="125"/>
        <v>7.3791999999999996E-2</v>
      </c>
      <c r="AJ71" s="21">
        <f t="shared" si="126"/>
        <v>8.4539000000000003E-2</v>
      </c>
      <c r="AK71" s="21">
        <f t="shared" si="127"/>
        <v>8.9880000000000002E-2</v>
      </c>
      <c r="AL71" s="21">
        <f t="shared" si="128"/>
        <v>9.8311999999999997E-2</v>
      </c>
      <c r="AM71" s="21">
        <f t="shared" si="129"/>
        <v>0.10118199999999999</v>
      </c>
      <c r="AN71" s="21">
        <f t="shared" si="130"/>
        <v>8.8441000000000006E-2</v>
      </c>
      <c r="AO71" s="21">
        <f t="shared" si="131"/>
        <v>9.2879000000000003E-2</v>
      </c>
      <c r="AP71" s="21">
        <f t="shared" si="132"/>
        <v>8.4644999999999998E-2</v>
      </c>
      <c r="AQ71" s="21">
        <f t="shared" si="133"/>
        <v>7.9393000000000005E-2</v>
      </c>
      <c r="AR71" s="21">
        <f t="shared" si="134"/>
        <v>6.8507999999999999E-2</v>
      </c>
      <c r="AS71" s="21">
        <f t="shared" si="135"/>
        <v>6.7863999999999994E-2</v>
      </c>
      <c r="AT71" s="21">
        <f t="shared" si="136"/>
        <v>7.0565000000000003E-2</v>
      </c>
      <c r="AU71" s="21">
        <f t="shared" si="137"/>
        <v>7.3791999999999996E-2</v>
      </c>
      <c r="AV71" s="21">
        <f t="shared" si="138"/>
        <v>8.4539000000000003E-2</v>
      </c>
      <c r="AW71" s="21">
        <f t="shared" si="139"/>
        <v>8.9880000000000002E-2</v>
      </c>
      <c r="AX71" s="21">
        <f t="shared" si="140"/>
        <v>9.8311999999999997E-2</v>
      </c>
      <c r="AY71" s="21">
        <f t="shared" si="141"/>
        <v>0.10118199999999999</v>
      </c>
      <c r="AZ71" s="21">
        <f t="shared" si="142"/>
        <v>8.8441000000000006E-2</v>
      </c>
      <c r="BA71" s="21">
        <f t="shared" si="143"/>
        <v>9.2879000000000003E-2</v>
      </c>
      <c r="BB71" s="21">
        <f t="shared" si="144"/>
        <v>8.4644999999999998E-2</v>
      </c>
      <c r="BC71" s="21">
        <f t="shared" si="145"/>
        <v>7.9393000000000005E-2</v>
      </c>
      <c r="BD71" s="21">
        <f t="shared" si="146"/>
        <v>6.8507999999999999E-2</v>
      </c>
      <c r="BE71" s="21">
        <f t="shared" si="147"/>
        <v>6.7863999999999994E-2</v>
      </c>
      <c r="BF71" s="21">
        <f t="shared" si="148"/>
        <v>7.0565000000000003E-2</v>
      </c>
      <c r="BG71" s="21">
        <f t="shared" si="149"/>
        <v>7.3791999999999996E-2</v>
      </c>
      <c r="BH71" s="21">
        <f t="shared" si="150"/>
        <v>8.4539000000000003E-2</v>
      </c>
      <c r="BI71" s="21">
        <f t="shared" si="151"/>
        <v>8.9880000000000002E-2</v>
      </c>
      <c r="BJ71" s="21">
        <f t="shared" si="152"/>
        <v>9.8311999999999997E-2</v>
      </c>
      <c r="BK71" s="21">
        <f t="shared" si="153"/>
        <v>0.10118199999999999</v>
      </c>
      <c r="BL71" s="21">
        <f t="shared" si="154"/>
        <v>8.8441000000000006E-2</v>
      </c>
      <c r="BM71" s="21">
        <f t="shared" si="155"/>
        <v>9.2879000000000003E-2</v>
      </c>
      <c r="BN71" s="21">
        <f t="shared" si="156"/>
        <v>8.4644999999999998E-2</v>
      </c>
      <c r="BO71" s="21">
        <f t="shared" si="157"/>
        <v>7.9393000000000005E-2</v>
      </c>
      <c r="BP71" s="21">
        <f t="shared" si="158"/>
        <v>6.8507999999999999E-2</v>
      </c>
      <c r="BQ71" s="21">
        <f t="shared" si="159"/>
        <v>6.7863999999999994E-2</v>
      </c>
      <c r="BR71" s="21">
        <f t="shared" si="160"/>
        <v>7.0565000000000003E-2</v>
      </c>
      <c r="BS71" s="21">
        <f t="shared" si="161"/>
        <v>7.3791999999999996E-2</v>
      </c>
      <c r="BT71" s="21">
        <f t="shared" si="162"/>
        <v>8.4539000000000003E-2</v>
      </c>
      <c r="BU71" s="21">
        <f t="shared" si="163"/>
        <v>8.9880000000000002E-2</v>
      </c>
      <c r="BV71" s="21">
        <f t="shared" si="164"/>
        <v>9.8311999999999997E-2</v>
      </c>
      <c r="BW71" s="21">
        <f t="shared" si="165"/>
        <v>0.10118199999999999</v>
      </c>
      <c r="BX71" s="21">
        <f t="shared" si="166"/>
        <v>8.8441000000000006E-2</v>
      </c>
      <c r="BY71" s="21">
        <f t="shared" si="167"/>
        <v>9.2879000000000003E-2</v>
      </c>
      <c r="BZ71" s="21">
        <f t="shared" si="168"/>
        <v>8.4644999999999998E-2</v>
      </c>
      <c r="CA71" s="21">
        <f t="shared" si="169"/>
        <v>7.9393000000000005E-2</v>
      </c>
      <c r="CB71" s="21">
        <f t="shared" si="170"/>
        <v>6.8507999999999999E-2</v>
      </c>
      <c r="CC71" s="21">
        <f t="shared" si="171"/>
        <v>6.7863999999999994E-2</v>
      </c>
      <c r="CD71" s="21">
        <f t="shared" si="172"/>
        <v>7.0565000000000003E-2</v>
      </c>
      <c r="CE71" s="21">
        <f t="shared" si="173"/>
        <v>7.3791999999999996E-2</v>
      </c>
      <c r="CF71" s="21">
        <f t="shared" si="174"/>
        <v>8.4539000000000003E-2</v>
      </c>
      <c r="CG71" s="21">
        <f t="shared" si="175"/>
        <v>8.9880000000000002E-2</v>
      </c>
      <c r="CH71" s="25">
        <f t="shared" si="176"/>
        <v>9.8311999999999997E-2</v>
      </c>
      <c r="CJ71" s="245">
        <f t="shared" si="178"/>
        <v>0.99999999999999989</v>
      </c>
    </row>
    <row r="72" spans="1:88" x14ac:dyDescent="0.3">
      <c r="A72" s="557"/>
      <c r="B72" s="43" t="s">
        <v>5</v>
      </c>
      <c r="C72" s="21">
        <v>8.4892999999999996E-2</v>
      </c>
      <c r="D72" s="21">
        <v>7.7366000000000004E-2</v>
      </c>
      <c r="E72" s="21">
        <v>8.4862999999999994E-2</v>
      </c>
      <c r="F72" s="21">
        <v>8.2143999999999995E-2</v>
      </c>
      <c r="G72" s="21">
        <v>8.4847000000000006E-2</v>
      </c>
      <c r="H72" s="21">
        <v>8.2122000000000001E-2</v>
      </c>
      <c r="I72" s="21">
        <v>8.4883E-2</v>
      </c>
      <c r="J72" s="21">
        <v>8.4839999999999999E-2</v>
      </c>
      <c r="K72" s="21">
        <v>8.2136000000000001E-2</v>
      </c>
      <c r="L72" s="21">
        <v>8.4869E-2</v>
      </c>
      <c r="M72" s="21">
        <v>8.2122000000000001E-2</v>
      </c>
      <c r="N72" s="21">
        <v>8.4915000000000004E-2</v>
      </c>
      <c r="O72" s="21">
        <f t="shared" si="177"/>
        <v>8.4892999999999996E-2</v>
      </c>
      <c r="P72" s="21">
        <f t="shared" si="106"/>
        <v>7.7366000000000004E-2</v>
      </c>
      <c r="Q72" s="21">
        <f t="shared" si="107"/>
        <v>8.4862999999999994E-2</v>
      </c>
      <c r="R72" s="21">
        <f t="shared" si="108"/>
        <v>8.2143999999999995E-2</v>
      </c>
      <c r="S72" s="21">
        <f t="shared" si="109"/>
        <v>8.4847000000000006E-2</v>
      </c>
      <c r="T72" s="21">
        <f t="shared" si="110"/>
        <v>8.2122000000000001E-2</v>
      </c>
      <c r="U72" s="21">
        <f t="shared" si="111"/>
        <v>8.4883E-2</v>
      </c>
      <c r="V72" s="21">
        <f t="shared" si="112"/>
        <v>8.4839999999999999E-2</v>
      </c>
      <c r="W72" s="21">
        <f t="shared" si="113"/>
        <v>8.2136000000000001E-2</v>
      </c>
      <c r="X72" s="21">
        <f t="shared" si="114"/>
        <v>8.4869E-2</v>
      </c>
      <c r="Y72" s="21">
        <f t="shared" si="115"/>
        <v>8.2122000000000001E-2</v>
      </c>
      <c r="Z72" s="21">
        <f t="shared" si="116"/>
        <v>8.4915000000000004E-2</v>
      </c>
      <c r="AA72" s="21">
        <f t="shared" si="117"/>
        <v>8.4892999999999996E-2</v>
      </c>
      <c r="AB72" s="21">
        <f t="shared" si="118"/>
        <v>7.7366000000000004E-2</v>
      </c>
      <c r="AC72" s="21">
        <f t="shared" si="119"/>
        <v>8.4862999999999994E-2</v>
      </c>
      <c r="AD72" s="21">
        <f t="shared" si="120"/>
        <v>8.2143999999999995E-2</v>
      </c>
      <c r="AE72" s="21">
        <f t="shared" si="121"/>
        <v>8.4847000000000006E-2</v>
      </c>
      <c r="AF72" s="21">
        <f t="shared" si="122"/>
        <v>8.2122000000000001E-2</v>
      </c>
      <c r="AG72" s="21">
        <f t="shared" si="123"/>
        <v>8.4883E-2</v>
      </c>
      <c r="AH72" s="21">
        <f t="shared" si="124"/>
        <v>8.4839999999999999E-2</v>
      </c>
      <c r="AI72" s="21">
        <f t="shared" si="125"/>
        <v>8.2136000000000001E-2</v>
      </c>
      <c r="AJ72" s="21">
        <f t="shared" si="126"/>
        <v>8.4869E-2</v>
      </c>
      <c r="AK72" s="21">
        <f t="shared" si="127"/>
        <v>8.2122000000000001E-2</v>
      </c>
      <c r="AL72" s="21">
        <f t="shared" si="128"/>
        <v>8.4915000000000004E-2</v>
      </c>
      <c r="AM72" s="21">
        <f t="shared" si="129"/>
        <v>8.4892999999999996E-2</v>
      </c>
      <c r="AN72" s="21">
        <f t="shared" si="130"/>
        <v>7.7366000000000004E-2</v>
      </c>
      <c r="AO72" s="21">
        <f t="shared" si="131"/>
        <v>8.4862999999999994E-2</v>
      </c>
      <c r="AP72" s="21">
        <f t="shared" si="132"/>
        <v>8.2143999999999995E-2</v>
      </c>
      <c r="AQ72" s="21">
        <f t="shared" si="133"/>
        <v>8.4847000000000006E-2</v>
      </c>
      <c r="AR72" s="21">
        <f t="shared" si="134"/>
        <v>8.2122000000000001E-2</v>
      </c>
      <c r="AS72" s="21">
        <f t="shared" si="135"/>
        <v>8.4883E-2</v>
      </c>
      <c r="AT72" s="21">
        <f t="shared" si="136"/>
        <v>8.4839999999999999E-2</v>
      </c>
      <c r="AU72" s="21">
        <f t="shared" si="137"/>
        <v>8.2136000000000001E-2</v>
      </c>
      <c r="AV72" s="21">
        <f t="shared" si="138"/>
        <v>8.4869E-2</v>
      </c>
      <c r="AW72" s="21">
        <f t="shared" si="139"/>
        <v>8.2122000000000001E-2</v>
      </c>
      <c r="AX72" s="21">
        <f t="shared" si="140"/>
        <v>8.4915000000000004E-2</v>
      </c>
      <c r="AY72" s="21">
        <f t="shared" si="141"/>
        <v>8.4892999999999996E-2</v>
      </c>
      <c r="AZ72" s="21">
        <f t="shared" si="142"/>
        <v>7.7366000000000004E-2</v>
      </c>
      <c r="BA72" s="21">
        <f t="shared" si="143"/>
        <v>8.4862999999999994E-2</v>
      </c>
      <c r="BB72" s="21">
        <f t="shared" si="144"/>
        <v>8.2143999999999995E-2</v>
      </c>
      <c r="BC72" s="21">
        <f t="shared" si="145"/>
        <v>8.4847000000000006E-2</v>
      </c>
      <c r="BD72" s="21">
        <f t="shared" si="146"/>
        <v>8.2122000000000001E-2</v>
      </c>
      <c r="BE72" s="21">
        <f t="shared" si="147"/>
        <v>8.4883E-2</v>
      </c>
      <c r="BF72" s="21">
        <f t="shared" si="148"/>
        <v>8.4839999999999999E-2</v>
      </c>
      <c r="BG72" s="21">
        <f t="shared" si="149"/>
        <v>8.2136000000000001E-2</v>
      </c>
      <c r="BH72" s="21">
        <f t="shared" si="150"/>
        <v>8.4869E-2</v>
      </c>
      <c r="BI72" s="21">
        <f t="shared" si="151"/>
        <v>8.2122000000000001E-2</v>
      </c>
      <c r="BJ72" s="21">
        <f t="shared" si="152"/>
        <v>8.4915000000000004E-2</v>
      </c>
      <c r="BK72" s="21">
        <f t="shared" si="153"/>
        <v>8.4892999999999996E-2</v>
      </c>
      <c r="BL72" s="21">
        <f t="shared" si="154"/>
        <v>7.7366000000000004E-2</v>
      </c>
      <c r="BM72" s="21">
        <f t="shared" si="155"/>
        <v>8.4862999999999994E-2</v>
      </c>
      <c r="BN72" s="21">
        <f t="shared" si="156"/>
        <v>8.2143999999999995E-2</v>
      </c>
      <c r="BO72" s="21">
        <f t="shared" si="157"/>
        <v>8.4847000000000006E-2</v>
      </c>
      <c r="BP72" s="21">
        <f t="shared" si="158"/>
        <v>8.2122000000000001E-2</v>
      </c>
      <c r="BQ72" s="21">
        <f t="shared" si="159"/>
        <v>8.4883E-2</v>
      </c>
      <c r="BR72" s="21">
        <f t="shared" si="160"/>
        <v>8.4839999999999999E-2</v>
      </c>
      <c r="BS72" s="21">
        <f t="shared" si="161"/>
        <v>8.2136000000000001E-2</v>
      </c>
      <c r="BT72" s="21">
        <f t="shared" si="162"/>
        <v>8.4869E-2</v>
      </c>
      <c r="BU72" s="21">
        <f t="shared" si="163"/>
        <v>8.2122000000000001E-2</v>
      </c>
      <c r="BV72" s="21">
        <f t="shared" si="164"/>
        <v>8.4915000000000004E-2</v>
      </c>
      <c r="BW72" s="21">
        <f t="shared" si="165"/>
        <v>8.4892999999999996E-2</v>
      </c>
      <c r="BX72" s="21">
        <f t="shared" si="166"/>
        <v>7.7366000000000004E-2</v>
      </c>
      <c r="BY72" s="21">
        <f t="shared" si="167"/>
        <v>8.4862999999999994E-2</v>
      </c>
      <c r="BZ72" s="21">
        <f t="shared" si="168"/>
        <v>8.2143999999999995E-2</v>
      </c>
      <c r="CA72" s="21">
        <f t="shared" si="169"/>
        <v>8.4847000000000006E-2</v>
      </c>
      <c r="CB72" s="21">
        <f t="shared" si="170"/>
        <v>8.2122000000000001E-2</v>
      </c>
      <c r="CC72" s="21">
        <f t="shared" si="171"/>
        <v>8.4883E-2</v>
      </c>
      <c r="CD72" s="21">
        <f t="shared" si="172"/>
        <v>8.4839999999999999E-2</v>
      </c>
      <c r="CE72" s="21">
        <f t="shared" si="173"/>
        <v>8.2136000000000001E-2</v>
      </c>
      <c r="CF72" s="21">
        <f t="shared" si="174"/>
        <v>8.4869E-2</v>
      </c>
      <c r="CG72" s="21">
        <f t="shared" si="175"/>
        <v>8.2122000000000001E-2</v>
      </c>
      <c r="CH72" s="25">
        <f t="shared" si="176"/>
        <v>8.4915000000000004E-2</v>
      </c>
      <c r="CJ72" s="245">
        <f t="shared" si="178"/>
        <v>1</v>
      </c>
    </row>
    <row r="73" spans="1:88" x14ac:dyDescent="0.3">
      <c r="A73" s="557"/>
      <c r="B73" s="43" t="s">
        <v>6</v>
      </c>
      <c r="C73" s="21">
        <v>8.6451E-2</v>
      </c>
      <c r="D73" s="21">
        <v>7.1145E-2</v>
      </c>
      <c r="E73" s="21">
        <v>8.6052000000000003E-2</v>
      </c>
      <c r="F73" s="21">
        <v>8.0701999999999996E-2</v>
      </c>
      <c r="G73" s="21">
        <v>8.6052000000000003E-2</v>
      </c>
      <c r="H73" s="21">
        <v>8.0701999999999996E-2</v>
      </c>
      <c r="I73" s="21">
        <v>8.6451E-2</v>
      </c>
      <c r="J73" s="21">
        <v>8.5653000000000007E-2</v>
      </c>
      <c r="K73" s="21">
        <v>8.3031999999999995E-2</v>
      </c>
      <c r="L73" s="21">
        <v>8.6052000000000003E-2</v>
      </c>
      <c r="M73" s="21">
        <v>8.1087999999999993E-2</v>
      </c>
      <c r="N73" s="21">
        <v>8.6619000000000002E-2</v>
      </c>
      <c r="O73" s="21">
        <f t="shared" si="177"/>
        <v>8.6451E-2</v>
      </c>
      <c r="P73" s="21">
        <f t="shared" si="106"/>
        <v>7.1145E-2</v>
      </c>
      <c r="Q73" s="21">
        <f t="shared" si="107"/>
        <v>8.6052000000000003E-2</v>
      </c>
      <c r="R73" s="21">
        <f t="shared" si="108"/>
        <v>8.0701999999999996E-2</v>
      </c>
      <c r="S73" s="21">
        <f t="shared" si="109"/>
        <v>8.6052000000000003E-2</v>
      </c>
      <c r="T73" s="21">
        <f t="shared" si="110"/>
        <v>8.0701999999999996E-2</v>
      </c>
      <c r="U73" s="21">
        <f t="shared" si="111"/>
        <v>8.6451E-2</v>
      </c>
      <c r="V73" s="21">
        <f t="shared" si="112"/>
        <v>8.5653000000000007E-2</v>
      </c>
      <c r="W73" s="21">
        <f t="shared" si="113"/>
        <v>8.3031999999999995E-2</v>
      </c>
      <c r="X73" s="21">
        <f t="shared" si="114"/>
        <v>8.6052000000000003E-2</v>
      </c>
      <c r="Y73" s="21">
        <f t="shared" si="115"/>
        <v>8.1087999999999993E-2</v>
      </c>
      <c r="Z73" s="21">
        <f t="shared" si="116"/>
        <v>8.6619000000000002E-2</v>
      </c>
      <c r="AA73" s="21">
        <f t="shared" si="117"/>
        <v>8.6451E-2</v>
      </c>
      <c r="AB73" s="21">
        <f t="shared" si="118"/>
        <v>7.1145E-2</v>
      </c>
      <c r="AC73" s="21">
        <f t="shared" si="119"/>
        <v>8.6052000000000003E-2</v>
      </c>
      <c r="AD73" s="21">
        <f t="shared" si="120"/>
        <v>8.0701999999999996E-2</v>
      </c>
      <c r="AE73" s="21">
        <f t="shared" si="121"/>
        <v>8.6052000000000003E-2</v>
      </c>
      <c r="AF73" s="21">
        <f t="shared" si="122"/>
        <v>8.0701999999999996E-2</v>
      </c>
      <c r="AG73" s="21">
        <f t="shared" si="123"/>
        <v>8.6451E-2</v>
      </c>
      <c r="AH73" s="21">
        <f t="shared" si="124"/>
        <v>8.5653000000000007E-2</v>
      </c>
      <c r="AI73" s="21">
        <f t="shared" si="125"/>
        <v>8.3031999999999995E-2</v>
      </c>
      <c r="AJ73" s="21">
        <f t="shared" si="126"/>
        <v>8.6052000000000003E-2</v>
      </c>
      <c r="AK73" s="21">
        <f t="shared" si="127"/>
        <v>8.1087999999999993E-2</v>
      </c>
      <c r="AL73" s="21">
        <f t="shared" si="128"/>
        <v>8.6619000000000002E-2</v>
      </c>
      <c r="AM73" s="21">
        <f t="shared" si="129"/>
        <v>8.6451E-2</v>
      </c>
      <c r="AN73" s="21">
        <f t="shared" si="130"/>
        <v>7.1145E-2</v>
      </c>
      <c r="AO73" s="21">
        <f t="shared" si="131"/>
        <v>8.6052000000000003E-2</v>
      </c>
      <c r="AP73" s="21">
        <f t="shared" si="132"/>
        <v>8.0701999999999996E-2</v>
      </c>
      <c r="AQ73" s="21">
        <f t="shared" si="133"/>
        <v>8.6052000000000003E-2</v>
      </c>
      <c r="AR73" s="21">
        <f t="shared" si="134"/>
        <v>8.0701999999999996E-2</v>
      </c>
      <c r="AS73" s="21">
        <f t="shared" si="135"/>
        <v>8.6451E-2</v>
      </c>
      <c r="AT73" s="21">
        <f t="shared" si="136"/>
        <v>8.5653000000000007E-2</v>
      </c>
      <c r="AU73" s="21">
        <f t="shared" si="137"/>
        <v>8.3031999999999995E-2</v>
      </c>
      <c r="AV73" s="21">
        <f t="shared" si="138"/>
        <v>8.6052000000000003E-2</v>
      </c>
      <c r="AW73" s="21">
        <f t="shared" si="139"/>
        <v>8.1087999999999993E-2</v>
      </c>
      <c r="AX73" s="21">
        <f t="shared" si="140"/>
        <v>8.6619000000000002E-2</v>
      </c>
      <c r="AY73" s="21">
        <f t="shared" si="141"/>
        <v>8.6451E-2</v>
      </c>
      <c r="AZ73" s="21">
        <f t="shared" si="142"/>
        <v>7.1145E-2</v>
      </c>
      <c r="BA73" s="21">
        <f t="shared" si="143"/>
        <v>8.6052000000000003E-2</v>
      </c>
      <c r="BB73" s="21">
        <f t="shared" si="144"/>
        <v>8.0701999999999996E-2</v>
      </c>
      <c r="BC73" s="21">
        <f t="shared" si="145"/>
        <v>8.6052000000000003E-2</v>
      </c>
      <c r="BD73" s="21">
        <f t="shared" si="146"/>
        <v>8.0701999999999996E-2</v>
      </c>
      <c r="BE73" s="21">
        <f t="shared" si="147"/>
        <v>8.6451E-2</v>
      </c>
      <c r="BF73" s="21">
        <f t="shared" si="148"/>
        <v>8.5653000000000007E-2</v>
      </c>
      <c r="BG73" s="21">
        <f t="shared" si="149"/>
        <v>8.3031999999999995E-2</v>
      </c>
      <c r="BH73" s="21">
        <f t="shared" si="150"/>
        <v>8.6052000000000003E-2</v>
      </c>
      <c r="BI73" s="21">
        <f t="shared" si="151"/>
        <v>8.1087999999999993E-2</v>
      </c>
      <c r="BJ73" s="21">
        <f t="shared" si="152"/>
        <v>8.6619000000000002E-2</v>
      </c>
      <c r="BK73" s="21">
        <f t="shared" si="153"/>
        <v>8.6451E-2</v>
      </c>
      <c r="BL73" s="21">
        <f t="shared" si="154"/>
        <v>7.1145E-2</v>
      </c>
      <c r="BM73" s="21">
        <f t="shared" si="155"/>
        <v>8.6052000000000003E-2</v>
      </c>
      <c r="BN73" s="21">
        <f t="shared" si="156"/>
        <v>8.0701999999999996E-2</v>
      </c>
      <c r="BO73" s="21">
        <f t="shared" si="157"/>
        <v>8.6052000000000003E-2</v>
      </c>
      <c r="BP73" s="21">
        <f t="shared" si="158"/>
        <v>8.0701999999999996E-2</v>
      </c>
      <c r="BQ73" s="21">
        <f t="shared" si="159"/>
        <v>8.6451E-2</v>
      </c>
      <c r="BR73" s="21">
        <f t="shared" si="160"/>
        <v>8.5653000000000007E-2</v>
      </c>
      <c r="BS73" s="21">
        <f t="shared" si="161"/>
        <v>8.3031999999999995E-2</v>
      </c>
      <c r="BT73" s="21">
        <f t="shared" si="162"/>
        <v>8.6052000000000003E-2</v>
      </c>
      <c r="BU73" s="21">
        <f t="shared" si="163"/>
        <v>8.1087999999999993E-2</v>
      </c>
      <c r="BV73" s="21">
        <f t="shared" si="164"/>
        <v>8.6619000000000002E-2</v>
      </c>
      <c r="BW73" s="21">
        <f t="shared" si="165"/>
        <v>8.6451E-2</v>
      </c>
      <c r="BX73" s="21">
        <f t="shared" si="166"/>
        <v>7.1145E-2</v>
      </c>
      <c r="BY73" s="21">
        <f t="shared" si="167"/>
        <v>8.6052000000000003E-2</v>
      </c>
      <c r="BZ73" s="21">
        <f t="shared" si="168"/>
        <v>8.0701999999999996E-2</v>
      </c>
      <c r="CA73" s="21">
        <f t="shared" si="169"/>
        <v>8.6052000000000003E-2</v>
      </c>
      <c r="CB73" s="21">
        <f t="shared" si="170"/>
        <v>8.0701999999999996E-2</v>
      </c>
      <c r="CC73" s="21">
        <f t="shared" si="171"/>
        <v>8.6451E-2</v>
      </c>
      <c r="CD73" s="21">
        <f t="shared" si="172"/>
        <v>8.5653000000000007E-2</v>
      </c>
      <c r="CE73" s="21">
        <f t="shared" si="173"/>
        <v>8.3031999999999995E-2</v>
      </c>
      <c r="CF73" s="21">
        <f t="shared" si="174"/>
        <v>8.6052000000000003E-2</v>
      </c>
      <c r="CG73" s="21">
        <f t="shared" si="175"/>
        <v>8.1087999999999993E-2</v>
      </c>
      <c r="CH73" s="25">
        <f t="shared" si="176"/>
        <v>8.6619000000000002E-2</v>
      </c>
      <c r="CJ73" s="245">
        <f t="shared" si="178"/>
        <v>0.99999900000000008</v>
      </c>
    </row>
    <row r="74" spans="1:88" x14ac:dyDescent="0.3">
      <c r="A74" s="557"/>
      <c r="B74" s="43" t="s">
        <v>7</v>
      </c>
      <c r="C74" s="21">
        <v>7.7052999999999996E-2</v>
      </c>
      <c r="D74" s="21">
        <v>7.2168999999999997E-2</v>
      </c>
      <c r="E74" s="21">
        <v>8.0271999999999996E-2</v>
      </c>
      <c r="F74" s="21">
        <v>7.8752000000000003E-2</v>
      </c>
      <c r="G74" s="21">
        <v>8.5646E-2</v>
      </c>
      <c r="H74" s="21">
        <v>8.9111999999999997E-2</v>
      </c>
      <c r="I74" s="21">
        <v>9.4239000000000003E-2</v>
      </c>
      <c r="J74" s="21">
        <v>9.4212000000000004E-2</v>
      </c>
      <c r="K74" s="21">
        <v>8.4971000000000005E-2</v>
      </c>
      <c r="L74" s="21">
        <v>8.5653000000000007E-2</v>
      </c>
      <c r="M74" s="21">
        <v>7.8716999999999995E-2</v>
      </c>
      <c r="N74" s="21">
        <v>7.9203999999999997E-2</v>
      </c>
      <c r="O74" s="21">
        <f t="shared" si="177"/>
        <v>7.7052999999999996E-2</v>
      </c>
      <c r="P74" s="21">
        <f t="shared" si="106"/>
        <v>7.2168999999999997E-2</v>
      </c>
      <c r="Q74" s="21">
        <f t="shared" si="107"/>
        <v>8.0271999999999996E-2</v>
      </c>
      <c r="R74" s="21">
        <f t="shared" si="108"/>
        <v>7.8752000000000003E-2</v>
      </c>
      <c r="S74" s="21">
        <f t="shared" si="109"/>
        <v>8.5646E-2</v>
      </c>
      <c r="T74" s="21">
        <f t="shared" si="110"/>
        <v>8.9111999999999997E-2</v>
      </c>
      <c r="U74" s="21">
        <f t="shared" si="111"/>
        <v>9.4239000000000003E-2</v>
      </c>
      <c r="V74" s="21">
        <f t="shared" si="112"/>
        <v>9.4212000000000004E-2</v>
      </c>
      <c r="W74" s="21">
        <f t="shared" si="113"/>
        <v>8.4971000000000005E-2</v>
      </c>
      <c r="X74" s="21">
        <f t="shared" si="114"/>
        <v>8.5653000000000007E-2</v>
      </c>
      <c r="Y74" s="21">
        <f t="shared" si="115"/>
        <v>7.8716999999999995E-2</v>
      </c>
      <c r="Z74" s="21">
        <f t="shared" si="116"/>
        <v>7.9203999999999997E-2</v>
      </c>
      <c r="AA74" s="21">
        <f t="shared" si="117"/>
        <v>7.7052999999999996E-2</v>
      </c>
      <c r="AB74" s="21">
        <f t="shared" si="118"/>
        <v>7.2168999999999997E-2</v>
      </c>
      <c r="AC74" s="21">
        <f t="shared" si="119"/>
        <v>8.0271999999999996E-2</v>
      </c>
      <c r="AD74" s="21">
        <f t="shared" si="120"/>
        <v>7.8752000000000003E-2</v>
      </c>
      <c r="AE74" s="21">
        <f t="shared" si="121"/>
        <v>8.5646E-2</v>
      </c>
      <c r="AF74" s="21">
        <f t="shared" si="122"/>
        <v>8.9111999999999997E-2</v>
      </c>
      <c r="AG74" s="21">
        <f t="shared" si="123"/>
        <v>9.4239000000000003E-2</v>
      </c>
      <c r="AH74" s="21">
        <f t="shared" si="124"/>
        <v>9.4212000000000004E-2</v>
      </c>
      <c r="AI74" s="21">
        <f t="shared" si="125"/>
        <v>8.4971000000000005E-2</v>
      </c>
      <c r="AJ74" s="21">
        <f t="shared" si="126"/>
        <v>8.5653000000000007E-2</v>
      </c>
      <c r="AK74" s="21">
        <f t="shared" si="127"/>
        <v>7.8716999999999995E-2</v>
      </c>
      <c r="AL74" s="21">
        <f t="shared" si="128"/>
        <v>7.9203999999999997E-2</v>
      </c>
      <c r="AM74" s="21">
        <f t="shared" si="129"/>
        <v>7.7052999999999996E-2</v>
      </c>
      <c r="AN74" s="21">
        <f t="shared" si="130"/>
        <v>7.2168999999999997E-2</v>
      </c>
      <c r="AO74" s="21">
        <f t="shared" si="131"/>
        <v>8.0271999999999996E-2</v>
      </c>
      <c r="AP74" s="21">
        <f t="shared" si="132"/>
        <v>7.8752000000000003E-2</v>
      </c>
      <c r="AQ74" s="21">
        <f t="shared" si="133"/>
        <v>8.5646E-2</v>
      </c>
      <c r="AR74" s="21">
        <f t="shared" si="134"/>
        <v>8.9111999999999997E-2</v>
      </c>
      <c r="AS74" s="21">
        <f t="shared" si="135"/>
        <v>9.4239000000000003E-2</v>
      </c>
      <c r="AT74" s="21">
        <f t="shared" si="136"/>
        <v>9.4212000000000004E-2</v>
      </c>
      <c r="AU74" s="21">
        <f t="shared" si="137"/>
        <v>8.4971000000000005E-2</v>
      </c>
      <c r="AV74" s="21">
        <f t="shared" si="138"/>
        <v>8.5653000000000007E-2</v>
      </c>
      <c r="AW74" s="21">
        <f t="shared" si="139"/>
        <v>7.8716999999999995E-2</v>
      </c>
      <c r="AX74" s="21">
        <f t="shared" si="140"/>
        <v>7.9203999999999997E-2</v>
      </c>
      <c r="AY74" s="21">
        <f t="shared" si="141"/>
        <v>7.7052999999999996E-2</v>
      </c>
      <c r="AZ74" s="21">
        <f t="shared" si="142"/>
        <v>7.2168999999999997E-2</v>
      </c>
      <c r="BA74" s="21">
        <f t="shared" si="143"/>
        <v>8.0271999999999996E-2</v>
      </c>
      <c r="BB74" s="21">
        <f t="shared" si="144"/>
        <v>7.8752000000000003E-2</v>
      </c>
      <c r="BC74" s="21">
        <f t="shared" si="145"/>
        <v>8.5646E-2</v>
      </c>
      <c r="BD74" s="21">
        <f t="shared" si="146"/>
        <v>8.9111999999999997E-2</v>
      </c>
      <c r="BE74" s="21">
        <f t="shared" si="147"/>
        <v>9.4239000000000003E-2</v>
      </c>
      <c r="BF74" s="21">
        <f t="shared" si="148"/>
        <v>9.4212000000000004E-2</v>
      </c>
      <c r="BG74" s="21">
        <f t="shared" si="149"/>
        <v>8.4971000000000005E-2</v>
      </c>
      <c r="BH74" s="21">
        <f t="shared" si="150"/>
        <v>8.5653000000000007E-2</v>
      </c>
      <c r="BI74" s="21">
        <f t="shared" si="151"/>
        <v>7.8716999999999995E-2</v>
      </c>
      <c r="BJ74" s="21">
        <f t="shared" si="152"/>
        <v>7.9203999999999997E-2</v>
      </c>
      <c r="BK74" s="21">
        <f t="shared" si="153"/>
        <v>7.7052999999999996E-2</v>
      </c>
      <c r="BL74" s="21">
        <f t="shared" si="154"/>
        <v>7.2168999999999997E-2</v>
      </c>
      <c r="BM74" s="21">
        <f t="shared" si="155"/>
        <v>8.0271999999999996E-2</v>
      </c>
      <c r="BN74" s="21">
        <f t="shared" si="156"/>
        <v>7.8752000000000003E-2</v>
      </c>
      <c r="BO74" s="21">
        <f t="shared" si="157"/>
        <v>8.5646E-2</v>
      </c>
      <c r="BP74" s="21">
        <f t="shared" si="158"/>
        <v>8.9111999999999997E-2</v>
      </c>
      <c r="BQ74" s="21">
        <f t="shared" si="159"/>
        <v>9.4239000000000003E-2</v>
      </c>
      <c r="BR74" s="21">
        <f t="shared" si="160"/>
        <v>9.4212000000000004E-2</v>
      </c>
      <c r="BS74" s="21">
        <f t="shared" si="161"/>
        <v>8.4971000000000005E-2</v>
      </c>
      <c r="BT74" s="21">
        <f t="shared" si="162"/>
        <v>8.5653000000000007E-2</v>
      </c>
      <c r="BU74" s="21">
        <f t="shared" si="163"/>
        <v>7.8716999999999995E-2</v>
      </c>
      <c r="BV74" s="21">
        <f t="shared" si="164"/>
        <v>7.9203999999999997E-2</v>
      </c>
      <c r="BW74" s="21">
        <f t="shared" si="165"/>
        <v>7.7052999999999996E-2</v>
      </c>
      <c r="BX74" s="21">
        <f t="shared" si="166"/>
        <v>7.2168999999999997E-2</v>
      </c>
      <c r="BY74" s="21">
        <f t="shared" si="167"/>
        <v>8.0271999999999996E-2</v>
      </c>
      <c r="BZ74" s="21">
        <f t="shared" si="168"/>
        <v>7.8752000000000003E-2</v>
      </c>
      <c r="CA74" s="21">
        <f t="shared" si="169"/>
        <v>8.5646E-2</v>
      </c>
      <c r="CB74" s="21">
        <f t="shared" si="170"/>
        <v>8.9111999999999997E-2</v>
      </c>
      <c r="CC74" s="21">
        <f t="shared" si="171"/>
        <v>9.4239000000000003E-2</v>
      </c>
      <c r="CD74" s="21">
        <f t="shared" si="172"/>
        <v>9.4212000000000004E-2</v>
      </c>
      <c r="CE74" s="21">
        <f t="shared" si="173"/>
        <v>8.4971000000000005E-2</v>
      </c>
      <c r="CF74" s="21">
        <f t="shared" si="174"/>
        <v>8.5653000000000007E-2</v>
      </c>
      <c r="CG74" s="21">
        <f t="shared" si="175"/>
        <v>7.8716999999999995E-2</v>
      </c>
      <c r="CH74" s="25">
        <f t="shared" si="176"/>
        <v>7.9203999999999997E-2</v>
      </c>
      <c r="CJ74" s="245">
        <f t="shared" si="178"/>
        <v>1</v>
      </c>
    </row>
    <row r="75" spans="1:88" ht="15" thickBot="1" x14ac:dyDescent="0.35">
      <c r="A75" s="558"/>
      <c r="B75" s="39" t="s">
        <v>8</v>
      </c>
      <c r="C75" s="22">
        <v>0.10352699999999999</v>
      </c>
      <c r="D75" s="22">
        <v>9.0719999999999995E-2</v>
      </c>
      <c r="E75" s="22">
        <v>9.5543000000000003E-2</v>
      </c>
      <c r="F75" s="22">
        <v>8.4798999999999999E-2</v>
      </c>
      <c r="G75" s="22">
        <v>8.3599999999999994E-2</v>
      </c>
      <c r="H75" s="22">
        <v>7.7064999999999995E-2</v>
      </c>
      <c r="I75" s="22">
        <v>6.7711999999999994E-2</v>
      </c>
      <c r="J75" s="22">
        <v>6.3687999999999995E-2</v>
      </c>
      <c r="K75" s="22">
        <v>6.9373000000000004E-2</v>
      </c>
      <c r="L75" s="22">
        <v>7.9644000000000006E-2</v>
      </c>
      <c r="M75" s="22">
        <v>8.4751999999999994E-2</v>
      </c>
      <c r="N75" s="22">
        <v>9.9576999999999999E-2</v>
      </c>
      <c r="O75" s="22">
        <f t="shared" si="177"/>
        <v>0.10352699999999999</v>
      </c>
      <c r="P75" s="22">
        <f t="shared" si="106"/>
        <v>9.0719999999999995E-2</v>
      </c>
      <c r="Q75" s="22">
        <f t="shared" si="107"/>
        <v>9.5543000000000003E-2</v>
      </c>
      <c r="R75" s="22">
        <f t="shared" si="108"/>
        <v>8.4798999999999999E-2</v>
      </c>
      <c r="S75" s="22">
        <f t="shared" si="109"/>
        <v>8.3599999999999994E-2</v>
      </c>
      <c r="T75" s="22">
        <f t="shared" si="110"/>
        <v>7.7064999999999995E-2</v>
      </c>
      <c r="U75" s="22">
        <f t="shared" si="111"/>
        <v>6.7711999999999994E-2</v>
      </c>
      <c r="V75" s="22">
        <f t="shared" si="112"/>
        <v>6.3687999999999995E-2</v>
      </c>
      <c r="W75" s="22">
        <f t="shared" si="113"/>
        <v>6.9373000000000004E-2</v>
      </c>
      <c r="X75" s="22">
        <f t="shared" si="114"/>
        <v>7.9644000000000006E-2</v>
      </c>
      <c r="Y75" s="22">
        <f t="shared" si="115"/>
        <v>8.4751999999999994E-2</v>
      </c>
      <c r="Z75" s="22">
        <f t="shared" si="116"/>
        <v>9.9576999999999999E-2</v>
      </c>
      <c r="AA75" s="22">
        <f t="shared" si="117"/>
        <v>0.10352699999999999</v>
      </c>
      <c r="AB75" s="22">
        <f t="shared" si="118"/>
        <v>9.0719999999999995E-2</v>
      </c>
      <c r="AC75" s="22">
        <f t="shared" si="119"/>
        <v>9.5543000000000003E-2</v>
      </c>
      <c r="AD75" s="22">
        <f t="shared" si="120"/>
        <v>8.4798999999999999E-2</v>
      </c>
      <c r="AE75" s="22">
        <f t="shared" si="121"/>
        <v>8.3599999999999994E-2</v>
      </c>
      <c r="AF75" s="22">
        <f t="shared" si="122"/>
        <v>7.7064999999999995E-2</v>
      </c>
      <c r="AG75" s="22">
        <f t="shared" si="123"/>
        <v>6.7711999999999994E-2</v>
      </c>
      <c r="AH75" s="22">
        <f t="shared" si="124"/>
        <v>6.3687999999999995E-2</v>
      </c>
      <c r="AI75" s="22">
        <f t="shared" si="125"/>
        <v>6.9373000000000004E-2</v>
      </c>
      <c r="AJ75" s="22">
        <f t="shared" si="126"/>
        <v>7.9644000000000006E-2</v>
      </c>
      <c r="AK75" s="22">
        <f t="shared" si="127"/>
        <v>8.4751999999999994E-2</v>
      </c>
      <c r="AL75" s="22">
        <f t="shared" si="128"/>
        <v>9.9576999999999999E-2</v>
      </c>
      <c r="AM75" s="22">
        <f t="shared" si="129"/>
        <v>0.10352699999999999</v>
      </c>
      <c r="AN75" s="22">
        <f t="shared" si="130"/>
        <v>9.0719999999999995E-2</v>
      </c>
      <c r="AO75" s="22">
        <f t="shared" si="131"/>
        <v>9.5543000000000003E-2</v>
      </c>
      <c r="AP75" s="22">
        <f t="shared" si="132"/>
        <v>8.4798999999999999E-2</v>
      </c>
      <c r="AQ75" s="22">
        <f t="shared" si="133"/>
        <v>8.3599999999999994E-2</v>
      </c>
      <c r="AR75" s="22">
        <f t="shared" si="134"/>
        <v>7.7064999999999995E-2</v>
      </c>
      <c r="AS75" s="22">
        <f t="shared" si="135"/>
        <v>6.7711999999999994E-2</v>
      </c>
      <c r="AT75" s="22">
        <f t="shared" si="136"/>
        <v>6.3687999999999995E-2</v>
      </c>
      <c r="AU75" s="22">
        <f t="shared" si="137"/>
        <v>6.9373000000000004E-2</v>
      </c>
      <c r="AV75" s="22">
        <f t="shared" si="138"/>
        <v>7.9644000000000006E-2</v>
      </c>
      <c r="AW75" s="22">
        <f t="shared" si="139"/>
        <v>8.4751999999999994E-2</v>
      </c>
      <c r="AX75" s="22">
        <f t="shared" si="140"/>
        <v>9.9576999999999999E-2</v>
      </c>
      <c r="AY75" s="22">
        <f t="shared" si="141"/>
        <v>0.10352699999999999</v>
      </c>
      <c r="AZ75" s="22">
        <f t="shared" si="142"/>
        <v>9.0719999999999995E-2</v>
      </c>
      <c r="BA75" s="22">
        <f t="shared" si="143"/>
        <v>9.5543000000000003E-2</v>
      </c>
      <c r="BB75" s="22">
        <f t="shared" si="144"/>
        <v>8.4798999999999999E-2</v>
      </c>
      <c r="BC75" s="22">
        <f t="shared" si="145"/>
        <v>8.3599999999999994E-2</v>
      </c>
      <c r="BD75" s="22">
        <f t="shared" si="146"/>
        <v>7.7064999999999995E-2</v>
      </c>
      <c r="BE75" s="22">
        <f t="shared" si="147"/>
        <v>6.7711999999999994E-2</v>
      </c>
      <c r="BF75" s="22">
        <f t="shared" si="148"/>
        <v>6.3687999999999995E-2</v>
      </c>
      <c r="BG75" s="22">
        <f t="shared" si="149"/>
        <v>6.9373000000000004E-2</v>
      </c>
      <c r="BH75" s="22">
        <f t="shared" si="150"/>
        <v>7.9644000000000006E-2</v>
      </c>
      <c r="BI75" s="22">
        <f t="shared" si="151"/>
        <v>8.4751999999999994E-2</v>
      </c>
      <c r="BJ75" s="22">
        <f t="shared" si="152"/>
        <v>9.9576999999999999E-2</v>
      </c>
      <c r="BK75" s="22">
        <f t="shared" si="153"/>
        <v>0.10352699999999999</v>
      </c>
      <c r="BL75" s="22">
        <f t="shared" si="154"/>
        <v>9.0719999999999995E-2</v>
      </c>
      <c r="BM75" s="22">
        <f t="shared" si="155"/>
        <v>9.5543000000000003E-2</v>
      </c>
      <c r="BN75" s="22">
        <f t="shared" si="156"/>
        <v>8.4798999999999999E-2</v>
      </c>
      <c r="BO75" s="22">
        <f t="shared" si="157"/>
        <v>8.3599999999999994E-2</v>
      </c>
      <c r="BP75" s="22">
        <f t="shared" si="158"/>
        <v>7.7064999999999995E-2</v>
      </c>
      <c r="BQ75" s="22">
        <f t="shared" si="159"/>
        <v>6.7711999999999994E-2</v>
      </c>
      <c r="BR75" s="22">
        <f t="shared" si="160"/>
        <v>6.3687999999999995E-2</v>
      </c>
      <c r="BS75" s="22">
        <f t="shared" si="161"/>
        <v>6.9373000000000004E-2</v>
      </c>
      <c r="BT75" s="22">
        <f t="shared" si="162"/>
        <v>7.9644000000000006E-2</v>
      </c>
      <c r="BU75" s="22">
        <f t="shared" si="163"/>
        <v>8.4751999999999994E-2</v>
      </c>
      <c r="BV75" s="22">
        <f t="shared" si="164"/>
        <v>9.9576999999999999E-2</v>
      </c>
      <c r="BW75" s="22">
        <f t="shared" si="165"/>
        <v>0.10352699999999999</v>
      </c>
      <c r="BX75" s="22">
        <f t="shared" si="166"/>
        <v>9.0719999999999995E-2</v>
      </c>
      <c r="BY75" s="22">
        <f t="shared" si="167"/>
        <v>9.5543000000000003E-2</v>
      </c>
      <c r="BZ75" s="22">
        <f t="shared" si="168"/>
        <v>8.4798999999999999E-2</v>
      </c>
      <c r="CA75" s="22">
        <f t="shared" si="169"/>
        <v>8.3599999999999994E-2</v>
      </c>
      <c r="CB75" s="22">
        <f t="shared" si="170"/>
        <v>7.7064999999999995E-2</v>
      </c>
      <c r="CC75" s="22">
        <f t="shared" si="171"/>
        <v>6.7711999999999994E-2</v>
      </c>
      <c r="CD75" s="22">
        <f t="shared" si="172"/>
        <v>6.3687999999999995E-2</v>
      </c>
      <c r="CE75" s="22">
        <f t="shared" si="173"/>
        <v>6.9373000000000004E-2</v>
      </c>
      <c r="CF75" s="22">
        <f t="shared" si="174"/>
        <v>7.9644000000000006E-2</v>
      </c>
      <c r="CG75" s="22">
        <f t="shared" si="175"/>
        <v>8.4751999999999994E-2</v>
      </c>
      <c r="CH75" s="26">
        <f t="shared" si="176"/>
        <v>9.9576999999999999E-2</v>
      </c>
      <c r="CJ75" s="245">
        <f t="shared" si="178"/>
        <v>1</v>
      </c>
    </row>
    <row r="76" spans="1:88" ht="15" thickBot="1" x14ac:dyDescent="0.35">
      <c r="CJ76" s="229" t="s">
        <v>186</v>
      </c>
    </row>
    <row r="77" spans="1:88" ht="15" thickBot="1" x14ac:dyDescent="0.35">
      <c r="A77" s="20"/>
      <c r="B77" s="542" t="s">
        <v>167</v>
      </c>
      <c r="C77" s="174">
        <f>C$4</f>
        <v>44927</v>
      </c>
      <c r="D77" s="174">
        <f t="shared" ref="D77:BO77" si="179">D$4</f>
        <v>44958</v>
      </c>
      <c r="E77" s="174">
        <f t="shared" si="179"/>
        <v>44986</v>
      </c>
      <c r="F77" s="174">
        <f t="shared" si="179"/>
        <v>45017</v>
      </c>
      <c r="G77" s="174">
        <f t="shared" si="179"/>
        <v>45047</v>
      </c>
      <c r="H77" s="174">
        <f t="shared" si="179"/>
        <v>45078</v>
      </c>
      <c r="I77" s="174">
        <f t="shared" si="179"/>
        <v>45108</v>
      </c>
      <c r="J77" s="174">
        <f t="shared" si="179"/>
        <v>45139</v>
      </c>
      <c r="K77" s="174">
        <f t="shared" si="179"/>
        <v>45170</v>
      </c>
      <c r="L77" s="174">
        <f t="shared" si="179"/>
        <v>45200</v>
      </c>
      <c r="M77" s="174">
        <f t="shared" si="179"/>
        <v>45231</v>
      </c>
      <c r="N77" s="174">
        <f t="shared" si="179"/>
        <v>45261</v>
      </c>
      <c r="O77" s="174">
        <f t="shared" si="179"/>
        <v>45292</v>
      </c>
      <c r="P77" s="174">
        <f t="shared" si="179"/>
        <v>45323</v>
      </c>
      <c r="Q77" s="174">
        <f t="shared" si="179"/>
        <v>45352</v>
      </c>
      <c r="R77" s="174">
        <f t="shared" si="179"/>
        <v>45383</v>
      </c>
      <c r="S77" s="174">
        <f t="shared" si="179"/>
        <v>45413</v>
      </c>
      <c r="T77" s="174">
        <f t="shared" si="179"/>
        <v>45444</v>
      </c>
      <c r="U77" s="174">
        <f t="shared" si="179"/>
        <v>45474</v>
      </c>
      <c r="V77" s="174">
        <f t="shared" si="179"/>
        <v>45505</v>
      </c>
      <c r="W77" s="174">
        <f t="shared" si="179"/>
        <v>45536</v>
      </c>
      <c r="X77" s="174">
        <f t="shared" si="179"/>
        <v>45566</v>
      </c>
      <c r="Y77" s="174">
        <f t="shared" si="179"/>
        <v>45597</v>
      </c>
      <c r="Z77" s="174">
        <f t="shared" si="179"/>
        <v>45627</v>
      </c>
      <c r="AA77" s="174">
        <f t="shared" si="179"/>
        <v>45658</v>
      </c>
      <c r="AB77" s="174">
        <f t="shared" si="179"/>
        <v>45689</v>
      </c>
      <c r="AC77" s="174">
        <f t="shared" si="179"/>
        <v>45717</v>
      </c>
      <c r="AD77" s="174">
        <f t="shared" si="179"/>
        <v>45748</v>
      </c>
      <c r="AE77" s="174">
        <f t="shared" si="179"/>
        <v>45778</v>
      </c>
      <c r="AF77" s="174">
        <f t="shared" si="179"/>
        <v>45809</v>
      </c>
      <c r="AG77" s="174">
        <f t="shared" si="179"/>
        <v>45839</v>
      </c>
      <c r="AH77" s="174">
        <f t="shared" si="179"/>
        <v>45870</v>
      </c>
      <c r="AI77" s="174">
        <f t="shared" si="179"/>
        <v>45901</v>
      </c>
      <c r="AJ77" s="174">
        <f t="shared" si="179"/>
        <v>45931</v>
      </c>
      <c r="AK77" s="174">
        <f t="shared" si="179"/>
        <v>45962</v>
      </c>
      <c r="AL77" s="174">
        <f t="shared" si="179"/>
        <v>45992</v>
      </c>
      <c r="AM77" s="174">
        <f t="shared" si="179"/>
        <v>46023</v>
      </c>
      <c r="AN77" s="174">
        <f t="shared" si="179"/>
        <v>46054</v>
      </c>
      <c r="AO77" s="174">
        <f t="shared" si="179"/>
        <v>46082</v>
      </c>
      <c r="AP77" s="174">
        <f t="shared" si="179"/>
        <v>46113</v>
      </c>
      <c r="AQ77" s="174">
        <f t="shared" si="179"/>
        <v>46143</v>
      </c>
      <c r="AR77" s="174">
        <f t="shared" si="179"/>
        <v>46174</v>
      </c>
      <c r="AS77" s="174">
        <f t="shared" si="179"/>
        <v>46204</v>
      </c>
      <c r="AT77" s="174">
        <f t="shared" si="179"/>
        <v>46235</v>
      </c>
      <c r="AU77" s="174">
        <f t="shared" si="179"/>
        <v>46266</v>
      </c>
      <c r="AV77" s="174">
        <f t="shared" si="179"/>
        <v>46296</v>
      </c>
      <c r="AW77" s="174">
        <f t="shared" si="179"/>
        <v>46327</v>
      </c>
      <c r="AX77" s="174">
        <f t="shared" si="179"/>
        <v>46357</v>
      </c>
      <c r="AY77" s="174">
        <f t="shared" si="179"/>
        <v>46388</v>
      </c>
      <c r="AZ77" s="174">
        <f t="shared" si="179"/>
        <v>46419</v>
      </c>
      <c r="BA77" s="174">
        <f t="shared" si="179"/>
        <v>46447</v>
      </c>
      <c r="BB77" s="174">
        <f t="shared" si="179"/>
        <v>46478</v>
      </c>
      <c r="BC77" s="174">
        <f t="shared" si="179"/>
        <v>46508</v>
      </c>
      <c r="BD77" s="174">
        <f t="shared" si="179"/>
        <v>46539</v>
      </c>
      <c r="BE77" s="174">
        <f t="shared" si="179"/>
        <v>46569</v>
      </c>
      <c r="BF77" s="174">
        <f t="shared" si="179"/>
        <v>46600</v>
      </c>
      <c r="BG77" s="174">
        <f t="shared" si="179"/>
        <v>46631</v>
      </c>
      <c r="BH77" s="174">
        <f t="shared" si="179"/>
        <v>46661</v>
      </c>
      <c r="BI77" s="174">
        <f t="shared" si="179"/>
        <v>46692</v>
      </c>
      <c r="BJ77" s="174">
        <f t="shared" si="179"/>
        <v>46722</v>
      </c>
      <c r="BK77" s="174">
        <f t="shared" si="179"/>
        <v>46753</v>
      </c>
      <c r="BL77" s="174">
        <f t="shared" si="179"/>
        <v>46784</v>
      </c>
      <c r="BM77" s="174">
        <f t="shared" si="179"/>
        <v>46813</v>
      </c>
      <c r="BN77" s="174">
        <f t="shared" si="179"/>
        <v>46844</v>
      </c>
      <c r="BO77" s="174">
        <f t="shared" si="179"/>
        <v>46874</v>
      </c>
      <c r="BP77" s="174">
        <f t="shared" ref="BP77:CH77" si="180">BP$4</f>
        <v>46905</v>
      </c>
      <c r="BQ77" s="174">
        <f t="shared" si="180"/>
        <v>46935</v>
      </c>
      <c r="BR77" s="174">
        <f t="shared" si="180"/>
        <v>46966</v>
      </c>
      <c r="BS77" s="174">
        <f t="shared" si="180"/>
        <v>46997</v>
      </c>
      <c r="BT77" s="174">
        <f t="shared" si="180"/>
        <v>47027</v>
      </c>
      <c r="BU77" s="174">
        <f t="shared" si="180"/>
        <v>47058</v>
      </c>
      <c r="BV77" s="174">
        <f t="shared" si="180"/>
        <v>47088</v>
      </c>
      <c r="BW77" s="174">
        <f t="shared" si="180"/>
        <v>47119</v>
      </c>
      <c r="BX77" s="174">
        <f t="shared" si="180"/>
        <v>47150</v>
      </c>
      <c r="BY77" s="174">
        <f t="shared" si="180"/>
        <v>47178</v>
      </c>
      <c r="BZ77" s="174">
        <f t="shared" si="180"/>
        <v>47209</v>
      </c>
      <c r="CA77" s="174">
        <f t="shared" si="180"/>
        <v>47239</v>
      </c>
      <c r="CB77" s="174">
        <f t="shared" si="180"/>
        <v>47270</v>
      </c>
      <c r="CC77" s="174">
        <f t="shared" si="180"/>
        <v>47300</v>
      </c>
      <c r="CD77" s="174">
        <f t="shared" si="180"/>
        <v>47331</v>
      </c>
      <c r="CE77" s="174">
        <f t="shared" si="180"/>
        <v>47362</v>
      </c>
      <c r="CF77" s="174">
        <f t="shared" si="180"/>
        <v>47392</v>
      </c>
      <c r="CG77" s="174">
        <f t="shared" si="180"/>
        <v>47423</v>
      </c>
      <c r="CH77" s="175">
        <f t="shared" si="180"/>
        <v>47453</v>
      </c>
    </row>
    <row r="78" spans="1:88" ht="15" thickBot="1" x14ac:dyDescent="0.35">
      <c r="A78" s="20"/>
      <c r="B78" s="543"/>
      <c r="C78" s="409">
        <v>5.1041000000000003E-2</v>
      </c>
      <c r="D78" s="409">
        <v>5.1568999999999997E-2</v>
      </c>
      <c r="E78" s="409">
        <v>5.2597999999999999E-2</v>
      </c>
      <c r="F78" s="409">
        <v>5.4790999999999999E-2</v>
      </c>
      <c r="G78" s="409">
        <v>5.6397999999999997E-2</v>
      </c>
      <c r="H78" s="409">
        <v>0.115657</v>
      </c>
      <c r="I78" s="433">
        <v>0.122029</v>
      </c>
      <c r="J78" s="433">
        <v>0.122026</v>
      </c>
      <c r="K78" s="433">
        <v>0.12202499999999999</v>
      </c>
      <c r="L78" s="433">
        <v>5.5929E-2</v>
      </c>
      <c r="M78" s="433">
        <v>5.9523E-2</v>
      </c>
      <c r="N78" s="433">
        <v>5.5969999999999999E-2</v>
      </c>
      <c r="O78" s="433">
        <v>5.3462000000000003E-2</v>
      </c>
      <c r="P78" s="433">
        <v>5.3289999999999997E-2</v>
      </c>
      <c r="Q78" s="433">
        <v>5.4837999999999998E-2</v>
      </c>
      <c r="R78" s="433">
        <v>5.9094000000000001E-2</v>
      </c>
      <c r="S78" s="433">
        <v>6.0398E-2</v>
      </c>
      <c r="T78" s="433">
        <v>0.122034</v>
      </c>
      <c r="U78" s="433">
        <v>0.122029</v>
      </c>
      <c r="V78" s="433">
        <v>0.122026</v>
      </c>
      <c r="W78" s="433">
        <v>0.12202499999999999</v>
      </c>
      <c r="X78" s="433">
        <v>5.5929E-2</v>
      </c>
      <c r="Y78" s="433">
        <v>5.9523E-2</v>
      </c>
      <c r="Z78" s="433">
        <v>5.5969999999999999E-2</v>
      </c>
      <c r="AA78" s="433">
        <v>5.3462000000000003E-2</v>
      </c>
      <c r="AB78" s="433">
        <v>5.3289999999999997E-2</v>
      </c>
      <c r="AC78" s="433">
        <v>5.4837999999999998E-2</v>
      </c>
      <c r="AD78" s="433">
        <v>5.9094000000000001E-2</v>
      </c>
      <c r="AE78" s="433">
        <v>6.0398E-2</v>
      </c>
      <c r="AF78" s="433">
        <v>0.122034</v>
      </c>
      <c r="AG78" s="433">
        <v>0.122029</v>
      </c>
      <c r="AH78" s="433">
        <v>0.122026</v>
      </c>
      <c r="AI78" s="433">
        <v>0.12202499999999999</v>
      </c>
      <c r="AJ78" s="433">
        <v>5.5929E-2</v>
      </c>
      <c r="AK78" s="433">
        <v>5.9523E-2</v>
      </c>
      <c r="AL78" s="433">
        <v>5.5969999999999999E-2</v>
      </c>
      <c r="AM78" s="433">
        <v>5.3462000000000003E-2</v>
      </c>
      <c r="AN78" s="433">
        <v>5.3289999999999997E-2</v>
      </c>
      <c r="AO78" s="433">
        <v>5.4837999999999998E-2</v>
      </c>
      <c r="AP78" s="433">
        <v>5.9094000000000001E-2</v>
      </c>
      <c r="AQ78" s="433">
        <v>6.0398E-2</v>
      </c>
      <c r="AR78" s="433">
        <v>0.122034</v>
      </c>
      <c r="AS78" s="433">
        <v>0.122029</v>
      </c>
      <c r="AT78" s="433">
        <v>0.122026</v>
      </c>
      <c r="AU78" s="433">
        <v>0.12202499999999999</v>
      </c>
      <c r="AV78" s="433">
        <v>5.5929E-2</v>
      </c>
      <c r="AW78" s="433">
        <v>5.9523E-2</v>
      </c>
      <c r="AX78" s="433">
        <v>5.5969999999999999E-2</v>
      </c>
      <c r="AY78" s="433">
        <v>5.3462000000000003E-2</v>
      </c>
      <c r="AZ78" s="433">
        <v>5.3289999999999997E-2</v>
      </c>
      <c r="BA78" s="433">
        <v>5.4837999999999998E-2</v>
      </c>
      <c r="BB78" s="433">
        <v>5.9094000000000001E-2</v>
      </c>
      <c r="BC78" s="433">
        <v>6.0398E-2</v>
      </c>
      <c r="BD78" s="433">
        <v>0.122034</v>
      </c>
      <c r="BE78" s="433">
        <v>0.122029</v>
      </c>
      <c r="BF78" s="433">
        <v>0.122026</v>
      </c>
      <c r="BG78" s="433">
        <v>0.12202499999999999</v>
      </c>
      <c r="BH78" s="433">
        <v>5.5929E-2</v>
      </c>
      <c r="BI78" s="433">
        <v>5.9523E-2</v>
      </c>
      <c r="BJ78" s="433">
        <v>5.5969999999999999E-2</v>
      </c>
      <c r="BK78" s="433">
        <v>5.3462000000000003E-2</v>
      </c>
      <c r="BL78" s="433">
        <v>5.3289999999999997E-2</v>
      </c>
      <c r="BM78" s="433">
        <v>5.4837999999999998E-2</v>
      </c>
      <c r="BN78" s="433">
        <v>5.9094000000000001E-2</v>
      </c>
      <c r="BO78" s="433">
        <v>6.0398E-2</v>
      </c>
      <c r="BP78" s="433">
        <v>0.122034</v>
      </c>
      <c r="BQ78" s="433">
        <v>0.122029</v>
      </c>
      <c r="BR78" s="433">
        <v>0.122026</v>
      </c>
      <c r="BS78" s="433">
        <v>0.12202499999999999</v>
      </c>
      <c r="BT78" s="433">
        <v>5.5929E-2</v>
      </c>
      <c r="BU78" s="433">
        <v>5.9523E-2</v>
      </c>
      <c r="BV78" s="433">
        <v>5.5969999999999999E-2</v>
      </c>
      <c r="BW78" s="433">
        <v>5.3462000000000003E-2</v>
      </c>
      <c r="BX78" s="433">
        <v>5.3289999999999997E-2</v>
      </c>
      <c r="BY78" s="433">
        <v>5.4837999999999998E-2</v>
      </c>
      <c r="BZ78" s="433">
        <v>5.9094000000000001E-2</v>
      </c>
      <c r="CA78" s="433">
        <v>6.0398E-2</v>
      </c>
      <c r="CB78" s="433">
        <v>0.122034</v>
      </c>
      <c r="CC78" s="433">
        <v>0.122029</v>
      </c>
      <c r="CD78" s="433">
        <v>0.122026</v>
      </c>
      <c r="CE78" s="433">
        <v>0.12202499999999999</v>
      </c>
      <c r="CF78" s="433">
        <v>5.5929E-2</v>
      </c>
      <c r="CG78" s="433">
        <v>5.9523E-2</v>
      </c>
      <c r="CH78" s="433">
        <v>5.5969999999999999E-2</v>
      </c>
      <c r="CJ78" s="229" t="s">
        <v>187</v>
      </c>
    </row>
    <row r="79" spans="1:88" x14ac:dyDescent="0.3">
      <c r="C79" s="410" t="s">
        <v>232</v>
      </c>
      <c r="I79" s="435" t="s">
        <v>255</v>
      </c>
      <c r="CJ79" s="229" t="s">
        <v>194</v>
      </c>
    </row>
    <row r="80" spans="1:88" x14ac:dyDescent="0.3">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J80" s="229" t="s">
        <v>233</v>
      </c>
    </row>
    <row r="81" spans="3:86" x14ac:dyDescent="0.3">
      <c r="C81" s="336"/>
      <c r="D81" s="336"/>
      <c r="E81" s="336"/>
      <c r="F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row>
    <row r="82" spans="3:86" ht="14.7" customHeight="1" x14ac:dyDescent="0.3">
      <c r="C82" s="336"/>
      <c r="D82" s="336"/>
      <c r="E82" s="336"/>
      <c r="F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row>
    <row r="83" spans="3:86" x14ac:dyDescent="0.3">
      <c r="C83" s="336"/>
      <c r="D83" s="336"/>
      <c r="E83" s="336"/>
      <c r="F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row>
    <row r="84" spans="3:86" x14ac:dyDescent="0.3">
      <c r="C84" s="336"/>
      <c r="D84" s="336"/>
      <c r="E84" s="336"/>
      <c r="F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row>
    <row r="85" spans="3:86" x14ac:dyDescent="0.3">
      <c r="C85" s="336"/>
      <c r="D85" s="336"/>
      <c r="E85" s="336"/>
      <c r="F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row>
    <row r="86" spans="3:86" x14ac:dyDescent="0.3">
      <c r="C86" s="336"/>
      <c r="D86" s="336"/>
      <c r="E86" s="336"/>
      <c r="F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row>
    <row r="87" spans="3:86" ht="14.7" customHeight="1" x14ac:dyDescent="0.3">
      <c r="C87" s="336"/>
      <c r="D87" s="336"/>
      <c r="E87" s="336"/>
      <c r="F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row>
    <row r="88" spans="3:86" x14ac:dyDescent="0.3">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row>
    <row r="89" spans="3:86" ht="14.7" customHeight="1" x14ac:dyDescent="0.3">
      <c r="C89" s="336"/>
      <c r="D89" s="336"/>
      <c r="E89" s="336"/>
      <c r="F89" s="336"/>
      <c r="G89" s="336"/>
      <c r="H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row>
    <row r="90" spans="3:86" x14ac:dyDescent="0.3">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row>
    <row r="96" spans="3:86" x14ac:dyDescent="0.3">
      <c r="J96" s="5"/>
    </row>
    <row r="97" spans="4:4" x14ac:dyDescent="0.3">
      <c r="D97" s="6"/>
    </row>
  </sheetData>
  <mergeCells count="6">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CJ112"/>
  <sheetViews>
    <sheetView zoomScale="80" zoomScaleNormal="80" workbookViewId="0">
      <selection activeCell="I23" sqref="I23"/>
    </sheetView>
  </sheetViews>
  <sheetFormatPr defaultRowHeight="14.4" x14ac:dyDescent="0.3"/>
  <cols>
    <col min="1" max="1" width="10.5546875" customWidth="1"/>
    <col min="2" max="2" width="24.6640625" customWidth="1"/>
    <col min="3" max="11" width="14.44140625" customWidth="1"/>
    <col min="12" max="16" width="14.33203125" bestFit="1" customWidth="1"/>
    <col min="17" max="84" width="14.33203125" customWidth="1"/>
    <col min="85" max="86" width="14.3320312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395">
        <f>' 1M - RES'!C2</f>
        <v>0.82499999999999996</v>
      </c>
      <c r="D2" s="395">
        <f>C2</f>
        <v>0.82499999999999996</v>
      </c>
      <c r="E2" s="388">
        <f t="shared" ref="E2:BP2" si="0">D2</f>
        <v>0.82499999999999996</v>
      </c>
      <c r="F2" s="396">
        <f t="shared" si="0"/>
        <v>0.82499999999999996</v>
      </c>
      <c r="G2" s="397">
        <f t="shared" si="0"/>
        <v>0.82499999999999996</v>
      </c>
      <c r="H2" s="397">
        <f t="shared" si="0"/>
        <v>0.82499999999999996</v>
      </c>
      <c r="I2" s="397">
        <f t="shared" si="0"/>
        <v>0.82499999999999996</v>
      </c>
      <c r="J2" s="397">
        <f t="shared" si="0"/>
        <v>0.82499999999999996</v>
      </c>
      <c r="K2" s="397">
        <f t="shared" si="0"/>
        <v>0.82499999999999996</v>
      </c>
      <c r="L2" s="397">
        <f t="shared" si="0"/>
        <v>0.82499999999999996</v>
      </c>
      <c r="M2" s="397">
        <f t="shared" si="0"/>
        <v>0.82499999999999996</v>
      </c>
      <c r="N2" s="397">
        <f t="shared" si="0"/>
        <v>0.82499999999999996</v>
      </c>
      <c r="O2" s="397">
        <f t="shared" si="0"/>
        <v>0.82499999999999996</v>
      </c>
      <c r="P2" s="397">
        <f t="shared" si="0"/>
        <v>0.82499999999999996</v>
      </c>
      <c r="Q2" s="397">
        <f t="shared" si="0"/>
        <v>0.82499999999999996</v>
      </c>
      <c r="R2" s="397">
        <f t="shared" si="0"/>
        <v>0.82499999999999996</v>
      </c>
      <c r="S2" s="397">
        <f t="shared" si="0"/>
        <v>0.82499999999999996</v>
      </c>
      <c r="T2" s="397">
        <f t="shared" si="0"/>
        <v>0.82499999999999996</v>
      </c>
      <c r="U2" s="397">
        <f t="shared" si="0"/>
        <v>0.82499999999999996</v>
      </c>
      <c r="V2" s="397">
        <f t="shared" si="0"/>
        <v>0.82499999999999996</v>
      </c>
      <c r="W2" s="397">
        <f t="shared" si="0"/>
        <v>0.82499999999999996</v>
      </c>
      <c r="X2" s="397">
        <f t="shared" si="0"/>
        <v>0.82499999999999996</v>
      </c>
      <c r="Y2" s="397">
        <f t="shared" si="0"/>
        <v>0.82499999999999996</v>
      </c>
      <c r="Z2" s="397">
        <f t="shared" si="0"/>
        <v>0.82499999999999996</v>
      </c>
      <c r="AA2" s="397">
        <f t="shared" si="0"/>
        <v>0.82499999999999996</v>
      </c>
      <c r="AB2" s="397">
        <f t="shared" si="0"/>
        <v>0.82499999999999996</v>
      </c>
      <c r="AC2" s="397">
        <f t="shared" si="0"/>
        <v>0.82499999999999996</v>
      </c>
      <c r="AD2" s="397">
        <f t="shared" si="0"/>
        <v>0.82499999999999996</v>
      </c>
      <c r="AE2" s="397">
        <f t="shared" si="0"/>
        <v>0.82499999999999996</v>
      </c>
      <c r="AF2" s="397">
        <f t="shared" si="0"/>
        <v>0.82499999999999996</v>
      </c>
      <c r="AG2" s="397">
        <f t="shared" si="0"/>
        <v>0.82499999999999996</v>
      </c>
      <c r="AH2" s="397">
        <f t="shared" si="0"/>
        <v>0.82499999999999996</v>
      </c>
      <c r="AI2" s="397">
        <f t="shared" si="0"/>
        <v>0.82499999999999996</v>
      </c>
      <c r="AJ2" s="397">
        <f t="shared" si="0"/>
        <v>0.82499999999999996</v>
      </c>
      <c r="AK2" s="397">
        <f t="shared" si="0"/>
        <v>0.82499999999999996</v>
      </c>
      <c r="AL2" s="397">
        <f t="shared" si="0"/>
        <v>0.82499999999999996</v>
      </c>
      <c r="AM2" s="397">
        <f t="shared" si="0"/>
        <v>0.82499999999999996</v>
      </c>
      <c r="AN2" s="397">
        <f t="shared" si="0"/>
        <v>0.82499999999999996</v>
      </c>
      <c r="AO2" s="397">
        <f t="shared" si="0"/>
        <v>0.82499999999999996</v>
      </c>
      <c r="AP2" s="397">
        <f t="shared" si="0"/>
        <v>0.82499999999999996</v>
      </c>
      <c r="AQ2" s="397">
        <f t="shared" si="0"/>
        <v>0.82499999999999996</v>
      </c>
      <c r="AR2" s="397">
        <f t="shared" si="0"/>
        <v>0.82499999999999996</v>
      </c>
      <c r="AS2" s="397">
        <f t="shared" si="0"/>
        <v>0.82499999999999996</v>
      </c>
      <c r="AT2" s="397">
        <f t="shared" si="0"/>
        <v>0.82499999999999996</v>
      </c>
      <c r="AU2" s="397">
        <f t="shared" si="0"/>
        <v>0.82499999999999996</v>
      </c>
      <c r="AV2" s="397">
        <f t="shared" si="0"/>
        <v>0.82499999999999996</v>
      </c>
      <c r="AW2" s="397">
        <f t="shared" si="0"/>
        <v>0.82499999999999996</v>
      </c>
      <c r="AX2" s="397">
        <f t="shared" si="0"/>
        <v>0.82499999999999996</v>
      </c>
      <c r="AY2" s="397">
        <f t="shared" si="0"/>
        <v>0.82499999999999996</v>
      </c>
      <c r="AZ2" s="397">
        <f t="shared" si="0"/>
        <v>0.82499999999999996</v>
      </c>
      <c r="BA2" s="397">
        <f t="shared" si="0"/>
        <v>0.82499999999999996</v>
      </c>
      <c r="BB2" s="397">
        <f t="shared" si="0"/>
        <v>0.82499999999999996</v>
      </c>
      <c r="BC2" s="397">
        <f t="shared" si="0"/>
        <v>0.82499999999999996</v>
      </c>
      <c r="BD2" s="397">
        <f t="shared" si="0"/>
        <v>0.82499999999999996</v>
      </c>
      <c r="BE2" s="397">
        <f t="shared" si="0"/>
        <v>0.82499999999999996</v>
      </c>
      <c r="BF2" s="397">
        <f t="shared" si="0"/>
        <v>0.82499999999999996</v>
      </c>
      <c r="BG2" s="397">
        <f t="shared" si="0"/>
        <v>0.82499999999999996</v>
      </c>
      <c r="BH2" s="397">
        <f t="shared" si="0"/>
        <v>0.82499999999999996</v>
      </c>
      <c r="BI2" s="397">
        <f t="shared" si="0"/>
        <v>0.82499999999999996</v>
      </c>
      <c r="BJ2" s="397">
        <f t="shared" si="0"/>
        <v>0.82499999999999996</v>
      </c>
      <c r="BK2" s="397">
        <f t="shared" si="0"/>
        <v>0.82499999999999996</v>
      </c>
      <c r="BL2" s="397">
        <f t="shared" si="0"/>
        <v>0.82499999999999996</v>
      </c>
      <c r="BM2" s="397">
        <f t="shared" si="0"/>
        <v>0.82499999999999996</v>
      </c>
      <c r="BN2" s="397">
        <f t="shared" si="0"/>
        <v>0.82499999999999996</v>
      </c>
      <c r="BO2" s="397">
        <f t="shared" si="0"/>
        <v>0.82499999999999996</v>
      </c>
      <c r="BP2" s="397">
        <f t="shared" si="0"/>
        <v>0.82499999999999996</v>
      </c>
      <c r="BQ2" s="397">
        <f t="shared" ref="BQ2:CH2" si="1">BP2</f>
        <v>0.82499999999999996</v>
      </c>
      <c r="BR2" s="397">
        <f t="shared" si="1"/>
        <v>0.82499999999999996</v>
      </c>
      <c r="BS2" s="397">
        <f t="shared" si="1"/>
        <v>0.82499999999999996</v>
      </c>
      <c r="BT2" s="397">
        <f t="shared" si="1"/>
        <v>0.82499999999999996</v>
      </c>
      <c r="BU2" s="397">
        <f t="shared" si="1"/>
        <v>0.82499999999999996</v>
      </c>
      <c r="BV2" s="397">
        <f t="shared" si="1"/>
        <v>0.82499999999999996</v>
      </c>
      <c r="BW2" s="397">
        <f t="shared" si="1"/>
        <v>0.82499999999999996</v>
      </c>
      <c r="BX2" s="397">
        <f t="shared" si="1"/>
        <v>0.82499999999999996</v>
      </c>
      <c r="BY2" s="397">
        <f t="shared" si="1"/>
        <v>0.82499999999999996</v>
      </c>
      <c r="BZ2" s="397">
        <f t="shared" si="1"/>
        <v>0.82499999999999996</v>
      </c>
      <c r="CA2" s="397">
        <f t="shared" si="1"/>
        <v>0.82499999999999996</v>
      </c>
      <c r="CB2" s="397">
        <f t="shared" si="1"/>
        <v>0.82499999999999996</v>
      </c>
      <c r="CC2" s="397">
        <f t="shared" si="1"/>
        <v>0.82499999999999996</v>
      </c>
      <c r="CD2" s="397">
        <f t="shared" si="1"/>
        <v>0.82499999999999996</v>
      </c>
      <c r="CE2" s="397">
        <f t="shared" si="1"/>
        <v>0.82499999999999996</v>
      </c>
      <c r="CF2" s="397">
        <f t="shared" si="1"/>
        <v>0.82499999999999996</v>
      </c>
      <c r="CG2" s="397">
        <f t="shared" si="1"/>
        <v>0.82499999999999996</v>
      </c>
      <c r="CH2" s="398">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61" t="s">
        <v>14</v>
      </c>
      <c r="B4" s="18" t="s">
        <v>10</v>
      </c>
      <c r="C4" s="174">
        <f>' 1M - RES'!C4</f>
        <v>44927</v>
      </c>
      <c r="D4" s="174">
        <f>' 1M - RES'!D4</f>
        <v>44958</v>
      </c>
      <c r="E4" s="174">
        <f>' 1M - RES'!E4</f>
        <v>44986</v>
      </c>
      <c r="F4" s="174">
        <f>' 1M - RES'!F4</f>
        <v>45017</v>
      </c>
      <c r="G4" s="174">
        <f>' 1M - RES'!G4</f>
        <v>45047</v>
      </c>
      <c r="H4" s="174">
        <f>' 1M - RES'!H4</f>
        <v>45078</v>
      </c>
      <c r="I4" s="174">
        <f>' 1M - RES'!I4</f>
        <v>45108</v>
      </c>
      <c r="J4" s="174">
        <f>' 1M - RES'!J4</f>
        <v>45139</v>
      </c>
      <c r="K4" s="174">
        <f>' 1M - RES'!K4</f>
        <v>45170</v>
      </c>
      <c r="L4" s="174">
        <f>' 1M - RES'!L4</f>
        <v>45200</v>
      </c>
      <c r="M4" s="174">
        <f>' 1M - RES'!M4</f>
        <v>45231</v>
      </c>
      <c r="N4" s="174">
        <f>' 1M - RES'!N4</f>
        <v>45261</v>
      </c>
      <c r="O4" s="174">
        <f>' 1M - RES'!O4</f>
        <v>45292</v>
      </c>
      <c r="P4" s="174">
        <f>' 1M - RES'!P4</f>
        <v>45323</v>
      </c>
      <c r="Q4" s="174">
        <f>' 1M - RES'!Q4</f>
        <v>45352</v>
      </c>
      <c r="R4" s="174">
        <f>' 1M - RES'!R4</f>
        <v>45383</v>
      </c>
      <c r="S4" s="174">
        <f>' 1M - RES'!S4</f>
        <v>45413</v>
      </c>
      <c r="T4" s="174">
        <f>' 1M - RES'!T4</f>
        <v>45444</v>
      </c>
      <c r="U4" s="174">
        <f>' 1M - RES'!U4</f>
        <v>45474</v>
      </c>
      <c r="V4" s="174">
        <f>' 1M - RES'!V4</f>
        <v>45505</v>
      </c>
      <c r="W4" s="174">
        <f>' 1M - RES'!W4</f>
        <v>45536</v>
      </c>
      <c r="X4" s="174">
        <f>' 1M - RES'!X4</f>
        <v>45566</v>
      </c>
      <c r="Y4" s="174">
        <f>' 1M - RES'!Y4</f>
        <v>45597</v>
      </c>
      <c r="Z4" s="174">
        <f>' 1M - RES'!Z4</f>
        <v>45627</v>
      </c>
      <c r="AA4" s="174">
        <f>' 1M - RES'!AA4</f>
        <v>45658</v>
      </c>
      <c r="AB4" s="174">
        <f>' 1M - RES'!AB4</f>
        <v>45689</v>
      </c>
      <c r="AC4" s="174">
        <f>' 1M - RES'!AC4</f>
        <v>45717</v>
      </c>
      <c r="AD4" s="174">
        <f>' 1M - RES'!AD4</f>
        <v>45748</v>
      </c>
      <c r="AE4" s="174">
        <f>' 1M - RES'!AE4</f>
        <v>45778</v>
      </c>
      <c r="AF4" s="174">
        <f>' 1M - RES'!AF4</f>
        <v>45809</v>
      </c>
      <c r="AG4" s="174">
        <f>' 1M - RES'!AG4</f>
        <v>45839</v>
      </c>
      <c r="AH4" s="174">
        <f>' 1M - RES'!AH4</f>
        <v>45870</v>
      </c>
      <c r="AI4" s="174">
        <f>' 1M - RES'!AI4</f>
        <v>45901</v>
      </c>
      <c r="AJ4" s="174">
        <f>' 1M - RES'!AJ4</f>
        <v>45931</v>
      </c>
      <c r="AK4" s="174">
        <f>' 1M - RES'!AK4</f>
        <v>45962</v>
      </c>
      <c r="AL4" s="174">
        <f>' 1M - RES'!AL4</f>
        <v>45992</v>
      </c>
      <c r="AM4" s="174">
        <f>' 1M - RES'!AM4</f>
        <v>46023</v>
      </c>
      <c r="AN4" s="174">
        <f>' 1M - RES'!AN4</f>
        <v>46054</v>
      </c>
      <c r="AO4" s="174">
        <f>' 1M - RES'!AO4</f>
        <v>46082</v>
      </c>
      <c r="AP4" s="174">
        <f>' 1M - RES'!AP4</f>
        <v>46113</v>
      </c>
      <c r="AQ4" s="174">
        <f>' 1M - RES'!AQ4</f>
        <v>46143</v>
      </c>
      <c r="AR4" s="174">
        <f>' 1M - RES'!AR4</f>
        <v>46174</v>
      </c>
      <c r="AS4" s="174">
        <f>' 1M - RES'!AS4</f>
        <v>46204</v>
      </c>
      <c r="AT4" s="174">
        <f>' 1M - RES'!AT4</f>
        <v>46235</v>
      </c>
      <c r="AU4" s="174">
        <f>' 1M - RES'!AU4</f>
        <v>46266</v>
      </c>
      <c r="AV4" s="174">
        <f>' 1M - RES'!AV4</f>
        <v>46296</v>
      </c>
      <c r="AW4" s="174">
        <f>' 1M - RES'!AW4</f>
        <v>46327</v>
      </c>
      <c r="AX4" s="174">
        <f>' 1M - RES'!AX4</f>
        <v>46357</v>
      </c>
      <c r="AY4" s="174">
        <f>' 1M - RES'!AY4</f>
        <v>46388</v>
      </c>
      <c r="AZ4" s="174">
        <f>' 1M - RES'!AZ4</f>
        <v>46419</v>
      </c>
      <c r="BA4" s="174">
        <f>' 1M - RES'!BA4</f>
        <v>46447</v>
      </c>
      <c r="BB4" s="174">
        <f>' 1M - RES'!BB4</f>
        <v>46478</v>
      </c>
      <c r="BC4" s="174">
        <f>' 1M - RES'!BC4</f>
        <v>46508</v>
      </c>
      <c r="BD4" s="174">
        <f>' 1M - RES'!BD4</f>
        <v>46539</v>
      </c>
      <c r="BE4" s="174">
        <f>' 1M - RES'!BE4</f>
        <v>46569</v>
      </c>
      <c r="BF4" s="174">
        <f>' 1M - RES'!BF4</f>
        <v>46600</v>
      </c>
      <c r="BG4" s="174">
        <f>' 1M - RES'!BG4</f>
        <v>46631</v>
      </c>
      <c r="BH4" s="174">
        <f>' 1M - RES'!BH4</f>
        <v>46661</v>
      </c>
      <c r="BI4" s="174">
        <f>' 1M - RES'!BI4</f>
        <v>46692</v>
      </c>
      <c r="BJ4" s="174">
        <f>' 1M - RES'!BJ4</f>
        <v>46722</v>
      </c>
      <c r="BK4" s="174">
        <f>' 1M - RES'!BK4</f>
        <v>46753</v>
      </c>
      <c r="BL4" s="174">
        <f>' 1M - RES'!BL4</f>
        <v>46784</v>
      </c>
      <c r="BM4" s="174">
        <f>' 1M - RES'!BM4</f>
        <v>46813</v>
      </c>
      <c r="BN4" s="174">
        <f>' 1M - RES'!BN4</f>
        <v>46844</v>
      </c>
      <c r="BO4" s="174">
        <f>' 1M - RES'!BO4</f>
        <v>46874</v>
      </c>
      <c r="BP4" s="174">
        <f>' 1M - RES'!BP4</f>
        <v>46905</v>
      </c>
      <c r="BQ4" s="174">
        <f>' 1M - RES'!BQ4</f>
        <v>46935</v>
      </c>
      <c r="BR4" s="174">
        <f>' 1M - RES'!BR4</f>
        <v>46966</v>
      </c>
      <c r="BS4" s="174">
        <f>' 1M - RES'!BS4</f>
        <v>46997</v>
      </c>
      <c r="BT4" s="174">
        <f>' 1M - RES'!BT4</f>
        <v>47027</v>
      </c>
      <c r="BU4" s="174">
        <f>' 1M - RES'!BU4</f>
        <v>47058</v>
      </c>
      <c r="BV4" s="174">
        <f>' 1M - RES'!BV4</f>
        <v>47088</v>
      </c>
      <c r="BW4" s="174">
        <f>' 1M - RES'!BW4</f>
        <v>47119</v>
      </c>
      <c r="BX4" s="174">
        <f>' 1M - RES'!BX4</f>
        <v>47150</v>
      </c>
      <c r="BY4" s="174">
        <f>' 1M - RES'!BY4</f>
        <v>47178</v>
      </c>
      <c r="BZ4" s="174">
        <f>' 1M - RES'!BZ4</f>
        <v>47209</v>
      </c>
      <c r="CA4" s="174">
        <f>' 1M - RES'!CA4</f>
        <v>47239</v>
      </c>
      <c r="CB4" s="174">
        <f>' 1M - RES'!CB4</f>
        <v>47270</v>
      </c>
      <c r="CC4" s="174">
        <f>' 1M - RES'!CC4</f>
        <v>47300</v>
      </c>
      <c r="CD4" s="174">
        <f>' 1M - RES'!CD4</f>
        <v>47331</v>
      </c>
      <c r="CE4" s="174">
        <f>' 1M - RES'!CE4</f>
        <v>47362</v>
      </c>
      <c r="CF4" s="174">
        <f>' 1M - RES'!CF4</f>
        <v>47392</v>
      </c>
      <c r="CG4" s="174">
        <f>' 1M - RES'!CG4</f>
        <v>47423</v>
      </c>
      <c r="CH4" s="174">
        <f>' 1M - RES'!CH4</f>
        <v>47453</v>
      </c>
    </row>
    <row r="5" spans="1:88" ht="15" customHeight="1" x14ac:dyDescent="0.3">
      <c r="A5" s="562"/>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236"/>
    </row>
    <row r="6" spans="1:88" x14ac:dyDescent="0.3">
      <c r="A6" s="562"/>
      <c r="B6" s="13"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236"/>
    </row>
    <row r="7" spans="1:88" x14ac:dyDescent="0.3">
      <c r="A7" s="562"/>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236"/>
    </row>
    <row r="8" spans="1:88" x14ac:dyDescent="0.3">
      <c r="A8" s="562"/>
      <c r="B8" s="11" t="s">
        <v>1</v>
      </c>
      <c r="C8" s="3">
        <f>'BIZ kWh ENTRY'!C167</f>
        <v>0</v>
      </c>
      <c r="D8" s="3">
        <f>'BIZ kWh ENTRY'!D167</f>
        <v>3169.9643518071098</v>
      </c>
      <c r="E8" s="3">
        <f>'BIZ kWh ENTRY'!E167</f>
        <v>4458.6313292550112</v>
      </c>
      <c r="F8" s="3">
        <f>'BIZ kWh ENTRY'!F167</f>
        <v>58482.412432553079</v>
      </c>
      <c r="G8" s="3">
        <f>'BIZ kWh ENTRY'!G167</f>
        <v>49575.03424177214</v>
      </c>
      <c r="H8" s="3">
        <f>'BIZ kWh ENTRY'!H167</f>
        <v>19981.78415577811</v>
      </c>
      <c r="I8" s="3">
        <f>'BIZ kWh ENTRY'!I167</f>
        <v>7438.2751749774634</v>
      </c>
      <c r="J8" s="3">
        <f>'BIZ kWh ENTRY'!J167</f>
        <v>17735.463931026072</v>
      </c>
      <c r="K8" s="3">
        <f>'BIZ kWh ENTRY'!K167</f>
        <v>135082.23347668655</v>
      </c>
      <c r="L8" s="3">
        <f>'BIZ kWh ENTRY'!L167</f>
        <v>13165.60578240941</v>
      </c>
      <c r="M8" s="3">
        <f>'BIZ kWh ENTRY'!M167</f>
        <v>124133.11589914623</v>
      </c>
      <c r="N8" s="3">
        <f>'BIZ kWh ENTRY'!N167</f>
        <v>1492515.6445303145</v>
      </c>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236"/>
    </row>
    <row r="9" spans="1:88" x14ac:dyDescent="0.3">
      <c r="A9" s="562"/>
      <c r="B9" s="13"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236"/>
    </row>
    <row r="10" spans="1:88" x14ac:dyDescent="0.3">
      <c r="A10" s="562"/>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2454.7697448730469</v>
      </c>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236"/>
    </row>
    <row r="11" spans="1:88" x14ac:dyDescent="0.3">
      <c r="A11" s="562"/>
      <c r="B11" s="11" t="s">
        <v>3</v>
      </c>
      <c r="C11" s="3">
        <f>'BIZ kWh ENTRY'!C170</f>
        <v>0</v>
      </c>
      <c r="D11" s="3">
        <f>'BIZ kWh ENTRY'!D170</f>
        <v>0</v>
      </c>
      <c r="E11" s="3">
        <f>'BIZ kWh ENTRY'!E170</f>
        <v>0</v>
      </c>
      <c r="F11" s="3">
        <f>'BIZ kWh ENTRY'!F170</f>
        <v>12220.004566986148</v>
      </c>
      <c r="G11" s="3">
        <f>'BIZ kWh ENTRY'!G170</f>
        <v>0</v>
      </c>
      <c r="H11" s="3">
        <f>'BIZ kWh ENTRY'!H170</f>
        <v>0</v>
      </c>
      <c r="I11" s="3">
        <f>'BIZ kWh ENTRY'!I170</f>
        <v>0</v>
      </c>
      <c r="J11" s="3">
        <f>'BIZ kWh ENTRY'!J170</f>
        <v>0</v>
      </c>
      <c r="K11" s="3">
        <f>'BIZ kWh ENTRY'!K170</f>
        <v>6789.5877672971947</v>
      </c>
      <c r="L11" s="3">
        <f>'BIZ kWh ENTRY'!L170</f>
        <v>57725.205239278694</v>
      </c>
      <c r="M11" s="3">
        <f>'BIZ kWh ENTRY'!M170</f>
        <v>430837.26046026126</v>
      </c>
      <c r="N11" s="3">
        <f>'BIZ kWh ENTRY'!N170</f>
        <v>435859.27786199423</v>
      </c>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236"/>
    </row>
    <row r="12" spans="1:88" x14ac:dyDescent="0.3">
      <c r="A12" s="562"/>
      <c r="B12" s="11" t="s">
        <v>4</v>
      </c>
      <c r="C12" s="3">
        <f>'BIZ kWh ENTRY'!C171</f>
        <v>0</v>
      </c>
      <c r="D12" s="3">
        <f>'BIZ kWh ENTRY'!D171</f>
        <v>502672.02844948007</v>
      </c>
      <c r="E12" s="3">
        <f>'BIZ kWh ENTRY'!E171</f>
        <v>1430151.2915318105</v>
      </c>
      <c r="F12" s="3">
        <f>'BIZ kWh ENTRY'!F171</f>
        <v>877124.8834514526</v>
      </c>
      <c r="G12" s="3">
        <f>'BIZ kWh ENTRY'!G171</f>
        <v>861468.57736816141</v>
      </c>
      <c r="H12" s="3">
        <f>'BIZ kWh ENTRY'!H171</f>
        <v>1654460.8027633636</v>
      </c>
      <c r="I12" s="3">
        <f>'BIZ kWh ENTRY'!I171</f>
        <v>513950.8379217817</v>
      </c>
      <c r="J12" s="3">
        <f>'BIZ kWh ENTRY'!J171</f>
        <v>578869.93149350968</v>
      </c>
      <c r="K12" s="3">
        <f>'BIZ kWh ENTRY'!K171</f>
        <v>1402382.799776922</v>
      </c>
      <c r="L12" s="3">
        <f>'BIZ kWh ENTRY'!L171</f>
        <v>1419612.7580161097</v>
      </c>
      <c r="M12" s="3">
        <f>'BIZ kWh ENTRY'!M171</f>
        <v>2072308.9756956277</v>
      </c>
      <c r="N12" s="3">
        <f>'BIZ kWh ENTRY'!N171</f>
        <v>5471817.6730538951</v>
      </c>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236"/>
    </row>
    <row r="13" spans="1:88" x14ac:dyDescent="0.3">
      <c r="A13" s="562"/>
      <c r="B13" s="11" t="s">
        <v>5</v>
      </c>
      <c r="C13" s="3">
        <f>'BIZ kWh ENTRY'!C172</f>
        <v>0</v>
      </c>
      <c r="D13" s="3">
        <f>'BIZ kWh ENTRY'!D172</f>
        <v>0</v>
      </c>
      <c r="E13" s="3">
        <f>'BIZ kWh ENTRY'!E172</f>
        <v>2616.7837279378032</v>
      </c>
      <c r="F13" s="3">
        <f>'BIZ kWh ENTRY'!F172</f>
        <v>7580.6169911722936</v>
      </c>
      <c r="G13" s="3">
        <f>'BIZ kWh ENTRY'!G172</f>
        <v>0</v>
      </c>
      <c r="H13" s="3">
        <f>'BIZ kWh ENTRY'!H172</f>
        <v>0</v>
      </c>
      <c r="I13" s="3">
        <f>'BIZ kWh ENTRY'!I172</f>
        <v>4739.8688067171161</v>
      </c>
      <c r="J13" s="3">
        <f>'BIZ kWh ENTRY'!J172</f>
        <v>0</v>
      </c>
      <c r="K13" s="3">
        <f>'BIZ kWh ENTRY'!K172</f>
        <v>0</v>
      </c>
      <c r="L13" s="3">
        <f>'BIZ kWh ENTRY'!L172</f>
        <v>0</v>
      </c>
      <c r="M13" s="3">
        <f>'BIZ kWh ENTRY'!M172</f>
        <v>0</v>
      </c>
      <c r="N13" s="3">
        <f>'BIZ kWh ENTRY'!N172</f>
        <v>1300.6981034405478</v>
      </c>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236"/>
    </row>
    <row r="14" spans="1:88" x14ac:dyDescent="0.3">
      <c r="A14" s="562"/>
      <c r="B14" s="11" t="s">
        <v>23</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236"/>
    </row>
    <row r="15" spans="1:88" x14ac:dyDescent="0.3">
      <c r="A15" s="562"/>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236"/>
    </row>
    <row r="16" spans="1:88" x14ac:dyDescent="0.3">
      <c r="A16" s="562"/>
      <c r="B16" s="11" t="s">
        <v>7</v>
      </c>
      <c r="C16" s="3">
        <f>'BIZ kWh ENTRY'!C175</f>
        <v>0</v>
      </c>
      <c r="D16" s="3">
        <f>'BIZ kWh ENTRY'!D175</f>
        <v>0</v>
      </c>
      <c r="E16" s="3">
        <f>'BIZ kWh ENTRY'!E175</f>
        <v>2403</v>
      </c>
      <c r="F16" s="3">
        <f>'BIZ kWh ENTRY'!F175</f>
        <v>0</v>
      </c>
      <c r="G16" s="3">
        <f>'BIZ kWh ENTRY'!G175</f>
        <v>1220</v>
      </c>
      <c r="H16" s="3">
        <f>'BIZ kWh ENTRY'!H175</f>
        <v>6377.5460000000003</v>
      </c>
      <c r="I16" s="3">
        <f>'BIZ kWh ENTRY'!I175</f>
        <v>0</v>
      </c>
      <c r="J16" s="3">
        <f>'BIZ kWh ENTRY'!J175</f>
        <v>0</v>
      </c>
      <c r="K16" s="3">
        <f>'BIZ kWh ENTRY'!K175</f>
        <v>58283.601999999999</v>
      </c>
      <c r="L16" s="3">
        <f>'BIZ kWh ENTRY'!L175</f>
        <v>211833</v>
      </c>
      <c r="M16" s="3">
        <f>'BIZ kWh ENTRY'!M175</f>
        <v>105776.644</v>
      </c>
      <c r="N16" s="3">
        <f>'BIZ kWh ENTRY'!N175</f>
        <v>50504.114000000001</v>
      </c>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236"/>
    </row>
    <row r="17" spans="1:86" x14ac:dyDescent="0.3">
      <c r="A17" s="562"/>
      <c r="B17" s="11" t="s">
        <v>8</v>
      </c>
      <c r="C17" s="3">
        <f>'BIZ kWh ENTRY'!C176</f>
        <v>0</v>
      </c>
      <c r="D17" s="3">
        <f>'BIZ kWh ENTRY'!D176</f>
        <v>0</v>
      </c>
      <c r="E17" s="3">
        <f>'BIZ kWh ENTRY'!E176</f>
        <v>0</v>
      </c>
      <c r="F17" s="3">
        <f>'BIZ kWh ENTRY'!F176</f>
        <v>0</v>
      </c>
      <c r="G17" s="3">
        <f>'BIZ kWh ENTRY'!G176</f>
        <v>0</v>
      </c>
      <c r="H17" s="3">
        <f>'BIZ kWh ENTRY'!H176</f>
        <v>0</v>
      </c>
      <c r="I17" s="3">
        <f>'BIZ kWh ENTRY'!I176</f>
        <v>21156</v>
      </c>
      <c r="J17" s="3">
        <f>'BIZ kWh ENTRY'!J176</f>
        <v>0</v>
      </c>
      <c r="K17" s="3">
        <f>'BIZ kWh ENTRY'!K176</f>
        <v>0</v>
      </c>
      <c r="L17" s="3">
        <f>'BIZ kWh ENTRY'!L176</f>
        <v>0</v>
      </c>
      <c r="M17" s="3">
        <f>'BIZ kWh ENTRY'!M176</f>
        <v>0</v>
      </c>
      <c r="N17" s="3">
        <f>'BIZ kWh ENTRY'!N176</f>
        <v>0</v>
      </c>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236"/>
    </row>
    <row r="18" spans="1:86" x14ac:dyDescent="0.3">
      <c r="A18" s="562"/>
      <c r="B18" s="11" t="s">
        <v>11</v>
      </c>
      <c r="C18" s="3"/>
      <c r="D18" s="3"/>
      <c r="E18" s="275"/>
      <c r="F18" s="275"/>
      <c r="G18" s="275"/>
      <c r="H18" s="275"/>
      <c r="I18" s="275"/>
      <c r="J18" s="275"/>
      <c r="K18" s="275"/>
      <c r="L18" s="275"/>
      <c r="M18" s="275"/>
      <c r="N18" s="275"/>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236"/>
    </row>
    <row r="19" spans="1:86" ht="15" thickBot="1" x14ac:dyDescent="0.35">
      <c r="A19" s="563"/>
      <c r="B19" s="222" t="str">
        <f>' 1M - RES'!B16</f>
        <v>Monthly kWh</v>
      </c>
      <c r="C19" s="276">
        <f>SUM(C5:C18)</f>
        <v>0</v>
      </c>
      <c r="D19" s="276">
        <f t="shared" ref="D19:BO19" si="2">SUM(D5:D18)</f>
        <v>505841.99280128721</v>
      </c>
      <c r="E19" s="276">
        <f t="shared" si="2"/>
        <v>1439629.7065890033</v>
      </c>
      <c r="F19" s="276">
        <f t="shared" si="2"/>
        <v>955407.91744216415</v>
      </c>
      <c r="G19" s="276">
        <f t="shared" si="2"/>
        <v>912263.61160993355</v>
      </c>
      <c r="H19" s="276">
        <f t="shared" si="2"/>
        <v>1680820.1329191418</v>
      </c>
      <c r="I19" s="276">
        <f t="shared" si="2"/>
        <v>547284.98190347629</v>
      </c>
      <c r="J19" s="276">
        <f t="shared" si="2"/>
        <v>596605.39542453573</v>
      </c>
      <c r="K19" s="276">
        <f t="shared" si="2"/>
        <v>1602538.2230209056</v>
      </c>
      <c r="L19" s="276">
        <f t="shared" si="2"/>
        <v>1702336.5690377979</v>
      </c>
      <c r="M19" s="276">
        <f t="shared" si="2"/>
        <v>2733055.9960550349</v>
      </c>
      <c r="N19" s="276">
        <f t="shared" si="2"/>
        <v>7454452.1772945179</v>
      </c>
      <c r="O19" s="277">
        <f t="shared" si="2"/>
        <v>0</v>
      </c>
      <c r="P19" s="277">
        <f t="shared" si="2"/>
        <v>0</v>
      </c>
      <c r="Q19" s="277">
        <f t="shared" si="2"/>
        <v>0</v>
      </c>
      <c r="R19" s="277">
        <f t="shared" si="2"/>
        <v>0</v>
      </c>
      <c r="S19" s="277">
        <f t="shared" si="2"/>
        <v>0</v>
      </c>
      <c r="T19" s="277">
        <f t="shared" si="2"/>
        <v>0</v>
      </c>
      <c r="U19" s="277">
        <f t="shared" si="2"/>
        <v>0</v>
      </c>
      <c r="V19" s="277">
        <f t="shared" si="2"/>
        <v>0</v>
      </c>
      <c r="W19" s="277">
        <f t="shared" si="2"/>
        <v>0</v>
      </c>
      <c r="X19" s="277">
        <f t="shared" si="2"/>
        <v>0</v>
      </c>
      <c r="Y19" s="277">
        <f t="shared" si="2"/>
        <v>0</v>
      </c>
      <c r="Z19" s="277">
        <f t="shared" si="2"/>
        <v>0</v>
      </c>
      <c r="AA19" s="277">
        <f t="shared" si="2"/>
        <v>0</v>
      </c>
      <c r="AB19" s="277">
        <f t="shared" si="2"/>
        <v>0</v>
      </c>
      <c r="AC19" s="277">
        <f t="shared" si="2"/>
        <v>0</v>
      </c>
      <c r="AD19" s="277">
        <f t="shared" si="2"/>
        <v>0</v>
      </c>
      <c r="AE19" s="277">
        <f t="shared" si="2"/>
        <v>0</v>
      </c>
      <c r="AF19" s="277">
        <f t="shared" si="2"/>
        <v>0</v>
      </c>
      <c r="AG19" s="277">
        <f t="shared" si="2"/>
        <v>0</v>
      </c>
      <c r="AH19" s="277">
        <f t="shared" si="2"/>
        <v>0</v>
      </c>
      <c r="AI19" s="277">
        <f t="shared" si="2"/>
        <v>0</v>
      </c>
      <c r="AJ19" s="277">
        <f t="shared" si="2"/>
        <v>0</v>
      </c>
      <c r="AK19" s="277">
        <f t="shared" si="2"/>
        <v>0</v>
      </c>
      <c r="AL19" s="277">
        <f t="shared" si="2"/>
        <v>0</v>
      </c>
      <c r="AM19" s="277">
        <f t="shared" si="2"/>
        <v>0</v>
      </c>
      <c r="AN19" s="277">
        <f t="shared" si="2"/>
        <v>0</v>
      </c>
      <c r="AO19" s="277">
        <f t="shared" si="2"/>
        <v>0</v>
      </c>
      <c r="AP19" s="277">
        <f t="shared" si="2"/>
        <v>0</v>
      </c>
      <c r="AQ19" s="277">
        <f t="shared" si="2"/>
        <v>0</v>
      </c>
      <c r="AR19" s="277">
        <f t="shared" si="2"/>
        <v>0</v>
      </c>
      <c r="AS19" s="277">
        <f t="shared" si="2"/>
        <v>0</v>
      </c>
      <c r="AT19" s="277">
        <f t="shared" si="2"/>
        <v>0</v>
      </c>
      <c r="AU19" s="277">
        <f t="shared" si="2"/>
        <v>0</v>
      </c>
      <c r="AV19" s="277">
        <f t="shared" si="2"/>
        <v>0</v>
      </c>
      <c r="AW19" s="277">
        <f t="shared" si="2"/>
        <v>0</v>
      </c>
      <c r="AX19" s="277">
        <f t="shared" si="2"/>
        <v>0</v>
      </c>
      <c r="AY19" s="277">
        <f t="shared" si="2"/>
        <v>0</v>
      </c>
      <c r="AZ19" s="277">
        <f t="shared" si="2"/>
        <v>0</v>
      </c>
      <c r="BA19" s="277">
        <f t="shared" si="2"/>
        <v>0</v>
      </c>
      <c r="BB19" s="277">
        <f t="shared" si="2"/>
        <v>0</v>
      </c>
      <c r="BC19" s="277">
        <f t="shared" si="2"/>
        <v>0</v>
      </c>
      <c r="BD19" s="277">
        <f t="shared" si="2"/>
        <v>0</v>
      </c>
      <c r="BE19" s="277">
        <f t="shared" si="2"/>
        <v>0</v>
      </c>
      <c r="BF19" s="277">
        <f t="shared" si="2"/>
        <v>0</v>
      </c>
      <c r="BG19" s="277">
        <f t="shared" si="2"/>
        <v>0</v>
      </c>
      <c r="BH19" s="277">
        <f t="shared" si="2"/>
        <v>0</v>
      </c>
      <c r="BI19" s="277">
        <f t="shared" si="2"/>
        <v>0</v>
      </c>
      <c r="BJ19" s="277">
        <f t="shared" si="2"/>
        <v>0</v>
      </c>
      <c r="BK19" s="277">
        <f t="shared" si="2"/>
        <v>0</v>
      </c>
      <c r="BL19" s="277">
        <f t="shared" si="2"/>
        <v>0</v>
      </c>
      <c r="BM19" s="277">
        <f t="shared" si="2"/>
        <v>0</v>
      </c>
      <c r="BN19" s="277">
        <f t="shared" si="2"/>
        <v>0</v>
      </c>
      <c r="BO19" s="277">
        <f t="shared" si="2"/>
        <v>0</v>
      </c>
      <c r="BP19" s="277">
        <f t="shared" ref="BP19:CH19" si="3">SUM(BP5:BP18)</f>
        <v>0</v>
      </c>
      <c r="BQ19" s="277">
        <f t="shared" si="3"/>
        <v>0</v>
      </c>
      <c r="BR19" s="277">
        <f t="shared" si="3"/>
        <v>0</v>
      </c>
      <c r="BS19" s="277">
        <f t="shared" si="3"/>
        <v>0</v>
      </c>
      <c r="BT19" s="277">
        <f t="shared" si="3"/>
        <v>0</v>
      </c>
      <c r="BU19" s="277">
        <f t="shared" si="3"/>
        <v>0</v>
      </c>
      <c r="BV19" s="277">
        <f t="shared" si="3"/>
        <v>0</v>
      </c>
      <c r="BW19" s="277">
        <f t="shared" si="3"/>
        <v>0</v>
      </c>
      <c r="BX19" s="277">
        <f t="shared" si="3"/>
        <v>0</v>
      </c>
      <c r="BY19" s="277">
        <f t="shared" si="3"/>
        <v>0</v>
      </c>
      <c r="BZ19" s="277">
        <f t="shared" si="3"/>
        <v>0</v>
      </c>
      <c r="CA19" s="277">
        <f t="shared" si="3"/>
        <v>0</v>
      </c>
      <c r="CB19" s="277">
        <f t="shared" si="3"/>
        <v>0</v>
      </c>
      <c r="CC19" s="277">
        <f t="shared" si="3"/>
        <v>0</v>
      </c>
      <c r="CD19" s="277">
        <f t="shared" si="3"/>
        <v>0</v>
      </c>
      <c r="CE19" s="277">
        <f t="shared" si="3"/>
        <v>0</v>
      </c>
      <c r="CF19" s="277">
        <f t="shared" si="3"/>
        <v>0</v>
      </c>
      <c r="CG19" s="277">
        <f t="shared" si="3"/>
        <v>0</v>
      </c>
      <c r="CH19" s="278">
        <f t="shared" si="3"/>
        <v>0</v>
      </c>
    </row>
    <row r="20" spans="1:86" x14ac:dyDescent="0.3">
      <c r="A20" s="298"/>
      <c r="B20" s="299"/>
      <c r="C20" s="9"/>
      <c r="D20" s="299"/>
      <c r="E20" s="9"/>
      <c r="F20" s="299"/>
      <c r="G20" s="299"/>
      <c r="H20" s="9"/>
      <c r="I20" s="299"/>
      <c r="J20" s="299"/>
      <c r="K20" s="9"/>
      <c r="L20" s="299"/>
      <c r="M20" s="299"/>
      <c r="N20" s="9"/>
      <c r="O20" s="299"/>
      <c r="P20" s="299"/>
      <c r="Q20" s="9"/>
      <c r="R20" s="299"/>
      <c r="S20" s="299"/>
      <c r="T20" s="9"/>
      <c r="U20" s="299"/>
      <c r="V20" s="299"/>
      <c r="W20" s="9"/>
      <c r="X20" s="299"/>
      <c r="Y20" s="299"/>
      <c r="Z20" s="9"/>
      <c r="AA20" s="299"/>
      <c r="AB20" s="299"/>
      <c r="AC20" s="9"/>
      <c r="AD20" s="299"/>
      <c r="AE20" s="299"/>
      <c r="AF20" s="9"/>
      <c r="AG20" s="299"/>
      <c r="AH20" s="299"/>
      <c r="AI20" s="9"/>
      <c r="AJ20" s="299"/>
      <c r="AK20" s="299"/>
      <c r="AL20" s="9"/>
      <c r="AM20" s="299"/>
      <c r="AN20" s="299"/>
      <c r="AO20" s="9"/>
      <c r="AP20" s="299"/>
      <c r="AQ20" s="299"/>
      <c r="AR20" s="9"/>
      <c r="AS20" s="299"/>
      <c r="AT20" s="299"/>
      <c r="AU20" s="9"/>
      <c r="AV20" s="299"/>
      <c r="AW20" s="299"/>
      <c r="AX20" s="9"/>
      <c r="AY20" s="299"/>
      <c r="AZ20" s="299"/>
      <c r="BA20" s="9"/>
      <c r="BB20" s="299"/>
      <c r="BC20" s="299"/>
      <c r="BD20" s="9"/>
      <c r="BE20" s="299"/>
      <c r="BF20" s="299"/>
      <c r="BG20" s="9"/>
      <c r="BH20" s="299"/>
      <c r="BI20" s="299"/>
      <c r="BJ20" s="9"/>
      <c r="BK20" s="299"/>
      <c r="BL20" s="299"/>
      <c r="BM20" s="9"/>
      <c r="BN20" s="299"/>
      <c r="BO20" s="299"/>
      <c r="BP20" s="9"/>
      <c r="BQ20" s="299"/>
      <c r="BR20" s="299"/>
      <c r="BS20" s="9"/>
      <c r="BT20" s="299"/>
      <c r="BU20" s="299"/>
      <c r="BV20" s="9"/>
      <c r="BW20" s="299"/>
      <c r="BX20" s="299"/>
      <c r="BY20" s="9"/>
      <c r="BZ20" s="299"/>
      <c r="CA20" s="299"/>
      <c r="CB20" s="9"/>
      <c r="CC20" s="299"/>
      <c r="CD20" s="299"/>
      <c r="CE20" s="9"/>
      <c r="CF20" s="299"/>
      <c r="CG20" s="299"/>
      <c r="CH20" s="9"/>
    </row>
    <row r="21" spans="1:86" ht="15" thickBot="1" x14ac:dyDescent="0.35">
      <c r="C21" s="300"/>
      <c r="D21" s="146"/>
      <c r="E21" s="300"/>
      <c r="F21" s="146"/>
      <c r="G21" s="146"/>
      <c r="H21" s="300"/>
      <c r="I21" s="146"/>
      <c r="J21" s="146"/>
      <c r="K21" s="300"/>
      <c r="L21" s="146"/>
      <c r="M21" s="146"/>
      <c r="N21" s="300"/>
      <c r="O21" s="146"/>
      <c r="P21" s="146"/>
      <c r="Q21" s="300"/>
      <c r="R21" s="146"/>
      <c r="S21" s="146"/>
      <c r="T21" s="300"/>
      <c r="U21" s="146"/>
      <c r="V21" s="146"/>
      <c r="W21" s="300"/>
      <c r="X21" s="146"/>
      <c r="Y21" s="146"/>
      <c r="Z21" s="300"/>
      <c r="AA21" s="146"/>
      <c r="AB21" s="146"/>
      <c r="AC21" s="300"/>
      <c r="AD21" s="146"/>
      <c r="AE21" s="146"/>
      <c r="AF21" s="300"/>
      <c r="AG21" s="146"/>
      <c r="AH21" s="146"/>
      <c r="AI21" s="300"/>
      <c r="AJ21" s="146"/>
      <c r="AK21" s="146"/>
      <c r="AL21" s="300"/>
      <c r="AM21" s="146"/>
      <c r="AN21" s="146"/>
      <c r="AO21" s="300"/>
      <c r="AP21" s="146"/>
      <c r="AQ21" s="146"/>
      <c r="AR21" s="300"/>
      <c r="AS21" s="146"/>
      <c r="AT21" s="146"/>
      <c r="AU21" s="300"/>
      <c r="AV21" s="146"/>
      <c r="AW21" s="146"/>
      <c r="AX21" s="300"/>
      <c r="AY21" s="146"/>
      <c r="AZ21" s="146"/>
      <c r="BA21" s="300"/>
      <c r="BB21" s="146"/>
      <c r="BC21" s="146"/>
      <c r="BD21" s="300"/>
      <c r="BE21" s="146"/>
      <c r="BF21" s="146"/>
      <c r="BG21" s="300"/>
      <c r="BH21" s="146"/>
      <c r="BI21" s="146"/>
      <c r="BJ21" s="300"/>
      <c r="BK21" s="146"/>
      <c r="BL21" s="146"/>
      <c r="BM21" s="300"/>
      <c r="BN21" s="146"/>
      <c r="BO21" s="146"/>
      <c r="BP21" s="300"/>
      <c r="BQ21" s="146"/>
      <c r="BR21" s="146"/>
      <c r="BS21" s="300"/>
      <c r="BT21" s="146"/>
      <c r="BU21" s="146"/>
      <c r="BV21" s="300"/>
      <c r="BW21" s="146"/>
      <c r="BX21" s="146"/>
      <c r="BY21" s="300"/>
      <c r="BZ21" s="146"/>
      <c r="CA21" s="146"/>
      <c r="CB21" s="300"/>
      <c r="CC21" s="146"/>
      <c r="CD21" s="146"/>
      <c r="CE21" s="300"/>
      <c r="CF21" s="146"/>
      <c r="CG21" s="146"/>
      <c r="CH21" s="300"/>
    </row>
    <row r="22" spans="1:86" ht="16.2" thickBot="1" x14ac:dyDescent="0.35">
      <c r="A22" s="564" t="s">
        <v>15</v>
      </c>
      <c r="B22" s="18" t="s">
        <v>10</v>
      </c>
      <c r="C22" s="174">
        <f>C$4</f>
        <v>44927</v>
      </c>
      <c r="D22" s="174">
        <f t="shared" ref="D22:BO22" si="4">D$4</f>
        <v>44958</v>
      </c>
      <c r="E22" s="174">
        <f t="shared" si="4"/>
        <v>44986</v>
      </c>
      <c r="F22" s="174">
        <f t="shared" si="4"/>
        <v>45017</v>
      </c>
      <c r="G22" s="174">
        <f t="shared" si="4"/>
        <v>45047</v>
      </c>
      <c r="H22" s="174">
        <f t="shared" si="4"/>
        <v>45078</v>
      </c>
      <c r="I22" s="174">
        <f t="shared" si="4"/>
        <v>45108</v>
      </c>
      <c r="J22" s="174">
        <f t="shared" si="4"/>
        <v>45139</v>
      </c>
      <c r="K22" s="174">
        <f t="shared" si="4"/>
        <v>45170</v>
      </c>
      <c r="L22" s="174">
        <f t="shared" si="4"/>
        <v>45200</v>
      </c>
      <c r="M22" s="174">
        <f t="shared" si="4"/>
        <v>45231</v>
      </c>
      <c r="N22" s="174">
        <f t="shared" si="4"/>
        <v>45261</v>
      </c>
      <c r="O22" s="174">
        <f t="shared" si="4"/>
        <v>45292</v>
      </c>
      <c r="P22" s="174">
        <f t="shared" si="4"/>
        <v>45323</v>
      </c>
      <c r="Q22" s="174">
        <f t="shared" si="4"/>
        <v>45352</v>
      </c>
      <c r="R22" s="174">
        <f t="shared" si="4"/>
        <v>45383</v>
      </c>
      <c r="S22" s="174">
        <f t="shared" si="4"/>
        <v>45413</v>
      </c>
      <c r="T22" s="174">
        <f t="shared" si="4"/>
        <v>45444</v>
      </c>
      <c r="U22" s="174">
        <f t="shared" si="4"/>
        <v>45474</v>
      </c>
      <c r="V22" s="174">
        <f t="shared" si="4"/>
        <v>45505</v>
      </c>
      <c r="W22" s="174">
        <f t="shared" si="4"/>
        <v>45536</v>
      </c>
      <c r="X22" s="174">
        <f t="shared" si="4"/>
        <v>45566</v>
      </c>
      <c r="Y22" s="174">
        <f t="shared" si="4"/>
        <v>45597</v>
      </c>
      <c r="Z22" s="174">
        <f t="shared" si="4"/>
        <v>45627</v>
      </c>
      <c r="AA22" s="174">
        <f t="shared" si="4"/>
        <v>45658</v>
      </c>
      <c r="AB22" s="174">
        <f t="shared" si="4"/>
        <v>45689</v>
      </c>
      <c r="AC22" s="174">
        <f t="shared" si="4"/>
        <v>45717</v>
      </c>
      <c r="AD22" s="174">
        <f t="shared" si="4"/>
        <v>45748</v>
      </c>
      <c r="AE22" s="174">
        <f t="shared" si="4"/>
        <v>45778</v>
      </c>
      <c r="AF22" s="174">
        <f t="shared" si="4"/>
        <v>45809</v>
      </c>
      <c r="AG22" s="174">
        <f t="shared" si="4"/>
        <v>45839</v>
      </c>
      <c r="AH22" s="174">
        <f t="shared" si="4"/>
        <v>45870</v>
      </c>
      <c r="AI22" s="174">
        <f t="shared" si="4"/>
        <v>45901</v>
      </c>
      <c r="AJ22" s="174">
        <f t="shared" si="4"/>
        <v>45931</v>
      </c>
      <c r="AK22" s="174">
        <f t="shared" si="4"/>
        <v>45962</v>
      </c>
      <c r="AL22" s="174">
        <f t="shared" si="4"/>
        <v>45992</v>
      </c>
      <c r="AM22" s="174">
        <f t="shared" si="4"/>
        <v>46023</v>
      </c>
      <c r="AN22" s="174">
        <f t="shared" si="4"/>
        <v>46054</v>
      </c>
      <c r="AO22" s="174">
        <f t="shared" si="4"/>
        <v>46082</v>
      </c>
      <c r="AP22" s="174">
        <f t="shared" si="4"/>
        <v>46113</v>
      </c>
      <c r="AQ22" s="174">
        <f t="shared" si="4"/>
        <v>46143</v>
      </c>
      <c r="AR22" s="174">
        <f t="shared" si="4"/>
        <v>46174</v>
      </c>
      <c r="AS22" s="174">
        <f t="shared" si="4"/>
        <v>46204</v>
      </c>
      <c r="AT22" s="174">
        <f t="shared" si="4"/>
        <v>46235</v>
      </c>
      <c r="AU22" s="174">
        <f t="shared" si="4"/>
        <v>46266</v>
      </c>
      <c r="AV22" s="174">
        <f t="shared" si="4"/>
        <v>46296</v>
      </c>
      <c r="AW22" s="174">
        <f t="shared" si="4"/>
        <v>46327</v>
      </c>
      <c r="AX22" s="174">
        <f t="shared" si="4"/>
        <v>46357</v>
      </c>
      <c r="AY22" s="174">
        <f t="shared" si="4"/>
        <v>46388</v>
      </c>
      <c r="AZ22" s="174">
        <f t="shared" si="4"/>
        <v>46419</v>
      </c>
      <c r="BA22" s="174">
        <f t="shared" si="4"/>
        <v>46447</v>
      </c>
      <c r="BB22" s="174">
        <f t="shared" si="4"/>
        <v>46478</v>
      </c>
      <c r="BC22" s="174">
        <f t="shared" si="4"/>
        <v>46508</v>
      </c>
      <c r="BD22" s="174">
        <f t="shared" si="4"/>
        <v>46539</v>
      </c>
      <c r="BE22" s="174">
        <f t="shared" si="4"/>
        <v>46569</v>
      </c>
      <c r="BF22" s="174">
        <f t="shared" si="4"/>
        <v>46600</v>
      </c>
      <c r="BG22" s="174">
        <f t="shared" si="4"/>
        <v>46631</v>
      </c>
      <c r="BH22" s="174">
        <f t="shared" si="4"/>
        <v>46661</v>
      </c>
      <c r="BI22" s="174">
        <f t="shared" si="4"/>
        <v>46692</v>
      </c>
      <c r="BJ22" s="174">
        <f t="shared" si="4"/>
        <v>46722</v>
      </c>
      <c r="BK22" s="174">
        <f t="shared" si="4"/>
        <v>46753</v>
      </c>
      <c r="BL22" s="174">
        <f t="shared" si="4"/>
        <v>46784</v>
      </c>
      <c r="BM22" s="174">
        <f t="shared" si="4"/>
        <v>46813</v>
      </c>
      <c r="BN22" s="174">
        <f t="shared" si="4"/>
        <v>46844</v>
      </c>
      <c r="BO22" s="174">
        <f t="shared" si="4"/>
        <v>46874</v>
      </c>
      <c r="BP22" s="174">
        <f t="shared" ref="BP22:CH22" si="5">BP$4</f>
        <v>46905</v>
      </c>
      <c r="BQ22" s="174">
        <f t="shared" si="5"/>
        <v>46935</v>
      </c>
      <c r="BR22" s="174">
        <f t="shared" si="5"/>
        <v>46966</v>
      </c>
      <c r="BS22" s="174">
        <f t="shared" si="5"/>
        <v>46997</v>
      </c>
      <c r="BT22" s="174">
        <f t="shared" si="5"/>
        <v>47027</v>
      </c>
      <c r="BU22" s="174">
        <f t="shared" si="5"/>
        <v>47058</v>
      </c>
      <c r="BV22" s="174">
        <f t="shared" si="5"/>
        <v>47088</v>
      </c>
      <c r="BW22" s="174">
        <f t="shared" si="5"/>
        <v>47119</v>
      </c>
      <c r="BX22" s="174">
        <f t="shared" si="5"/>
        <v>47150</v>
      </c>
      <c r="BY22" s="174">
        <f t="shared" si="5"/>
        <v>47178</v>
      </c>
      <c r="BZ22" s="174">
        <f t="shared" si="5"/>
        <v>47209</v>
      </c>
      <c r="CA22" s="174">
        <f t="shared" si="5"/>
        <v>47239</v>
      </c>
      <c r="CB22" s="174">
        <f t="shared" si="5"/>
        <v>47270</v>
      </c>
      <c r="CC22" s="174">
        <f t="shared" si="5"/>
        <v>47300</v>
      </c>
      <c r="CD22" s="174">
        <f t="shared" si="5"/>
        <v>47331</v>
      </c>
      <c r="CE22" s="174">
        <f t="shared" si="5"/>
        <v>47362</v>
      </c>
      <c r="CF22" s="174">
        <f t="shared" si="5"/>
        <v>47392</v>
      </c>
      <c r="CG22" s="174">
        <f t="shared" si="5"/>
        <v>47423</v>
      </c>
      <c r="CH22" s="175">
        <f t="shared" si="5"/>
        <v>47453</v>
      </c>
    </row>
    <row r="23" spans="1:86" ht="15" customHeight="1" x14ac:dyDescent="0.3">
      <c r="A23" s="565"/>
      <c r="B23" s="11" t="str">
        <f t="shared" ref="B23:C37" si="6">B5</f>
        <v>Air Comp</v>
      </c>
      <c r="C23" s="3">
        <f>C5</f>
        <v>0</v>
      </c>
      <c r="D23" s="3">
        <f>IF(SUM($C$19:$N$19)=0,0,C23+D5)</f>
        <v>0</v>
      </c>
      <c r="E23" s="3">
        <f t="shared" ref="E23:BP24" si="7">IF(SUM($C$19:$N$19)=0,0,D23+E5)</f>
        <v>0</v>
      </c>
      <c r="F23" s="3">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7"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
      <c r="A24" s="565"/>
      <c r="B24" s="13" t="str">
        <f t="shared" si="6"/>
        <v>Building Shell</v>
      </c>
      <c r="C24" s="3">
        <f t="shared" si="6"/>
        <v>0</v>
      </c>
      <c r="D24" s="3">
        <f t="shared" ref="D24:S35"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7"/>
        <v>0</v>
      </c>
      <c r="U24" s="3">
        <f t="shared" si="7"/>
        <v>0</v>
      </c>
      <c r="V24" s="3">
        <f t="shared" si="7"/>
        <v>0</v>
      </c>
      <c r="W24" s="3">
        <f t="shared" si="7"/>
        <v>0</v>
      </c>
      <c r="X24" s="3">
        <f t="shared" si="7"/>
        <v>0</v>
      </c>
      <c r="Y24" s="3">
        <f t="shared" si="7"/>
        <v>0</v>
      </c>
      <c r="Z24" s="3">
        <f t="shared" si="7"/>
        <v>0</v>
      </c>
      <c r="AA24" s="3">
        <f t="shared" si="7"/>
        <v>0</v>
      </c>
      <c r="AB24" s="3">
        <f t="shared" si="7"/>
        <v>0</v>
      </c>
      <c r="AC24" s="3">
        <f t="shared" si="7"/>
        <v>0</v>
      </c>
      <c r="AD24" s="3">
        <f t="shared" si="7"/>
        <v>0</v>
      </c>
      <c r="AE24" s="3">
        <f t="shared" si="7"/>
        <v>0</v>
      </c>
      <c r="AF24" s="3">
        <f t="shared" si="7"/>
        <v>0</v>
      </c>
      <c r="AG24" s="3">
        <f t="shared" si="7"/>
        <v>0</v>
      </c>
      <c r="AH24" s="3">
        <f t="shared" si="7"/>
        <v>0</v>
      </c>
      <c r="AI24" s="3">
        <f t="shared" si="7"/>
        <v>0</v>
      </c>
      <c r="AJ24" s="3">
        <f t="shared" si="7"/>
        <v>0</v>
      </c>
      <c r="AK24" s="3">
        <f t="shared" si="7"/>
        <v>0</v>
      </c>
      <c r="AL24" s="3">
        <f t="shared" si="7"/>
        <v>0</v>
      </c>
      <c r="AM24" s="3">
        <f t="shared" si="7"/>
        <v>0</v>
      </c>
      <c r="AN24" s="3">
        <f t="shared" si="7"/>
        <v>0</v>
      </c>
      <c r="AO24" s="3">
        <f t="shared" si="7"/>
        <v>0</v>
      </c>
      <c r="AP24" s="3">
        <f t="shared" si="7"/>
        <v>0</v>
      </c>
      <c r="AQ24" s="3">
        <f t="shared" si="7"/>
        <v>0</v>
      </c>
      <c r="AR24" s="3">
        <f t="shared" si="7"/>
        <v>0</v>
      </c>
      <c r="AS24" s="3">
        <f t="shared" si="7"/>
        <v>0</v>
      </c>
      <c r="AT24" s="3">
        <f t="shared" si="7"/>
        <v>0</v>
      </c>
      <c r="AU24" s="3">
        <f t="shared" si="7"/>
        <v>0</v>
      </c>
      <c r="AV24" s="3">
        <f t="shared" si="7"/>
        <v>0</v>
      </c>
      <c r="AW24" s="3">
        <f t="shared" si="7"/>
        <v>0</v>
      </c>
      <c r="AX24" s="3">
        <f t="shared" si="7"/>
        <v>0</v>
      </c>
      <c r="AY24" s="3">
        <f t="shared" si="7"/>
        <v>0</v>
      </c>
      <c r="AZ24" s="3">
        <f t="shared" si="7"/>
        <v>0</v>
      </c>
      <c r="BA24" s="3">
        <f t="shared" si="7"/>
        <v>0</v>
      </c>
      <c r="BB24" s="3">
        <f t="shared" si="7"/>
        <v>0</v>
      </c>
      <c r="BC24" s="3">
        <f t="shared" si="7"/>
        <v>0</v>
      </c>
      <c r="BD24" s="3">
        <f t="shared" si="7"/>
        <v>0</v>
      </c>
      <c r="BE24" s="3">
        <f t="shared" si="7"/>
        <v>0</v>
      </c>
      <c r="BF24" s="3">
        <f t="shared" si="7"/>
        <v>0</v>
      </c>
      <c r="BG24" s="3">
        <f t="shared" si="7"/>
        <v>0</v>
      </c>
      <c r="BH24" s="3">
        <f t="shared" si="7"/>
        <v>0</v>
      </c>
      <c r="BI24" s="3">
        <f t="shared" si="7"/>
        <v>0</v>
      </c>
      <c r="BJ24" s="3">
        <f t="shared" si="7"/>
        <v>0</v>
      </c>
      <c r="BK24" s="3">
        <f t="shared" si="7"/>
        <v>0</v>
      </c>
      <c r="BL24" s="3">
        <f t="shared" si="7"/>
        <v>0</v>
      </c>
      <c r="BM24" s="3">
        <f t="shared" si="7"/>
        <v>0</v>
      </c>
      <c r="BN24" s="3">
        <f t="shared" si="7"/>
        <v>0</v>
      </c>
      <c r="BO24" s="3">
        <f t="shared" si="7"/>
        <v>0</v>
      </c>
      <c r="BP24" s="3">
        <f t="shared" si="7"/>
        <v>0</v>
      </c>
      <c r="BQ24" s="3">
        <f t="shared" si="8"/>
        <v>0</v>
      </c>
      <c r="BR24" s="3">
        <f t="shared" si="8"/>
        <v>0</v>
      </c>
      <c r="BS24" s="3">
        <f t="shared" si="8"/>
        <v>0</v>
      </c>
      <c r="BT24" s="3">
        <f t="shared" si="8"/>
        <v>0</v>
      </c>
      <c r="BU24" s="3">
        <f t="shared" si="8"/>
        <v>0</v>
      </c>
      <c r="BV24" s="3">
        <f t="shared" si="8"/>
        <v>0</v>
      </c>
      <c r="BW24" s="3">
        <f t="shared" si="8"/>
        <v>0</v>
      </c>
      <c r="BX24" s="3">
        <f t="shared" si="8"/>
        <v>0</v>
      </c>
      <c r="BY24" s="3">
        <f t="shared" si="8"/>
        <v>0</v>
      </c>
      <c r="BZ24" s="3">
        <f t="shared" si="8"/>
        <v>0</v>
      </c>
      <c r="CA24" s="3">
        <f t="shared" si="8"/>
        <v>0</v>
      </c>
      <c r="CB24" s="3">
        <f t="shared" si="8"/>
        <v>0</v>
      </c>
      <c r="CC24" s="3">
        <f t="shared" si="8"/>
        <v>0</v>
      </c>
      <c r="CD24" s="3">
        <f t="shared" si="8"/>
        <v>0</v>
      </c>
      <c r="CE24" s="3">
        <f t="shared" si="8"/>
        <v>0</v>
      </c>
      <c r="CF24" s="3">
        <f t="shared" si="8"/>
        <v>0</v>
      </c>
      <c r="CG24" s="3">
        <f t="shared" si="8"/>
        <v>0</v>
      </c>
      <c r="CH24" s="12">
        <f t="shared" si="8"/>
        <v>0</v>
      </c>
    </row>
    <row r="25" spans="1:86" x14ac:dyDescent="0.3">
      <c r="A25" s="565"/>
      <c r="B25" s="11" t="str">
        <f t="shared" si="6"/>
        <v>Cooking</v>
      </c>
      <c r="C25" s="3">
        <f t="shared" si="6"/>
        <v>0</v>
      </c>
      <c r="D25" s="3">
        <f t="shared" si="9"/>
        <v>0</v>
      </c>
      <c r="E25" s="3">
        <f t="shared" ref="E25:BP28" si="10">IF(SUM($C$19:$N$19)=0,0,D25+E7)</f>
        <v>0</v>
      </c>
      <c r="F25" s="3">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si="10"/>
        <v>0</v>
      </c>
      <c r="BQ25" s="3">
        <f t="shared" si="8"/>
        <v>0</v>
      </c>
      <c r="BR25" s="3">
        <f t="shared" si="8"/>
        <v>0</v>
      </c>
      <c r="BS25" s="3">
        <f t="shared" si="8"/>
        <v>0</v>
      </c>
      <c r="BT25" s="3">
        <f t="shared" si="8"/>
        <v>0</v>
      </c>
      <c r="BU25" s="3">
        <f t="shared" si="8"/>
        <v>0</v>
      </c>
      <c r="BV25" s="3">
        <f t="shared" si="8"/>
        <v>0</v>
      </c>
      <c r="BW25" s="3">
        <f t="shared" si="8"/>
        <v>0</v>
      </c>
      <c r="BX25" s="3">
        <f t="shared" si="8"/>
        <v>0</v>
      </c>
      <c r="BY25" s="3">
        <f t="shared" si="8"/>
        <v>0</v>
      </c>
      <c r="BZ25" s="3">
        <f t="shared" si="8"/>
        <v>0</v>
      </c>
      <c r="CA25" s="3">
        <f t="shared" si="8"/>
        <v>0</v>
      </c>
      <c r="CB25" s="3">
        <f t="shared" si="8"/>
        <v>0</v>
      </c>
      <c r="CC25" s="3">
        <f t="shared" si="8"/>
        <v>0</v>
      </c>
      <c r="CD25" s="3">
        <f t="shared" si="8"/>
        <v>0</v>
      </c>
      <c r="CE25" s="3">
        <f t="shared" si="8"/>
        <v>0</v>
      </c>
      <c r="CF25" s="3">
        <f t="shared" si="8"/>
        <v>0</v>
      </c>
      <c r="CG25" s="3">
        <f t="shared" si="8"/>
        <v>0</v>
      </c>
      <c r="CH25" s="12">
        <f t="shared" si="8"/>
        <v>0</v>
      </c>
    </row>
    <row r="26" spans="1:86" x14ac:dyDescent="0.3">
      <c r="A26" s="565"/>
      <c r="B26" s="11" t="str">
        <f t="shared" si="6"/>
        <v>Cooling</v>
      </c>
      <c r="C26" s="3">
        <f t="shared" si="6"/>
        <v>0</v>
      </c>
      <c r="D26" s="3">
        <f t="shared" si="9"/>
        <v>3169.9643518071098</v>
      </c>
      <c r="E26" s="3">
        <f t="shared" si="10"/>
        <v>7628.595681062121</v>
      </c>
      <c r="F26" s="3">
        <f t="shared" si="10"/>
        <v>66111.0081136152</v>
      </c>
      <c r="G26" s="3">
        <f t="shared" si="10"/>
        <v>115686.04235538734</v>
      </c>
      <c r="H26" s="3">
        <f t="shared" si="10"/>
        <v>135667.82651116545</v>
      </c>
      <c r="I26" s="3">
        <f t="shared" si="10"/>
        <v>143106.10168614291</v>
      </c>
      <c r="J26" s="3">
        <f t="shared" si="10"/>
        <v>160841.56561716899</v>
      </c>
      <c r="K26" s="3">
        <f t="shared" si="10"/>
        <v>295923.79909385554</v>
      </c>
      <c r="L26" s="3">
        <f t="shared" si="10"/>
        <v>309089.40487626498</v>
      </c>
      <c r="M26" s="3">
        <f t="shared" si="10"/>
        <v>433222.52077541122</v>
      </c>
      <c r="N26" s="3">
        <f t="shared" si="10"/>
        <v>1925738.1653057258</v>
      </c>
      <c r="O26" s="3">
        <f t="shared" si="10"/>
        <v>1925738.1653057258</v>
      </c>
      <c r="P26" s="3">
        <f t="shared" si="10"/>
        <v>1925738.1653057258</v>
      </c>
      <c r="Q26" s="3">
        <f t="shared" si="10"/>
        <v>1925738.1653057258</v>
      </c>
      <c r="R26" s="3">
        <f t="shared" si="10"/>
        <v>1925738.1653057258</v>
      </c>
      <c r="S26" s="3">
        <f t="shared" si="10"/>
        <v>1925738.1653057258</v>
      </c>
      <c r="T26" s="3">
        <f t="shared" si="10"/>
        <v>1925738.1653057258</v>
      </c>
      <c r="U26" s="3">
        <f t="shared" si="10"/>
        <v>1925738.1653057258</v>
      </c>
      <c r="V26" s="3">
        <f t="shared" si="10"/>
        <v>1925738.1653057258</v>
      </c>
      <c r="W26" s="3">
        <f t="shared" si="10"/>
        <v>1925738.1653057258</v>
      </c>
      <c r="X26" s="3">
        <f t="shared" si="10"/>
        <v>1925738.1653057258</v>
      </c>
      <c r="Y26" s="3">
        <f t="shared" si="10"/>
        <v>1925738.1653057258</v>
      </c>
      <c r="Z26" s="3">
        <f t="shared" si="10"/>
        <v>1925738.1653057258</v>
      </c>
      <c r="AA26" s="3">
        <f t="shared" si="10"/>
        <v>1925738.1653057258</v>
      </c>
      <c r="AB26" s="3">
        <f t="shared" si="10"/>
        <v>1925738.1653057258</v>
      </c>
      <c r="AC26" s="3">
        <f t="shared" si="10"/>
        <v>1925738.1653057258</v>
      </c>
      <c r="AD26" s="3">
        <f t="shared" si="10"/>
        <v>1925738.1653057258</v>
      </c>
      <c r="AE26" s="3">
        <f t="shared" si="10"/>
        <v>1925738.1653057258</v>
      </c>
      <c r="AF26" s="3">
        <f t="shared" si="10"/>
        <v>1925738.1653057258</v>
      </c>
      <c r="AG26" s="3">
        <f t="shared" si="10"/>
        <v>1925738.1653057258</v>
      </c>
      <c r="AH26" s="3">
        <f t="shared" si="10"/>
        <v>1925738.1653057258</v>
      </c>
      <c r="AI26" s="3">
        <f t="shared" si="10"/>
        <v>1925738.1653057258</v>
      </c>
      <c r="AJ26" s="3">
        <f t="shared" si="10"/>
        <v>1925738.1653057258</v>
      </c>
      <c r="AK26" s="3">
        <f t="shared" si="10"/>
        <v>1925738.1653057258</v>
      </c>
      <c r="AL26" s="3">
        <f t="shared" si="10"/>
        <v>1925738.1653057258</v>
      </c>
      <c r="AM26" s="3">
        <f t="shared" si="10"/>
        <v>1925738.1653057258</v>
      </c>
      <c r="AN26" s="3">
        <f t="shared" si="10"/>
        <v>1925738.1653057258</v>
      </c>
      <c r="AO26" s="3">
        <f t="shared" si="10"/>
        <v>1925738.1653057258</v>
      </c>
      <c r="AP26" s="3">
        <f t="shared" si="10"/>
        <v>1925738.1653057258</v>
      </c>
      <c r="AQ26" s="3">
        <f t="shared" si="10"/>
        <v>1925738.1653057258</v>
      </c>
      <c r="AR26" s="3">
        <f t="shared" si="10"/>
        <v>1925738.1653057258</v>
      </c>
      <c r="AS26" s="3">
        <f t="shared" si="10"/>
        <v>1925738.1653057258</v>
      </c>
      <c r="AT26" s="3">
        <f t="shared" si="10"/>
        <v>1925738.1653057258</v>
      </c>
      <c r="AU26" s="3">
        <f t="shared" si="10"/>
        <v>1925738.1653057258</v>
      </c>
      <c r="AV26" s="3">
        <f t="shared" si="10"/>
        <v>1925738.1653057258</v>
      </c>
      <c r="AW26" s="3">
        <f t="shared" si="10"/>
        <v>1925738.1653057258</v>
      </c>
      <c r="AX26" s="3">
        <f t="shared" si="10"/>
        <v>1925738.1653057258</v>
      </c>
      <c r="AY26" s="3">
        <f t="shared" si="10"/>
        <v>1925738.1653057258</v>
      </c>
      <c r="AZ26" s="3">
        <f t="shared" si="10"/>
        <v>1925738.1653057258</v>
      </c>
      <c r="BA26" s="3">
        <f t="shared" si="10"/>
        <v>1925738.1653057258</v>
      </c>
      <c r="BB26" s="3">
        <f t="shared" si="10"/>
        <v>1925738.1653057258</v>
      </c>
      <c r="BC26" s="3">
        <f t="shared" si="10"/>
        <v>1925738.1653057258</v>
      </c>
      <c r="BD26" s="3">
        <f t="shared" si="10"/>
        <v>1925738.1653057258</v>
      </c>
      <c r="BE26" s="3">
        <f t="shared" si="10"/>
        <v>1925738.1653057258</v>
      </c>
      <c r="BF26" s="3">
        <f t="shared" si="10"/>
        <v>1925738.1653057258</v>
      </c>
      <c r="BG26" s="3">
        <f t="shared" si="10"/>
        <v>1925738.1653057258</v>
      </c>
      <c r="BH26" s="3">
        <f t="shared" si="10"/>
        <v>1925738.1653057258</v>
      </c>
      <c r="BI26" s="3">
        <f t="shared" si="10"/>
        <v>1925738.1653057258</v>
      </c>
      <c r="BJ26" s="3">
        <f t="shared" si="10"/>
        <v>1925738.1653057258</v>
      </c>
      <c r="BK26" s="3">
        <f t="shared" si="10"/>
        <v>1925738.1653057258</v>
      </c>
      <c r="BL26" s="3">
        <f t="shared" si="10"/>
        <v>1925738.1653057258</v>
      </c>
      <c r="BM26" s="3">
        <f t="shared" si="10"/>
        <v>1925738.1653057258</v>
      </c>
      <c r="BN26" s="3">
        <f t="shared" si="10"/>
        <v>1925738.1653057258</v>
      </c>
      <c r="BO26" s="3">
        <f t="shared" si="10"/>
        <v>1925738.1653057258</v>
      </c>
      <c r="BP26" s="3">
        <f t="shared" si="10"/>
        <v>1925738.1653057258</v>
      </c>
      <c r="BQ26" s="3">
        <f t="shared" si="8"/>
        <v>1925738.1653057258</v>
      </c>
      <c r="BR26" s="3">
        <f t="shared" si="8"/>
        <v>1925738.1653057258</v>
      </c>
      <c r="BS26" s="3">
        <f t="shared" si="8"/>
        <v>1925738.1653057258</v>
      </c>
      <c r="BT26" s="3">
        <f t="shared" si="8"/>
        <v>1925738.1653057258</v>
      </c>
      <c r="BU26" s="3">
        <f t="shared" si="8"/>
        <v>1925738.1653057258</v>
      </c>
      <c r="BV26" s="3">
        <f t="shared" si="8"/>
        <v>1925738.1653057258</v>
      </c>
      <c r="BW26" s="3">
        <f t="shared" si="8"/>
        <v>1925738.1653057258</v>
      </c>
      <c r="BX26" s="3">
        <f t="shared" si="8"/>
        <v>1925738.1653057258</v>
      </c>
      <c r="BY26" s="3">
        <f t="shared" si="8"/>
        <v>1925738.1653057258</v>
      </c>
      <c r="BZ26" s="3">
        <f t="shared" si="8"/>
        <v>1925738.1653057258</v>
      </c>
      <c r="CA26" s="3">
        <f t="shared" si="8"/>
        <v>1925738.1653057258</v>
      </c>
      <c r="CB26" s="3">
        <f t="shared" si="8"/>
        <v>1925738.1653057258</v>
      </c>
      <c r="CC26" s="3">
        <f t="shared" si="8"/>
        <v>1925738.1653057258</v>
      </c>
      <c r="CD26" s="3">
        <f t="shared" si="8"/>
        <v>1925738.1653057258</v>
      </c>
      <c r="CE26" s="3">
        <f t="shared" si="8"/>
        <v>1925738.1653057258</v>
      </c>
      <c r="CF26" s="3">
        <f t="shared" si="8"/>
        <v>1925738.1653057258</v>
      </c>
      <c r="CG26" s="3">
        <f t="shared" si="8"/>
        <v>1925738.1653057258</v>
      </c>
      <c r="CH26" s="12">
        <f t="shared" si="8"/>
        <v>1925738.1653057258</v>
      </c>
    </row>
    <row r="27" spans="1:86" x14ac:dyDescent="0.3">
      <c r="A27" s="565"/>
      <c r="B27" s="13" t="str">
        <f t="shared" si="6"/>
        <v>Ext Lighting</v>
      </c>
      <c r="C27" s="3">
        <f t="shared" si="6"/>
        <v>0</v>
      </c>
      <c r="D27" s="3">
        <f t="shared" si="9"/>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3">
        <f t="shared" si="10"/>
        <v>0</v>
      </c>
      <c r="O27" s="3">
        <f t="shared" si="10"/>
        <v>0</v>
      </c>
      <c r="P27" s="3">
        <f t="shared" si="10"/>
        <v>0</v>
      </c>
      <c r="Q27" s="3">
        <f t="shared" si="10"/>
        <v>0</v>
      </c>
      <c r="R27" s="3">
        <f t="shared" si="10"/>
        <v>0</v>
      </c>
      <c r="S27" s="3">
        <f t="shared" si="10"/>
        <v>0</v>
      </c>
      <c r="T27" s="3">
        <f t="shared" si="10"/>
        <v>0</v>
      </c>
      <c r="U27" s="3">
        <f t="shared" si="10"/>
        <v>0</v>
      </c>
      <c r="V27" s="3">
        <f t="shared" si="10"/>
        <v>0</v>
      </c>
      <c r="W27" s="3">
        <f t="shared" si="10"/>
        <v>0</v>
      </c>
      <c r="X27" s="3">
        <f t="shared" si="10"/>
        <v>0</v>
      </c>
      <c r="Y27" s="3">
        <f t="shared" si="10"/>
        <v>0</v>
      </c>
      <c r="Z27" s="3">
        <f t="shared" si="10"/>
        <v>0</v>
      </c>
      <c r="AA27" s="3">
        <f t="shared" si="10"/>
        <v>0</v>
      </c>
      <c r="AB27" s="3">
        <f t="shared" si="10"/>
        <v>0</v>
      </c>
      <c r="AC27" s="3">
        <f t="shared" si="10"/>
        <v>0</v>
      </c>
      <c r="AD27" s="3">
        <f t="shared" si="10"/>
        <v>0</v>
      </c>
      <c r="AE27" s="3">
        <f t="shared" si="10"/>
        <v>0</v>
      </c>
      <c r="AF27" s="3">
        <f t="shared" si="10"/>
        <v>0</v>
      </c>
      <c r="AG27" s="3">
        <f t="shared" si="10"/>
        <v>0</v>
      </c>
      <c r="AH27" s="3">
        <f t="shared" si="10"/>
        <v>0</v>
      </c>
      <c r="AI27" s="3">
        <f t="shared" si="10"/>
        <v>0</v>
      </c>
      <c r="AJ27" s="3">
        <f t="shared" si="10"/>
        <v>0</v>
      </c>
      <c r="AK27" s="3">
        <f t="shared" si="10"/>
        <v>0</v>
      </c>
      <c r="AL27" s="3">
        <f t="shared" si="10"/>
        <v>0</v>
      </c>
      <c r="AM27" s="3">
        <f t="shared" si="10"/>
        <v>0</v>
      </c>
      <c r="AN27" s="3">
        <f t="shared" si="10"/>
        <v>0</v>
      </c>
      <c r="AO27" s="3">
        <f t="shared" si="10"/>
        <v>0</v>
      </c>
      <c r="AP27" s="3">
        <f t="shared" si="10"/>
        <v>0</v>
      </c>
      <c r="AQ27" s="3">
        <f t="shared" si="10"/>
        <v>0</v>
      </c>
      <c r="AR27" s="3">
        <f t="shared" si="10"/>
        <v>0</v>
      </c>
      <c r="AS27" s="3">
        <f t="shared" si="10"/>
        <v>0</v>
      </c>
      <c r="AT27" s="3">
        <f t="shared" si="10"/>
        <v>0</v>
      </c>
      <c r="AU27" s="3">
        <f t="shared" si="10"/>
        <v>0</v>
      </c>
      <c r="AV27" s="3">
        <f t="shared" si="10"/>
        <v>0</v>
      </c>
      <c r="AW27" s="3">
        <f t="shared" si="10"/>
        <v>0</v>
      </c>
      <c r="AX27" s="3">
        <f t="shared" si="10"/>
        <v>0</v>
      </c>
      <c r="AY27" s="3">
        <f t="shared" si="10"/>
        <v>0</v>
      </c>
      <c r="AZ27" s="3">
        <f t="shared" si="10"/>
        <v>0</v>
      </c>
      <c r="BA27" s="3">
        <f t="shared" si="10"/>
        <v>0</v>
      </c>
      <c r="BB27" s="3">
        <f t="shared" si="10"/>
        <v>0</v>
      </c>
      <c r="BC27" s="3">
        <f t="shared" si="10"/>
        <v>0</v>
      </c>
      <c r="BD27" s="3">
        <f t="shared" si="10"/>
        <v>0</v>
      </c>
      <c r="BE27" s="3">
        <f t="shared" si="10"/>
        <v>0</v>
      </c>
      <c r="BF27" s="3">
        <f t="shared" si="10"/>
        <v>0</v>
      </c>
      <c r="BG27" s="3">
        <f t="shared" si="10"/>
        <v>0</v>
      </c>
      <c r="BH27" s="3">
        <f t="shared" si="10"/>
        <v>0</v>
      </c>
      <c r="BI27" s="3">
        <f t="shared" si="10"/>
        <v>0</v>
      </c>
      <c r="BJ27" s="3">
        <f t="shared" si="10"/>
        <v>0</v>
      </c>
      <c r="BK27" s="3">
        <f t="shared" si="10"/>
        <v>0</v>
      </c>
      <c r="BL27" s="3">
        <f t="shared" si="10"/>
        <v>0</v>
      </c>
      <c r="BM27" s="3">
        <f t="shared" si="10"/>
        <v>0</v>
      </c>
      <c r="BN27" s="3">
        <f t="shared" si="10"/>
        <v>0</v>
      </c>
      <c r="BO27" s="3">
        <f t="shared" si="10"/>
        <v>0</v>
      </c>
      <c r="BP27" s="3">
        <f t="shared" si="10"/>
        <v>0</v>
      </c>
      <c r="BQ27" s="3">
        <f t="shared" si="8"/>
        <v>0</v>
      </c>
      <c r="BR27" s="3">
        <f t="shared" si="8"/>
        <v>0</v>
      </c>
      <c r="BS27" s="3">
        <f t="shared" si="8"/>
        <v>0</v>
      </c>
      <c r="BT27" s="3">
        <f t="shared" si="8"/>
        <v>0</v>
      </c>
      <c r="BU27" s="3">
        <f t="shared" si="8"/>
        <v>0</v>
      </c>
      <c r="BV27" s="3">
        <f t="shared" si="8"/>
        <v>0</v>
      </c>
      <c r="BW27" s="3">
        <f t="shared" si="8"/>
        <v>0</v>
      </c>
      <c r="BX27" s="3">
        <f t="shared" si="8"/>
        <v>0</v>
      </c>
      <c r="BY27" s="3">
        <f t="shared" si="8"/>
        <v>0</v>
      </c>
      <c r="BZ27" s="3">
        <f t="shared" si="8"/>
        <v>0</v>
      </c>
      <c r="CA27" s="3">
        <f t="shared" si="8"/>
        <v>0</v>
      </c>
      <c r="CB27" s="3">
        <f t="shared" si="8"/>
        <v>0</v>
      </c>
      <c r="CC27" s="3">
        <f t="shared" si="8"/>
        <v>0</v>
      </c>
      <c r="CD27" s="3">
        <f t="shared" si="8"/>
        <v>0</v>
      </c>
      <c r="CE27" s="3">
        <f t="shared" si="8"/>
        <v>0</v>
      </c>
      <c r="CF27" s="3">
        <f t="shared" si="8"/>
        <v>0</v>
      </c>
      <c r="CG27" s="3">
        <f t="shared" si="8"/>
        <v>0</v>
      </c>
      <c r="CH27" s="12">
        <f t="shared" si="8"/>
        <v>0</v>
      </c>
    </row>
    <row r="28" spans="1:86" x14ac:dyDescent="0.3">
      <c r="A28" s="565"/>
      <c r="B28" s="11" t="str">
        <f t="shared" si="6"/>
        <v>Heating</v>
      </c>
      <c r="C28" s="3">
        <f t="shared" si="6"/>
        <v>0</v>
      </c>
      <c r="D28" s="3">
        <f t="shared" si="9"/>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2454.7697448730469</v>
      </c>
      <c r="O28" s="3">
        <f t="shared" si="10"/>
        <v>2454.7697448730469</v>
      </c>
      <c r="P28" s="3">
        <f t="shared" si="10"/>
        <v>2454.7697448730469</v>
      </c>
      <c r="Q28" s="3">
        <f t="shared" si="10"/>
        <v>2454.7697448730469</v>
      </c>
      <c r="R28" s="3">
        <f t="shared" si="10"/>
        <v>2454.7697448730469</v>
      </c>
      <c r="S28" s="3">
        <f t="shared" si="10"/>
        <v>2454.7697448730469</v>
      </c>
      <c r="T28" s="3">
        <f t="shared" si="10"/>
        <v>2454.7697448730469</v>
      </c>
      <c r="U28" s="3">
        <f t="shared" si="10"/>
        <v>2454.7697448730469</v>
      </c>
      <c r="V28" s="3">
        <f t="shared" si="10"/>
        <v>2454.7697448730469</v>
      </c>
      <c r="W28" s="3">
        <f t="shared" si="10"/>
        <v>2454.7697448730469</v>
      </c>
      <c r="X28" s="3">
        <f t="shared" si="10"/>
        <v>2454.7697448730469</v>
      </c>
      <c r="Y28" s="3">
        <f t="shared" si="10"/>
        <v>2454.7697448730469</v>
      </c>
      <c r="Z28" s="3">
        <f t="shared" si="10"/>
        <v>2454.7697448730469</v>
      </c>
      <c r="AA28" s="3">
        <f t="shared" si="10"/>
        <v>2454.7697448730469</v>
      </c>
      <c r="AB28" s="3">
        <f t="shared" si="10"/>
        <v>2454.7697448730469</v>
      </c>
      <c r="AC28" s="3">
        <f t="shared" si="10"/>
        <v>2454.7697448730469</v>
      </c>
      <c r="AD28" s="3">
        <f t="shared" si="10"/>
        <v>2454.7697448730469</v>
      </c>
      <c r="AE28" s="3">
        <f t="shared" si="10"/>
        <v>2454.7697448730469</v>
      </c>
      <c r="AF28" s="3">
        <f t="shared" si="10"/>
        <v>2454.7697448730469</v>
      </c>
      <c r="AG28" s="3">
        <f t="shared" si="10"/>
        <v>2454.7697448730469</v>
      </c>
      <c r="AH28" s="3">
        <f t="shared" si="10"/>
        <v>2454.7697448730469</v>
      </c>
      <c r="AI28" s="3">
        <f t="shared" si="10"/>
        <v>2454.7697448730469</v>
      </c>
      <c r="AJ28" s="3">
        <f t="shared" si="10"/>
        <v>2454.7697448730469</v>
      </c>
      <c r="AK28" s="3">
        <f t="shared" si="10"/>
        <v>2454.7697448730469</v>
      </c>
      <c r="AL28" s="3">
        <f t="shared" si="10"/>
        <v>2454.7697448730469</v>
      </c>
      <c r="AM28" s="3">
        <f t="shared" si="10"/>
        <v>2454.7697448730469</v>
      </c>
      <c r="AN28" s="3">
        <f t="shared" si="10"/>
        <v>2454.7697448730469</v>
      </c>
      <c r="AO28" s="3">
        <f t="shared" si="10"/>
        <v>2454.7697448730469</v>
      </c>
      <c r="AP28" s="3">
        <f t="shared" si="10"/>
        <v>2454.7697448730469</v>
      </c>
      <c r="AQ28" s="3">
        <f t="shared" si="10"/>
        <v>2454.7697448730469</v>
      </c>
      <c r="AR28" s="3">
        <f t="shared" si="10"/>
        <v>2454.7697448730469</v>
      </c>
      <c r="AS28" s="3">
        <f t="shared" si="10"/>
        <v>2454.7697448730469</v>
      </c>
      <c r="AT28" s="3">
        <f t="shared" si="10"/>
        <v>2454.7697448730469</v>
      </c>
      <c r="AU28" s="3">
        <f t="shared" si="10"/>
        <v>2454.7697448730469</v>
      </c>
      <c r="AV28" s="3">
        <f t="shared" si="10"/>
        <v>2454.7697448730469</v>
      </c>
      <c r="AW28" s="3">
        <f t="shared" si="10"/>
        <v>2454.7697448730469</v>
      </c>
      <c r="AX28" s="3">
        <f t="shared" si="10"/>
        <v>2454.7697448730469</v>
      </c>
      <c r="AY28" s="3">
        <f t="shared" si="10"/>
        <v>2454.7697448730469</v>
      </c>
      <c r="AZ28" s="3">
        <f t="shared" si="10"/>
        <v>2454.7697448730469</v>
      </c>
      <c r="BA28" s="3">
        <f t="shared" si="10"/>
        <v>2454.7697448730469</v>
      </c>
      <c r="BB28" s="3">
        <f t="shared" si="10"/>
        <v>2454.7697448730469</v>
      </c>
      <c r="BC28" s="3">
        <f t="shared" si="10"/>
        <v>2454.7697448730469</v>
      </c>
      <c r="BD28" s="3">
        <f t="shared" si="10"/>
        <v>2454.7697448730469</v>
      </c>
      <c r="BE28" s="3">
        <f t="shared" si="10"/>
        <v>2454.7697448730469</v>
      </c>
      <c r="BF28" s="3">
        <f t="shared" si="10"/>
        <v>2454.7697448730469</v>
      </c>
      <c r="BG28" s="3">
        <f t="shared" si="10"/>
        <v>2454.7697448730469</v>
      </c>
      <c r="BH28" s="3">
        <f t="shared" si="10"/>
        <v>2454.7697448730469</v>
      </c>
      <c r="BI28" s="3">
        <f t="shared" si="10"/>
        <v>2454.7697448730469</v>
      </c>
      <c r="BJ28" s="3">
        <f t="shared" si="10"/>
        <v>2454.7697448730469</v>
      </c>
      <c r="BK28" s="3">
        <f t="shared" si="10"/>
        <v>2454.7697448730469</v>
      </c>
      <c r="BL28" s="3">
        <f t="shared" si="10"/>
        <v>2454.7697448730469</v>
      </c>
      <c r="BM28" s="3">
        <f t="shared" si="10"/>
        <v>2454.7697448730469</v>
      </c>
      <c r="BN28" s="3">
        <f t="shared" si="10"/>
        <v>2454.7697448730469</v>
      </c>
      <c r="BO28" s="3">
        <f t="shared" si="10"/>
        <v>2454.7697448730469</v>
      </c>
      <c r="BP28" s="3">
        <f t="shared" ref="BP28:CH31" si="11">IF(SUM($C$19:$N$19)=0,0,BO28+BP10)</f>
        <v>2454.7697448730469</v>
      </c>
      <c r="BQ28" s="3">
        <f t="shared" si="11"/>
        <v>2454.7697448730469</v>
      </c>
      <c r="BR28" s="3">
        <f t="shared" si="11"/>
        <v>2454.7697448730469</v>
      </c>
      <c r="BS28" s="3">
        <f t="shared" si="11"/>
        <v>2454.7697448730469</v>
      </c>
      <c r="BT28" s="3">
        <f t="shared" si="11"/>
        <v>2454.7697448730469</v>
      </c>
      <c r="BU28" s="3">
        <f t="shared" si="11"/>
        <v>2454.7697448730469</v>
      </c>
      <c r="BV28" s="3">
        <f t="shared" si="11"/>
        <v>2454.7697448730469</v>
      </c>
      <c r="BW28" s="3">
        <f t="shared" si="11"/>
        <v>2454.7697448730469</v>
      </c>
      <c r="BX28" s="3">
        <f t="shared" si="11"/>
        <v>2454.7697448730469</v>
      </c>
      <c r="BY28" s="3">
        <f t="shared" si="11"/>
        <v>2454.7697448730469</v>
      </c>
      <c r="BZ28" s="3">
        <f t="shared" si="11"/>
        <v>2454.7697448730469</v>
      </c>
      <c r="CA28" s="3">
        <f t="shared" si="11"/>
        <v>2454.7697448730469</v>
      </c>
      <c r="CB28" s="3">
        <f t="shared" si="11"/>
        <v>2454.7697448730469</v>
      </c>
      <c r="CC28" s="3">
        <f t="shared" si="11"/>
        <v>2454.7697448730469</v>
      </c>
      <c r="CD28" s="3">
        <f t="shared" si="11"/>
        <v>2454.7697448730469</v>
      </c>
      <c r="CE28" s="3">
        <f t="shared" si="11"/>
        <v>2454.7697448730469</v>
      </c>
      <c r="CF28" s="3">
        <f t="shared" si="11"/>
        <v>2454.7697448730469</v>
      </c>
      <c r="CG28" s="3">
        <f t="shared" si="11"/>
        <v>2454.7697448730469</v>
      </c>
      <c r="CH28" s="12">
        <f t="shared" si="11"/>
        <v>2454.7697448730469</v>
      </c>
    </row>
    <row r="29" spans="1:86" x14ac:dyDescent="0.3">
      <c r="A29" s="565"/>
      <c r="B29" s="11" t="str">
        <f t="shared" si="6"/>
        <v>HVAC</v>
      </c>
      <c r="C29" s="3">
        <f t="shared" si="6"/>
        <v>0</v>
      </c>
      <c r="D29" s="3">
        <f t="shared" si="9"/>
        <v>0</v>
      </c>
      <c r="E29" s="3">
        <f t="shared" ref="E29:BP32" si="12">IF(SUM($C$19:$N$19)=0,0,D29+E11)</f>
        <v>0</v>
      </c>
      <c r="F29" s="3">
        <f t="shared" si="12"/>
        <v>12220.004566986148</v>
      </c>
      <c r="G29" s="3">
        <f t="shared" si="12"/>
        <v>12220.004566986148</v>
      </c>
      <c r="H29" s="3">
        <f t="shared" si="12"/>
        <v>12220.004566986148</v>
      </c>
      <c r="I29" s="3">
        <f t="shared" si="12"/>
        <v>12220.004566986148</v>
      </c>
      <c r="J29" s="3">
        <f t="shared" si="12"/>
        <v>12220.004566986148</v>
      </c>
      <c r="K29" s="3">
        <f t="shared" si="12"/>
        <v>19009.592334283341</v>
      </c>
      <c r="L29" s="3">
        <f t="shared" si="12"/>
        <v>76734.797573562042</v>
      </c>
      <c r="M29" s="3">
        <f t="shared" si="12"/>
        <v>507572.05803382327</v>
      </c>
      <c r="N29" s="3">
        <f t="shared" si="12"/>
        <v>943431.33589581749</v>
      </c>
      <c r="O29" s="3">
        <f t="shared" si="12"/>
        <v>943431.33589581749</v>
      </c>
      <c r="P29" s="3">
        <f t="shared" si="12"/>
        <v>943431.33589581749</v>
      </c>
      <c r="Q29" s="3">
        <f t="shared" si="12"/>
        <v>943431.33589581749</v>
      </c>
      <c r="R29" s="3">
        <f t="shared" si="12"/>
        <v>943431.33589581749</v>
      </c>
      <c r="S29" s="3">
        <f t="shared" si="12"/>
        <v>943431.33589581749</v>
      </c>
      <c r="T29" s="3">
        <f t="shared" si="12"/>
        <v>943431.33589581749</v>
      </c>
      <c r="U29" s="3">
        <f t="shared" si="12"/>
        <v>943431.33589581749</v>
      </c>
      <c r="V29" s="3">
        <f t="shared" si="12"/>
        <v>943431.33589581749</v>
      </c>
      <c r="W29" s="3">
        <f t="shared" si="12"/>
        <v>943431.33589581749</v>
      </c>
      <c r="X29" s="3">
        <f t="shared" si="12"/>
        <v>943431.33589581749</v>
      </c>
      <c r="Y29" s="3">
        <f t="shared" si="12"/>
        <v>943431.33589581749</v>
      </c>
      <c r="Z29" s="3">
        <f t="shared" si="12"/>
        <v>943431.33589581749</v>
      </c>
      <c r="AA29" s="3">
        <f t="shared" si="12"/>
        <v>943431.33589581749</v>
      </c>
      <c r="AB29" s="3">
        <f t="shared" si="12"/>
        <v>943431.33589581749</v>
      </c>
      <c r="AC29" s="3">
        <f t="shared" si="12"/>
        <v>943431.33589581749</v>
      </c>
      <c r="AD29" s="3">
        <f t="shared" si="12"/>
        <v>943431.33589581749</v>
      </c>
      <c r="AE29" s="3">
        <f t="shared" si="12"/>
        <v>943431.33589581749</v>
      </c>
      <c r="AF29" s="3">
        <f t="shared" si="12"/>
        <v>943431.33589581749</v>
      </c>
      <c r="AG29" s="3">
        <f t="shared" si="12"/>
        <v>943431.33589581749</v>
      </c>
      <c r="AH29" s="3">
        <f t="shared" si="12"/>
        <v>943431.33589581749</v>
      </c>
      <c r="AI29" s="3">
        <f t="shared" si="12"/>
        <v>943431.33589581749</v>
      </c>
      <c r="AJ29" s="3">
        <f t="shared" si="12"/>
        <v>943431.33589581749</v>
      </c>
      <c r="AK29" s="3">
        <f t="shared" si="12"/>
        <v>943431.33589581749</v>
      </c>
      <c r="AL29" s="3">
        <f t="shared" si="12"/>
        <v>943431.33589581749</v>
      </c>
      <c r="AM29" s="3">
        <f t="shared" si="12"/>
        <v>943431.33589581749</v>
      </c>
      <c r="AN29" s="3">
        <f t="shared" si="12"/>
        <v>943431.33589581749</v>
      </c>
      <c r="AO29" s="3">
        <f t="shared" si="12"/>
        <v>943431.33589581749</v>
      </c>
      <c r="AP29" s="3">
        <f t="shared" si="12"/>
        <v>943431.33589581749</v>
      </c>
      <c r="AQ29" s="3">
        <f t="shared" si="12"/>
        <v>943431.33589581749</v>
      </c>
      <c r="AR29" s="3">
        <f t="shared" si="12"/>
        <v>943431.33589581749</v>
      </c>
      <c r="AS29" s="3">
        <f t="shared" si="12"/>
        <v>943431.33589581749</v>
      </c>
      <c r="AT29" s="3">
        <f t="shared" si="12"/>
        <v>943431.33589581749</v>
      </c>
      <c r="AU29" s="3">
        <f t="shared" si="12"/>
        <v>943431.33589581749</v>
      </c>
      <c r="AV29" s="3">
        <f t="shared" si="12"/>
        <v>943431.33589581749</v>
      </c>
      <c r="AW29" s="3">
        <f t="shared" si="12"/>
        <v>943431.33589581749</v>
      </c>
      <c r="AX29" s="3">
        <f t="shared" si="12"/>
        <v>943431.33589581749</v>
      </c>
      <c r="AY29" s="3">
        <f t="shared" si="12"/>
        <v>943431.33589581749</v>
      </c>
      <c r="AZ29" s="3">
        <f t="shared" si="12"/>
        <v>943431.33589581749</v>
      </c>
      <c r="BA29" s="3">
        <f t="shared" si="12"/>
        <v>943431.33589581749</v>
      </c>
      <c r="BB29" s="3">
        <f t="shared" si="12"/>
        <v>943431.33589581749</v>
      </c>
      <c r="BC29" s="3">
        <f t="shared" si="12"/>
        <v>943431.33589581749</v>
      </c>
      <c r="BD29" s="3">
        <f t="shared" si="12"/>
        <v>943431.33589581749</v>
      </c>
      <c r="BE29" s="3">
        <f t="shared" si="12"/>
        <v>943431.33589581749</v>
      </c>
      <c r="BF29" s="3">
        <f t="shared" si="12"/>
        <v>943431.33589581749</v>
      </c>
      <c r="BG29" s="3">
        <f t="shared" si="12"/>
        <v>943431.33589581749</v>
      </c>
      <c r="BH29" s="3">
        <f t="shared" si="12"/>
        <v>943431.33589581749</v>
      </c>
      <c r="BI29" s="3">
        <f t="shared" si="12"/>
        <v>943431.33589581749</v>
      </c>
      <c r="BJ29" s="3">
        <f t="shared" si="12"/>
        <v>943431.33589581749</v>
      </c>
      <c r="BK29" s="3">
        <f t="shared" si="12"/>
        <v>943431.33589581749</v>
      </c>
      <c r="BL29" s="3">
        <f t="shared" si="12"/>
        <v>943431.33589581749</v>
      </c>
      <c r="BM29" s="3">
        <f t="shared" si="12"/>
        <v>943431.33589581749</v>
      </c>
      <c r="BN29" s="3">
        <f t="shared" si="12"/>
        <v>943431.33589581749</v>
      </c>
      <c r="BO29" s="3">
        <f t="shared" si="12"/>
        <v>943431.33589581749</v>
      </c>
      <c r="BP29" s="3">
        <f t="shared" si="12"/>
        <v>943431.33589581749</v>
      </c>
      <c r="BQ29" s="3">
        <f t="shared" si="11"/>
        <v>943431.33589581749</v>
      </c>
      <c r="BR29" s="3">
        <f t="shared" si="11"/>
        <v>943431.33589581749</v>
      </c>
      <c r="BS29" s="3">
        <f t="shared" si="11"/>
        <v>943431.33589581749</v>
      </c>
      <c r="BT29" s="3">
        <f t="shared" si="11"/>
        <v>943431.33589581749</v>
      </c>
      <c r="BU29" s="3">
        <f t="shared" si="11"/>
        <v>943431.33589581749</v>
      </c>
      <c r="BV29" s="3">
        <f t="shared" si="11"/>
        <v>943431.33589581749</v>
      </c>
      <c r="BW29" s="3">
        <f t="shared" si="11"/>
        <v>943431.33589581749</v>
      </c>
      <c r="BX29" s="3">
        <f t="shared" si="11"/>
        <v>943431.33589581749</v>
      </c>
      <c r="BY29" s="3">
        <f t="shared" si="11"/>
        <v>943431.33589581749</v>
      </c>
      <c r="BZ29" s="3">
        <f t="shared" si="11"/>
        <v>943431.33589581749</v>
      </c>
      <c r="CA29" s="3">
        <f t="shared" si="11"/>
        <v>943431.33589581749</v>
      </c>
      <c r="CB29" s="3">
        <f t="shared" si="11"/>
        <v>943431.33589581749</v>
      </c>
      <c r="CC29" s="3">
        <f t="shared" si="11"/>
        <v>943431.33589581749</v>
      </c>
      <c r="CD29" s="3">
        <f t="shared" si="11"/>
        <v>943431.33589581749</v>
      </c>
      <c r="CE29" s="3">
        <f t="shared" si="11"/>
        <v>943431.33589581749</v>
      </c>
      <c r="CF29" s="3">
        <f t="shared" si="11"/>
        <v>943431.33589581749</v>
      </c>
      <c r="CG29" s="3">
        <f t="shared" si="11"/>
        <v>943431.33589581749</v>
      </c>
      <c r="CH29" s="12">
        <f t="shared" si="11"/>
        <v>943431.33589581749</v>
      </c>
    </row>
    <row r="30" spans="1:86" x14ac:dyDescent="0.3">
      <c r="A30" s="565"/>
      <c r="B30" s="11" t="str">
        <f t="shared" si="6"/>
        <v>Lighting</v>
      </c>
      <c r="C30" s="3">
        <f t="shared" si="6"/>
        <v>0</v>
      </c>
      <c r="D30" s="3">
        <f t="shared" si="9"/>
        <v>502672.02844948007</v>
      </c>
      <c r="E30" s="3">
        <f t="shared" si="12"/>
        <v>1932823.3199812905</v>
      </c>
      <c r="F30" s="3">
        <f t="shared" si="12"/>
        <v>2809948.203432743</v>
      </c>
      <c r="G30" s="3">
        <f t="shared" si="12"/>
        <v>3671416.7808009041</v>
      </c>
      <c r="H30" s="3">
        <f t="shared" si="12"/>
        <v>5325877.5835642675</v>
      </c>
      <c r="I30" s="3">
        <f t="shared" si="12"/>
        <v>5839828.421486049</v>
      </c>
      <c r="J30" s="3">
        <f t="shared" si="12"/>
        <v>6418698.3529795585</v>
      </c>
      <c r="K30" s="3">
        <f t="shared" si="12"/>
        <v>7821081.1527564805</v>
      </c>
      <c r="L30" s="3">
        <f t="shared" si="12"/>
        <v>9240693.91077259</v>
      </c>
      <c r="M30" s="3">
        <f t="shared" si="12"/>
        <v>11313002.886468217</v>
      </c>
      <c r="N30" s="3">
        <f t="shared" si="12"/>
        <v>16784820.559522111</v>
      </c>
      <c r="O30" s="3">
        <f t="shared" si="12"/>
        <v>16784820.559522111</v>
      </c>
      <c r="P30" s="3">
        <f t="shared" si="12"/>
        <v>16784820.559522111</v>
      </c>
      <c r="Q30" s="3">
        <f t="shared" si="12"/>
        <v>16784820.559522111</v>
      </c>
      <c r="R30" s="3">
        <f t="shared" si="12"/>
        <v>16784820.559522111</v>
      </c>
      <c r="S30" s="3">
        <f t="shared" si="12"/>
        <v>16784820.559522111</v>
      </c>
      <c r="T30" s="3">
        <f t="shared" si="12"/>
        <v>16784820.559522111</v>
      </c>
      <c r="U30" s="3">
        <f t="shared" si="12"/>
        <v>16784820.559522111</v>
      </c>
      <c r="V30" s="3">
        <f t="shared" si="12"/>
        <v>16784820.559522111</v>
      </c>
      <c r="W30" s="3">
        <f t="shared" si="12"/>
        <v>16784820.559522111</v>
      </c>
      <c r="X30" s="3">
        <f t="shared" si="12"/>
        <v>16784820.559522111</v>
      </c>
      <c r="Y30" s="3">
        <f t="shared" si="12"/>
        <v>16784820.559522111</v>
      </c>
      <c r="Z30" s="3">
        <f t="shared" si="12"/>
        <v>16784820.559522111</v>
      </c>
      <c r="AA30" s="3">
        <f t="shared" si="12"/>
        <v>16784820.559522111</v>
      </c>
      <c r="AB30" s="3">
        <f t="shared" si="12"/>
        <v>16784820.559522111</v>
      </c>
      <c r="AC30" s="3">
        <f t="shared" si="12"/>
        <v>16784820.559522111</v>
      </c>
      <c r="AD30" s="3">
        <f t="shared" si="12"/>
        <v>16784820.559522111</v>
      </c>
      <c r="AE30" s="3">
        <f t="shared" si="12"/>
        <v>16784820.559522111</v>
      </c>
      <c r="AF30" s="3">
        <f t="shared" si="12"/>
        <v>16784820.559522111</v>
      </c>
      <c r="AG30" s="3">
        <f t="shared" si="12"/>
        <v>16784820.559522111</v>
      </c>
      <c r="AH30" s="3">
        <f t="shared" si="12"/>
        <v>16784820.559522111</v>
      </c>
      <c r="AI30" s="3">
        <f t="shared" si="12"/>
        <v>16784820.559522111</v>
      </c>
      <c r="AJ30" s="3">
        <f t="shared" si="12"/>
        <v>16784820.559522111</v>
      </c>
      <c r="AK30" s="3">
        <f t="shared" si="12"/>
        <v>16784820.559522111</v>
      </c>
      <c r="AL30" s="3">
        <f t="shared" si="12"/>
        <v>16784820.559522111</v>
      </c>
      <c r="AM30" s="3">
        <f t="shared" si="12"/>
        <v>16784820.559522111</v>
      </c>
      <c r="AN30" s="3">
        <f t="shared" si="12"/>
        <v>16784820.559522111</v>
      </c>
      <c r="AO30" s="3">
        <f t="shared" si="12"/>
        <v>16784820.559522111</v>
      </c>
      <c r="AP30" s="3">
        <f t="shared" si="12"/>
        <v>16784820.559522111</v>
      </c>
      <c r="AQ30" s="3">
        <f t="shared" si="12"/>
        <v>16784820.559522111</v>
      </c>
      <c r="AR30" s="3">
        <f t="shared" si="12"/>
        <v>16784820.559522111</v>
      </c>
      <c r="AS30" s="3">
        <f t="shared" si="12"/>
        <v>16784820.559522111</v>
      </c>
      <c r="AT30" s="3">
        <f t="shared" si="12"/>
        <v>16784820.559522111</v>
      </c>
      <c r="AU30" s="3">
        <f t="shared" si="12"/>
        <v>16784820.559522111</v>
      </c>
      <c r="AV30" s="3">
        <f t="shared" si="12"/>
        <v>16784820.559522111</v>
      </c>
      <c r="AW30" s="3">
        <f t="shared" si="12"/>
        <v>16784820.559522111</v>
      </c>
      <c r="AX30" s="3">
        <f t="shared" si="12"/>
        <v>16784820.559522111</v>
      </c>
      <c r="AY30" s="3">
        <f t="shared" si="12"/>
        <v>16784820.559522111</v>
      </c>
      <c r="AZ30" s="3">
        <f t="shared" si="12"/>
        <v>16784820.559522111</v>
      </c>
      <c r="BA30" s="3">
        <f t="shared" si="12"/>
        <v>16784820.559522111</v>
      </c>
      <c r="BB30" s="3">
        <f t="shared" si="12"/>
        <v>16784820.559522111</v>
      </c>
      <c r="BC30" s="3">
        <f t="shared" si="12"/>
        <v>16784820.559522111</v>
      </c>
      <c r="BD30" s="3">
        <f t="shared" si="12"/>
        <v>16784820.559522111</v>
      </c>
      <c r="BE30" s="3">
        <f t="shared" si="12"/>
        <v>16784820.559522111</v>
      </c>
      <c r="BF30" s="3">
        <f t="shared" si="12"/>
        <v>16784820.559522111</v>
      </c>
      <c r="BG30" s="3">
        <f t="shared" si="12"/>
        <v>16784820.559522111</v>
      </c>
      <c r="BH30" s="3">
        <f t="shared" si="12"/>
        <v>16784820.559522111</v>
      </c>
      <c r="BI30" s="3">
        <f t="shared" si="12"/>
        <v>16784820.559522111</v>
      </c>
      <c r="BJ30" s="3">
        <f t="shared" si="12"/>
        <v>16784820.559522111</v>
      </c>
      <c r="BK30" s="3">
        <f t="shared" si="12"/>
        <v>16784820.559522111</v>
      </c>
      <c r="BL30" s="3">
        <f t="shared" si="12"/>
        <v>16784820.559522111</v>
      </c>
      <c r="BM30" s="3">
        <f t="shared" si="12"/>
        <v>16784820.559522111</v>
      </c>
      <c r="BN30" s="3">
        <f t="shared" si="12"/>
        <v>16784820.559522111</v>
      </c>
      <c r="BO30" s="3">
        <f t="shared" si="12"/>
        <v>16784820.559522111</v>
      </c>
      <c r="BP30" s="3">
        <f t="shared" si="12"/>
        <v>16784820.559522111</v>
      </c>
      <c r="BQ30" s="3">
        <f t="shared" si="11"/>
        <v>16784820.559522111</v>
      </c>
      <c r="BR30" s="3">
        <f t="shared" si="11"/>
        <v>16784820.559522111</v>
      </c>
      <c r="BS30" s="3">
        <f t="shared" si="11"/>
        <v>16784820.559522111</v>
      </c>
      <c r="BT30" s="3">
        <f t="shared" si="11"/>
        <v>16784820.559522111</v>
      </c>
      <c r="BU30" s="3">
        <f t="shared" si="11"/>
        <v>16784820.559522111</v>
      </c>
      <c r="BV30" s="3">
        <f t="shared" si="11"/>
        <v>16784820.559522111</v>
      </c>
      <c r="BW30" s="3">
        <f t="shared" si="11"/>
        <v>16784820.559522111</v>
      </c>
      <c r="BX30" s="3">
        <f t="shared" si="11"/>
        <v>16784820.559522111</v>
      </c>
      <c r="BY30" s="3">
        <f t="shared" si="11"/>
        <v>16784820.559522111</v>
      </c>
      <c r="BZ30" s="3">
        <f t="shared" si="11"/>
        <v>16784820.559522111</v>
      </c>
      <c r="CA30" s="3">
        <f t="shared" si="11"/>
        <v>16784820.559522111</v>
      </c>
      <c r="CB30" s="3">
        <f t="shared" si="11"/>
        <v>16784820.559522111</v>
      </c>
      <c r="CC30" s="3">
        <f t="shared" si="11"/>
        <v>16784820.559522111</v>
      </c>
      <c r="CD30" s="3">
        <f t="shared" si="11"/>
        <v>16784820.559522111</v>
      </c>
      <c r="CE30" s="3">
        <f t="shared" si="11"/>
        <v>16784820.559522111</v>
      </c>
      <c r="CF30" s="3">
        <f t="shared" si="11"/>
        <v>16784820.559522111</v>
      </c>
      <c r="CG30" s="3">
        <f t="shared" si="11"/>
        <v>16784820.559522111</v>
      </c>
      <c r="CH30" s="12">
        <f t="shared" si="11"/>
        <v>16784820.559522111</v>
      </c>
    </row>
    <row r="31" spans="1:86" x14ac:dyDescent="0.3">
      <c r="A31" s="565"/>
      <c r="B31" s="11" t="str">
        <f t="shared" si="6"/>
        <v>Miscellaneous</v>
      </c>
      <c r="C31" s="3">
        <f t="shared" si="6"/>
        <v>0</v>
      </c>
      <c r="D31" s="3">
        <f t="shared" si="9"/>
        <v>0</v>
      </c>
      <c r="E31" s="3">
        <f t="shared" si="12"/>
        <v>2616.7837279378032</v>
      </c>
      <c r="F31" s="3">
        <f t="shared" si="12"/>
        <v>10197.400719110097</v>
      </c>
      <c r="G31" s="3">
        <f t="shared" si="12"/>
        <v>10197.400719110097</v>
      </c>
      <c r="H31" s="3">
        <f t="shared" si="12"/>
        <v>10197.400719110097</v>
      </c>
      <c r="I31" s="3">
        <f t="shared" si="12"/>
        <v>14937.269525827214</v>
      </c>
      <c r="J31" s="3">
        <f t="shared" si="12"/>
        <v>14937.269525827214</v>
      </c>
      <c r="K31" s="3">
        <f t="shared" si="12"/>
        <v>14937.269525827214</v>
      </c>
      <c r="L31" s="3">
        <f t="shared" si="12"/>
        <v>14937.269525827214</v>
      </c>
      <c r="M31" s="3">
        <f t="shared" si="12"/>
        <v>14937.269525827214</v>
      </c>
      <c r="N31" s="3">
        <f t="shared" si="12"/>
        <v>16237.967629267761</v>
      </c>
      <c r="O31" s="3">
        <f t="shared" si="12"/>
        <v>16237.967629267761</v>
      </c>
      <c r="P31" s="3">
        <f t="shared" si="12"/>
        <v>16237.967629267761</v>
      </c>
      <c r="Q31" s="3">
        <f t="shared" si="12"/>
        <v>16237.967629267761</v>
      </c>
      <c r="R31" s="3">
        <f t="shared" si="12"/>
        <v>16237.967629267761</v>
      </c>
      <c r="S31" s="3">
        <f t="shared" si="12"/>
        <v>16237.967629267761</v>
      </c>
      <c r="T31" s="3">
        <f t="shared" si="12"/>
        <v>16237.967629267761</v>
      </c>
      <c r="U31" s="3">
        <f t="shared" si="12"/>
        <v>16237.967629267761</v>
      </c>
      <c r="V31" s="3">
        <f t="shared" si="12"/>
        <v>16237.967629267761</v>
      </c>
      <c r="W31" s="3">
        <f t="shared" si="12"/>
        <v>16237.967629267761</v>
      </c>
      <c r="X31" s="3">
        <f t="shared" si="12"/>
        <v>16237.967629267761</v>
      </c>
      <c r="Y31" s="3">
        <f t="shared" si="12"/>
        <v>16237.967629267761</v>
      </c>
      <c r="Z31" s="3">
        <f t="shared" si="12"/>
        <v>16237.967629267761</v>
      </c>
      <c r="AA31" s="3">
        <f t="shared" si="12"/>
        <v>16237.967629267761</v>
      </c>
      <c r="AB31" s="3">
        <f t="shared" si="12"/>
        <v>16237.967629267761</v>
      </c>
      <c r="AC31" s="3">
        <f t="shared" si="12"/>
        <v>16237.967629267761</v>
      </c>
      <c r="AD31" s="3">
        <f t="shared" si="12"/>
        <v>16237.967629267761</v>
      </c>
      <c r="AE31" s="3">
        <f t="shared" si="12"/>
        <v>16237.967629267761</v>
      </c>
      <c r="AF31" s="3">
        <f t="shared" si="12"/>
        <v>16237.967629267761</v>
      </c>
      <c r="AG31" s="3">
        <f t="shared" si="12"/>
        <v>16237.967629267761</v>
      </c>
      <c r="AH31" s="3">
        <f t="shared" si="12"/>
        <v>16237.967629267761</v>
      </c>
      <c r="AI31" s="3">
        <f t="shared" si="12"/>
        <v>16237.967629267761</v>
      </c>
      <c r="AJ31" s="3">
        <f t="shared" si="12"/>
        <v>16237.967629267761</v>
      </c>
      <c r="AK31" s="3">
        <f t="shared" si="12"/>
        <v>16237.967629267761</v>
      </c>
      <c r="AL31" s="3">
        <f t="shared" si="12"/>
        <v>16237.967629267761</v>
      </c>
      <c r="AM31" s="3">
        <f t="shared" si="12"/>
        <v>16237.967629267761</v>
      </c>
      <c r="AN31" s="3">
        <f t="shared" si="12"/>
        <v>16237.967629267761</v>
      </c>
      <c r="AO31" s="3">
        <f t="shared" si="12"/>
        <v>16237.967629267761</v>
      </c>
      <c r="AP31" s="3">
        <f t="shared" si="12"/>
        <v>16237.967629267761</v>
      </c>
      <c r="AQ31" s="3">
        <f t="shared" si="12"/>
        <v>16237.967629267761</v>
      </c>
      <c r="AR31" s="3">
        <f t="shared" si="12"/>
        <v>16237.967629267761</v>
      </c>
      <c r="AS31" s="3">
        <f t="shared" si="12"/>
        <v>16237.967629267761</v>
      </c>
      <c r="AT31" s="3">
        <f t="shared" si="12"/>
        <v>16237.967629267761</v>
      </c>
      <c r="AU31" s="3">
        <f t="shared" si="12"/>
        <v>16237.967629267761</v>
      </c>
      <c r="AV31" s="3">
        <f t="shared" si="12"/>
        <v>16237.967629267761</v>
      </c>
      <c r="AW31" s="3">
        <f t="shared" si="12"/>
        <v>16237.967629267761</v>
      </c>
      <c r="AX31" s="3">
        <f t="shared" si="12"/>
        <v>16237.967629267761</v>
      </c>
      <c r="AY31" s="3">
        <f t="shared" si="12"/>
        <v>16237.967629267761</v>
      </c>
      <c r="AZ31" s="3">
        <f t="shared" si="12"/>
        <v>16237.967629267761</v>
      </c>
      <c r="BA31" s="3">
        <f t="shared" si="12"/>
        <v>16237.967629267761</v>
      </c>
      <c r="BB31" s="3">
        <f t="shared" si="12"/>
        <v>16237.967629267761</v>
      </c>
      <c r="BC31" s="3">
        <f t="shared" si="12"/>
        <v>16237.967629267761</v>
      </c>
      <c r="BD31" s="3">
        <f t="shared" si="12"/>
        <v>16237.967629267761</v>
      </c>
      <c r="BE31" s="3">
        <f t="shared" si="12"/>
        <v>16237.967629267761</v>
      </c>
      <c r="BF31" s="3">
        <f t="shared" si="12"/>
        <v>16237.967629267761</v>
      </c>
      <c r="BG31" s="3">
        <f t="shared" si="12"/>
        <v>16237.967629267761</v>
      </c>
      <c r="BH31" s="3">
        <f t="shared" si="12"/>
        <v>16237.967629267761</v>
      </c>
      <c r="BI31" s="3">
        <f t="shared" si="12"/>
        <v>16237.967629267761</v>
      </c>
      <c r="BJ31" s="3">
        <f t="shared" si="12"/>
        <v>16237.967629267761</v>
      </c>
      <c r="BK31" s="3">
        <f t="shared" si="12"/>
        <v>16237.967629267761</v>
      </c>
      <c r="BL31" s="3">
        <f t="shared" si="12"/>
        <v>16237.967629267761</v>
      </c>
      <c r="BM31" s="3">
        <f t="shared" si="12"/>
        <v>16237.967629267761</v>
      </c>
      <c r="BN31" s="3">
        <f t="shared" si="12"/>
        <v>16237.967629267761</v>
      </c>
      <c r="BO31" s="3">
        <f t="shared" si="12"/>
        <v>16237.967629267761</v>
      </c>
      <c r="BP31" s="3">
        <f t="shared" si="12"/>
        <v>16237.967629267761</v>
      </c>
      <c r="BQ31" s="3">
        <f t="shared" si="11"/>
        <v>16237.967629267761</v>
      </c>
      <c r="BR31" s="3">
        <f t="shared" si="11"/>
        <v>16237.967629267761</v>
      </c>
      <c r="BS31" s="3">
        <f t="shared" si="11"/>
        <v>16237.967629267761</v>
      </c>
      <c r="BT31" s="3">
        <f t="shared" si="11"/>
        <v>16237.967629267761</v>
      </c>
      <c r="BU31" s="3">
        <f t="shared" si="11"/>
        <v>16237.967629267761</v>
      </c>
      <c r="BV31" s="3">
        <f t="shared" si="11"/>
        <v>16237.967629267761</v>
      </c>
      <c r="BW31" s="3">
        <f t="shared" si="11"/>
        <v>16237.967629267761</v>
      </c>
      <c r="BX31" s="3">
        <f t="shared" si="11"/>
        <v>16237.967629267761</v>
      </c>
      <c r="BY31" s="3">
        <f t="shared" si="11"/>
        <v>16237.967629267761</v>
      </c>
      <c r="BZ31" s="3">
        <f t="shared" si="11"/>
        <v>16237.967629267761</v>
      </c>
      <c r="CA31" s="3">
        <f t="shared" si="11"/>
        <v>16237.967629267761</v>
      </c>
      <c r="CB31" s="3">
        <f t="shared" si="11"/>
        <v>16237.967629267761</v>
      </c>
      <c r="CC31" s="3">
        <f t="shared" si="11"/>
        <v>16237.967629267761</v>
      </c>
      <c r="CD31" s="3">
        <f t="shared" si="11"/>
        <v>16237.967629267761</v>
      </c>
      <c r="CE31" s="3">
        <f t="shared" si="11"/>
        <v>16237.967629267761</v>
      </c>
      <c r="CF31" s="3">
        <f t="shared" si="11"/>
        <v>16237.967629267761</v>
      </c>
      <c r="CG31" s="3">
        <f t="shared" si="11"/>
        <v>16237.967629267761</v>
      </c>
      <c r="CH31" s="12">
        <f t="shared" si="11"/>
        <v>16237.967629267761</v>
      </c>
    </row>
    <row r="32" spans="1:86" ht="15" customHeight="1" x14ac:dyDescent="0.3">
      <c r="A32" s="565"/>
      <c r="B32" s="11" t="str">
        <f t="shared" si="6"/>
        <v>Motors</v>
      </c>
      <c r="C32" s="3">
        <f t="shared" si="6"/>
        <v>0</v>
      </c>
      <c r="D32" s="3">
        <f t="shared" si="9"/>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3">
        <f t="shared" si="12"/>
        <v>0</v>
      </c>
      <c r="O32" s="3">
        <f t="shared" si="12"/>
        <v>0</v>
      </c>
      <c r="P32" s="3">
        <f t="shared" si="12"/>
        <v>0</v>
      </c>
      <c r="Q32" s="3">
        <f t="shared" si="12"/>
        <v>0</v>
      </c>
      <c r="R32" s="3">
        <f t="shared" si="12"/>
        <v>0</v>
      </c>
      <c r="S32" s="3">
        <f t="shared" si="12"/>
        <v>0</v>
      </c>
      <c r="T32" s="3">
        <f t="shared" si="12"/>
        <v>0</v>
      </c>
      <c r="U32" s="3">
        <f t="shared" si="12"/>
        <v>0</v>
      </c>
      <c r="V32" s="3">
        <f t="shared" si="12"/>
        <v>0</v>
      </c>
      <c r="W32" s="3">
        <f t="shared" si="12"/>
        <v>0</v>
      </c>
      <c r="X32" s="3">
        <f t="shared" si="12"/>
        <v>0</v>
      </c>
      <c r="Y32" s="3">
        <f t="shared" si="12"/>
        <v>0</v>
      </c>
      <c r="Z32" s="3">
        <f t="shared" si="12"/>
        <v>0</v>
      </c>
      <c r="AA32" s="3">
        <f t="shared" si="12"/>
        <v>0</v>
      </c>
      <c r="AB32" s="3">
        <f t="shared" si="12"/>
        <v>0</v>
      </c>
      <c r="AC32" s="3">
        <f t="shared" si="12"/>
        <v>0</v>
      </c>
      <c r="AD32" s="3">
        <f t="shared" si="12"/>
        <v>0</v>
      </c>
      <c r="AE32" s="3">
        <f t="shared" si="12"/>
        <v>0</v>
      </c>
      <c r="AF32" s="3">
        <f t="shared" si="12"/>
        <v>0</v>
      </c>
      <c r="AG32" s="3">
        <f t="shared" si="12"/>
        <v>0</v>
      </c>
      <c r="AH32" s="3">
        <f t="shared" si="12"/>
        <v>0</v>
      </c>
      <c r="AI32" s="3">
        <f t="shared" si="12"/>
        <v>0</v>
      </c>
      <c r="AJ32" s="3">
        <f t="shared" si="12"/>
        <v>0</v>
      </c>
      <c r="AK32" s="3">
        <f t="shared" si="12"/>
        <v>0</v>
      </c>
      <c r="AL32" s="3">
        <f t="shared" si="12"/>
        <v>0</v>
      </c>
      <c r="AM32" s="3">
        <f t="shared" si="12"/>
        <v>0</v>
      </c>
      <c r="AN32" s="3">
        <f t="shared" si="12"/>
        <v>0</v>
      </c>
      <c r="AO32" s="3">
        <f t="shared" si="12"/>
        <v>0</v>
      </c>
      <c r="AP32" s="3">
        <f t="shared" si="12"/>
        <v>0</v>
      </c>
      <c r="AQ32" s="3">
        <f t="shared" si="12"/>
        <v>0</v>
      </c>
      <c r="AR32" s="3">
        <f t="shared" si="12"/>
        <v>0</v>
      </c>
      <c r="AS32" s="3">
        <f t="shared" si="12"/>
        <v>0</v>
      </c>
      <c r="AT32" s="3">
        <f t="shared" si="12"/>
        <v>0</v>
      </c>
      <c r="AU32" s="3">
        <f t="shared" si="12"/>
        <v>0</v>
      </c>
      <c r="AV32" s="3">
        <f t="shared" si="12"/>
        <v>0</v>
      </c>
      <c r="AW32" s="3">
        <f t="shared" si="12"/>
        <v>0</v>
      </c>
      <c r="AX32" s="3">
        <f t="shared" si="12"/>
        <v>0</v>
      </c>
      <c r="AY32" s="3">
        <f t="shared" si="12"/>
        <v>0</v>
      </c>
      <c r="AZ32" s="3">
        <f t="shared" si="12"/>
        <v>0</v>
      </c>
      <c r="BA32" s="3">
        <f t="shared" si="12"/>
        <v>0</v>
      </c>
      <c r="BB32" s="3">
        <f t="shared" si="12"/>
        <v>0</v>
      </c>
      <c r="BC32" s="3">
        <f t="shared" si="12"/>
        <v>0</v>
      </c>
      <c r="BD32" s="3">
        <f t="shared" si="12"/>
        <v>0</v>
      </c>
      <c r="BE32" s="3">
        <f t="shared" si="12"/>
        <v>0</v>
      </c>
      <c r="BF32" s="3">
        <f t="shared" si="12"/>
        <v>0</v>
      </c>
      <c r="BG32" s="3">
        <f t="shared" si="12"/>
        <v>0</v>
      </c>
      <c r="BH32" s="3">
        <f t="shared" si="12"/>
        <v>0</v>
      </c>
      <c r="BI32" s="3">
        <f t="shared" si="12"/>
        <v>0</v>
      </c>
      <c r="BJ32" s="3">
        <f t="shared" si="12"/>
        <v>0</v>
      </c>
      <c r="BK32" s="3">
        <f t="shared" si="12"/>
        <v>0</v>
      </c>
      <c r="BL32" s="3">
        <f t="shared" si="12"/>
        <v>0</v>
      </c>
      <c r="BM32" s="3">
        <f t="shared" si="12"/>
        <v>0</v>
      </c>
      <c r="BN32" s="3">
        <f t="shared" si="12"/>
        <v>0</v>
      </c>
      <c r="BO32" s="3">
        <f t="shared" si="12"/>
        <v>0</v>
      </c>
      <c r="BP32" s="3">
        <f t="shared" ref="BP32:CH35" si="13">IF(SUM($C$19:$N$19)=0,0,BO32+BP14)</f>
        <v>0</v>
      </c>
      <c r="BQ32" s="3">
        <f t="shared" si="13"/>
        <v>0</v>
      </c>
      <c r="BR32" s="3">
        <f t="shared" si="13"/>
        <v>0</v>
      </c>
      <c r="BS32" s="3">
        <f t="shared" si="13"/>
        <v>0</v>
      </c>
      <c r="BT32" s="3">
        <f t="shared" si="13"/>
        <v>0</v>
      </c>
      <c r="BU32" s="3">
        <f t="shared" si="13"/>
        <v>0</v>
      </c>
      <c r="BV32" s="3">
        <f t="shared" si="13"/>
        <v>0</v>
      </c>
      <c r="BW32" s="3">
        <f t="shared" si="13"/>
        <v>0</v>
      </c>
      <c r="BX32" s="3">
        <f t="shared" si="13"/>
        <v>0</v>
      </c>
      <c r="BY32" s="3">
        <f t="shared" si="13"/>
        <v>0</v>
      </c>
      <c r="BZ32" s="3">
        <f t="shared" si="13"/>
        <v>0</v>
      </c>
      <c r="CA32" s="3">
        <f t="shared" si="13"/>
        <v>0</v>
      </c>
      <c r="CB32" s="3">
        <f t="shared" si="13"/>
        <v>0</v>
      </c>
      <c r="CC32" s="3">
        <f t="shared" si="13"/>
        <v>0</v>
      </c>
      <c r="CD32" s="3">
        <f t="shared" si="13"/>
        <v>0</v>
      </c>
      <c r="CE32" s="3">
        <f t="shared" si="13"/>
        <v>0</v>
      </c>
      <c r="CF32" s="3">
        <f t="shared" si="13"/>
        <v>0</v>
      </c>
      <c r="CG32" s="3">
        <f t="shared" si="13"/>
        <v>0</v>
      </c>
      <c r="CH32" s="12">
        <f t="shared" si="13"/>
        <v>0</v>
      </c>
    </row>
    <row r="33" spans="1:86" x14ac:dyDescent="0.3">
      <c r="A33" s="565"/>
      <c r="B33" s="11" t="str">
        <f t="shared" si="6"/>
        <v>Process</v>
      </c>
      <c r="C33" s="3">
        <f t="shared" si="6"/>
        <v>0</v>
      </c>
      <c r="D33" s="3">
        <f t="shared" si="9"/>
        <v>0</v>
      </c>
      <c r="E33" s="3">
        <f t="shared" ref="E33:BP35" si="14">IF(SUM($C$19:$N$19)=0,0,D33+E15)</f>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c r="AZ33" s="3">
        <f t="shared" si="14"/>
        <v>0</v>
      </c>
      <c r="BA33" s="3">
        <f t="shared" si="14"/>
        <v>0</v>
      </c>
      <c r="BB33" s="3">
        <f t="shared" si="14"/>
        <v>0</v>
      </c>
      <c r="BC33" s="3">
        <f t="shared" si="14"/>
        <v>0</v>
      </c>
      <c r="BD33" s="3">
        <f t="shared" si="14"/>
        <v>0</v>
      </c>
      <c r="BE33" s="3">
        <f t="shared" si="14"/>
        <v>0</v>
      </c>
      <c r="BF33" s="3">
        <f t="shared" si="14"/>
        <v>0</v>
      </c>
      <c r="BG33" s="3">
        <f t="shared" si="14"/>
        <v>0</v>
      </c>
      <c r="BH33" s="3">
        <f t="shared" si="14"/>
        <v>0</v>
      </c>
      <c r="BI33" s="3">
        <f t="shared" si="14"/>
        <v>0</v>
      </c>
      <c r="BJ33" s="3">
        <f t="shared" si="14"/>
        <v>0</v>
      </c>
      <c r="BK33" s="3">
        <f t="shared" si="14"/>
        <v>0</v>
      </c>
      <c r="BL33" s="3">
        <f t="shared" si="14"/>
        <v>0</v>
      </c>
      <c r="BM33" s="3">
        <f t="shared" si="14"/>
        <v>0</v>
      </c>
      <c r="BN33" s="3">
        <f t="shared" si="14"/>
        <v>0</v>
      </c>
      <c r="BO33" s="3">
        <f t="shared" si="14"/>
        <v>0</v>
      </c>
      <c r="BP33" s="3">
        <f t="shared" si="14"/>
        <v>0</v>
      </c>
      <c r="BQ33" s="3">
        <f t="shared" si="13"/>
        <v>0</v>
      </c>
      <c r="BR33" s="3">
        <f t="shared" si="13"/>
        <v>0</v>
      </c>
      <c r="BS33" s="3">
        <f t="shared" si="13"/>
        <v>0</v>
      </c>
      <c r="BT33" s="3">
        <f t="shared" si="13"/>
        <v>0</v>
      </c>
      <c r="BU33" s="3">
        <f t="shared" si="13"/>
        <v>0</v>
      </c>
      <c r="BV33" s="3">
        <f t="shared" si="13"/>
        <v>0</v>
      </c>
      <c r="BW33" s="3">
        <f t="shared" si="13"/>
        <v>0</v>
      </c>
      <c r="BX33" s="3">
        <f t="shared" si="13"/>
        <v>0</v>
      </c>
      <c r="BY33" s="3">
        <f t="shared" si="13"/>
        <v>0</v>
      </c>
      <c r="BZ33" s="3">
        <f t="shared" si="13"/>
        <v>0</v>
      </c>
      <c r="CA33" s="3">
        <f t="shared" si="13"/>
        <v>0</v>
      </c>
      <c r="CB33" s="3">
        <f t="shared" si="13"/>
        <v>0</v>
      </c>
      <c r="CC33" s="3">
        <f t="shared" si="13"/>
        <v>0</v>
      </c>
      <c r="CD33" s="3">
        <f t="shared" si="13"/>
        <v>0</v>
      </c>
      <c r="CE33" s="3">
        <f t="shared" si="13"/>
        <v>0</v>
      </c>
      <c r="CF33" s="3">
        <f t="shared" si="13"/>
        <v>0</v>
      </c>
      <c r="CG33" s="3">
        <f t="shared" si="13"/>
        <v>0</v>
      </c>
      <c r="CH33" s="12">
        <f t="shared" si="13"/>
        <v>0</v>
      </c>
    </row>
    <row r="34" spans="1:86" x14ac:dyDescent="0.3">
      <c r="A34" s="565"/>
      <c r="B34" s="11" t="str">
        <f t="shared" si="6"/>
        <v>Refrigeration</v>
      </c>
      <c r="C34" s="3">
        <f t="shared" si="6"/>
        <v>0</v>
      </c>
      <c r="D34" s="3">
        <f t="shared" si="9"/>
        <v>0</v>
      </c>
      <c r="E34" s="3">
        <f t="shared" si="14"/>
        <v>2403</v>
      </c>
      <c r="F34" s="3">
        <f t="shared" si="14"/>
        <v>2403</v>
      </c>
      <c r="G34" s="3">
        <f t="shared" si="14"/>
        <v>3623</v>
      </c>
      <c r="H34" s="3">
        <f t="shared" si="14"/>
        <v>10000.546</v>
      </c>
      <c r="I34" s="3">
        <f t="shared" si="14"/>
        <v>10000.546</v>
      </c>
      <c r="J34" s="3">
        <f t="shared" si="14"/>
        <v>10000.546</v>
      </c>
      <c r="K34" s="3">
        <f t="shared" si="14"/>
        <v>68284.148000000001</v>
      </c>
      <c r="L34" s="3">
        <f t="shared" si="14"/>
        <v>280117.14799999999</v>
      </c>
      <c r="M34" s="3">
        <f t="shared" si="14"/>
        <v>385893.79200000002</v>
      </c>
      <c r="N34" s="3">
        <f t="shared" si="14"/>
        <v>436397.90600000002</v>
      </c>
      <c r="O34" s="3">
        <f t="shared" si="14"/>
        <v>436397.90600000002</v>
      </c>
      <c r="P34" s="3">
        <f t="shared" si="14"/>
        <v>436397.90600000002</v>
      </c>
      <c r="Q34" s="3">
        <f t="shared" si="14"/>
        <v>436397.90600000002</v>
      </c>
      <c r="R34" s="3">
        <f t="shared" si="14"/>
        <v>436397.90600000002</v>
      </c>
      <c r="S34" s="3">
        <f t="shared" si="14"/>
        <v>436397.90600000002</v>
      </c>
      <c r="T34" s="3">
        <f t="shared" si="14"/>
        <v>436397.90600000002</v>
      </c>
      <c r="U34" s="3">
        <f t="shared" si="14"/>
        <v>436397.90600000002</v>
      </c>
      <c r="V34" s="3">
        <f t="shared" si="14"/>
        <v>436397.90600000002</v>
      </c>
      <c r="W34" s="3">
        <f t="shared" si="14"/>
        <v>436397.90600000002</v>
      </c>
      <c r="X34" s="3">
        <f t="shared" si="14"/>
        <v>436397.90600000002</v>
      </c>
      <c r="Y34" s="3">
        <f t="shared" si="14"/>
        <v>436397.90600000002</v>
      </c>
      <c r="Z34" s="3">
        <f t="shared" si="14"/>
        <v>436397.90600000002</v>
      </c>
      <c r="AA34" s="3">
        <f t="shared" si="14"/>
        <v>436397.90600000002</v>
      </c>
      <c r="AB34" s="3">
        <f t="shared" si="14"/>
        <v>436397.90600000002</v>
      </c>
      <c r="AC34" s="3">
        <f t="shared" si="14"/>
        <v>436397.90600000002</v>
      </c>
      <c r="AD34" s="3">
        <f t="shared" si="14"/>
        <v>436397.90600000002</v>
      </c>
      <c r="AE34" s="3">
        <f t="shared" si="14"/>
        <v>436397.90600000002</v>
      </c>
      <c r="AF34" s="3">
        <f t="shared" si="14"/>
        <v>436397.90600000002</v>
      </c>
      <c r="AG34" s="3">
        <f t="shared" si="14"/>
        <v>436397.90600000002</v>
      </c>
      <c r="AH34" s="3">
        <f t="shared" si="14"/>
        <v>436397.90600000002</v>
      </c>
      <c r="AI34" s="3">
        <f t="shared" si="14"/>
        <v>436397.90600000002</v>
      </c>
      <c r="AJ34" s="3">
        <f t="shared" si="14"/>
        <v>436397.90600000002</v>
      </c>
      <c r="AK34" s="3">
        <f t="shared" si="14"/>
        <v>436397.90600000002</v>
      </c>
      <c r="AL34" s="3">
        <f t="shared" si="14"/>
        <v>436397.90600000002</v>
      </c>
      <c r="AM34" s="3">
        <f t="shared" si="14"/>
        <v>436397.90600000002</v>
      </c>
      <c r="AN34" s="3">
        <f t="shared" si="14"/>
        <v>436397.90600000002</v>
      </c>
      <c r="AO34" s="3">
        <f t="shared" si="14"/>
        <v>436397.90600000002</v>
      </c>
      <c r="AP34" s="3">
        <f t="shared" si="14"/>
        <v>436397.90600000002</v>
      </c>
      <c r="AQ34" s="3">
        <f t="shared" si="14"/>
        <v>436397.90600000002</v>
      </c>
      <c r="AR34" s="3">
        <f t="shared" si="14"/>
        <v>436397.90600000002</v>
      </c>
      <c r="AS34" s="3">
        <f t="shared" si="14"/>
        <v>436397.90600000002</v>
      </c>
      <c r="AT34" s="3">
        <f t="shared" si="14"/>
        <v>436397.90600000002</v>
      </c>
      <c r="AU34" s="3">
        <f t="shared" si="14"/>
        <v>436397.90600000002</v>
      </c>
      <c r="AV34" s="3">
        <f t="shared" si="14"/>
        <v>436397.90600000002</v>
      </c>
      <c r="AW34" s="3">
        <f t="shared" si="14"/>
        <v>436397.90600000002</v>
      </c>
      <c r="AX34" s="3">
        <f t="shared" si="14"/>
        <v>436397.90600000002</v>
      </c>
      <c r="AY34" s="3">
        <f t="shared" si="14"/>
        <v>436397.90600000002</v>
      </c>
      <c r="AZ34" s="3">
        <f t="shared" si="14"/>
        <v>436397.90600000002</v>
      </c>
      <c r="BA34" s="3">
        <f t="shared" si="14"/>
        <v>436397.90600000002</v>
      </c>
      <c r="BB34" s="3">
        <f t="shared" si="14"/>
        <v>436397.90600000002</v>
      </c>
      <c r="BC34" s="3">
        <f t="shared" si="14"/>
        <v>436397.90600000002</v>
      </c>
      <c r="BD34" s="3">
        <f t="shared" si="14"/>
        <v>436397.90600000002</v>
      </c>
      <c r="BE34" s="3">
        <f t="shared" si="14"/>
        <v>436397.90600000002</v>
      </c>
      <c r="BF34" s="3">
        <f t="shared" si="14"/>
        <v>436397.90600000002</v>
      </c>
      <c r="BG34" s="3">
        <f t="shared" si="14"/>
        <v>436397.90600000002</v>
      </c>
      <c r="BH34" s="3">
        <f t="shared" si="14"/>
        <v>436397.90600000002</v>
      </c>
      <c r="BI34" s="3">
        <f t="shared" si="14"/>
        <v>436397.90600000002</v>
      </c>
      <c r="BJ34" s="3">
        <f t="shared" si="14"/>
        <v>436397.90600000002</v>
      </c>
      <c r="BK34" s="3">
        <f t="shared" si="14"/>
        <v>436397.90600000002</v>
      </c>
      <c r="BL34" s="3">
        <f t="shared" si="14"/>
        <v>436397.90600000002</v>
      </c>
      <c r="BM34" s="3">
        <f t="shared" si="14"/>
        <v>436397.90600000002</v>
      </c>
      <c r="BN34" s="3">
        <f t="shared" si="14"/>
        <v>436397.90600000002</v>
      </c>
      <c r="BO34" s="3">
        <f t="shared" si="14"/>
        <v>436397.90600000002</v>
      </c>
      <c r="BP34" s="3">
        <f t="shared" si="14"/>
        <v>436397.90600000002</v>
      </c>
      <c r="BQ34" s="3">
        <f t="shared" si="13"/>
        <v>436397.90600000002</v>
      </c>
      <c r="BR34" s="3">
        <f t="shared" si="13"/>
        <v>436397.90600000002</v>
      </c>
      <c r="BS34" s="3">
        <f t="shared" si="13"/>
        <v>436397.90600000002</v>
      </c>
      <c r="BT34" s="3">
        <f t="shared" si="13"/>
        <v>436397.90600000002</v>
      </c>
      <c r="BU34" s="3">
        <f t="shared" si="13"/>
        <v>436397.90600000002</v>
      </c>
      <c r="BV34" s="3">
        <f t="shared" si="13"/>
        <v>436397.90600000002</v>
      </c>
      <c r="BW34" s="3">
        <f t="shared" si="13"/>
        <v>436397.90600000002</v>
      </c>
      <c r="BX34" s="3">
        <f t="shared" si="13"/>
        <v>436397.90600000002</v>
      </c>
      <c r="BY34" s="3">
        <f t="shared" si="13"/>
        <v>436397.90600000002</v>
      </c>
      <c r="BZ34" s="3">
        <f t="shared" si="13"/>
        <v>436397.90600000002</v>
      </c>
      <c r="CA34" s="3">
        <f t="shared" si="13"/>
        <v>436397.90600000002</v>
      </c>
      <c r="CB34" s="3">
        <f t="shared" si="13"/>
        <v>436397.90600000002</v>
      </c>
      <c r="CC34" s="3">
        <f t="shared" si="13"/>
        <v>436397.90600000002</v>
      </c>
      <c r="CD34" s="3">
        <f t="shared" si="13"/>
        <v>436397.90600000002</v>
      </c>
      <c r="CE34" s="3">
        <f t="shared" si="13"/>
        <v>436397.90600000002</v>
      </c>
      <c r="CF34" s="3">
        <f t="shared" si="13"/>
        <v>436397.90600000002</v>
      </c>
      <c r="CG34" s="3">
        <f t="shared" si="13"/>
        <v>436397.90600000002</v>
      </c>
      <c r="CH34" s="12">
        <f t="shared" si="13"/>
        <v>436397.90600000002</v>
      </c>
    </row>
    <row r="35" spans="1:86" x14ac:dyDescent="0.3">
      <c r="A35" s="565"/>
      <c r="B35" s="11" t="str">
        <f t="shared" si="6"/>
        <v>Water Heating</v>
      </c>
      <c r="C35" s="3">
        <f t="shared" si="6"/>
        <v>0</v>
      </c>
      <c r="D35" s="3">
        <f t="shared" si="9"/>
        <v>0</v>
      </c>
      <c r="E35" s="3">
        <f t="shared" si="14"/>
        <v>0</v>
      </c>
      <c r="F35" s="3">
        <f t="shared" si="14"/>
        <v>0</v>
      </c>
      <c r="G35" s="3">
        <f t="shared" si="14"/>
        <v>0</v>
      </c>
      <c r="H35" s="3">
        <f t="shared" si="14"/>
        <v>0</v>
      </c>
      <c r="I35" s="3">
        <f t="shared" si="14"/>
        <v>21156</v>
      </c>
      <c r="J35" s="3">
        <f t="shared" si="14"/>
        <v>21156</v>
      </c>
      <c r="K35" s="3">
        <f t="shared" si="14"/>
        <v>21156</v>
      </c>
      <c r="L35" s="3">
        <f t="shared" si="14"/>
        <v>21156</v>
      </c>
      <c r="M35" s="3">
        <f t="shared" si="14"/>
        <v>21156</v>
      </c>
      <c r="N35" s="3">
        <f t="shared" si="14"/>
        <v>21156</v>
      </c>
      <c r="O35" s="3">
        <f t="shared" si="14"/>
        <v>21156</v>
      </c>
      <c r="P35" s="3">
        <f t="shared" si="14"/>
        <v>21156</v>
      </c>
      <c r="Q35" s="3">
        <f t="shared" si="14"/>
        <v>21156</v>
      </c>
      <c r="R35" s="3">
        <f t="shared" si="14"/>
        <v>21156</v>
      </c>
      <c r="S35" s="3">
        <f t="shared" si="14"/>
        <v>21156</v>
      </c>
      <c r="T35" s="3">
        <f t="shared" si="14"/>
        <v>21156</v>
      </c>
      <c r="U35" s="3">
        <f t="shared" si="14"/>
        <v>21156</v>
      </c>
      <c r="V35" s="3">
        <f t="shared" si="14"/>
        <v>21156</v>
      </c>
      <c r="W35" s="3">
        <f t="shared" si="14"/>
        <v>21156</v>
      </c>
      <c r="X35" s="3">
        <f t="shared" si="14"/>
        <v>21156</v>
      </c>
      <c r="Y35" s="3">
        <f t="shared" si="14"/>
        <v>21156</v>
      </c>
      <c r="Z35" s="3">
        <f t="shared" si="14"/>
        <v>21156</v>
      </c>
      <c r="AA35" s="3">
        <f t="shared" si="14"/>
        <v>21156</v>
      </c>
      <c r="AB35" s="3">
        <f t="shared" si="14"/>
        <v>21156</v>
      </c>
      <c r="AC35" s="3">
        <f t="shared" si="14"/>
        <v>21156</v>
      </c>
      <c r="AD35" s="3">
        <f t="shared" si="14"/>
        <v>21156</v>
      </c>
      <c r="AE35" s="3">
        <f t="shared" si="14"/>
        <v>21156</v>
      </c>
      <c r="AF35" s="3">
        <f t="shared" si="14"/>
        <v>21156</v>
      </c>
      <c r="AG35" s="3">
        <f t="shared" si="14"/>
        <v>21156</v>
      </c>
      <c r="AH35" s="3">
        <f t="shared" si="14"/>
        <v>21156</v>
      </c>
      <c r="AI35" s="3">
        <f t="shared" si="14"/>
        <v>21156</v>
      </c>
      <c r="AJ35" s="3">
        <f t="shared" si="14"/>
        <v>21156</v>
      </c>
      <c r="AK35" s="3">
        <f t="shared" si="14"/>
        <v>21156</v>
      </c>
      <c r="AL35" s="3">
        <f t="shared" si="14"/>
        <v>21156</v>
      </c>
      <c r="AM35" s="3">
        <f t="shared" si="14"/>
        <v>21156</v>
      </c>
      <c r="AN35" s="3">
        <f t="shared" si="14"/>
        <v>21156</v>
      </c>
      <c r="AO35" s="3">
        <f t="shared" si="14"/>
        <v>21156</v>
      </c>
      <c r="AP35" s="3">
        <f t="shared" si="14"/>
        <v>21156</v>
      </c>
      <c r="AQ35" s="3">
        <f t="shared" si="14"/>
        <v>21156</v>
      </c>
      <c r="AR35" s="3">
        <f t="shared" si="14"/>
        <v>21156</v>
      </c>
      <c r="AS35" s="3">
        <f t="shared" si="14"/>
        <v>21156</v>
      </c>
      <c r="AT35" s="3">
        <f t="shared" si="14"/>
        <v>21156</v>
      </c>
      <c r="AU35" s="3">
        <f t="shared" si="14"/>
        <v>21156</v>
      </c>
      <c r="AV35" s="3">
        <f t="shared" si="14"/>
        <v>21156</v>
      </c>
      <c r="AW35" s="3">
        <f t="shared" si="14"/>
        <v>21156</v>
      </c>
      <c r="AX35" s="3">
        <f t="shared" si="14"/>
        <v>21156</v>
      </c>
      <c r="AY35" s="3">
        <f t="shared" si="14"/>
        <v>21156</v>
      </c>
      <c r="AZ35" s="3">
        <f t="shared" si="14"/>
        <v>21156</v>
      </c>
      <c r="BA35" s="3">
        <f t="shared" si="14"/>
        <v>21156</v>
      </c>
      <c r="BB35" s="3">
        <f t="shared" si="14"/>
        <v>21156</v>
      </c>
      <c r="BC35" s="3">
        <f t="shared" si="14"/>
        <v>21156</v>
      </c>
      <c r="BD35" s="3">
        <f t="shared" si="14"/>
        <v>21156</v>
      </c>
      <c r="BE35" s="3">
        <f t="shared" si="14"/>
        <v>21156</v>
      </c>
      <c r="BF35" s="3">
        <f t="shared" si="14"/>
        <v>21156</v>
      </c>
      <c r="BG35" s="3">
        <f t="shared" si="14"/>
        <v>21156</v>
      </c>
      <c r="BH35" s="3">
        <f t="shared" si="14"/>
        <v>21156</v>
      </c>
      <c r="BI35" s="3">
        <f t="shared" si="14"/>
        <v>21156</v>
      </c>
      <c r="BJ35" s="3">
        <f t="shared" si="14"/>
        <v>21156</v>
      </c>
      <c r="BK35" s="3">
        <f t="shared" si="14"/>
        <v>21156</v>
      </c>
      <c r="BL35" s="3">
        <f t="shared" si="14"/>
        <v>21156</v>
      </c>
      <c r="BM35" s="3">
        <f t="shared" si="14"/>
        <v>21156</v>
      </c>
      <c r="BN35" s="3">
        <f t="shared" si="14"/>
        <v>21156</v>
      </c>
      <c r="BO35" s="3">
        <f t="shared" si="14"/>
        <v>21156</v>
      </c>
      <c r="BP35" s="3">
        <f t="shared" si="14"/>
        <v>21156</v>
      </c>
      <c r="BQ35" s="3">
        <f t="shared" si="13"/>
        <v>21156</v>
      </c>
      <c r="BR35" s="3">
        <f t="shared" si="13"/>
        <v>21156</v>
      </c>
      <c r="BS35" s="3">
        <f t="shared" si="13"/>
        <v>21156</v>
      </c>
      <c r="BT35" s="3">
        <f t="shared" si="13"/>
        <v>21156</v>
      </c>
      <c r="BU35" s="3">
        <f t="shared" si="13"/>
        <v>21156</v>
      </c>
      <c r="BV35" s="3">
        <f t="shared" si="13"/>
        <v>21156</v>
      </c>
      <c r="BW35" s="3">
        <f t="shared" si="13"/>
        <v>21156</v>
      </c>
      <c r="BX35" s="3">
        <f t="shared" si="13"/>
        <v>21156</v>
      </c>
      <c r="BY35" s="3">
        <f t="shared" si="13"/>
        <v>21156</v>
      </c>
      <c r="BZ35" s="3">
        <f t="shared" si="13"/>
        <v>21156</v>
      </c>
      <c r="CA35" s="3">
        <f t="shared" si="13"/>
        <v>21156</v>
      </c>
      <c r="CB35" s="3">
        <f t="shared" si="13"/>
        <v>21156</v>
      </c>
      <c r="CC35" s="3">
        <f t="shared" si="13"/>
        <v>21156</v>
      </c>
      <c r="CD35" s="3">
        <f t="shared" si="13"/>
        <v>21156</v>
      </c>
      <c r="CE35" s="3">
        <f t="shared" si="13"/>
        <v>21156</v>
      </c>
      <c r="CF35" s="3">
        <f t="shared" si="13"/>
        <v>21156</v>
      </c>
      <c r="CG35" s="3">
        <f t="shared" si="13"/>
        <v>21156</v>
      </c>
      <c r="CH35" s="12">
        <f t="shared" si="13"/>
        <v>21156</v>
      </c>
    </row>
    <row r="36" spans="1:86" ht="15" customHeight="1" x14ac:dyDescent="0.3">
      <c r="A36" s="565"/>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6"/>
      <c r="B37" s="222" t="str">
        <f t="shared" si="6"/>
        <v>Monthly kWh</v>
      </c>
      <c r="C37" s="276">
        <f>SUM(C23:C36)</f>
        <v>0</v>
      </c>
      <c r="D37" s="276">
        <f t="shared" ref="D37" si="15">SUM(D23:D36)</f>
        <v>505841.99280128721</v>
      </c>
      <c r="E37" s="276">
        <f t="shared" ref="E37" si="16">SUM(E23:E36)</f>
        <v>1945471.6993902905</v>
      </c>
      <c r="F37" s="276">
        <f t="shared" ref="F37" si="17">SUM(F23:F36)</f>
        <v>2900879.6168324542</v>
      </c>
      <c r="G37" s="276">
        <f t="shared" ref="G37" si="18">SUM(G23:G36)</f>
        <v>3813143.2284423877</v>
      </c>
      <c r="H37" s="276">
        <f t="shared" ref="H37" si="19">SUM(H23:H36)</f>
        <v>5493963.3613615287</v>
      </c>
      <c r="I37" s="276">
        <f t="shared" ref="I37" si="20">SUM(I23:I36)</f>
        <v>6041248.3432650054</v>
      </c>
      <c r="J37" s="276">
        <f t="shared" ref="J37" si="21">SUM(J23:J36)</f>
        <v>6637853.7386895409</v>
      </c>
      <c r="K37" s="276">
        <f t="shared" ref="K37" si="22">SUM(K23:K36)</f>
        <v>8240391.9617104465</v>
      </c>
      <c r="L37" s="276">
        <f t="shared" ref="L37" si="23">SUM(L23:L36)</f>
        <v>9942728.5307482444</v>
      </c>
      <c r="M37" s="276">
        <f t="shared" ref="M37" si="24">SUM(M23:M36)</f>
        <v>12675784.526803279</v>
      </c>
      <c r="N37" s="276">
        <f t="shared" ref="N37" si="25">SUM(N23:N36)</f>
        <v>20130236.704097796</v>
      </c>
      <c r="O37" s="276">
        <f t="shared" ref="O37" si="26">SUM(O23:O36)</f>
        <v>20130236.704097796</v>
      </c>
      <c r="P37" s="276">
        <f t="shared" ref="P37" si="27">SUM(P23:P36)</f>
        <v>20130236.704097796</v>
      </c>
      <c r="Q37" s="276">
        <f t="shared" ref="Q37" si="28">SUM(Q23:Q36)</f>
        <v>20130236.704097796</v>
      </c>
      <c r="R37" s="276">
        <f t="shared" ref="R37" si="29">SUM(R23:R36)</f>
        <v>20130236.704097796</v>
      </c>
      <c r="S37" s="276">
        <f t="shared" ref="S37" si="30">SUM(S23:S36)</f>
        <v>20130236.704097796</v>
      </c>
      <c r="T37" s="276">
        <f t="shared" ref="T37" si="31">SUM(T23:T36)</f>
        <v>20130236.704097796</v>
      </c>
      <c r="U37" s="276">
        <f t="shared" ref="U37" si="32">SUM(U23:U36)</f>
        <v>20130236.704097796</v>
      </c>
      <c r="V37" s="276">
        <f t="shared" ref="V37" si="33">SUM(V23:V36)</f>
        <v>20130236.704097796</v>
      </c>
      <c r="W37" s="276">
        <f t="shared" ref="W37" si="34">SUM(W23:W36)</f>
        <v>20130236.704097796</v>
      </c>
      <c r="X37" s="276">
        <f t="shared" ref="X37" si="35">SUM(X23:X36)</f>
        <v>20130236.704097796</v>
      </c>
      <c r="Y37" s="276">
        <f t="shared" ref="Y37" si="36">SUM(Y23:Y36)</f>
        <v>20130236.704097796</v>
      </c>
      <c r="Z37" s="276">
        <f t="shared" ref="Z37" si="37">SUM(Z23:Z36)</f>
        <v>20130236.704097796</v>
      </c>
      <c r="AA37" s="276">
        <f t="shared" ref="AA37" si="38">SUM(AA23:AA36)</f>
        <v>20130236.704097796</v>
      </c>
      <c r="AB37" s="276">
        <f t="shared" ref="AB37" si="39">SUM(AB23:AB36)</f>
        <v>20130236.704097796</v>
      </c>
      <c r="AC37" s="276">
        <f t="shared" ref="AC37" si="40">SUM(AC23:AC36)</f>
        <v>20130236.704097796</v>
      </c>
      <c r="AD37" s="276">
        <f t="shared" ref="AD37" si="41">SUM(AD23:AD36)</f>
        <v>20130236.704097796</v>
      </c>
      <c r="AE37" s="276">
        <f t="shared" ref="AE37" si="42">SUM(AE23:AE36)</f>
        <v>20130236.704097796</v>
      </c>
      <c r="AF37" s="276">
        <f t="shared" ref="AF37" si="43">SUM(AF23:AF36)</f>
        <v>20130236.704097796</v>
      </c>
      <c r="AG37" s="276">
        <f t="shared" ref="AG37" si="44">SUM(AG23:AG36)</f>
        <v>20130236.704097796</v>
      </c>
      <c r="AH37" s="276">
        <f t="shared" ref="AH37" si="45">SUM(AH23:AH36)</f>
        <v>20130236.704097796</v>
      </c>
      <c r="AI37" s="276">
        <f t="shared" ref="AI37" si="46">SUM(AI23:AI36)</f>
        <v>20130236.704097796</v>
      </c>
      <c r="AJ37" s="276">
        <f t="shared" ref="AJ37" si="47">SUM(AJ23:AJ36)</f>
        <v>20130236.704097796</v>
      </c>
      <c r="AK37" s="276">
        <f t="shared" ref="AK37" si="48">SUM(AK23:AK36)</f>
        <v>20130236.704097796</v>
      </c>
      <c r="AL37" s="276">
        <f t="shared" ref="AL37" si="49">SUM(AL23:AL36)</f>
        <v>20130236.704097796</v>
      </c>
      <c r="AM37" s="276">
        <f t="shared" ref="AM37" si="50">SUM(AM23:AM36)</f>
        <v>20130236.704097796</v>
      </c>
      <c r="AN37" s="276">
        <f t="shared" ref="AN37" si="51">SUM(AN23:AN36)</f>
        <v>20130236.704097796</v>
      </c>
      <c r="AO37" s="276">
        <f t="shared" ref="AO37" si="52">SUM(AO23:AO36)</f>
        <v>20130236.704097796</v>
      </c>
      <c r="AP37" s="276">
        <f t="shared" ref="AP37" si="53">SUM(AP23:AP36)</f>
        <v>20130236.704097796</v>
      </c>
      <c r="AQ37" s="276">
        <f t="shared" ref="AQ37" si="54">SUM(AQ23:AQ36)</f>
        <v>20130236.704097796</v>
      </c>
      <c r="AR37" s="276">
        <f t="shared" ref="AR37" si="55">SUM(AR23:AR36)</f>
        <v>20130236.704097796</v>
      </c>
      <c r="AS37" s="276">
        <f t="shared" ref="AS37" si="56">SUM(AS23:AS36)</f>
        <v>20130236.704097796</v>
      </c>
      <c r="AT37" s="276">
        <f t="shared" ref="AT37" si="57">SUM(AT23:AT36)</f>
        <v>20130236.704097796</v>
      </c>
      <c r="AU37" s="276">
        <f t="shared" ref="AU37" si="58">SUM(AU23:AU36)</f>
        <v>20130236.704097796</v>
      </c>
      <c r="AV37" s="276">
        <f t="shared" ref="AV37" si="59">SUM(AV23:AV36)</f>
        <v>20130236.704097796</v>
      </c>
      <c r="AW37" s="276">
        <f t="shared" ref="AW37" si="60">SUM(AW23:AW36)</f>
        <v>20130236.704097796</v>
      </c>
      <c r="AX37" s="276">
        <f t="shared" ref="AX37" si="61">SUM(AX23:AX36)</f>
        <v>20130236.704097796</v>
      </c>
      <c r="AY37" s="276">
        <f t="shared" ref="AY37" si="62">SUM(AY23:AY36)</f>
        <v>20130236.704097796</v>
      </c>
      <c r="AZ37" s="276">
        <f t="shared" ref="AZ37" si="63">SUM(AZ23:AZ36)</f>
        <v>20130236.704097796</v>
      </c>
      <c r="BA37" s="276">
        <f t="shared" ref="BA37" si="64">SUM(BA23:BA36)</f>
        <v>20130236.704097796</v>
      </c>
      <c r="BB37" s="276">
        <f t="shared" ref="BB37" si="65">SUM(BB23:BB36)</f>
        <v>20130236.704097796</v>
      </c>
      <c r="BC37" s="276">
        <f t="shared" ref="BC37" si="66">SUM(BC23:BC36)</f>
        <v>20130236.704097796</v>
      </c>
      <c r="BD37" s="276">
        <f t="shared" ref="BD37" si="67">SUM(BD23:BD36)</f>
        <v>20130236.704097796</v>
      </c>
      <c r="BE37" s="276">
        <f t="shared" ref="BE37" si="68">SUM(BE23:BE36)</f>
        <v>20130236.704097796</v>
      </c>
      <c r="BF37" s="276">
        <f t="shared" ref="BF37" si="69">SUM(BF23:BF36)</f>
        <v>20130236.704097796</v>
      </c>
      <c r="BG37" s="276">
        <f t="shared" ref="BG37" si="70">SUM(BG23:BG36)</f>
        <v>20130236.704097796</v>
      </c>
      <c r="BH37" s="276">
        <f t="shared" ref="BH37" si="71">SUM(BH23:BH36)</f>
        <v>20130236.704097796</v>
      </c>
      <c r="BI37" s="276">
        <f t="shared" ref="BI37" si="72">SUM(BI23:BI36)</f>
        <v>20130236.704097796</v>
      </c>
      <c r="BJ37" s="276">
        <f t="shared" ref="BJ37" si="73">SUM(BJ23:BJ36)</f>
        <v>20130236.704097796</v>
      </c>
      <c r="BK37" s="276">
        <f t="shared" ref="BK37" si="74">SUM(BK23:BK36)</f>
        <v>20130236.704097796</v>
      </c>
      <c r="BL37" s="276">
        <f t="shared" ref="BL37" si="75">SUM(BL23:BL36)</f>
        <v>20130236.704097796</v>
      </c>
      <c r="BM37" s="276">
        <f t="shared" ref="BM37" si="76">SUM(BM23:BM36)</f>
        <v>20130236.704097796</v>
      </c>
      <c r="BN37" s="276">
        <f t="shared" ref="BN37" si="77">SUM(BN23:BN36)</f>
        <v>20130236.704097796</v>
      </c>
      <c r="BO37" s="276">
        <f t="shared" ref="BO37" si="78">SUM(BO23:BO36)</f>
        <v>20130236.704097796</v>
      </c>
      <c r="BP37" s="276">
        <f t="shared" ref="BP37" si="79">SUM(BP23:BP36)</f>
        <v>20130236.704097796</v>
      </c>
      <c r="BQ37" s="276">
        <f t="shared" ref="BQ37" si="80">SUM(BQ23:BQ36)</f>
        <v>20130236.704097796</v>
      </c>
      <c r="BR37" s="276">
        <f t="shared" ref="BR37" si="81">SUM(BR23:BR36)</f>
        <v>20130236.704097796</v>
      </c>
      <c r="BS37" s="276">
        <f t="shared" ref="BS37" si="82">SUM(BS23:BS36)</f>
        <v>20130236.704097796</v>
      </c>
      <c r="BT37" s="276">
        <f t="shared" ref="BT37" si="83">SUM(BT23:BT36)</f>
        <v>20130236.704097796</v>
      </c>
      <c r="BU37" s="276">
        <f t="shared" ref="BU37" si="84">SUM(BU23:BU36)</f>
        <v>20130236.704097796</v>
      </c>
      <c r="BV37" s="276">
        <f t="shared" ref="BV37" si="85">SUM(BV23:BV36)</f>
        <v>20130236.704097796</v>
      </c>
      <c r="BW37" s="276">
        <f t="shared" ref="BW37" si="86">SUM(BW23:BW36)</f>
        <v>20130236.704097796</v>
      </c>
      <c r="BX37" s="276">
        <f t="shared" ref="BX37" si="87">SUM(BX23:BX36)</f>
        <v>20130236.704097796</v>
      </c>
      <c r="BY37" s="276">
        <f t="shared" ref="BY37" si="88">SUM(BY23:BY36)</f>
        <v>20130236.704097796</v>
      </c>
      <c r="BZ37" s="276">
        <f t="shared" ref="BZ37" si="89">SUM(BZ23:BZ36)</f>
        <v>20130236.704097796</v>
      </c>
      <c r="CA37" s="276">
        <f t="shared" ref="CA37" si="90">SUM(CA23:CA36)</f>
        <v>20130236.704097796</v>
      </c>
      <c r="CB37" s="276">
        <f t="shared" ref="CB37" si="91">SUM(CB23:CB36)</f>
        <v>20130236.704097796</v>
      </c>
      <c r="CC37" s="276">
        <f t="shared" ref="CC37" si="92">SUM(CC23:CC36)</f>
        <v>20130236.704097796</v>
      </c>
      <c r="CD37" s="276">
        <f t="shared" ref="CD37" si="93">SUM(CD23:CD36)</f>
        <v>20130236.704097796</v>
      </c>
      <c r="CE37" s="276">
        <f t="shared" ref="CE37" si="94">SUM(CE23:CE36)</f>
        <v>20130236.704097796</v>
      </c>
      <c r="CF37" s="276">
        <f t="shared" ref="CF37" si="95">SUM(CF23:CF36)</f>
        <v>20130236.704097796</v>
      </c>
      <c r="CG37" s="276">
        <f t="shared" ref="CG37" si="96">SUM(CG23:CG36)</f>
        <v>20130236.704097796</v>
      </c>
      <c r="CH37" s="279">
        <f t="shared" ref="CH37" si="97">SUM(CH23:CH36)</f>
        <v>20130236.704097796</v>
      </c>
    </row>
    <row r="38" spans="1:86" x14ac:dyDescent="0.3">
      <c r="A38" s="8"/>
      <c r="B38" s="299"/>
      <c r="C38" s="9"/>
      <c r="D38" s="299"/>
      <c r="E38" s="9"/>
      <c r="F38" s="299"/>
      <c r="G38" s="299"/>
      <c r="H38" s="9"/>
      <c r="I38" s="299"/>
      <c r="J38" s="299"/>
      <c r="K38" s="9"/>
      <c r="L38" s="299"/>
      <c r="M38" s="299"/>
      <c r="N38" s="351" t="s">
        <v>195</v>
      </c>
      <c r="O38" s="350">
        <f>SUM(C5:N18)</f>
        <v>20130236.7040978</v>
      </c>
      <c r="P38" s="299"/>
      <c r="Q38" s="9"/>
      <c r="R38" s="299"/>
      <c r="S38" s="299"/>
      <c r="T38" s="9"/>
      <c r="U38" s="299"/>
      <c r="V38" s="299"/>
      <c r="W38" s="9"/>
      <c r="X38" s="299"/>
      <c r="Y38" s="299"/>
      <c r="Z38" s="9"/>
      <c r="AA38" s="299"/>
      <c r="AB38" s="299"/>
      <c r="AC38" s="9"/>
      <c r="AD38" s="299"/>
      <c r="AE38" s="299"/>
      <c r="AF38" s="9"/>
      <c r="AG38" s="299"/>
      <c r="AH38" s="299"/>
      <c r="AI38" s="9"/>
      <c r="AJ38" s="299"/>
      <c r="AK38" s="299"/>
      <c r="AL38" s="9"/>
      <c r="AM38" s="299"/>
      <c r="AN38" s="299"/>
      <c r="AO38" s="9"/>
      <c r="AP38" s="299"/>
      <c r="AQ38" s="299"/>
      <c r="AR38" s="9"/>
      <c r="AS38" s="299"/>
      <c r="AT38" s="299"/>
      <c r="AU38" s="9"/>
      <c r="AV38" s="299"/>
      <c r="AW38" s="299"/>
      <c r="AX38" s="9"/>
      <c r="AY38" s="299"/>
      <c r="AZ38" s="299"/>
      <c r="BA38" s="9"/>
      <c r="BB38" s="299"/>
      <c r="BC38" s="299"/>
      <c r="BD38" s="9"/>
      <c r="BE38" s="299"/>
      <c r="BF38" s="299"/>
      <c r="BG38" s="9"/>
      <c r="BH38" s="299"/>
      <c r="BI38" s="299"/>
      <c r="BJ38" s="9"/>
      <c r="BK38" s="299"/>
      <c r="BL38" s="299"/>
      <c r="BM38" s="9"/>
      <c r="BN38" s="299"/>
      <c r="BO38" s="299"/>
      <c r="BP38" s="9"/>
      <c r="BQ38" s="299"/>
      <c r="BR38" s="299"/>
      <c r="BS38" s="9"/>
      <c r="BT38" s="299"/>
      <c r="BU38" s="299"/>
      <c r="BV38" s="9"/>
      <c r="BW38" s="299"/>
      <c r="BX38" s="299"/>
      <c r="BY38" s="9"/>
      <c r="BZ38" s="299"/>
      <c r="CA38" s="299"/>
      <c r="CB38" s="9"/>
      <c r="CC38" s="299"/>
      <c r="CD38" s="299"/>
      <c r="CE38" s="9"/>
      <c r="CF38" s="299"/>
      <c r="CG38" s="299"/>
      <c r="CH38" s="9"/>
    </row>
    <row r="39" spans="1:86" ht="15" thickBot="1" x14ac:dyDescent="0.35">
      <c r="C39" s="300"/>
      <c r="D39" s="146"/>
      <c r="E39" s="300"/>
      <c r="F39" s="146"/>
      <c r="G39" s="146"/>
      <c r="H39" s="300"/>
      <c r="I39" s="146"/>
      <c r="J39" s="146"/>
      <c r="K39" s="300"/>
      <c r="L39" s="146"/>
      <c r="M39" s="146"/>
      <c r="N39" s="300"/>
      <c r="O39" s="146"/>
      <c r="P39" s="146"/>
      <c r="Q39" s="300"/>
      <c r="R39" s="146"/>
      <c r="S39" s="146"/>
      <c r="T39" s="300"/>
      <c r="U39" s="146"/>
      <c r="V39" s="146"/>
      <c r="W39" s="300"/>
      <c r="X39" s="146"/>
      <c r="Y39" s="146"/>
      <c r="Z39" s="300"/>
      <c r="AA39" s="146"/>
      <c r="AB39" s="146"/>
      <c r="AC39" s="300"/>
      <c r="AD39" s="146"/>
      <c r="AE39" s="146"/>
      <c r="AF39" s="300"/>
      <c r="AG39" s="146"/>
      <c r="AH39" s="146"/>
      <c r="AI39" s="300"/>
      <c r="AJ39" s="146"/>
      <c r="AK39" s="146"/>
      <c r="AL39" s="300"/>
      <c r="AM39" s="146"/>
      <c r="AN39" s="146"/>
      <c r="AO39" s="300"/>
      <c r="AP39" s="146"/>
      <c r="AQ39" s="146"/>
      <c r="AR39" s="300"/>
      <c r="AS39" s="146"/>
      <c r="AT39" s="146"/>
      <c r="AU39" s="300"/>
      <c r="AV39" s="146"/>
      <c r="AW39" s="146"/>
      <c r="AX39" s="300"/>
      <c r="AY39" s="146"/>
      <c r="AZ39" s="146"/>
      <c r="BA39" s="300"/>
      <c r="BB39" s="146"/>
      <c r="BC39" s="146"/>
      <c r="BD39" s="300"/>
      <c r="BE39" s="146"/>
      <c r="BF39" s="146"/>
      <c r="BG39" s="300"/>
      <c r="BH39" s="146"/>
      <c r="BI39" s="146"/>
      <c r="BJ39" s="300"/>
      <c r="BK39" s="146"/>
      <c r="BL39" s="146"/>
      <c r="BM39" s="300"/>
      <c r="BN39" s="146"/>
      <c r="BO39" s="146"/>
      <c r="BP39" s="300"/>
      <c r="BQ39" s="146"/>
      <c r="BR39" s="146"/>
      <c r="BS39" s="300"/>
      <c r="BT39" s="146"/>
      <c r="BU39" s="146"/>
      <c r="BV39" s="300"/>
      <c r="BW39" s="146"/>
      <c r="BX39" s="146"/>
      <c r="BY39" s="300"/>
      <c r="BZ39" s="146"/>
      <c r="CA39" s="146"/>
      <c r="CB39" s="300"/>
      <c r="CC39" s="146"/>
      <c r="CD39" s="146"/>
      <c r="CE39" s="300"/>
      <c r="CF39" s="146"/>
      <c r="CG39" s="146"/>
      <c r="CH39" s="300"/>
    </row>
    <row r="40" spans="1:86" ht="16.2" thickBot="1" x14ac:dyDescent="0.35">
      <c r="A40" s="567" t="s">
        <v>16</v>
      </c>
      <c r="B40" s="18" t="s">
        <v>10</v>
      </c>
      <c r="C40" s="174">
        <f>C$4</f>
        <v>44927</v>
      </c>
      <c r="D40" s="174">
        <f t="shared" ref="D40:BO40" si="98">D$4</f>
        <v>44958</v>
      </c>
      <c r="E40" s="174">
        <f t="shared" si="98"/>
        <v>44986</v>
      </c>
      <c r="F40" s="174">
        <f t="shared" si="98"/>
        <v>45017</v>
      </c>
      <c r="G40" s="174">
        <f t="shared" si="98"/>
        <v>45047</v>
      </c>
      <c r="H40" s="174">
        <f t="shared" si="98"/>
        <v>45078</v>
      </c>
      <c r="I40" s="174">
        <f t="shared" si="98"/>
        <v>45108</v>
      </c>
      <c r="J40" s="174">
        <f t="shared" si="98"/>
        <v>45139</v>
      </c>
      <c r="K40" s="174">
        <f t="shared" si="98"/>
        <v>45170</v>
      </c>
      <c r="L40" s="174">
        <f t="shared" si="98"/>
        <v>45200</v>
      </c>
      <c r="M40" s="174">
        <f t="shared" si="98"/>
        <v>45231</v>
      </c>
      <c r="N40" s="174">
        <f t="shared" si="98"/>
        <v>45261</v>
      </c>
      <c r="O40" s="174">
        <f t="shared" si="98"/>
        <v>45292</v>
      </c>
      <c r="P40" s="174">
        <f t="shared" si="98"/>
        <v>45323</v>
      </c>
      <c r="Q40" s="174">
        <f t="shared" si="98"/>
        <v>45352</v>
      </c>
      <c r="R40" s="174">
        <f t="shared" si="98"/>
        <v>45383</v>
      </c>
      <c r="S40" s="174">
        <f t="shared" si="98"/>
        <v>45413</v>
      </c>
      <c r="T40" s="174">
        <f t="shared" si="98"/>
        <v>45444</v>
      </c>
      <c r="U40" s="174">
        <f t="shared" si="98"/>
        <v>45474</v>
      </c>
      <c r="V40" s="174">
        <f t="shared" si="98"/>
        <v>45505</v>
      </c>
      <c r="W40" s="174">
        <f t="shared" si="98"/>
        <v>45536</v>
      </c>
      <c r="X40" s="174">
        <f t="shared" si="98"/>
        <v>45566</v>
      </c>
      <c r="Y40" s="174">
        <f t="shared" si="98"/>
        <v>45597</v>
      </c>
      <c r="Z40" s="174">
        <f t="shared" si="98"/>
        <v>45627</v>
      </c>
      <c r="AA40" s="174">
        <f t="shared" si="98"/>
        <v>45658</v>
      </c>
      <c r="AB40" s="174">
        <f t="shared" si="98"/>
        <v>45689</v>
      </c>
      <c r="AC40" s="174">
        <f t="shared" si="98"/>
        <v>45717</v>
      </c>
      <c r="AD40" s="174">
        <f t="shared" si="98"/>
        <v>45748</v>
      </c>
      <c r="AE40" s="174">
        <f t="shared" si="98"/>
        <v>45778</v>
      </c>
      <c r="AF40" s="174">
        <f t="shared" si="98"/>
        <v>45809</v>
      </c>
      <c r="AG40" s="174">
        <f t="shared" si="98"/>
        <v>45839</v>
      </c>
      <c r="AH40" s="174">
        <f t="shared" si="98"/>
        <v>45870</v>
      </c>
      <c r="AI40" s="174">
        <f t="shared" si="98"/>
        <v>45901</v>
      </c>
      <c r="AJ40" s="174">
        <f t="shared" si="98"/>
        <v>45931</v>
      </c>
      <c r="AK40" s="174">
        <f t="shared" si="98"/>
        <v>45962</v>
      </c>
      <c r="AL40" s="174">
        <f t="shared" si="98"/>
        <v>45992</v>
      </c>
      <c r="AM40" s="174">
        <f t="shared" si="98"/>
        <v>46023</v>
      </c>
      <c r="AN40" s="174">
        <f t="shared" si="98"/>
        <v>46054</v>
      </c>
      <c r="AO40" s="174">
        <f t="shared" si="98"/>
        <v>46082</v>
      </c>
      <c r="AP40" s="174">
        <f t="shared" si="98"/>
        <v>46113</v>
      </c>
      <c r="AQ40" s="174">
        <f t="shared" si="98"/>
        <v>46143</v>
      </c>
      <c r="AR40" s="174">
        <f t="shared" si="98"/>
        <v>46174</v>
      </c>
      <c r="AS40" s="174">
        <f t="shared" si="98"/>
        <v>46204</v>
      </c>
      <c r="AT40" s="174">
        <f t="shared" si="98"/>
        <v>46235</v>
      </c>
      <c r="AU40" s="174">
        <f t="shared" si="98"/>
        <v>46266</v>
      </c>
      <c r="AV40" s="174">
        <f t="shared" si="98"/>
        <v>46296</v>
      </c>
      <c r="AW40" s="174">
        <f t="shared" si="98"/>
        <v>46327</v>
      </c>
      <c r="AX40" s="174">
        <f t="shared" si="98"/>
        <v>46357</v>
      </c>
      <c r="AY40" s="174">
        <f t="shared" si="98"/>
        <v>46388</v>
      </c>
      <c r="AZ40" s="174">
        <f t="shared" si="98"/>
        <v>46419</v>
      </c>
      <c r="BA40" s="174">
        <f t="shared" si="98"/>
        <v>46447</v>
      </c>
      <c r="BB40" s="174">
        <f t="shared" si="98"/>
        <v>46478</v>
      </c>
      <c r="BC40" s="174">
        <f t="shared" si="98"/>
        <v>46508</v>
      </c>
      <c r="BD40" s="174">
        <f t="shared" si="98"/>
        <v>46539</v>
      </c>
      <c r="BE40" s="174">
        <f t="shared" si="98"/>
        <v>46569</v>
      </c>
      <c r="BF40" s="174">
        <f t="shared" si="98"/>
        <v>46600</v>
      </c>
      <c r="BG40" s="174">
        <f t="shared" si="98"/>
        <v>46631</v>
      </c>
      <c r="BH40" s="174">
        <f t="shared" si="98"/>
        <v>46661</v>
      </c>
      <c r="BI40" s="174">
        <f t="shared" si="98"/>
        <v>46692</v>
      </c>
      <c r="BJ40" s="174">
        <f t="shared" si="98"/>
        <v>46722</v>
      </c>
      <c r="BK40" s="174">
        <f t="shared" si="98"/>
        <v>46753</v>
      </c>
      <c r="BL40" s="174">
        <f t="shared" si="98"/>
        <v>46784</v>
      </c>
      <c r="BM40" s="174">
        <f t="shared" si="98"/>
        <v>46813</v>
      </c>
      <c r="BN40" s="174">
        <f t="shared" si="98"/>
        <v>46844</v>
      </c>
      <c r="BO40" s="174">
        <f t="shared" si="98"/>
        <v>46874</v>
      </c>
      <c r="BP40" s="174">
        <f t="shared" ref="BP40:CH40" si="99">BP$4</f>
        <v>46905</v>
      </c>
      <c r="BQ40" s="174">
        <f t="shared" si="99"/>
        <v>46935</v>
      </c>
      <c r="BR40" s="174">
        <f t="shared" si="99"/>
        <v>46966</v>
      </c>
      <c r="BS40" s="174">
        <f t="shared" si="99"/>
        <v>46997</v>
      </c>
      <c r="BT40" s="174">
        <f t="shared" si="99"/>
        <v>47027</v>
      </c>
      <c r="BU40" s="174">
        <f t="shared" si="99"/>
        <v>47058</v>
      </c>
      <c r="BV40" s="174">
        <f t="shared" si="99"/>
        <v>47088</v>
      </c>
      <c r="BW40" s="174">
        <f t="shared" si="99"/>
        <v>47119</v>
      </c>
      <c r="BX40" s="174">
        <f t="shared" si="99"/>
        <v>47150</v>
      </c>
      <c r="BY40" s="174">
        <f t="shared" si="99"/>
        <v>47178</v>
      </c>
      <c r="BZ40" s="174">
        <f t="shared" si="99"/>
        <v>47209</v>
      </c>
      <c r="CA40" s="174">
        <f t="shared" si="99"/>
        <v>47239</v>
      </c>
      <c r="CB40" s="174">
        <f t="shared" si="99"/>
        <v>47270</v>
      </c>
      <c r="CC40" s="174">
        <f t="shared" si="99"/>
        <v>47300</v>
      </c>
      <c r="CD40" s="174">
        <f t="shared" si="99"/>
        <v>47331</v>
      </c>
      <c r="CE40" s="174">
        <f t="shared" si="99"/>
        <v>47362</v>
      </c>
      <c r="CF40" s="174">
        <f t="shared" si="99"/>
        <v>47392</v>
      </c>
      <c r="CG40" s="174">
        <f t="shared" si="99"/>
        <v>47423</v>
      </c>
      <c r="CH40" s="175">
        <f t="shared" si="99"/>
        <v>47453</v>
      </c>
    </row>
    <row r="41" spans="1:86" ht="15" customHeight="1" x14ac:dyDescent="0.3">
      <c r="A41" s="568"/>
      <c r="B41" s="11" t="str">
        <f t="shared" ref="B41:B55" si="100">B23</f>
        <v>Air Comp</v>
      </c>
      <c r="C41" s="3">
        <v>0</v>
      </c>
      <c r="D41" s="3">
        <v>0</v>
      </c>
      <c r="E41" s="3">
        <v>0</v>
      </c>
      <c r="F41" s="3">
        <v>0</v>
      </c>
      <c r="G41" s="3">
        <f>F41</f>
        <v>0</v>
      </c>
      <c r="H41" s="3">
        <f t="shared" ref="H41:BS41" si="101">G41</f>
        <v>0</v>
      </c>
      <c r="I41" s="3">
        <f t="shared" si="101"/>
        <v>0</v>
      </c>
      <c r="J41" s="3">
        <f t="shared" si="101"/>
        <v>0</v>
      </c>
      <c r="K41" s="3">
        <f t="shared" si="101"/>
        <v>0</v>
      </c>
      <c r="L41" s="3">
        <f t="shared" si="101"/>
        <v>0</v>
      </c>
      <c r="M41" s="3">
        <f t="shared" si="101"/>
        <v>0</v>
      </c>
      <c r="N41" s="3">
        <f t="shared" si="101"/>
        <v>0</v>
      </c>
      <c r="O41" s="3">
        <f t="shared" si="101"/>
        <v>0</v>
      </c>
      <c r="P41" s="3">
        <f t="shared" si="101"/>
        <v>0</v>
      </c>
      <c r="Q41" s="3">
        <f t="shared" si="101"/>
        <v>0</v>
      </c>
      <c r="R41" s="3">
        <f t="shared" si="101"/>
        <v>0</v>
      </c>
      <c r="S41" s="3">
        <f t="shared" si="101"/>
        <v>0</v>
      </c>
      <c r="T41" s="3">
        <f t="shared" si="101"/>
        <v>0</v>
      </c>
      <c r="U41" s="3">
        <f t="shared" si="101"/>
        <v>0</v>
      </c>
      <c r="V41" s="3">
        <f t="shared" si="101"/>
        <v>0</v>
      </c>
      <c r="W41" s="3">
        <f t="shared" si="101"/>
        <v>0</v>
      </c>
      <c r="X41" s="3">
        <f t="shared" si="101"/>
        <v>0</v>
      </c>
      <c r="Y41" s="3">
        <f t="shared" si="101"/>
        <v>0</v>
      </c>
      <c r="Z41" s="3">
        <f t="shared" si="101"/>
        <v>0</v>
      </c>
      <c r="AA41" s="3">
        <f t="shared" si="101"/>
        <v>0</v>
      </c>
      <c r="AB41" s="3">
        <f t="shared" si="101"/>
        <v>0</v>
      </c>
      <c r="AC41" s="3">
        <f t="shared" si="101"/>
        <v>0</v>
      </c>
      <c r="AD41" s="3">
        <f t="shared" si="101"/>
        <v>0</v>
      </c>
      <c r="AE41" s="3">
        <f t="shared" si="101"/>
        <v>0</v>
      </c>
      <c r="AF41" s="3">
        <f t="shared" si="101"/>
        <v>0</v>
      </c>
      <c r="AG41" s="3">
        <f t="shared" si="101"/>
        <v>0</v>
      </c>
      <c r="AH41" s="3">
        <f t="shared" si="101"/>
        <v>0</v>
      </c>
      <c r="AI41" s="3">
        <f t="shared" si="101"/>
        <v>0</v>
      </c>
      <c r="AJ41" s="3">
        <f t="shared" si="101"/>
        <v>0</v>
      </c>
      <c r="AK41" s="3">
        <f t="shared" si="101"/>
        <v>0</v>
      </c>
      <c r="AL41" s="3">
        <f t="shared" si="101"/>
        <v>0</v>
      </c>
      <c r="AM41" s="3">
        <f t="shared" si="101"/>
        <v>0</v>
      </c>
      <c r="AN41" s="3">
        <f t="shared" si="101"/>
        <v>0</v>
      </c>
      <c r="AO41" s="3">
        <f t="shared" si="101"/>
        <v>0</v>
      </c>
      <c r="AP41" s="3">
        <f t="shared" si="101"/>
        <v>0</v>
      </c>
      <c r="AQ41" s="3">
        <f t="shared" si="101"/>
        <v>0</v>
      </c>
      <c r="AR41" s="3">
        <f t="shared" si="101"/>
        <v>0</v>
      </c>
      <c r="AS41" s="3">
        <f t="shared" si="101"/>
        <v>0</v>
      </c>
      <c r="AT41" s="3">
        <f t="shared" si="101"/>
        <v>0</v>
      </c>
      <c r="AU41" s="3">
        <f t="shared" si="101"/>
        <v>0</v>
      </c>
      <c r="AV41" s="3">
        <f t="shared" si="101"/>
        <v>0</v>
      </c>
      <c r="AW41" s="3">
        <f t="shared" si="101"/>
        <v>0</v>
      </c>
      <c r="AX41" s="3">
        <f t="shared" si="101"/>
        <v>0</v>
      </c>
      <c r="AY41" s="3">
        <f t="shared" si="101"/>
        <v>0</v>
      </c>
      <c r="AZ41" s="3">
        <f t="shared" si="101"/>
        <v>0</v>
      </c>
      <c r="BA41" s="3">
        <f t="shared" si="101"/>
        <v>0</v>
      </c>
      <c r="BB41" s="3">
        <f t="shared" si="101"/>
        <v>0</v>
      </c>
      <c r="BC41" s="3">
        <f t="shared" si="101"/>
        <v>0</v>
      </c>
      <c r="BD41" s="3">
        <f t="shared" si="101"/>
        <v>0</v>
      </c>
      <c r="BE41" s="3">
        <f t="shared" si="101"/>
        <v>0</v>
      </c>
      <c r="BF41" s="3">
        <f t="shared" si="101"/>
        <v>0</v>
      </c>
      <c r="BG41" s="3">
        <f t="shared" si="101"/>
        <v>0</v>
      </c>
      <c r="BH41" s="3">
        <f t="shared" si="101"/>
        <v>0</v>
      </c>
      <c r="BI41" s="3">
        <f t="shared" si="101"/>
        <v>0</v>
      </c>
      <c r="BJ41" s="3">
        <f t="shared" si="101"/>
        <v>0</v>
      </c>
      <c r="BK41" s="3">
        <f t="shared" si="101"/>
        <v>0</v>
      </c>
      <c r="BL41" s="3">
        <f t="shared" si="101"/>
        <v>0</v>
      </c>
      <c r="BM41" s="3">
        <f t="shared" si="101"/>
        <v>0</v>
      </c>
      <c r="BN41" s="3">
        <f t="shared" si="101"/>
        <v>0</v>
      </c>
      <c r="BO41" s="3">
        <f t="shared" si="101"/>
        <v>0</v>
      </c>
      <c r="BP41" s="3">
        <f t="shared" si="101"/>
        <v>0</v>
      </c>
      <c r="BQ41" s="3">
        <f t="shared" si="101"/>
        <v>0</v>
      </c>
      <c r="BR41" s="3">
        <f t="shared" si="101"/>
        <v>0</v>
      </c>
      <c r="BS41" s="3">
        <f t="shared" si="101"/>
        <v>0</v>
      </c>
      <c r="BT41" s="3">
        <f t="shared" ref="BT41:CH41" si="102">BS41</f>
        <v>0</v>
      </c>
      <c r="BU41" s="3">
        <f t="shared" si="102"/>
        <v>0</v>
      </c>
      <c r="BV41" s="3">
        <f t="shared" si="102"/>
        <v>0</v>
      </c>
      <c r="BW41" s="3">
        <f t="shared" si="102"/>
        <v>0</v>
      </c>
      <c r="BX41" s="3">
        <f t="shared" si="102"/>
        <v>0</v>
      </c>
      <c r="BY41" s="3">
        <f t="shared" si="102"/>
        <v>0</v>
      </c>
      <c r="BZ41" s="3">
        <f t="shared" si="102"/>
        <v>0</v>
      </c>
      <c r="CA41" s="3">
        <f t="shared" si="102"/>
        <v>0</v>
      </c>
      <c r="CB41" s="3">
        <f t="shared" si="102"/>
        <v>0</v>
      </c>
      <c r="CC41" s="3">
        <f t="shared" si="102"/>
        <v>0</v>
      </c>
      <c r="CD41" s="3">
        <f t="shared" si="102"/>
        <v>0</v>
      </c>
      <c r="CE41" s="3">
        <f t="shared" si="102"/>
        <v>0</v>
      </c>
      <c r="CF41" s="3">
        <f t="shared" si="102"/>
        <v>0</v>
      </c>
      <c r="CG41" s="3">
        <f t="shared" si="102"/>
        <v>0</v>
      </c>
      <c r="CH41" s="12">
        <f t="shared" si="102"/>
        <v>0</v>
      </c>
    </row>
    <row r="42" spans="1:86" x14ac:dyDescent="0.3">
      <c r="A42" s="568"/>
      <c r="B42" s="13" t="str">
        <f t="shared" si="100"/>
        <v>Building Shell</v>
      </c>
      <c r="C42" s="3">
        <v>0</v>
      </c>
      <c r="D42" s="3">
        <v>0</v>
      </c>
      <c r="E42" s="3">
        <v>0</v>
      </c>
      <c r="F42" s="3">
        <v>0</v>
      </c>
      <c r="G42" s="3">
        <f t="shared" ref="G42:BR42" si="103">F42</f>
        <v>0</v>
      </c>
      <c r="H42" s="3">
        <f t="shared" si="103"/>
        <v>0</v>
      </c>
      <c r="I42" s="3">
        <f t="shared" si="103"/>
        <v>0</v>
      </c>
      <c r="J42" s="3">
        <f t="shared" si="103"/>
        <v>0</v>
      </c>
      <c r="K42" s="3">
        <f t="shared" si="103"/>
        <v>0</v>
      </c>
      <c r="L42" s="3">
        <f t="shared" si="103"/>
        <v>0</v>
      </c>
      <c r="M42" s="3">
        <f t="shared" si="103"/>
        <v>0</v>
      </c>
      <c r="N42" s="3">
        <f t="shared" si="103"/>
        <v>0</v>
      </c>
      <c r="O42" s="3">
        <f t="shared" si="103"/>
        <v>0</v>
      </c>
      <c r="P42" s="3">
        <f t="shared" si="103"/>
        <v>0</v>
      </c>
      <c r="Q42" s="3">
        <f t="shared" si="103"/>
        <v>0</v>
      </c>
      <c r="R42" s="3">
        <f t="shared" si="103"/>
        <v>0</v>
      </c>
      <c r="S42" s="3">
        <f t="shared" si="103"/>
        <v>0</v>
      </c>
      <c r="T42" s="3">
        <f t="shared" si="103"/>
        <v>0</v>
      </c>
      <c r="U42" s="3">
        <f t="shared" si="103"/>
        <v>0</v>
      </c>
      <c r="V42" s="3">
        <f t="shared" si="103"/>
        <v>0</v>
      </c>
      <c r="W42" s="3">
        <f t="shared" si="103"/>
        <v>0</v>
      </c>
      <c r="X42" s="3">
        <f t="shared" si="103"/>
        <v>0</v>
      </c>
      <c r="Y42" s="3">
        <f t="shared" si="103"/>
        <v>0</v>
      </c>
      <c r="Z42" s="3">
        <f t="shared" si="103"/>
        <v>0</v>
      </c>
      <c r="AA42" s="3">
        <f t="shared" si="103"/>
        <v>0</v>
      </c>
      <c r="AB42" s="3">
        <f t="shared" si="103"/>
        <v>0</v>
      </c>
      <c r="AC42" s="3">
        <f t="shared" si="103"/>
        <v>0</v>
      </c>
      <c r="AD42" s="3">
        <f t="shared" si="103"/>
        <v>0</v>
      </c>
      <c r="AE42" s="3">
        <f t="shared" si="103"/>
        <v>0</v>
      </c>
      <c r="AF42" s="3">
        <f t="shared" si="103"/>
        <v>0</v>
      </c>
      <c r="AG42" s="3">
        <f t="shared" si="103"/>
        <v>0</v>
      </c>
      <c r="AH42" s="3">
        <f t="shared" si="103"/>
        <v>0</v>
      </c>
      <c r="AI42" s="3">
        <f t="shared" si="103"/>
        <v>0</v>
      </c>
      <c r="AJ42" s="3">
        <f t="shared" si="103"/>
        <v>0</v>
      </c>
      <c r="AK42" s="3">
        <f t="shared" si="103"/>
        <v>0</v>
      </c>
      <c r="AL42" s="3">
        <f t="shared" si="103"/>
        <v>0</v>
      </c>
      <c r="AM42" s="3">
        <f t="shared" si="103"/>
        <v>0</v>
      </c>
      <c r="AN42" s="3">
        <f t="shared" si="103"/>
        <v>0</v>
      </c>
      <c r="AO42" s="3">
        <f t="shared" si="103"/>
        <v>0</v>
      </c>
      <c r="AP42" s="3">
        <f t="shared" si="103"/>
        <v>0</v>
      </c>
      <c r="AQ42" s="3">
        <f t="shared" si="103"/>
        <v>0</v>
      </c>
      <c r="AR42" s="3">
        <f t="shared" si="103"/>
        <v>0</v>
      </c>
      <c r="AS42" s="3">
        <f t="shared" si="103"/>
        <v>0</v>
      </c>
      <c r="AT42" s="3">
        <f t="shared" si="103"/>
        <v>0</v>
      </c>
      <c r="AU42" s="3">
        <f t="shared" si="103"/>
        <v>0</v>
      </c>
      <c r="AV42" s="3">
        <f t="shared" si="103"/>
        <v>0</v>
      </c>
      <c r="AW42" s="3">
        <f t="shared" si="103"/>
        <v>0</v>
      </c>
      <c r="AX42" s="3">
        <f t="shared" si="103"/>
        <v>0</v>
      </c>
      <c r="AY42" s="3">
        <f t="shared" si="103"/>
        <v>0</v>
      </c>
      <c r="AZ42" s="3">
        <f t="shared" si="103"/>
        <v>0</v>
      </c>
      <c r="BA42" s="3">
        <f t="shared" si="103"/>
        <v>0</v>
      </c>
      <c r="BB42" s="3">
        <f t="shared" si="103"/>
        <v>0</v>
      </c>
      <c r="BC42" s="3">
        <f t="shared" si="103"/>
        <v>0</v>
      </c>
      <c r="BD42" s="3">
        <f t="shared" si="103"/>
        <v>0</v>
      </c>
      <c r="BE42" s="3">
        <f t="shared" si="103"/>
        <v>0</v>
      </c>
      <c r="BF42" s="3">
        <f t="shared" si="103"/>
        <v>0</v>
      </c>
      <c r="BG42" s="3">
        <f t="shared" si="103"/>
        <v>0</v>
      </c>
      <c r="BH42" s="3">
        <f t="shared" si="103"/>
        <v>0</v>
      </c>
      <c r="BI42" s="3">
        <f t="shared" si="103"/>
        <v>0</v>
      </c>
      <c r="BJ42" s="3">
        <f t="shared" si="103"/>
        <v>0</v>
      </c>
      <c r="BK42" s="3">
        <f t="shared" si="103"/>
        <v>0</v>
      </c>
      <c r="BL42" s="3">
        <f t="shared" si="103"/>
        <v>0</v>
      </c>
      <c r="BM42" s="3">
        <f t="shared" si="103"/>
        <v>0</v>
      </c>
      <c r="BN42" s="3">
        <f t="shared" si="103"/>
        <v>0</v>
      </c>
      <c r="BO42" s="3">
        <f t="shared" si="103"/>
        <v>0</v>
      </c>
      <c r="BP42" s="3">
        <f t="shared" si="103"/>
        <v>0</v>
      </c>
      <c r="BQ42" s="3">
        <f t="shared" si="103"/>
        <v>0</v>
      </c>
      <c r="BR42" s="3">
        <f t="shared" si="103"/>
        <v>0</v>
      </c>
      <c r="BS42" s="3">
        <f t="shared" ref="BS42:CH42" si="104">BR42</f>
        <v>0</v>
      </c>
      <c r="BT42" s="3">
        <f t="shared" si="104"/>
        <v>0</v>
      </c>
      <c r="BU42" s="3">
        <f t="shared" si="104"/>
        <v>0</v>
      </c>
      <c r="BV42" s="3">
        <f t="shared" si="104"/>
        <v>0</v>
      </c>
      <c r="BW42" s="3">
        <f t="shared" si="104"/>
        <v>0</v>
      </c>
      <c r="BX42" s="3">
        <f t="shared" si="104"/>
        <v>0</v>
      </c>
      <c r="BY42" s="3">
        <f t="shared" si="104"/>
        <v>0</v>
      </c>
      <c r="BZ42" s="3">
        <f t="shared" si="104"/>
        <v>0</v>
      </c>
      <c r="CA42" s="3">
        <f t="shared" si="104"/>
        <v>0</v>
      </c>
      <c r="CB42" s="3">
        <f t="shared" si="104"/>
        <v>0</v>
      </c>
      <c r="CC42" s="3">
        <f t="shared" si="104"/>
        <v>0</v>
      </c>
      <c r="CD42" s="3">
        <f t="shared" si="104"/>
        <v>0</v>
      </c>
      <c r="CE42" s="3">
        <f t="shared" si="104"/>
        <v>0</v>
      </c>
      <c r="CF42" s="3">
        <f t="shared" si="104"/>
        <v>0</v>
      </c>
      <c r="CG42" s="3">
        <f t="shared" si="104"/>
        <v>0</v>
      </c>
      <c r="CH42" s="12">
        <f t="shared" si="104"/>
        <v>0</v>
      </c>
    </row>
    <row r="43" spans="1:86" x14ac:dyDescent="0.3">
      <c r="A43" s="568"/>
      <c r="B43" s="11" t="str">
        <f t="shared" si="100"/>
        <v>Cooking</v>
      </c>
      <c r="C43" s="3">
        <v>0</v>
      </c>
      <c r="D43" s="3">
        <v>0</v>
      </c>
      <c r="E43" s="3">
        <v>0</v>
      </c>
      <c r="F43" s="3">
        <v>0</v>
      </c>
      <c r="G43" s="3">
        <f t="shared" ref="G43:BR43" si="105">F43</f>
        <v>0</v>
      </c>
      <c r="H43" s="3">
        <f t="shared" si="105"/>
        <v>0</v>
      </c>
      <c r="I43" s="3">
        <f t="shared" si="105"/>
        <v>0</v>
      </c>
      <c r="J43" s="3">
        <f t="shared" si="105"/>
        <v>0</v>
      </c>
      <c r="K43" s="3">
        <f t="shared" si="105"/>
        <v>0</v>
      </c>
      <c r="L43" s="3">
        <f t="shared" si="105"/>
        <v>0</v>
      </c>
      <c r="M43" s="3">
        <f t="shared" si="105"/>
        <v>0</v>
      </c>
      <c r="N43" s="3">
        <f t="shared" si="105"/>
        <v>0</v>
      </c>
      <c r="O43" s="3">
        <f t="shared" si="105"/>
        <v>0</v>
      </c>
      <c r="P43" s="3">
        <f t="shared" si="105"/>
        <v>0</v>
      </c>
      <c r="Q43" s="3">
        <f t="shared" si="105"/>
        <v>0</v>
      </c>
      <c r="R43" s="3">
        <f t="shared" si="105"/>
        <v>0</v>
      </c>
      <c r="S43" s="3">
        <f t="shared" si="105"/>
        <v>0</v>
      </c>
      <c r="T43" s="3">
        <f t="shared" si="105"/>
        <v>0</v>
      </c>
      <c r="U43" s="3">
        <f t="shared" si="105"/>
        <v>0</v>
      </c>
      <c r="V43" s="3">
        <f t="shared" si="105"/>
        <v>0</v>
      </c>
      <c r="W43" s="3">
        <f t="shared" si="105"/>
        <v>0</v>
      </c>
      <c r="X43" s="3">
        <f t="shared" si="105"/>
        <v>0</v>
      </c>
      <c r="Y43" s="3">
        <f t="shared" si="105"/>
        <v>0</v>
      </c>
      <c r="Z43" s="3">
        <f t="shared" si="105"/>
        <v>0</v>
      </c>
      <c r="AA43" s="3">
        <f t="shared" si="105"/>
        <v>0</v>
      </c>
      <c r="AB43" s="3">
        <f t="shared" si="105"/>
        <v>0</v>
      </c>
      <c r="AC43" s="3">
        <f t="shared" si="105"/>
        <v>0</v>
      </c>
      <c r="AD43" s="3">
        <f t="shared" si="105"/>
        <v>0</v>
      </c>
      <c r="AE43" s="3">
        <f t="shared" si="105"/>
        <v>0</v>
      </c>
      <c r="AF43" s="3">
        <f t="shared" si="105"/>
        <v>0</v>
      </c>
      <c r="AG43" s="3">
        <f t="shared" si="105"/>
        <v>0</v>
      </c>
      <c r="AH43" s="3">
        <f t="shared" si="105"/>
        <v>0</v>
      </c>
      <c r="AI43" s="3">
        <f t="shared" si="105"/>
        <v>0</v>
      </c>
      <c r="AJ43" s="3">
        <f t="shared" si="105"/>
        <v>0</v>
      </c>
      <c r="AK43" s="3">
        <f t="shared" si="105"/>
        <v>0</v>
      </c>
      <c r="AL43" s="3">
        <f t="shared" si="105"/>
        <v>0</v>
      </c>
      <c r="AM43" s="3">
        <f t="shared" si="105"/>
        <v>0</v>
      </c>
      <c r="AN43" s="3">
        <f t="shared" si="105"/>
        <v>0</v>
      </c>
      <c r="AO43" s="3">
        <f t="shared" si="105"/>
        <v>0</v>
      </c>
      <c r="AP43" s="3">
        <f t="shared" si="105"/>
        <v>0</v>
      </c>
      <c r="AQ43" s="3">
        <f t="shared" si="105"/>
        <v>0</v>
      </c>
      <c r="AR43" s="3">
        <f t="shared" si="105"/>
        <v>0</v>
      </c>
      <c r="AS43" s="3">
        <f t="shared" si="105"/>
        <v>0</v>
      </c>
      <c r="AT43" s="3">
        <f t="shared" si="105"/>
        <v>0</v>
      </c>
      <c r="AU43" s="3">
        <f t="shared" si="105"/>
        <v>0</v>
      </c>
      <c r="AV43" s="3">
        <f t="shared" si="105"/>
        <v>0</v>
      </c>
      <c r="AW43" s="3">
        <f t="shared" si="105"/>
        <v>0</v>
      </c>
      <c r="AX43" s="3">
        <f t="shared" si="105"/>
        <v>0</v>
      </c>
      <c r="AY43" s="3">
        <f t="shared" si="105"/>
        <v>0</v>
      </c>
      <c r="AZ43" s="3">
        <f t="shared" si="105"/>
        <v>0</v>
      </c>
      <c r="BA43" s="3">
        <f t="shared" si="105"/>
        <v>0</v>
      </c>
      <c r="BB43" s="3">
        <f t="shared" si="105"/>
        <v>0</v>
      </c>
      <c r="BC43" s="3">
        <f t="shared" si="105"/>
        <v>0</v>
      </c>
      <c r="BD43" s="3">
        <f t="shared" si="105"/>
        <v>0</v>
      </c>
      <c r="BE43" s="3">
        <f t="shared" si="105"/>
        <v>0</v>
      </c>
      <c r="BF43" s="3">
        <f t="shared" si="105"/>
        <v>0</v>
      </c>
      <c r="BG43" s="3">
        <f t="shared" si="105"/>
        <v>0</v>
      </c>
      <c r="BH43" s="3">
        <f t="shared" si="105"/>
        <v>0</v>
      </c>
      <c r="BI43" s="3">
        <f t="shared" si="105"/>
        <v>0</v>
      </c>
      <c r="BJ43" s="3">
        <f t="shared" si="105"/>
        <v>0</v>
      </c>
      <c r="BK43" s="3">
        <f t="shared" si="105"/>
        <v>0</v>
      </c>
      <c r="BL43" s="3">
        <f t="shared" si="105"/>
        <v>0</v>
      </c>
      <c r="BM43" s="3">
        <f t="shared" si="105"/>
        <v>0</v>
      </c>
      <c r="BN43" s="3">
        <f t="shared" si="105"/>
        <v>0</v>
      </c>
      <c r="BO43" s="3">
        <f t="shared" si="105"/>
        <v>0</v>
      </c>
      <c r="BP43" s="3">
        <f t="shared" si="105"/>
        <v>0</v>
      </c>
      <c r="BQ43" s="3">
        <f t="shared" si="105"/>
        <v>0</v>
      </c>
      <c r="BR43" s="3">
        <f t="shared" si="105"/>
        <v>0</v>
      </c>
      <c r="BS43" s="3">
        <f t="shared" ref="BS43:CH43" si="106">BR43</f>
        <v>0</v>
      </c>
      <c r="BT43" s="3">
        <f t="shared" si="106"/>
        <v>0</v>
      </c>
      <c r="BU43" s="3">
        <f t="shared" si="106"/>
        <v>0</v>
      </c>
      <c r="BV43" s="3">
        <f t="shared" si="106"/>
        <v>0</v>
      </c>
      <c r="BW43" s="3">
        <f t="shared" si="106"/>
        <v>0</v>
      </c>
      <c r="BX43" s="3">
        <f t="shared" si="106"/>
        <v>0</v>
      </c>
      <c r="BY43" s="3">
        <f t="shared" si="106"/>
        <v>0</v>
      </c>
      <c r="BZ43" s="3">
        <f t="shared" si="106"/>
        <v>0</v>
      </c>
      <c r="CA43" s="3">
        <f t="shared" si="106"/>
        <v>0</v>
      </c>
      <c r="CB43" s="3">
        <f t="shared" si="106"/>
        <v>0</v>
      </c>
      <c r="CC43" s="3">
        <f t="shared" si="106"/>
        <v>0</v>
      </c>
      <c r="CD43" s="3">
        <f t="shared" si="106"/>
        <v>0</v>
      </c>
      <c r="CE43" s="3">
        <f t="shared" si="106"/>
        <v>0</v>
      </c>
      <c r="CF43" s="3">
        <f t="shared" si="106"/>
        <v>0</v>
      </c>
      <c r="CG43" s="3">
        <f t="shared" si="106"/>
        <v>0</v>
      </c>
      <c r="CH43" s="12">
        <f t="shared" si="106"/>
        <v>0</v>
      </c>
    </row>
    <row r="44" spans="1:86" x14ac:dyDescent="0.3">
      <c r="A44" s="568"/>
      <c r="B44" s="11" t="str">
        <f t="shared" si="100"/>
        <v>Cooling</v>
      </c>
      <c r="C44" s="3">
        <v>0</v>
      </c>
      <c r="D44" s="3">
        <v>0</v>
      </c>
      <c r="E44" s="3">
        <v>0</v>
      </c>
      <c r="F44" s="3">
        <v>0</v>
      </c>
      <c r="G44" s="3">
        <f t="shared" ref="G44:BR44" si="107">F44</f>
        <v>0</v>
      </c>
      <c r="H44" s="3">
        <f t="shared" si="107"/>
        <v>0</v>
      </c>
      <c r="I44" s="3">
        <f t="shared" si="107"/>
        <v>0</v>
      </c>
      <c r="J44" s="3">
        <f t="shared" si="107"/>
        <v>0</v>
      </c>
      <c r="K44" s="3">
        <f t="shared" si="107"/>
        <v>0</v>
      </c>
      <c r="L44" s="3">
        <f t="shared" si="107"/>
        <v>0</v>
      </c>
      <c r="M44" s="3">
        <f t="shared" si="107"/>
        <v>0</v>
      </c>
      <c r="N44" s="3">
        <f t="shared" si="107"/>
        <v>0</v>
      </c>
      <c r="O44" s="3">
        <f t="shared" si="107"/>
        <v>0</v>
      </c>
      <c r="P44" s="3">
        <f t="shared" si="107"/>
        <v>0</v>
      </c>
      <c r="Q44" s="3">
        <f t="shared" si="107"/>
        <v>0</v>
      </c>
      <c r="R44" s="3">
        <f t="shared" si="107"/>
        <v>0</v>
      </c>
      <c r="S44" s="3">
        <f t="shared" si="107"/>
        <v>0</v>
      </c>
      <c r="T44" s="3">
        <f t="shared" si="107"/>
        <v>0</v>
      </c>
      <c r="U44" s="3">
        <f t="shared" si="107"/>
        <v>0</v>
      </c>
      <c r="V44" s="3">
        <f t="shared" si="107"/>
        <v>0</v>
      </c>
      <c r="W44" s="3">
        <f t="shared" si="107"/>
        <v>0</v>
      </c>
      <c r="X44" s="3">
        <f t="shared" si="107"/>
        <v>0</v>
      </c>
      <c r="Y44" s="3">
        <f t="shared" si="107"/>
        <v>0</v>
      </c>
      <c r="Z44" s="3">
        <f t="shared" si="107"/>
        <v>0</v>
      </c>
      <c r="AA44" s="3">
        <f t="shared" si="107"/>
        <v>0</v>
      </c>
      <c r="AB44" s="3">
        <f t="shared" si="107"/>
        <v>0</v>
      </c>
      <c r="AC44" s="3">
        <f t="shared" si="107"/>
        <v>0</v>
      </c>
      <c r="AD44" s="3">
        <f t="shared" si="107"/>
        <v>0</v>
      </c>
      <c r="AE44" s="3">
        <f t="shared" si="107"/>
        <v>0</v>
      </c>
      <c r="AF44" s="3">
        <f t="shared" si="107"/>
        <v>0</v>
      </c>
      <c r="AG44" s="3">
        <f t="shared" si="107"/>
        <v>0</v>
      </c>
      <c r="AH44" s="3">
        <f t="shared" si="107"/>
        <v>0</v>
      </c>
      <c r="AI44" s="3">
        <f t="shared" si="107"/>
        <v>0</v>
      </c>
      <c r="AJ44" s="3">
        <f t="shared" si="107"/>
        <v>0</v>
      </c>
      <c r="AK44" s="3">
        <f t="shared" si="107"/>
        <v>0</v>
      </c>
      <c r="AL44" s="3">
        <f t="shared" si="107"/>
        <v>0</v>
      </c>
      <c r="AM44" s="3">
        <f t="shared" si="107"/>
        <v>0</v>
      </c>
      <c r="AN44" s="3">
        <f t="shared" si="107"/>
        <v>0</v>
      </c>
      <c r="AO44" s="3">
        <f t="shared" si="107"/>
        <v>0</v>
      </c>
      <c r="AP44" s="3">
        <f t="shared" si="107"/>
        <v>0</v>
      </c>
      <c r="AQ44" s="3">
        <f t="shared" si="107"/>
        <v>0</v>
      </c>
      <c r="AR44" s="3">
        <f t="shared" si="107"/>
        <v>0</v>
      </c>
      <c r="AS44" s="3">
        <f t="shared" si="107"/>
        <v>0</v>
      </c>
      <c r="AT44" s="3">
        <f t="shared" si="107"/>
        <v>0</v>
      </c>
      <c r="AU44" s="3">
        <f t="shared" si="107"/>
        <v>0</v>
      </c>
      <c r="AV44" s="3">
        <f t="shared" si="107"/>
        <v>0</v>
      </c>
      <c r="AW44" s="3">
        <f t="shared" si="107"/>
        <v>0</v>
      </c>
      <c r="AX44" s="3">
        <f t="shared" si="107"/>
        <v>0</v>
      </c>
      <c r="AY44" s="3">
        <f t="shared" si="107"/>
        <v>0</v>
      </c>
      <c r="AZ44" s="3">
        <f t="shared" si="107"/>
        <v>0</v>
      </c>
      <c r="BA44" s="3">
        <f t="shared" si="107"/>
        <v>0</v>
      </c>
      <c r="BB44" s="3">
        <f t="shared" si="107"/>
        <v>0</v>
      </c>
      <c r="BC44" s="3">
        <f t="shared" si="107"/>
        <v>0</v>
      </c>
      <c r="BD44" s="3">
        <f t="shared" si="107"/>
        <v>0</v>
      </c>
      <c r="BE44" s="3">
        <f t="shared" si="107"/>
        <v>0</v>
      </c>
      <c r="BF44" s="3">
        <f t="shared" si="107"/>
        <v>0</v>
      </c>
      <c r="BG44" s="3">
        <f t="shared" si="107"/>
        <v>0</v>
      </c>
      <c r="BH44" s="3">
        <f t="shared" si="107"/>
        <v>0</v>
      </c>
      <c r="BI44" s="3">
        <f t="shared" si="107"/>
        <v>0</v>
      </c>
      <c r="BJ44" s="3">
        <f t="shared" si="107"/>
        <v>0</v>
      </c>
      <c r="BK44" s="3">
        <f t="shared" si="107"/>
        <v>0</v>
      </c>
      <c r="BL44" s="3">
        <f t="shared" si="107"/>
        <v>0</v>
      </c>
      <c r="BM44" s="3">
        <f t="shared" si="107"/>
        <v>0</v>
      </c>
      <c r="BN44" s="3">
        <f t="shared" si="107"/>
        <v>0</v>
      </c>
      <c r="BO44" s="3">
        <f t="shared" si="107"/>
        <v>0</v>
      </c>
      <c r="BP44" s="3">
        <f t="shared" si="107"/>
        <v>0</v>
      </c>
      <c r="BQ44" s="3">
        <f t="shared" si="107"/>
        <v>0</v>
      </c>
      <c r="BR44" s="3">
        <f t="shared" si="107"/>
        <v>0</v>
      </c>
      <c r="BS44" s="3">
        <f t="shared" ref="BS44:CH44" si="108">BR44</f>
        <v>0</v>
      </c>
      <c r="BT44" s="3">
        <f t="shared" si="108"/>
        <v>0</v>
      </c>
      <c r="BU44" s="3">
        <f t="shared" si="108"/>
        <v>0</v>
      </c>
      <c r="BV44" s="3">
        <f t="shared" si="108"/>
        <v>0</v>
      </c>
      <c r="BW44" s="3">
        <f t="shared" si="108"/>
        <v>0</v>
      </c>
      <c r="BX44" s="3">
        <f t="shared" si="108"/>
        <v>0</v>
      </c>
      <c r="BY44" s="3">
        <f t="shared" si="108"/>
        <v>0</v>
      </c>
      <c r="BZ44" s="3">
        <f t="shared" si="108"/>
        <v>0</v>
      </c>
      <c r="CA44" s="3">
        <f t="shared" si="108"/>
        <v>0</v>
      </c>
      <c r="CB44" s="3">
        <f t="shared" si="108"/>
        <v>0</v>
      </c>
      <c r="CC44" s="3">
        <f t="shared" si="108"/>
        <v>0</v>
      </c>
      <c r="CD44" s="3">
        <f t="shared" si="108"/>
        <v>0</v>
      </c>
      <c r="CE44" s="3">
        <f t="shared" si="108"/>
        <v>0</v>
      </c>
      <c r="CF44" s="3">
        <f t="shared" si="108"/>
        <v>0</v>
      </c>
      <c r="CG44" s="3">
        <f t="shared" si="108"/>
        <v>0</v>
      </c>
      <c r="CH44" s="12">
        <f t="shared" si="108"/>
        <v>0</v>
      </c>
    </row>
    <row r="45" spans="1:86" x14ac:dyDescent="0.3">
      <c r="A45" s="568"/>
      <c r="B45" s="13" t="str">
        <f t="shared" si="100"/>
        <v>Ext Lighting</v>
      </c>
      <c r="C45" s="3">
        <v>0</v>
      </c>
      <c r="D45" s="3">
        <v>0</v>
      </c>
      <c r="E45" s="3">
        <v>0</v>
      </c>
      <c r="F45" s="3">
        <v>0</v>
      </c>
      <c r="G45" s="3">
        <f t="shared" ref="G45:BR45" si="109">F45</f>
        <v>0</v>
      </c>
      <c r="H45" s="3">
        <f t="shared" si="109"/>
        <v>0</v>
      </c>
      <c r="I45" s="3">
        <f t="shared" si="109"/>
        <v>0</v>
      </c>
      <c r="J45" s="3">
        <f t="shared" si="109"/>
        <v>0</v>
      </c>
      <c r="K45" s="3">
        <f t="shared" si="109"/>
        <v>0</v>
      </c>
      <c r="L45" s="3">
        <f t="shared" si="109"/>
        <v>0</v>
      </c>
      <c r="M45" s="3">
        <f t="shared" si="109"/>
        <v>0</v>
      </c>
      <c r="N45" s="3">
        <f t="shared" si="109"/>
        <v>0</v>
      </c>
      <c r="O45" s="3">
        <f t="shared" si="109"/>
        <v>0</v>
      </c>
      <c r="P45" s="3">
        <f t="shared" si="109"/>
        <v>0</v>
      </c>
      <c r="Q45" s="3">
        <f t="shared" si="109"/>
        <v>0</v>
      </c>
      <c r="R45" s="3">
        <f t="shared" si="109"/>
        <v>0</v>
      </c>
      <c r="S45" s="3">
        <f t="shared" si="109"/>
        <v>0</v>
      </c>
      <c r="T45" s="3">
        <f t="shared" si="109"/>
        <v>0</v>
      </c>
      <c r="U45" s="3">
        <f t="shared" si="109"/>
        <v>0</v>
      </c>
      <c r="V45" s="3">
        <f t="shared" si="109"/>
        <v>0</v>
      </c>
      <c r="W45" s="3">
        <f t="shared" si="109"/>
        <v>0</v>
      </c>
      <c r="X45" s="3">
        <f t="shared" si="109"/>
        <v>0</v>
      </c>
      <c r="Y45" s="3">
        <f t="shared" si="109"/>
        <v>0</v>
      </c>
      <c r="Z45" s="3">
        <f t="shared" si="109"/>
        <v>0</v>
      </c>
      <c r="AA45" s="3">
        <f t="shared" si="109"/>
        <v>0</v>
      </c>
      <c r="AB45" s="3">
        <f t="shared" si="109"/>
        <v>0</v>
      </c>
      <c r="AC45" s="3">
        <f t="shared" si="109"/>
        <v>0</v>
      </c>
      <c r="AD45" s="3">
        <f t="shared" si="109"/>
        <v>0</v>
      </c>
      <c r="AE45" s="3">
        <f t="shared" si="109"/>
        <v>0</v>
      </c>
      <c r="AF45" s="3">
        <f t="shared" si="109"/>
        <v>0</v>
      </c>
      <c r="AG45" s="3">
        <f t="shared" si="109"/>
        <v>0</v>
      </c>
      <c r="AH45" s="3">
        <f t="shared" si="109"/>
        <v>0</v>
      </c>
      <c r="AI45" s="3">
        <f t="shared" si="109"/>
        <v>0</v>
      </c>
      <c r="AJ45" s="3">
        <f t="shared" si="109"/>
        <v>0</v>
      </c>
      <c r="AK45" s="3">
        <f t="shared" si="109"/>
        <v>0</v>
      </c>
      <c r="AL45" s="3">
        <f t="shared" si="109"/>
        <v>0</v>
      </c>
      <c r="AM45" s="3">
        <f t="shared" si="109"/>
        <v>0</v>
      </c>
      <c r="AN45" s="3">
        <f t="shared" si="109"/>
        <v>0</v>
      </c>
      <c r="AO45" s="3">
        <f t="shared" si="109"/>
        <v>0</v>
      </c>
      <c r="AP45" s="3">
        <f t="shared" si="109"/>
        <v>0</v>
      </c>
      <c r="AQ45" s="3">
        <f t="shared" si="109"/>
        <v>0</v>
      </c>
      <c r="AR45" s="3">
        <f t="shared" si="109"/>
        <v>0</v>
      </c>
      <c r="AS45" s="3">
        <f t="shared" si="109"/>
        <v>0</v>
      </c>
      <c r="AT45" s="3">
        <f t="shared" si="109"/>
        <v>0</v>
      </c>
      <c r="AU45" s="3">
        <f t="shared" si="109"/>
        <v>0</v>
      </c>
      <c r="AV45" s="3">
        <f t="shared" si="109"/>
        <v>0</v>
      </c>
      <c r="AW45" s="3">
        <f t="shared" si="109"/>
        <v>0</v>
      </c>
      <c r="AX45" s="3">
        <f t="shared" si="109"/>
        <v>0</v>
      </c>
      <c r="AY45" s="3">
        <f t="shared" si="109"/>
        <v>0</v>
      </c>
      <c r="AZ45" s="3">
        <f t="shared" si="109"/>
        <v>0</v>
      </c>
      <c r="BA45" s="3">
        <f t="shared" si="109"/>
        <v>0</v>
      </c>
      <c r="BB45" s="3">
        <f t="shared" si="109"/>
        <v>0</v>
      </c>
      <c r="BC45" s="3">
        <f t="shared" si="109"/>
        <v>0</v>
      </c>
      <c r="BD45" s="3">
        <f t="shared" si="109"/>
        <v>0</v>
      </c>
      <c r="BE45" s="3">
        <f t="shared" si="109"/>
        <v>0</v>
      </c>
      <c r="BF45" s="3">
        <f t="shared" si="109"/>
        <v>0</v>
      </c>
      <c r="BG45" s="3">
        <f t="shared" si="109"/>
        <v>0</v>
      </c>
      <c r="BH45" s="3">
        <f t="shared" si="109"/>
        <v>0</v>
      </c>
      <c r="BI45" s="3">
        <f t="shared" si="109"/>
        <v>0</v>
      </c>
      <c r="BJ45" s="3">
        <f t="shared" si="109"/>
        <v>0</v>
      </c>
      <c r="BK45" s="3">
        <f t="shared" si="109"/>
        <v>0</v>
      </c>
      <c r="BL45" s="3">
        <f t="shared" si="109"/>
        <v>0</v>
      </c>
      <c r="BM45" s="3">
        <f t="shared" si="109"/>
        <v>0</v>
      </c>
      <c r="BN45" s="3">
        <f t="shared" si="109"/>
        <v>0</v>
      </c>
      <c r="BO45" s="3">
        <f t="shared" si="109"/>
        <v>0</v>
      </c>
      <c r="BP45" s="3">
        <f t="shared" si="109"/>
        <v>0</v>
      </c>
      <c r="BQ45" s="3">
        <f t="shared" si="109"/>
        <v>0</v>
      </c>
      <c r="BR45" s="3">
        <f t="shared" si="109"/>
        <v>0</v>
      </c>
      <c r="BS45" s="3">
        <f t="shared" ref="BS45:CH45" si="110">BR45</f>
        <v>0</v>
      </c>
      <c r="BT45" s="3">
        <f t="shared" si="110"/>
        <v>0</v>
      </c>
      <c r="BU45" s="3">
        <f t="shared" si="110"/>
        <v>0</v>
      </c>
      <c r="BV45" s="3">
        <f t="shared" si="110"/>
        <v>0</v>
      </c>
      <c r="BW45" s="3">
        <f t="shared" si="110"/>
        <v>0</v>
      </c>
      <c r="BX45" s="3">
        <f t="shared" si="110"/>
        <v>0</v>
      </c>
      <c r="BY45" s="3">
        <f t="shared" si="110"/>
        <v>0</v>
      </c>
      <c r="BZ45" s="3">
        <f t="shared" si="110"/>
        <v>0</v>
      </c>
      <c r="CA45" s="3">
        <f t="shared" si="110"/>
        <v>0</v>
      </c>
      <c r="CB45" s="3">
        <f t="shared" si="110"/>
        <v>0</v>
      </c>
      <c r="CC45" s="3">
        <f t="shared" si="110"/>
        <v>0</v>
      </c>
      <c r="CD45" s="3">
        <f t="shared" si="110"/>
        <v>0</v>
      </c>
      <c r="CE45" s="3">
        <f t="shared" si="110"/>
        <v>0</v>
      </c>
      <c r="CF45" s="3">
        <f t="shared" si="110"/>
        <v>0</v>
      </c>
      <c r="CG45" s="3">
        <f t="shared" si="110"/>
        <v>0</v>
      </c>
      <c r="CH45" s="12">
        <f t="shared" si="110"/>
        <v>0</v>
      </c>
    </row>
    <row r="46" spans="1:86" x14ac:dyDescent="0.3">
      <c r="A46" s="568"/>
      <c r="B46" s="11" t="str">
        <f t="shared" si="100"/>
        <v>Heating</v>
      </c>
      <c r="C46" s="3">
        <v>0</v>
      </c>
      <c r="D46" s="3">
        <v>0</v>
      </c>
      <c r="E46" s="3">
        <v>0</v>
      </c>
      <c r="F46" s="3">
        <v>0</v>
      </c>
      <c r="G46" s="3">
        <f t="shared" ref="G46:BR46" si="111">F46</f>
        <v>0</v>
      </c>
      <c r="H46" s="3">
        <f t="shared" si="111"/>
        <v>0</v>
      </c>
      <c r="I46" s="3">
        <f t="shared" si="111"/>
        <v>0</v>
      </c>
      <c r="J46" s="3">
        <f t="shared" si="111"/>
        <v>0</v>
      </c>
      <c r="K46" s="3">
        <f t="shared" si="111"/>
        <v>0</v>
      </c>
      <c r="L46" s="3">
        <f t="shared" si="111"/>
        <v>0</v>
      </c>
      <c r="M46" s="3">
        <f t="shared" si="111"/>
        <v>0</v>
      </c>
      <c r="N46" s="3">
        <f t="shared" si="111"/>
        <v>0</v>
      </c>
      <c r="O46" s="3">
        <f t="shared" si="111"/>
        <v>0</v>
      </c>
      <c r="P46" s="3">
        <f t="shared" si="111"/>
        <v>0</v>
      </c>
      <c r="Q46" s="3">
        <f t="shared" si="111"/>
        <v>0</v>
      </c>
      <c r="R46" s="3">
        <f t="shared" si="111"/>
        <v>0</v>
      </c>
      <c r="S46" s="3">
        <f t="shared" si="111"/>
        <v>0</v>
      </c>
      <c r="T46" s="3">
        <f t="shared" si="111"/>
        <v>0</v>
      </c>
      <c r="U46" s="3">
        <f t="shared" si="111"/>
        <v>0</v>
      </c>
      <c r="V46" s="3">
        <f t="shared" si="111"/>
        <v>0</v>
      </c>
      <c r="W46" s="3">
        <f t="shared" si="111"/>
        <v>0</v>
      </c>
      <c r="X46" s="3">
        <f t="shared" si="111"/>
        <v>0</v>
      </c>
      <c r="Y46" s="3">
        <f t="shared" si="111"/>
        <v>0</v>
      </c>
      <c r="Z46" s="3">
        <f t="shared" si="111"/>
        <v>0</v>
      </c>
      <c r="AA46" s="3">
        <f t="shared" si="111"/>
        <v>0</v>
      </c>
      <c r="AB46" s="3">
        <f t="shared" si="111"/>
        <v>0</v>
      </c>
      <c r="AC46" s="3">
        <f t="shared" si="111"/>
        <v>0</v>
      </c>
      <c r="AD46" s="3">
        <f t="shared" si="111"/>
        <v>0</v>
      </c>
      <c r="AE46" s="3">
        <f t="shared" si="111"/>
        <v>0</v>
      </c>
      <c r="AF46" s="3">
        <f t="shared" si="111"/>
        <v>0</v>
      </c>
      <c r="AG46" s="3">
        <f t="shared" si="111"/>
        <v>0</v>
      </c>
      <c r="AH46" s="3">
        <f t="shared" si="111"/>
        <v>0</v>
      </c>
      <c r="AI46" s="3">
        <f t="shared" si="111"/>
        <v>0</v>
      </c>
      <c r="AJ46" s="3">
        <f t="shared" si="111"/>
        <v>0</v>
      </c>
      <c r="AK46" s="3">
        <f t="shared" si="111"/>
        <v>0</v>
      </c>
      <c r="AL46" s="3">
        <f t="shared" si="111"/>
        <v>0</v>
      </c>
      <c r="AM46" s="3">
        <f t="shared" si="111"/>
        <v>0</v>
      </c>
      <c r="AN46" s="3">
        <f t="shared" si="111"/>
        <v>0</v>
      </c>
      <c r="AO46" s="3">
        <f t="shared" si="111"/>
        <v>0</v>
      </c>
      <c r="AP46" s="3">
        <f t="shared" si="111"/>
        <v>0</v>
      </c>
      <c r="AQ46" s="3">
        <f t="shared" si="111"/>
        <v>0</v>
      </c>
      <c r="AR46" s="3">
        <f t="shared" si="111"/>
        <v>0</v>
      </c>
      <c r="AS46" s="3">
        <f t="shared" si="111"/>
        <v>0</v>
      </c>
      <c r="AT46" s="3">
        <f t="shared" si="111"/>
        <v>0</v>
      </c>
      <c r="AU46" s="3">
        <f t="shared" si="111"/>
        <v>0</v>
      </c>
      <c r="AV46" s="3">
        <f t="shared" si="111"/>
        <v>0</v>
      </c>
      <c r="AW46" s="3">
        <f t="shared" si="111"/>
        <v>0</v>
      </c>
      <c r="AX46" s="3">
        <f t="shared" si="111"/>
        <v>0</v>
      </c>
      <c r="AY46" s="3">
        <f t="shared" si="111"/>
        <v>0</v>
      </c>
      <c r="AZ46" s="3">
        <f t="shared" si="111"/>
        <v>0</v>
      </c>
      <c r="BA46" s="3">
        <f t="shared" si="111"/>
        <v>0</v>
      </c>
      <c r="BB46" s="3">
        <f t="shared" si="111"/>
        <v>0</v>
      </c>
      <c r="BC46" s="3">
        <f t="shared" si="111"/>
        <v>0</v>
      </c>
      <c r="BD46" s="3">
        <f t="shared" si="111"/>
        <v>0</v>
      </c>
      <c r="BE46" s="3">
        <f t="shared" si="111"/>
        <v>0</v>
      </c>
      <c r="BF46" s="3">
        <f t="shared" si="111"/>
        <v>0</v>
      </c>
      <c r="BG46" s="3">
        <f t="shared" si="111"/>
        <v>0</v>
      </c>
      <c r="BH46" s="3">
        <f t="shared" si="111"/>
        <v>0</v>
      </c>
      <c r="BI46" s="3">
        <f t="shared" si="111"/>
        <v>0</v>
      </c>
      <c r="BJ46" s="3">
        <f t="shared" si="111"/>
        <v>0</v>
      </c>
      <c r="BK46" s="3">
        <f t="shared" si="111"/>
        <v>0</v>
      </c>
      <c r="BL46" s="3">
        <f t="shared" si="111"/>
        <v>0</v>
      </c>
      <c r="BM46" s="3">
        <f t="shared" si="111"/>
        <v>0</v>
      </c>
      <c r="BN46" s="3">
        <f t="shared" si="111"/>
        <v>0</v>
      </c>
      <c r="BO46" s="3">
        <f t="shared" si="111"/>
        <v>0</v>
      </c>
      <c r="BP46" s="3">
        <f t="shared" si="111"/>
        <v>0</v>
      </c>
      <c r="BQ46" s="3">
        <f t="shared" si="111"/>
        <v>0</v>
      </c>
      <c r="BR46" s="3">
        <f t="shared" si="111"/>
        <v>0</v>
      </c>
      <c r="BS46" s="3">
        <f t="shared" ref="BS46:CH46" si="112">BR46</f>
        <v>0</v>
      </c>
      <c r="BT46" s="3">
        <f t="shared" si="112"/>
        <v>0</v>
      </c>
      <c r="BU46" s="3">
        <f t="shared" si="112"/>
        <v>0</v>
      </c>
      <c r="BV46" s="3">
        <f t="shared" si="112"/>
        <v>0</v>
      </c>
      <c r="BW46" s="3">
        <f t="shared" si="112"/>
        <v>0</v>
      </c>
      <c r="BX46" s="3">
        <f t="shared" si="112"/>
        <v>0</v>
      </c>
      <c r="BY46" s="3">
        <f t="shared" si="112"/>
        <v>0</v>
      </c>
      <c r="BZ46" s="3">
        <f t="shared" si="112"/>
        <v>0</v>
      </c>
      <c r="CA46" s="3">
        <f t="shared" si="112"/>
        <v>0</v>
      </c>
      <c r="CB46" s="3">
        <f t="shared" si="112"/>
        <v>0</v>
      </c>
      <c r="CC46" s="3">
        <f t="shared" si="112"/>
        <v>0</v>
      </c>
      <c r="CD46" s="3">
        <f t="shared" si="112"/>
        <v>0</v>
      </c>
      <c r="CE46" s="3">
        <f t="shared" si="112"/>
        <v>0</v>
      </c>
      <c r="CF46" s="3">
        <f t="shared" si="112"/>
        <v>0</v>
      </c>
      <c r="CG46" s="3">
        <f t="shared" si="112"/>
        <v>0</v>
      </c>
      <c r="CH46" s="12">
        <f t="shared" si="112"/>
        <v>0</v>
      </c>
    </row>
    <row r="47" spans="1:86" x14ac:dyDescent="0.3">
      <c r="A47" s="568"/>
      <c r="B47" s="11" t="str">
        <f t="shared" si="100"/>
        <v>HVAC</v>
      </c>
      <c r="C47" s="3">
        <v>0</v>
      </c>
      <c r="D47" s="3">
        <v>0</v>
      </c>
      <c r="E47" s="3">
        <v>0</v>
      </c>
      <c r="F47" s="3">
        <v>0</v>
      </c>
      <c r="G47" s="3">
        <f t="shared" ref="G47:BR47" si="113">F47</f>
        <v>0</v>
      </c>
      <c r="H47" s="3">
        <f t="shared" si="113"/>
        <v>0</v>
      </c>
      <c r="I47" s="3">
        <f t="shared" si="113"/>
        <v>0</v>
      </c>
      <c r="J47" s="3">
        <f t="shared" si="113"/>
        <v>0</v>
      </c>
      <c r="K47" s="3">
        <f t="shared" si="113"/>
        <v>0</v>
      </c>
      <c r="L47" s="3">
        <f t="shared" si="113"/>
        <v>0</v>
      </c>
      <c r="M47" s="3">
        <f t="shared" si="113"/>
        <v>0</v>
      </c>
      <c r="N47" s="3">
        <f t="shared" si="113"/>
        <v>0</v>
      </c>
      <c r="O47" s="3">
        <f t="shared" si="113"/>
        <v>0</v>
      </c>
      <c r="P47" s="3">
        <f t="shared" si="113"/>
        <v>0</v>
      </c>
      <c r="Q47" s="3">
        <f t="shared" si="113"/>
        <v>0</v>
      </c>
      <c r="R47" s="3">
        <f t="shared" si="113"/>
        <v>0</v>
      </c>
      <c r="S47" s="3">
        <f t="shared" si="113"/>
        <v>0</v>
      </c>
      <c r="T47" s="3">
        <f t="shared" si="113"/>
        <v>0</v>
      </c>
      <c r="U47" s="3">
        <f t="shared" si="113"/>
        <v>0</v>
      </c>
      <c r="V47" s="3">
        <f t="shared" si="113"/>
        <v>0</v>
      </c>
      <c r="W47" s="3">
        <f t="shared" si="113"/>
        <v>0</v>
      </c>
      <c r="X47" s="3">
        <f t="shared" si="113"/>
        <v>0</v>
      </c>
      <c r="Y47" s="3">
        <f t="shared" si="113"/>
        <v>0</v>
      </c>
      <c r="Z47" s="3">
        <f t="shared" si="113"/>
        <v>0</v>
      </c>
      <c r="AA47" s="3">
        <f t="shared" si="113"/>
        <v>0</v>
      </c>
      <c r="AB47" s="3">
        <f t="shared" si="113"/>
        <v>0</v>
      </c>
      <c r="AC47" s="3">
        <f t="shared" si="113"/>
        <v>0</v>
      </c>
      <c r="AD47" s="3">
        <f t="shared" si="113"/>
        <v>0</v>
      </c>
      <c r="AE47" s="3">
        <f t="shared" si="113"/>
        <v>0</v>
      </c>
      <c r="AF47" s="3">
        <f t="shared" si="113"/>
        <v>0</v>
      </c>
      <c r="AG47" s="3">
        <f t="shared" si="113"/>
        <v>0</v>
      </c>
      <c r="AH47" s="3">
        <f t="shared" si="113"/>
        <v>0</v>
      </c>
      <c r="AI47" s="3">
        <f t="shared" si="113"/>
        <v>0</v>
      </c>
      <c r="AJ47" s="3">
        <f t="shared" si="113"/>
        <v>0</v>
      </c>
      <c r="AK47" s="3">
        <f t="shared" si="113"/>
        <v>0</v>
      </c>
      <c r="AL47" s="3">
        <f t="shared" si="113"/>
        <v>0</v>
      </c>
      <c r="AM47" s="3">
        <f t="shared" si="113"/>
        <v>0</v>
      </c>
      <c r="AN47" s="3">
        <f t="shared" si="113"/>
        <v>0</v>
      </c>
      <c r="AO47" s="3">
        <f t="shared" si="113"/>
        <v>0</v>
      </c>
      <c r="AP47" s="3">
        <f t="shared" si="113"/>
        <v>0</v>
      </c>
      <c r="AQ47" s="3">
        <f t="shared" si="113"/>
        <v>0</v>
      </c>
      <c r="AR47" s="3">
        <f t="shared" si="113"/>
        <v>0</v>
      </c>
      <c r="AS47" s="3">
        <f t="shared" si="113"/>
        <v>0</v>
      </c>
      <c r="AT47" s="3">
        <f t="shared" si="113"/>
        <v>0</v>
      </c>
      <c r="AU47" s="3">
        <f t="shared" si="113"/>
        <v>0</v>
      </c>
      <c r="AV47" s="3">
        <f t="shared" si="113"/>
        <v>0</v>
      </c>
      <c r="AW47" s="3">
        <f t="shared" si="113"/>
        <v>0</v>
      </c>
      <c r="AX47" s="3">
        <f t="shared" si="113"/>
        <v>0</v>
      </c>
      <c r="AY47" s="3">
        <f t="shared" si="113"/>
        <v>0</v>
      </c>
      <c r="AZ47" s="3">
        <f t="shared" si="113"/>
        <v>0</v>
      </c>
      <c r="BA47" s="3">
        <f t="shared" si="113"/>
        <v>0</v>
      </c>
      <c r="BB47" s="3">
        <f t="shared" si="113"/>
        <v>0</v>
      </c>
      <c r="BC47" s="3">
        <f t="shared" si="113"/>
        <v>0</v>
      </c>
      <c r="BD47" s="3">
        <f t="shared" si="113"/>
        <v>0</v>
      </c>
      <c r="BE47" s="3">
        <f t="shared" si="113"/>
        <v>0</v>
      </c>
      <c r="BF47" s="3">
        <f t="shared" si="113"/>
        <v>0</v>
      </c>
      <c r="BG47" s="3">
        <f t="shared" si="113"/>
        <v>0</v>
      </c>
      <c r="BH47" s="3">
        <f t="shared" si="113"/>
        <v>0</v>
      </c>
      <c r="BI47" s="3">
        <f t="shared" si="113"/>
        <v>0</v>
      </c>
      <c r="BJ47" s="3">
        <f t="shared" si="113"/>
        <v>0</v>
      </c>
      <c r="BK47" s="3">
        <f t="shared" si="113"/>
        <v>0</v>
      </c>
      <c r="BL47" s="3">
        <f t="shared" si="113"/>
        <v>0</v>
      </c>
      <c r="BM47" s="3">
        <f t="shared" si="113"/>
        <v>0</v>
      </c>
      <c r="BN47" s="3">
        <f t="shared" si="113"/>
        <v>0</v>
      </c>
      <c r="BO47" s="3">
        <f t="shared" si="113"/>
        <v>0</v>
      </c>
      <c r="BP47" s="3">
        <f t="shared" si="113"/>
        <v>0</v>
      </c>
      <c r="BQ47" s="3">
        <f t="shared" si="113"/>
        <v>0</v>
      </c>
      <c r="BR47" s="3">
        <f t="shared" si="113"/>
        <v>0</v>
      </c>
      <c r="BS47" s="3">
        <f t="shared" ref="BS47:CH47" si="114">BR47</f>
        <v>0</v>
      </c>
      <c r="BT47" s="3">
        <f t="shared" si="114"/>
        <v>0</v>
      </c>
      <c r="BU47" s="3">
        <f t="shared" si="114"/>
        <v>0</v>
      </c>
      <c r="BV47" s="3">
        <f t="shared" si="114"/>
        <v>0</v>
      </c>
      <c r="BW47" s="3">
        <f t="shared" si="114"/>
        <v>0</v>
      </c>
      <c r="BX47" s="3">
        <f t="shared" si="114"/>
        <v>0</v>
      </c>
      <c r="BY47" s="3">
        <f t="shared" si="114"/>
        <v>0</v>
      </c>
      <c r="BZ47" s="3">
        <f t="shared" si="114"/>
        <v>0</v>
      </c>
      <c r="CA47" s="3">
        <f t="shared" si="114"/>
        <v>0</v>
      </c>
      <c r="CB47" s="3">
        <f t="shared" si="114"/>
        <v>0</v>
      </c>
      <c r="CC47" s="3">
        <f t="shared" si="114"/>
        <v>0</v>
      </c>
      <c r="CD47" s="3">
        <f t="shared" si="114"/>
        <v>0</v>
      </c>
      <c r="CE47" s="3">
        <f t="shared" si="114"/>
        <v>0</v>
      </c>
      <c r="CF47" s="3">
        <f t="shared" si="114"/>
        <v>0</v>
      </c>
      <c r="CG47" s="3">
        <f t="shared" si="114"/>
        <v>0</v>
      </c>
      <c r="CH47" s="12">
        <f t="shared" si="114"/>
        <v>0</v>
      </c>
    </row>
    <row r="48" spans="1:86" x14ac:dyDescent="0.3">
      <c r="A48" s="568"/>
      <c r="B48" s="11" t="str">
        <f t="shared" si="100"/>
        <v>Lighting</v>
      </c>
      <c r="C48" s="3">
        <v>0</v>
      </c>
      <c r="D48" s="3">
        <v>0</v>
      </c>
      <c r="E48" s="3">
        <v>0</v>
      </c>
      <c r="F48" s="3">
        <v>0</v>
      </c>
      <c r="G48" s="3">
        <f t="shared" ref="G48:BR48" si="115">F48</f>
        <v>0</v>
      </c>
      <c r="H48" s="3">
        <f t="shared" si="115"/>
        <v>0</v>
      </c>
      <c r="I48" s="3">
        <f t="shared" si="115"/>
        <v>0</v>
      </c>
      <c r="J48" s="3">
        <f t="shared" si="115"/>
        <v>0</v>
      </c>
      <c r="K48" s="3">
        <f t="shared" si="115"/>
        <v>0</v>
      </c>
      <c r="L48" s="3">
        <f t="shared" si="115"/>
        <v>0</v>
      </c>
      <c r="M48" s="3">
        <f t="shared" si="115"/>
        <v>0</v>
      </c>
      <c r="N48" s="3">
        <f t="shared" si="115"/>
        <v>0</v>
      </c>
      <c r="O48" s="3">
        <f t="shared" si="115"/>
        <v>0</v>
      </c>
      <c r="P48" s="3">
        <f t="shared" si="115"/>
        <v>0</v>
      </c>
      <c r="Q48" s="3">
        <f t="shared" si="115"/>
        <v>0</v>
      </c>
      <c r="R48" s="3">
        <f t="shared" si="115"/>
        <v>0</v>
      </c>
      <c r="S48" s="3">
        <f t="shared" si="115"/>
        <v>0</v>
      </c>
      <c r="T48" s="3">
        <f t="shared" si="115"/>
        <v>0</v>
      </c>
      <c r="U48" s="3">
        <f t="shared" si="115"/>
        <v>0</v>
      </c>
      <c r="V48" s="3">
        <f t="shared" si="115"/>
        <v>0</v>
      </c>
      <c r="W48" s="3">
        <f t="shared" si="115"/>
        <v>0</v>
      </c>
      <c r="X48" s="3">
        <f t="shared" si="115"/>
        <v>0</v>
      </c>
      <c r="Y48" s="3">
        <f t="shared" si="115"/>
        <v>0</v>
      </c>
      <c r="Z48" s="3">
        <f t="shared" si="115"/>
        <v>0</v>
      </c>
      <c r="AA48" s="3">
        <f t="shared" si="115"/>
        <v>0</v>
      </c>
      <c r="AB48" s="3">
        <f t="shared" si="115"/>
        <v>0</v>
      </c>
      <c r="AC48" s="3">
        <f t="shared" si="115"/>
        <v>0</v>
      </c>
      <c r="AD48" s="3">
        <f t="shared" si="115"/>
        <v>0</v>
      </c>
      <c r="AE48" s="3">
        <f t="shared" si="115"/>
        <v>0</v>
      </c>
      <c r="AF48" s="3">
        <f t="shared" si="115"/>
        <v>0</v>
      </c>
      <c r="AG48" s="3">
        <f t="shared" si="115"/>
        <v>0</v>
      </c>
      <c r="AH48" s="3">
        <f t="shared" si="115"/>
        <v>0</v>
      </c>
      <c r="AI48" s="3">
        <f t="shared" si="115"/>
        <v>0</v>
      </c>
      <c r="AJ48" s="3">
        <f t="shared" si="115"/>
        <v>0</v>
      </c>
      <c r="AK48" s="3">
        <f t="shared" si="115"/>
        <v>0</v>
      </c>
      <c r="AL48" s="3">
        <f t="shared" si="115"/>
        <v>0</v>
      </c>
      <c r="AM48" s="3">
        <f t="shared" si="115"/>
        <v>0</v>
      </c>
      <c r="AN48" s="3">
        <f t="shared" si="115"/>
        <v>0</v>
      </c>
      <c r="AO48" s="3">
        <f t="shared" si="115"/>
        <v>0</v>
      </c>
      <c r="AP48" s="3">
        <f t="shared" si="115"/>
        <v>0</v>
      </c>
      <c r="AQ48" s="3">
        <f t="shared" si="115"/>
        <v>0</v>
      </c>
      <c r="AR48" s="3">
        <f t="shared" si="115"/>
        <v>0</v>
      </c>
      <c r="AS48" s="3">
        <f t="shared" si="115"/>
        <v>0</v>
      </c>
      <c r="AT48" s="3">
        <f t="shared" si="115"/>
        <v>0</v>
      </c>
      <c r="AU48" s="3">
        <f t="shared" si="115"/>
        <v>0</v>
      </c>
      <c r="AV48" s="3">
        <f t="shared" si="115"/>
        <v>0</v>
      </c>
      <c r="AW48" s="3">
        <f t="shared" si="115"/>
        <v>0</v>
      </c>
      <c r="AX48" s="3">
        <f t="shared" si="115"/>
        <v>0</v>
      </c>
      <c r="AY48" s="3">
        <f t="shared" si="115"/>
        <v>0</v>
      </c>
      <c r="AZ48" s="3">
        <f t="shared" si="115"/>
        <v>0</v>
      </c>
      <c r="BA48" s="3">
        <f t="shared" si="115"/>
        <v>0</v>
      </c>
      <c r="BB48" s="3">
        <f t="shared" si="115"/>
        <v>0</v>
      </c>
      <c r="BC48" s="3">
        <f t="shared" si="115"/>
        <v>0</v>
      </c>
      <c r="BD48" s="3">
        <f t="shared" si="115"/>
        <v>0</v>
      </c>
      <c r="BE48" s="3">
        <f t="shared" si="115"/>
        <v>0</v>
      </c>
      <c r="BF48" s="3">
        <f t="shared" si="115"/>
        <v>0</v>
      </c>
      <c r="BG48" s="3">
        <f t="shared" si="115"/>
        <v>0</v>
      </c>
      <c r="BH48" s="3">
        <f t="shared" si="115"/>
        <v>0</v>
      </c>
      <c r="BI48" s="3">
        <f t="shared" si="115"/>
        <v>0</v>
      </c>
      <c r="BJ48" s="3">
        <f t="shared" si="115"/>
        <v>0</v>
      </c>
      <c r="BK48" s="3">
        <f t="shared" si="115"/>
        <v>0</v>
      </c>
      <c r="BL48" s="3">
        <f t="shared" si="115"/>
        <v>0</v>
      </c>
      <c r="BM48" s="3">
        <f t="shared" si="115"/>
        <v>0</v>
      </c>
      <c r="BN48" s="3">
        <f t="shared" si="115"/>
        <v>0</v>
      </c>
      <c r="BO48" s="3">
        <f t="shared" si="115"/>
        <v>0</v>
      </c>
      <c r="BP48" s="3">
        <f t="shared" si="115"/>
        <v>0</v>
      </c>
      <c r="BQ48" s="3">
        <f t="shared" si="115"/>
        <v>0</v>
      </c>
      <c r="BR48" s="3">
        <f t="shared" si="115"/>
        <v>0</v>
      </c>
      <c r="BS48" s="3">
        <f t="shared" ref="BS48:CH48" si="116">BR48</f>
        <v>0</v>
      </c>
      <c r="BT48" s="3">
        <f t="shared" si="116"/>
        <v>0</v>
      </c>
      <c r="BU48" s="3">
        <f t="shared" si="116"/>
        <v>0</v>
      </c>
      <c r="BV48" s="3">
        <f t="shared" si="116"/>
        <v>0</v>
      </c>
      <c r="BW48" s="3">
        <f t="shared" si="116"/>
        <v>0</v>
      </c>
      <c r="BX48" s="3">
        <f t="shared" si="116"/>
        <v>0</v>
      </c>
      <c r="BY48" s="3">
        <f t="shared" si="116"/>
        <v>0</v>
      </c>
      <c r="BZ48" s="3">
        <f t="shared" si="116"/>
        <v>0</v>
      </c>
      <c r="CA48" s="3">
        <f t="shared" si="116"/>
        <v>0</v>
      </c>
      <c r="CB48" s="3">
        <f t="shared" si="116"/>
        <v>0</v>
      </c>
      <c r="CC48" s="3">
        <f t="shared" si="116"/>
        <v>0</v>
      </c>
      <c r="CD48" s="3">
        <f t="shared" si="116"/>
        <v>0</v>
      </c>
      <c r="CE48" s="3">
        <f t="shared" si="116"/>
        <v>0</v>
      </c>
      <c r="CF48" s="3">
        <f t="shared" si="116"/>
        <v>0</v>
      </c>
      <c r="CG48" s="3">
        <f t="shared" si="116"/>
        <v>0</v>
      </c>
      <c r="CH48" s="12">
        <f t="shared" si="116"/>
        <v>0</v>
      </c>
    </row>
    <row r="49" spans="1:86" x14ac:dyDescent="0.3">
      <c r="A49" s="568"/>
      <c r="B49" s="11" t="str">
        <f t="shared" si="100"/>
        <v>Miscellaneous</v>
      </c>
      <c r="C49" s="3">
        <v>0</v>
      </c>
      <c r="D49" s="3">
        <v>0</v>
      </c>
      <c r="E49" s="3">
        <v>0</v>
      </c>
      <c r="F49" s="3">
        <v>0</v>
      </c>
      <c r="G49" s="3">
        <f t="shared" ref="G49:BR49" si="117">F49</f>
        <v>0</v>
      </c>
      <c r="H49" s="3">
        <f t="shared" si="117"/>
        <v>0</v>
      </c>
      <c r="I49" s="3">
        <f t="shared" si="117"/>
        <v>0</v>
      </c>
      <c r="J49" s="3">
        <f t="shared" si="117"/>
        <v>0</v>
      </c>
      <c r="K49" s="3">
        <f t="shared" si="117"/>
        <v>0</v>
      </c>
      <c r="L49" s="3">
        <f t="shared" si="117"/>
        <v>0</v>
      </c>
      <c r="M49" s="3">
        <f t="shared" si="117"/>
        <v>0</v>
      </c>
      <c r="N49" s="3">
        <f t="shared" si="117"/>
        <v>0</v>
      </c>
      <c r="O49" s="3">
        <f t="shared" si="117"/>
        <v>0</v>
      </c>
      <c r="P49" s="3">
        <f t="shared" si="117"/>
        <v>0</v>
      </c>
      <c r="Q49" s="3">
        <f t="shared" si="117"/>
        <v>0</v>
      </c>
      <c r="R49" s="3">
        <f t="shared" si="117"/>
        <v>0</v>
      </c>
      <c r="S49" s="3">
        <f t="shared" si="117"/>
        <v>0</v>
      </c>
      <c r="T49" s="3">
        <f t="shared" si="117"/>
        <v>0</v>
      </c>
      <c r="U49" s="3">
        <f t="shared" si="117"/>
        <v>0</v>
      </c>
      <c r="V49" s="3">
        <f t="shared" si="117"/>
        <v>0</v>
      </c>
      <c r="W49" s="3">
        <f t="shared" si="117"/>
        <v>0</v>
      </c>
      <c r="X49" s="3">
        <f t="shared" si="117"/>
        <v>0</v>
      </c>
      <c r="Y49" s="3">
        <f t="shared" si="117"/>
        <v>0</v>
      </c>
      <c r="Z49" s="3">
        <f t="shared" si="117"/>
        <v>0</v>
      </c>
      <c r="AA49" s="3">
        <f t="shared" si="117"/>
        <v>0</v>
      </c>
      <c r="AB49" s="3">
        <f t="shared" si="117"/>
        <v>0</v>
      </c>
      <c r="AC49" s="3">
        <f t="shared" si="117"/>
        <v>0</v>
      </c>
      <c r="AD49" s="3">
        <f t="shared" si="117"/>
        <v>0</v>
      </c>
      <c r="AE49" s="3">
        <f t="shared" si="117"/>
        <v>0</v>
      </c>
      <c r="AF49" s="3">
        <f t="shared" si="117"/>
        <v>0</v>
      </c>
      <c r="AG49" s="3">
        <f t="shared" si="117"/>
        <v>0</v>
      </c>
      <c r="AH49" s="3">
        <f t="shared" si="117"/>
        <v>0</v>
      </c>
      <c r="AI49" s="3">
        <f t="shared" si="117"/>
        <v>0</v>
      </c>
      <c r="AJ49" s="3">
        <f t="shared" si="117"/>
        <v>0</v>
      </c>
      <c r="AK49" s="3">
        <f t="shared" si="117"/>
        <v>0</v>
      </c>
      <c r="AL49" s="3">
        <f t="shared" si="117"/>
        <v>0</v>
      </c>
      <c r="AM49" s="3">
        <f t="shared" si="117"/>
        <v>0</v>
      </c>
      <c r="AN49" s="3">
        <f t="shared" si="117"/>
        <v>0</v>
      </c>
      <c r="AO49" s="3">
        <f t="shared" si="117"/>
        <v>0</v>
      </c>
      <c r="AP49" s="3">
        <f t="shared" si="117"/>
        <v>0</v>
      </c>
      <c r="AQ49" s="3">
        <f t="shared" si="117"/>
        <v>0</v>
      </c>
      <c r="AR49" s="3">
        <f t="shared" si="117"/>
        <v>0</v>
      </c>
      <c r="AS49" s="3">
        <f t="shared" si="117"/>
        <v>0</v>
      </c>
      <c r="AT49" s="3">
        <f t="shared" si="117"/>
        <v>0</v>
      </c>
      <c r="AU49" s="3">
        <f t="shared" si="117"/>
        <v>0</v>
      </c>
      <c r="AV49" s="3">
        <f t="shared" si="117"/>
        <v>0</v>
      </c>
      <c r="AW49" s="3">
        <f t="shared" si="117"/>
        <v>0</v>
      </c>
      <c r="AX49" s="3">
        <f t="shared" si="117"/>
        <v>0</v>
      </c>
      <c r="AY49" s="3">
        <f t="shared" si="117"/>
        <v>0</v>
      </c>
      <c r="AZ49" s="3">
        <f t="shared" si="117"/>
        <v>0</v>
      </c>
      <c r="BA49" s="3">
        <f t="shared" si="117"/>
        <v>0</v>
      </c>
      <c r="BB49" s="3">
        <f t="shared" si="117"/>
        <v>0</v>
      </c>
      <c r="BC49" s="3">
        <f t="shared" si="117"/>
        <v>0</v>
      </c>
      <c r="BD49" s="3">
        <f t="shared" si="117"/>
        <v>0</v>
      </c>
      <c r="BE49" s="3">
        <f t="shared" si="117"/>
        <v>0</v>
      </c>
      <c r="BF49" s="3">
        <f t="shared" si="117"/>
        <v>0</v>
      </c>
      <c r="BG49" s="3">
        <f t="shared" si="117"/>
        <v>0</v>
      </c>
      <c r="BH49" s="3">
        <f t="shared" si="117"/>
        <v>0</v>
      </c>
      <c r="BI49" s="3">
        <f t="shared" si="117"/>
        <v>0</v>
      </c>
      <c r="BJ49" s="3">
        <f t="shared" si="117"/>
        <v>0</v>
      </c>
      <c r="BK49" s="3">
        <f t="shared" si="117"/>
        <v>0</v>
      </c>
      <c r="BL49" s="3">
        <f t="shared" si="117"/>
        <v>0</v>
      </c>
      <c r="BM49" s="3">
        <f t="shared" si="117"/>
        <v>0</v>
      </c>
      <c r="BN49" s="3">
        <f t="shared" si="117"/>
        <v>0</v>
      </c>
      <c r="BO49" s="3">
        <f t="shared" si="117"/>
        <v>0</v>
      </c>
      <c r="BP49" s="3">
        <f t="shared" si="117"/>
        <v>0</v>
      </c>
      <c r="BQ49" s="3">
        <f t="shared" si="117"/>
        <v>0</v>
      </c>
      <c r="BR49" s="3">
        <f t="shared" si="117"/>
        <v>0</v>
      </c>
      <c r="BS49" s="3">
        <f t="shared" ref="BS49:CH49" si="118">BR49</f>
        <v>0</v>
      </c>
      <c r="BT49" s="3">
        <f t="shared" si="118"/>
        <v>0</v>
      </c>
      <c r="BU49" s="3">
        <f t="shared" si="118"/>
        <v>0</v>
      </c>
      <c r="BV49" s="3">
        <f t="shared" si="118"/>
        <v>0</v>
      </c>
      <c r="BW49" s="3">
        <f t="shared" si="118"/>
        <v>0</v>
      </c>
      <c r="BX49" s="3">
        <f t="shared" si="118"/>
        <v>0</v>
      </c>
      <c r="BY49" s="3">
        <f t="shared" si="118"/>
        <v>0</v>
      </c>
      <c r="BZ49" s="3">
        <f t="shared" si="118"/>
        <v>0</v>
      </c>
      <c r="CA49" s="3">
        <f t="shared" si="118"/>
        <v>0</v>
      </c>
      <c r="CB49" s="3">
        <f t="shared" si="118"/>
        <v>0</v>
      </c>
      <c r="CC49" s="3">
        <f t="shared" si="118"/>
        <v>0</v>
      </c>
      <c r="CD49" s="3">
        <f t="shared" si="118"/>
        <v>0</v>
      </c>
      <c r="CE49" s="3">
        <f t="shared" si="118"/>
        <v>0</v>
      </c>
      <c r="CF49" s="3">
        <f t="shared" si="118"/>
        <v>0</v>
      </c>
      <c r="CG49" s="3">
        <f t="shared" si="118"/>
        <v>0</v>
      </c>
      <c r="CH49" s="12">
        <f t="shared" si="118"/>
        <v>0</v>
      </c>
    </row>
    <row r="50" spans="1:86" ht="15" customHeight="1" x14ac:dyDescent="0.3">
      <c r="A50" s="568"/>
      <c r="B50" s="11" t="str">
        <f t="shared" si="100"/>
        <v>Motors</v>
      </c>
      <c r="C50" s="3">
        <v>0</v>
      </c>
      <c r="D50" s="3">
        <v>0</v>
      </c>
      <c r="E50" s="3">
        <v>0</v>
      </c>
      <c r="F50" s="3">
        <v>0</v>
      </c>
      <c r="G50" s="3">
        <f t="shared" ref="G50:BR50" si="119">F50</f>
        <v>0</v>
      </c>
      <c r="H50" s="3">
        <f t="shared" si="119"/>
        <v>0</v>
      </c>
      <c r="I50" s="3">
        <f t="shared" si="119"/>
        <v>0</v>
      </c>
      <c r="J50" s="3">
        <f t="shared" si="119"/>
        <v>0</v>
      </c>
      <c r="K50" s="3">
        <f t="shared" si="119"/>
        <v>0</v>
      </c>
      <c r="L50" s="3">
        <f t="shared" si="119"/>
        <v>0</v>
      </c>
      <c r="M50" s="3">
        <f t="shared" si="119"/>
        <v>0</v>
      </c>
      <c r="N50" s="3">
        <f t="shared" si="119"/>
        <v>0</v>
      </c>
      <c r="O50" s="3">
        <f t="shared" si="119"/>
        <v>0</v>
      </c>
      <c r="P50" s="3">
        <f t="shared" si="119"/>
        <v>0</v>
      </c>
      <c r="Q50" s="3">
        <f t="shared" si="119"/>
        <v>0</v>
      </c>
      <c r="R50" s="3">
        <f t="shared" si="119"/>
        <v>0</v>
      </c>
      <c r="S50" s="3">
        <f t="shared" si="119"/>
        <v>0</v>
      </c>
      <c r="T50" s="3">
        <f t="shared" si="119"/>
        <v>0</v>
      </c>
      <c r="U50" s="3">
        <f t="shared" si="119"/>
        <v>0</v>
      </c>
      <c r="V50" s="3">
        <f t="shared" si="119"/>
        <v>0</v>
      </c>
      <c r="W50" s="3">
        <f t="shared" si="119"/>
        <v>0</v>
      </c>
      <c r="X50" s="3">
        <f t="shared" si="119"/>
        <v>0</v>
      </c>
      <c r="Y50" s="3">
        <f t="shared" si="119"/>
        <v>0</v>
      </c>
      <c r="Z50" s="3">
        <f t="shared" si="119"/>
        <v>0</v>
      </c>
      <c r="AA50" s="3">
        <f t="shared" si="119"/>
        <v>0</v>
      </c>
      <c r="AB50" s="3">
        <f t="shared" si="119"/>
        <v>0</v>
      </c>
      <c r="AC50" s="3">
        <f t="shared" si="119"/>
        <v>0</v>
      </c>
      <c r="AD50" s="3">
        <f t="shared" si="119"/>
        <v>0</v>
      </c>
      <c r="AE50" s="3">
        <f t="shared" si="119"/>
        <v>0</v>
      </c>
      <c r="AF50" s="3">
        <f t="shared" si="119"/>
        <v>0</v>
      </c>
      <c r="AG50" s="3">
        <f t="shared" si="119"/>
        <v>0</v>
      </c>
      <c r="AH50" s="3">
        <f t="shared" si="119"/>
        <v>0</v>
      </c>
      <c r="AI50" s="3">
        <f t="shared" si="119"/>
        <v>0</v>
      </c>
      <c r="AJ50" s="3">
        <f t="shared" si="119"/>
        <v>0</v>
      </c>
      <c r="AK50" s="3">
        <f t="shared" si="119"/>
        <v>0</v>
      </c>
      <c r="AL50" s="3">
        <f t="shared" si="119"/>
        <v>0</v>
      </c>
      <c r="AM50" s="3">
        <f t="shared" si="119"/>
        <v>0</v>
      </c>
      <c r="AN50" s="3">
        <f t="shared" si="119"/>
        <v>0</v>
      </c>
      <c r="AO50" s="3">
        <f t="shared" si="119"/>
        <v>0</v>
      </c>
      <c r="AP50" s="3">
        <f t="shared" si="119"/>
        <v>0</v>
      </c>
      <c r="AQ50" s="3">
        <f t="shared" si="119"/>
        <v>0</v>
      </c>
      <c r="AR50" s="3">
        <f t="shared" si="119"/>
        <v>0</v>
      </c>
      <c r="AS50" s="3">
        <f t="shared" si="119"/>
        <v>0</v>
      </c>
      <c r="AT50" s="3">
        <f t="shared" si="119"/>
        <v>0</v>
      </c>
      <c r="AU50" s="3">
        <f t="shared" si="119"/>
        <v>0</v>
      </c>
      <c r="AV50" s="3">
        <f t="shared" si="119"/>
        <v>0</v>
      </c>
      <c r="AW50" s="3">
        <f t="shared" si="119"/>
        <v>0</v>
      </c>
      <c r="AX50" s="3">
        <f t="shared" si="119"/>
        <v>0</v>
      </c>
      <c r="AY50" s="3">
        <f t="shared" si="119"/>
        <v>0</v>
      </c>
      <c r="AZ50" s="3">
        <f t="shared" si="119"/>
        <v>0</v>
      </c>
      <c r="BA50" s="3">
        <f t="shared" si="119"/>
        <v>0</v>
      </c>
      <c r="BB50" s="3">
        <f t="shared" si="119"/>
        <v>0</v>
      </c>
      <c r="BC50" s="3">
        <f t="shared" si="119"/>
        <v>0</v>
      </c>
      <c r="BD50" s="3">
        <f t="shared" si="119"/>
        <v>0</v>
      </c>
      <c r="BE50" s="3">
        <f t="shared" si="119"/>
        <v>0</v>
      </c>
      <c r="BF50" s="3">
        <f t="shared" si="119"/>
        <v>0</v>
      </c>
      <c r="BG50" s="3">
        <f t="shared" si="119"/>
        <v>0</v>
      </c>
      <c r="BH50" s="3">
        <f t="shared" si="119"/>
        <v>0</v>
      </c>
      <c r="BI50" s="3">
        <f t="shared" si="119"/>
        <v>0</v>
      </c>
      <c r="BJ50" s="3">
        <f t="shared" si="119"/>
        <v>0</v>
      </c>
      <c r="BK50" s="3">
        <f t="shared" si="119"/>
        <v>0</v>
      </c>
      <c r="BL50" s="3">
        <f t="shared" si="119"/>
        <v>0</v>
      </c>
      <c r="BM50" s="3">
        <f t="shared" si="119"/>
        <v>0</v>
      </c>
      <c r="BN50" s="3">
        <f t="shared" si="119"/>
        <v>0</v>
      </c>
      <c r="BO50" s="3">
        <f t="shared" si="119"/>
        <v>0</v>
      </c>
      <c r="BP50" s="3">
        <f t="shared" si="119"/>
        <v>0</v>
      </c>
      <c r="BQ50" s="3">
        <f t="shared" si="119"/>
        <v>0</v>
      </c>
      <c r="BR50" s="3">
        <f t="shared" si="119"/>
        <v>0</v>
      </c>
      <c r="BS50" s="3">
        <f t="shared" ref="BS50:CH50" si="120">BR50</f>
        <v>0</v>
      </c>
      <c r="BT50" s="3">
        <f t="shared" si="120"/>
        <v>0</v>
      </c>
      <c r="BU50" s="3">
        <f t="shared" si="120"/>
        <v>0</v>
      </c>
      <c r="BV50" s="3">
        <f t="shared" si="120"/>
        <v>0</v>
      </c>
      <c r="BW50" s="3">
        <f t="shared" si="120"/>
        <v>0</v>
      </c>
      <c r="BX50" s="3">
        <f t="shared" si="120"/>
        <v>0</v>
      </c>
      <c r="BY50" s="3">
        <f t="shared" si="120"/>
        <v>0</v>
      </c>
      <c r="BZ50" s="3">
        <f t="shared" si="120"/>
        <v>0</v>
      </c>
      <c r="CA50" s="3">
        <f t="shared" si="120"/>
        <v>0</v>
      </c>
      <c r="CB50" s="3">
        <f t="shared" si="120"/>
        <v>0</v>
      </c>
      <c r="CC50" s="3">
        <f t="shared" si="120"/>
        <v>0</v>
      </c>
      <c r="CD50" s="3">
        <f t="shared" si="120"/>
        <v>0</v>
      </c>
      <c r="CE50" s="3">
        <f t="shared" si="120"/>
        <v>0</v>
      </c>
      <c r="CF50" s="3">
        <f t="shared" si="120"/>
        <v>0</v>
      </c>
      <c r="CG50" s="3">
        <f t="shared" si="120"/>
        <v>0</v>
      </c>
      <c r="CH50" s="12">
        <f t="shared" si="120"/>
        <v>0</v>
      </c>
    </row>
    <row r="51" spans="1:86" x14ac:dyDescent="0.3">
      <c r="A51" s="568"/>
      <c r="B51" s="11" t="str">
        <f t="shared" si="100"/>
        <v>Process</v>
      </c>
      <c r="C51" s="3">
        <v>0</v>
      </c>
      <c r="D51" s="3">
        <v>0</v>
      </c>
      <c r="E51" s="3">
        <v>0</v>
      </c>
      <c r="F51" s="3">
        <v>0</v>
      </c>
      <c r="G51" s="3">
        <f t="shared" ref="G51:BR51" si="121">F51</f>
        <v>0</v>
      </c>
      <c r="H51" s="3">
        <f t="shared" si="121"/>
        <v>0</v>
      </c>
      <c r="I51" s="3">
        <f t="shared" si="121"/>
        <v>0</v>
      </c>
      <c r="J51" s="3">
        <f t="shared" si="121"/>
        <v>0</v>
      </c>
      <c r="K51" s="3">
        <f t="shared" si="121"/>
        <v>0</v>
      </c>
      <c r="L51" s="3">
        <f t="shared" si="121"/>
        <v>0</v>
      </c>
      <c r="M51" s="3">
        <f t="shared" si="121"/>
        <v>0</v>
      </c>
      <c r="N51" s="3">
        <f t="shared" si="121"/>
        <v>0</v>
      </c>
      <c r="O51" s="3">
        <f t="shared" si="121"/>
        <v>0</v>
      </c>
      <c r="P51" s="3">
        <f t="shared" si="121"/>
        <v>0</v>
      </c>
      <c r="Q51" s="3">
        <f t="shared" si="121"/>
        <v>0</v>
      </c>
      <c r="R51" s="3">
        <f t="shared" si="121"/>
        <v>0</v>
      </c>
      <c r="S51" s="3">
        <f t="shared" si="121"/>
        <v>0</v>
      </c>
      <c r="T51" s="3">
        <f t="shared" si="121"/>
        <v>0</v>
      </c>
      <c r="U51" s="3">
        <f t="shared" si="121"/>
        <v>0</v>
      </c>
      <c r="V51" s="3">
        <f t="shared" si="121"/>
        <v>0</v>
      </c>
      <c r="W51" s="3">
        <f t="shared" si="121"/>
        <v>0</v>
      </c>
      <c r="X51" s="3">
        <f t="shared" si="121"/>
        <v>0</v>
      </c>
      <c r="Y51" s="3">
        <f t="shared" si="121"/>
        <v>0</v>
      </c>
      <c r="Z51" s="3">
        <f t="shared" si="121"/>
        <v>0</v>
      </c>
      <c r="AA51" s="3">
        <f t="shared" si="121"/>
        <v>0</v>
      </c>
      <c r="AB51" s="3">
        <f t="shared" si="121"/>
        <v>0</v>
      </c>
      <c r="AC51" s="3">
        <f t="shared" si="121"/>
        <v>0</v>
      </c>
      <c r="AD51" s="3">
        <f t="shared" si="121"/>
        <v>0</v>
      </c>
      <c r="AE51" s="3">
        <f t="shared" si="121"/>
        <v>0</v>
      </c>
      <c r="AF51" s="3">
        <f t="shared" si="121"/>
        <v>0</v>
      </c>
      <c r="AG51" s="3">
        <f t="shared" si="121"/>
        <v>0</v>
      </c>
      <c r="AH51" s="3">
        <f t="shared" si="121"/>
        <v>0</v>
      </c>
      <c r="AI51" s="3">
        <f t="shared" si="121"/>
        <v>0</v>
      </c>
      <c r="AJ51" s="3">
        <f t="shared" si="121"/>
        <v>0</v>
      </c>
      <c r="AK51" s="3">
        <f t="shared" si="121"/>
        <v>0</v>
      </c>
      <c r="AL51" s="3">
        <f t="shared" si="121"/>
        <v>0</v>
      </c>
      <c r="AM51" s="3">
        <f t="shared" si="121"/>
        <v>0</v>
      </c>
      <c r="AN51" s="3">
        <f t="shared" si="121"/>
        <v>0</v>
      </c>
      <c r="AO51" s="3">
        <f t="shared" si="121"/>
        <v>0</v>
      </c>
      <c r="AP51" s="3">
        <f t="shared" si="121"/>
        <v>0</v>
      </c>
      <c r="AQ51" s="3">
        <f t="shared" si="121"/>
        <v>0</v>
      </c>
      <c r="AR51" s="3">
        <f t="shared" si="121"/>
        <v>0</v>
      </c>
      <c r="AS51" s="3">
        <f t="shared" si="121"/>
        <v>0</v>
      </c>
      <c r="AT51" s="3">
        <f t="shared" si="121"/>
        <v>0</v>
      </c>
      <c r="AU51" s="3">
        <f t="shared" si="121"/>
        <v>0</v>
      </c>
      <c r="AV51" s="3">
        <f t="shared" si="121"/>
        <v>0</v>
      </c>
      <c r="AW51" s="3">
        <f t="shared" si="121"/>
        <v>0</v>
      </c>
      <c r="AX51" s="3">
        <f t="shared" si="121"/>
        <v>0</v>
      </c>
      <c r="AY51" s="3">
        <f t="shared" si="121"/>
        <v>0</v>
      </c>
      <c r="AZ51" s="3">
        <f t="shared" si="121"/>
        <v>0</v>
      </c>
      <c r="BA51" s="3">
        <f t="shared" si="121"/>
        <v>0</v>
      </c>
      <c r="BB51" s="3">
        <f t="shared" si="121"/>
        <v>0</v>
      </c>
      <c r="BC51" s="3">
        <f t="shared" si="121"/>
        <v>0</v>
      </c>
      <c r="BD51" s="3">
        <f t="shared" si="121"/>
        <v>0</v>
      </c>
      <c r="BE51" s="3">
        <f t="shared" si="121"/>
        <v>0</v>
      </c>
      <c r="BF51" s="3">
        <f t="shared" si="121"/>
        <v>0</v>
      </c>
      <c r="BG51" s="3">
        <f t="shared" si="121"/>
        <v>0</v>
      </c>
      <c r="BH51" s="3">
        <f t="shared" si="121"/>
        <v>0</v>
      </c>
      <c r="BI51" s="3">
        <f t="shared" si="121"/>
        <v>0</v>
      </c>
      <c r="BJ51" s="3">
        <f t="shared" si="121"/>
        <v>0</v>
      </c>
      <c r="BK51" s="3">
        <f t="shared" si="121"/>
        <v>0</v>
      </c>
      <c r="BL51" s="3">
        <f t="shared" si="121"/>
        <v>0</v>
      </c>
      <c r="BM51" s="3">
        <f t="shared" si="121"/>
        <v>0</v>
      </c>
      <c r="BN51" s="3">
        <f t="shared" si="121"/>
        <v>0</v>
      </c>
      <c r="BO51" s="3">
        <f t="shared" si="121"/>
        <v>0</v>
      </c>
      <c r="BP51" s="3">
        <f t="shared" si="121"/>
        <v>0</v>
      </c>
      <c r="BQ51" s="3">
        <f t="shared" si="121"/>
        <v>0</v>
      </c>
      <c r="BR51" s="3">
        <f t="shared" si="121"/>
        <v>0</v>
      </c>
      <c r="BS51" s="3">
        <f t="shared" ref="BS51:CH51" si="122">BR51</f>
        <v>0</v>
      </c>
      <c r="BT51" s="3">
        <f t="shared" si="122"/>
        <v>0</v>
      </c>
      <c r="BU51" s="3">
        <f t="shared" si="122"/>
        <v>0</v>
      </c>
      <c r="BV51" s="3">
        <f t="shared" si="122"/>
        <v>0</v>
      </c>
      <c r="BW51" s="3">
        <f t="shared" si="122"/>
        <v>0</v>
      </c>
      <c r="BX51" s="3">
        <f t="shared" si="122"/>
        <v>0</v>
      </c>
      <c r="BY51" s="3">
        <f t="shared" si="122"/>
        <v>0</v>
      </c>
      <c r="BZ51" s="3">
        <f t="shared" si="122"/>
        <v>0</v>
      </c>
      <c r="CA51" s="3">
        <f t="shared" si="122"/>
        <v>0</v>
      </c>
      <c r="CB51" s="3">
        <f t="shared" si="122"/>
        <v>0</v>
      </c>
      <c r="CC51" s="3">
        <f t="shared" si="122"/>
        <v>0</v>
      </c>
      <c r="CD51" s="3">
        <f t="shared" si="122"/>
        <v>0</v>
      </c>
      <c r="CE51" s="3">
        <f t="shared" si="122"/>
        <v>0</v>
      </c>
      <c r="CF51" s="3">
        <f t="shared" si="122"/>
        <v>0</v>
      </c>
      <c r="CG51" s="3">
        <f t="shared" si="122"/>
        <v>0</v>
      </c>
      <c r="CH51" s="12">
        <f t="shared" si="122"/>
        <v>0</v>
      </c>
    </row>
    <row r="52" spans="1:86" x14ac:dyDescent="0.3">
      <c r="A52" s="568"/>
      <c r="B52" s="11" t="str">
        <f t="shared" si="100"/>
        <v>Refrigeration</v>
      </c>
      <c r="C52" s="3">
        <v>0</v>
      </c>
      <c r="D52" s="3">
        <v>0</v>
      </c>
      <c r="E52" s="3">
        <v>0</v>
      </c>
      <c r="F52" s="3">
        <v>0</v>
      </c>
      <c r="G52" s="3">
        <f t="shared" ref="G52:BR52" si="123">F52</f>
        <v>0</v>
      </c>
      <c r="H52" s="3">
        <f t="shared" si="123"/>
        <v>0</v>
      </c>
      <c r="I52" s="3">
        <f t="shared" si="123"/>
        <v>0</v>
      </c>
      <c r="J52" s="3">
        <f t="shared" si="123"/>
        <v>0</v>
      </c>
      <c r="K52" s="3">
        <f t="shared" si="123"/>
        <v>0</v>
      </c>
      <c r="L52" s="3">
        <f t="shared" si="123"/>
        <v>0</v>
      </c>
      <c r="M52" s="3">
        <f t="shared" si="123"/>
        <v>0</v>
      </c>
      <c r="N52" s="3">
        <f t="shared" si="123"/>
        <v>0</v>
      </c>
      <c r="O52" s="3">
        <f t="shared" si="123"/>
        <v>0</v>
      </c>
      <c r="P52" s="3">
        <f t="shared" si="123"/>
        <v>0</v>
      </c>
      <c r="Q52" s="3">
        <f t="shared" si="123"/>
        <v>0</v>
      </c>
      <c r="R52" s="3">
        <f t="shared" si="123"/>
        <v>0</v>
      </c>
      <c r="S52" s="3">
        <f t="shared" si="123"/>
        <v>0</v>
      </c>
      <c r="T52" s="3">
        <f t="shared" si="123"/>
        <v>0</v>
      </c>
      <c r="U52" s="3">
        <f t="shared" si="123"/>
        <v>0</v>
      </c>
      <c r="V52" s="3">
        <f t="shared" si="123"/>
        <v>0</v>
      </c>
      <c r="W52" s="3">
        <f t="shared" si="123"/>
        <v>0</v>
      </c>
      <c r="X52" s="3">
        <f t="shared" si="123"/>
        <v>0</v>
      </c>
      <c r="Y52" s="3">
        <f t="shared" si="123"/>
        <v>0</v>
      </c>
      <c r="Z52" s="3">
        <f t="shared" si="123"/>
        <v>0</v>
      </c>
      <c r="AA52" s="3">
        <f t="shared" si="123"/>
        <v>0</v>
      </c>
      <c r="AB52" s="3">
        <f t="shared" si="123"/>
        <v>0</v>
      </c>
      <c r="AC52" s="3">
        <f t="shared" si="123"/>
        <v>0</v>
      </c>
      <c r="AD52" s="3">
        <f t="shared" si="123"/>
        <v>0</v>
      </c>
      <c r="AE52" s="3">
        <f t="shared" si="123"/>
        <v>0</v>
      </c>
      <c r="AF52" s="3">
        <f t="shared" si="123"/>
        <v>0</v>
      </c>
      <c r="AG52" s="3">
        <f t="shared" si="123"/>
        <v>0</v>
      </c>
      <c r="AH52" s="3">
        <f t="shared" si="123"/>
        <v>0</v>
      </c>
      <c r="AI52" s="3">
        <f t="shared" si="123"/>
        <v>0</v>
      </c>
      <c r="AJ52" s="3">
        <f t="shared" si="123"/>
        <v>0</v>
      </c>
      <c r="AK52" s="3">
        <f t="shared" si="123"/>
        <v>0</v>
      </c>
      <c r="AL52" s="3">
        <f t="shared" si="123"/>
        <v>0</v>
      </c>
      <c r="AM52" s="3">
        <f t="shared" si="123"/>
        <v>0</v>
      </c>
      <c r="AN52" s="3">
        <f t="shared" si="123"/>
        <v>0</v>
      </c>
      <c r="AO52" s="3">
        <f t="shared" si="123"/>
        <v>0</v>
      </c>
      <c r="AP52" s="3">
        <f t="shared" si="123"/>
        <v>0</v>
      </c>
      <c r="AQ52" s="3">
        <f t="shared" si="123"/>
        <v>0</v>
      </c>
      <c r="AR52" s="3">
        <f t="shared" si="123"/>
        <v>0</v>
      </c>
      <c r="AS52" s="3">
        <f t="shared" si="123"/>
        <v>0</v>
      </c>
      <c r="AT52" s="3">
        <f t="shared" si="123"/>
        <v>0</v>
      </c>
      <c r="AU52" s="3">
        <f t="shared" si="123"/>
        <v>0</v>
      </c>
      <c r="AV52" s="3">
        <f t="shared" si="123"/>
        <v>0</v>
      </c>
      <c r="AW52" s="3">
        <f t="shared" si="123"/>
        <v>0</v>
      </c>
      <c r="AX52" s="3">
        <f t="shared" si="123"/>
        <v>0</v>
      </c>
      <c r="AY52" s="3">
        <f t="shared" si="123"/>
        <v>0</v>
      </c>
      <c r="AZ52" s="3">
        <f t="shared" si="123"/>
        <v>0</v>
      </c>
      <c r="BA52" s="3">
        <f t="shared" si="123"/>
        <v>0</v>
      </c>
      <c r="BB52" s="3">
        <f t="shared" si="123"/>
        <v>0</v>
      </c>
      <c r="BC52" s="3">
        <f t="shared" si="123"/>
        <v>0</v>
      </c>
      <c r="BD52" s="3">
        <f t="shared" si="123"/>
        <v>0</v>
      </c>
      <c r="BE52" s="3">
        <f t="shared" si="123"/>
        <v>0</v>
      </c>
      <c r="BF52" s="3">
        <f t="shared" si="123"/>
        <v>0</v>
      </c>
      <c r="BG52" s="3">
        <f t="shared" si="123"/>
        <v>0</v>
      </c>
      <c r="BH52" s="3">
        <f t="shared" si="123"/>
        <v>0</v>
      </c>
      <c r="BI52" s="3">
        <f t="shared" si="123"/>
        <v>0</v>
      </c>
      <c r="BJ52" s="3">
        <f t="shared" si="123"/>
        <v>0</v>
      </c>
      <c r="BK52" s="3">
        <f t="shared" si="123"/>
        <v>0</v>
      </c>
      <c r="BL52" s="3">
        <f t="shared" si="123"/>
        <v>0</v>
      </c>
      <c r="BM52" s="3">
        <f t="shared" si="123"/>
        <v>0</v>
      </c>
      <c r="BN52" s="3">
        <f t="shared" si="123"/>
        <v>0</v>
      </c>
      <c r="BO52" s="3">
        <f t="shared" si="123"/>
        <v>0</v>
      </c>
      <c r="BP52" s="3">
        <f t="shared" si="123"/>
        <v>0</v>
      </c>
      <c r="BQ52" s="3">
        <f t="shared" si="123"/>
        <v>0</v>
      </c>
      <c r="BR52" s="3">
        <f t="shared" si="123"/>
        <v>0</v>
      </c>
      <c r="BS52" s="3">
        <f t="shared" ref="BS52:CH52" si="124">BR52</f>
        <v>0</v>
      </c>
      <c r="BT52" s="3">
        <f t="shared" si="124"/>
        <v>0</v>
      </c>
      <c r="BU52" s="3">
        <f t="shared" si="124"/>
        <v>0</v>
      </c>
      <c r="BV52" s="3">
        <f t="shared" si="124"/>
        <v>0</v>
      </c>
      <c r="BW52" s="3">
        <f t="shared" si="124"/>
        <v>0</v>
      </c>
      <c r="BX52" s="3">
        <f t="shared" si="124"/>
        <v>0</v>
      </c>
      <c r="BY52" s="3">
        <f t="shared" si="124"/>
        <v>0</v>
      </c>
      <c r="BZ52" s="3">
        <f t="shared" si="124"/>
        <v>0</v>
      </c>
      <c r="CA52" s="3">
        <f t="shared" si="124"/>
        <v>0</v>
      </c>
      <c r="CB52" s="3">
        <f t="shared" si="124"/>
        <v>0</v>
      </c>
      <c r="CC52" s="3">
        <f t="shared" si="124"/>
        <v>0</v>
      </c>
      <c r="CD52" s="3">
        <f t="shared" si="124"/>
        <v>0</v>
      </c>
      <c r="CE52" s="3">
        <f t="shared" si="124"/>
        <v>0</v>
      </c>
      <c r="CF52" s="3">
        <f t="shared" si="124"/>
        <v>0</v>
      </c>
      <c r="CG52" s="3">
        <f t="shared" si="124"/>
        <v>0</v>
      </c>
      <c r="CH52" s="12">
        <f t="shared" si="124"/>
        <v>0</v>
      </c>
    </row>
    <row r="53" spans="1:86" x14ac:dyDescent="0.3">
      <c r="A53" s="568"/>
      <c r="B53" s="11" t="str">
        <f t="shared" si="100"/>
        <v>Water Heating</v>
      </c>
      <c r="C53" s="3">
        <v>0</v>
      </c>
      <c r="D53" s="3">
        <v>0</v>
      </c>
      <c r="E53" s="3">
        <v>0</v>
      </c>
      <c r="F53" s="3">
        <v>0</v>
      </c>
      <c r="G53" s="3">
        <f t="shared" ref="G53:BR53" si="125">F53</f>
        <v>0</v>
      </c>
      <c r="H53" s="3">
        <f t="shared" si="125"/>
        <v>0</v>
      </c>
      <c r="I53" s="3">
        <f t="shared" si="125"/>
        <v>0</v>
      </c>
      <c r="J53" s="3">
        <f t="shared" si="125"/>
        <v>0</v>
      </c>
      <c r="K53" s="3">
        <f t="shared" si="125"/>
        <v>0</v>
      </c>
      <c r="L53" s="3">
        <f t="shared" si="125"/>
        <v>0</v>
      </c>
      <c r="M53" s="3">
        <f t="shared" si="125"/>
        <v>0</v>
      </c>
      <c r="N53" s="3">
        <f t="shared" si="125"/>
        <v>0</v>
      </c>
      <c r="O53" s="3">
        <f t="shared" si="125"/>
        <v>0</v>
      </c>
      <c r="P53" s="3">
        <f t="shared" si="125"/>
        <v>0</v>
      </c>
      <c r="Q53" s="3">
        <f t="shared" si="125"/>
        <v>0</v>
      </c>
      <c r="R53" s="3">
        <f t="shared" si="125"/>
        <v>0</v>
      </c>
      <c r="S53" s="3">
        <f t="shared" si="125"/>
        <v>0</v>
      </c>
      <c r="T53" s="3">
        <f t="shared" si="125"/>
        <v>0</v>
      </c>
      <c r="U53" s="3">
        <f t="shared" si="125"/>
        <v>0</v>
      </c>
      <c r="V53" s="3">
        <f t="shared" si="125"/>
        <v>0</v>
      </c>
      <c r="W53" s="3">
        <f t="shared" si="125"/>
        <v>0</v>
      </c>
      <c r="X53" s="3">
        <f t="shared" si="125"/>
        <v>0</v>
      </c>
      <c r="Y53" s="3">
        <f t="shared" si="125"/>
        <v>0</v>
      </c>
      <c r="Z53" s="3">
        <f t="shared" si="125"/>
        <v>0</v>
      </c>
      <c r="AA53" s="3">
        <f t="shared" si="125"/>
        <v>0</v>
      </c>
      <c r="AB53" s="3">
        <f t="shared" si="125"/>
        <v>0</v>
      </c>
      <c r="AC53" s="3">
        <f t="shared" si="125"/>
        <v>0</v>
      </c>
      <c r="AD53" s="3">
        <f t="shared" si="125"/>
        <v>0</v>
      </c>
      <c r="AE53" s="3">
        <f t="shared" si="125"/>
        <v>0</v>
      </c>
      <c r="AF53" s="3">
        <f t="shared" si="125"/>
        <v>0</v>
      </c>
      <c r="AG53" s="3">
        <f t="shared" si="125"/>
        <v>0</v>
      </c>
      <c r="AH53" s="3">
        <f t="shared" si="125"/>
        <v>0</v>
      </c>
      <c r="AI53" s="3">
        <f t="shared" si="125"/>
        <v>0</v>
      </c>
      <c r="AJ53" s="3">
        <f t="shared" si="125"/>
        <v>0</v>
      </c>
      <c r="AK53" s="3">
        <f t="shared" si="125"/>
        <v>0</v>
      </c>
      <c r="AL53" s="3">
        <f t="shared" si="125"/>
        <v>0</v>
      </c>
      <c r="AM53" s="3">
        <f t="shared" si="125"/>
        <v>0</v>
      </c>
      <c r="AN53" s="3">
        <f t="shared" si="125"/>
        <v>0</v>
      </c>
      <c r="AO53" s="3">
        <f t="shared" si="125"/>
        <v>0</v>
      </c>
      <c r="AP53" s="3">
        <f t="shared" si="125"/>
        <v>0</v>
      </c>
      <c r="AQ53" s="3">
        <f t="shared" si="125"/>
        <v>0</v>
      </c>
      <c r="AR53" s="3">
        <f t="shared" si="125"/>
        <v>0</v>
      </c>
      <c r="AS53" s="3">
        <f t="shared" si="125"/>
        <v>0</v>
      </c>
      <c r="AT53" s="3">
        <f t="shared" si="125"/>
        <v>0</v>
      </c>
      <c r="AU53" s="3">
        <f t="shared" si="125"/>
        <v>0</v>
      </c>
      <c r="AV53" s="3">
        <f t="shared" si="125"/>
        <v>0</v>
      </c>
      <c r="AW53" s="3">
        <f t="shared" si="125"/>
        <v>0</v>
      </c>
      <c r="AX53" s="3">
        <f t="shared" si="125"/>
        <v>0</v>
      </c>
      <c r="AY53" s="3">
        <f t="shared" si="125"/>
        <v>0</v>
      </c>
      <c r="AZ53" s="3">
        <f t="shared" si="125"/>
        <v>0</v>
      </c>
      <c r="BA53" s="3">
        <f t="shared" si="125"/>
        <v>0</v>
      </c>
      <c r="BB53" s="3">
        <f t="shared" si="125"/>
        <v>0</v>
      </c>
      <c r="BC53" s="3">
        <f t="shared" si="125"/>
        <v>0</v>
      </c>
      <c r="BD53" s="3">
        <f t="shared" si="125"/>
        <v>0</v>
      </c>
      <c r="BE53" s="3">
        <f t="shared" si="125"/>
        <v>0</v>
      </c>
      <c r="BF53" s="3">
        <f t="shared" si="125"/>
        <v>0</v>
      </c>
      <c r="BG53" s="3">
        <f t="shared" si="125"/>
        <v>0</v>
      </c>
      <c r="BH53" s="3">
        <f t="shared" si="125"/>
        <v>0</v>
      </c>
      <c r="BI53" s="3">
        <f t="shared" si="125"/>
        <v>0</v>
      </c>
      <c r="BJ53" s="3">
        <f t="shared" si="125"/>
        <v>0</v>
      </c>
      <c r="BK53" s="3">
        <f t="shared" si="125"/>
        <v>0</v>
      </c>
      <c r="BL53" s="3">
        <f t="shared" si="125"/>
        <v>0</v>
      </c>
      <c r="BM53" s="3">
        <f t="shared" si="125"/>
        <v>0</v>
      </c>
      <c r="BN53" s="3">
        <f t="shared" si="125"/>
        <v>0</v>
      </c>
      <c r="BO53" s="3">
        <f t="shared" si="125"/>
        <v>0</v>
      </c>
      <c r="BP53" s="3">
        <f t="shared" si="125"/>
        <v>0</v>
      </c>
      <c r="BQ53" s="3">
        <f t="shared" si="125"/>
        <v>0</v>
      </c>
      <c r="BR53" s="3">
        <f t="shared" si="125"/>
        <v>0</v>
      </c>
      <c r="BS53" s="3">
        <f t="shared" ref="BS53:CH53" si="126">BR53</f>
        <v>0</v>
      </c>
      <c r="BT53" s="3">
        <f t="shared" si="126"/>
        <v>0</v>
      </c>
      <c r="BU53" s="3">
        <f t="shared" si="126"/>
        <v>0</v>
      </c>
      <c r="BV53" s="3">
        <f t="shared" si="126"/>
        <v>0</v>
      </c>
      <c r="BW53" s="3">
        <f t="shared" si="126"/>
        <v>0</v>
      </c>
      <c r="BX53" s="3">
        <f t="shared" si="126"/>
        <v>0</v>
      </c>
      <c r="BY53" s="3">
        <f t="shared" si="126"/>
        <v>0</v>
      </c>
      <c r="BZ53" s="3">
        <f t="shared" si="126"/>
        <v>0</v>
      </c>
      <c r="CA53" s="3">
        <f t="shared" si="126"/>
        <v>0</v>
      </c>
      <c r="CB53" s="3">
        <f t="shared" si="126"/>
        <v>0</v>
      </c>
      <c r="CC53" s="3">
        <f t="shared" si="126"/>
        <v>0</v>
      </c>
      <c r="CD53" s="3">
        <f t="shared" si="126"/>
        <v>0</v>
      </c>
      <c r="CE53" s="3">
        <f t="shared" si="126"/>
        <v>0</v>
      </c>
      <c r="CF53" s="3">
        <f t="shared" si="126"/>
        <v>0</v>
      </c>
      <c r="CG53" s="3">
        <f t="shared" si="126"/>
        <v>0</v>
      </c>
      <c r="CH53" s="12">
        <f t="shared" si="126"/>
        <v>0</v>
      </c>
    </row>
    <row r="54" spans="1:86" ht="15" customHeight="1" x14ac:dyDescent="0.3">
      <c r="A54" s="568"/>
      <c r="B54" s="11" t="str">
        <f t="shared" si="100"/>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9"/>
      <c r="B55" s="222" t="str">
        <f t="shared" si="100"/>
        <v>Monthly kWh</v>
      </c>
      <c r="C55" s="276">
        <f>SUM(C41:C54)</f>
        <v>0</v>
      </c>
      <c r="D55" s="276">
        <f t="shared" ref="D55:BO55" si="127">SUM(D41:D54)</f>
        <v>0</v>
      </c>
      <c r="E55" s="276">
        <f t="shared" si="127"/>
        <v>0</v>
      </c>
      <c r="F55" s="276">
        <f t="shared" si="127"/>
        <v>0</v>
      </c>
      <c r="G55" s="276">
        <f t="shared" si="127"/>
        <v>0</v>
      </c>
      <c r="H55" s="276">
        <f t="shared" si="127"/>
        <v>0</v>
      </c>
      <c r="I55" s="276">
        <f t="shared" si="127"/>
        <v>0</v>
      </c>
      <c r="J55" s="276">
        <f t="shared" si="127"/>
        <v>0</v>
      </c>
      <c r="K55" s="276">
        <f t="shared" si="127"/>
        <v>0</v>
      </c>
      <c r="L55" s="276">
        <f t="shared" si="127"/>
        <v>0</v>
      </c>
      <c r="M55" s="276">
        <f t="shared" si="127"/>
        <v>0</v>
      </c>
      <c r="N55" s="276">
        <f t="shared" si="127"/>
        <v>0</v>
      </c>
      <c r="O55" s="276">
        <f t="shared" si="127"/>
        <v>0</v>
      </c>
      <c r="P55" s="276">
        <f t="shared" si="127"/>
        <v>0</v>
      </c>
      <c r="Q55" s="276">
        <f t="shared" si="127"/>
        <v>0</v>
      </c>
      <c r="R55" s="276">
        <f t="shared" si="127"/>
        <v>0</v>
      </c>
      <c r="S55" s="276">
        <f t="shared" si="127"/>
        <v>0</v>
      </c>
      <c r="T55" s="276">
        <f t="shared" si="127"/>
        <v>0</v>
      </c>
      <c r="U55" s="276">
        <f t="shared" si="127"/>
        <v>0</v>
      </c>
      <c r="V55" s="276">
        <f t="shared" si="127"/>
        <v>0</v>
      </c>
      <c r="W55" s="276">
        <f t="shared" si="127"/>
        <v>0</v>
      </c>
      <c r="X55" s="276">
        <f t="shared" si="127"/>
        <v>0</v>
      </c>
      <c r="Y55" s="276">
        <f t="shared" si="127"/>
        <v>0</v>
      </c>
      <c r="Z55" s="276">
        <f t="shared" si="127"/>
        <v>0</v>
      </c>
      <c r="AA55" s="276">
        <f t="shared" si="127"/>
        <v>0</v>
      </c>
      <c r="AB55" s="276">
        <f t="shared" si="127"/>
        <v>0</v>
      </c>
      <c r="AC55" s="276">
        <f t="shared" si="127"/>
        <v>0</v>
      </c>
      <c r="AD55" s="276">
        <f t="shared" si="127"/>
        <v>0</v>
      </c>
      <c r="AE55" s="276">
        <f t="shared" si="127"/>
        <v>0</v>
      </c>
      <c r="AF55" s="276">
        <f t="shared" si="127"/>
        <v>0</v>
      </c>
      <c r="AG55" s="276">
        <f t="shared" si="127"/>
        <v>0</v>
      </c>
      <c r="AH55" s="276">
        <f t="shared" si="127"/>
        <v>0</v>
      </c>
      <c r="AI55" s="276">
        <f t="shared" si="127"/>
        <v>0</v>
      </c>
      <c r="AJ55" s="276">
        <f t="shared" si="127"/>
        <v>0</v>
      </c>
      <c r="AK55" s="276">
        <f t="shared" si="127"/>
        <v>0</v>
      </c>
      <c r="AL55" s="276">
        <f t="shared" si="127"/>
        <v>0</v>
      </c>
      <c r="AM55" s="276">
        <f t="shared" si="127"/>
        <v>0</v>
      </c>
      <c r="AN55" s="276">
        <f t="shared" si="127"/>
        <v>0</v>
      </c>
      <c r="AO55" s="276">
        <f t="shared" si="127"/>
        <v>0</v>
      </c>
      <c r="AP55" s="276">
        <f t="shared" si="127"/>
        <v>0</v>
      </c>
      <c r="AQ55" s="276">
        <f t="shared" si="127"/>
        <v>0</v>
      </c>
      <c r="AR55" s="276">
        <f t="shared" si="127"/>
        <v>0</v>
      </c>
      <c r="AS55" s="276">
        <f t="shared" si="127"/>
        <v>0</v>
      </c>
      <c r="AT55" s="276">
        <f t="shared" si="127"/>
        <v>0</v>
      </c>
      <c r="AU55" s="276">
        <f t="shared" si="127"/>
        <v>0</v>
      </c>
      <c r="AV55" s="276">
        <f t="shared" si="127"/>
        <v>0</v>
      </c>
      <c r="AW55" s="276">
        <f t="shared" si="127"/>
        <v>0</v>
      </c>
      <c r="AX55" s="276">
        <f t="shared" si="127"/>
        <v>0</v>
      </c>
      <c r="AY55" s="276">
        <f t="shared" si="127"/>
        <v>0</v>
      </c>
      <c r="AZ55" s="276">
        <f t="shared" si="127"/>
        <v>0</v>
      </c>
      <c r="BA55" s="276">
        <f t="shared" si="127"/>
        <v>0</v>
      </c>
      <c r="BB55" s="276">
        <f t="shared" si="127"/>
        <v>0</v>
      </c>
      <c r="BC55" s="276">
        <f t="shared" si="127"/>
        <v>0</v>
      </c>
      <c r="BD55" s="276">
        <f t="shared" si="127"/>
        <v>0</v>
      </c>
      <c r="BE55" s="276">
        <f t="shared" si="127"/>
        <v>0</v>
      </c>
      <c r="BF55" s="276">
        <f t="shared" si="127"/>
        <v>0</v>
      </c>
      <c r="BG55" s="276">
        <f t="shared" si="127"/>
        <v>0</v>
      </c>
      <c r="BH55" s="276">
        <f t="shared" si="127"/>
        <v>0</v>
      </c>
      <c r="BI55" s="276">
        <f t="shared" si="127"/>
        <v>0</v>
      </c>
      <c r="BJ55" s="276">
        <f t="shared" si="127"/>
        <v>0</v>
      </c>
      <c r="BK55" s="276">
        <f t="shared" si="127"/>
        <v>0</v>
      </c>
      <c r="BL55" s="276">
        <f t="shared" si="127"/>
        <v>0</v>
      </c>
      <c r="BM55" s="276">
        <f t="shared" si="127"/>
        <v>0</v>
      </c>
      <c r="BN55" s="276">
        <f t="shared" si="127"/>
        <v>0</v>
      </c>
      <c r="BO55" s="276">
        <f t="shared" si="127"/>
        <v>0</v>
      </c>
      <c r="BP55" s="276">
        <f t="shared" ref="BP55:CH55" si="128">SUM(BP41:BP54)</f>
        <v>0</v>
      </c>
      <c r="BQ55" s="276">
        <f t="shared" si="128"/>
        <v>0</v>
      </c>
      <c r="BR55" s="276">
        <f t="shared" si="128"/>
        <v>0</v>
      </c>
      <c r="BS55" s="276">
        <f t="shared" si="128"/>
        <v>0</v>
      </c>
      <c r="BT55" s="276">
        <f t="shared" si="128"/>
        <v>0</v>
      </c>
      <c r="BU55" s="276">
        <f t="shared" si="128"/>
        <v>0</v>
      </c>
      <c r="BV55" s="276">
        <f t="shared" si="128"/>
        <v>0</v>
      </c>
      <c r="BW55" s="276">
        <f t="shared" si="128"/>
        <v>0</v>
      </c>
      <c r="BX55" s="276">
        <f t="shared" si="128"/>
        <v>0</v>
      </c>
      <c r="BY55" s="276">
        <f t="shared" si="128"/>
        <v>0</v>
      </c>
      <c r="BZ55" s="276">
        <f t="shared" si="128"/>
        <v>0</v>
      </c>
      <c r="CA55" s="276">
        <f t="shared" si="128"/>
        <v>0</v>
      </c>
      <c r="CB55" s="276">
        <f t="shared" si="128"/>
        <v>0</v>
      </c>
      <c r="CC55" s="276">
        <f t="shared" si="128"/>
        <v>0</v>
      </c>
      <c r="CD55" s="276">
        <f t="shared" si="128"/>
        <v>0</v>
      </c>
      <c r="CE55" s="276">
        <f t="shared" si="128"/>
        <v>0</v>
      </c>
      <c r="CF55" s="276">
        <f t="shared" si="128"/>
        <v>0</v>
      </c>
      <c r="CG55" s="276">
        <f t="shared" si="128"/>
        <v>0</v>
      </c>
      <c r="CH55" s="279">
        <f t="shared" si="128"/>
        <v>0</v>
      </c>
    </row>
    <row r="56" spans="1:86" x14ac:dyDescent="0.3">
      <c r="A56" s="8"/>
      <c r="B56" s="299"/>
      <c r="C56" s="9"/>
      <c r="D56" s="299"/>
      <c r="E56" s="9"/>
      <c r="F56" s="299"/>
      <c r="G56" s="299"/>
      <c r="H56" s="9"/>
      <c r="I56" s="299"/>
      <c r="J56" s="299"/>
      <c r="K56" s="9"/>
      <c r="L56" s="299"/>
      <c r="M56" s="299"/>
      <c r="N56" s="9"/>
      <c r="O56" s="299"/>
      <c r="P56" s="299"/>
      <c r="Q56" s="9"/>
      <c r="R56" s="299"/>
      <c r="S56" s="299"/>
      <c r="T56" s="9"/>
      <c r="U56" s="299"/>
      <c r="V56" s="299"/>
      <c r="W56" s="9"/>
      <c r="X56" s="299"/>
      <c r="Y56" s="299"/>
      <c r="Z56" s="9"/>
      <c r="AA56" s="299"/>
      <c r="AB56" s="299"/>
      <c r="AC56" s="9"/>
      <c r="AD56" s="299"/>
      <c r="AE56" s="299"/>
      <c r="AF56" s="9"/>
      <c r="AG56" s="299"/>
      <c r="AH56" s="299"/>
      <c r="AI56" s="9"/>
      <c r="AJ56" s="299"/>
      <c r="AK56" s="299"/>
      <c r="AL56" s="9"/>
      <c r="AM56" s="299"/>
      <c r="AN56" s="299"/>
      <c r="AO56" s="9"/>
      <c r="AP56" s="299"/>
      <c r="AQ56" s="299"/>
      <c r="AR56" s="9"/>
      <c r="AS56" s="299"/>
      <c r="AT56" s="299"/>
      <c r="AU56" s="9"/>
      <c r="AV56" s="299"/>
      <c r="AW56" s="299"/>
      <c r="AX56" s="9"/>
      <c r="AY56" s="299"/>
      <c r="AZ56" s="299"/>
      <c r="BA56" s="9"/>
      <c r="BB56" s="299"/>
      <c r="BC56" s="299"/>
      <c r="BD56" s="9"/>
      <c r="BE56" s="299"/>
      <c r="BF56" s="299"/>
      <c r="BG56" s="9"/>
      <c r="BH56" s="299"/>
      <c r="BI56" s="299"/>
      <c r="BJ56" s="9"/>
      <c r="BK56" s="299"/>
      <c r="BL56" s="299"/>
      <c r="BM56" s="9"/>
      <c r="BN56" s="299"/>
      <c r="BO56" s="299"/>
      <c r="BP56" s="9"/>
      <c r="BQ56" s="299"/>
      <c r="BR56" s="299"/>
      <c r="BS56" s="9"/>
      <c r="BT56" s="299"/>
      <c r="BU56" s="299"/>
      <c r="BV56" s="9"/>
      <c r="BW56" s="299"/>
      <c r="BX56" s="299"/>
      <c r="BY56" s="9"/>
      <c r="BZ56" s="299"/>
      <c r="CA56" s="299"/>
      <c r="CB56" s="9"/>
      <c r="CC56" s="299"/>
      <c r="CD56" s="299"/>
      <c r="CE56" s="9"/>
      <c r="CF56" s="299"/>
      <c r="CG56" s="299"/>
      <c r="CH56" s="9"/>
    </row>
    <row r="57" spans="1:86" ht="15" thickBot="1" x14ac:dyDescent="0.35">
      <c r="A57" s="240" t="s">
        <v>183</v>
      </c>
      <c r="B57" s="240"/>
      <c r="C57" s="240"/>
      <c r="D57" s="240"/>
      <c r="E57" s="240"/>
      <c r="F57" s="240"/>
      <c r="G57" s="240"/>
      <c r="H57" s="240"/>
      <c r="I57" s="240"/>
      <c r="J57" s="431"/>
      <c r="K57" s="300"/>
      <c r="L57" s="146"/>
      <c r="M57" s="146"/>
      <c r="N57" s="300"/>
      <c r="O57" s="146"/>
      <c r="P57" s="146"/>
      <c r="Q57" s="300"/>
      <c r="R57" s="146"/>
      <c r="S57" s="146"/>
      <c r="T57" s="300"/>
      <c r="U57" s="146"/>
      <c r="V57" s="146"/>
      <c r="W57" s="300"/>
      <c r="X57" s="146"/>
      <c r="Y57" s="146"/>
      <c r="Z57" s="300"/>
      <c r="AA57" s="146"/>
      <c r="AB57" s="146"/>
      <c r="AC57" s="300"/>
      <c r="AD57" s="146"/>
      <c r="AE57" s="146"/>
      <c r="AF57" s="300"/>
      <c r="AG57" s="146"/>
      <c r="AH57" s="146"/>
      <c r="AI57" s="300"/>
      <c r="AJ57" s="146"/>
      <c r="AK57" s="146"/>
      <c r="AL57" s="300"/>
      <c r="AM57" s="146"/>
      <c r="AN57" s="146"/>
      <c r="AO57" s="300"/>
      <c r="AP57" s="146"/>
      <c r="AQ57" s="146"/>
      <c r="AR57" s="300"/>
      <c r="AS57" s="146"/>
      <c r="AT57" s="146"/>
      <c r="AU57" s="300"/>
      <c r="AV57" s="146"/>
      <c r="AW57" s="146"/>
      <c r="AX57" s="300"/>
      <c r="AY57" s="146"/>
      <c r="AZ57" s="146"/>
      <c r="BA57" s="300"/>
      <c r="BB57" s="146"/>
      <c r="BC57" s="146"/>
      <c r="BD57" s="300"/>
      <c r="BE57" s="146"/>
      <c r="BF57" s="146"/>
      <c r="BG57" s="300"/>
      <c r="BH57" s="146"/>
      <c r="BI57" s="146"/>
      <c r="BJ57" s="300"/>
      <c r="BK57" s="146"/>
      <c r="BL57" s="146"/>
      <c r="BM57" s="300"/>
      <c r="BN57" s="146"/>
      <c r="BO57" s="146"/>
      <c r="BP57" s="300"/>
      <c r="BQ57" s="146"/>
      <c r="BR57" s="146"/>
      <c r="BS57" s="300"/>
      <c r="BT57" s="146"/>
      <c r="BU57" s="146"/>
      <c r="BV57" s="300"/>
      <c r="BW57" s="146"/>
      <c r="BX57" s="146"/>
      <c r="BY57" s="300"/>
      <c r="BZ57" s="146"/>
      <c r="CA57" s="146"/>
      <c r="CB57" s="300"/>
      <c r="CC57" s="146"/>
      <c r="CD57" s="146"/>
      <c r="CE57" s="300"/>
      <c r="CF57" s="146"/>
      <c r="CG57" s="146"/>
      <c r="CH57" s="300"/>
    </row>
    <row r="58" spans="1:86" ht="16.2" thickBot="1" x14ac:dyDescent="0.35">
      <c r="A58" s="570" t="s">
        <v>17</v>
      </c>
      <c r="B58" s="280" t="s">
        <v>163</v>
      </c>
      <c r="C58" s="174">
        <f>C$4</f>
        <v>44927</v>
      </c>
      <c r="D58" s="174">
        <f t="shared" ref="D58:BO58" si="129">D$4</f>
        <v>44958</v>
      </c>
      <c r="E58" s="174">
        <f t="shared" si="129"/>
        <v>44986</v>
      </c>
      <c r="F58" s="174">
        <f t="shared" si="129"/>
        <v>45017</v>
      </c>
      <c r="G58" s="174">
        <f t="shared" si="129"/>
        <v>45047</v>
      </c>
      <c r="H58" s="174">
        <f t="shared" si="129"/>
        <v>45078</v>
      </c>
      <c r="I58" s="174">
        <f t="shared" si="129"/>
        <v>45108</v>
      </c>
      <c r="J58" s="174">
        <f t="shared" si="129"/>
        <v>45139</v>
      </c>
      <c r="K58" s="174">
        <f t="shared" si="129"/>
        <v>45170</v>
      </c>
      <c r="L58" s="174">
        <f t="shared" si="129"/>
        <v>45200</v>
      </c>
      <c r="M58" s="174">
        <f t="shared" si="129"/>
        <v>45231</v>
      </c>
      <c r="N58" s="174">
        <f t="shared" si="129"/>
        <v>45261</v>
      </c>
      <c r="O58" s="174">
        <f t="shared" si="129"/>
        <v>45292</v>
      </c>
      <c r="P58" s="174">
        <f t="shared" si="129"/>
        <v>45323</v>
      </c>
      <c r="Q58" s="174">
        <f t="shared" si="129"/>
        <v>45352</v>
      </c>
      <c r="R58" s="174">
        <f t="shared" si="129"/>
        <v>45383</v>
      </c>
      <c r="S58" s="174">
        <f t="shared" si="129"/>
        <v>45413</v>
      </c>
      <c r="T58" s="174">
        <f t="shared" si="129"/>
        <v>45444</v>
      </c>
      <c r="U58" s="174">
        <f t="shared" si="129"/>
        <v>45474</v>
      </c>
      <c r="V58" s="174">
        <f t="shared" si="129"/>
        <v>45505</v>
      </c>
      <c r="W58" s="174">
        <f t="shared" si="129"/>
        <v>45536</v>
      </c>
      <c r="X58" s="174">
        <f t="shared" si="129"/>
        <v>45566</v>
      </c>
      <c r="Y58" s="174">
        <f t="shared" si="129"/>
        <v>45597</v>
      </c>
      <c r="Z58" s="174">
        <f t="shared" si="129"/>
        <v>45627</v>
      </c>
      <c r="AA58" s="174">
        <f t="shared" si="129"/>
        <v>45658</v>
      </c>
      <c r="AB58" s="174">
        <f t="shared" si="129"/>
        <v>45689</v>
      </c>
      <c r="AC58" s="174">
        <f t="shared" si="129"/>
        <v>45717</v>
      </c>
      <c r="AD58" s="174">
        <f t="shared" si="129"/>
        <v>45748</v>
      </c>
      <c r="AE58" s="174">
        <f t="shared" si="129"/>
        <v>45778</v>
      </c>
      <c r="AF58" s="174">
        <f t="shared" si="129"/>
        <v>45809</v>
      </c>
      <c r="AG58" s="174">
        <f t="shared" si="129"/>
        <v>45839</v>
      </c>
      <c r="AH58" s="174">
        <f t="shared" si="129"/>
        <v>45870</v>
      </c>
      <c r="AI58" s="174">
        <f t="shared" si="129"/>
        <v>45901</v>
      </c>
      <c r="AJ58" s="174">
        <f t="shared" si="129"/>
        <v>45931</v>
      </c>
      <c r="AK58" s="174">
        <f t="shared" si="129"/>
        <v>45962</v>
      </c>
      <c r="AL58" s="174">
        <f t="shared" si="129"/>
        <v>45992</v>
      </c>
      <c r="AM58" s="174">
        <f t="shared" si="129"/>
        <v>46023</v>
      </c>
      <c r="AN58" s="174">
        <f t="shared" si="129"/>
        <v>46054</v>
      </c>
      <c r="AO58" s="174">
        <f t="shared" si="129"/>
        <v>46082</v>
      </c>
      <c r="AP58" s="174">
        <f t="shared" si="129"/>
        <v>46113</v>
      </c>
      <c r="AQ58" s="174">
        <f t="shared" si="129"/>
        <v>46143</v>
      </c>
      <c r="AR58" s="174">
        <f t="shared" si="129"/>
        <v>46174</v>
      </c>
      <c r="AS58" s="174">
        <f t="shared" si="129"/>
        <v>46204</v>
      </c>
      <c r="AT58" s="174">
        <f t="shared" si="129"/>
        <v>46235</v>
      </c>
      <c r="AU58" s="174">
        <f t="shared" si="129"/>
        <v>46266</v>
      </c>
      <c r="AV58" s="174">
        <f t="shared" si="129"/>
        <v>46296</v>
      </c>
      <c r="AW58" s="174">
        <f t="shared" si="129"/>
        <v>46327</v>
      </c>
      <c r="AX58" s="174">
        <f t="shared" si="129"/>
        <v>46357</v>
      </c>
      <c r="AY58" s="174">
        <f t="shared" si="129"/>
        <v>46388</v>
      </c>
      <c r="AZ58" s="174">
        <f t="shared" si="129"/>
        <v>46419</v>
      </c>
      <c r="BA58" s="174">
        <f t="shared" si="129"/>
        <v>46447</v>
      </c>
      <c r="BB58" s="174">
        <f t="shared" si="129"/>
        <v>46478</v>
      </c>
      <c r="BC58" s="174">
        <f t="shared" si="129"/>
        <v>46508</v>
      </c>
      <c r="BD58" s="174">
        <f t="shared" si="129"/>
        <v>46539</v>
      </c>
      <c r="BE58" s="174">
        <f t="shared" si="129"/>
        <v>46569</v>
      </c>
      <c r="BF58" s="174">
        <f t="shared" si="129"/>
        <v>46600</v>
      </c>
      <c r="BG58" s="174">
        <f t="shared" si="129"/>
        <v>46631</v>
      </c>
      <c r="BH58" s="174">
        <f t="shared" si="129"/>
        <v>46661</v>
      </c>
      <c r="BI58" s="174">
        <f t="shared" si="129"/>
        <v>46692</v>
      </c>
      <c r="BJ58" s="174">
        <f t="shared" si="129"/>
        <v>46722</v>
      </c>
      <c r="BK58" s="174">
        <f t="shared" si="129"/>
        <v>46753</v>
      </c>
      <c r="BL58" s="174">
        <f t="shared" si="129"/>
        <v>46784</v>
      </c>
      <c r="BM58" s="174">
        <f t="shared" si="129"/>
        <v>46813</v>
      </c>
      <c r="BN58" s="174">
        <f t="shared" si="129"/>
        <v>46844</v>
      </c>
      <c r="BO58" s="174">
        <f t="shared" si="129"/>
        <v>46874</v>
      </c>
      <c r="BP58" s="174">
        <f t="shared" ref="BP58:CH58" si="130">BP$4</f>
        <v>46905</v>
      </c>
      <c r="BQ58" s="174">
        <f t="shared" si="130"/>
        <v>46935</v>
      </c>
      <c r="BR58" s="174">
        <f t="shared" si="130"/>
        <v>46966</v>
      </c>
      <c r="BS58" s="174">
        <f t="shared" si="130"/>
        <v>46997</v>
      </c>
      <c r="BT58" s="174">
        <f t="shared" si="130"/>
        <v>47027</v>
      </c>
      <c r="BU58" s="174">
        <f t="shared" si="130"/>
        <v>47058</v>
      </c>
      <c r="BV58" s="174">
        <f t="shared" si="130"/>
        <v>47088</v>
      </c>
      <c r="BW58" s="174">
        <f t="shared" si="130"/>
        <v>47119</v>
      </c>
      <c r="BX58" s="174">
        <f t="shared" si="130"/>
        <v>47150</v>
      </c>
      <c r="BY58" s="174">
        <f t="shared" si="130"/>
        <v>47178</v>
      </c>
      <c r="BZ58" s="174">
        <f t="shared" si="130"/>
        <v>47209</v>
      </c>
      <c r="CA58" s="174">
        <f t="shared" si="130"/>
        <v>47239</v>
      </c>
      <c r="CB58" s="174">
        <f t="shared" si="130"/>
        <v>47270</v>
      </c>
      <c r="CC58" s="174">
        <f t="shared" si="130"/>
        <v>47300</v>
      </c>
      <c r="CD58" s="174">
        <f t="shared" si="130"/>
        <v>47331</v>
      </c>
      <c r="CE58" s="174">
        <f t="shared" si="130"/>
        <v>47362</v>
      </c>
      <c r="CF58" s="174">
        <f t="shared" si="130"/>
        <v>47392</v>
      </c>
      <c r="CG58" s="174">
        <f t="shared" si="130"/>
        <v>47423</v>
      </c>
      <c r="CH58" s="175">
        <f t="shared" si="130"/>
        <v>47453</v>
      </c>
    </row>
    <row r="59" spans="1:86" ht="15" customHeight="1" x14ac:dyDescent="0.3">
      <c r="A59" s="571"/>
      <c r="B59" s="14" t="str">
        <f t="shared" ref="B59:B71" si="131">B41</f>
        <v>Air Comp</v>
      </c>
      <c r="C59" s="30">
        <f>((C5*0.5)-C41)*C78*C$93*C$2</f>
        <v>0</v>
      </c>
      <c r="D59" s="30">
        <f>((D5*0.5)+C23-D41)*D78*D$93*D$2</f>
        <v>0</v>
      </c>
      <c r="E59" s="30">
        <f t="shared" ref="E59:I59" si="132">((E5*0.5)+D23-E41)*E78*E$93*E$2</f>
        <v>0</v>
      </c>
      <c r="F59" s="30">
        <f t="shared" si="132"/>
        <v>0</v>
      </c>
      <c r="G59" s="30">
        <f t="shared" si="132"/>
        <v>0</v>
      </c>
      <c r="H59" s="30">
        <f t="shared" si="132"/>
        <v>0</v>
      </c>
      <c r="I59" s="30">
        <f t="shared" si="132"/>
        <v>0</v>
      </c>
      <c r="J59" s="117">
        <f>((J5*0.5)+I23-J41)*J78*J$93*J$2</f>
        <v>0</v>
      </c>
      <c r="K59" s="30">
        <f t="shared" ref="K59:BV59" si="133">((K5*0.5)+J23-K41)*K78*K$93*K$2</f>
        <v>0</v>
      </c>
      <c r="L59" s="30">
        <f t="shared" si="133"/>
        <v>0</v>
      </c>
      <c r="M59" s="30">
        <f t="shared" si="133"/>
        <v>0</v>
      </c>
      <c r="N59" s="30">
        <f t="shared" si="133"/>
        <v>0</v>
      </c>
      <c r="O59" s="30">
        <f t="shared" si="133"/>
        <v>0</v>
      </c>
      <c r="P59" s="30">
        <f t="shared" si="133"/>
        <v>0</v>
      </c>
      <c r="Q59" s="30">
        <f t="shared" si="133"/>
        <v>0</v>
      </c>
      <c r="R59" s="30">
        <f t="shared" si="133"/>
        <v>0</v>
      </c>
      <c r="S59" s="30">
        <f t="shared" si="133"/>
        <v>0</v>
      </c>
      <c r="T59" s="30">
        <f t="shared" si="133"/>
        <v>0</v>
      </c>
      <c r="U59" s="30">
        <f t="shared" si="133"/>
        <v>0</v>
      </c>
      <c r="V59" s="30">
        <f t="shared" si="133"/>
        <v>0</v>
      </c>
      <c r="W59" s="30">
        <f t="shared" si="133"/>
        <v>0</v>
      </c>
      <c r="X59" s="30">
        <f t="shared" si="133"/>
        <v>0</v>
      </c>
      <c r="Y59" s="30">
        <f t="shared" si="133"/>
        <v>0</v>
      </c>
      <c r="Z59" s="30">
        <f t="shared" si="133"/>
        <v>0</v>
      </c>
      <c r="AA59" s="30">
        <f t="shared" si="133"/>
        <v>0</v>
      </c>
      <c r="AB59" s="30">
        <f t="shared" si="133"/>
        <v>0</v>
      </c>
      <c r="AC59" s="30">
        <f t="shared" si="133"/>
        <v>0</v>
      </c>
      <c r="AD59" s="30">
        <f t="shared" si="133"/>
        <v>0</v>
      </c>
      <c r="AE59" s="30">
        <f t="shared" si="133"/>
        <v>0</v>
      </c>
      <c r="AF59" s="30">
        <f t="shared" si="133"/>
        <v>0</v>
      </c>
      <c r="AG59" s="30">
        <f t="shared" si="133"/>
        <v>0</v>
      </c>
      <c r="AH59" s="30">
        <f t="shared" si="133"/>
        <v>0</v>
      </c>
      <c r="AI59" s="30">
        <f t="shared" si="133"/>
        <v>0</v>
      </c>
      <c r="AJ59" s="30">
        <f t="shared" si="133"/>
        <v>0</v>
      </c>
      <c r="AK59" s="30">
        <f t="shared" si="133"/>
        <v>0</v>
      </c>
      <c r="AL59" s="30">
        <f t="shared" si="133"/>
        <v>0</v>
      </c>
      <c r="AM59" s="30">
        <f t="shared" si="133"/>
        <v>0</v>
      </c>
      <c r="AN59" s="30">
        <f t="shared" si="133"/>
        <v>0</v>
      </c>
      <c r="AO59" s="30">
        <f t="shared" si="133"/>
        <v>0</v>
      </c>
      <c r="AP59" s="30">
        <f t="shared" si="133"/>
        <v>0</v>
      </c>
      <c r="AQ59" s="30">
        <f t="shared" si="133"/>
        <v>0</v>
      </c>
      <c r="AR59" s="30">
        <f t="shared" si="133"/>
        <v>0</v>
      </c>
      <c r="AS59" s="30">
        <f t="shared" si="133"/>
        <v>0</v>
      </c>
      <c r="AT59" s="30">
        <f t="shared" si="133"/>
        <v>0</v>
      </c>
      <c r="AU59" s="30">
        <f t="shared" si="133"/>
        <v>0</v>
      </c>
      <c r="AV59" s="30">
        <f t="shared" si="133"/>
        <v>0</v>
      </c>
      <c r="AW59" s="30">
        <f t="shared" si="133"/>
        <v>0</v>
      </c>
      <c r="AX59" s="30">
        <f t="shared" si="133"/>
        <v>0</v>
      </c>
      <c r="AY59" s="30">
        <f t="shared" si="133"/>
        <v>0</v>
      </c>
      <c r="AZ59" s="30">
        <f t="shared" si="133"/>
        <v>0</v>
      </c>
      <c r="BA59" s="30">
        <f t="shared" si="133"/>
        <v>0</v>
      </c>
      <c r="BB59" s="30">
        <f t="shared" si="133"/>
        <v>0</v>
      </c>
      <c r="BC59" s="30">
        <f t="shared" si="133"/>
        <v>0</v>
      </c>
      <c r="BD59" s="30">
        <f t="shared" si="133"/>
        <v>0</v>
      </c>
      <c r="BE59" s="30">
        <f t="shared" si="133"/>
        <v>0</v>
      </c>
      <c r="BF59" s="30">
        <f t="shared" si="133"/>
        <v>0</v>
      </c>
      <c r="BG59" s="30">
        <f t="shared" si="133"/>
        <v>0</v>
      </c>
      <c r="BH59" s="30">
        <f t="shared" si="133"/>
        <v>0</v>
      </c>
      <c r="BI59" s="30">
        <f t="shared" si="133"/>
        <v>0</v>
      </c>
      <c r="BJ59" s="30">
        <f t="shared" si="133"/>
        <v>0</v>
      </c>
      <c r="BK59" s="30">
        <f t="shared" si="133"/>
        <v>0</v>
      </c>
      <c r="BL59" s="30">
        <f t="shared" si="133"/>
        <v>0</v>
      </c>
      <c r="BM59" s="30">
        <f t="shared" si="133"/>
        <v>0</v>
      </c>
      <c r="BN59" s="30">
        <f t="shared" si="133"/>
        <v>0</v>
      </c>
      <c r="BO59" s="30">
        <f t="shared" si="133"/>
        <v>0</v>
      </c>
      <c r="BP59" s="30">
        <f t="shared" si="133"/>
        <v>0</v>
      </c>
      <c r="BQ59" s="30">
        <f t="shared" si="133"/>
        <v>0</v>
      </c>
      <c r="BR59" s="30">
        <f t="shared" si="133"/>
        <v>0</v>
      </c>
      <c r="BS59" s="30">
        <f t="shared" si="133"/>
        <v>0</v>
      </c>
      <c r="BT59" s="30">
        <f t="shared" si="133"/>
        <v>0</v>
      </c>
      <c r="BU59" s="30">
        <f t="shared" si="133"/>
        <v>0</v>
      </c>
      <c r="BV59" s="30">
        <f t="shared" si="133"/>
        <v>0</v>
      </c>
      <c r="BW59" s="30">
        <f t="shared" ref="BW59:CH59" si="134">((BW5*0.5)+BV23-BW41)*BW78*BW$93*BW$2</f>
        <v>0</v>
      </c>
      <c r="BX59" s="30">
        <f t="shared" si="134"/>
        <v>0</v>
      </c>
      <c r="BY59" s="30">
        <f t="shared" si="134"/>
        <v>0</v>
      </c>
      <c r="BZ59" s="30">
        <f t="shared" si="134"/>
        <v>0</v>
      </c>
      <c r="CA59" s="30">
        <f t="shared" si="134"/>
        <v>0</v>
      </c>
      <c r="CB59" s="30">
        <f t="shared" si="134"/>
        <v>0</v>
      </c>
      <c r="CC59" s="30">
        <f t="shared" si="134"/>
        <v>0</v>
      </c>
      <c r="CD59" s="30">
        <f t="shared" si="134"/>
        <v>0</v>
      </c>
      <c r="CE59" s="30">
        <f t="shared" si="134"/>
        <v>0</v>
      </c>
      <c r="CF59" s="30">
        <f t="shared" si="134"/>
        <v>0</v>
      </c>
      <c r="CG59" s="30">
        <f t="shared" si="134"/>
        <v>0</v>
      </c>
      <c r="CH59" s="33">
        <f t="shared" si="134"/>
        <v>0</v>
      </c>
    </row>
    <row r="60" spans="1:86" ht="15.6" x14ac:dyDescent="0.3">
      <c r="A60" s="571"/>
      <c r="B60" s="14" t="str">
        <f t="shared" si="131"/>
        <v>Building Shell</v>
      </c>
      <c r="C60" s="30">
        <f t="shared" ref="C60:C71" si="135">((C6*0.5)-C42)*C79*C$93*C$2</f>
        <v>0</v>
      </c>
      <c r="D60" s="30">
        <f t="shared" ref="D60:BO60" si="136">((D6*0.5)+C24-D42)*D79*D$93*D$2</f>
        <v>0</v>
      </c>
      <c r="E60" s="30">
        <f t="shared" si="136"/>
        <v>0</v>
      </c>
      <c r="F60" s="30">
        <f t="shared" si="136"/>
        <v>0</v>
      </c>
      <c r="G60" s="30">
        <f t="shared" si="136"/>
        <v>0</v>
      </c>
      <c r="H60" s="30">
        <f t="shared" si="136"/>
        <v>0</v>
      </c>
      <c r="I60" s="30">
        <f t="shared" si="136"/>
        <v>0</v>
      </c>
      <c r="J60" s="30">
        <f t="shared" si="136"/>
        <v>0</v>
      </c>
      <c r="K60" s="30">
        <f t="shared" si="136"/>
        <v>0</v>
      </c>
      <c r="L60" s="30">
        <f t="shared" si="136"/>
        <v>0</v>
      </c>
      <c r="M60" s="30">
        <f t="shared" si="136"/>
        <v>0</v>
      </c>
      <c r="N60" s="30">
        <f t="shared" si="136"/>
        <v>0</v>
      </c>
      <c r="O60" s="30">
        <f t="shared" si="136"/>
        <v>0</v>
      </c>
      <c r="P60" s="30">
        <f t="shared" si="136"/>
        <v>0</v>
      </c>
      <c r="Q60" s="30">
        <f t="shared" si="136"/>
        <v>0</v>
      </c>
      <c r="R60" s="30">
        <f t="shared" si="136"/>
        <v>0</v>
      </c>
      <c r="S60" s="30">
        <f t="shared" si="136"/>
        <v>0</v>
      </c>
      <c r="T60" s="30">
        <f t="shared" si="136"/>
        <v>0</v>
      </c>
      <c r="U60" s="30">
        <f t="shared" si="136"/>
        <v>0</v>
      </c>
      <c r="V60" s="30">
        <f t="shared" si="136"/>
        <v>0</v>
      </c>
      <c r="W60" s="30">
        <f t="shared" si="136"/>
        <v>0</v>
      </c>
      <c r="X60" s="30">
        <f t="shared" si="136"/>
        <v>0</v>
      </c>
      <c r="Y60" s="30">
        <f t="shared" si="136"/>
        <v>0</v>
      </c>
      <c r="Z60" s="30">
        <f t="shared" si="136"/>
        <v>0</v>
      </c>
      <c r="AA60" s="30">
        <f t="shared" si="136"/>
        <v>0</v>
      </c>
      <c r="AB60" s="30">
        <f t="shared" si="136"/>
        <v>0</v>
      </c>
      <c r="AC60" s="30">
        <f t="shared" si="136"/>
        <v>0</v>
      </c>
      <c r="AD60" s="30">
        <f t="shared" si="136"/>
        <v>0</v>
      </c>
      <c r="AE60" s="30">
        <f t="shared" si="136"/>
        <v>0</v>
      </c>
      <c r="AF60" s="30">
        <f t="shared" si="136"/>
        <v>0</v>
      </c>
      <c r="AG60" s="30">
        <f t="shared" si="136"/>
        <v>0</v>
      </c>
      <c r="AH60" s="30">
        <f t="shared" si="136"/>
        <v>0</v>
      </c>
      <c r="AI60" s="30">
        <f t="shared" si="136"/>
        <v>0</v>
      </c>
      <c r="AJ60" s="30">
        <f t="shared" si="136"/>
        <v>0</v>
      </c>
      <c r="AK60" s="30">
        <f t="shared" si="136"/>
        <v>0</v>
      </c>
      <c r="AL60" s="30">
        <f t="shared" si="136"/>
        <v>0</v>
      </c>
      <c r="AM60" s="30">
        <f t="shared" si="136"/>
        <v>0</v>
      </c>
      <c r="AN60" s="30">
        <f t="shared" si="136"/>
        <v>0</v>
      </c>
      <c r="AO60" s="30">
        <f t="shared" si="136"/>
        <v>0</v>
      </c>
      <c r="AP60" s="30">
        <f t="shared" si="136"/>
        <v>0</v>
      </c>
      <c r="AQ60" s="30">
        <f t="shared" si="136"/>
        <v>0</v>
      </c>
      <c r="AR60" s="30">
        <f t="shared" si="136"/>
        <v>0</v>
      </c>
      <c r="AS60" s="30">
        <f t="shared" si="136"/>
        <v>0</v>
      </c>
      <c r="AT60" s="30">
        <f t="shared" si="136"/>
        <v>0</v>
      </c>
      <c r="AU60" s="30">
        <f t="shared" si="136"/>
        <v>0</v>
      </c>
      <c r="AV60" s="30">
        <f t="shared" si="136"/>
        <v>0</v>
      </c>
      <c r="AW60" s="30">
        <f t="shared" si="136"/>
        <v>0</v>
      </c>
      <c r="AX60" s="30">
        <f t="shared" si="136"/>
        <v>0</v>
      </c>
      <c r="AY60" s="30">
        <f t="shared" si="136"/>
        <v>0</v>
      </c>
      <c r="AZ60" s="30">
        <f t="shared" si="136"/>
        <v>0</v>
      </c>
      <c r="BA60" s="30">
        <f t="shared" si="136"/>
        <v>0</v>
      </c>
      <c r="BB60" s="30">
        <f t="shared" si="136"/>
        <v>0</v>
      </c>
      <c r="BC60" s="30">
        <f t="shared" si="136"/>
        <v>0</v>
      </c>
      <c r="BD60" s="30">
        <f t="shared" si="136"/>
        <v>0</v>
      </c>
      <c r="BE60" s="30">
        <f t="shared" si="136"/>
        <v>0</v>
      </c>
      <c r="BF60" s="30">
        <f t="shared" si="136"/>
        <v>0</v>
      </c>
      <c r="BG60" s="30">
        <f t="shared" si="136"/>
        <v>0</v>
      </c>
      <c r="BH60" s="30">
        <f t="shared" si="136"/>
        <v>0</v>
      </c>
      <c r="BI60" s="30">
        <f t="shared" si="136"/>
        <v>0</v>
      </c>
      <c r="BJ60" s="30">
        <f t="shared" si="136"/>
        <v>0</v>
      </c>
      <c r="BK60" s="30">
        <f t="shared" si="136"/>
        <v>0</v>
      </c>
      <c r="BL60" s="30">
        <f t="shared" si="136"/>
        <v>0</v>
      </c>
      <c r="BM60" s="30">
        <f t="shared" si="136"/>
        <v>0</v>
      </c>
      <c r="BN60" s="30">
        <f t="shared" si="136"/>
        <v>0</v>
      </c>
      <c r="BO60" s="30">
        <f t="shared" si="136"/>
        <v>0</v>
      </c>
      <c r="BP60" s="30">
        <f t="shared" ref="BP60:CH60" si="137">((BP6*0.5)+BO24-BP42)*BP79*BP$93*BP$2</f>
        <v>0</v>
      </c>
      <c r="BQ60" s="30">
        <f t="shared" si="137"/>
        <v>0</v>
      </c>
      <c r="BR60" s="30">
        <f t="shared" si="137"/>
        <v>0</v>
      </c>
      <c r="BS60" s="30">
        <f t="shared" si="137"/>
        <v>0</v>
      </c>
      <c r="BT60" s="30">
        <f t="shared" si="137"/>
        <v>0</v>
      </c>
      <c r="BU60" s="30">
        <f t="shared" si="137"/>
        <v>0</v>
      </c>
      <c r="BV60" s="30">
        <f t="shared" si="137"/>
        <v>0</v>
      </c>
      <c r="BW60" s="30">
        <f t="shared" si="137"/>
        <v>0</v>
      </c>
      <c r="BX60" s="30">
        <f t="shared" si="137"/>
        <v>0</v>
      </c>
      <c r="BY60" s="30">
        <f t="shared" si="137"/>
        <v>0</v>
      </c>
      <c r="BZ60" s="30">
        <f t="shared" si="137"/>
        <v>0</v>
      </c>
      <c r="CA60" s="30">
        <f t="shared" si="137"/>
        <v>0</v>
      </c>
      <c r="CB60" s="30">
        <f t="shared" si="137"/>
        <v>0</v>
      </c>
      <c r="CC60" s="30">
        <f t="shared" si="137"/>
        <v>0</v>
      </c>
      <c r="CD60" s="30">
        <f t="shared" si="137"/>
        <v>0</v>
      </c>
      <c r="CE60" s="30">
        <f t="shared" si="137"/>
        <v>0</v>
      </c>
      <c r="CF60" s="30">
        <f t="shared" si="137"/>
        <v>0</v>
      </c>
      <c r="CG60" s="30">
        <f t="shared" si="137"/>
        <v>0</v>
      </c>
      <c r="CH60" s="33">
        <f t="shared" si="137"/>
        <v>0</v>
      </c>
    </row>
    <row r="61" spans="1:86" ht="15.6" x14ac:dyDescent="0.3">
      <c r="A61" s="571"/>
      <c r="B61" s="14" t="str">
        <f t="shared" si="131"/>
        <v>Cooking</v>
      </c>
      <c r="C61" s="30">
        <f t="shared" si="135"/>
        <v>0</v>
      </c>
      <c r="D61" s="30">
        <f t="shared" ref="D61:BO61" si="138">((D7*0.5)+C25-D43)*D80*D$93*D$2</f>
        <v>0</v>
      </c>
      <c r="E61" s="30">
        <f t="shared" si="138"/>
        <v>0</v>
      </c>
      <c r="F61" s="30">
        <f t="shared" si="138"/>
        <v>0</v>
      </c>
      <c r="G61" s="30">
        <f t="shared" si="138"/>
        <v>0</v>
      </c>
      <c r="H61" s="30">
        <f t="shared" si="138"/>
        <v>0</v>
      </c>
      <c r="I61" s="30">
        <f t="shared" si="138"/>
        <v>0</v>
      </c>
      <c r="J61" s="30">
        <f t="shared" si="138"/>
        <v>0</v>
      </c>
      <c r="K61" s="30">
        <f t="shared" si="138"/>
        <v>0</v>
      </c>
      <c r="L61" s="30">
        <f t="shared" si="138"/>
        <v>0</v>
      </c>
      <c r="M61" s="30">
        <f t="shared" si="138"/>
        <v>0</v>
      </c>
      <c r="N61" s="30">
        <f t="shared" si="138"/>
        <v>0</v>
      </c>
      <c r="O61" s="30">
        <f t="shared" si="138"/>
        <v>0</v>
      </c>
      <c r="P61" s="30">
        <f t="shared" si="138"/>
        <v>0</v>
      </c>
      <c r="Q61" s="30">
        <f t="shared" si="138"/>
        <v>0</v>
      </c>
      <c r="R61" s="30">
        <f t="shared" si="138"/>
        <v>0</v>
      </c>
      <c r="S61" s="30">
        <f t="shared" si="138"/>
        <v>0</v>
      </c>
      <c r="T61" s="30">
        <f t="shared" si="138"/>
        <v>0</v>
      </c>
      <c r="U61" s="30">
        <f t="shared" si="138"/>
        <v>0</v>
      </c>
      <c r="V61" s="30">
        <f t="shared" si="138"/>
        <v>0</v>
      </c>
      <c r="W61" s="30">
        <f t="shared" si="138"/>
        <v>0</v>
      </c>
      <c r="X61" s="30">
        <f t="shared" si="138"/>
        <v>0</v>
      </c>
      <c r="Y61" s="30">
        <f t="shared" si="138"/>
        <v>0</v>
      </c>
      <c r="Z61" s="30">
        <f t="shared" si="138"/>
        <v>0</v>
      </c>
      <c r="AA61" s="30">
        <f t="shared" si="138"/>
        <v>0</v>
      </c>
      <c r="AB61" s="30">
        <f t="shared" si="138"/>
        <v>0</v>
      </c>
      <c r="AC61" s="30">
        <f t="shared" si="138"/>
        <v>0</v>
      </c>
      <c r="AD61" s="30">
        <f t="shared" si="138"/>
        <v>0</v>
      </c>
      <c r="AE61" s="30">
        <f t="shared" si="138"/>
        <v>0</v>
      </c>
      <c r="AF61" s="30">
        <f t="shared" si="138"/>
        <v>0</v>
      </c>
      <c r="AG61" s="30">
        <f t="shared" si="138"/>
        <v>0</v>
      </c>
      <c r="AH61" s="30">
        <f t="shared" si="138"/>
        <v>0</v>
      </c>
      <c r="AI61" s="30">
        <f t="shared" si="138"/>
        <v>0</v>
      </c>
      <c r="AJ61" s="30">
        <f t="shared" si="138"/>
        <v>0</v>
      </c>
      <c r="AK61" s="30">
        <f t="shared" si="138"/>
        <v>0</v>
      </c>
      <c r="AL61" s="30">
        <f t="shared" si="138"/>
        <v>0</v>
      </c>
      <c r="AM61" s="30">
        <f t="shared" si="138"/>
        <v>0</v>
      </c>
      <c r="AN61" s="30">
        <f t="shared" si="138"/>
        <v>0</v>
      </c>
      <c r="AO61" s="30">
        <f t="shared" si="138"/>
        <v>0</v>
      </c>
      <c r="AP61" s="30">
        <f t="shared" si="138"/>
        <v>0</v>
      </c>
      <c r="AQ61" s="30">
        <f t="shared" si="138"/>
        <v>0</v>
      </c>
      <c r="AR61" s="30">
        <f t="shared" si="138"/>
        <v>0</v>
      </c>
      <c r="AS61" s="30">
        <f t="shared" si="138"/>
        <v>0</v>
      </c>
      <c r="AT61" s="30">
        <f t="shared" si="138"/>
        <v>0</v>
      </c>
      <c r="AU61" s="30">
        <f t="shared" si="138"/>
        <v>0</v>
      </c>
      <c r="AV61" s="30">
        <f t="shared" si="138"/>
        <v>0</v>
      </c>
      <c r="AW61" s="30">
        <f t="shared" si="138"/>
        <v>0</v>
      </c>
      <c r="AX61" s="30">
        <f t="shared" si="138"/>
        <v>0</v>
      </c>
      <c r="AY61" s="30">
        <f t="shared" si="138"/>
        <v>0</v>
      </c>
      <c r="AZ61" s="30">
        <f t="shared" si="138"/>
        <v>0</v>
      </c>
      <c r="BA61" s="30">
        <f t="shared" si="138"/>
        <v>0</v>
      </c>
      <c r="BB61" s="30">
        <f t="shared" si="138"/>
        <v>0</v>
      </c>
      <c r="BC61" s="30">
        <f t="shared" si="138"/>
        <v>0</v>
      </c>
      <c r="BD61" s="30">
        <f t="shared" si="138"/>
        <v>0</v>
      </c>
      <c r="BE61" s="30">
        <f t="shared" si="138"/>
        <v>0</v>
      </c>
      <c r="BF61" s="30">
        <f t="shared" si="138"/>
        <v>0</v>
      </c>
      <c r="BG61" s="30">
        <f t="shared" si="138"/>
        <v>0</v>
      </c>
      <c r="BH61" s="30">
        <f t="shared" si="138"/>
        <v>0</v>
      </c>
      <c r="BI61" s="30">
        <f t="shared" si="138"/>
        <v>0</v>
      </c>
      <c r="BJ61" s="30">
        <f t="shared" si="138"/>
        <v>0</v>
      </c>
      <c r="BK61" s="30">
        <f t="shared" si="138"/>
        <v>0</v>
      </c>
      <c r="BL61" s="30">
        <f t="shared" si="138"/>
        <v>0</v>
      </c>
      <c r="BM61" s="30">
        <f t="shared" si="138"/>
        <v>0</v>
      </c>
      <c r="BN61" s="30">
        <f t="shared" si="138"/>
        <v>0</v>
      </c>
      <c r="BO61" s="30">
        <f t="shared" si="138"/>
        <v>0</v>
      </c>
      <c r="BP61" s="30">
        <f t="shared" ref="BP61:CH61" si="139">((BP7*0.5)+BO25-BP43)*BP80*BP$93*BP$2</f>
        <v>0</v>
      </c>
      <c r="BQ61" s="30">
        <f t="shared" si="139"/>
        <v>0</v>
      </c>
      <c r="BR61" s="30">
        <f t="shared" si="139"/>
        <v>0</v>
      </c>
      <c r="BS61" s="30">
        <f t="shared" si="139"/>
        <v>0</v>
      </c>
      <c r="BT61" s="30">
        <f t="shared" si="139"/>
        <v>0</v>
      </c>
      <c r="BU61" s="30">
        <f t="shared" si="139"/>
        <v>0</v>
      </c>
      <c r="BV61" s="30">
        <f t="shared" si="139"/>
        <v>0</v>
      </c>
      <c r="BW61" s="30">
        <f t="shared" si="139"/>
        <v>0</v>
      </c>
      <c r="BX61" s="30">
        <f t="shared" si="139"/>
        <v>0</v>
      </c>
      <c r="BY61" s="30">
        <f t="shared" si="139"/>
        <v>0</v>
      </c>
      <c r="BZ61" s="30">
        <f t="shared" si="139"/>
        <v>0</v>
      </c>
      <c r="CA61" s="30">
        <f t="shared" si="139"/>
        <v>0</v>
      </c>
      <c r="CB61" s="30">
        <f t="shared" si="139"/>
        <v>0</v>
      </c>
      <c r="CC61" s="30">
        <f t="shared" si="139"/>
        <v>0</v>
      </c>
      <c r="CD61" s="30">
        <f t="shared" si="139"/>
        <v>0</v>
      </c>
      <c r="CE61" s="30">
        <f t="shared" si="139"/>
        <v>0</v>
      </c>
      <c r="CF61" s="30">
        <f t="shared" si="139"/>
        <v>0</v>
      </c>
      <c r="CG61" s="30">
        <f t="shared" si="139"/>
        <v>0</v>
      </c>
      <c r="CH61" s="33">
        <f t="shared" si="139"/>
        <v>0</v>
      </c>
    </row>
    <row r="62" spans="1:86" ht="15.6" x14ac:dyDescent="0.3">
      <c r="A62" s="571"/>
      <c r="B62" s="14" t="str">
        <f t="shared" si="131"/>
        <v>Cooling</v>
      </c>
      <c r="C62" s="30">
        <f t="shared" si="135"/>
        <v>0</v>
      </c>
      <c r="D62" s="30">
        <f t="shared" ref="D62:BO62" si="140">((D8*0.5)+C26-D44)*D81*D$93*D$2</f>
        <v>1.7956058806233452E-2</v>
      </c>
      <c r="E62" s="30">
        <f t="shared" si="140"/>
        <v>1.8494768602316161</v>
      </c>
      <c r="F62" s="30">
        <f t="shared" si="140"/>
        <v>42.169681935196955</v>
      </c>
      <c r="G62" s="30">
        <f t="shared" si="140"/>
        <v>325.46800092432261</v>
      </c>
      <c r="H62" s="30">
        <f t="shared" si="140"/>
        <v>2200.4292723006256</v>
      </c>
      <c r="I62" s="30">
        <f t="shared" si="140"/>
        <v>3486.3830529874299</v>
      </c>
      <c r="J62" s="30">
        <f t="shared" si="140"/>
        <v>3541.4027891683195</v>
      </c>
      <c r="K62" s="30">
        <f t="shared" si="140"/>
        <v>2140.8402132310712</v>
      </c>
      <c r="L62" s="30">
        <f t="shared" si="140"/>
        <v>322.76010523174926</v>
      </c>
      <c r="M62" s="30">
        <f t="shared" si="140"/>
        <v>126.13367831607219</v>
      </c>
      <c r="N62" s="30">
        <f t="shared" si="140"/>
        <v>4.0057530282029274</v>
      </c>
      <c r="O62" s="30">
        <f t="shared" si="140"/>
        <v>0.57268776260142507</v>
      </c>
      <c r="P62" s="30">
        <f t="shared" si="140"/>
        <v>22.93168944659568</v>
      </c>
      <c r="Q62" s="30">
        <f t="shared" si="140"/>
        <v>702.51389927563241</v>
      </c>
      <c r="R62" s="30">
        <f t="shared" si="140"/>
        <v>2384.5102724033873</v>
      </c>
      <c r="S62" s="30">
        <f t="shared" si="140"/>
        <v>7244.7332641838275</v>
      </c>
      <c r="T62" s="30">
        <f t="shared" si="140"/>
        <v>35402.574089457208</v>
      </c>
      <c r="U62" s="30">
        <f t="shared" si="140"/>
        <v>48167.064599104873</v>
      </c>
      <c r="V62" s="30">
        <f t="shared" si="140"/>
        <v>44874.925807645894</v>
      </c>
      <c r="W62" s="30">
        <f t="shared" si="140"/>
        <v>18051.708920831032</v>
      </c>
      <c r="X62" s="30">
        <f t="shared" si="140"/>
        <v>2054.670704058115</v>
      </c>
      <c r="Y62" s="30">
        <f t="shared" si="140"/>
        <v>654.44304441266536</v>
      </c>
      <c r="Z62" s="30">
        <f t="shared" si="140"/>
        <v>6.5401950381923708</v>
      </c>
      <c r="AA62" s="30">
        <f t="shared" si="140"/>
        <v>0.57268776260142507</v>
      </c>
      <c r="AB62" s="30">
        <f t="shared" si="140"/>
        <v>22.93168944659568</v>
      </c>
      <c r="AC62" s="30">
        <f t="shared" si="140"/>
        <v>702.51389927563241</v>
      </c>
      <c r="AD62" s="30">
        <f t="shared" si="140"/>
        <v>2384.5102724033873</v>
      </c>
      <c r="AE62" s="30">
        <f t="shared" si="140"/>
        <v>7244.7332641838275</v>
      </c>
      <c r="AF62" s="30">
        <f t="shared" si="140"/>
        <v>35402.574089457208</v>
      </c>
      <c r="AG62" s="30">
        <f t="shared" si="140"/>
        <v>48167.064599104873</v>
      </c>
      <c r="AH62" s="30">
        <f t="shared" si="140"/>
        <v>44874.925807645894</v>
      </c>
      <c r="AI62" s="30">
        <f t="shared" si="140"/>
        <v>18051.708920831032</v>
      </c>
      <c r="AJ62" s="30">
        <f t="shared" si="140"/>
        <v>2054.670704058115</v>
      </c>
      <c r="AK62" s="30">
        <f t="shared" si="140"/>
        <v>654.44304441266536</v>
      </c>
      <c r="AL62" s="30">
        <f t="shared" si="140"/>
        <v>6.5401950381923708</v>
      </c>
      <c r="AM62" s="30">
        <f t="shared" si="140"/>
        <v>0.57268776260142507</v>
      </c>
      <c r="AN62" s="30">
        <f t="shared" si="140"/>
        <v>22.93168944659568</v>
      </c>
      <c r="AO62" s="30">
        <f t="shared" si="140"/>
        <v>702.51389927563241</v>
      </c>
      <c r="AP62" s="30">
        <f t="shared" si="140"/>
        <v>2384.5102724033873</v>
      </c>
      <c r="AQ62" s="30">
        <f t="shared" si="140"/>
        <v>7244.7332641838275</v>
      </c>
      <c r="AR62" s="30">
        <f t="shared" si="140"/>
        <v>35402.574089457208</v>
      </c>
      <c r="AS62" s="30">
        <f t="shared" si="140"/>
        <v>48167.064599104873</v>
      </c>
      <c r="AT62" s="30">
        <f t="shared" si="140"/>
        <v>44874.925807645894</v>
      </c>
      <c r="AU62" s="30">
        <f t="shared" si="140"/>
        <v>18051.708920831032</v>
      </c>
      <c r="AV62" s="30">
        <f t="shared" si="140"/>
        <v>2054.670704058115</v>
      </c>
      <c r="AW62" s="30">
        <f t="shared" si="140"/>
        <v>654.44304441266536</v>
      </c>
      <c r="AX62" s="30">
        <f t="shared" si="140"/>
        <v>6.5401950381923708</v>
      </c>
      <c r="AY62" s="30">
        <f t="shared" si="140"/>
        <v>0.57268776260142507</v>
      </c>
      <c r="AZ62" s="30">
        <f t="shared" si="140"/>
        <v>22.93168944659568</v>
      </c>
      <c r="BA62" s="30">
        <f t="shared" si="140"/>
        <v>702.51389927563241</v>
      </c>
      <c r="BB62" s="30">
        <f t="shared" si="140"/>
        <v>2384.5102724033873</v>
      </c>
      <c r="BC62" s="30">
        <f t="shared" si="140"/>
        <v>7244.7332641838275</v>
      </c>
      <c r="BD62" s="30">
        <f t="shared" si="140"/>
        <v>35402.574089457208</v>
      </c>
      <c r="BE62" s="30">
        <f t="shared" si="140"/>
        <v>48167.064599104873</v>
      </c>
      <c r="BF62" s="30">
        <f t="shared" si="140"/>
        <v>44874.925807645894</v>
      </c>
      <c r="BG62" s="30">
        <f t="shared" si="140"/>
        <v>18051.708920831032</v>
      </c>
      <c r="BH62" s="30">
        <f t="shared" si="140"/>
        <v>2054.670704058115</v>
      </c>
      <c r="BI62" s="30">
        <f t="shared" si="140"/>
        <v>654.44304441266536</v>
      </c>
      <c r="BJ62" s="30">
        <f t="shared" si="140"/>
        <v>6.5401950381923708</v>
      </c>
      <c r="BK62" s="30">
        <f t="shared" si="140"/>
        <v>0.57268776260142507</v>
      </c>
      <c r="BL62" s="30">
        <f t="shared" si="140"/>
        <v>22.93168944659568</v>
      </c>
      <c r="BM62" s="30">
        <f t="shared" si="140"/>
        <v>702.51389927563241</v>
      </c>
      <c r="BN62" s="30">
        <f t="shared" si="140"/>
        <v>2384.5102724033873</v>
      </c>
      <c r="BO62" s="30">
        <f t="shared" si="140"/>
        <v>7244.7332641838275</v>
      </c>
      <c r="BP62" s="30">
        <f t="shared" ref="BP62:CH62" si="141">((BP8*0.5)+BO26-BP44)*BP81*BP$93*BP$2</f>
        <v>35402.574089457208</v>
      </c>
      <c r="BQ62" s="30">
        <f t="shared" si="141"/>
        <v>48167.064599104873</v>
      </c>
      <c r="BR62" s="30">
        <f t="shared" si="141"/>
        <v>44874.925807645894</v>
      </c>
      <c r="BS62" s="30">
        <f t="shared" si="141"/>
        <v>18051.708920831032</v>
      </c>
      <c r="BT62" s="30">
        <f t="shared" si="141"/>
        <v>2054.670704058115</v>
      </c>
      <c r="BU62" s="30">
        <f t="shared" si="141"/>
        <v>654.44304441266536</v>
      </c>
      <c r="BV62" s="30">
        <f t="shared" si="141"/>
        <v>6.5401950381923708</v>
      </c>
      <c r="BW62" s="30">
        <f t="shared" si="141"/>
        <v>0.57268776260142507</v>
      </c>
      <c r="BX62" s="30">
        <f t="shared" si="141"/>
        <v>22.93168944659568</v>
      </c>
      <c r="BY62" s="30">
        <f t="shared" si="141"/>
        <v>702.51389927563241</v>
      </c>
      <c r="BZ62" s="30">
        <f t="shared" si="141"/>
        <v>2384.5102724033873</v>
      </c>
      <c r="CA62" s="30">
        <f t="shared" si="141"/>
        <v>7244.7332641838275</v>
      </c>
      <c r="CB62" s="30">
        <f t="shared" si="141"/>
        <v>35402.574089457208</v>
      </c>
      <c r="CC62" s="30">
        <f t="shared" si="141"/>
        <v>48167.064599104873</v>
      </c>
      <c r="CD62" s="30">
        <f t="shared" si="141"/>
        <v>44874.925807645894</v>
      </c>
      <c r="CE62" s="30">
        <f t="shared" si="141"/>
        <v>18051.708920831032</v>
      </c>
      <c r="CF62" s="30">
        <f t="shared" si="141"/>
        <v>2054.670704058115</v>
      </c>
      <c r="CG62" s="30">
        <f t="shared" si="141"/>
        <v>654.44304441266536</v>
      </c>
      <c r="CH62" s="33">
        <f t="shared" si="141"/>
        <v>6.5401950381923708</v>
      </c>
    </row>
    <row r="63" spans="1:86" ht="15.6" x14ac:dyDescent="0.3">
      <c r="A63" s="571"/>
      <c r="B63" s="14" t="str">
        <f t="shared" si="131"/>
        <v>Ext Lighting</v>
      </c>
      <c r="C63" s="30">
        <f t="shared" si="135"/>
        <v>0</v>
      </c>
      <c r="D63" s="30">
        <f t="shared" ref="D63:BO63" si="142">((D9*0.5)+C27-D45)*D82*D$93*D$2</f>
        <v>0</v>
      </c>
      <c r="E63" s="30">
        <f t="shared" si="142"/>
        <v>0</v>
      </c>
      <c r="F63" s="30">
        <f t="shared" si="142"/>
        <v>0</v>
      </c>
      <c r="G63" s="30">
        <f t="shared" si="142"/>
        <v>0</v>
      </c>
      <c r="H63" s="30">
        <f t="shared" si="142"/>
        <v>0</v>
      </c>
      <c r="I63" s="30">
        <f t="shared" si="142"/>
        <v>0</v>
      </c>
      <c r="J63" s="30">
        <f t="shared" si="142"/>
        <v>0</v>
      </c>
      <c r="K63" s="30">
        <f t="shared" si="142"/>
        <v>0</v>
      </c>
      <c r="L63" s="30">
        <f t="shared" si="142"/>
        <v>0</v>
      </c>
      <c r="M63" s="30">
        <f t="shared" si="142"/>
        <v>0</v>
      </c>
      <c r="N63" s="30">
        <f t="shared" si="142"/>
        <v>0</v>
      </c>
      <c r="O63" s="30">
        <f t="shared" si="142"/>
        <v>0</v>
      </c>
      <c r="P63" s="30">
        <f t="shared" si="142"/>
        <v>0</v>
      </c>
      <c r="Q63" s="30">
        <f t="shared" si="142"/>
        <v>0</v>
      </c>
      <c r="R63" s="30">
        <f t="shared" si="142"/>
        <v>0</v>
      </c>
      <c r="S63" s="30">
        <f t="shared" si="142"/>
        <v>0</v>
      </c>
      <c r="T63" s="30">
        <f t="shared" si="142"/>
        <v>0</v>
      </c>
      <c r="U63" s="30">
        <f t="shared" si="142"/>
        <v>0</v>
      </c>
      <c r="V63" s="30">
        <f t="shared" si="142"/>
        <v>0</v>
      </c>
      <c r="W63" s="30">
        <f t="shared" si="142"/>
        <v>0</v>
      </c>
      <c r="X63" s="30">
        <f t="shared" si="142"/>
        <v>0</v>
      </c>
      <c r="Y63" s="30">
        <f t="shared" si="142"/>
        <v>0</v>
      </c>
      <c r="Z63" s="30">
        <f t="shared" si="142"/>
        <v>0</v>
      </c>
      <c r="AA63" s="30">
        <f t="shared" si="142"/>
        <v>0</v>
      </c>
      <c r="AB63" s="30">
        <f t="shared" si="142"/>
        <v>0</v>
      </c>
      <c r="AC63" s="30">
        <f t="shared" si="142"/>
        <v>0</v>
      </c>
      <c r="AD63" s="30">
        <f t="shared" si="142"/>
        <v>0</v>
      </c>
      <c r="AE63" s="30">
        <f t="shared" si="142"/>
        <v>0</v>
      </c>
      <c r="AF63" s="30">
        <f t="shared" si="142"/>
        <v>0</v>
      </c>
      <c r="AG63" s="30">
        <f t="shared" si="142"/>
        <v>0</v>
      </c>
      <c r="AH63" s="30">
        <f t="shared" si="142"/>
        <v>0</v>
      </c>
      <c r="AI63" s="30">
        <f t="shared" si="142"/>
        <v>0</v>
      </c>
      <c r="AJ63" s="30">
        <f t="shared" si="142"/>
        <v>0</v>
      </c>
      <c r="AK63" s="30">
        <f t="shared" si="142"/>
        <v>0</v>
      </c>
      <c r="AL63" s="30">
        <f t="shared" si="142"/>
        <v>0</v>
      </c>
      <c r="AM63" s="30">
        <f t="shared" si="142"/>
        <v>0</v>
      </c>
      <c r="AN63" s="30">
        <f t="shared" si="142"/>
        <v>0</v>
      </c>
      <c r="AO63" s="30">
        <f t="shared" si="142"/>
        <v>0</v>
      </c>
      <c r="AP63" s="30">
        <f t="shared" si="142"/>
        <v>0</v>
      </c>
      <c r="AQ63" s="30">
        <f t="shared" si="142"/>
        <v>0</v>
      </c>
      <c r="AR63" s="30">
        <f t="shared" si="142"/>
        <v>0</v>
      </c>
      <c r="AS63" s="30">
        <f t="shared" si="142"/>
        <v>0</v>
      </c>
      <c r="AT63" s="30">
        <f t="shared" si="142"/>
        <v>0</v>
      </c>
      <c r="AU63" s="30">
        <f t="shared" si="142"/>
        <v>0</v>
      </c>
      <c r="AV63" s="30">
        <f t="shared" si="142"/>
        <v>0</v>
      </c>
      <c r="AW63" s="30">
        <f t="shared" si="142"/>
        <v>0</v>
      </c>
      <c r="AX63" s="30">
        <f t="shared" si="142"/>
        <v>0</v>
      </c>
      <c r="AY63" s="30">
        <f t="shared" si="142"/>
        <v>0</v>
      </c>
      <c r="AZ63" s="30">
        <f t="shared" si="142"/>
        <v>0</v>
      </c>
      <c r="BA63" s="30">
        <f t="shared" si="142"/>
        <v>0</v>
      </c>
      <c r="BB63" s="30">
        <f t="shared" si="142"/>
        <v>0</v>
      </c>
      <c r="BC63" s="30">
        <f t="shared" si="142"/>
        <v>0</v>
      </c>
      <c r="BD63" s="30">
        <f t="shared" si="142"/>
        <v>0</v>
      </c>
      <c r="BE63" s="30">
        <f t="shared" si="142"/>
        <v>0</v>
      </c>
      <c r="BF63" s="30">
        <f t="shared" si="142"/>
        <v>0</v>
      </c>
      <c r="BG63" s="30">
        <f t="shared" si="142"/>
        <v>0</v>
      </c>
      <c r="BH63" s="30">
        <f t="shared" si="142"/>
        <v>0</v>
      </c>
      <c r="BI63" s="30">
        <f t="shared" si="142"/>
        <v>0</v>
      </c>
      <c r="BJ63" s="30">
        <f t="shared" si="142"/>
        <v>0</v>
      </c>
      <c r="BK63" s="30">
        <f t="shared" si="142"/>
        <v>0</v>
      </c>
      <c r="BL63" s="30">
        <f t="shared" si="142"/>
        <v>0</v>
      </c>
      <c r="BM63" s="30">
        <f t="shared" si="142"/>
        <v>0</v>
      </c>
      <c r="BN63" s="30">
        <f t="shared" si="142"/>
        <v>0</v>
      </c>
      <c r="BO63" s="30">
        <f t="shared" si="142"/>
        <v>0</v>
      </c>
      <c r="BP63" s="30">
        <f t="shared" ref="BP63:CH63" si="143">((BP9*0.5)+BO27-BP45)*BP82*BP$93*BP$2</f>
        <v>0</v>
      </c>
      <c r="BQ63" s="30">
        <f t="shared" si="143"/>
        <v>0</v>
      </c>
      <c r="BR63" s="30">
        <f t="shared" si="143"/>
        <v>0</v>
      </c>
      <c r="BS63" s="30">
        <f t="shared" si="143"/>
        <v>0</v>
      </c>
      <c r="BT63" s="30">
        <f t="shared" si="143"/>
        <v>0</v>
      </c>
      <c r="BU63" s="30">
        <f t="shared" si="143"/>
        <v>0</v>
      </c>
      <c r="BV63" s="30">
        <f t="shared" si="143"/>
        <v>0</v>
      </c>
      <c r="BW63" s="30">
        <f t="shared" si="143"/>
        <v>0</v>
      </c>
      <c r="BX63" s="30">
        <f t="shared" si="143"/>
        <v>0</v>
      </c>
      <c r="BY63" s="30">
        <f t="shared" si="143"/>
        <v>0</v>
      </c>
      <c r="BZ63" s="30">
        <f t="shared" si="143"/>
        <v>0</v>
      </c>
      <c r="CA63" s="30">
        <f t="shared" si="143"/>
        <v>0</v>
      </c>
      <c r="CB63" s="30">
        <f t="shared" si="143"/>
        <v>0</v>
      </c>
      <c r="CC63" s="30">
        <f t="shared" si="143"/>
        <v>0</v>
      </c>
      <c r="CD63" s="30">
        <f t="shared" si="143"/>
        <v>0</v>
      </c>
      <c r="CE63" s="30">
        <f t="shared" si="143"/>
        <v>0</v>
      </c>
      <c r="CF63" s="30">
        <f t="shared" si="143"/>
        <v>0</v>
      </c>
      <c r="CG63" s="30">
        <f t="shared" si="143"/>
        <v>0</v>
      </c>
      <c r="CH63" s="33">
        <f t="shared" si="143"/>
        <v>0</v>
      </c>
    </row>
    <row r="64" spans="1:86" ht="15.6" x14ac:dyDescent="0.3">
      <c r="A64" s="571"/>
      <c r="B64" s="14" t="str">
        <f t="shared" si="131"/>
        <v>Heating</v>
      </c>
      <c r="C64" s="30">
        <f t="shared" si="135"/>
        <v>0</v>
      </c>
      <c r="D64" s="30">
        <f t="shared" ref="D64:BO64" si="144">((D10*0.5)+C28-D46)*D83*D$93*D$2</f>
        <v>0</v>
      </c>
      <c r="E64" s="30">
        <f t="shared" si="144"/>
        <v>0</v>
      </c>
      <c r="F64" s="30">
        <f t="shared" si="144"/>
        <v>0</v>
      </c>
      <c r="G64" s="30">
        <f t="shared" si="144"/>
        <v>0</v>
      </c>
      <c r="H64" s="30">
        <f t="shared" si="144"/>
        <v>0</v>
      </c>
      <c r="I64" s="30">
        <f t="shared" si="144"/>
        <v>0</v>
      </c>
      <c r="J64" s="30">
        <f t="shared" si="144"/>
        <v>0</v>
      </c>
      <c r="K64" s="30">
        <f t="shared" si="144"/>
        <v>0</v>
      </c>
      <c r="L64" s="30">
        <f t="shared" si="144"/>
        <v>0</v>
      </c>
      <c r="M64" s="30">
        <f t="shared" si="144"/>
        <v>0</v>
      </c>
      <c r="N64" s="30">
        <f t="shared" si="144"/>
        <v>13.207527236614007</v>
      </c>
      <c r="O64" s="30">
        <f t="shared" si="144"/>
        <v>25.598806648423967</v>
      </c>
      <c r="P64" s="30">
        <f t="shared" si="144"/>
        <v>20.998794395172219</v>
      </c>
      <c r="Q64" s="30">
        <f t="shared" si="144"/>
        <v>16.326522766089695</v>
      </c>
      <c r="R64" s="30">
        <f t="shared" si="144"/>
        <v>8.3683223731517788</v>
      </c>
      <c r="S64" s="30">
        <f t="shared" si="144"/>
        <v>3.9252327714708737</v>
      </c>
      <c r="T64" s="30">
        <f t="shared" si="144"/>
        <v>0.90925447609660237</v>
      </c>
      <c r="U64" s="30">
        <f t="shared" si="144"/>
        <v>0.61287350600690649</v>
      </c>
      <c r="V64" s="30">
        <f t="shared" si="144"/>
        <v>0.72655677810559705</v>
      </c>
      <c r="W64" s="30">
        <f t="shared" si="144"/>
        <v>1.9904099148452281</v>
      </c>
      <c r="X64" s="30">
        <f t="shared" si="144"/>
        <v>7.3997567503686392</v>
      </c>
      <c r="Y64" s="30">
        <f t="shared" si="144"/>
        <v>15.972376146999339</v>
      </c>
      <c r="Z64" s="30">
        <f t="shared" si="144"/>
        <v>26.415054473228015</v>
      </c>
      <c r="AA64" s="30">
        <f t="shared" si="144"/>
        <v>25.598806648423967</v>
      </c>
      <c r="AB64" s="30">
        <f t="shared" si="144"/>
        <v>20.998794395172219</v>
      </c>
      <c r="AC64" s="30">
        <f t="shared" si="144"/>
        <v>16.326522766089695</v>
      </c>
      <c r="AD64" s="30">
        <f t="shared" si="144"/>
        <v>8.3683223731517788</v>
      </c>
      <c r="AE64" s="30">
        <f t="shared" si="144"/>
        <v>3.9252327714708737</v>
      </c>
      <c r="AF64" s="30">
        <f t="shared" si="144"/>
        <v>0.90925447609660237</v>
      </c>
      <c r="AG64" s="30">
        <f t="shared" si="144"/>
        <v>0.61287350600690649</v>
      </c>
      <c r="AH64" s="30">
        <f t="shared" si="144"/>
        <v>0.72655677810559705</v>
      </c>
      <c r="AI64" s="30">
        <f t="shared" si="144"/>
        <v>1.9904099148452281</v>
      </c>
      <c r="AJ64" s="30">
        <f t="shared" si="144"/>
        <v>7.3997567503686392</v>
      </c>
      <c r="AK64" s="30">
        <f t="shared" si="144"/>
        <v>15.972376146999339</v>
      </c>
      <c r="AL64" s="30">
        <f t="shared" si="144"/>
        <v>26.415054473228015</v>
      </c>
      <c r="AM64" s="30">
        <f t="shared" si="144"/>
        <v>25.598806648423967</v>
      </c>
      <c r="AN64" s="30">
        <f t="shared" si="144"/>
        <v>20.998794395172219</v>
      </c>
      <c r="AO64" s="30">
        <f t="shared" si="144"/>
        <v>16.326522766089695</v>
      </c>
      <c r="AP64" s="30">
        <f t="shared" si="144"/>
        <v>8.3683223731517788</v>
      </c>
      <c r="AQ64" s="30">
        <f t="shared" si="144"/>
        <v>3.9252327714708737</v>
      </c>
      <c r="AR64" s="30">
        <f t="shared" si="144"/>
        <v>0.90925447609660237</v>
      </c>
      <c r="AS64" s="30">
        <f t="shared" si="144"/>
        <v>0.61287350600690649</v>
      </c>
      <c r="AT64" s="30">
        <f t="shared" si="144"/>
        <v>0.72655677810559705</v>
      </c>
      <c r="AU64" s="30">
        <f t="shared" si="144"/>
        <v>1.9904099148452281</v>
      </c>
      <c r="AV64" s="30">
        <f t="shared" si="144"/>
        <v>7.3997567503686392</v>
      </c>
      <c r="AW64" s="30">
        <f t="shared" si="144"/>
        <v>15.972376146999339</v>
      </c>
      <c r="AX64" s="30">
        <f t="shared" si="144"/>
        <v>26.415054473228015</v>
      </c>
      <c r="AY64" s="30">
        <f t="shared" si="144"/>
        <v>25.598806648423967</v>
      </c>
      <c r="AZ64" s="30">
        <f t="shared" si="144"/>
        <v>20.998794395172219</v>
      </c>
      <c r="BA64" s="30">
        <f t="shared" si="144"/>
        <v>16.326522766089695</v>
      </c>
      <c r="BB64" s="30">
        <f t="shared" si="144"/>
        <v>8.3683223731517788</v>
      </c>
      <c r="BC64" s="30">
        <f t="shared" si="144"/>
        <v>3.9252327714708737</v>
      </c>
      <c r="BD64" s="30">
        <f t="shared" si="144"/>
        <v>0.90925447609660237</v>
      </c>
      <c r="BE64" s="30">
        <f t="shared" si="144"/>
        <v>0.61287350600690649</v>
      </c>
      <c r="BF64" s="30">
        <f t="shared" si="144"/>
        <v>0.72655677810559705</v>
      </c>
      <c r="BG64" s="30">
        <f t="shared" si="144"/>
        <v>1.9904099148452281</v>
      </c>
      <c r="BH64" s="30">
        <f t="shared" si="144"/>
        <v>7.3997567503686392</v>
      </c>
      <c r="BI64" s="30">
        <f t="shared" si="144"/>
        <v>15.972376146999339</v>
      </c>
      <c r="BJ64" s="30">
        <f t="shared" si="144"/>
        <v>26.415054473228015</v>
      </c>
      <c r="BK64" s="30">
        <f t="shared" si="144"/>
        <v>25.598806648423967</v>
      </c>
      <c r="BL64" s="30">
        <f t="shared" si="144"/>
        <v>20.998794395172219</v>
      </c>
      <c r="BM64" s="30">
        <f t="shared" si="144"/>
        <v>16.326522766089695</v>
      </c>
      <c r="BN64" s="30">
        <f t="shared" si="144"/>
        <v>8.3683223731517788</v>
      </c>
      <c r="BO64" s="30">
        <f t="shared" si="144"/>
        <v>3.9252327714708737</v>
      </c>
      <c r="BP64" s="30">
        <f t="shared" ref="BP64:CH64" si="145">((BP10*0.5)+BO28-BP46)*BP83*BP$93*BP$2</f>
        <v>0.90925447609660237</v>
      </c>
      <c r="BQ64" s="30">
        <f t="shared" si="145"/>
        <v>0.61287350600690649</v>
      </c>
      <c r="BR64" s="30">
        <f t="shared" si="145"/>
        <v>0.72655677810559705</v>
      </c>
      <c r="BS64" s="30">
        <f t="shared" si="145"/>
        <v>1.9904099148452281</v>
      </c>
      <c r="BT64" s="30">
        <f t="shared" si="145"/>
        <v>7.3997567503686392</v>
      </c>
      <c r="BU64" s="30">
        <f t="shared" si="145"/>
        <v>15.972376146999339</v>
      </c>
      <c r="BV64" s="30">
        <f t="shared" si="145"/>
        <v>26.415054473228015</v>
      </c>
      <c r="BW64" s="30">
        <f t="shared" si="145"/>
        <v>25.598806648423967</v>
      </c>
      <c r="BX64" s="30">
        <f t="shared" si="145"/>
        <v>20.998794395172219</v>
      </c>
      <c r="BY64" s="30">
        <f t="shared" si="145"/>
        <v>16.326522766089695</v>
      </c>
      <c r="BZ64" s="30">
        <f t="shared" si="145"/>
        <v>8.3683223731517788</v>
      </c>
      <c r="CA64" s="30">
        <f t="shared" si="145"/>
        <v>3.9252327714708737</v>
      </c>
      <c r="CB64" s="30">
        <f t="shared" si="145"/>
        <v>0.90925447609660237</v>
      </c>
      <c r="CC64" s="30">
        <f t="shared" si="145"/>
        <v>0.61287350600690649</v>
      </c>
      <c r="CD64" s="30">
        <f t="shared" si="145"/>
        <v>0.72655677810559705</v>
      </c>
      <c r="CE64" s="30">
        <f t="shared" si="145"/>
        <v>1.9904099148452281</v>
      </c>
      <c r="CF64" s="30">
        <f t="shared" si="145"/>
        <v>7.3997567503686392</v>
      </c>
      <c r="CG64" s="30">
        <f t="shared" si="145"/>
        <v>15.972376146999339</v>
      </c>
      <c r="CH64" s="33">
        <f t="shared" si="145"/>
        <v>26.415054473228015</v>
      </c>
    </row>
    <row r="65" spans="1:88" ht="15.6" x14ac:dyDescent="0.3">
      <c r="A65" s="571"/>
      <c r="B65" s="14" t="str">
        <f t="shared" si="131"/>
        <v>HVAC</v>
      </c>
      <c r="C65" s="30">
        <f t="shared" si="135"/>
        <v>0</v>
      </c>
      <c r="D65" s="30">
        <f t="shared" ref="D65:BO65" si="146">((D11*0.5)+C29-D47)*D84*D$93*D$2</f>
        <v>0</v>
      </c>
      <c r="E65" s="30">
        <f t="shared" si="146"/>
        <v>0</v>
      </c>
      <c r="F65" s="30">
        <f t="shared" si="146"/>
        <v>13.266828508410489</v>
      </c>
      <c r="G65" s="30">
        <f t="shared" si="146"/>
        <v>30.862978169502533</v>
      </c>
      <c r="H65" s="30">
        <f t="shared" si="146"/>
        <v>106.51900427100495</v>
      </c>
      <c r="I65" s="30">
        <f t="shared" si="146"/>
        <v>150.57655849502555</v>
      </c>
      <c r="J65" s="30">
        <f t="shared" si="146"/>
        <v>140.68397547424038</v>
      </c>
      <c r="K65" s="30">
        <f t="shared" si="146"/>
        <v>77.84861130503036</v>
      </c>
      <c r="L65" s="30">
        <f t="shared" si="146"/>
        <v>98.857535938997785</v>
      </c>
      <c r="M65" s="30">
        <f t="shared" si="146"/>
        <v>1022.5578002146123</v>
      </c>
      <c r="N65" s="30">
        <f t="shared" si="146"/>
        <v>4001.9938281000095</v>
      </c>
      <c r="O65" s="30">
        <f t="shared" si="146"/>
        <v>5041.9107220729866</v>
      </c>
      <c r="P65" s="30">
        <f t="shared" si="146"/>
        <v>4141.3472530942317</v>
      </c>
      <c r="Q65" s="30">
        <f t="shared" si="146"/>
        <v>3383.395430676107</v>
      </c>
      <c r="R65" s="30">
        <f t="shared" si="146"/>
        <v>2217.7290168999921</v>
      </c>
      <c r="S65" s="30">
        <f t="shared" si="146"/>
        <v>2503.5165345092432</v>
      </c>
      <c r="T65" s="30">
        <f t="shared" si="146"/>
        <v>8634.7902940320892</v>
      </c>
      <c r="U65" s="30">
        <f t="shared" si="146"/>
        <v>11625.089250731186</v>
      </c>
      <c r="V65" s="30">
        <f t="shared" si="146"/>
        <v>10861.34380664405</v>
      </c>
      <c r="W65" s="30">
        <f t="shared" si="146"/>
        <v>4703.539376017593</v>
      </c>
      <c r="X65" s="30">
        <f t="shared" si="146"/>
        <v>1948.2143503983041</v>
      </c>
      <c r="Y65" s="30">
        <f t="shared" si="146"/>
        <v>3302.076853041006</v>
      </c>
      <c r="Z65" s="30">
        <f t="shared" si="146"/>
        <v>5204.1317053932244</v>
      </c>
      <c r="AA65" s="30">
        <f t="shared" si="146"/>
        <v>5041.9107220729866</v>
      </c>
      <c r="AB65" s="30">
        <f t="shared" si="146"/>
        <v>4141.3472530942317</v>
      </c>
      <c r="AC65" s="30">
        <f t="shared" si="146"/>
        <v>3383.395430676107</v>
      </c>
      <c r="AD65" s="30">
        <f t="shared" si="146"/>
        <v>2217.7290168999921</v>
      </c>
      <c r="AE65" s="30">
        <f t="shared" si="146"/>
        <v>2503.5165345092432</v>
      </c>
      <c r="AF65" s="30">
        <f t="shared" si="146"/>
        <v>8634.7902940320892</v>
      </c>
      <c r="AG65" s="30">
        <f t="shared" si="146"/>
        <v>11625.089250731186</v>
      </c>
      <c r="AH65" s="30">
        <f t="shared" si="146"/>
        <v>10861.34380664405</v>
      </c>
      <c r="AI65" s="30">
        <f t="shared" si="146"/>
        <v>4703.539376017593</v>
      </c>
      <c r="AJ65" s="30">
        <f t="shared" si="146"/>
        <v>1948.2143503983041</v>
      </c>
      <c r="AK65" s="30">
        <f t="shared" si="146"/>
        <v>3302.076853041006</v>
      </c>
      <c r="AL65" s="30">
        <f t="shared" si="146"/>
        <v>5204.1317053932244</v>
      </c>
      <c r="AM65" s="30">
        <f t="shared" si="146"/>
        <v>5041.9107220729866</v>
      </c>
      <c r="AN65" s="30">
        <f t="shared" si="146"/>
        <v>4141.3472530942317</v>
      </c>
      <c r="AO65" s="30">
        <f t="shared" si="146"/>
        <v>3383.395430676107</v>
      </c>
      <c r="AP65" s="30">
        <f t="shared" si="146"/>
        <v>2217.7290168999921</v>
      </c>
      <c r="AQ65" s="30">
        <f t="shared" si="146"/>
        <v>2503.5165345092432</v>
      </c>
      <c r="AR65" s="30">
        <f t="shared" si="146"/>
        <v>8634.7902940320892</v>
      </c>
      <c r="AS65" s="30">
        <f t="shared" si="146"/>
        <v>11625.089250731186</v>
      </c>
      <c r="AT65" s="30">
        <f t="shared" si="146"/>
        <v>10861.34380664405</v>
      </c>
      <c r="AU65" s="30">
        <f t="shared" si="146"/>
        <v>4703.539376017593</v>
      </c>
      <c r="AV65" s="30">
        <f t="shared" si="146"/>
        <v>1948.2143503983041</v>
      </c>
      <c r="AW65" s="30">
        <f t="shared" si="146"/>
        <v>3302.076853041006</v>
      </c>
      <c r="AX65" s="30">
        <f t="shared" si="146"/>
        <v>5204.1317053932244</v>
      </c>
      <c r="AY65" s="30">
        <f t="shared" si="146"/>
        <v>5041.9107220729866</v>
      </c>
      <c r="AZ65" s="30">
        <f t="shared" si="146"/>
        <v>4141.3472530942317</v>
      </c>
      <c r="BA65" s="30">
        <f t="shared" si="146"/>
        <v>3383.395430676107</v>
      </c>
      <c r="BB65" s="30">
        <f t="shared" si="146"/>
        <v>2217.7290168999921</v>
      </c>
      <c r="BC65" s="30">
        <f t="shared" si="146"/>
        <v>2503.5165345092432</v>
      </c>
      <c r="BD65" s="30">
        <f t="shared" si="146"/>
        <v>8634.7902940320892</v>
      </c>
      <c r="BE65" s="30">
        <f t="shared" si="146"/>
        <v>11625.089250731186</v>
      </c>
      <c r="BF65" s="30">
        <f t="shared" si="146"/>
        <v>10861.34380664405</v>
      </c>
      <c r="BG65" s="30">
        <f t="shared" si="146"/>
        <v>4703.539376017593</v>
      </c>
      <c r="BH65" s="30">
        <f t="shared" si="146"/>
        <v>1948.2143503983041</v>
      </c>
      <c r="BI65" s="30">
        <f t="shared" si="146"/>
        <v>3302.076853041006</v>
      </c>
      <c r="BJ65" s="30">
        <f t="shared" si="146"/>
        <v>5204.1317053932244</v>
      </c>
      <c r="BK65" s="30">
        <f t="shared" si="146"/>
        <v>5041.9107220729866</v>
      </c>
      <c r="BL65" s="30">
        <f t="shared" si="146"/>
        <v>4141.3472530942317</v>
      </c>
      <c r="BM65" s="30">
        <f t="shared" si="146"/>
        <v>3383.395430676107</v>
      </c>
      <c r="BN65" s="30">
        <f t="shared" si="146"/>
        <v>2217.7290168999921</v>
      </c>
      <c r="BO65" s="30">
        <f t="shared" si="146"/>
        <v>2503.5165345092432</v>
      </c>
      <c r="BP65" s="30">
        <f t="shared" ref="BP65:CH65" si="147">((BP11*0.5)+BO29-BP47)*BP84*BP$93*BP$2</f>
        <v>8634.7902940320892</v>
      </c>
      <c r="BQ65" s="30">
        <f t="shared" si="147"/>
        <v>11625.089250731186</v>
      </c>
      <c r="BR65" s="30">
        <f t="shared" si="147"/>
        <v>10861.34380664405</v>
      </c>
      <c r="BS65" s="30">
        <f t="shared" si="147"/>
        <v>4703.539376017593</v>
      </c>
      <c r="BT65" s="30">
        <f t="shared" si="147"/>
        <v>1948.2143503983041</v>
      </c>
      <c r="BU65" s="30">
        <f t="shared" si="147"/>
        <v>3302.076853041006</v>
      </c>
      <c r="BV65" s="30">
        <f t="shared" si="147"/>
        <v>5204.1317053932244</v>
      </c>
      <c r="BW65" s="30">
        <f t="shared" si="147"/>
        <v>5041.9107220729866</v>
      </c>
      <c r="BX65" s="30">
        <f t="shared" si="147"/>
        <v>4141.3472530942317</v>
      </c>
      <c r="BY65" s="30">
        <f t="shared" si="147"/>
        <v>3383.395430676107</v>
      </c>
      <c r="BZ65" s="30">
        <f t="shared" si="147"/>
        <v>2217.7290168999921</v>
      </c>
      <c r="CA65" s="30">
        <f t="shared" si="147"/>
        <v>2503.5165345092432</v>
      </c>
      <c r="CB65" s="30">
        <f t="shared" si="147"/>
        <v>8634.7902940320892</v>
      </c>
      <c r="CC65" s="30">
        <f t="shared" si="147"/>
        <v>11625.089250731186</v>
      </c>
      <c r="CD65" s="30">
        <f t="shared" si="147"/>
        <v>10861.34380664405</v>
      </c>
      <c r="CE65" s="30">
        <f t="shared" si="147"/>
        <v>4703.539376017593</v>
      </c>
      <c r="CF65" s="30">
        <f t="shared" si="147"/>
        <v>1948.2143503983041</v>
      </c>
      <c r="CG65" s="30">
        <f t="shared" si="147"/>
        <v>3302.076853041006</v>
      </c>
      <c r="CH65" s="33">
        <f t="shared" si="147"/>
        <v>5204.1317053932244</v>
      </c>
    </row>
    <row r="66" spans="1:88" ht="15.6" x14ac:dyDescent="0.3">
      <c r="A66" s="571"/>
      <c r="B66" s="14" t="str">
        <f t="shared" si="131"/>
        <v>Lighting</v>
      </c>
      <c r="C66" s="30">
        <f t="shared" si="135"/>
        <v>0</v>
      </c>
      <c r="D66" s="30">
        <f t="shared" ref="D66:BO66" si="148">((D12*0.5)+C30-D48)*D85*D$93*D$2</f>
        <v>831.86522210922226</v>
      </c>
      <c r="E66" s="30">
        <f t="shared" si="148"/>
        <v>4517.917253422801</v>
      </c>
      <c r="F66" s="30">
        <f t="shared" si="148"/>
        <v>9569.8816486983524</v>
      </c>
      <c r="G66" s="30">
        <f t="shared" si="148"/>
        <v>17364.121690190077</v>
      </c>
      <c r="H66" s="30">
        <f t="shared" si="148"/>
        <v>27933.395764257875</v>
      </c>
      <c r="I66" s="30">
        <f t="shared" si="148"/>
        <v>46317.251759365798</v>
      </c>
      <c r="J66" s="30">
        <f t="shared" si="148"/>
        <v>40742.740613513699</v>
      </c>
      <c r="K66" s="30">
        <f t="shared" si="148"/>
        <v>49965.524546239656</v>
      </c>
      <c r="L66" s="30">
        <f t="shared" si="148"/>
        <v>43590.491738197903</v>
      </c>
      <c r="M66" s="30">
        <f t="shared" si="148"/>
        <v>44427.538758444338</v>
      </c>
      <c r="N66" s="30">
        <f t="shared" si="148"/>
        <v>62690.3254362757</v>
      </c>
      <c r="O66" s="30">
        <f t="shared" si="148"/>
        <v>77838.578842226751</v>
      </c>
      <c r="P66" s="30">
        <f t="shared" si="148"/>
        <v>58393.852018600803</v>
      </c>
      <c r="Q66" s="30">
        <f t="shared" si="148"/>
        <v>66319.661272625919</v>
      </c>
      <c r="R66" s="30">
        <f t="shared" si="148"/>
        <v>73331.995066333082</v>
      </c>
      <c r="S66" s="30">
        <f t="shared" si="148"/>
        <v>94494.546286719022</v>
      </c>
      <c r="T66" s="30">
        <f t="shared" si="148"/>
        <v>109431.9835147031</v>
      </c>
      <c r="U66" s="30">
        <f t="shared" si="148"/>
        <v>139252.59347497235</v>
      </c>
      <c r="V66" s="30">
        <f t="shared" si="148"/>
        <v>111572.88357446902</v>
      </c>
      <c r="W66" s="30">
        <f t="shared" si="148"/>
        <v>117791.48171967154</v>
      </c>
      <c r="X66" s="30">
        <f t="shared" si="148"/>
        <v>85765.822044033688</v>
      </c>
      <c r="Y66" s="30">
        <f t="shared" si="148"/>
        <v>72561.960343971616</v>
      </c>
      <c r="Z66" s="30">
        <f t="shared" si="148"/>
        <v>74898.745469631176</v>
      </c>
      <c r="AA66" s="30">
        <f t="shared" si="148"/>
        <v>77838.578842226751</v>
      </c>
      <c r="AB66" s="30">
        <f t="shared" si="148"/>
        <v>58393.852018600803</v>
      </c>
      <c r="AC66" s="30">
        <f t="shared" si="148"/>
        <v>66319.661272625919</v>
      </c>
      <c r="AD66" s="30">
        <f t="shared" si="148"/>
        <v>73331.995066333082</v>
      </c>
      <c r="AE66" s="30">
        <f t="shared" si="148"/>
        <v>94494.546286719022</v>
      </c>
      <c r="AF66" s="30">
        <f t="shared" si="148"/>
        <v>109431.9835147031</v>
      </c>
      <c r="AG66" s="30">
        <f t="shared" si="148"/>
        <v>139252.59347497235</v>
      </c>
      <c r="AH66" s="30">
        <f t="shared" si="148"/>
        <v>111572.88357446902</v>
      </c>
      <c r="AI66" s="30">
        <f t="shared" si="148"/>
        <v>117791.48171967154</v>
      </c>
      <c r="AJ66" s="30">
        <f t="shared" si="148"/>
        <v>85765.822044033688</v>
      </c>
      <c r="AK66" s="30">
        <f t="shared" si="148"/>
        <v>72561.960343971616</v>
      </c>
      <c r="AL66" s="30">
        <f t="shared" si="148"/>
        <v>74898.745469631176</v>
      </c>
      <c r="AM66" s="30">
        <f t="shared" si="148"/>
        <v>77838.578842226751</v>
      </c>
      <c r="AN66" s="30">
        <f t="shared" si="148"/>
        <v>58393.852018600803</v>
      </c>
      <c r="AO66" s="30">
        <f t="shared" si="148"/>
        <v>66319.661272625919</v>
      </c>
      <c r="AP66" s="30">
        <f t="shared" si="148"/>
        <v>73331.995066333082</v>
      </c>
      <c r="AQ66" s="30">
        <f t="shared" si="148"/>
        <v>94494.546286719022</v>
      </c>
      <c r="AR66" s="30">
        <f t="shared" si="148"/>
        <v>109431.9835147031</v>
      </c>
      <c r="AS66" s="30">
        <f t="shared" si="148"/>
        <v>139252.59347497235</v>
      </c>
      <c r="AT66" s="30">
        <f t="shared" si="148"/>
        <v>111572.88357446902</v>
      </c>
      <c r="AU66" s="30">
        <f t="shared" si="148"/>
        <v>117791.48171967154</v>
      </c>
      <c r="AV66" s="30">
        <f t="shared" si="148"/>
        <v>85765.822044033688</v>
      </c>
      <c r="AW66" s="30">
        <f t="shared" si="148"/>
        <v>72561.960343971616</v>
      </c>
      <c r="AX66" s="30">
        <f t="shared" si="148"/>
        <v>74898.745469631176</v>
      </c>
      <c r="AY66" s="30">
        <f t="shared" si="148"/>
        <v>77838.578842226751</v>
      </c>
      <c r="AZ66" s="30">
        <f t="shared" si="148"/>
        <v>58393.852018600803</v>
      </c>
      <c r="BA66" s="30">
        <f t="shared" si="148"/>
        <v>66319.661272625919</v>
      </c>
      <c r="BB66" s="30">
        <f t="shared" si="148"/>
        <v>73331.995066333082</v>
      </c>
      <c r="BC66" s="30">
        <f t="shared" si="148"/>
        <v>94494.546286719022</v>
      </c>
      <c r="BD66" s="30">
        <f t="shared" si="148"/>
        <v>109431.9835147031</v>
      </c>
      <c r="BE66" s="30">
        <f t="shared" si="148"/>
        <v>139252.59347497235</v>
      </c>
      <c r="BF66" s="30">
        <f t="shared" si="148"/>
        <v>111572.88357446902</v>
      </c>
      <c r="BG66" s="30">
        <f t="shared" si="148"/>
        <v>117791.48171967154</v>
      </c>
      <c r="BH66" s="30">
        <f t="shared" si="148"/>
        <v>85765.822044033688</v>
      </c>
      <c r="BI66" s="30">
        <f t="shared" si="148"/>
        <v>72561.960343971616</v>
      </c>
      <c r="BJ66" s="30">
        <f t="shared" si="148"/>
        <v>74898.745469631176</v>
      </c>
      <c r="BK66" s="30">
        <f t="shared" si="148"/>
        <v>77838.578842226751</v>
      </c>
      <c r="BL66" s="30">
        <f t="shared" si="148"/>
        <v>58393.852018600803</v>
      </c>
      <c r="BM66" s="30">
        <f t="shared" si="148"/>
        <v>66319.661272625919</v>
      </c>
      <c r="BN66" s="30">
        <f t="shared" si="148"/>
        <v>73331.995066333082</v>
      </c>
      <c r="BO66" s="30">
        <f t="shared" si="148"/>
        <v>94494.546286719022</v>
      </c>
      <c r="BP66" s="30">
        <f t="shared" ref="BP66:CH66" si="149">((BP12*0.5)+BO30-BP48)*BP85*BP$93*BP$2</f>
        <v>109431.9835147031</v>
      </c>
      <c r="BQ66" s="30">
        <f t="shared" si="149"/>
        <v>139252.59347497235</v>
      </c>
      <c r="BR66" s="30">
        <f t="shared" si="149"/>
        <v>111572.88357446902</v>
      </c>
      <c r="BS66" s="30">
        <f t="shared" si="149"/>
        <v>117791.48171967154</v>
      </c>
      <c r="BT66" s="30">
        <f t="shared" si="149"/>
        <v>85765.822044033688</v>
      </c>
      <c r="BU66" s="30">
        <f t="shared" si="149"/>
        <v>72561.960343971616</v>
      </c>
      <c r="BV66" s="30">
        <f t="shared" si="149"/>
        <v>74898.745469631176</v>
      </c>
      <c r="BW66" s="30">
        <f t="shared" si="149"/>
        <v>77838.578842226751</v>
      </c>
      <c r="BX66" s="30">
        <f t="shared" si="149"/>
        <v>58393.852018600803</v>
      </c>
      <c r="BY66" s="30">
        <f t="shared" si="149"/>
        <v>66319.661272625919</v>
      </c>
      <c r="BZ66" s="30">
        <f t="shared" si="149"/>
        <v>73331.995066333082</v>
      </c>
      <c r="CA66" s="30">
        <f t="shared" si="149"/>
        <v>94494.546286719022</v>
      </c>
      <c r="CB66" s="30">
        <f t="shared" si="149"/>
        <v>109431.9835147031</v>
      </c>
      <c r="CC66" s="30">
        <f t="shared" si="149"/>
        <v>139252.59347497235</v>
      </c>
      <c r="CD66" s="30">
        <f t="shared" si="149"/>
        <v>111572.88357446902</v>
      </c>
      <c r="CE66" s="30">
        <f t="shared" si="149"/>
        <v>117791.48171967154</v>
      </c>
      <c r="CF66" s="30">
        <f t="shared" si="149"/>
        <v>85765.822044033688</v>
      </c>
      <c r="CG66" s="30">
        <f t="shared" si="149"/>
        <v>72561.960343971616</v>
      </c>
      <c r="CH66" s="33">
        <f t="shared" si="149"/>
        <v>74898.745469631176</v>
      </c>
    </row>
    <row r="67" spans="1:88" ht="15.6" x14ac:dyDescent="0.3">
      <c r="A67" s="571"/>
      <c r="B67" s="14" t="str">
        <f t="shared" si="131"/>
        <v>Miscellaneous</v>
      </c>
      <c r="C67" s="30">
        <f t="shared" si="135"/>
        <v>0</v>
      </c>
      <c r="D67" s="30">
        <f t="shared" ref="D67:BO67" si="150">((D13*0.5)+C31-D49)*D86*D$93*D$2</f>
        <v>0</v>
      </c>
      <c r="E67" s="30">
        <f t="shared" si="150"/>
        <v>5.3350319836366378</v>
      </c>
      <c r="F67" s="30">
        <f t="shared" si="150"/>
        <v>26.958271559917847</v>
      </c>
      <c r="G67" s="30">
        <f t="shared" si="150"/>
        <v>49.472685040721913</v>
      </c>
      <c r="H67" s="30">
        <f t="shared" si="150"/>
        <v>68.675622679177351</v>
      </c>
      <c r="I67" s="30">
        <f t="shared" si="150"/>
        <v>91.147664587071802</v>
      </c>
      <c r="J67" s="30">
        <f t="shared" si="150"/>
        <v>108.46501197961025</v>
      </c>
      <c r="K67" s="30">
        <f t="shared" si="150"/>
        <v>106.29182138103307</v>
      </c>
      <c r="L67" s="30">
        <f t="shared" si="150"/>
        <v>69.189518071155774</v>
      </c>
      <c r="M67" s="30">
        <f t="shared" si="150"/>
        <v>69.526558319549778</v>
      </c>
      <c r="N67" s="30">
        <f t="shared" si="150"/>
        <v>70.506070273019958</v>
      </c>
      <c r="O67" s="30">
        <f t="shared" si="150"/>
        <v>68.497792273468662</v>
      </c>
      <c r="P67" s="30">
        <f t="shared" si="150"/>
        <v>60.838483989383427</v>
      </c>
      <c r="Q67" s="30">
        <f t="shared" si="150"/>
        <v>70.514023620793481</v>
      </c>
      <c r="R67" s="30">
        <f t="shared" si="150"/>
        <v>73.966518701631443</v>
      </c>
      <c r="S67" s="30">
        <f t="shared" si="150"/>
        <v>82.771603853591614</v>
      </c>
      <c r="T67" s="30">
        <f t="shared" si="150"/>
        <v>114.82344140058417</v>
      </c>
      <c r="U67" s="30">
        <f t="shared" si="150"/>
        <v>117.7698225300046</v>
      </c>
      <c r="V67" s="30">
        <f t="shared" si="150"/>
        <v>117.90985965592762</v>
      </c>
      <c r="W67" s="30">
        <f t="shared" si="150"/>
        <v>115.54743334160619</v>
      </c>
      <c r="X67" s="30">
        <f t="shared" si="150"/>
        <v>75.214359142511753</v>
      </c>
      <c r="Y67" s="30">
        <f t="shared" si="150"/>
        <v>75.580747968375775</v>
      </c>
      <c r="Z67" s="30">
        <f t="shared" si="150"/>
        <v>73.44773552576288</v>
      </c>
      <c r="AA67" s="30">
        <f t="shared" si="150"/>
        <v>68.497792273468662</v>
      </c>
      <c r="AB67" s="30">
        <f t="shared" si="150"/>
        <v>60.838483989383427</v>
      </c>
      <c r="AC67" s="30">
        <f t="shared" si="150"/>
        <v>70.514023620793481</v>
      </c>
      <c r="AD67" s="30">
        <f t="shared" si="150"/>
        <v>73.966518701631443</v>
      </c>
      <c r="AE67" s="30">
        <f t="shared" si="150"/>
        <v>82.771603853591614</v>
      </c>
      <c r="AF67" s="30">
        <f t="shared" si="150"/>
        <v>114.82344140058417</v>
      </c>
      <c r="AG67" s="30">
        <f t="shared" si="150"/>
        <v>117.7698225300046</v>
      </c>
      <c r="AH67" s="30">
        <f t="shared" si="150"/>
        <v>117.90985965592762</v>
      </c>
      <c r="AI67" s="30">
        <f t="shared" si="150"/>
        <v>115.54743334160619</v>
      </c>
      <c r="AJ67" s="30">
        <f t="shared" si="150"/>
        <v>75.214359142511753</v>
      </c>
      <c r="AK67" s="30">
        <f t="shared" si="150"/>
        <v>75.580747968375775</v>
      </c>
      <c r="AL67" s="30">
        <f t="shared" si="150"/>
        <v>73.44773552576288</v>
      </c>
      <c r="AM67" s="30">
        <f t="shared" si="150"/>
        <v>68.497792273468662</v>
      </c>
      <c r="AN67" s="30">
        <f t="shared" si="150"/>
        <v>60.838483989383427</v>
      </c>
      <c r="AO67" s="30">
        <f t="shared" si="150"/>
        <v>70.514023620793481</v>
      </c>
      <c r="AP67" s="30">
        <f t="shared" si="150"/>
        <v>73.966518701631443</v>
      </c>
      <c r="AQ67" s="30">
        <f t="shared" si="150"/>
        <v>82.771603853591614</v>
      </c>
      <c r="AR67" s="30">
        <f t="shared" si="150"/>
        <v>114.82344140058417</v>
      </c>
      <c r="AS67" s="30">
        <f t="shared" si="150"/>
        <v>117.7698225300046</v>
      </c>
      <c r="AT67" s="30">
        <f t="shared" si="150"/>
        <v>117.90985965592762</v>
      </c>
      <c r="AU67" s="30">
        <f t="shared" si="150"/>
        <v>115.54743334160619</v>
      </c>
      <c r="AV67" s="30">
        <f t="shared" si="150"/>
        <v>75.214359142511753</v>
      </c>
      <c r="AW67" s="30">
        <f t="shared" si="150"/>
        <v>75.580747968375775</v>
      </c>
      <c r="AX67" s="30">
        <f t="shared" si="150"/>
        <v>73.44773552576288</v>
      </c>
      <c r="AY67" s="30">
        <f t="shared" si="150"/>
        <v>68.497792273468662</v>
      </c>
      <c r="AZ67" s="30">
        <f t="shared" si="150"/>
        <v>60.838483989383427</v>
      </c>
      <c r="BA67" s="30">
        <f t="shared" si="150"/>
        <v>70.514023620793481</v>
      </c>
      <c r="BB67" s="30">
        <f t="shared" si="150"/>
        <v>73.966518701631443</v>
      </c>
      <c r="BC67" s="30">
        <f t="shared" si="150"/>
        <v>82.771603853591614</v>
      </c>
      <c r="BD67" s="30">
        <f t="shared" si="150"/>
        <v>114.82344140058417</v>
      </c>
      <c r="BE67" s="30">
        <f t="shared" si="150"/>
        <v>117.7698225300046</v>
      </c>
      <c r="BF67" s="30">
        <f t="shared" si="150"/>
        <v>117.90985965592762</v>
      </c>
      <c r="BG67" s="30">
        <f t="shared" si="150"/>
        <v>115.54743334160619</v>
      </c>
      <c r="BH67" s="30">
        <f t="shared" si="150"/>
        <v>75.214359142511753</v>
      </c>
      <c r="BI67" s="30">
        <f t="shared" si="150"/>
        <v>75.580747968375775</v>
      </c>
      <c r="BJ67" s="30">
        <f t="shared" si="150"/>
        <v>73.44773552576288</v>
      </c>
      <c r="BK67" s="30">
        <f t="shared" si="150"/>
        <v>68.497792273468662</v>
      </c>
      <c r="BL67" s="30">
        <f t="shared" si="150"/>
        <v>60.838483989383427</v>
      </c>
      <c r="BM67" s="30">
        <f t="shared" si="150"/>
        <v>70.514023620793481</v>
      </c>
      <c r="BN67" s="30">
        <f t="shared" si="150"/>
        <v>73.966518701631443</v>
      </c>
      <c r="BO67" s="30">
        <f t="shared" si="150"/>
        <v>82.771603853591614</v>
      </c>
      <c r="BP67" s="30">
        <f t="shared" ref="BP67:CH67" si="151">((BP13*0.5)+BO31-BP49)*BP86*BP$93*BP$2</f>
        <v>114.82344140058417</v>
      </c>
      <c r="BQ67" s="30">
        <f t="shared" si="151"/>
        <v>117.7698225300046</v>
      </c>
      <c r="BR67" s="30">
        <f t="shared" si="151"/>
        <v>117.90985965592762</v>
      </c>
      <c r="BS67" s="30">
        <f t="shared" si="151"/>
        <v>115.54743334160619</v>
      </c>
      <c r="BT67" s="30">
        <f t="shared" si="151"/>
        <v>75.214359142511753</v>
      </c>
      <c r="BU67" s="30">
        <f t="shared" si="151"/>
        <v>75.580747968375775</v>
      </c>
      <c r="BV67" s="30">
        <f t="shared" si="151"/>
        <v>73.44773552576288</v>
      </c>
      <c r="BW67" s="30">
        <f t="shared" si="151"/>
        <v>68.497792273468662</v>
      </c>
      <c r="BX67" s="30">
        <f t="shared" si="151"/>
        <v>60.838483989383427</v>
      </c>
      <c r="BY67" s="30">
        <f t="shared" si="151"/>
        <v>70.514023620793481</v>
      </c>
      <c r="BZ67" s="30">
        <f t="shared" si="151"/>
        <v>73.966518701631443</v>
      </c>
      <c r="CA67" s="30">
        <f t="shared" si="151"/>
        <v>82.771603853591614</v>
      </c>
      <c r="CB67" s="30">
        <f t="shared" si="151"/>
        <v>114.82344140058417</v>
      </c>
      <c r="CC67" s="30">
        <f t="shared" si="151"/>
        <v>117.7698225300046</v>
      </c>
      <c r="CD67" s="30">
        <f t="shared" si="151"/>
        <v>117.90985965592762</v>
      </c>
      <c r="CE67" s="30">
        <f t="shared" si="151"/>
        <v>115.54743334160619</v>
      </c>
      <c r="CF67" s="30">
        <f t="shared" si="151"/>
        <v>75.214359142511753</v>
      </c>
      <c r="CG67" s="30">
        <f t="shared" si="151"/>
        <v>75.580747968375775</v>
      </c>
      <c r="CH67" s="33">
        <f t="shared" si="151"/>
        <v>73.44773552576288</v>
      </c>
    </row>
    <row r="68" spans="1:88" ht="15.75" customHeight="1" x14ac:dyDescent="0.3">
      <c r="A68" s="571"/>
      <c r="B68" s="14" t="str">
        <f t="shared" si="131"/>
        <v>Motors</v>
      </c>
      <c r="C68" s="30">
        <f t="shared" si="135"/>
        <v>0</v>
      </c>
      <c r="D68" s="30">
        <f t="shared" ref="D68:BO68" si="152">((D14*0.5)+C32-D50)*D87*D$93*D$2</f>
        <v>0</v>
      </c>
      <c r="E68" s="30">
        <f t="shared" si="152"/>
        <v>0</v>
      </c>
      <c r="F68" s="30">
        <f t="shared" si="152"/>
        <v>0</v>
      </c>
      <c r="G68" s="30">
        <f t="shared" si="152"/>
        <v>0</v>
      </c>
      <c r="H68" s="30">
        <f t="shared" si="152"/>
        <v>0</v>
      </c>
      <c r="I68" s="30">
        <f t="shared" si="152"/>
        <v>0</v>
      </c>
      <c r="J68" s="30">
        <f t="shared" si="152"/>
        <v>0</v>
      </c>
      <c r="K68" s="30">
        <f t="shared" si="152"/>
        <v>0</v>
      </c>
      <c r="L68" s="30">
        <f t="shared" si="152"/>
        <v>0</v>
      </c>
      <c r="M68" s="30">
        <f t="shared" si="152"/>
        <v>0</v>
      </c>
      <c r="N68" s="30">
        <f t="shared" si="152"/>
        <v>0</v>
      </c>
      <c r="O68" s="30">
        <f t="shared" si="152"/>
        <v>0</v>
      </c>
      <c r="P68" s="30">
        <f t="shared" si="152"/>
        <v>0</v>
      </c>
      <c r="Q68" s="30">
        <f t="shared" si="152"/>
        <v>0</v>
      </c>
      <c r="R68" s="30">
        <f t="shared" si="152"/>
        <v>0</v>
      </c>
      <c r="S68" s="30">
        <f t="shared" si="152"/>
        <v>0</v>
      </c>
      <c r="T68" s="30">
        <f t="shared" si="152"/>
        <v>0</v>
      </c>
      <c r="U68" s="30">
        <f t="shared" si="152"/>
        <v>0</v>
      </c>
      <c r="V68" s="30">
        <f t="shared" si="152"/>
        <v>0</v>
      </c>
      <c r="W68" s="30">
        <f t="shared" si="152"/>
        <v>0</v>
      </c>
      <c r="X68" s="30">
        <f t="shared" si="152"/>
        <v>0</v>
      </c>
      <c r="Y68" s="30">
        <f t="shared" si="152"/>
        <v>0</v>
      </c>
      <c r="Z68" s="30">
        <f t="shared" si="152"/>
        <v>0</v>
      </c>
      <c r="AA68" s="30">
        <f t="shared" si="152"/>
        <v>0</v>
      </c>
      <c r="AB68" s="30">
        <f t="shared" si="152"/>
        <v>0</v>
      </c>
      <c r="AC68" s="30">
        <f t="shared" si="152"/>
        <v>0</v>
      </c>
      <c r="AD68" s="30">
        <f t="shared" si="152"/>
        <v>0</v>
      </c>
      <c r="AE68" s="30">
        <f t="shared" si="152"/>
        <v>0</v>
      </c>
      <c r="AF68" s="30">
        <f t="shared" si="152"/>
        <v>0</v>
      </c>
      <c r="AG68" s="30">
        <f t="shared" si="152"/>
        <v>0</v>
      </c>
      <c r="AH68" s="30">
        <f t="shared" si="152"/>
        <v>0</v>
      </c>
      <c r="AI68" s="30">
        <f t="shared" si="152"/>
        <v>0</v>
      </c>
      <c r="AJ68" s="30">
        <f t="shared" si="152"/>
        <v>0</v>
      </c>
      <c r="AK68" s="30">
        <f t="shared" si="152"/>
        <v>0</v>
      </c>
      <c r="AL68" s="30">
        <f t="shared" si="152"/>
        <v>0</v>
      </c>
      <c r="AM68" s="30">
        <f t="shared" si="152"/>
        <v>0</v>
      </c>
      <c r="AN68" s="30">
        <f t="shared" si="152"/>
        <v>0</v>
      </c>
      <c r="AO68" s="30">
        <f t="shared" si="152"/>
        <v>0</v>
      </c>
      <c r="AP68" s="30">
        <f t="shared" si="152"/>
        <v>0</v>
      </c>
      <c r="AQ68" s="30">
        <f t="shared" si="152"/>
        <v>0</v>
      </c>
      <c r="AR68" s="30">
        <f t="shared" si="152"/>
        <v>0</v>
      </c>
      <c r="AS68" s="30">
        <f t="shared" si="152"/>
        <v>0</v>
      </c>
      <c r="AT68" s="30">
        <f t="shared" si="152"/>
        <v>0</v>
      </c>
      <c r="AU68" s="30">
        <f t="shared" si="152"/>
        <v>0</v>
      </c>
      <c r="AV68" s="30">
        <f t="shared" si="152"/>
        <v>0</v>
      </c>
      <c r="AW68" s="30">
        <f t="shared" si="152"/>
        <v>0</v>
      </c>
      <c r="AX68" s="30">
        <f t="shared" si="152"/>
        <v>0</v>
      </c>
      <c r="AY68" s="30">
        <f t="shared" si="152"/>
        <v>0</v>
      </c>
      <c r="AZ68" s="30">
        <f t="shared" si="152"/>
        <v>0</v>
      </c>
      <c r="BA68" s="30">
        <f t="shared" si="152"/>
        <v>0</v>
      </c>
      <c r="BB68" s="30">
        <f t="shared" si="152"/>
        <v>0</v>
      </c>
      <c r="BC68" s="30">
        <f t="shared" si="152"/>
        <v>0</v>
      </c>
      <c r="BD68" s="30">
        <f t="shared" si="152"/>
        <v>0</v>
      </c>
      <c r="BE68" s="30">
        <f t="shared" si="152"/>
        <v>0</v>
      </c>
      <c r="BF68" s="30">
        <f t="shared" si="152"/>
        <v>0</v>
      </c>
      <c r="BG68" s="30">
        <f t="shared" si="152"/>
        <v>0</v>
      </c>
      <c r="BH68" s="30">
        <f t="shared" si="152"/>
        <v>0</v>
      </c>
      <c r="BI68" s="30">
        <f t="shared" si="152"/>
        <v>0</v>
      </c>
      <c r="BJ68" s="30">
        <f t="shared" si="152"/>
        <v>0</v>
      </c>
      <c r="BK68" s="30">
        <f t="shared" si="152"/>
        <v>0</v>
      </c>
      <c r="BL68" s="30">
        <f t="shared" si="152"/>
        <v>0</v>
      </c>
      <c r="BM68" s="30">
        <f t="shared" si="152"/>
        <v>0</v>
      </c>
      <c r="BN68" s="30">
        <f t="shared" si="152"/>
        <v>0</v>
      </c>
      <c r="BO68" s="30">
        <f t="shared" si="152"/>
        <v>0</v>
      </c>
      <c r="BP68" s="30">
        <f t="shared" ref="BP68:CH68" si="153">((BP14*0.5)+BO32-BP50)*BP87*BP$93*BP$2</f>
        <v>0</v>
      </c>
      <c r="BQ68" s="30">
        <f t="shared" si="153"/>
        <v>0</v>
      </c>
      <c r="BR68" s="30">
        <f t="shared" si="153"/>
        <v>0</v>
      </c>
      <c r="BS68" s="30">
        <f t="shared" si="153"/>
        <v>0</v>
      </c>
      <c r="BT68" s="30">
        <f t="shared" si="153"/>
        <v>0</v>
      </c>
      <c r="BU68" s="30">
        <f t="shared" si="153"/>
        <v>0</v>
      </c>
      <c r="BV68" s="30">
        <f t="shared" si="153"/>
        <v>0</v>
      </c>
      <c r="BW68" s="30">
        <f t="shared" si="153"/>
        <v>0</v>
      </c>
      <c r="BX68" s="30">
        <f t="shared" si="153"/>
        <v>0</v>
      </c>
      <c r="BY68" s="30">
        <f t="shared" si="153"/>
        <v>0</v>
      </c>
      <c r="BZ68" s="30">
        <f t="shared" si="153"/>
        <v>0</v>
      </c>
      <c r="CA68" s="30">
        <f t="shared" si="153"/>
        <v>0</v>
      </c>
      <c r="CB68" s="30">
        <f t="shared" si="153"/>
        <v>0</v>
      </c>
      <c r="CC68" s="30">
        <f t="shared" si="153"/>
        <v>0</v>
      </c>
      <c r="CD68" s="30">
        <f t="shared" si="153"/>
        <v>0</v>
      </c>
      <c r="CE68" s="30">
        <f t="shared" si="153"/>
        <v>0</v>
      </c>
      <c r="CF68" s="30">
        <f t="shared" si="153"/>
        <v>0</v>
      </c>
      <c r="CG68" s="30">
        <f t="shared" si="153"/>
        <v>0</v>
      </c>
      <c r="CH68" s="33">
        <f t="shared" si="153"/>
        <v>0</v>
      </c>
    </row>
    <row r="69" spans="1:88" ht="15.6" x14ac:dyDescent="0.3">
      <c r="A69" s="571"/>
      <c r="B69" s="14" t="str">
        <f t="shared" si="131"/>
        <v>Process</v>
      </c>
      <c r="C69" s="30">
        <f t="shared" si="135"/>
        <v>0</v>
      </c>
      <c r="D69" s="30">
        <f t="shared" ref="D69:BO69" si="154">((D15*0.5)+C33-D51)*D88*D$93*D$2</f>
        <v>0</v>
      </c>
      <c r="E69" s="30">
        <f t="shared" si="154"/>
        <v>0</v>
      </c>
      <c r="F69" s="30">
        <f t="shared" si="154"/>
        <v>0</v>
      </c>
      <c r="G69" s="30">
        <f t="shared" si="154"/>
        <v>0</v>
      </c>
      <c r="H69" s="30">
        <f t="shared" si="154"/>
        <v>0</v>
      </c>
      <c r="I69" s="30">
        <f t="shared" si="154"/>
        <v>0</v>
      </c>
      <c r="J69" s="30">
        <f t="shared" si="154"/>
        <v>0</v>
      </c>
      <c r="K69" s="30">
        <f t="shared" si="154"/>
        <v>0</v>
      </c>
      <c r="L69" s="30">
        <f t="shared" si="154"/>
        <v>0</v>
      </c>
      <c r="M69" s="30">
        <f t="shared" si="154"/>
        <v>0</v>
      </c>
      <c r="N69" s="30">
        <f t="shared" si="154"/>
        <v>0</v>
      </c>
      <c r="O69" s="30">
        <f t="shared" si="154"/>
        <v>0</v>
      </c>
      <c r="P69" s="30">
        <f t="shared" si="154"/>
        <v>0</v>
      </c>
      <c r="Q69" s="30">
        <f t="shared" si="154"/>
        <v>0</v>
      </c>
      <c r="R69" s="30">
        <f t="shared" si="154"/>
        <v>0</v>
      </c>
      <c r="S69" s="30">
        <f t="shared" si="154"/>
        <v>0</v>
      </c>
      <c r="T69" s="30">
        <f t="shared" si="154"/>
        <v>0</v>
      </c>
      <c r="U69" s="30">
        <f t="shared" si="154"/>
        <v>0</v>
      </c>
      <c r="V69" s="30">
        <f t="shared" si="154"/>
        <v>0</v>
      </c>
      <c r="W69" s="30">
        <f t="shared" si="154"/>
        <v>0</v>
      </c>
      <c r="X69" s="30">
        <f t="shared" si="154"/>
        <v>0</v>
      </c>
      <c r="Y69" s="30">
        <f t="shared" si="154"/>
        <v>0</v>
      </c>
      <c r="Z69" s="30">
        <f t="shared" si="154"/>
        <v>0</v>
      </c>
      <c r="AA69" s="30">
        <f t="shared" si="154"/>
        <v>0</v>
      </c>
      <c r="AB69" s="30">
        <f t="shared" si="154"/>
        <v>0</v>
      </c>
      <c r="AC69" s="30">
        <f t="shared" si="154"/>
        <v>0</v>
      </c>
      <c r="AD69" s="30">
        <f t="shared" si="154"/>
        <v>0</v>
      </c>
      <c r="AE69" s="30">
        <f t="shared" si="154"/>
        <v>0</v>
      </c>
      <c r="AF69" s="30">
        <f t="shared" si="154"/>
        <v>0</v>
      </c>
      <c r="AG69" s="30">
        <f t="shared" si="154"/>
        <v>0</v>
      </c>
      <c r="AH69" s="30">
        <f t="shared" si="154"/>
        <v>0</v>
      </c>
      <c r="AI69" s="30">
        <f t="shared" si="154"/>
        <v>0</v>
      </c>
      <c r="AJ69" s="30">
        <f t="shared" si="154"/>
        <v>0</v>
      </c>
      <c r="AK69" s="30">
        <f t="shared" si="154"/>
        <v>0</v>
      </c>
      <c r="AL69" s="30">
        <f t="shared" si="154"/>
        <v>0</v>
      </c>
      <c r="AM69" s="30">
        <f t="shared" si="154"/>
        <v>0</v>
      </c>
      <c r="AN69" s="30">
        <f t="shared" si="154"/>
        <v>0</v>
      </c>
      <c r="AO69" s="30">
        <f t="shared" si="154"/>
        <v>0</v>
      </c>
      <c r="AP69" s="30">
        <f t="shared" si="154"/>
        <v>0</v>
      </c>
      <c r="AQ69" s="30">
        <f t="shared" si="154"/>
        <v>0</v>
      </c>
      <c r="AR69" s="30">
        <f t="shared" si="154"/>
        <v>0</v>
      </c>
      <c r="AS69" s="30">
        <f t="shared" si="154"/>
        <v>0</v>
      </c>
      <c r="AT69" s="30">
        <f t="shared" si="154"/>
        <v>0</v>
      </c>
      <c r="AU69" s="30">
        <f t="shared" si="154"/>
        <v>0</v>
      </c>
      <c r="AV69" s="30">
        <f t="shared" si="154"/>
        <v>0</v>
      </c>
      <c r="AW69" s="30">
        <f t="shared" si="154"/>
        <v>0</v>
      </c>
      <c r="AX69" s="30">
        <f t="shared" si="154"/>
        <v>0</v>
      </c>
      <c r="AY69" s="30">
        <f t="shared" si="154"/>
        <v>0</v>
      </c>
      <c r="AZ69" s="30">
        <f t="shared" si="154"/>
        <v>0</v>
      </c>
      <c r="BA69" s="30">
        <f t="shared" si="154"/>
        <v>0</v>
      </c>
      <c r="BB69" s="30">
        <f t="shared" si="154"/>
        <v>0</v>
      </c>
      <c r="BC69" s="30">
        <f t="shared" si="154"/>
        <v>0</v>
      </c>
      <c r="BD69" s="30">
        <f t="shared" si="154"/>
        <v>0</v>
      </c>
      <c r="BE69" s="30">
        <f t="shared" si="154"/>
        <v>0</v>
      </c>
      <c r="BF69" s="30">
        <f t="shared" si="154"/>
        <v>0</v>
      </c>
      <c r="BG69" s="30">
        <f t="shared" si="154"/>
        <v>0</v>
      </c>
      <c r="BH69" s="30">
        <f t="shared" si="154"/>
        <v>0</v>
      </c>
      <c r="BI69" s="30">
        <f t="shared" si="154"/>
        <v>0</v>
      </c>
      <c r="BJ69" s="30">
        <f t="shared" si="154"/>
        <v>0</v>
      </c>
      <c r="BK69" s="30">
        <f t="shared" si="154"/>
        <v>0</v>
      </c>
      <c r="BL69" s="30">
        <f t="shared" si="154"/>
        <v>0</v>
      </c>
      <c r="BM69" s="30">
        <f t="shared" si="154"/>
        <v>0</v>
      </c>
      <c r="BN69" s="30">
        <f t="shared" si="154"/>
        <v>0</v>
      </c>
      <c r="BO69" s="30">
        <f t="shared" si="154"/>
        <v>0</v>
      </c>
      <c r="BP69" s="30">
        <f t="shared" ref="BP69:CH69" si="155">((BP15*0.5)+BO33-BP51)*BP88*BP$93*BP$2</f>
        <v>0</v>
      </c>
      <c r="BQ69" s="30">
        <f t="shared" si="155"/>
        <v>0</v>
      </c>
      <c r="BR69" s="30">
        <f t="shared" si="155"/>
        <v>0</v>
      </c>
      <c r="BS69" s="30">
        <f t="shared" si="155"/>
        <v>0</v>
      </c>
      <c r="BT69" s="30">
        <f t="shared" si="155"/>
        <v>0</v>
      </c>
      <c r="BU69" s="30">
        <f t="shared" si="155"/>
        <v>0</v>
      </c>
      <c r="BV69" s="30">
        <f t="shared" si="155"/>
        <v>0</v>
      </c>
      <c r="BW69" s="30">
        <f t="shared" si="155"/>
        <v>0</v>
      </c>
      <c r="BX69" s="30">
        <f t="shared" si="155"/>
        <v>0</v>
      </c>
      <c r="BY69" s="30">
        <f t="shared" si="155"/>
        <v>0</v>
      </c>
      <c r="BZ69" s="30">
        <f t="shared" si="155"/>
        <v>0</v>
      </c>
      <c r="CA69" s="30">
        <f t="shared" si="155"/>
        <v>0</v>
      </c>
      <c r="CB69" s="30">
        <f t="shared" si="155"/>
        <v>0</v>
      </c>
      <c r="CC69" s="30">
        <f t="shared" si="155"/>
        <v>0</v>
      </c>
      <c r="CD69" s="30">
        <f t="shared" si="155"/>
        <v>0</v>
      </c>
      <c r="CE69" s="30">
        <f t="shared" si="155"/>
        <v>0</v>
      </c>
      <c r="CF69" s="30">
        <f t="shared" si="155"/>
        <v>0</v>
      </c>
      <c r="CG69" s="30">
        <f t="shared" si="155"/>
        <v>0</v>
      </c>
      <c r="CH69" s="33">
        <f t="shared" si="155"/>
        <v>0</v>
      </c>
    </row>
    <row r="70" spans="1:88" ht="15.6" x14ac:dyDescent="0.3">
      <c r="A70" s="571"/>
      <c r="B70" s="14" t="str">
        <f t="shared" si="131"/>
        <v>Refrigeration</v>
      </c>
      <c r="C70" s="30">
        <f t="shared" si="135"/>
        <v>0</v>
      </c>
      <c r="D70" s="30">
        <f t="shared" ref="D70:BO70" si="156">((D16*0.5)+C34-D52)*D89*D$93*D$2</f>
        <v>0</v>
      </c>
      <c r="E70" s="30">
        <f t="shared" si="156"/>
        <v>4.7404877571314996</v>
      </c>
      <c r="F70" s="30">
        <f t="shared" si="156"/>
        <v>10.23584486329845</v>
      </c>
      <c r="G70" s="30">
        <f t="shared" si="156"/>
        <v>14.582966307399598</v>
      </c>
      <c r="H70" s="30">
        <f t="shared" si="156"/>
        <v>47.161513253307326</v>
      </c>
      <c r="I70" s="30">
        <f t="shared" si="156"/>
        <v>75.427515931020608</v>
      </c>
      <c r="J70" s="30">
        <f t="shared" si="156"/>
        <v>75.231739193694366</v>
      </c>
      <c r="K70" s="30">
        <f t="shared" si="156"/>
        <v>281.25641003958964</v>
      </c>
      <c r="L70" s="30">
        <f t="shared" si="156"/>
        <v>800.14246995993335</v>
      </c>
      <c r="M70" s="30">
        <f t="shared" si="156"/>
        <v>1522.2773444506536</v>
      </c>
      <c r="N70" s="30">
        <f t="shared" si="156"/>
        <v>1813.4672118098249</v>
      </c>
      <c r="O70" s="30">
        <f t="shared" si="156"/>
        <v>1805.7836922132353</v>
      </c>
      <c r="P70" s="30">
        <f t="shared" si="156"/>
        <v>1602.2860415450409</v>
      </c>
      <c r="Q70" s="30">
        <f t="shared" si="156"/>
        <v>1833.6926540198021</v>
      </c>
      <c r="R70" s="30">
        <f t="shared" si="156"/>
        <v>2012.449639202722</v>
      </c>
      <c r="S70" s="30">
        <f t="shared" si="156"/>
        <v>2219.2340243329677</v>
      </c>
      <c r="T70" s="30">
        <f t="shared" si="156"/>
        <v>3172.4587989647425</v>
      </c>
      <c r="U70" s="30">
        <f t="shared" si="156"/>
        <v>3291.4612869216371</v>
      </c>
      <c r="V70" s="30">
        <f t="shared" si="156"/>
        <v>3282.9180975585086</v>
      </c>
      <c r="W70" s="30">
        <f t="shared" si="156"/>
        <v>3135.7268482228287</v>
      </c>
      <c r="X70" s="30">
        <f t="shared" si="156"/>
        <v>2004.4730166111833</v>
      </c>
      <c r="Y70" s="30">
        <f t="shared" si="156"/>
        <v>1994.918117920123</v>
      </c>
      <c r="Z70" s="30">
        <f t="shared" si="156"/>
        <v>1924.8480697502221</v>
      </c>
      <c r="AA70" s="30">
        <f t="shared" si="156"/>
        <v>1805.7836922132353</v>
      </c>
      <c r="AB70" s="30">
        <f t="shared" si="156"/>
        <v>1602.2860415450409</v>
      </c>
      <c r="AC70" s="30">
        <f t="shared" si="156"/>
        <v>1833.6926540198021</v>
      </c>
      <c r="AD70" s="30">
        <f t="shared" si="156"/>
        <v>2012.449639202722</v>
      </c>
      <c r="AE70" s="30">
        <f t="shared" si="156"/>
        <v>2219.2340243329677</v>
      </c>
      <c r="AF70" s="30">
        <f t="shared" si="156"/>
        <v>3172.4587989647425</v>
      </c>
      <c r="AG70" s="30">
        <f t="shared" si="156"/>
        <v>3291.4612869216371</v>
      </c>
      <c r="AH70" s="30">
        <f t="shared" si="156"/>
        <v>3282.9180975585086</v>
      </c>
      <c r="AI70" s="30">
        <f t="shared" si="156"/>
        <v>3135.7268482228287</v>
      </c>
      <c r="AJ70" s="30">
        <f t="shared" si="156"/>
        <v>2004.4730166111833</v>
      </c>
      <c r="AK70" s="30">
        <f t="shared" si="156"/>
        <v>1994.918117920123</v>
      </c>
      <c r="AL70" s="30">
        <f t="shared" si="156"/>
        <v>1924.8480697502221</v>
      </c>
      <c r="AM70" s="30">
        <f t="shared" si="156"/>
        <v>1805.7836922132353</v>
      </c>
      <c r="AN70" s="30">
        <f t="shared" si="156"/>
        <v>1602.2860415450409</v>
      </c>
      <c r="AO70" s="30">
        <f t="shared" si="156"/>
        <v>1833.6926540198021</v>
      </c>
      <c r="AP70" s="30">
        <f t="shared" si="156"/>
        <v>2012.449639202722</v>
      </c>
      <c r="AQ70" s="30">
        <f t="shared" si="156"/>
        <v>2219.2340243329677</v>
      </c>
      <c r="AR70" s="30">
        <f t="shared" si="156"/>
        <v>3172.4587989647425</v>
      </c>
      <c r="AS70" s="30">
        <f t="shared" si="156"/>
        <v>3291.4612869216371</v>
      </c>
      <c r="AT70" s="30">
        <f t="shared" si="156"/>
        <v>3282.9180975585086</v>
      </c>
      <c r="AU70" s="30">
        <f t="shared" si="156"/>
        <v>3135.7268482228287</v>
      </c>
      <c r="AV70" s="30">
        <f t="shared" si="156"/>
        <v>2004.4730166111833</v>
      </c>
      <c r="AW70" s="30">
        <f t="shared" si="156"/>
        <v>1994.918117920123</v>
      </c>
      <c r="AX70" s="30">
        <f t="shared" si="156"/>
        <v>1924.8480697502221</v>
      </c>
      <c r="AY70" s="30">
        <f t="shared" si="156"/>
        <v>1805.7836922132353</v>
      </c>
      <c r="AZ70" s="30">
        <f t="shared" si="156"/>
        <v>1602.2860415450409</v>
      </c>
      <c r="BA70" s="30">
        <f t="shared" si="156"/>
        <v>1833.6926540198021</v>
      </c>
      <c r="BB70" s="30">
        <f t="shared" si="156"/>
        <v>2012.449639202722</v>
      </c>
      <c r="BC70" s="30">
        <f t="shared" si="156"/>
        <v>2219.2340243329677</v>
      </c>
      <c r="BD70" s="30">
        <f t="shared" si="156"/>
        <v>3172.4587989647425</v>
      </c>
      <c r="BE70" s="30">
        <f t="shared" si="156"/>
        <v>3291.4612869216371</v>
      </c>
      <c r="BF70" s="30">
        <f t="shared" si="156"/>
        <v>3282.9180975585086</v>
      </c>
      <c r="BG70" s="30">
        <f t="shared" si="156"/>
        <v>3135.7268482228287</v>
      </c>
      <c r="BH70" s="30">
        <f t="shared" si="156"/>
        <v>2004.4730166111833</v>
      </c>
      <c r="BI70" s="30">
        <f t="shared" si="156"/>
        <v>1994.918117920123</v>
      </c>
      <c r="BJ70" s="30">
        <f t="shared" si="156"/>
        <v>1924.8480697502221</v>
      </c>
      <c r="BK70" s="30">
        <f t="shared" si="156"/>
        <v>1805.7836922132353</v>
      </c>
      <c r="BL70" s="30">
        <f t="shared" si="156"/>
        <v>1602.2860415450409</v>
      </c>
      <c r="BM70" s="30">
        <f t="shared" si="156"/>
        <v>1833.6926540198021</v>
      </c>
      <c r="BN70" s="30">
        <f t="shared" si="156"/>
        <v>2012.449639202722</v>
      </c>
      <c r="BO70" s="30">
        <f t="shared" si="156"/>
        <v>2219.2340243329677</v>
      </c>
      <c r="BP70" s="30">
        <f t="shared" ref="BP70:CH70" si="157">((BP16*0.5)+BO34-BP52)*BP89*BP$93*BP$2</f>
        <v>3172.4587989647425</v>
      </c>
      <c r="BQ70" s="30">
        <f t="shared" si="157"/>
        <v>3291.4612869216371</v>
      </c>
      <c r="BR70" s="30">
        <f t="shared" si="157"/>
        <v>3282.9180975585086</v>
      </c>
      <c r="BS70" s="30">
        <f t="shared" si="157"/>
        <v>3135.7268482228287</v>
      </c>
      <c r="BT70" s="30">
        <f t="shared" si="157"/>
        <v>2004.4730166111833</v>
      </c>
      <c r="BU70" s="30">
        <f t="shared" si="157"/>
        <v>1994.918117920123</v>
      </c>
      <c r="BV70" s="30">
        <f t="shared" si="157"/>
        <v>1924.8480697502221</v>
      </c>
      <c r="BW70" s="30">
        <f t="shared" si="157"/>
        <v>1805.7836922132353</v>
      </c>
      <c r="BX70" s="30">
        <f t="shared" si="157"/>
        <v>1602.2860415450409</v>
      </c>
      <c r="BY70" s="30">
        <f t="shared" si="157"/>
        <v>1833.6926540198021</v>
      </c>
      <c r="BZ70" s="30">
        <f t="shared" si="157"/>
        <v>2012.449639202722</v>
      </c>
      <c r="CA70" s="30">
        <f t="shared" si="157"/>
        <v>2219.2340243329677</v>
      </c>
      <c r="CB70" s="30">
        <f t="shared" si="157"/>
        <v>3172.4587989647425</v>
      </c>
      <c r="CC70" s="30">
        <f t="shared" si="157"/>
        <v>3291.4612869216371</v>
      </c>
      <c r="CD70" s="30">
        <f t="shared" si="157"/>
        <v>3282.9180975585086</v>
      </c>
      <c r="CE70" s="30">
        <f t="shared" si="157"/>
        <v>3135.7268482228287</v>
      </c>
      <c r="CF70" s="30">
        <f t="shared" si="157"/>
        <v>2004.4730166111833</v>
      </c>
      <c r="CG70" s="30">
        <f t="shared" si="157"/>
        <v>1994.918117920123</v>
      </c>
      <c r="CH70" s="33">
        <f t="shared" si="157"/>
        <v>1924.8480697502221</v>
      </c>
    </row>
    <row r="71" spans="1:88" ht="15.6" x14ac:dyDescent="0.3">
      <c r="A71" s="571"/>
      <c r="B71" s="14" t="str">
        <f t="shared" si="131"/>
        <v>Water Heating</v>
      </c>
      <c r="C71" s="30">
        <f t="shared" si="135"/>
        <v>0</v>
      </c>
      <c r="D71" s="30">
        <f t="shared" ref="D71:BO71" si="158">((D17*0.5)+C35-D53)*D90*D$93*D$2</f>
        <v>0</v>
      </c>
      <c r="E71" s="30">
        <f t="shared" si="158"/>
        <v>0</v>
      </c>
      <c r="F71" s="30">
        <f t="shared" si="158"/>
        <v>0</v>
      </c>
      <c r="G71" s="30">
        <f t="shared" si="158"/>
        <v>0</v>
      </c>
      <c r="H71" s="30">
        <f t="shared" si="158"/>
        <v>0</v>
      </c>
      <c r="I71" s="30">
        <f t="shared" si="158"/>
        <v>68.355082664846989</v>
      </c>
      <c r="J71" s="30">
        <f t="shared" si="158"/>
        <v>138.41060406033958</v>
      </c>
      <c r="K71" s="30">
        <f t="shared" si="158"/>
        <v>138.17706741063719</v>
      </c>
      <c r="L71" s="30">
        <f t="shared" si="158"/>
        <v>95.157501049274387</v>
      </c>
      <c r="M71" s="30">
        <f t="shared" si="158"/>
        <v>102.9504048363945</v>
      </c>
      <c r="N71" s="30">
        <f t="shared" si="158"/>
        <v>105.75427916988002</v>
      </c>
      <c r="O71" s="30">
        <f t="shared" si="158"/>
        <v>113.51439473289298</v>
      </c>
      <c r="P71" s="30">
        <f t="shared" si="158"/>
        <v>92.894265353518193</v>
      </c>
      <c r="Q71" s="30">
        <f t="shared" si="158"/>
        <v>90.915121787291994</v>
      </c>
      <c r="R71" s="30">
        <f t="shared" si="158"/>
        <v>88.137312373043997</v>
      </c>
      <c r="S71" s="30">
        <f t="shared" si="158"/>
        <v>100.9079878725765</v>
      </c>
      <c r="T71" s="30">
        <f t="shared" si="158"/>
        <v>132.67983361725177</v>
      </c>
      <c r="U71" s="30">
        <f t="shared" si="158"/>
        <v>136.71016532969398</v>
      </c>
      <c r="V71" s="30">
        <f t="shared" si="158"/>
        <v>138.41060406033958</v>
      </c>
      <c r="W71" s="30">
        <f t="shared" si="158"/>
        <v>138.17706741063719</v>
      </c>
      <c r="X71" s="30">
        <f t="shared" si="158"/>
        <v>95.157501049274387</v>
      </c>
      <c r="Y71" s="30">
        <f t="shared" si="158"/>
        <v>102.9504048363945</v>
      </c>
      <c r="Z71" s="30">
        <f t="shared" si="158"/>
        <v>105.75427916988002</v>
      </c>
      <c r="AA71" s="30">
        <f t="shared" si="158"/>
        <v>113.51439473289298</v>
      </c>
      <c r="AB71" s="30">
        <f t="shared" si="158"/>
        <v>92.894265353518193</v>
      </c>
      <c r="AC71" s="30">
        <f t="shared" si="158"/>
        <v>90.915121787291994</v>
      </c>
      <c r="AD71" s="30">
        <f t="shared" si="158"/>
        <v>88.137312373043997</v>
      </c>
      <c r="AE71" s="30">
        <f t="shared" si="158"/>
        <v>100.9079878725765</v>
      </c>
      <c r="AF71" s="30">
        <f t="shared" si="158"/>
        <v>132.67983361725177</v>
      </c>
      <c r="AG71" s="30">
        <f t="shared" si="158"/>
        <v>136.71016532969398</v>
      </c>
      <c r="AH71" s="30">
        <f t="shared" si="158"/>
        <v>138.41060406033958</v>
      </c>
      <c r="AI71" s="30">
        <f t="shared" si="158"/>
        <v>138.17706741063719</v>
      </c>
      <c r="AJ71" s="30">
        <f t="shared" si="158"/>
        <v>95.157501049274387</v>
      </c>
      <c r="AK71" s="30">
        <f t="shared" si="158"/>
        <v>102.9504048363945</v>
      </c>
      <c r="AL71" s="30">
        <f t="shared" si="158"/>
        <v>105.75427916988002</v>
      </c>
      <c r="AM71" s="30">
        <f t="shared" si="158"/>
        <v>113.51439473289298</v>
      </c>
      <c r="AN71" s="30">
        <f t="shared" si="158"/>
        <v>92.894265353518193</v>
      </c>
      <c r="AO71" s="30">
        <f t="shared" si="158"/>
        <v>90.915121787291994</v>
      </c>
      <c r="AP71" s="30">
        <f t="shared" si="158"/>
        <v>88.137312373043997</v>
      </c>
      <c r="AQ71" s="30">
        <f t="shared" si="158"/>
        <v>100.9079878725765</v>
      </c>
      <c r="AR71" s="30">
        <f t="shared" si="158"/>
        <v>132.67983361725177</v>
      </c>
      <c r="AS71" s="30">
        <f t="shared" si="158"/>
        <v>136.71016532969398</v>
      </c>
      <c r="AT71" s="30">
        <f t="shared" si="158"/>
        <v>138.41060406033958</v>
      </c>
      <c r="AU71" s="30">
        <f t="shared" si="158"/>
        <v>138.17706741063719</v>
      </c>
      <c r="AV71" s="30">
        <f t="shared" si="158"/>
        <v>95.157501049274387</v>
      </c>
      <c r="AW71" s="30">
        <f t="shared" si="158"/>
        <v>102.9504048363945</v>
      </c>
      <c r="AX71" s="30">
        <f t="shared" si="158"/>
        <v>105.75427916988002</v>
      </c>
      <c r="AY71" s="30">
        <f t="shared" si="158"/>
        <v>113.51439473289298</v>
      </c>
      <c r="AZ71" s="30">
        <f t="shared" si="158"/>
        <v>92.894265353518193</v>
      </c>
      <c r="BA71" s="30">
        <f t="shared" si="158"/>
        <v>90.915121787291994</v>
      </c>
      <c r="BB71" s="30">
        <f t="shared" si="158"/>
        <v>88.137312373043997</v>
      </c>
      <c r="BC71" s="30">
        <f t="shared" si="158"/>
        <v>100.9079878725765</v>
      </c>
      <c r="BD71" s="30">
        <f t="shared" si="158"/>
        <v>132.67983361725177</v>
      </c>
      <c r="BE71" s="30">
        <f t="shared" si="158"/>
        <v>136.71016532969398</v>
      </c>
      <c r="BF71" s="30">
        <f t="shared" si="158"/>
        <v>138.41060406033958</v>
      </c>
      <c r="BG71" s="30">
        <f t="shared" si="158"/>
        <v>138.17706741063719</v>
      </c>
      <c r="BH71" s="30">
        <f t="shared" si="158"/>
        <v>95.157501049274387</v>
      </c>
      <c r="BI71" s="30">
        <f t="shared" si="158"/>
        <v>102.9504048363945</v>
      </c>
      <c r="BJ71" s="30">
        <f t="shared" si="158"/>
        <v>105.75427916988002</v>
      </c>
      <c r="BK71" s="30">
        <f t="shared" si="158"/>
        <v>113.51439473289298</v>
      </c>
      <c r="BL71" s="30">
        <f t="shared" si="158"/>
        <v>92.894265353518193</v>
      </c>
      <c r="BM71" s="30">
        <f t="shared" si="158"/>
        <v>90.915121787291994</v>
      </c>
      <c r="BN71" s="30">
        <f t="shared" si="158"/>
        <v>88.137312373043997</v>
      </c>
      <c r="BO71" s="30">
        <f t="shared" si="158"/>
        <v>100.9079878725765</v>
      </c>
      <c r="BP71" s="30">
        <f t="shared" ref="BP71:CH71" si="159">((BP17*0.5)+BO35-BP53)*BP90*BP$93*BP$2</f>
        <v>132.67983361725177</v>
      </c>
      <c r="BQ71" s="30">
        <f t="shared" si="159"/>
        <v>136.71016532969398</v>
      </c>
      <c r="BR71" s="30">
        <f t="shared" si="159"/>
        <v>138.41060406033958</v>
      </c>
      <c r="BS71" s="30">
        <f t="shared" si="159"/>
        <v>138.17706741063719</v>
      </c>
      <c r="BT71" s="30">
        <f t="shared" si="159"/>
        <v>95.157501049274387</v>
      </c>
      <c r="BU71" s="30">
        <f t="shared" si="159"/>
        <v>102.9504048363945</v>
      </c>
      <c r="BV71" s="30">
        <f t="shared" si="159"/>
        <v>105.75427916988002</v>
      </c>
      <c r="BW71" s="30">
        <f t="shared" si="159"/>
        <v>113.51439473289298</v>
      </c>
      <c r="BX71" s="30">
        <f t="shared" si="159"/>
        <v>92.894265353518193</v>
      </c>
      <c r="BY71" s="30">
        <f t="shared" si="159"/>
        <v>90.915121787291994</v>
      </c>
      <c r="BZ71" s="30">
        <f t="shared" si="159"/>
        <v>88.137312373043997</v>
      </c>
      <c r="CA71" s="30">
        <f t="shared" si="159"/>
        <v>100.9079878725765</v>
      </c>
      <c r="CB71" s="30">
        <f t="shared" si="159"/>
        <v>132.67983361725177</v>
      </c>
      <c r="CC71" s="30">
        <f t="shared" si="159"/>
        <v>136.71016532969398</v>
      </c>
      <c r="CD71" s="30">
        <f t="shared" si="159"/>
        <v>138.41060406033958</v>
      </c>
      <c r="CE71" s="30">
        <f t="shared" si="159"/>
        <v>138.17706741063719</v>
      </c>
      <c r="CF71" s="30">
        <f t="shared" si="159"/>
        <v>95.157501049274387</v>
      </c>
      <c r="CG71" s="30">
        <f t="shared" si="159"/>
        <v>102.9504048363945</v>
      </c>
      <c r="CH71" s="33">
        <f t="shared" si="159"/>
        <v>105.75427916988002</v>
      </c>
    </row>
    <row r="72" spans="1:88" ht="15.75" customHeight="1" x14ac:dyDescent="0.3">
      <c r="A72" s="571"/>
      <c r="B72" s="14" t="str">
        <f t="shared" ref="B72" si="160">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71"/>
      <c r="B73" s="281" t="s">
        <v>26</v>
      </c>
      <c r="C73" s="30">
        <f>SUM(C59:C72)</f>
        <v>0</v>
      </c>
      <c r="D73" s="30">
        <f>SUM(D59:D72)</f>
        <v>831.88317816802851</v>
      </c>
      <c r="E73" s="30">
        <f t="shared" ref="E73:BP73" si="161">SUM(E59:E72)</f>
        <v>4529.8422500238003</v>
      </c>
      <c r="F73" s="30">
        <f t="shared" si="161"/>
        <v>9662.5122755651755</v>
      </c>
      <c r="G73" s="30">
        <f t="shared" si="161"/>
        <v>17784.508320632023</v>
      </c>
      <c r="H73" s="30">
        <f t="shared" si="161"/>
        <v>30356.181176761991</v>
      </c>
      <c r="I73" s="30">
        <f t="shared" si="161"/>
        <v>50189.141634031192</v>
      </c>
      <c r="J73" s="30">
        <f t="shared" si="161"/>
        <v>44746.934733389906</v>
      </c>
      <c r="K73" s="30">
        <f t="shared" si="161"/>
        <v>52709.938669607021</v>
      </c>
      <c r="L73" s="30">
        <f t="shared" si="161"/>
        <v>44976.598868449015</v>
      </c>
      <c r="M73" s="30">
        <f t="shared" si="161"/>
        <v>47270.984544581625</v>
      </c>
      <c r="N73" s="30">
        <f t="shared" si="161"/>
        <v>68699.260105893263</v>
      </c>
      <c r="O73" s="30">
        <f t="shared" si="161"/>
        <v>84894.456937930358</v>
      </c>
      <c r="P73" s="30">
        <f t="shared" si="161"/>
        <v>64335.148546424745</v>
      </c>
      <c r="Q73" s="30">
        <f t="shared" si="161"/>
        <v>72417.018924771633</v>
      </c>
      <c r="R73" s="30">
        <f t="shared" si="161"/>
        <v>80117.156148287017</v>
      </c>
      <c r="S73" s="30">
        <f t="shared" si="161"/>
        <v>106649.6349342427</v>
      </c>
      <c r="T73" s="30">
        <f t="shared" si="161"/>
        <v>156890.21922665107</v>
      </c>
      <c r="U73" s="30">
        <f t="shared" si="161"/>
        <v>202591.30147309575</v>
      </c>
      <c r="V73" s="30">
        <f t="shared" si="161"/>
        <v>170849.11830681184</v>
      </c>
      <c r="W73" s="30">
        <f t="shared" si="161"/>
        <v>143938.1717754101</v>
      </c>
      <c r="X73" s="30">
        <f t="shared" si="161"/>
        <v>91950.951732043453</v>
      </c>
      <c r="Y73" s="30">
        <f t="shared" si="161"/>
        <v>78707.901888297172</v>
      </c>
      <c r="Z73" s="30">
        <f t="shared" si="161"/>
        <v>82239.882508981696</v>
      </c>
      <c r="AA73" s="30">
        <f t="shared" si="161"/>
        <v>84894.456937930358</v>
      </c>
      <c r="AB73" s="30">
        <f t="shared" si="161"/>
        <v>64335.148546424745</v>
      </c>
      <c r="AC73" s="30">
        <f t="shared" si="161"/>
        <v>72417.018924771633</v>
      </c>
      <c r="AD73" s="30">
        <f t="shared" si="161"/>
        <v>80117.156148287017</v>
      </c>
      <c r="AE73" s="30">
        <f t="shared" si="161"/>
        <v>106649.6349342427</v>
      </c>
      <c r="AF73" s="30">
        <f t="shared" si="161"/>
        <v>156890.21922665107</v>
      </c>
      <c r="AG73" s="30">
        <f t="shared" si="161"/>
        <v>202591.30147309575</v>
      </c>
      <c r="AH73" s="30">
        <f t="shared" si="161"/>
        <v>170849.11830681184</v>
      </c>
      <c r="AI73" s="30">
        <f t="shared" si="161"/>
        <v>143938.1717754101</v>
      </c>
      <c r="AJ73" s="30">
        <f t="shared" si="161"/>
        <v>91950.951732043453</v>
      </c>
      <c r="AK73" s="30">
        <f t="shared" si="161"/>
        <v>78707.901888297172</v>
      </c>
      <c r="AL73" s="30">
        <f t="shared" si="161"/>
        <v>82239.882508981696</v>
      </c>
      <c r="AM73" s="30">
        <f t="shared" si="161"/>
        <v>84894.456937930358</v>
      </c>
      <c r="AN73" s="30">
        <f t="shared" si="161"/>
        <v>64335.148546424745</v>
      </c>
      <c r="AO73" s="30">
        <f t="shared" si="161"/>
        <v>72417.018924771633</v>
      </c>
      <c r="AP73" s="30">
        <f t="shared" si="161"/>
        <v>80117.156148287017</v>
      </c>
      <c r="AQ73" s="30">
        <f t="shared" si="161"/>
        <v>106649.6349342427</v>
      </c>
      <c r="AR73" s="30">
        <f t="shared" si="161"/>
        <v>156890.21922665107</v>
      </c>
      <c r="AS73" s="30">
        <f t="shared" si="161"/>
        <v>202591.30147309575</v>
      </c>
      <c r="AT73" s="30">
        <f t="shared" si="161"/>
        <v>170849.11830681184</v>
      </c>
      <c r="AU73" s="30">
        <f t="shared" si="161"/>
        <v>143938.1717754101</v>
      </c>
      <c r="AV73" s="30">
        <f t="shared" si="161"/>
        <v>91950.951732043453</v>
      </c>
      <c r="AW73" s="30">
        <f t="shared" si="161"/>
        <v>78707.901888297172</v>
      </c>
      <c r="AX73" s="30">
        <f t="shared" si="161"/>
        <v>82239.882508981696</v>
      </c>
      <c r="AY73" s="30">
        <f t="shared" si="161"/>
        <v>84894.456937930358</v>
      </c>
      <c r="AZ73" s="30">
        <f t="shared" si="161"/>
        <v>64335.148546424745</v>
      </c>
      <c r="BA73" s="30">
        <f t="shared" si="161"/>
        <v>72417.018924771633</v>
      </c>
      <c r="BB73" s="30">
        <f t="shared" si="161"/>
        <v>80117.156148287017</v>
      </c>
      <c r="BC73" s="30">
        <f t="shared" si="161"/>
        <v>106649.6349342427</v>
      </c>
      <c r="BD73" s="30">
        <f t="shared" si="161"/>
        <v>156890.21922665107</v>
      </c>
      <c r="BE73" s="30">
        <f t="shared" si="161"/>
        <v>202591.30147309575</v>
      </c>
      <c r="BF73" s="30">
        <f t="shared" si="161"/>
        <v>170849.11830681184</v>
      </c>
      <c r="BG73" s="30">
        <f t="shared" si="161"/>
        <v>143938.1717754101</v>
      </c>
      <c r="BH73" s="30">
        <f t="shared" si="161"/>
        <v>91950.951732043453</v>
      </c>
      <c r="BI73" s="30">
        <f t="shared" si="161"/>
        <v>78707.901888297172</v>
      </c>
      <c r="BJ73" s="30">
        <f t="shared" si="161"/>
        <v>82239.882508981696</v>
      </c>
      <c r="BK73" s="30">
        <f t="shared" si="161"/>
        <v>84894.456937930358</v>
      </c>
      <c r="BL73" s="30">
        <f t="shared" si="161"/>
        <v>64335.148546424745</v>
      </c>
      <c r="BM73" s="30">
        <f t="shared" si="161"/>
        <v>72417.018924771633</v>
      </c>
      <c r="BN73" s="30">
        <f t="shared" si="161"/>
        <v>80117.156148287017</v>
      </c>
      <c r="BO73" s="30">
        <f t="shared" si="161"/>
        <v>106649.6349342427</v>
      </c>
      <c r="BP73" s="30">
        <f t="shared" si="161"/>
        <v>156890.21922665107</v>
      </c>
      <c r="BQ73" s="30">
        <f t="shared" ref="BQ73:CH73" si="162">SUM(BQ59:BQ72)</f>
        <v>202591.30147309575</v>
      </c>
      <c r="BR73" s="30">
        <f t="shared" si="162"/>
        <v>170849.11830681184</v>
      </c>
      <c r="BS73" s="30">
        <f t="shared" si="162"/>
        <v>143938.1717754101</v>
      </c>
      <c r="BT73" s="30">
        <f t="shared" si="162"/>
        <v>91950.951732043453</v>
      </c>
      <c r="BU73" s="30">
        <f t="shared" si="162"/>
        <v>78707.901888297172</v>
      </c>
      <c r="BV73" s="30">
        <f t="shared" si="162"/>
        <v>82239.882508981696</v>
      </c>
      <c r="BW73" s="30">
        <f t="shared" si="162"/>
        <v>84894.456937930358</v>
      </c>
      <c r="BX73" s="30">
        <f t="shared" si="162"/>
        <v>64335.148546424745</v>
      </c>
      <c r="BY73" s="30">
        <f t="shared" si="162"/>
        <v>72417.018924771633</v>
      </c>
      <c r="BZ73" s="30">
        <f t="shared" si="162"/>
        <v>80117.156148287017</v>
      </c>
      <c r="CA73" s="30">
        <f t="shared" si="162"/>
        <v>106649.6349342427</v>
      </c>
      <c r="CB73" s="30">
        <f t="shared" si="162"/>
        <v>156890.21922665107</v>
      </c>
      <c r="CC73" s="30">
        <f t="shared" si="162"/>
        <v>202591.30147309575</v>
      </c>
      <c r="CD73" s="30">
        <f t="shared" si="162"/>
        <v>170849.11830681184</v>
      </c>
      <c r="CE73" s="30">
        <f t="shared" si="162"/>
        <v>143938.1717754101</v>
      </c>
      <c r="CF73" s="30">
        <f t="shared" si="162"/>
        <v>91950.951732043453</v>
      </c>
      <c r="CG73" s="30">
        <f t="shared" si="162"/>
        <v>78707.901888297172</v>
      </c>
      <c r="CH73" s="33">
        <f t="shared" si="162"/>
        <v>82239.882508981696</v>
      </c>
    </row>
    <row r="74" spans="1:88" ht="16.5" customHeight="1" thickBot="1" x14ac:dyDescent="0.35">
      <c r="A74" s="572"/>
      <c r="B74" s="156" t="s">
        <v>27</v>
      </c>
      <c r="C74" s="31">
        <f>C73</f>
        <v>0</v>
      </c>
      <c r="D74" s="31">
        <f>C74+D73</f>
        <v>831.88317816802851</v>
      </c>
      <c r="E74" s="31">
        <f t="shared" ref="E74:BP74" si="163">D74+E73</f>
        <v>5361.7254281918285</v>
      </c>
      <c r="F74" s="31">
        <f t="shared" si="163"/>
        <v>15024.237703757004</v>
      </c>
      <c r="G74" s="31">
        <f t="shared" si="163"/>
        <v>32808.746024389024</v>
      </c>
      <c r="H74" s="31">
        <f t="shared" si="163"/>
        <v>63164.927201151018</v>
      </c>
      <c r="I74" s="31">
        <f t="shared" si="163"/>
        <v>113354.0688351822</v>
      </c>
      <c r="J74" s="31">
        <f t="shared" si="163"/>
        <v>158101.00356857211</v>
      </c>
      <c r="K74" s="31">
        <f t="shared" si="163"/>
        <v>210810.94223817912</v>
      </c>
      <c r="L74" s="31">
        <f t="shared" si="163"/>
        <v>255787.54110662814</v>
      </c>
      <c r="M74" s="31">
        <f t="shared" si="163"/>
        <v>303058.52565120975</v>
      </c>
      <c r="N74" s="31">
        <f t="shared" si="163"/>
        <v>371757.785757103</v>
      </c>
      <c r="O74" s="31">
        <f t="shared" si="163"/>
        <v>456652.24269503338</v>
      </c>
      <c r="P74" s="31">
        <f t="shared" si="163"/>
        <v>520987.39124145813</v>
      </c>
      <c r="Q74" s="31">
        <f t="shared" si="163"/>
        <v>593404.41016622982</v>
      </c>
      <c r="R74" s="31">
        <f t="shared" si="163"/>
        <v>673521.56631451682</v>
      </c>
      <c r="S74" s="31">
        <f t="shared" si="163"/>
        <v>780171.20124875952</v>
      </c>
      <c r="T74" s="31">
        <f t="shared" si="163"/>
        <v>937061.42047541053</v>
      </c>
      <c r="U74" s="31">
        <f t="shared" si="163"/>
        <v>1139652.7219485063</v>
      </c>
      <c r="V74" s="31">
        <f t="shared" si="163"/>
        <v>1310501.8402553182</v>
      </c>
      <c r="W74" s="31">
        <f t="shared" si="163"/>
        <v>1454440.0120307284</v>
      </c>
      <c r="X74" s="31">
        <f t="shared" si="163"/>
        <v>1546390.9637627718</v>
      </c>
      <c r="Y74" s="31">
        <f t="shared" si="163"/>
        <v>1625098.865651069</v>
      </c>
      <c r="Z74" s="31">
        <f t="shared" si="163"/>
        <v>1707338.7481600507</v>
      </c>
      <c r="AA74" s="31">
        <f t="shared" si="163"/>
        <v>1792233.205097981</v>
      </c>
      <c r="AB74" s="31">
        <f t="shared" si="163"/>
        <v>1856568.3536444057</v>
      </c>
      <c r="AC74" s="31">
        <f t="shared" si="163"/>
        <v>1928985.3725691773</v>
      </c>
      <c r="AD74" s="31">
        <f t="shared" si="163"/>
        <v>2009102.5287174643</v>
      </c>
      <c r="AE74" s="31">
        <f t="shared" si="163"/>
        <v>2115752.1636517071</v>
      </c>
      <c r="AF74" s="31">
        <f t="shared" si="163"/>
        <v>2272642.382878358</v>
      </c>
      <c r="AG74" s="31">
        <f t="shared" si="163"/>
        <v>2475233.6843514536</v>
      </c>
      <c r="AH74" s="31">
        <f t="shared" si="163"/>
        <v>2646082.8026582655</v>
      </c>
      <c r="AI74" s="31">
        <f t="shared" si="163"/>
        <v>2790020.9744336754</v>
      </c>
      <c r="AJ74" s="31">
        <f t="shared" si="163"/>
        <v>2881971.9261657191</v>
      </c>
      <c r="AK74" s="31">
        <f t="shared" si="163"/>
        <v>2960679.8280540165</v>
      </c>
      <c r="AL74" s="31">
        <f t="shared" si="163"/>
        <v>3042919.710562998</v>
      </c>
      <c r="AM74" s="31">
        <f t="shared" si="163"/>
        <v>3127814.1675009285</v>
      </c>
      <c r="AN74" s="31">
        <f t="shared" si="163"/>
        <v>3192149.3160473532</v>
      </c>
      <c r="AO74" s="31">
        <f t="shared" si="163"/>
        <v>3264566.334972125</v>
      </c>
      <c r="AP74" s="31">
        <f t="shared" si="163"/>
        <v>3344683.491120412</v>
      </c>
      <c r="AQ74" s="31">
        <f t="shared" si="163"/>
        <v>3451333.1260546548</v>
      </c>
      <c r="AR74" s="31">
        <f t="shared" si="163"/>
        <v>3608223.3452813057</v>
      </c>
      <c r="AS74" s="31">
        <f t="shared" si="163"/>
        <v>3810814.6467544013</v>
      </c>
      <c r="AT74" s="31">
        <f t="shared" si="163"/>
        <v>3981663.7650612132</v>
      </c>
      <c r="AU74" s="31">
        <f t="shared" si="163"/>
        <v>4125601.9368366231</v>
      </c>
      <c r="AV74" s="31">
        <f t="shared" si="163"/>
        <v>4217552.8885686668</v>
      </c>
      <c r="AW74" s="31">
        <f t="shared" si="163"/>
        <v>4296260.7904569637</v>
      </c>
      <c r="AX74" s="31">
        <f t="shared" si="163"/>
        <v>4378500.6729659457</v>
      </c>
      <c r="AY74" s="31">
        <f t="shared" si="163"/>
        <v>4463395.1299038762</v>
      </c>
      <c r="AZ74" s="31">
        <f t="shared" si="163"/>
        <v>4527730.2784503009</v>
      </c>
      <c r="BA74" s="31">
        <f t="shared" si="163"/>
        <v>4600147.2973750727</v>
      </c>
      <c r="BB74" s="31">
        <f t="shared" si="163"/>
        <v>4680264.4535233602</v>
      </c>
      <c r="BC74" s="31">
        <f t="shared" si="163"/>
        <v>4786914.088457603</v>
      </c>
      <c r="BD74" s="31">
        <f t="shared" si="163"/>
        <v>4943804.3076842539</v>
      </c>
      <c r="BE74" s="31">
        <f t="shared" si="163"/>
        <v>5146395.6091573499</v>
      </c>
      <c r="BF74" s="31">
        <f t="shared" si="163"/>
        <v>5317244.7274641618</v>
      </c>
      <c r="BG74" s="31">
        <f t="shared" si="163"/>
        <v>5461182.8992395718</v>
      </c>
      <c r="BH74" s="31">
        <f t="shared" si="163"/>
        <v>5553133.8509716149</v>
      </c>
      <c r="BI74" s="31">
        <f t="shared" si="163"/>
        <v>5631841.7528599119</v>
      </c>
      <c r="BJ74" s="31">
        <f t="shared" si="163"/>
        <v>5714081.6353688939</v>
      </c>
      <c r="BK74" s="31">
        <f t="shared" si="163"/>
        <v>5798976.0923068244</v>
      </c>
      <c r="BL74" s="31">
        <f t="shared" si="163"/>
        <v>5863311.2408532491</v>
      </c>
      <c r="BM74" s="31">
        <f t="shared" si="163"/>
        <v>5935728.2597780209</v>
      </c>
      <c r="BN74" s="31">
        <f t="shared" si="163"/>
        <v>6015845.4159263084</v>
      </c>
      <c r="BO74" s="31">
        <f t="shared" si="163"/>
        <v>6122495.0508605512</v>
      </c>
      <c r="BP74" s="31">
        <f t="shared" si="163"/>
        <v>6279385.2700872021</v>
      </c>
      <c r="BQ74" s="31">
        <f t="shared" ref="BQ74:CH74" si="164">BP74+BQ73</f>
        <v>6481976.5715602981</v>
      </c>
      <c r="BR74" s="31">
        <f t="shared" si="164"/>
        <v>6652825.68986711</v>
      </c>
      <c r="BS74" s="31">
        <f t="shared" si="164"/>
        <v>6796763.8616425199</v>
      </c>
      <c r="BT74" s="31">
        <f t="shared" si="164"/>
        <v>6888714.8133745631</v>
      </c>
      <c r="BU74" s="31">
        <f t="shared" si="164"/>
        <v>6967422.7152628601</v>
      </c>
      <c r="BV74" s="31">
        <f t="shared" si="164"/>
        <v>7049662.597771842</v>
      </c>
      <c r="BW74" s="31">
        <f t="shared" si="164"/>
        <v>7134557.0547097726</v>
      </c>
      <c r="BX74" s="31">
        <f t="shared" si="164"/>
        <v>7198892.2032561973</v>
      </c>
      <c r="BY74" s="31">
        <f t="shared" si="164"/>
        <v>7271309.2221809691</v>
      </c>
      <c r="BZ74" s="31">
        <f t="shared" si="164"/>
        <v>7351426.3783292565</v>
      </c>
      <c r="CA74" s="31">
        <f t="shared" si="164"/>
        <v>7458076.0132634994</v>
      </c>
      <c r="CB74" s="31">
        <f t="shared" si="164"/>
        <v>7614966.2324901503</v>
      </c>
      <c r="CC74" s="31">
        <f t="shared" si="164"/>
        <v>7817557.5339632463</v>
      </c>
      <c r="CD74" s="31">
        <f t="shared" si="164"/>
        <v>7988406.6522700582</v>
      </c>
      <c r="CE74" s="31">
        <f t="shared" si="164"/>
        <v>8132344.8240454681</v>
      </c>
      <c r="CF74" s="31">
        <f t="shared" si="164"/>
        <v>8224295.7757775113</v>
      </c>
      <c r="CG74" s="31">
        <f t="shared" si="164"/>
        <v>8303003.6776658082</v>
      </c>
      <c r="CH74" s="34">
        <f t="shared" si="164"/>
        <v>8385243.5601747902</v>
      </c>
    </row>
    <row r="75" spans="1:88" x14ac:dyDescent="0.3">
      <c r="A75" s="8"/>
      <c r="B75" s="40"/>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c r="AA75" s="241"/>
      <c r="AB75" s="242"/>
      <c r="AC75" s="241"/>
      <c r="AD75" s="242"/>
      <c r="AE75" s="241"/>
      <c r="AF75" s="242"/>
      <c r="AG75" s="241"/>
      <c r="AH75" s="242"/>
      <c r="AI75" s="241"/>
      <c r="AJ75" s="242"/>
      <c r="AK75" s="241"/>
      <c r="AL75" s="242"/>
      <c r="AM75" s="241"/>
      <c r="AN75" s="242"/>
      <c r="AO75" s="241"/>
      <c r="AP75" s="242"/>
      <c r="AQ75" s="241"/>
      <c r="AR75" s="242"/>
      <c r="AS75" s="241"/>
      <c r="AT75" s="242"/>
      <c r="AU75" s="241"/>
      <c r="AV75" s="242"/>
      <c r="AW75" s="241"/>
      <c r="AX75" s="242"/>
      <c r="AY75" s="241"/>
      <c r="AZ75" s="242"/>
      <c r="BA75" s="241"/>
      <c r="BB75" s="242"/>
      <c r="BC75" s="241"/>
      <c r="BD75" s="242"/>
      <c r="BE75" s="241"/>
      <c r="BF75" s="242"/>
      <c r="BG75" s="241"/>
      <c r="BH75" s="242"/>
      <c r="BI75" s="241"/>
      <c r="BJ75" s="242"/>
      <c r="BK75" s="241"/>
      <c r="BL75" s="242"/>
      <c r="BM75" s="241"/>
      <c r="BN75" s="242"/>
      <c r="BO75" s="241"/>
      <c r="BP75" s="242"/>
      <c r="BQ75" s="241"/>
      <c r="BR75" s="242"/>
      <c r="BS75" s="241"/>
      <c r="BT75" s="242"/>
      <c r="BU75" s="241"/>
      <c r="BV75" s="242"/>
      <c r="BW75" s="241"/>
      <c r="BX75" s="242"/>
      <c r="BY75" s="241"/>
      <c r="BZ75" s="242"/>
      <c r="CA75" s="241"/>
      <c r="CB75" s="242"/>
      <c r="CC75" s="241"/>
      <c r="CD75" s="242"/>
      <c r="CE75" s="241"/>
      <c r="CF75" s="242"/>
      <c r="CG75" s="241"/>
      <c r="CH75" s="2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27"/>
    </row>
    <row r="77" spans="1:88" ht="16.2" thickBot="1" x14ac:dyDescent="0.35">
      <c r="A77" s="573" t="s">
        <v>12</v>
      </c>
      <c r="B77" s="280" t="s">
        <v>164</v>
      </c>
      <c r="C77" s="174">
        <f>C$4</f>
        <v>44927</v>
      </c>
      <c r="D77" s="174">
        <f t="shared" ref="D77:BO77" si="165">D$4</f>
        <v>44958</v>
      </c>
      <c r="E77" s="174">
        <f t="shared" si="165"/>
        <v>44986</v>
      </c>
      <c r="F77" s="174">
        <f t="shared" si="165"/>
        <v>45017</v>
      </c>
      <c r="G77" s="174">
        <f t="shared" si="165"/>
        <v>45047</v>
      </c>
      <c r="H77" s="174">
        <f t="shared" si="165"/>
        <v>45078</v>
      </c>
      <c r="I77" s="174">
        <f t="shared" si="165"/>
        <v>45108</v>
      </c>
      <c r="J77" s="174">
        <f t="shared" si="165"/>
        <v>45139</v>
      </c>
      <c r="K77" s="174">
        <f t="shared" si="165"/>
        <v>45170</v>
      </c>
      <c r="L77" s="174">
        <f t="shared" si="165"/>
        <v>45200</v>
      </c>
      <c r="M77" s="174">
        <f t="shared" si="165"/>
        <v>45231</v>
      </c>
      <c r="N77" s="174">
        <f t="shared" si="165"/>
        <v>45261</v>
      </c>
      <c r="O77" s="174">
        <f t="shared" si="165"/>
        <v>45292</v>
      </c>
      <c r="P77" s="174">
        <f t="shared" si="165"/>
        <v>45323</v>
      </c>
      <c r="Q77" s="174">
        <f t="shared" si="165"/>
        <v>45352</v>
      </c>
      <c r="R77" s="174">
        <f t="shared" si="165"/>
        <v>45383</v>
      </c>
      <c r="S77" s="174">
        <f t="shared" si="165"/>
        <v>45413</v>
      </c>
      <c r="T77" s="174">
        <f t="shared" si="165"/>
        <v>45444</v>
      </c>
      <c r="U77" s="174">
        <f t="shared" si="165"/>
        <v>45474</v>
      </c>
      <c r="V77" s="174">
        <f t="shared" si="165"/>
        <v>45505</v>
      </c>
      <c r="W77" s="174">
        <f t="shared" si="165"/>
        <v>45536</v>
      </c>
      <c r="X77" s="174">
        <f t="shared" si="165"/>
        <v>45566</v>
      </c>
      <c r="Y77" s="174">
        <f t="shared" si="165"/>
        <v>45597</v>
      </c>
      <c r="Z77" s="174">
        <f t="shared" si="165"/>
        <v>45627</v>
      </c>
      <c r="AA77" s="174">
        <f t="shared" si="165"/>
        <v>45658</v>
      </c>
      <c r="AB77" s="174">
        <f t="shared" si="165"/>
        <v>45689</v>
      </c>
      <c r="AC77" s="174">
        <f t="shared" si="165"/>
        <v>45717</v>
      </c>
      <c r="AD77" s="174">
        <f t="shared" si="165"/>
        <v>45748</v>
      </c>
      <c r="AE77" s="174">
        <f t="shared" si="165"/>
        <v>45778</v>
      </c>
      <c r="AF77" s="174">
        <f t="shared" si="165"/>
        <v>45809</v>
      </c>
      <c r="AG77" s="174">
        <f t="shared" si="165"/>
        <v>45839</v>
      </c>
      <c r="AH77" s="174">
        <f t="shared" si="165"/>
        <v>45870</v>
      </c>
      <c r="AI77" s="174">
        <f t="shared" si="165"/>
        <v>45901</v>
      </c>
      <c r="AJ77" s="174">
        <f t="shared" si="165"/>
        <v>45931</v>
      </c>
      <c r="AK77" s="174">
        <f t="shared" si="165"/>
        <v>45962</v>
      </c>
      <c r="AL77" s="174">
        <f t="shared" si="165"/>
        <v>45992</v>
      </c>
      <c r="AM77" s="174">
        <f t="shared" si="165"/>
        <v>46023</v>
      </c>
      <c r="AN77" s="174">
        <f t="shared" si="165"/>
        <v>46054</v>
      </c>
      <c r="AO77" s="174">
        <f t="shared" si="165"/>
        <v>46082</v>
      </c>
      <c r="AP77" s="174">
        <f t="shared" si="165"/>
        <v>46113</v>
      </c>
      <c r="AQ77" s="174">
        <f t="shared" si="165"/>
        <v>46143</v>
      </c>
      <c r="AR77" s="174">
        <f t="shared" si="165"/>
        <v>46174</v>
      </c>
      <c r="AS77" s="174">
        <f t="shared" si="165"/>
        <v>46204</v>
      </c>
      <c r="AT77" s="174">
        <f t="shared" si="165"/>
        <v>46235</v>
      </c>
      <c r="AU77" s="174">
        <f t="shared" si="165"/>
        <v>46266</v>
      </c>
      <c r="AV77" s="174">
        <f t="shared" si="165"/>
        <v>46296</v>
      </c>
      <c r="AW77" s="174">
        <f t="shared" si="165"/>
        <v>46327</v>
      </c>
      <c r="AX77" s="174">
        <f t="shared" si="165"/>
        <v>46357</v>
      </c>
      <c r="AY77" s="174">
        <f t="shared" si="165"/>
        <v>46388</v>
      </c>
      <c r="AZ77" s="174">
        <f t="shared" si="165"/>
        <v>46419</v>
      </c>
      <c r="BA77" s="174">
        <f t="shared" si="165"/>
        <v>46447</v>
      </c>
      <c r="BB77" s="174">
        <f t="shared" si="165"/>
        <v>46478</v>
      </c>
      <c r="BC77" s="174">
        <f t="shared" si="165"/>
        <v>46508</v>
      </c>
      <c r="BD77" s="174">
        <f t="shared" si="165"/>
        <v>46539</v>
      </c>
      <c r="BE77" s="174">
        <f t="shared" si="165"/>
        <v>46569</v>
      </c>
      <c r="BF77" s="174">
        <f t="shared" si="165"/>
        <v>46600</v>
      </c>
      <c r="BG77" s="174">
        <f t="shared" si="165"/>
        <v>46631</v>
      </c>
      <c r="BH77" s="174">
        <f t="shared" si="165"/>
        <v>46661</v>
      </c>
      <c r="BI77" s="174">
        <f t="shared" si="165"/>
        <v>46692</v>
      </c>
      <c r="BJ77" s="174">
        <f t="shared" si="165"/>
        <v>46722</v>
      </c>
      <c r="BK77" s="174">
        <f t="shared" si="165"/>
        <v>46753</v>
      </c>
      <c r="BL77" s="174">
        <f t="shared" si="165"/>
        <v>46784</v>
      </c>
      <c r="BM77" s="174">
        <f t="shared" si="165"/>
        <v>46813</v>
      </c>
      <c r="BN77" s="174">
        <f t="shared" si="165"/>
        <v>46844</v>
      </c>
      <c r="BO77" s="174">
        <f t="shared" si="165"/>
        <v>46874</v>
      </c>
      <c r="BP77" s="174">
        <f t="shared" ref="BP77:CH77" si="166">BP$4</f>
        <v>46905</v>
      </c>
      <c r="BQ77" s="174">
        <f t="shared" si="166"/>
        <v>46935</v>
      </c>
      <c r="BR77" s="174">
        <f t="shared" si="166"/>
        <v>46966</v>
      </c>
      <c r="BS77" s="174">
        <f t="shared" si="166"/>
        <v>46997</v>
      </c>
      <c r="BT77" s="174">
        <f t="shared" si="166"/>
        <v>47027</v>
      </c>
      <c r="BU77" s="174">
        <f t="shared" si="166"/>
        <v>47058</v>
      </c>
      <c r="BV77" s="174">
        <f t="shared" si="166"/>
        <v>47088</v>
      </c>
      <c r="BW77" s="174">
        <f t="shared" si="166"/>
        <v>47119</v>
      </c>
      <c r="BX77" s="174">
        <f t="shared" si="166"/>
        <v>47150</v>
      </c>
      <c r="BY77" s="174">
        <f t="shared" si="166"/>
        <v>47178</v>
      </c>
      <c r="BZ77" s="174">
        <f t="shared" si="166"/>
        <v>47209</v>
      </c>
      <c r="CA77" s="174">
        <f t="shared" si="166"/>
        <v>47239</v>
      </c>
      <c r="CB77" s="174">
        <f t="shared" si="166"/>
        <v>47270</v>
      </c>
      <c r="CC77" s="174">
        <f t="shared" si="166"/>
        <v>47300</v>
      </c>
      <c r="CD77" s="174">
        <f t="shared" si="166"/>
        <v>47331</v>
      </c>
      <c r="CE77" s="174">
        <f t="shared" si="166"/>
        <v>47362</v>
      </c>
      <c r="CF77" s="174">
        <f t="shared" si="166"/>
        <v>47392</v>
      </c>
      <c r="CG77" s="174">
        <f t="shared" si="166"/>
        <v>47423</v>
      </c>
      <c r="CH77" s="175">
        <f t="shared" si="166"/>
        <v>47453</v>
      </c>
      <c r="CJ77" s="229" t="s">
        <v>184</v>
      </c>
    </row>
    <row r="78" spans="1:88" ht="15.75" customHeight="1" x14ac:dyDescent="0.3">
      <c r="A78" s="574"/>
      <c r="B78" s="14" t="str">
        <f>B59</f>
        <v>Air Comp</v>
      </c>
      <c r="C78" s="341">
        <v>8.5109000000000004E-2</v>
      </c>
      <c r="D78" s="341">
        <v>7.7715000000000006E-2</v>
      </c>
      <c r="E78" s="341">
        <v>8.6136000000000004E-2</v>
      </c>
      <c r="F78" s="341">
        <v>7.9796000000000006E-2</v>
      </c>
      <c r="G78" s="341">
        <v>8.5334999999999994E-2</v>
      </c>
      <c r="H78" s="341">
        <v>8.1994999999999998E-2</v>
      </c>
      <c r="I78" s="341">
        <v>8.4098999999999993E-2</v>
      </c>
      <c r="J78" s="341">
        <v>8.4198999999999996E-2</v>
      </c>
      <c r="K78" s="341">
        <v>8.2512000000000002E-2</v>
      </c>
      <c r="L78" s="341">
        <v>8.5277000000000006E-2</v>
      </c>
      <c r="M78" s="341">
        <v>8.2588999999999996E-2</v>
      </c>
      <c r="N78" s="341">
        <v>8.5237999999999994E-2</v>
      </c>
      <c r="O78" s="343">
        <f>C78</f>
        <v>8.5109000000000004E-2</v>
      </c>
      <c r="P78" s="343">
        <f t="shared" ref="P78:P90" si="167">D78</f>
        <v>7.7715000000000006E-2</v>
      </c>
      <c r="Q78" s="343">
        <f t="shared" ref="Q78:Q90" si="168">E78</f>
        <v>8.6136000000000004E-2</v>
      </c>
      <c r="R78" s="343">
        <f t="shared" ref="R78:R90" si="169">F78</f>
        <v>7.9796000000000006E-2</v>
      </c>
      <c r="S78" s="343">
        <f t="shared" ref="S78:S90" si="170">G78</f>
        <v>8.5334999999999994E-2</v>
      </c>
      <c r="T78" s="343">
        <f t="shared" ref="T78:T90" si="171">H78</f>
        <v>8.1994999999999998E-2</v>
      </c>
      <c r="U78" s="343">
        <f t="shared" ref="U78:U90" si="172">I78</f>
        <v>8.4098999999999993E-2</v>
      </c>
      <c r="V78" s="343">
        <f t="shared" ref="V78:V90" si="173">J78</f>
        <v>8.4198999999999996E-2</v>
      </c>
      <c r="W78" s="343">
        <f t="shared" ref="W78:W90" si="174">K78</f>
        <v>8.2512000000000002E-2</v>
      </c>
      <c r="X78" s="343">
        <f t="shared" ref="X78:X90" si="175">L78</f>
        <v>8.5277000000000006E-2</v>
      </c>
      <c r="Y78" s="343">
        <f t="shared" ref="Y78:Y90" si="176">M78</f>
        <v>8.2588999999999996E-2</v>
      </c>
      <c r="Z78" s="343">
        <f t="shared" ref="Z78:Z90" si="177">N78</f>
        <v>8.5237999999999994E-2</v>
      </c>
      <c r="AA78" s="343">
        <f t="shared" ref="AA78:AA90" si="178">O78</f>
        <v>8.5109000000000004E-2</v>
      </c>
      <c r="AB78" s="343">
        <f t="shared" ref="AB78:AB90" si="179">P78</f>
        <v>7.7715000000000006E-2</v>
      </c>
      <c r="AC78" s="343">
        <f t="shared" ref="AC78:AC90" si="180">Q78</f>
        <v>8.6136000000000004E-2</v>
      </c>
      <c r="AD78" s="343">
        <f t="shared" ref="AD78:AD90" si="181">R78</f>
        <v>7.9796000000000006E-2</v>
      </c>
      <c r="AE78" s="343">
        <f t="shared" ref="AE78:AE90" si="182">S78</f>
        <v>8.5334999999999994E-2</v>
      </c>
      <c r="AF78" s="343">
        <f t="shared" ref="AF78:AF90" si="183">T78</f>
        <v>8.1994999999999998E-2</v>
      </c>
      <c r="AG78" s="343">
        <f t="shared" ref="AG78:AG90" si="184">U78</f>
        <v>8.4098999999999993E-2</v>
      </c>
      <c r="AH78" s="343">
        <f t="shared" ref="AH78:AH90" si="185">V78</f>
        <v>8.4198999999999996E-2</v>
      </c>
      <c r="AI78" s="343">
        <f t="shared" ref="AI78:AI90" si="186">W78</f>
        <v>8.2512000000000002E-2</v>
      </c>
      <c r="AJ78" s="343">
        <f t="shared" ref="AJ78:AJ90" si="187">X78</f>
        <v>8.5277000000000006E-2</v>
      </c>
      <c r="AK78" s="343">
        <f t="shared" ref="AK78:AK90" si="188">Y78</f>
        <v>8.2588999999999996E-2</v>
      </c>
      <c r="AL78" s="343">
        <f t="shared" ref="AL78:AL90" si="189">Z78</f>
        <v>8.5237999999999994E-2</v>
      </c>
      <c r="AM78" s="343">
        <f t="shared" ref="AM78:AM90" si="190">AA78</f>
        <v>8.5109000000000004E-2</v>
      </c>
      <c r="AN78" s="343">
        <f t="shared" ref="AN78:AN90" si="191">AB78</f>
        <v>7.7715000000000006E-2</v>
      </c>
      <c r="AO78" s="343">
        <f t="shared" ref="AO78:AO90" si="192">AC78</f>
        <v>8.6136000000000004E-2</v>
      </c>
      <c r="AP78" s="343">
        <f t="shared" ref="AP78:AP90" si="193">AD78</f>
        <v>7.9796000000000006E-2</v>
      </c>
      <c r="AQ78" s="343">
        <f t="shared" ref="AQ78:AQ90" si="194">AE78</f>
        <v>8.5334999999999994E-2</v>
      </c>
      <c r="AR78" s="343">
        <f t="shared" ref="AR78:AR90" si="195">AF78</f>
        <v>8.1994999999999998E-2</v>
      </c>
      <c r="AS78" s="343">
        <f t="shared" ref="AS78:AS90" si="196">AG78</f>
        <v>8.4098999999999993E-2</v>
      </c>
      <c r="AT78" s="343">
        <f t="shared" ref="AT78:AT90" si="197">AH78</f>
        <v>8.4198999999999996E-2</v>
      </c>
      <c r="AU78" s="343">
        <f t="shared" ref="AU78:AU90" si="198">AI78</f>
        <v>8.2512000000000002E-2</v>
      </c>
      <c r="AV78" s="343">
        <f t="shared" ref="AV78:AV90" si="199">AJ78</f>
        <v>8.5277000000000006E-2</v>
      </c>
      <c r="AW78" s="343">
        <f t="shared" ref="AW78:AW90" si="200">AK78</f>
        <v>8.2588999999999996E-2</v>
      </c>
      <c r="AX78" s="343">
        <f t="shared" ref="AX78:AX90" si="201">AL78</f>
        <v>8.5237999999999994E-2</v>
      </c>
      <c r="AY78" s="343">
        <f t="shared" ref="AY78:AY90" si="202">AM78</f>
        <v>8.5109000000000004E-2</v>
      </c>
      <c r="AZ78" s="343">
        <f t="shared" ref="AZ78:AZ90" si="203">AN78</f>
        <v>7.7715000000000006E-2</v>
      </c>
      <c r="BA78" s="343">
        <f t="shared" ref="BA78:BA90" si="204">AO78</f>
        <v>8.6136000000000004E-2</v>
      </c>
      <c r="BB78" s="343">
        <f t="shared" ref="BB78:BB90" si="205">AP78</f>
        <v>7.9796000000000006E-2</v>
      </c>
      <c r="BC78" s="343">
        <f t="shared" ref="BC78:BC90" si="206">AQ78</f>
        <v>8.5334999999999994E-2</v>
      </c>
      <c r="BD78" s="343">
        <f t="shared" ref="BD78:BD90" si="207">AR78</f>
        <v>8.1994999999999998E-2</v>
      </c>
      <c r="BE78" s="343">
        <f t="shared" ref="BE78:BE90" si="208">AS78</f>
        <v>8.4098999999999993E-2</v>
      </c>
      <c r="BF78" s="343">
        <f t="shared" ref="BF78:BF90" si="209">AT78</f>
        <v>8.4198999999999996E-2</v>
      </c>
      <c r="BG78" s="343">
        <f t="shared" ref="BG78:BG90" si="210">AU78</f>
        <v>8.2512000000000002E-2</v>
      </c>
      <c r="BH78" s="343">
        <f t="shared" ref="BH78:BH90" si="211">AV78</f>
        <v>8.5277000000000006E-2</v>
      </c>
      <c r="BI78" s="343">
        <f t="shared" ref="BI78:BI90" si="212">AW78</f>
        <v>8.2588999999999996E-2</v>
      </c>
      <c r="BJ78" s="343">
        <f t="shared" ref="BJ78:BJ90" si="213">AX78</f>
        <v>8.5237999999999994E-2</v>
      </c>
      <c r="BK78" s="343">
        <f t="shared" ref="BK78:BK90" si="214">AY78</f>
        <v>8.5109000000000004E-2</v>
      </c>
      <c r="BL78" s="343">
        <f t="shared" ref="BL78:BL90" si="215">AZ78</f>
        <v>7.7715000000000006E-2</v>
      </c>
      <c r="BM78" s="343">
        <f t="shared" ref="BM78:BM90" si="216">BA78</f>
        <v>8.6136000000000004E-2</v>
      </c>
      <c r="BN78" s="343">
        <f t="shared" ref="BN78:BN90" si="217">BB78</f>
        <v>7.9796000000000006E-2</v>
      </c>
      <c r="BO78" s="343">
        <f t="shared" ref="BO78:BO90" si="218">BC78</f>
        <v>8.5334999999999994E-2</v>
      </c>
      <c r="BP78" s="343">
        <f t="shared" ref="BP78:BP90" si="219">BD78</f>
        <v>8.1994999999999998E-2</v>
      </c>
      <c r="BQ78" s="343">
        <f t="shared" ref="BQ78:BQ90" si="220">BE78</f>
        <v>8.4098999999999993E-2</v>
      </c>
      <c r="BR78" s="343">
        <f t="shared" ref="BR78:BR90" si="221">BF78</f>
        <v>8.4198999999999996E-2</v>
      </c>
      <c r="BS78" s="343">
        <f t="shared" ref="BS78:BS90" si="222">BG78</f>
        <v>8.2512000000000002E-2</v>
      </c>
      <c r="BT78" s="343">
        <f t="shared" ref="BT78:BT90" si="223">BH78</f>
        <v>8.5277000000000006E-2</v>
      </c>
      <c r="BU78" s="343">
        <f t="shared" ref="BU78:BU90" si="224">BI78</f>
        <v>8.2588999999999996E-2</v>
      </c>
      <c r="BV78" s="343">
        <f t="shared" ref="BV78:BV90" si="225">BJ78</f>
        <v>8.5237999999999994E-2</v>
      </c>
      <c r="BW78" s="343">
        <f t="shared" ref="BW78:BW90" si="226">BK78</f>
        <v>8.5109000000000004E-2</v>
      </c>
      <c r="BX78" s="343">
        <f t="shared" ref="BX78:BX90" si="227">BL78</f>
        <v>7.7715000000000006E-2</v>
      </c>
      <c r="BY78" s="343">
        <f t="shared" ref="BY78:BY90" si="228">BM78</f>
        <v>8.6136000000000004E-2</v>
      </c>
      <c r="BZ78" s="343">
        <f t="shared" ref="BZ78:BZ90" si="229">BN78</f>
        <v>7.9796000000000006E-2</v>
      </c>
      <c r="CA78" s="343">
        <f t="shared" ref="CA78:CA90" si="230">BO78</f>
        <v>8.5334999999999994E-2</v>
      </c>
      <c r="CB78" s="343">
        <f t="shared" ref="CB78:CB90" si="231">BP78</f>
        <v>8.1994999999999998E-2</v>
      </c>
      <c r="CC78" s="343">
        <f t="shared" ref="CC78:CC90" si="232">BQ78</f>
        <v>8.4098999999999993E-2</v>
      </c>
      <c r="CD78" s="343">
        <f t="shared" ref="CD78:CD90" si="233">BR78</f>
        <v>8.4198999999999996E-2</v>
      </c>
      <c r="CE78" s="343">
        <f t="shared" ref="CE78:CE90" si="234">BS78</f>
        <v>8.2512000000000002E-2</v>
      </c>
      <c r="CF78" s="343">
        <f t="shared" ref="CF78:CF90" si="235">BT78</f>
        <v>8.5277000000000006E-2</v>
      </c>
      <c r="CG78" s="343">
        <f t="shared" ref="CG78:CG90" si="236">BU78</f>
        <v>8.2588999999999996E-2</v>
      </c>
      <c r="CH78" s="344">
        <f t="shared" ref="CH78:CH90" si="237">BV78</f>
        <v>8.5237999999999994E-2</v>
      </c>
      <c r="CJ78" s="245">
        <f>SUM(C78:N78)</f>
        <v>1.0000000000000002</v>
      </c>
    </row>
    <row r="79" spans="1:88" ht="15.6" x14ac:dyDescent="0.3">
      <c r="A79" s="574"/>
      <c r="B79" s="14" t="str">
        <f t="shared" ref="B79:B90" si="238">B60</f>
        <v>Building Shell</v>
      </c>
      <c r="C79" s="341">
        <v>0.107824</v>
      </c>
      <c r="D79" s="341">
        <v>9.1051999999999994E-2</v>
      </c>
      <c r="E79" s="341">
        <v>7.1135000000000004E-2</v>
      </c>
      <c r="F79" s="341">
        <v>4.1179E-2</v>
      </c>
      <c r="G79" s="341">
        <v>4.4423999999999998E-2</v>
      </c>
      <c r="H79" s="341">
        <v>0.106128</v>
      </c>
      <c r="I79" s="341">
        <v>0.14288100000000001</v>
      </c>
      <c r="J79" s="341">
        <v>0.133494</v>
      </c>
      <c r="K79" s="341">
        <v>5.781E-2</v>
      </c>
      <c r="L79" s="341">
        <v>3.8018000000000003E-2</v>
      </c>
      <c r="M79" s="341">
        <v>6.2103999999999999E-2</v>
      </c>
      <c r="N79" s="341">
        <v>0.10395</v>
      </c>
      <c r="O79" s="343">
        <f t="shared" ref="O79:O90" si="239">C79</f>
        <v>0.107824</v>
      </c>
      <c r="P79" s="343">
        <f t="shared" si="167"/>
        <v>9.1051999999999994E-2</v>
      </c>
      <c r="Q79" s="343">
        <f t="shared" si="168"/>
        <v>7.1135000000000004E-2</v>
      </c>
      <c r="R79" s="343">
        <f t="shared" si="169"/>
        <v>4.1179E-2</v>
      </c>
      <c r="S79" s="343">
        <f t="shared" si="170"/>
        <v>4.4423999999999998E-2</v>
      </c>
      <c r="T79" s="343">
        <f t="shared" si="171"/>
        <v>0.106128</v>
      </c>
      <c r="U79" s="343">
        <f t="shared" si="172"/>
        <v>0.14288100000000001</v>
      </c>
      <c r="V79" s="343">
        <f t="shared" si="173"/>
        <v>0.133494</v>
      </c>
      <c r="W79" s="343">
        <f t="shared" si="174"/>
        <v>5.781E-2</v>
      </c>
      <c r="X79" s="343">
        <f t="shared" si="175"/>
        <v>3.8018000000000003E-2</v>
      </c>
      <c r="Y79" s="343">
        <f t="shared" si="176"/>
        <v>6.2103999999999999E-2</v>
      </c>
      <c r="Z79" s="343">
        <f t="shared" si="177"/>
        <v>0.10395</v>
      </c>
      <c r="AA79" s="343">
        <f t="shared" si="178"/>
        <v>0.107824</v>
      </c>
      <c r="AB79" s="343">
        <f t="shared" si="179"/>
        <v>9.1051999999999994E-2</v>
      </c>
      <c r="AC79" s="343">
        <f t="shared" si="180"/>
        <v>7.1135000000000004E-2</v>
      </c>
      <c r="AD79" s="343">
        <f t="shared" si="181"/>
        <v>4.1179E-2</v>
      </c>
      <c r="AE79" s="343">
        <f t="shared" si="182"/>
        <v>4.4423999999999998E-2</v>
      </c>
      <c r="AF79" s="343">
        <f t="shared" si="183"/>
        <v>0.106128</v>
      </c>
      <c r="AG79" s="343">
        <f t="shared" si="184"/>
        <v>0.14288100000000001</v>
      </c>
      <c r="AH79" s="343">
        <f t="shared" si="185"/>
        <v>0.133494</v>
      </c>
      <c r="AI79" s="343">
        <f t="shared" si="186"/>
        <v>5.781E-2</v>
      </c>
      <c r="AJ79" s="343">
        <f t="shared" si="187"/>
        <v>3.8018000000000003E-2</v>
      </c>
      <c r="AK79" s="343">
        <f t="shared" si="188"/>
        <v>6.2103999999999999E-2</v>
      </c>
      <c r="AL79" s="343">
        <f t="shared" si="189"/>
        <v>0.10395</v>
      </c>
      <c r="AM79" s="343">
        <f t="shared" si="190"/>
        <v>0.107824</v>
      </c>
      <c r="AN79" s="343">
        <f t="shared" si="191"/>
        <v>9.1051999999999994E-2</v>
      </c>
      <c r="AO79" s="343">
        <f t="shared" si="192"/>
        <v>7.1135000000000004E-2</v>
      </c>
      <c r="AP79" s="343">
        <f t="shared" si="193"/>
        <v>4.1179E-2</v>
      </c>
      <c r="AQ79" s="343">
        <f t="shared" si="194"/>
        <v>4.4423999999999998E-2</v>
      </c>
      <c r="AR79" s="343">
        <f t="shared" si="195"/>
        <v>0.106128</v>
      </c>
      <c r="AS79" s="343">
        <f t="shared" si="196"/>
        <v>0.14288100000000001</v>
      </c>
      <c r="AT79" s="343">
        <f t="shared" si="197"/>
        <v>0.133494</v>
      </c>
      <c r="AU79" s="343">
        <f t="shared" si="198"/>
        <v>5.781E-2</v>
      </c>
      <c r="AV79" s="343">
        <f t="shared" si="199"/>
        <v>3.8018000000000003E-2</v>
      </c>
      <c r="AW79" s="343">
        <f t="shared" si="200"/>
        <v>6.2103999999999999E-2</v>
      </c>
      <c r="AX79" s="343">
        <f t="shared" si="201"/>
        <v>0.10395</v>
      </c>
      <c r="AY79" s="343">
        <f t="shared" si="202"/>
        <v>0.107824</v>
      </c>
      <c r="AZ79" s="343">
        <f t="shared" si="203"/>
        <v>9.1051999999999994E-2</v>
      </c>
      <c r="BA79" s="343">
        <f t="shared" si="204"/>
        <v>7.1135000000000004E-2</v>
      </c>
      <c r="BB79" s="343">
        <f t="shared" si="205"/>
        <v>4.1179E-2</v>
      </c>
      <c r="BC79" s="343">
        <f t="shared" si="206"/>
        <v>4.4423999999999998E-2</v>
      </c>
      <c r="BD79" s="343">
        <f t="shared" si="207"/>
        <v>0.106128</v>
      </c>
      <c r="BE79" s="343">
        <f t="shared" si="208"/>
        <v>0.14288100000000001</v>
      </c>
      <c r="BF79" s="343">
        <f t="shared" si="209"/>
        <v>0.133494</v>
      </c>
      <c r="BG79" s="343">
        <f t="shared" si="210"/>
        <v>5.781E-2</v>
      </c>
      <c r="BH79" s="343">
        <f t="shared" si="211"/>
        <v>3.8018000000000003E-2</v>
      </c>
      <c r="BI79" s="343">
        <f t="shared" si="212"/>
        <v>6.2103999999999999E-2</v>
      </c>
      <c r="BJ79" s="343">
        <f t="shared" si="213"/>
        <v>0.10395</v>
      </c>
      <c r="BK79" s="343">
        <f t="shared" si="214"/>
        <v>0.107824</v>
      </c>
      <c r="BL79" s="343">
        <f t="shared" si="215"/>
        <v>9.1051999999999994E-2</v>
      </c>
      <c r="BM79" s="343">
        <f t="shared" si="216"/>
        <v>7.1135000000000004E-2</v>
      </c>
      <c r="BN79" s="343">
        <f t="shared" si="217"/>
        <v>4.1179E-2</v>
      </c>
      <c r="BO79" s="343">
        <f t="shared" si="218"/>
        <v>4.4423999999999998E-2</v>
      </c>
      <c r="BP79" s="343">
        <f t="shared" si="219"/>
        <v>0.106128</v>
      </c>
      <c r="BQ79" s="343">
        <f t="shared" si="220"/>
        <v>0.14288100000000001</v>
      </c>
      <c r="BR79" s="343">
        <f t="shared" si="221"/>
        <v>0.133494</v>
      </c>
      <c r="BS79" s="343">
        <f t="shared" si="222"/>
        <v>5.781E-2</v>
      </c>
      <c r="BT79" s="343">
        <f t="shared" si="223"/>
        <v>3.8018000000000003E-2</v>
      </c>
      <c r="BU79" s="343">
        <f t="shared" si="224"/>
        <v>6.2103999999999999E-2</v>
      </c>
      <c r="BV79" s="343">
        <f t="shared" si="225"/>
        <v>0.10395</v>
      </c>
      <c r="BW79" s="343">
        <f t="shared" si="226"/>
        <v>0.107824</v>
      </c>
      <c r="BX79" s="343">
        <f t="shared" si="227"/>
        <v>9.1051999999999994E-2</v>
      </c>
      <c r="BY79" s="343">
        <f t="shared" si="228"/>
        <v>7.1135000000000004E-2</v>
      </c>
      <c r="BZ79" s="343">
        <f t="shared" si="229"/>
        <v>4.1179E-2</v>
      </c>
      <c r="CA79" s="343">
        <f t="shared" si="230"/>
        <v>4.4423999999999998E-2</v>
      </c>
      <c r="CB79" s="343">
        <f t="shared" si="231"/>
        <v>0.106128</v>
      </c>
      <c r="CC79" s="343">
        <f t="shared" si="232"/>
        <v>0.14288100000000001</v>
      </c>
      <c r="CD79" s="343">
        <f t="shared" si="233"/>
        <v>0.133494</v>
      </c>
      <c r="CE79" s="343">
        <f t="shared" si="234"/>
        <v>5.781E-2</v>
      </c>
      <c r="CF79" s="343">
        <f t="shared" si="235"/>
        <v>3.8018000000000003E-2</v>
      </c>
      <c r="CG79" s="343">
        <f t="shared" si="236"/>
        <v>6.2103999999999999E-2</v>
      </c>
      <c r="CH79" s="344">
        <f t="shared" si="237"/>
        <v>0.10395</v>
      </c>
      <c r="CJ79" s="245">
        <f t="shared" ref="CJ79:CJ90" si="240">SUM(C79:N79)</f>
        <v>0.99999900000000008</v>
      </c>
    </row>
    <row r="80" spans="1:88" ht="15.6" x14ac:dyDescent="0.3">
      <c r="A80" s="574"/>
      <c r="B80" s="14" t="str">
        <f t="shared" si="238"/>
        <v>Cooking</v>
      </c>
      <c r="C80" s="341">
        <v>8.6096000000000006E-2</v>
      </c>
      <c r="D80" s="341">
        <v>7.8608999999999998E-2</v>
      </c>
      <c r="E80" s="341">
        <v>8.1547999999999995E-2</v>
      </c>
      <c r="F80" s="341">
        <v>7.2947999999999999E-2</v>
      </c>
      <c r="G80" s="341">
        <v>8.6277000000000006E-2</v>
      </c>
      <c r="H80" s="341">
        <v>8.3294000000000007E-2</v>
      </c>
      <c r="I80" s="341">
        <v>8.5859000000000005E-2</v>
      </c>
      <c r="J80" s="341">
        <v>8.5885000000000003E-2</v>
      </c>
      <c r="K80" s="341">
        <v>8.3474999999999994E-2</v>
      </c>
      <c r="L80" s="341">
        <v>8.6262000000000005E-2</v>
      </c>
      <c r="M80" s="341">
        <v>8.3496000000000001E-2</v>
      </c>
      <c r="N80" s="341">
        <v>8.6250999999999994E-2</v>
      </c>
      <c r="O80" s="343">
        <f t="shared" si="239"/>
        <v>8.6096000000000006E-2</v>
      </c>
      <c r="P80" s="343">
        <f t="shared" si="167"/>
        <v>7.8608999999999998E-2</v>
      </c>
      <c r="Q80" s="343">
        <f t="shared" si="168"/>
        <v>8.1547999999999995E-2</v>
      </c>
      <c r="R80" s="343">
        <f t="shared" si="169"/>
        <v>7.2947999999999999E-2</v>
      </c>
      <c r="S80" s="343">
        <f t="shared" si="170"/>
        <v>8.6277000000000006E-2</v>
      </c>
      <c r="T80" s="343">
        <f t="shared" si="171"/>
        <v>8.3294000000000007E-2</v>
      </c>
      <c r="U80" s="343">
        <f t="shared" si="172"/>
        <v>8.5859000000000005E-2</v>
      </c>
      <c r="V80" s="343">
        <f t="shared" si="173"/>
        <v>8.5885000000000003E-2</v>
      </c>
      <c r="W80" s="343">
        <f t="shared" si="174"/>
        <v>8.3474999999999994E-2</v>
      </c>
      <c r="X80" s="343">
        <f t="shared" si="175"/>
        <v>8.6262000000000005E-2</v>
      </c>
      <c r="Y80" s="343">
        <f t="shared" si="176"/>
        <v>8.3496000000000001E-2</v>
      </c>
      <c r="Z80" s="343">
        <f t="shared" si="177"/>
        <v>8.6250999999999994E-2</v>
      </c>
      <c r="AA80" s="343">
        <f t="shared" si="178"/>
        <v>8.6096000000000006E-2</v>
      </c>
      <c r="AB80" s="343">
        <f t="shared" si="179"/>
        <v>7.8608999999999998E-2</v>
      </c>
      <c r="AC80" s="343">
        <f t="shared" si="180"/>
        <v>8.1547999999999995E-2</v>
      </c>
      <c r="AD80" s="343">
        <f t="shared" si="181"/>
        <v>7.2947999999999999E-2</v>
      </c>
      <c r="AE80" s="343">
        <f t="shared" si="182"/>
        <v>8.6277000000000006E-2</v>
      </c>
      <c r="AF80" s="343">
        <f t="shared" si="183"/>
        <v>8.3294000000000007E-2</v>
      </c>
      <c r="AG80" s="343">
        <f t="shared" si="184"/>
        <v>8.5859000000000005E-2</v>
      </c>
      <c r="AH80" s="343">
        <f t="shared" si="185"/>
        <v>8.5885000000000003E-2</v>
      </c>
      <c r="AI80" s="343">
        <f t="shared" si="186"/>
        <v>8.3474999999999994E-2</v>
      </c>
      <c r="AJ80" s="343">
        <f t="shared" si="187"/>
        <v>8.6262000000000005E-2</v>
      </c>
      <c r="AK80" s="343">
        <f t="shared" si="188"/>
        <v>8.3496000000000001E-2</v>
      </c>
      <c r="AL80" s="343">
        <f t="shared" si="189"/>
        <v>8.6250999999999994E-2</v>
      </c>
      <c r="AM80" s="343">
        <f t="shared" si="190"/>
        <v>8.6096000000000006E-2</v>
      </c>
      <c r="AN80" s="343">
        <f t="shared" si="191"/>
        <v>7.8608999999999998E-2</v>
      </c>
      <c r="AO80" s="343">
        <f t="shared" si="192"/>
        <v>8.1547999999999995E-2</v>
      </c>
      <c r="AP80" s="343">
        <f t="shared" si="193"/>
        <v>7.2947999999999999E-2</v>
      </c>
      <c r="AQ80" s="343">
        <f t="shared" si="194"/>
        <v>8.6277000000000006E-2</v>
      </c>
      <c r="AR80" s="343">
        <f t="shared" si="195"/>
        <v>8.3294000000000007E-2</v>
      </c>
      <c r="AS80" s="343">
        <f t="shared" si="196"/>
        <v>8.5859000000000005E-2</v>
      </c>
      <c r="AT80" s="343">
        <f t="shared" si="197"/>
        <v>8.5885000000000003E-2</v>
      </c>
      <c r="AU80" s="343">
        <f t="shared" si="198"/>
        <v>8.3474999999999994E-2</v>
      </c>
      <c r="AV80" s="343">
        <f t="shared" si="199"/>
        <v>8.6262000000000005E-2</v>
      </c>
      <c r="AW80" s="343">
        <f t="shared" si="200"/>
        <v>8.3496000000000001E-2</v>
      </c>
      <c r="AX80" s="343">
        <f t="shared" si="201"/>
        <v>8.6250999999999994E-2</v>
      </c>
      <c r="AY80" s="343">
        <f t="shared" si="202"/>
        <v>8.6096000000000006E-2</v>
      </c>
      <c r="AZ80" s="343">
        <f t="shared" si="203"/>
        <v>7.8608999999999998E-2</v>
      </c>
      <c r="BA80" s="343">
        <f t="shared" si="204"/>
        <v>8.1547999999999995E-2</v>
      </c>
      <c r="BB80" s="343">
        <f t="shared" si="205"/>
        <v>7.2947999999999999E-2</v>
      </c>
      <c r="BC80" s="343">
        <f t="shared" si="206"/>
        <v>8.6277000000000006E-2</v>
      </c>
      <c r="BD80" s="343">
        <f t="shared" si="207"/>
        <v>8.3294000000000007E-2</v>
      </c>
      <c r="BE80" s="343">
        <f t="shared" si="208"/>
        <v>8.5859000000000005E-2</v>
      </c>
      <c r="BF80" s="343">
        <f t="shared" si="209"/>
        <v>8.5885000000000003E-2</v>
      </c>
      <c r="BG80" s="343">
        <f t="shared" si="210"/>
        <v>8.3474999999999994E-2</v>
      </c>
      <c r="BH80" s="343">
        <f t="shared" si="211"/>
        <v>8.6262000000000005E-2</v>
      </c>
      <c r="BI80" s="343">
        <f t="shared" si="212"/>
        <v>8.3496000000000001E-2</v>
      </c>
      <c r="BJ80" s="343">
        <f t="shared" si="213"/>
        <v>8.6250999999999994E-2</v>
      </c>
      <c r="BK80" s="343">
        <f t="shared" si="214"/>
        <v>8.6096000000000006E-2</v>
      </c>
      <c r="BL80" s="343">
        <f t="shared" si="215"/>
        <v>7.8608999999999998E-2</v>
      </c>
      <c r="BM80" s="343">
        <f t="shared" si="216"/>
        <v>8.1547999999999995E-2</v>
      </c>
      <c r="BN80" s="343">
        <f t="shared" si="217"/>
        <v>7.2947999999999999E-2</v>
      </c>
      <c r="BO80" s="343">
        <f t="shared" si="218"/>
        <v>8.6277000000000006E-2</v>
      </c>
      <c r="BP80" s="343">
        <f t="shared" si="219"/>
        <v>8.3294000000000007E-2</v>
      </c>
      <c r="BQ80" s="343">
        <f t="shared" si="220"/>
        <v>8.5859000000000005E-2</v>
      </c>
      <c r="BR80" s="343">
        <f t="shared" si="221"/>
        <v>8.5885000000000003E-2</v>
      </c>
      <c r="BS80" s="343">
        <f t="shared" si="222"/>
        <v>8.3474999999999994E-2</v>
      </c>
      <c r="BT80" s="343">
        <f t="shared" si="223"/>
        <v>8.6262000000000005E-2</v>
      </c>
      <c r="BU80" s="343">
        <f t="shared" si="224"/>
        <v>8.3496000000000001E-2</v>
      </c>
      <c r="BV80" s="343">
        <f t="shared" si="225"/>
        <v>8.6250999999999994E-2</v>
      </c>
      <c r="BW80" s="343">
        <f t="shared" si="226"/>
        <v>8.6096000000000006E-2</v>
      </c>
      <c r="BX80" s="343">
        <f t="shared" si="227"/>
        <v>7.8608999999999998E-2</v>
      </c>
      <c r="BY80" s="343">
        <f t="shared" si="228"/>
        <v>8.1547999999999995E-2</v>
      </c>
      <c r="BZ80" s="343">
        <f t="shared" si="229"/>
        <v>7.2947999999999999E-2</v>
      </c>
      <c r="CA80" s="343">
        <f t="shared" si="230"/>
        <v>8.6277000000000006E-2</v>
      </c>
      <c r="CB80" s="343">
        <f t="shared" si="231"/>
        <v>8.3294000000000007E-2</v>
      </c>
      <c r="CC80" s="343">
        <f t="shared" si="232"/>
        <v>8.5859000000000005E-2</v>
      </c>
      <c r="CD80" s="343">
        <f t="shared" si="233"/>
        <v>8.5885000000000003E-2</v>
      </c>
      <c r="CE80" s="343">
        <f t="shared" si="234"/>
        <v>8.3474999999999994E-2</v>
      </c>
      <c r="CF80" s="343">
        <f t="shared" si="235"/>
        <v>8.6262000000000005E-2</v>
      </c>
      <c r="CG80" s="343">
        <f t="shared" si="236"/>
        <v>8.3496000000000001E-2</v>
      </c>
      <c r="CH80" s="344">
        <f t="shared" si="237"/>
        <v>8.6250999999999994E-2</v>
      </c>
      <c r="CJ80" s="245">
        <f t="shared" si="240"/>
        <v>0.99999999999999989</v>
      </c>
    </row>
    <row r="81" spans="1:88" ht="15.6" x14ac:dyDescent="0.3">
      <c r="A81" s="574"/>
      <c r="B81" s="14" t="str">
        <f t="shared" si="238"/>
        <v>Cooling</v>
      </c>
      <c r="C81" s="341">
        <v>6.0000000000000002E-6</v>
      </c>
      <c r="D81" s="341">
        <v>2.4699999999999999E-4</v>
      </c>
      <c r="E81" s="341">
        <v>7.2360000000000002E-3</v>
      </c>
      <c r="F81" s="341">
        <v>2.1690999999999998E-2</v>
      </c>
      <c r="G81" s="341">
        <v>6.2979999999999994E-2</v>
      </c>
      <c r="H81" s="341">
        <v>0.21317</v>
      </c>
      <c r="I81" s="341">
        <v>0.29002899999999998</v>
      </c>
      <c r="J81" s="341">
        <v>0.270206</v>
      </c>
      <c r="K81" s="341">
        <v>0.108695</v>
      </c>
      <c r="L81" s="341">
        <v>1.9643000000000001E-2</v>
      </c>
      <c r="M81" s="341">
        <v>6.0299999999999998E-3</v>
      </c>
      <c r="N81" s="341">
        <v>6.3999999999999997E-5</v>
      </c>
      <c r="O81" s="343">
        <f t="shared" si="239"/>
        <v>6.0000000000000002E-6</v>
      </c>
      <c r="P81" s="343">
        <f t="shared" si="167"/>
        <v>2.4699999999999999E-4</v>
      </c>
      <c r="Q81" s="343">
        <f t="shared" si="168"/>
        <v>7.2360000000000002E-3</v>
      </c>
      <c r="R81" s="343">
        <f t="shared" si="169"/>
        <v>2.1690999999999998E-2</v>
      </c>
      <c r="S81" s="343">
        <f t="shared" si="170"/>
        <v>6.2979999999999994E-2</v>
      </c>
      <c r="T81" s="343">
        <f t="shared" si="171"/>
        <v>0.21317</v>
      </c>
      <c r="U81" s="343">
        <f t="shared" si="172"/>
        <v>0.29002899999999998</v>
      </c>
      <c r="V81" s="343">
        <f t="shared" si="173"/>
        <v>0.270206</v>
      </c>
      <c r="W81" s="343">
        <f t="shared" si="174"/>
        <v>0.108695</v>
      </c>
      <c r="X81" s="343">
        <f t="shared" si="175"/>
        <v>1.9643000000000001E-2</v>
      </c>
      <c r="Y81" s="343">
        <f t="shared" si="176"/>
        <v>6.0299999999999998E-3</v>
      </c>
      <c r="Z81" s="343">
        <f t="shared" si="177"/>
        <v>6.3999999999999997E-5</v>
      </c>
      <c r="AA81" s="343">
        <f t="shared" si="178"/>
        <v>6.0000000000000002E-6</v>
      </c>
      <c r="AB81" s="343">
        <f t="shared" si="179"/>
        <v>2.4699999999999999E-4</v>
      </c>
      <c r="AC81" s="343">
        <f t="shared" si="180"/>
        <v>7.2360000000000002E-3</v>
      </c>
      <c r="AD81" s="343">
        <f t="shared" si="181"/>
        <v>2.1690999999999998E-2</v>
      </c>
      <c r="AE81" s="343">
        <f t="shared" si="182"/>
        <v>6.2979999999999994E-2</v>
      </c>
      <c r="AF81" s="343">
        <f t="shared" si="183"/>
        <v>0.21317</v>
      </c>
      <c r="AG81" s="343">
        <f t="shared" si="184"/>
        <v>0.29002899999999998</v>
      </c>
      <c r="AH81" s="343">
        <f t="shared" si="185"/>
        <v>0.270206</v>
      </c>
      <c r="AI81" s="343">
        <f t="shared" si="186"/>
        <v>0.108695</v>
      </c>
      <c r="AJ81" s="343">
        <f t="shared" si="187"/>
        <v>1.9643000000000001E-2</v>
      </c>
      <c r="AK81" s="343">
        <f t="shared" si="188"/>
        <v>6.0299999999999998E-3</v>
      </c>
      <c r="AL81" s="343">
        <f t="shared" si="189"/>
        <v>6.3999999999999997E-5</v>
      </c>
      <c r="AM81" s="343">
        <f t="shared" si="190"/>
        <v>6.0000000000000002E-6</v>
      </c>
      <c r="AN81" s="343">
        <f t="shared" si="191"/>
        <v>2.4699999999999999E-4</v>
      </c>
      <c r="AO81" s="343">
        <f t="shared" si="192"/>
        <v>7.2360000000000002E-3</v>
      </c>
      <c r="AP81" s="343">
        <f t="shared" si="193"/>
        <v>2.1690999999999998E-2</v>
      </c>
      <c r="AQ81" s="343">
        <f t="shared" si="194"/>
        <v>6.2979999999999994E-2</v>
      </c>
      <c r="AR81" s="343">
        <f t="shared" si="195"/>
        <v>0.21317</v>
      </c>
      <c r="AS81" s="343">
        <f t="shared" si="196"/>
        <v>0.29002899999999998</v>
      </c>
      <c r="AT81" s="343">
        <f t="shared" si="197"/>
        <v>0.270206</v>
      </c>
      <c r="AU81" s="343">
        <f t="shared" si="198"/>
        <v>0.108695</v>
      </c>
      <c r="AV81" s="343">
        <f t="shared" si="199"/>
        <v>1.9643000000000001E-2</v>
      </c>
      <c r="AW81" s="343">
        <f t="shared" si="200"/>
        <v>6.0299999999999998E-3</v>
      </c>
      <c r="AX81" s="343">
        <f t="shared" si="201"/>
        <v>6.3999999999999997E-5</v>
      </c>
      <c r="AY81" s="343">
        <f t="shared" si="202"/>
        <v>6.0000000000000002E-6</v>
      </c>
      <c r="AZ81" s="343">
        <f t="shared" si="203"/>
        <v>2.4699999999999999E-4</v>
      </c>
      <c r="BA81" s="343">
        <f t="shared" si="204"/>
        <v>7.2360000000000002E-3</v>
      </c>
      <c r="BB81" s="343">
        <f t="shared" si="205"/>
        <v>2.1690999999999998E-2</v>
      </c>
      <c r="BC81" s="343">
        <f t="shared" si="206"/>
        <v>6.2979999999999994E-2</v>
      </c>
      <c r="BD81" s="343">
        <f t="shared" si="207"/>
        <v>0.21317</v>
      </c>
      <c r="BE81" s="343">
        <f t="shared" si="208"/>
        <v>0.29002899999999998</v>
      </c>
      <c r="BF81" s="343">
        <f t="shared" si="209"/>
        <v>0.270206</v>
      </c>
      <c r="BG81" s="343">
        <f t="shared" si="210"/>
        <v>0.108695</v>
      </c>
      <c r="BH81" s="343">
        <f t="shared" si="211"/>
        <v>1.9643000000000001E-2</v>
      </c>
      <c r="BI81" s="343">
        <f t="shared" si="212"/>
        <v>6.0299999999999998E-3</v>
      </c>
      <c r="BJ81" s="343">
        <f t="shared" si="213"/>
        <v>6.3999999999999997E-5</v>
      </c>
      <c r="BK81" s="343">
        <f t="shared" si="214"/>
        <v>6.0000000000000002E-6</v>
      </c>
      <c r="BL81" s="343">
        <f t="shared" si="215"/>
        <v>2.4699999999999999E-4</v>
      </c>
      <c r="BM81" s="343">
        <f t="shared" si="216"/>
        <v>7.2360000000000002E-3</v>
      </c>
      <c r="BN81" s="343">
        <f t="shared" si="217"/>
        <v>2.1690999999999998E-2</v>
      </c>
      <c r="BO81" s="343">
        <f t="shared" si="218"/>
        <v>6.2979999999999994E-2</v>
      </c>
      <c r="BP81" s="343">
        <f t="shared" si="219"/>
        <v>0.21317</v>
      </c>
      <c r="BQ81" s="343">
        <f t="shared" si="220"/>
        <v>0.29002899999999998</v>
      </c>
      <c r="BR81" s="343">
        <f t="shared" si="221"/>
        <v>0.270206</v>
      </c>
      <c r="BS81" s="343">
        <f t="shared" si="222"/>
        <v>0.108695</v>
      </c>
      <c r="BT81" s="343">
        <f t="shared" si="223"/>
        <v>1.9643000000000001E-2</v>
      </c>
      <c r="BU81" s="343">
        <f t="shared" si="224"/>
        <v>6.0299999999999998E-3</v>
      </c>
      <c r="BV81" s="343">
        <f t="shared" si="225"/>
        <v>6.3999999999999997E-5</v>
      </c>
      <c r="BW81" s="343">
        <f t="shared" si="226"/>
        <v>6.0000000000000002E-6</v>
      </c>
      <c r="BX81" s="343">
        <f t="shared" si="227"/>
        <v>2.4699999999999999E-4</v>
      </c>
      <c r="BY81" s="343">
        <f t="shared" si="228"/>
        <v>7.2360000000000002E-3</v>
      </c>
      <c r="BZ81" s="343">
        <f t="shared" si="229"/>
        <v>2.1690999999999998E-2</v>
      </c>
      <c r="CA81" s="343">
        <f t="shared" si="230"/>
        <v>6.2979999999999994E-2</v>
      </c>
      <c r="CB81" s="343">
        <f t="shared" si="231"/>
        <v>0.21317</v>
      </c>
      <c r="CC81" s="343">
        <f t="shared" si="232"/>
        <v>0.29002899999999998</v>
      </c>
      <c r="CD81" s="343">
        <f t="shared" si="233"/>
        <v>0.270206</v>
      </c>
      <c r="CE81" s="343">
        <f t="shared" si="234"/>
        <v>0.108695</v>
      </c>
      <c r="CF81" s="343">
        <f t="shared" si="235"/>
        <v>1.9643000000000001E-2</v>
      </c>
      <c r="CG81" s="343">
        <f t="shared" si="236"/>
        <v>6.0299999999999998E-3</v>
      </c>
      <c r="CH81" s="344">
        <f t="shared" si="237"/>
        <v>6.3999999999999997E-5</v>
      </c>
      <c r="CJ81" s="245">
        <f t="shared" si="240"/>
        <v>0.9999969999999998</v>
      </c>
    </row>
    <row r="82" spans="1:88" ht="15.6" x14ac:dyDescent="0.3">
      <c r="A82" s="574"/>
      <c r="B82" s="14" t="str">
        <f t="shared" si="238"/>
        <v>Ext Lighting</v>
      </c>
      <c r="C82" s="341">
        <v>0.106265</v>
      </c>
      <c r="D82" s="341">
        <v>8.2161999999999999E-2</v>
      </c>
      <c r="E82" s="341">
        <v>7.0887000000000006E-2</v>
      </c>
      <c r="F82" s="341">
        <v>6.8145999999999998E-2</v>
      </c>
      <c r="G82" s="341">
        <v>8.1852999999999995E-2</v>
      </c>
      <c r="H82" s="341">
        <v>6.7163E-2</v>
      </c>
      <c r="I82" s="341">
        <v>8.6751999999999996E-2</v>
      </c>
      <c r="J82" s="341">
        <v>6.9401000000000004E-2</v>
      </c>
      <c r="K82" s="341">
        <v>8.2907999999999996E-2</v>
      </c>
      <c r="L82" s="341">
        <v>0.100507</v>
      </c>
      <c r="M82" s="341">
        <v>8.7251999999999996E-2</v>
      </c>
      <c r="N82" s="341">
        <v>9.6703999999999998E-2</v>
      </c>
      <c r="O82" s="343">
        <f t="shared" si="239"/>
        <v>0.106265</v>
      </c>
      <c r="P82" s="343">
        <f t="shared" si="167"/>
        <v>8.2161999999999999E-2</v>
      </c>
      <c r="Q82" s="343">
        <f t="shared" si="168"/>
        <v>7.0887000000000006E-2</v>
      </c>
      <c r="R82" s="343">
        <f t="shared" si="169"/>
        <v>6.8145999999999998E-2</v>
      </c>
      <c r="S82" s="343">
        <f t="shared" si="170"/>
        <v>8.1852999999999995E-2</v>
      </c>
      <c r="T82" s="343">
        <f t="shared" si="171"/>
        <v>6.7163E-2</v>
      </c>
      <c r="U82" s="343">
        <f t="shared" si="172"/>
        <v>8.6751999999999996E-2</v>
      </c>
      <c r="V82" s="343">
        <f t="shared" si="173"/>
        <v>6.9401000000000004E-2</v>
      </c>
      <c r="W82" s="343">
        <f t="shared" si="174"/>
        <v>8.2907999999999996E-2</v>
      </c>
      <c r="X82" s="343">
        <f t="shared" si="175"/>
        <v>0.100507</v>
      </c>
      <c r="Y82" s="343">
        <f t="shared" si="176"/>
        <v>8.7251999999999996E-2</v>
      </c>
      <c r="Z82" s="343">
        <f t="shared" si="177"/>
        <v>9.6703999999999998E-2</v>
      </c>
      <c r="AA82" s="343">
        <f t="shared" si="178"/>
        <v>0.106265</v>
      </c>
      <c r="AB82" s="343">
        <f t="shared" si="179"/>
        <v>8.2161999999999999E-2</v>
      </c>
      <c r="AC82" s="343">
        <f t="shared" si="180"/>
        <v>7.0887000000000006E-2</v>
      </c>
      <c r="AD82" s="343">
        <f t="shared" si="181"/>
        <v>6.8145999999999998E-2</v>
      </c>
      <c r="AE82" s="343">
        <f t="shared" si="182"/>
        <v>8.1852999999999995E-2</v>
      </c>
      <c r="AF82" s="343">
        <f t="shared" si="183"/>
        <v>6.7163E-2</v>
      </c>
      <c r="AG82" s="343">
        <f t="shared" si="184"/>
        <v>8.6751999999999996E-2</v>
      </c>
      <c r="AH82" s="343">
        <f t="shared" si="185"/>
        <v>6.9401000000000004E-2</v>
      </c>
      <c r="AI82" s="343">
        <f t="shared" si="186"/>
        <v>8.2907999999999996E-2</v>
      </c>
      <c r="AJ82" s="343">
        <f t="shared" si="187"/>
        <v>0.100507</v>
      </c>
      <c r="AK82" s="343">
        <f t="shared" si="188"/>
        <v>8.7251999999999996E-2</v>
      </c>
      <c r="AL82" s="343">
        <f t="shared" si="189"/>
        <v>9.6703999999999998E-2</v>
      </c>
      <c r="AM82" s="343">
        <f t="shared" si="190"/>
        <v>0.106265</v>
      </c>
      <c r="AN82" s="343">
        <f t="shared" si="191"/>
        <v>8.2161999999999999E-2</v>
      </c>
      <c r="AO82" s="343">
        <f t="shared" si="192"/>
        <v>7.0887000000000006E-2</v>
      </c>
      <c r="AP82" s="343">
        <f t="shared" si="193"/>
        <v>6.8145999999999998E-2</v>
      </c>
      <c r="AQ82" s="343">
        <f t="shared" si="194"/>
        <v>8.1852999999999995E-2</v>
      </c>
      <c r="AR82" s="343">
        <f t="shared" si="195"/>
        <v>6.7163E-2</v>
      </c>
      <c r="AS82" s="343">
        <f t="shared" si="196"/>
        <v>8.6751999999999996E-2</v>
      </c>
      <c r="AT82" s="343">
        <f t="shared" si="197"/>
        <v>6.9401000000000004E-2</v>
      </c>
      <c r="AU82" s="343">
        <f t="shared" si="198"/>
        <v>8.2907999999999996E-2</v>
      </c>
      <c r="AV82" s="343">
        <f t="shared" si="199"/>
        <v>0.100507</v>
      </c>
      <c r="AW82" s="343">
        <f t="shared" si="200"/>
        <v>8.7251999999999996E-2</v>
      </c>
      <c r="AX82" s="343">
        <f t="shared" si="201"/>
        <v>9.6703999999999998E-2</v>
      </c>
      <c r="AY82" s="343">
        <f t="shared" si="202"/>
        <v>0.106265</v>
      </c>
      <c r="AZ82" s="343">
        <f t="shared" si="203"/>
        <v>8.2161999999999999E-2</v>
      </c>
      <c r="BA82" s="343">
        <f t="shared" si="204"/>
        <v>7.0887000000000006E-2</v>
      </c>
      <c r="BB82" s="343">
        <f t="shared" si="205"/>
        <v>6.8145999999999998E-2</v>
      </c>
      <c r="BC82" s="343">
        <f t="shared" si="206"/>
        <v>8.1852999999999995E-2</v>
      </c>
      <c r="BD82" s="343">
        <f t="shared" si="207"/>
        <v>6.7163E-2</v>
      </c>
      <c r="BE82" s="343">
        <f t="shared" si="208"/>
        <v>8.6751999999999996E-2</v>
      </c>
      <c r="BF82" s="343">
        <f t="shared" si="209"/>
        <v>6.9401000000000004E-2</v>
      </c>
      <c r="BG82" s="343">
        <f t="shared" si="210"/>
        <v>8.2907999999999996E-2</v>
      </c>
      <c r="BH82" s="343">
        <f t="shared" si="211"/>
        <v>0.100507</v>
      </c>
      <c r="BI82" s="343">
        <f t="shared" si="212"/>
        <v>8.7251999999999996E-2</v>
      </c>
      <c r="BJ82" s="343">
        <f t="shared" si="213"/>
        <v>9.6703999999999998E-2</v>
      </c>
      <c r="BK82" s="343">
        <f t="shared" si="214"/>
        <v>0.106265</v>
      </c>
      <c r="BL82" s="343">
        <f t="shared" si="215"/>
        <v>8.2161999999999999E-2</v>
      </c>
      <c r="BM82" s="343">
        <f t="shared" si="216"/>
        <v>7.0887000000000006E-2</v>
      </c>
      <c r="BN82" s="343">
        <f t="shared" si="217"/>
        <v>6.8145999999999998E-2</v>
      </c>
      <c r="BO82" s="343">
        <f t="shared" si="218"/>
        <v>8.1852999999999995E-2</v>
      </c>
      <c r="BP82" s="343">
        <f t="shared" si="219"/>
        <v>6.7163E-2</v>
      </c>
      <c r="BQ82" s="343">
        <f t="shared" si="220"/>
        <v>8.6751999999999996E-2</v>
      </c>
      <c r="BR82" s="343">
        <f t="shared" si="221"/>
        <v>6.9401000000000004E-2</v>
      </c>
      <c r="BS82" s="343">
        <f t="shared" si="222"/>
        <v>8.2907999999999996E-2</v>
      </c>
      <c r="BT82" s="343">
        <f t="shared" si="223"/>
        <v>0.100507</v>
      </c>
      <c r="BU82" s="343">
        <f t="shared" si="224"/>
        <v>8.7251999999999996E-2</v>
      </c>
      <c r="BV82" s="343">
        <f t="shared" si="225"/>
        <v>9.6703999999999998E-2</v>
      </c>
      <c r="BW82" s="343">
        <f t="shared" si="226"/>
        <v>0.106265</v>
      </c>
      <c r="BX82" s="343">
        <f t="shared" si="227"/>
        <v>8.2161999999999999E-2</v>
      </c>
      <c r="BY82" s="343">
        <f t="shared" si="228"/>
        <v>7.0887000000000006E-2</v>
      </c>
      <c r="BZ82" s="343">
        <f t="shared" si="229"/>
        <v>6.8145999999999998E-2</v>
      </c>
      <c r="CA82" s="343">
        <f t="shared" si="230"/>
        <v>8.1852999999999995E-2</v>
      </c>
      <c r="CB82" s="343">
        <f t="shared" si="231"/>
        <v>6.7163E-2</v>
      </c>
      <c r="CC82" s="343">
        <f t="shared" si="232"/>
        <v>8.6751999999999996E-2</v>
      </c>
      <c r="CD82" s="343">
        <f t="shared" si="233"/>
        <v>6.9401000000000004E-2</v>
      </c>
      <c r="CE82" s="343">
        <f t="shared" si="234"/>
        <v>8.2907999999999996E-2</v>
      </c>
      <c r="CF82" s="343">
        <f t="shared" si="235"/>
        <v>0.100507</v>
      </c>
      <c r="CG82" s="343">
        <f t="shared" si="236"/>
        <v>8.7251999999999996E-2</v>
      </c>
      <c r="CH82" s="344">
        <f t="shared" si="237"/>
        <v>9.6703999999999998E-2</v>
      </c>
      <c r="CJ82" s="245">
        <f t="shared" si="240"/>
        <v>1</v>
      </c>
    </row>
    <row r="83" spans="1:88" ht="15.6" x14ac:dyDescent="0.3">
      <c r="A83" s="574"/>
      <c r="B83" s="14" t="str">
        <f t="shared" si="238"/>
        <v>Heating</v>
      </c>
      <c r="C83" s="341">
        <v>0.210397</v>
      </c>
      <c r="D83" s="341">
        <v>0.17743600000000001</v>
      </c>
      <c r="E83" s="341">
        <v>0.13192400000000001</v>
      </c>
      <c r="F83" s="341">
        <v>5.9718E-2</v>
      </c>
      <c r="G83" s="341">
        <v>2.6769000000000001E-2</v>
      </c>
      <c r="H83" s="341">
        <v>4.2950000000000002E-3</v>
      </c>
      <c r="I83" s="341">
        <v>2.895E-3</v>
      </c>
      <c r="J83" s="341">
        <v>3.4320000000000002E-3</v>
      </c>
      <c r="K83" s="341">
        <v>9.4020000000000006E-3</v>
      </c>
      <c r="L83" s="341">
        <v>5.5496999999999998E-2</v>
      </c>
      <c r="M83" s="341">
        <v>0.115452</v>
      </c>
      <c r="N83" s="341">
        <v>0.20278099999999999</v>
      </c>
      <c r="O83" s="343">
        <f t="shared" si="239"/>
        <v>0.210397</v>
      </c>
      <c r="P83" s="343">
        <f t="shared" si="167"/>
        <v>0.17743600000000001</v>
      </c>
      <c r="Q83" s="343">
        <f t="shared" si="168"/>
        <v>0.13192400000000001</v>
      </c>
      <c r="R83" s="343">
        <f t="shared" si="169"/>
        <v>5.9718E-2</v>
      </c>
      <c r="S83" s="343">
        <f t="shared" si="170"/>
        <v>2.6769000000000001E-2</v>
      </c>
      <c r="T83" s="343">
        <f t="shared" si="171"/>
        <v>4.2950000000000002E-3</v>
      </c>
      <c r="U83" s="343">
        <f t="shared" si="172"/>
        <v>2.895E-3</v>
      </c>
      <c r="V83" s="343">
        <f t="shared" si="173"/>
        <v>3.4320000000000002E-3</v>
      </c>
      <c r="W83" s="343">
        <f t="shared" si="174"/>
        <v>9.4020000000000006E-3</v>
      </c>
      <c r="X83" s="343">
        <f t="shared" si="175"/>
        <v>5.5496999999999998E-2</v>
      </c>
      <c r="Y83" s="343">
        <f t="shared" si="176"/>
        <v>0.115452</v>
      </c>
      <c r="Z83" s="343">
        <f t="shared" si="177"/>
        <v>0.20278099999999999</v>
      </c>
      <c r="AA83" s="343">
        <f t="shared" si="178"/>
        <v>0.210397</v>
      </c>
      <c r="AB83" s="343">
        <f t="shared" si="179"/>
        <v>0.17743600000000001</v>
      </c>
      <c r="AC83" s="343">
        <f t="shared" si="180"/>
        <v>0.13192400000000001</v>
      </c>
      <c r="AD83" s="343">
        <f t="shared" si="181"/>
        <v>5.9718E-2</v>
      </c>
      <c r="AE83" s="343">
        <f t="shared" si="182"/>
        <v>2.6769000000000001E-2</v>
      </c>
      <c r="AF83" s="343">
        <f t="shared" si="183"/>
        <v>4.2950000000000002E-3</v>
      </c>
      <c r="AG83" s="343">
        <f t="shared" si="184"/>
        <v>2.895E-3</v>
      </c>
      <c r="AH83" s="343">
        <f t="shared" si="185"/>
        <v>3.4320000000000002E-3</v>
      </c>
      <c r="AI83" s="343">
        <f t="shared" si="186"/>
        <v>9.4020000000000006E-3</v>
      </c>
      <c r="AJ83" s="343">
        <f t="shared" si="187"/>
        <v>5.5496999999999998E-2</v>
      </c>
      <c r="AK83" s="343">
        <f t="shared" si="188"/>
        <v>0.115452</v>
      </c>
      <c r="AL83" s="343">
        <f t="shared" si="189"/>
        <v>0.20278099999999999</v>
      </c>
      <c r="AM83" s="343">
        <f t="shared" si="190"/>
        <v>0.210397</v>
      </c>
      <c r="AN83" s="343">
        <f t="shared" si="191"/>
        <v>0.17743600000000001</v>
      </c>
      <c r="AO83" s="343">
        <f t="shared" si="192"/>
        <v>0.13192400000000001</v>
      </c>
      <c r="AP83" s="343">
        <f t="shared" si="193"/>
        <v>5.9718E-2</v>
      </c>
      <c r="AQ83" s="343">
        <f t="shared" si="194"/>
        <v>2.6769000000000001E-2</v>
      </c>
      <c r="AR83" s="343">
        <f t="shared" si="195"/>
        <v>4.2950000000000002E-3</v>
      </c>
      <c r="AS83" s="343">
        <f t="shared" si="196"/>
        <v>2.895E-3</v>
      </c>
      <c r="AT83" s="343">
        <f t="shared" si="197"/>
        <v>3.4320000000000002E-3</v>
      </c>
      <c r="AU83" s="343">
        <f t="shared" si="198"/>
        <v>9.4020000000000006E-3</v>
      </c>
      <c r="AV83" s="343">
        <f t="shared" si="199"/>
        <v>5.5496999999999998E-2</v>
      </c>
      <c r="AW83" s="343">
        <f t="shared" si="200"/>
        <v>0.115452</v>
      </c>
      <c r="AX83" s="343">
        <f t="shared" si="201"/>
        <v>0.20278099999999999</v>
      </c>
      <c r="AY83" s="343">
        <f t="shared" si="202"/>
        <v>0.210397</v>
      </c>
      <c r="AZ83" s="343">
        <f t="shared" si="203"/>
        <v>0.17743600000000001</v>
      </c>
      <c r="BA83" s="343">
        <f t="shared" si="204"/>
        <v>0.13192400000000001</v>
      </c>
      <c r="BB83" s="343">
        <f t="shared" si="205"/>
        <v>5.9718E-2</v>
      </c>
      <c r="BC83" s="343">
        <f t="shared" si="206"/>
        <v>2.6769000000000001E-2</v>
      </c>
      <c r="BD83" s="343">
        <f t="shared" si="207"/>
        <v>4.2950000000000002E-3</v>
      </c>
      <c r="BE83" s="343">
        <f t="shared" si="208"/>
        <v>2.895E-3</v>
      </c>
      <c r="BF83" s="343">
        <f t="shared" si="209"/>
        <v>3.4320000000000002E-3</v>
      </c>
      <c r="BG83" s="343">
        <f t="shared" si="210"/>
        <v>9.4020000000000006E-3</v>
      </c>
      <c r="BH83" s="343">
        <f t="shared" si="211"/>
        <v>5.5496999999999998E-2</v>
      </c>
      <c r="BI83" s="343">
        <f t="shared" si="212"/>
        <v>0.115452</v>
      </c>
      <c r="BJ83" s="343">
        <f t="shared" si="213"/>
        <v>0.20278099999999999</v>
      </c>
      <c r="BK83" s="343">
        <f t="shared" si="214"/>
        <v>0.210397</v>
      </c>
      <c r="BL83" s="343">
        <f t="shared" si="215"/>
        <v>0.17743600000000001</v>
      </c>
      <c r="BM83" s="343">
        <f t="shared" si="216"/>
        <v>0.13192400000000001</v>
      </c>
      <c r="BN83" s="343">
        <f t="shared" si="217"/>
        <v>5.9718E-2</v>
      </c>
      <c r="BO83" s="343">
        <f t="shared" si="218"/>
        <v>2.6769000000000001E-2</v>
      </c>
      <c r="BP83" s="343">
        <f t="shared" si="219"/>
        <v>4.2950000000000002E-3</v>
      </c>
      <c r="BQ83" s="343">
        <f t="shared" si="220"/>
        <v>2.895E-3</v>
      </c>
      <c r="BR83" s="343">
        <f t="shared" si="221"/>
        <v>3.4320000000000002E-3</v>
      </c>
      <c r="BS83" s="343">
        <f t="shared" si="222"/>
        <v>9.4020000000000006E-3</v>
      </c>
      <c r="BT83" s="343">
        <f t="shared" si="223"/>
        <v>5.5496999999999998E-2</v>
      </c>
      <c r="BU83" s="343">
        <f t="shared" si="224"/>
        <v>0.115452</v>
      </c>
      <c r="BV83" s="343">
        <f t="shared" si="225"/>
        <v>0.20278099999999999</v>
      </c>
      <c r="BW83" s="343">
        <f t="shared" si="226"/>
        <v>0.210397</v>
      </c>
      <c r="BX83" s="343">
        <f t="shared" si="227"/>
        <v>0.17743600000000001</v>
      </c>
      <c r="BY83" s="343">
        <f t="shared" si="228"/>
        <v>0.13192400000000001</v>
      </c>
      <c r="BZ83" s="343">
        <f t="shared" si="229"/>
        <v>5.9718E-2</v>
      </c>
      <c r="CA83" s="343">
        <f t="shared" si="230"/>
        <v>2.6769000000000001E-2</v>
      </c>
      <c r="CB83" s="343">
        <f t="shared" si="231"/>
        <v>4.2950000000000002E-3</v>
      </c>
      <c r="CC83" s="343">
        <f t="shared" si="232"/>
        <v>2.895E-3</v>
      </c>
      <c r="CD83" s="343">
        <f t="shared" si="233"/>
        <v>3.4320000000000002E-3</v>
      </c>
      <c r="CE83" s="343">
        <f t="shared" si="234"/>
        <v>9.4020000000000006E-3</v>
      </c>
      <c r="CF83" s="343">
        <f t="shared" si="235"/>
        <v>5.5496999999999998E-2</v>
      </c>
      <c r="CG83" s="343">
        <f t="shared" si="236"/>
        <v>0.115452</v>
      </c>
      <c r="CH83" s="344">
        <f t="shared" si="237"/>
        <v>0.20278099999999999</v>
      </c>
      <c r="CJ83" s="245">
        <f t="shared" si="240"/>
        <v>0.99999800000000016</v>
      </c>
    </row>
    <row r="84" spans="1:88" ht="15.6" x14ac:dyDescent="0.3">
      <c r="A84" s="574"/>
      <c r="B84" s="14" t="str">
        <f t="shared" si="238"/>
        <v>HVAC</v>
      </c>
      <c r="C84" s="341">
        <v>0.107824</v>
      </c>
      <c r="D84" s="341">
        <v>9.1051999999999994E-2</v>
      </c>
      <c r="E84" s="341">
        <v>7.1135000000000004E-2</v>
      </c>
      <c r="F84" s="341">
        <v>4.1179E-2</v>
      </c>
      <c r="G84" s="341">
        <v>4.4423999999999998E-2</v>
      </c>
      <c r="H84" s="341">
        <v>0.106128</v>
      </c>
      <c r="I84" s="341">
        <v>0.14288100000000001</v>
      </c>
      <c r="J84" s="341">
        <v>0.133494</v>
      </c>
      <c r="K84" s="341">
        <v>5.781E-2</v>
      </c>
      <c r="L84" s="341">
        <v>3.8018000000000003E-2</v>
      </c>
      <c r="M84" s="341">
        <v>6.2103999999999999E-2</v>
      </c>
      <c r="N84" s="341">
        <v>0.10395</v>
      </c>
      <c r="O84" s="343">
        <f t="shared" si="239"/>
        <v>0.107824</v>
      </c>
      <c r="P84" s="343">
        <f t="shared" si="167"/>
        <v>9.1051999999999994E-2</v>
      </c>
      <c r="Q84" s="343">
        <f t="shared" si="168"/>
        <v>7.1135000000000004E-2</v>
      </c>
      <c r="R84" s="343">
        <f t="shared" si="169"/>
        <v>4.1179E-2</v>
      </c>
      <c r="S84" s="343">
        <f t="shared" si="170"/>
        <v>4.4423999999999998E-2</v>
      </c>
      <c r="T84" s="343">
        <f t="shared" si="171"/>
        <v>0.106128</v>
      </c>
      <c r="U84" s="343">
        <f t="shared" si="172"/>
        <v>0.14288100000000001</v>
      </c>
      <c r="V84" s="343">
        <f t="shared" si="173"/>
        <v>0.133494</v>
      </c>
      <c r="W84" s="343">
        <f t="shared" si="174"/>
        <v>5.781E-2</v>
      </c>
      <c r="X84" s="343">
        <f t="shared" si="175"/>
        <v>3.8018000000000003E-2</v>
      </c>
      <c r="Y84" s="343">
        <f t="shared" si="176"/>
        <v>6.2103999999999999E-2</v>
      </c>
      <c r="Z84" s="343">
        <f t="shared" si="177"/>
        <v>0.10395</v>
      </c>
      <c r="AA84" s="343">
        <f t="shared" si="178"/>
        <v>0.107824</v>
      </c>
      <c r="AB84" s="343">
        <f t="shared" si="179"/>
        <v>9.1051999999999994E-2</v>
      </c>
      <c r="AC84" s="343">
        <f t="shared" si="180"/>
        <v>7.1135000000000004E-2</v>
      </c>
      <c r="AD84" s="343">
        <f t="shared" si="181"/>
        <v>4.1179E-2</v>
      </c>
      <c r="AE84" s="343">
        <f t="shared" si="182"/>
        <v>4.4423999999999998E-2</v>
      </c>
      <c r="AF84" s="343">
        <f t="shared" si="183"/>
        <v>0.106128</v>
      </c>
      <c r="AG84" s="343">
        <f t="shared" si="184"/>
        <v>0.14288100000000001</v>
      </c>
      <c r="AH84" s="343">
        <f t="shared" si="185"/>
        <v>0.133494</v>
      </c>
      <c r="AI84" s="343">
        <f t="shared" si="186"/>
        <v>5.781E-2</v>
      </c>
      <c r="AJ84" s="343">
        <f t="shared" si="187"/>
        <v>3.8018000000000003E-2</v>
      </c>
      <c r="AK84" s="343">
        <f t="shared" si="188"/>
        <v>6.2103999999999999E-2</v>
      </c>
      <c r="AL84" s="343">
        <f t="shared" si="189"/>
        <v>0.10395</v>
      </c>
      <c r="AM84" s="343">
        <f t="shared" si="190"/>
        <v>0.107824</v>
      </c>
      <c r="AN84" s="343">
        <f t="shared" si="191"/>
        <v>9.1051999999999994E-2</v>
      </c>
      <c r="AO84" s="343">
        <f t="shared" si="192"/>
        <v>7.1135000000000004E-2</v>
      </c>
      <c r="AP84" s="343">
        <f t="shared" si="193"/>
        <v>4.1179E-2</v>
      </c>
      <c r="AQ84" s="343">
        <f t="shared" si="194"/>
        <v>4.4423999999999998E-2</v>
      </c>
      <c r="AR84" s="343">
        <f t="shared" si="195"/>
        <v>0.106128</v>
      </c>
      <c r="AS84" s="343">
        <f t="shared" si="196"/>
        <v>0.14288100000000001</v>
      </c>
      <c r="AT84" s="343">
        <f t="shared" si="197"/>
        <v>0.133494</v>
      </c>
      <c r="AU84" s="343">
        <f t="shared" si="198"/>
        <v>5.781E-2</v>
      </c>
      <c r="AV84" s="343">
        <f t="shared" si="199"/>
        <v>3.8018000000000003E-2</v>
      </c>
      <c r="AW84" s="343">
        <f t="shared" si="200"/>
        <v>6.2103999999999999E-2</v>
      </c>
      <c r="AX84" s="343">
        <f t="shared" si="201"/>
        <v>0.10395</v>
      </c>
      <c r="AY84" s="343">
        <f t="shared" si="202"/>
        <v>0.107824</v>
      </c>
      <c r="AZ84" s="343">
        <f t="shared" si="203"/>
        <v>9.1051999999999994E-2</v>
      </c>
      <c r="BA84" s="343">
        <f t="shared" si="204"/>
        <v>7.1135000000000004E-2</v>
      </c>
      <c r="BB84" s="343">
        <f t="shared" si="205"/>
        <v>4.1179E-2</v>
      </c>
      <c r="BC84" s="343">
        <f t="shared" si="206"/>
        <v>4.4423999999999998E-2</v>
      </c>
      <c r="BD84" s="343">
        <f t="shared" si="207"/>
        <v>0.106128</v>
      </c>
      <c r="BE84" s="343">
        <f t="shared" si="208"/>
        <v>0.14288100000000001</v>
      </c>
      <c r="BF84" s="343">
        <f t="shared" si="209"/>
        <v>0.133494</v>
      </c>
      <c r="BG84" s="343">
        <f t="shared" si="210"/>
        <v>5.781E-2</v>
      </c>
      <c r="BH84" s="343">
        <f t="shared" si="211"/>
        <v>3.8018000000000003E-2</v>
      </c>
      <c r="BI84" s="343">
        <f t="shared" si="212"/>
        <v>6.2103999999999999E-2</v>
      </c>
      <c r="BJ84" s="343">
        <f t="shared" si="213"/>
        <v>0.10395</v>
      </c>
      <c r="BK84" s="343">
        <f t="shared" si="214"/>
        <v>0.107824</v>
      </c>
      <c r="BL84" s="343">
        <f t="shared" si="215"/>
        <v>9.1051999999999994E-2</v>
      </c>
      <c r="BM84" s="343">
        <f t="shared" si="216"/>
        <v>7.1135000000000004E-2</v>
      </c>
      <c r="BN84" s="343">
        <f t="shared" si="217"/>
        <v>4.1179E-2</v>
      </c>
      <c r="BO84" s="343">
        <f t="shared" si="218"/>
        <v>4.4423999999999998E-2</v>
      </c>
      <c r="BP84" s="343">
        <f t="shared" si="219"/>
        <v>0.106128</v>
      </c>
      <c r="BQ84" s="343">
        <f t="shared" si="220"/>
        <v>0.14288100000000001</v>
      </c>
      <c r="BR84" s="343">
        <f t="shared" si="221"/>
        <v>0.133494</v>
      </c>
      <c r="BS84" s="343">
        <f t="shared" si="222"/>
        <v>5.781E-2</v>
      </c>
      <c r="BT84" s="343">
        <f t="shared" si="223"/>
        <v>3.8018000000000003E-2</v>
      </c>
      <c r="BU84" s="343">
        <f t="shared" si="224"/>
        <v>6.2103999999999999E-2</v>
      </c>
      <c r="BV84" s="343">
        <f t="shared" si="225"/>
        <v>0.10395</v>
      </c>
      <c r="BW84" s="343">
        <f t="shared" si="226"/>
        <v>0.107824</v>
      </c>
      <c r="BX84" s="343">
        <f t="shared" si="227"/>
        <v>9.1051999999999994E-2</v>
      </c>
      <c r="BY84" s="343">
        <f t="shared" si="228"/>
        <v>7.1135000000000004E-2</v>
      </c>
      <c r="BZ84" s="343">
        <f t="shared" si="229"/>
        <v>4.1179E-2</v>
      </c>
      <c r="CA84" s="343">
        <f t="shared" si="230"/>
        <v>4.4423999999999998E-2</v>
      </c>
      <c r="CB84" s="343">
        <f t="shared" si="231"/>
        <v>0.106128</v>
      </c>
      <c r="CC84" s="343">
        <f t="shared" si="232"/>
        <v>0.14288100000000001</v>
      </c>
      <c r="CD84" s="343">
        <f t="shared" si="233"/>
        <v>0.133494</v>
      </c>
      <c r="CE84" s="343">
        <f t="shared" si="234"/>
        <v>5.781E-2</v>
      </c>
      <c r="CF84" s="343">
        <f t="shared" si="235"/>
        <v>3.8018000000000003E-2</v>
      </c>
      <c r="CG84" s="343">
        <f t="shared" si="236"/>
        <v>6.2103999999999999E-2</v>
      </c>
      <c r="CH84" s="344">
        <f t="shared" si="237"/>
        <v>0.10395</v>
      </c>
      <c r="CJ84" s="245">
        <f t="shared" si="240"/>
        <v>0.99999900000000008</v>
      </c>
    </row>
    <row r="85" spans="1:88" ht="15.6" x14ac:dyDescent="0.3">
      <c r="A85" s="574"/>
      <c r="B85" s="14" t="str">
        <f t="shared" si="238"/>
        <v>Lighting</v>
      </c>
      <c r="C85" s="341">
        <v>9.3563999999999994E-2</v>
      </c>
      <c r="D85" s="341">
        <v>7.2162000000000004E-2</v>
      </c>
      <c r="E85" s="341">
        <v>7.8372999999999998E-2</v>
      </c>
      <c r="F85" s="341">
        <v>7.6534000000000005E-2</v>
      </c>
      <c r="G85" s="341">
        <v>9.4246999999999997E-2</v>
      </c>
      <c r="H85" s="341">
        <v>7.5599E-2</v>
      </c>
      <c r="I85" s="341">
        <v>9.6199999999999994E-2</v>
      </c>
      <c r="J85" s="341">
        <v>7.7077999999999994E-2</v>
      </c>
      <c r="K85" s="341">
        <v>8.1374000000000002E-2</v>
      </c>
      <c r="L85" s="341">
        <v>9.4072000000000003E-2</v>
      </c>
      <c r="M85" s="341">
        <v>7.6706999999999997E-2</v>
      </c>
      <c r="N85" s="341">
        <v>8.4089999999999998E-2</v>
      </c>
      <c r="O85" s="343">
        <f t="shared" si="239"/>
        <v>9.3563999999999994E-2</v>
      </c>
      <c r="P85" s="343">
        <f t="shared" si="167"/>
        <v>7.2162000000000004E-2</v>
      </c>
      <c r="Q85" s="343">
        <f t="shared" si="168"/>
        <v>7.8372999999999998E-2</v>
      </c>
      <c r="R85" s="343">
        <f t="shared" si="169"/>
        <v>7.6534000000000005E-2</v>
      </c>
      <c r="S85" s="343">
        <f t="shared" si="170"/>
        <v>9.4246999999999997E-2</v>
      </c>
      <c r="T85" s="343">
        <f t="shared" si="171"/>
        <v>7.5599E-2</v>
      </c>
      <c r="U85" s="343">
        <f t="shared" si="172"/>
        <v>9.6199999999999994E-2</v>
      </c>
      <c r="V85" s="343">
        <f t="shared" si="173"/>
        <v>7.7077999999999994E-2</v>
      </c>
      <c r="W85" s="343">
        <f t="shared" si="174"/>
        <v>8.1374000000000002E-2</v>
      </c>
      <c r="X85" s="343">
        <f t="shared" si="175"/>
        <v>9.4072000000000003E-2</v>
      </c>
      <c r="Y85" s="343">
        <f t="shared" si="176"/>
        <v>7.6706999999999997E-2</v>
      </c>
      <c r="Z85" s="343">
        <f t="shared" si="177"/>
        <v>8.4089999999999998E-2</v>
      </c>
      <c r="AA85" s="343">
        <f t="shared" si="178"/>
        <v>9.3563999999999994E-2</v>
      </c>
      <c r="AB85" s="343">
        <f t="shared" si="179"/>
        <v>7.2162000000000004E-2</v>
      </c>
      <c r="AC85" s="343">
        <f t="shared" si="180"/>
        <v>7.8372999999999998E-2</v>
      </c>
      <c r="AD85" s="343">
        <f t="shared" si="181"/>
        <v>7.6534000000000005E-2</v>
      </c>
      <c r="AE85" s="343">
        <f t="shared" si="182"/>
        <v>9.4246999999999997E-2</v>
      </c>
      <c r="AF85" s="343">
        <f t="shared" si="183"/>
        <v>7.5599E-2</v>
      </c>
      <c r="AG85" s="343">
        <f t="shared" si="184"/>
        <v>9.6199999999999994E-2</v>
      </c>
      <c r="AH85" s="343">
        <f t="shared" si="185"/>
        <v>7.7077999999999994E-2</v>
      </c>
      <c r="AI85" s="343">
        <f t="shared" si="186"/>
        <v>8.1374000000000002E-2</v>
      </c>
      <c r="AJ85" s="343">
        <f t="shared" si="187"/>
        <v>9.4072000000000003E-2</v>
      </c>
      <c r="AK85" s="343">
        <f t="shared" si="188"/>
        <v>7.6706999999999997E-2</v>
      </c>
      <c r="AL85" s="343">
        <f t="shared" si="189"/>
        <v>8.4089999999999998E-2</v>
      </c>
      <c r="AM85" s="343">
        <f t="shared" si="190"/>
        <v>9.3563999999999994E-2</v>
      </c>
      <c r="AN85" s="343">
        <f t="shared" si="191"/>
        <v>7.2162000000000004E-2</v>
      </c>
      <c r="AO85" s="343">
        <f t="shared" si="192"/>
        <v>7.8372999999999998E-2</v>
      </c>
      <c r="AP85" s="343">
        <f t="shared" si="193"/>
        <v>7.6534000000000005E-2</v>
      </c>
      <c r="AQ85" s="343">
        <f t="shared" si="194"/>
        <v>9.4246999999999997E-2</v>
      </c>
      <c r="AR85" s="343">
        <f t="shared" si="195"/>
        <v>7.5599E-2</v>
      </c>
      <c r="AS85" s="343">
        <f t="shared" si="196"/>
        <v>9.6199999999999994E-2</v>
      </c>
      <c r="AT85" s="343">
        <f t="shared" si="197"/>
        <v>7.7077999999999994E-2</v>
      </c>
      <c r="AU85" s="343">
        <f t="shared" si="198"/>
        <v>8.1374000000000002E-2</v>
      </c>
      <c r="AV85" s="343">
        <f t="shared" si="199"/>
        <v>9.4072000000000003E-2</v>
      </c>
      <c r="AW85" s="343">
        <f t="shared" si="200"/>
        <v>7.6706999999999997E-2</v>
      </c>
      <c r="AX85" s="343">
        <f t="shared" si="201"/>
        <v>8.4089999999999998E-2</v>
      </c>
      <c r="AY85" s="343">
        <f t="shared" si="202"/>
        <v>9.3563999999999994E-2</v>
      </c>
      <c r="AZ85" s="343">
        <f t="shared" si="203"/>
        <v>7.2162000000000004E-2</v>
      </c>
      <c r="BA85" s="343">
        <f t="shared" si="204"/>
        <v>7.8372999999999998E-2</v>
      </c>
      <c r="BB85" s="343">
        <f t="shared" si="205"/>
        <v>7.6534000000000005E-2</v>
      </c>
      <c r="BC85" s="343">
        <f t="shared" si="206"/>
        <v>9.4246999999999997E-2</v>
      </c>
      <c r="BD85" s="343">
        <f t="shared" si="207"/>
        <v>7.5599E-2</v>
      </c>
      <c r="BE85" s="343">
        <f t="shared" si="208"/>
        <v>9.6199999999999994E-2</v>
      </c>
      <c r="BF85" s="343">
        <f t="shared" si="209"/>
        <v>7.7077999999999994E-2</v>
      </c>
      <c r="BG85" s="343">
        <f t="shared" si="210"/>
        <v>8.1374000000000002E-2</v>
      </c>
      <c r="BH85" s="343">
        <f t="shared" si="211"/>
        <v>9.4072000000000003E-2</v>
      </c>
      <c r="BI85" s="343">
        <f t="shared" si="212"/>
        <v>7.6706999999999997E-2</v>
      </c>
      <c r="BJ85" s="343">
        <f t="shared" si="213"/>
        <v>8.4089999999999998E-2</v>
      </c>
      <c r="BK85" s="343">
        <f t="shared" si="214"/>
        <v>9.3563999999999994E-2</v>
      </c>
      <c r="BL85" s="343">
        <f t="shared" si="215"/>
        <v>7.2162000000000004E-2</v>
      </c>
      <c r="BM85" s="343">
        <f t="shared" si="216"/>
        <v>7.8372999999999998E-2</v>
      </c>
      <c r="BN85" s="343">
        <f t="shared" si="217"/>
        <v>7.6534000000000005E-2</v>
      </c>
      <c r="BO85" s="343">
        <f t="shared" si="218"/>
        <v>9.4246999999999997E-2</v>
      </c>
      <c r="BP85" s="343">
        <f t="shared" si="219"/>
        <v>7.5599E-2</v>
      </c>
      <c r="BQ85" s="343">
        <f t="shared" si="220"/>
        <v>9.6199999999999994E-2</v>
      </c>
      <c r="BR85" s="343">
        <f t="shared" si="221"/>
        <v>7.7077999999999994E-2</v>
      </c>
      <c r="BS85" s="343">
        <f t="shared" si="222"/>
        <v>8.1374000000000002E-2</v>
      </c>
      <c r="BT85" s="343">
        <f t="shared" si="223"/>
        <v>9.4072000000000003E-2</v>
      </c>
      <c r="BU85" s="343">
        <f t="shared" si="224"/>
        <v>7.6706999999999997E-2</v>
      </c>
      <c r="BV85" s="343">
        <f t="shared" si="225"/>
        <v>8.4089999999999998E-2</v>
      </c>
      <c r="BW85" s="343">
        <f t="shared" si="226"/>
        <v>9.3563999999999994E-2</v>
      </c>
      <c r="BX85" s="343">
        <f t="shared" si="227"/>
        <v>7.2162000000000004E-2</v>
      </c>
      <c r="BY85" s="343">
        <f t="shared" si="228"/>
        <v>7.8372999999999998E-2</v>
      </c>
      <c r="BZ85" s="343">
        <f t="shared" si="229"/>
        <v>7.6534000000000005E-2</v>
      </c>
      <c r="CA85" s="343">
        <f t="shared" si="230"/>
        <v>9.4246999999999997E-2</v>
      </c>
      <c r="CB85" s="343">
        <f t="shared" si="231"/>
        <v>7.5599E-2</v>
      </c>
      <c r="CC85" s="343">
        <f t="shared" si="232"/>
        <v>9.6199999999999994E-2</v>
      </c>
      <c r="CD85" s="343">
        <f t="shared" si="233"/>
        <v>7.7077999999999994E-2</v>
      </c>
      <c r="CE85" s="343">
        <f t="shared" si="234"/>
        <v>8.1374000000000002E-2</v>
      </c>
      <c r="CF85" s="343">
        <f t="shared" si="235"/>
        <v>9.4072000000000003E-2</v>
      </c>
      <c r="CG85" s="343">
        <f t="shared" si="236"/>
        <v>7.6706999999999997E-2</v>
      </c>
      <c r="CH85" s="344">
        <f t="shared" si="237"/>
        <v>8.4089999999999998E-2</v>
      </c>
      <c r="CJ85" s="245">
        <f t="shared" si="240"/>
        <v>1</v>
      </c>
    </row>
    <row r="86" spans="1:88" ht="15.6" x14ac:dyDescent="0.3">
      <c r="A86" s="574"/>
      <c r="B86" s="14" t="str">
        <f t="shared" si="238"/>
        <v>Miscellaneous</v>
      </c>
      <c r="C86" s="341">
        <v>8.5109000000000004E-2</v>
      </c>
      <c r="D86" s="341">
        <v>7.7715000000000006E-2</v>
      </c>
      <c r="E86" s="341">
        <v>8.6136000000000004E-2</v>
      </c>
      <c r="F86" s="341">
        <v>7.9796000000000006E-2</v>
      </c>
      <c r="G86" s="341">
        <v>8.5334999999999994E-2</v>
      </c>
      <c r="H86" s="341">
        <v>8.1994999999999998E-2</v>
      </c>
      <c r="I86" s="341">
        <v>8.4098999999999993E-2</v>
      </c>
      <c r="J86" s="341">
        <v>8.4198999999999996E-2</v>
      </c>
      <c r="K86" s="341">
        <v>8.2512000000000002E-2</v>
      </c>
      <c r="L86" s="341">
        <v>8.5277000000000006E-2</v>
      </c>
      <c r="M86" s="341">
        <v>8.2588999999999996E-2</v>
      </c>
      <c r="N86" s="341">
        <v>8.5237999999999994E-2</v>
      </c>
      <c r="O86" s="343">
        <f t="shared" si="239"/>
        <v>8.5109000000000004E-2</v>
      </c>
      <c r="P86" s="343">
        <f t="shared" si="167"/>
        <v>7.7715000000000006E-2</v>
      </c>
      <c r="Q86" s="343">
        <f t="shared" si="168"/>
        <v>8.6136000000000004E-2</v>
      </c>
      <c r="R86" s="343">
        <f t="shared" si="169"/>
        <v>7.9796000000000006E-2</v>
      </c>
      <c r="S86" s="343">
        <f t="shared" si="170"/>
        <v>8.5334999999999994E-2</v>
      </c>
      <c r="T86" s="343">
        <f t="shared" si="171"/>
        <v>8.1994999999999998E-2</v>
      </c>
      <c r="U86" s="343">
        <f t="shared" si="172"/>
        <v>8.4098999999999993E-2</v>
      </c>
      <c r="V86" s="343">
        <f t="shared" si="173"/>
        <v>8.4198999999999996E-2</v>
      </c>
      <c r="W86" s="343">
        <f t="shared" si="174"/>
        <v>8.2512000000000002E-2</v>
      </c>
      <c r="X86" s="343">
        <f t="shared" si="175"/>
        <v>8.5277000000000006E-2</v>
      </c>
      <c r="Y86" s="343">
        <f t="shared" si="176"/>
        <v>8.2588999999999996E-2</v>
      </c>
      <c r="Z86" s="343">
        <f t="shared" si="177"/>
        <v>8.5237999999999994E-2</v>
      </c>
      <c r="AA86" s="343">
        <f t="shared" si="178"/>
        <v>8.5109000000000004E-2</v>
      </c>
      <c r="AB86" s="343">
        <f t="shared" si="179"/>
        <v>7.7715000000000006E-2</v>
      </c>
      <c r="AC86" s="343">
        <f t="shared" si="180"/>
        <v>8.6136000000000004E-2</v>
      </c>
      <c r="AD86" s="343">
        <f t="shared" si="181"/>
        <v>7.9796000000000006E-2</v>
      </c>
      <c r="AE86" s="343">
        <f t="shared" si="182"/>
        <v>8.5334999999999994E-2</v>
      </c>
      <c r="AF86" s="343">
        <f t="shared" si="183"/>
        <v>8.1994999999999998E-2</v>
      </c>
      <c r="AG86" s="343">
        <f t="shared" si="184"/>
        <v>8.4098999999999993E-2</v>
      </c>
      <c r="AH86" s="343">
        <f t="shared" si="185"/>
        <v>8.4198999999999996E-2</v>
      </c>
      <c r="AI86" s="343">
        <f t="shared" si="186"/>
        <v>8.2512000000000002E-2</v>
      </c>
      <c r="AJ86" s="343">
        <f t="shared" si="187"/>
        <v>8.5277000000000006E-2</v>
      </c>
      <c r="AK86" s="343">
        <f t="shared" si="188"/>
        <v>8.2588999999999996E-2</v>
      </c>
      <c r="AL86" s="343">
        <f t="shared" si="189"/>
        <v>8.5237999999999994E-2</v>
      </c>
      <c r="AM86" s="343">
        <f t="shared" si="190"/>
        <v>8.5109000000000004E-2</v>
      </c>
      <c r="AN86" s="343">
        <f t="shared" si="191"/>
        <v>7.7715000000000006E-2</v>
      </c>
      <c r="AO86" s="343">
        <f t="shared" si="192"/>
        <v>8.6136000000000004E-2</v>
      </c>
      <c r="AP86" s="343">
        <f t="shared" si="193"/>
        <v>7.9796000000000006E-2</v>
      </c>
      <c r="AQ86" s="343">
        <f t="shared" si="194"/>
        <v>8.5334999999999994E-2</v>
      </c>
      <c r="AR86" s="343">
        <f t="shared" si="195"/>
        <v>8.1994999999999998E-2</v>
      </c>
      <c r="AS86" s="343">
        <f t="shared" si="196"/>
        <v>8.4098999999999993E-2</v>
      </c>
      <c r="AT86" s="343">
        <f t="shared" si="197"/>
        <v>8.4198999999999996E-2</v>
      </c>
      <c r="AU86" s="343">
        <f t="shared" si="198"/>
        <v>8.2512000000000002E-2</v>
      </c>
      <c r="AV86" s="343">
        <f t="shared" si="199"/>
        <v>8.5277000000000006E-2</v>
      </c>
      <c r="AW86" s="343">
        <f t="shared" si="200"/>
        <v>8.2588999999999996E-2</v>
      </c>
      <c r="AX86" s="343">
        <f t="shared" si="201"/>
        <v>8.5237999999999994E-2</v>
      </c>
      <c r="AY86" s="343">
        <f t="shared" si="202"/>
        <v>8.5109000000000004E-2</v>
      </c>
      <c r="AZ86" s="343">
        <f t="shared" si="203"/>
        <v>7.7715000000000006E-2</v>
      </c>
      <c r="BA86" s="343">
        <f t="shared" si="204"/>
        <v>8.6136000000000004E-2</v>
      </c>
      <c r="BB86" s="343">
        <f t="shared" si="205"/>
        <v>7.9796000000000006E-2</v>
      </c>
      <c r="BC86" s="343">
        <f t="shared" si="206"/>
        <v>8.5334999999999994E-2</v>
      </c>
      <c r="BD86" s="343">
        <f t="shared" si="207"/>
        <v>8.1994999999999998E-2</v>
      </c>
      <c r="BE86" s="343">
        <f t="shared" si="208"/>
        <v>8.4098999999999993E-2</v>
      </c>
      <c r="BF86" s="343">
        <f t="shared" si="209"/>
        <v>8.4198999999999996E-2</v>
      </c>
      <c r="BG86" s="343">
        <f t="shared" si="210"/>
        <v>8.2512000000000002E-2</v>
      </c>
      <c r="BH86" s="343">
        <f t="shared" si="211"/>
        <v>8.5277000000000006E-2</v>
      </c>
      <c r="BI86" s="343">
        <f t="shared" si="212"/>
        <v>8.2588999999999996E-2</v>
      </c>
      <c r="BJ86" s="343">
        <f t="shared" si="213"/>
        <v>8.5237999999999994E-2</v>
      </c>
      <c r="BK86" s="343">
        <f t="shared" si="214"/>
        <v>8.5109000000000004E-2</v>
      </c>
      <c r="BL86" s="343">
        <f t="shared" si="215"/>
        <v>7.7715000000000006E-2</v>
      </c>
      <c r="BM86" s="343">
        <f t="shared" si="216"/>
        <v>8.6136000000000004E-2</v>
      </c>
      <c r="BN86" s="343">
        <f t="shared" si="217"/>
        <v>7.9796000000000006E-2</v>
      </c>
      <c r="BO86" s="343">
        <f t="shared" si="218"/>
        <v>8.5334999999999994E-2</v>
      </c>
      <c r="BP86" s="343">
        <f t="shared" si="219"/>
        <v>8.1994999999999998E-2</v>
      </c>
      <c r="BQ86" s="343">
        <f t="shared" si="220"/>
        <v>8.4098999999999993E-2</v>
      </c>
      <c r="BR86" s="343">
        <f t="shared" si="221"/>
        <v>8.4198999999999996E-2</v>
      </c>
      <c r="BS86" s="343">
        <f t="shared" si="222"/>
        <v>8.2512000000000002E-2</v>
      </c>
      <c r="BT86" s="343">
        <f t="shared" si="223"/>
        <v>8.5277000000000006E-2</v>
      </c>
      <c r="BU86" s="343">
        <f t="shared" si="224"/>
        <v>8.2588999999999996E-2</v>
      </c>
      <c r="BV86" s="343">
        <f t="shared" si="225"/>
        <v>8.5237999999999994E-2</v>
      </c>
      <c r="BW86" s="343">
        <f t="shared" si="226"/>
        <v>8.5109000000000004E-2</v>
      </c>
      <c r="BX86" s="343">
        <f t="shared" si="227"/>
        <v>7.7715000000000006E-2</v>
      </c>
      <c r="BY86" s="343">
        <f t="shared" si="228"/>
        <v>8.6136000000000004E-2</v>
      </c>
      <c r="BZ86" s="343">
        <f t="shared" si="229"/>
        <v>7.9796000000000006E-2</v>
      </c>
      <c r="CA86" s="343">
        <f t="shared" si="230"/>
        <v>8.5334999999999994E-2</v>
      </c>
      <c r="CB86" s="343">
        <f t="shared" si="231"/>
        <v>8.1994999999999998E-2</v>
      </c>
      <c r="CC86" s="343">
        <f t="shared" si="232"/>
        <v>8.4098999999999993E-2</v>
      </c>
      <c r="CD86" s="343">
        <f t="shared" si="233"/>
        <v>8.4198999999999996E-2</v>
      </c>
      <c r="CE86" s="343">
        <f t="shared" si="234"/>
        <v>8.2512000000000002E-2</v>
      </c>
      <c r="CF86" s="343">
        <f t="shared" si="235"/>
        <v>8.5277000000000006E-2</v>
      </c>
      <c r="CG86" s="343">
        <f t="shared" si="236"/>
        <v>8.2588999999999996E-2</v>
      </c>
      <c r="CH86" s="344">
        <f t="shared" si="237"/>
        <v>8.5237999999999994E-2</v>
      </c>
      <c r="CJ86" s="245">
        <f t="shared" si="240"/>
        <v>1.0000000000000002</v>
      </c>
    </row>
    <row r="87" spans="1:88" ht="15.6" x14ac:dyDescent="0.3">
      <c r="A87" s="574"/>
      <c r="B87" s="14" t="str">
        <f t="shared" si="238"/>
        <v>Motors</v>
      </c>
      <c r="C87" s="341">
        <v>8.5109000000000004E-2</v>
      </c>
      <c r="D87" s="341">
        <v>7.7715000000000006E-2</v>
      </c>
      <c r="E87" s="341">
        <v>8.6136000000000004E-2</v>
      </c>
      <c r="F87" s="341">
        <v>7.9796000000000006E-2</v>
      </c>
      <c r="G87" s="341">
        <v>8.5334999999999994E-2</v>
      </c>
      <c r="H87" s="341">
        <v>8.1994999999999998E-2</v>
      </c>
      <c r="I87" s="341">
        <v>8.4098999999999993E-2</v>
      </c>
      <c r="J87" s="341">
        <v>8.4198999999999996E-2</v>
      </c>
      <c r="K87" s="341">
        <v>8.2512000000000002E-2</v>
      </c>
      <c r="L87" s="341">
        <v>8.5277000000000006E-2</v>
      </c>
      <c r="M87" s="341">
        <v>8.2588999999999996E-2</v>
      </c>
      <c r="N87" s="341">
        <v>8.5237999999999994E-2</v>
      </c>
      <c r="O87" s="343">
        <f t="shared" si="239"/>
        <v>8.5109000000000004E-2</v>
      </c>
      <c r="P87" s="343">
        <f t="shared" si="167"/>
        <v>7.7715000000000006E-2</v>
      </c>
      <c r="Q87" s="343">
        <f t="shared" si="168"/>
        <v>8.6136000000000004E-2</v>
      </c>
      <c r="R87" s="343">
        <f t="shared" si="169"/>
        <v>7.9796000000000006E-2</v>
      </c>
      <c r="S87" s="343">
        <f t="shared" si="170"/>
        <v>8.5334999999999994E-2</v>
      </c>
      <c r="T87" s="343">
        <f t="shared" si="171"/>
        <v>8.1994999999999998E-2</v>
      </c>
      <c r="U87" s="343">
        <f t="shared" si="172"/>
        <v>8.4098999999999993E-2</v>
      </c>
      <c r="V87" s="343">
        <f t="shared" si="173"/>
        <v>8.4198999999999996E-2</v>
      </c>
      <c r="W87" s="343">
        <f t="shared" si="174"/>
        <v>8.2512000000000002E-2</v>
      </c>
      <c r="X87" s="343">
        <f t="shared" si="175"/>
        <v>8.5277000000000006E-2</v>
      </c>
      <c r="Y87" s="343">
        <f t="shared" si="176"/>
        <v>8.2588999999999996E-2</v>
      </c>
      <c r="Z87" s="343">
        <f t="shared" si="177"/>
        <v>8.5237999999999994E-2</v>
      </c>
      <c r="AA87" s="343">
        <f t="shared" si="178"/>
        <v>8.5109000000000004E-2</v>
      </c>
      <c r="AB87" s="343">
        <f t="shared" si="179"/>
        <v>7.7715000000000006E-2</v>
      </c>
      <c r="AC87" s="343">
        <f t="shared" si="180"/>
        <v>8.6136000000000004E-2</v>
      </c>
      <c r="AD87" s="343">
        <f t="shared" si="181"/>
        <v>7.9796000000000006E-2</v>
      </c>
      <c r="AE87" s="343">
        <f t="shared" si="182"/>
        <v>8.5334999999999994E-2</v>
      </c>
      <c r="AF87" s="343">
        <f t="shared" si="183"/>
        <v>8.1994999999999998E-2</v>
      </c>
      <c r="AG87" s="343">
        <f t="shared" si="184"/>
        <v>8.4098999999999993E-2</v>
      </c>
      <c r="AH87" s="343">
        <f t="shared" si="185"/>
        <v>8.4198999999999996E-2</v>
      </c>
      <c r="AI87" s="343">
        <f t="shared" si="186"/>
        <v>8.2512000000000002E-2</v>
      </c>
      <c r="AJ87" s="343">
        <f t="shared" si="187"/>
        <v>8.5277000000000006E-2</v>
      </c>
      <c r="AK87" s="343">
        <f t="shared" si="188"/>
        <v>8.2588999999999996E-2</v>
      </c>
      <c r="AL87" s="343">
        <f t="shared" si="189"/>
        <v>8.5237999999999994E-2</v>
      </c>
      <c r="AM87" s="343">
        <f t="shared" si="190"/>
        <v>8.5109000000000004E-2</v>
      </c>
      <c r="AN87" s="343">
        <f t="shared" si="191"/>
        <v>7.7715000000000006E-2</v>
      </c>
      <c r="AO87" s="343">
        <f t="shared" si="192"/>
        <v>8.6136000000000004E-2</v>
      </c>
      <c r="AP87" s="343">
        <f t="shared" si="193"/>
        <v>7.9796000000000006E-2</v>
      </c>
      <c r="AQ87" s="343">
        <f t="shared" si="194"/>
        <v>8.5334999999999994E-2</v>
      </c>
      <c r="AR87" s="343">
        <f t="shared" si="195"/>
        <v>8.1994999999999998E-2</v>
      </c>
      <c r="AS87" s="343">
        <f t="shared" si="196"/>
        <v>8.4098999999999993E-2</v>
      </c>
      <c r="AT87" s="343">
        <f t="shared" si="197"/>
        <v>8.4198999999999996E-2</v>
      </c>
      <c r="AU87" s="343">
        <f t="shared" si="198"/>
        <v>8.2512000000000002E-2</v>
      </c>
      <c r="AV87" s="343">
        <f t="shared" si="199"/>
        <v>8.5277000000000006E-2</v>
      </c>
      <c r="AW87" s="343">
        <f t="shared" si="200"/>
        <v>8.2588999999999996E-2</v>
      </c>
      <c r="AX87" s="343">
        <f t="shared" si="201"/>
        <v>8.5237999999999994E-2</v>
      </c>
      <c r="AY87" s="343">
        <f t="shared" si="202"/>
        <v>8.5109000000000004E-2</v>
      </c>
      <c r="AZ87" s="343">
        <f t="shared" si="203"/>
        <v>7.7715000000000006E-2</v>
      </c>
      <c r="BA87" s="343">
        <f t="shared" si="204"/>
        <v>8.6136000000000004E-2</v>
      </c>
      <c r="BB87" s="343">
        <f t="shared" si="205"/>
        <v>7.9796000000000006E-2</v>
      </c>
      <c r="BC87" s="343">
        <f t="shared" si="206"/>
        <v>8.5334999999999994E-2</v>
      </c>
      <c r="BD87" s="343">
        <f t="shared" si="207"/>
        <v>8.1994999999999998E-2</v>
      </c>
      <c r="BE87" s="343">
        <f t="shared" si="208"/>
        <v>8.4098999999999993E-2</v>
      </c>
      <c r="BF87" s="343">
        <f t="shared" si="209"/>
        <v>8.4198999999999996E-2</v>
      </c>
      <c r="BG87" s="343">
        <f t="shared" si="210"/>
        <v>8.2512000000000002E-2</v>
      </c>
      <c r="BH87" s="343">
        <f t="shared" si="211"/>
        <v>8.5277000000000006E-2</v>
      </c>
      <c r="BI87" s="343">
        <f t="shared" si="212"/>
        <v>8.2588999999999996E-2</v>
      </c>
      <c r="BJ87" s="343">
        <f t="shared" si="213"/>
        <v>8.5237999999999994E-2</v>
      </c>
      <c r="BK87" s="343">
        <f t="shared" si="214"/>
        <v>8.5109000000000004E-2</v>
      </c>
      <c r="BL87" s="343">
        <f t="shared" si="215"/>
        <v>7.7715000000000006E-2</v>
      </c>
      <c r="BM87" s="343">
        <f t="shared" si="216"/>
        <v>8.6136000000000004E-2</v>
      </c>
      <c r="BN87" s="343">
        <f t="shared" si="217"/>
        <v>7.9796000000000006E-2</v>
      </c>
      <c r="BO87" s="343">
        <f t="shared" si="218"/>
        <v>8.5334999999999994E-2</v>
      </c>
      <c r="BP87" s="343">
        <f t="shared" si="219"/>
        <v>8.1994999999999998E-2</v>
      </c>
      <c r="BQ87" s="343">
        <f t="shared" si="220"/>
        <v>8.4098999999999993E-2</v>
      </c>
      <c r="BR87" s="343">
        <f t="shared" si="221"/>
        <v>8.4198999999999996E-2</v>
      </c>
      <c r="BS87" s="343">
        <f t="shared" si="222"/>
        <v>8.2512000000000002E-2</v>
      </c>
      <c r="BT87" s="343">
        <f t="shared" si="223"/>
        <v>8.5277000000000006E-2</v>
      </c>
      <c r="BU87" s="343">
        <f t="shared" si="224"/>
        <v>8.2588999999999996E-2</v>
      </c>
      <c r="BV87" s="343">
        <f t="shared" si="225"/>
        <v>8.5237999999999994E-2</v>
      </c>
      <c r="BW87" s="343">
        <f t="shared" si="226"/>
        <v>8.5109000000000004E-2</v>
      </c>
      <c r="BX87" s="343">
        <f t="shared" si="227"/>
        <v>7.7715000000000006E-2</v>
      </c>
      <c r="BY87" s="343">
        <f t="shared" si="228"/>
        <v>8.6136000000000004E-2</v>
      </c>
      <c r="BZ87" s="343">
        <f t="shared" si="229"/>
        <v>7.9796000000000006E-2</v>
      </c>
      <c r="CA87" s="343">
        <f t="shared" si="230"/>
        <v>8.5334999999999994E-2</v>
      </c>
      <c r="CB87" s="343">
        <f t="shared" si="231"/>
        <v>8.1994999999999998E-2</v>
      </c>
      <c r="CC87" s="343">
        <f t="shared" si="232"/>
        <v>8.4098999999999993E-2</v>
      </c>
      <c r="CD87" s="343">
        <f t="shared" si="233"/>
        <v>8.4198999999999996E-2</v>
      </c>
      <c r="CE87" s="343">
        <f t="shared" si="234"/>
        <v>8.2512000000000002E-2</v>
      </c>
      <c r="CF87" s="343">
        <f t="shared" si="235"/>
        <v>8.5277000000000006E-2</v>
      </c>
      <c r="CG87" s="343">
        <f t="shared" si="236"/>
        <v>8.2588999999999996E-2</v>
      </c>
      <c r="CH87" s="344">
        <f t="shared" si="237"/>
        <v>8.5237999999999994E-2</v>
      </c>
      <c r="CJ87" s="245">
        <f t="shared" si="240"/>
        <v>1.0000000000000002</v>
      </c>
    </row>
    <row r="88" spans="1:88" ht="15.6" x14ac:dyDescent="0.3">
      <c r="A88" s="574"/>
      <c r="B88" s="14" t="str">
        <f t="shared" si="238"/>
        <v>Process</v>
      </c>
      <c r="C88" s="341">
        <v>8.5109000000000004E-2</v>
      </c>
      <c r="D88" s="341">
        <v>7.7715000000000006E-2</v>
      </c>
      <c r="E88" s="341">
        <v>8.6136000000000004E-2</v>
      </c>
      <c r="F88" s="341">
        <v>7.9796000000000006E-2</v>
      </c>
      <c r="G88" s="341">
        <v>8.5334999999999994E-2</v>
      </c>
      <c r="H88" s="341">
        <v>8.1994999999999998E-2</v>
      </c>
      <c r="I88" s="341">
        <v>8.4098999999999993E-2</v>
      </c>
      <c r="J88" s="341">
        <v>8.4198999999999996E-2</v>
      </c>
      <c r="K88" s="341">
        <v>8.2512000000000002E-2</v>
      </c>
      <c r="L88" s="341">
        <v>8.5277000000000006E-2</v>
      </c>
      <c r="M88" s="341">
        <v>8.2588999999999996E-2</v>
      </c>
      <c r="N88" s="341">
        <v>8.5237999999999994E-2</v>
      </c>
      <c r="O88" s="343">
        <f t="shared" si="239"/>
        <v>8.5109000000000004E-2</v>
      </c>
      <c r="P88" s="343">
        <f t="shared" si="167"/>
        <v>7.7715000000000006E-2</v>
      </c>
      <c r="Q88" s="343">
        <f t="shared" si="168"/>
        <v>8.6136000000000004E-2</v>
      </c>
      <c r="R88" s="343">
        <f t="shared" si="169"/>
        <v>7.9796000000000006E-2</v>
      </c>
      <c r="S88" s="343">
        <f t="shared" si="170"/>
        <v>8.5334999999999994E-2</v>
      </c>
      <c r="T88" s="343">
        <f t="shared" si="171"/>
        <v>8.1994999999999998E-2</v>
      </c>
      <c r="U88" s="343">
        <f t="shared" si="172"/>
        <v>8.4098999999999993E-2</v>
      </c>
      <c r="V88" s="343">
        <f t="shared" si="173"/>
        <v>8.4198999999999996E-2</v>
      </c>
      <c r="W88" s="343">
        <f t="shared" si="174"/>
        <v>8.2512000000000002E-2</v>
      </c>
      <c r="X88" s="343">
        <f t="shared" si="175"/>
        <v>8.5277000000000006E-2</v>
      </c>
      <c r="Y88" s="343">
        <f t="shared" si="176"/>
        <v>8.2588999999999996E-2</v>
      </c>
      <c r="Z88" s="343">
        <f t="shared" si="177"/>
        <v>8.5237999999999994E-2</v>
      </c>
      <c r="AA88" s="343">
        <f t="shared" si="178"/>
        <v>8.5109000000000004E-2</v>
      </c>
      <c r="AB88" s="343">
        <f t="shared" si="179"/>
        <v>7.7715000000000006E-2</v>
      </c>
      <c r="AC88" s="343">
        <f t="shared" si="180"/>
        <v>8.6136000000000004E-2</v>
      </c>
      <c r="AD88" s="343">
        <f t="shared" si="181"/>
        <v>7.9796000000000006E-2</v>
      </c>
      <c r="AE88" s="343">
        <f t="shared" si="182"/>
        <v>8.5334999999999994E-2</v>
      </c>
      <c r="AF88" s="343">
        <f t="shared" si="183"/>
        <v>8.1994999999999998E-2</v>
      </c>
      <c r="AG88" s="343">
        <f t="shared" si="184"/>
        <v>8.4098999999999993E-2</v>
      </c>
      <c r="AH88" s="343">
        <f t="shared" si="185"/>
        <v>8.4198999999999996E-2</v>
      </c>
      <c r="AI88" s="343">
        <f t="shared" si="186"/>
        <v>8.2512000000000002E-2</v>
      </c>
      <c r="AJ88" s="343">
        <f t="shared" si="187"/>
        <v>8.5277000000000006E-2</v>
      </c>
      <c r="AK88" s="343">
        <f t="shared" si="188"/>
        <v>8.2588999999999996E-2</v>
      </c>
      <c r="AL88" s="343">
        <f t="shared" si="189"/>
        <v>8.5237999999999994E-2</v>
      </c>
      <c r="AM88" s="343">
        <f t="shared" si="190"/>
        <v>8.5109000000000004E-2</v>
      </c>
      <c r="AN88" s="343">
        <f t="shared" si="191"/>
        <v>7.7715000000000006E-2</v>
      </c>
      <c r="AO88" s="343">
        <f t="shared" si="192"/>
        <v>8.6136000000000004E-2</v>
      </c>
      <c r="AP88" s="343">
        <f t="shared" si="193"/>
        <v>7.9796000000000006E-2</v>
      </c>
      <c r="AQ88" s="343">
        <f t="shared" si="194"/>
        <v>8.5334999999999994E-2</v>
      </c>
      <c r="AR88" s="343">
        <f t="shared" si="195"/>
        <v>8.1994999999999998E-2</v>
      </c>
      <c r="AS88" s="343">
        <f t="shared" si="196"/>
        <v>8.4098999999999993E-2</v>
      </c>
      <c r="AT88" s="343">
        <f t="shared" si="197"/>
        <v>8.4198999999999996E-2</v>
      </c>
      <c r="AU88" s="343">
        <f t="shared" si="198"/>
        <v>8.2512000000000002E-2</v>
      </c>
      <c r="AV88" s="343">
        <f t="shared" si="199"/>
        <v>8.5277000000000006E-2</v>
      </c>
      <c r="AW88" s="343">
        <f t="shared" si="200"/>
        <v>8.2588999999999996E-2</v>
      </c>
      <c r="AX88" s="343">
        <f t="shared" si="201"/>
        <v>8.5237999999999994E-2</v>
      </c>
      <c r="AY88" s="343">
        <f t="shared" si="202"/>
        <v>8.5109000000000004E-2</v>
      </c>
      <c r="AZ88" s="343">
        <f t="shared" si="203"/>
        <v>7.7715000000000006E-2</v>
      </c>
      <c r="BA88" s="343">
        <f t="shared" si="204"/>
        <v>8.6136000000000004E-2</v>
      </c>
      <c r="BB88" s="343">
        <f t="shared" si="205"/>
        <v>7.9796000000000006E-2</v>
      </c>
      <c r="BC88" s="343">
        <f t="shared" si="206"/>
        <v>8.5334999999999994E-2</v>
      </c>
      <c r="BD88" s="343">
        <f t="shared" si="207"/>
        <v>8.1994999999999998E-2</v>
      </c>
      <c r="BE88" s="343">
        <f t="shared" si="208"/>
        <v>8.4098999999999993E-2</v>
      </c>
      <c r="BF88" s="343">
        <f t="shared" si="209"/>
        <v>8.4198999999999996E-2</v>
      </c>
      <c r="BG88" s="343">
        <f t="shared" si="210"/>
        <v>8.2512000000000002E-2</v>
      </c>
      <c r="BH88" s="343">
        <f t="shared" si="211"/>
        <v>8.5277000000000006E-2</v>
      </c>
      <c r="BI88" s="343">
        <f t="shared" si="212"/>
        <v>8.2588999999999996E-2</v>
      </c>
      <c r="BJ88" s="343">
        <f t="shared" si="213"/>
        <v>8.5237999999999994E-2</v>
      </c>
      <c r="BK88" s="343">
        <f t="shared" si="214"/>
        <v>8.5109000000000004E-2</v>
      </c>
      <c r="BL88" s="343">
        <f t="shared" si="215"/>
        <v>7.7715000000000006E-2</v>
      </c>
      <c r="BM88" s="343">
        <f t="shared" si="216"/>
        <v>8.6136000000000004E-2</v>
      </c>
      <c r="BN88" s="343">
        <f t="shared" si="217"/>
        <v>7.9796000000000006E-2</v>
      </c>
      <c r="BO88" s="343">
        <f t="shared" si="218"/>
        <v>8.5334999999999994E-2</v>
      </c>
      <c r="BP88" s="343">
        <f t="shared" si="219"/>
        <v>8.1994999999999998E-2</v>
      </c>
      <c r="BQ88" s="343">
        <f t="shared" si="220"/>
        <v>8.4098999999999993E-2</v>
      </c>
      <c r="BR88" s="343">
        <f t="shared" si="221"/>
        <v>8.4198999999999996E-2</v>
      </c>
      <c r="BS88" s="343">
        <f t="shared" si="222"/>
        <v>8.2512000000000002E-2</v>
      </c>
      <c r="BT88" s="343">
        <f t="shared" si="223"/>
        <v>8.5277000000000006E-2</v>
      </c>
      <c r="BU88" s="343">
        <f t="shared" si="224"/>
        <v>8.2588999999999996E-2</v>
      </c>
      <c r="BV88" s="343">
        <f t="shared" si="225"/>
        <v>8.5237999999999994E-2</v>
      </c>
      <c r="BW88" s="343">
        <f t="shared" si="226"/>
        <v>8.5109000000000004E-2</v>
      </c>
      <c r="BX88" s="343">
        <f t="shared" si="227"/>
        <v>7.7715000000000006E-2</v>
      </c>
      <c r="BY88" s="343">
        <f t="shared" si="228"/>
        <v>8.6136000000000004E-2</v>
      </c>
      <c r="BZ88" s="343">
        <f t="shared" si="229"/>
        <v>7.9796000000000006E-2</v>
      </c>
      <c r="CA88" s="343">
        <f t="shared" si="230"/>
        <v>8.5334999999999994E-2</v>
      </c>
      <c r="CB88" s="343">
        <f t="shared" si="231"/>
        <v>8.1994999999999998E-2</v>
      </c>
      <c r="CC88" s="343">
        <f t="shared" si="232"/>
        <v>8.4098999999999993E-2</v>
      </c>
      <c r="CD88" s="343">
        <f t="shared" si="233"/>
        <v>8.4198999999999996E-2</v>
      </c>
      <c r="CE88" s="343">
        <f t="shared" si="234"/>
        <v>8.2512000000000002E-2</v>
      </c>
      <c r="CF88" s="343">
        <f t="shared" si="235"/>
        <v>8.5277000000000006E-2</v>
      </c>
      <c r="CG88" s="343">
        <f t="shared" si="236"/>
        <v>8.2588999999999996E-2</v>
      </c>
      <c r="CH88" s="344">
        <f t="shared" si="237"/>
        <v>8.5237999999999994E-2</v>
      </c>
      <c r="CJ88" s="245">
        <f t="shared" si="240"/>
        <v>1.0000000000000002</v>
      </c>
    </row>
    <row r="89" spans="1:88" ht="15.6" x14ac:dyDescent="0.3">
      <c r="A89" s="574"/>
      <c r="B89" s="14" t="str">
        <f t="shared" si="238"/>
        <v>Refrigeration</v>
      </c>
      <c r="C89" s="341">
        <v>8.3486000000000005E-2</v>
      </c>
      <c r="D89" s="341">
        <v>7.6158000000000003E-2</v>
      </c>
      <c r="E89" s="341">
        <v>8.3346000000000003E-2</v>
      </c>
      <c r="F89" s="341">
        <v>8.0782999999999994E-2</v>
      </c>
      <c r="G89" s="341">
        <v>8.5133E-2</v>
      </c>
      <c r="H89" s="341">
        <v>8.4294999999999995E-2</v>
      </c>
      <c r="I89" s="341">
        <v>8.7456999999999993E-2</v>
      </c>
      <c r="J89" s="341">
        <v>8.7230000000000002E-2</v>
      </c>
      <c r="K89" s="341">
        <v>8.3319000000000004E-2</v>
      </c>
      <c r="L89" s="341">
        <v>8.4562999999999999E-2</v>
      </c>
      <c r="M89" s="341">
        <v>8.1112000000000004E-2</v>
      </c>
      <c r="N89" s="341">
        <v>8.3118999999999998E-2</v>
      </c>
      <c r="O89" s="343">
        <f t="shared" si="239"/>
        <v>8.3486000000000005E-2</v>
      </c>
      <c r="P89" s="343">
        <f t="shared" si="167"/>
        <v>7.6158000000000003E-2</v>
      </c>
      <c r="Q89" s="343">
        <f t="shared" si="168"/>
        <v>8.3346000000000003E-2</v>
      </c>
      <c r="R89" s="343">
        <f t="shared" si="169"/>
        <v>8.0782999999999994E-2</v>
      </c>
      <c r="S89" s="343">
        <f t="shared" si="170"/>
        <v>8.5133E-2</v>
      </c>
      <c r="T89" s="343">
        <f t="shared" si="171"/>
        <v>8.4294999999999995E-2</v>
      </c>
      <c r="U89" s="343">
        <f t="shared" si="172"/>
        <v>8.7456999999999993E-2</v>
      </c>
      <c r="V89" s="343">
        <f t="shared" si="173"/>
        <v>8.7230000000000002E-2</v>
      </c>
      <c r="W89" s="343">
        <f t="shared" si="174"/>
        <v>8.3319000000000004E-2</v>
      </c>
      <c r="X89" s="343">
        <f t="shared" si="175"/>
        <v>8.4562999999999999E-2</v>
      </c>
      <c r="Y89" s="343">
        <f t="shared" si="176"/>
        <v>8.1112000000000004E-2</v>
      </c>
      <c r="Z89" s="343">
        <f t="shared" si="177"/>
        <v>8.3118999999999998E-2</v>
      </c>
      <c r="AA89" s="343">
        <f t="shared" si="178"/>
        <v>8.3486000000000005E-2</v>
      </c>
      <c r="AB89" s="343">
        <f t="shared" si="179"/>
        <v>7.6158000000000003E-2</v>
      </c>
      <c r="AC89" s="343">
        <f t="shared" si="180"/>
        <v>8.3346000000000003E-2</v>
      </c>
      <c r="AD89" s="343">
        <f t="shared" si="181"/>
        <v>8.0782999999999994E-2</v>
      </c>
      <c r="AE89" s="343">
        <f t="shared" si="182"/>
        <v>8.5133E-2</v>
      </c>
      <c r="AF89" s="343">
        <f t="shared" si="183"/>
        <v>8.4294999999999995E-2</v>
      </c>
      <c r="AG89" s="343">
        <f t="shared" si="184"/>
        <v>8.7456999999999993E-2</v>
      </c>
      <c r="AH89" s="343">
        <f t="shared" si="185"/>
        <v>8.7230000000000002E-2</v>
      </c>
      <c r="AI89" s="343">
        <f t="shared" si="186"/>
        <v>8.3319000000000004E-2</v>
      </c>
      <c r="AJ89" s="343">
        <f t="shared" si="187"/>
        <v>8.4562999999999999E-2</v>
      </c>
      <c r="AK89" s="343">
        <f t="shared" si="188"/>
        <v>8.1112000000000004E-2</v>
      </c>
      <c r="AL89" s="343">
        <f t="shared" si="189"/>
        <v>8.3118999999999998E-2</v>
      </c>
      <c r="AM89" s="343">
        <f t="shared" si="190"/>
        <v>8.3486000000000005E-2</v>
      </c>
      <c r="AN89" s="343">
        <f t="shared" si="191"/>
        <v>7.6158000000000003E-2</v>
      </c>
      <c r="AO89" s="343">
        <f t="shared" si="192"/>
        <v>8.3346000000000003E-2</v>
      </c>
      <c r="AP89" s="343">
        <f t="shared" si="193"/>
        <v>8.0782999999999994E-2</v>
      </c>
      <c r="AQ89" s="343">
        <f t="shared" si="194"/>
        <v>8.5133E-2</v>
      </c>
      <c r="AR89" s="343">
        <f t="shared" si="195"/>
        <v>8.4294999999999995E-2</v>
      </c>
      <c r="AS89" s="343">
        <f t="shared" si="196"/>
        <v>8.7456999999999993E-2</v>
      </c>
      <c r="AT89" s="343">
        <f t="shared" si="197"/>
        <v>8.7230000000000002E-2</v>
      </c>
      <c r="AU89" s="343">
        <f t="shared" si="198"/>
        <v>8.3319000000000004E-2</v>
      </c>
      <c r="AV89" s="343">
        <f t="shared" si="199"/>
        <v>8.4562999999999999E-2</v>
      </c>
      <c r="AW89" s="343">
        <f t="shared" si="200"/>
        <v>8.1112000000000004E-2</v>
      </c>
      <c r="AX89" s="343">
        <f t="shared" si="201"/>
        <v>8.3118999999999998E-2</v>
      </c>
      <c r="AY89" s="343">
        <f t="shared" si="202"/>
        <v>8.3486000000000005E-2</v>
      </c>
      <c r="AZ89" s="343">
        <f t="shared" si="203"/>
        <v>7.6158000000000003E-2</v>
      </c>
      <c r="BA89" s="343">
        <f t="shared" si="204"/>
        <v>8.3346000000000003E-2</v>
      </c>
      <c r="BB89" s="343">
        <f t="shared" si="205"/>
        <v>8.0782999999999994E-2</v>
      </c>
      <c r="BC89" s="343">
        <f t="shared" si="206"/>
        <v>8.5133E-2</v>
      </c>
      <c r="BD89" s="343">
        <f t="shared" si="207"/>
        <v>8.4294999999999995E-2</v>
      </c>
      <c r="BE89" s="343">
        <f t="shared" si="208"/>
        <v>8.7456999999999993E-2</v>
      </c>
      <c r="BF89" s="343">
        <f t="shared" si="209"/>
        <v>8.7230000000000002E-2</v>
      </c>
      <c r="BG89" s="343">
        <f t="shared" si="210"/>
        <v>8.3319000000000004E-2</v>
      </c>
      <c r="BH89" s="343">
        <f t="shared" si="211"/>
        <v>8.4562999999999999E-2</v>
      </c>
      <c r="BI89" s="343">
        <f t="shared" si="212"/>
        <v>8.1112000000000004E-2</v>
      </c>
      <c r="BJ89" s="343">
        <f t="shared" si="213"/>
        <v>8.3118999999999998E-2</v>
      </c>
      <c r="BK89" s="343">
        <f t="shared" si="214"/>
        <v>8.3486000000000005E-2</v>
      </c>
      <c r="BL89" s="343">
        <f t="shared" si="215"/>
        <v>7.6158000000000003E-2</v>
      </c>
      <c r="BM89" s="343">
        <f t="shared" si="216"/>
        <v>8.3346000000000003E-2</v>
      </c>
      <c r="BN89" s="343">
        <f t="shared" si="217"/>
        <v>8.0782999999999994E-2</v>
      </c>
      <c r="BO89" s="343">
        <f t="shared" si="218"/>
        <v>8.5133E-2</v>
      </c>
      <c r="BP89" s="343">
        <f t="shared" si="219"/>
        <v>8.4294999999999995E-2</v>
      </c>
      <c r="BQ89" s="343">
        <f t="shared" si="220"/>
        <v>8.7456999999999993E-2</v>
      </c>
      <c r="BR89" s="343">
        <f t="shared" si="221"/>
        <v>8.7230000000000002E-2</v>
      </c>
      <c r="BS89" s="343">
        <f t="shared" si="222"/>
        <v>8.3319000000000004E-2</v>
      </c>
      <c r="BT89" s="343">
        <f t="shared" si="223"/>
        <v>8.4562999999999999E-2</v>
      </c>
      <c r="BU89" s="343">
        <f t="shared" si="224"/>
        <v>8.1112000000000004E-2</v>
      </c>
      <c r="BV89" s="343">
        <f t="shared" si="225"/>
        <v>8.3118999999999998E-2</v>
      </c>
      <c r="BW89" s="343">
        <f t="shared" si="226"/>
        <v>8.3486000000000005E-2</v>
      </c>
      <c r="BX89" s="343">
        <f t="shared" si="227"/>
        <v>7.6158000000000003E-2</v>
      </c>
      <c r="BY89" s="343">
        <f t="shared" si="228"/>
        <v>8.3346000000000003E-2</v>
      </c>
      <c r="BZ89" s="343">
        <f t="shared" si="229"/>
        <v>8.0782999999999994E-2</v>
      </c>
      <c r="CA89" s="343">
        <f t="shared" si="230"/>
        <v>8.5133E-2</v>
      </c>
      <c r="CB89" s="343">
        <f t="shared" si="231"/>
        <v>8.4294999999999995E-2</v>
      </c>
      <c r="CC89" s="343">
        <f t="shared" si="232"/>
        <v>8.7456999999999993E-2</v>
      </c>
      <c r="CD89" s="343">
        <f t="shared" si="233"/>
        <v>8.7230000000000002E-2</v>
      </c>
      <c r="CE89" s="343">
        <f t="shared" si="234"/>
        <v>8.3319000000000004E-2</v>
      </c>
      <c r="CF89" s="343">
        <f t="shared" si="235"/>
        <v>8.4562999999999999E-2</v>
      </c>
      <c r="CG89" s="343">
        <f t="shared" si="236"/>
        <v>8.1112000000000004E-2</v>
      </c>
      <c r="CH89" s="344">
        <f t="shared" si="237"/>
        <v>8.3118999999999998E-2</v>
      </c>
      <c r="CJ89" s="245">
        <f t="shared" si="240"/>
        <v>1.0000010000000001</v>
      </c>
    </row>
    <row r="90" spans="1:88" ht="16.2" thickBot="1" x14ac:dyDescent="0.35">
      <c r="A90" s="575"/>
      <c r="B90" s="15" t="str">
        <f t="shared" si="238"/>
        <v>Water Heating</v>
      </c>
      <c r="C90" s="342">
        <v>0.108255</v>
      </c>
      <c r="D90" s="342">
        <v>9.1078000000000006E-2</v>
      </c>
      <c r="E90" s="342">
        <v>8.5239999999999996E-2</v>
      </c>
      <c r="F90" s="342">
        <v>7.2980000000000003E-2</v>
      </c>
      <c r="G90" s="342">
        <v>7.9849000000000003E-2</v>
      </c>
      <c r="H90" s="342">
        <v>7.2720999999999994E-2</v>
      </c>
      <c r="I90" s="342">
        <v>7.4929999999999997E-2</v>
      </c>
      <c r="J90" s="342">
        <v>7.5861999999999999E-2</v>
      </c>
      <c r="K90" s="342">
        <v>7.5733999999999996E-2</v>
      </c>
      <c r="L90" s="342">
        <v>8.2808000000000007E-2</v>
      </c>
      <c r="M90" s="342">
        <v>8.6345000000000005E-2</v>
      </c>
      <c r="N90" s="342">
        <v>9.4200000000000006E-2</v>
      </c>
      <c r="O90" s="345">
        <f t="shared" si="239"/>
        <v>0.108255</v>
      </c>
      <c r="P90" s="345">
        <f t="shared" si="167"/>
        <v>9.1078000000000006E-2</v>
      </c>
      <c r="Q90" s="345">
        <f t="shared" si="168"/>
        <v>8.5239999999999996E-2</v>
      </c>
      <c r="R90" s="345">
        <f t="shared" si="169"/>
        <v>7.2980000000000003E-2</v>
      </c>
      <c r="S90" s="345">
        <f t="shared" si="170"/>
        <v>7.9849000000000003E-2</v>
      </c>
      <c r="T90" s="345">
        <f t="shared" si="171"/>
        <v>7.2720999999999994E-2</v>
      </c>
      <c r="U90" s="345">
        <f t="shared" si="172"/>
        <v>7.4929999999999997E-2</v>
      </c>
      <c r="V90" s="345">
        <f t="shared" si="173"/>
        <v>7.5861999999999999E-2</v>
      </c>
      <c r="W90" s="345">
        <f t="shared" si="174"/>
        <v>7.5733999999999996E-2</v>
      </c>
      <c r="X90" s="345">
        <f t="shared" si="175"/>
        <v>8.2808000000000007E-2</v>
      </c>
      <c r="Y90" s="345">
        <f t="shared" si="176"/>
        <v>8.6345000000000005E-2</v>
      </c>
      <c r="Z90" s="345">
        <f t="shared" si="177"/>
        <v>9.4200000000000006E-2</v>
      </c>
      <c r="AA90" s="345">
        <f t="shared" si="178"/>
        <v>0.108255</v>
      </c>
      <c r="AB90" s="345">
        <f t="shared" si="179"/>
        <v>9.1078000000000006E-2</v>
      </c>
      <c r="AC90" s="345">
        <f t="shared" si="180"/>
        <v>8.5239999999999996E-2</v>
      </c>
      <c r="AD90" s="345">
        <f t="shared" si="181"/>
        <v>7.2980000000000003E-2</v>
      </c>
      <c r="AE90" s="345">
        <f t="shared" si="182"/>
        <v>7.9849000000000003E-2</v>
      </c>
      <c r="AF90" s="345">
        <f t="shared" si="183"/>
        <v>7.2720999999999994E-2</v>
      </c>
      <c r="AG90" s="345">
        <f t="shared" si="184"/>
        <v>7.4929999999999997E-2</v>
      </c>
      <c r="AH90" s="345">
        <f t="shared" si="185"/>
        <v>7.5861999999999999E-2</v>
      </c>
      <c r="AI90" s="345">
        <f t="shared" si="186"/>
        <v>7.5733999999999996E-2</v>
      </c>
      <c r="AJ90" s="345">
        <f t="shared" si="187"/>
        <v>8.2808000000000007E-2</v>
      </c>
      <c r="AK90" s="345">
        <f t="shared" si="188"/>
        <v>8.6345000000000005E-2</v>
      </c>
      <c r="AL90" s="345">
        <f t="shared" si="189"/>
        <v>9.4200000000000006E-2</v>
      </c>
      <c r="AM90" s="345">
        <f t="shared" si="190"/>
        <v>0.108255</v>
      </c>
      <c r="AN90" s="345">
        <f t="shared" si="191"/>
        <v>9.1078000000000006E-2</v>
      </c>
      <c r="AO90" s="345">
        <f t="shared" si="192"/>
        <v>8.5239999999999996E-2</v>
      </c>
      <c r="AP90" s="345">
        <f t="shared" si="193"/>
        <v>7.2980000000000003E-2</v>
      </c>
      <c r="AQ90" s="345">
        <f t="shared" si="194"/>
        <v>7.9849000000000003E-2</v>
      </c>
      <c r="AR90" s="345">
        <f t="shared" si="195"/>
        <v>7.2720999999999994E-2</v>
      </c>
      <c r="AS90" s="345">
        <f t="shared" si="196"/>
        <v>7.4929999999999997E-2</v>
      </c>
      <c r="AT90" s="345">
        <f t="shared" si="197"/>
        <v>7.5861999999999999E-2</v>
      </c>
      <c r="AU90" s="345">
        <f t="shared" si="198"/>
        <v>7.5733999999999996E-2</v>
      </c>
      <c r="AV90" s="345">
        <f t="shared" si="199"/>
        <v>8.2808000000000007E-2</v>
      </c>
      <c r="AW90" s="345">
        <f t="shared" si="200"/>
        <v>8.6345000000000005E-2</v>
      </c>
      <c r="AX90" s="345">
        <f t="shared" si="201"/>
        <v>9.4200000000000006E-2</v>
      </c>
      <c r="AY90" s="345">
        <f t="shared" si="202"/>
        <v>0.108255</v>
      </c>
      <c r="AZ90" s="345">
        <f t="shared" si="203"/>
        <v>9.1078000000000006E-2</v>
      </c>
      <c r="BA90" s="345">
        <f t="shared" si="204"/>
        <v>8.5239999999999996E-2</v>
      </c>
      <c r="BB90" s="345">
        <f t="shared" si="205"/>
        <v>7.2980000000000003E-2</v>
      </c>
      <c r="BC90" s="345">
        <f t="shared" si="206"/>
        <v>7.9849000000000003E-2</v>
      </c>
      <c r="BD90" s="345">
        <f t="shared" si="207"/>
        <v>7.2720999999999994E-2</v>
      </c>
      <c r="BE90" s="345">
        <f t="shared" si="208"/>
        <v>7.4929999999999997E-2</v>
      </c>
      <c r="BF90" s="345">
        <f t="shared" si="209"/>
        <v>7.5861999999999999E-2</v>
      </c>
      <c r="BG90" s="345">
        <f t="shared" si="210"/>
        <v>7.5733999999999996E-2</v>
      </c>
      <c r="BH90" s="345">
        <f t="shared" si="211"/>
        <v>8.2808000000000007E-2</v>
      </c>
      <c r="BI90" s="345">
        <f t="shared" si="212"/>
        <v>8.6345000000000005E-2</v>
      </c>
      <c r="BJ90" s="345">
        <f t="shared" si="213"/>
        <v>9.4200000000000006E-2</v>
      </c>
      <c r="BK90" s="345">
        <f t="shared" si="214"/>
        <v>0.108255</v>
      </c>
      <c r="BL90" s="345">
        <f t="shared" si="215"/>
        <v>9.1078000000000006E-2</v>
      </c>
      <c r="BM90" s="345">
        <f t="shared" si="216"/>
        <v>8.5239999999999996E-2</v>
      </c>
      <c r="BN90" s="345">
        <f t="shared" si="217"/>
        <v>7.2980000000000003E-2</v>
      </c>
      <c r="BO90" s="345">
        <f t="shared" si="218"/>
        <v>7.9849000000000003E-2</v>
      </c>
      <c r="BP90" s="345">
        <f t="shared" si="219"/>
        <v>7.2720999999999994E-2</v>
      </c>
      <c r="BQ90" s="345">
        <f t="shared" si="220"/>
        <v>7.4929999999999997E-2</v>
      </c>
      <c r="BR90" s="345">
        <f t="shared" si="221"/>
        <v>7.5861999999999999E-2</v>
      </c>
      <c r="BS90" s="345">
        <f t="shared" si="222"/>
        <v>7.5733999999999996E-2</v>
      </c>
      <c r="BT90" s="345">
        <f t="shared" si="223"/>
        <v>8.2808000000000007E-2</v>
      </c>
      <c r="BU90" s="345">
        <f t="shared" si="224"/>
        <v>8.6345000000000005E-2</v>
      </c>
      <c r="BV90" s="345">
        <f t="shared" si="225"/>
        <v>9.4200000000000006E-2</v>
      </c>
      <c r="BW90" s="345">
        <f t="shared" si="226"/>
        <v>0.108255</v>
      </c>
      <c r="BX90" s="345">
        <f t="shared" si="227"/>
        <v>9.1078000000000006E-2</v>
      </c>
      <c r="BY90" s="345">
        <f t="shared" si="228"/>
        <v>8.5239999999999996E-2</v>
      </c>
      <c r="BZ90" s="345">
        <f t="shared" si="229"/>
        <v>7.2980000000000003E-2</v>
      </c>
      <c r="CA90" s="345">
        <f t="shared" si="230"/>
        <v>7.9849000000000003E-2</v>
      </c>
      <c r="CB90" s="345">
        <f t="shared" si="231"/>
        <v>7.2720999999999994E-2</v>
      </c>
      <c r="CC90" s="345">
        <f t="shared" si="232"/>
        <v>7.4929999999999997E-2</v>
      </c>
      <c r="CD90" s="345">
        <f t="shared" si="233"/>
        <v>7.5861999999999999E-2</v>
      </c>
      <c r="CE90" s="345">
        <f t="shared" si="234"/>
        <v>7.5733999999999996E-2</v>
      </c>
      <c r="CF90" s="345">
        <f t="shared" si="235"/>
        <v>8.2808000000000007E-2</v>
      </c>
      <c r="CG90" s="345">
        <f t="shared" si="236"/>
        <v>8.6345000000000005E-2</v>
      </c>
      <c r="CH90" s="346">
        <f t="shared" si="237"/>
        <v>9.4200000000000006E-2</v>
      </c>
      <c r="CJ90" s="245">
        <f t="shared" si="240"/>
        <v>1.0000020000000001</v>
      </c>
    </row>
    <row r="91" spans="1:88" ht="15" thickBot="1" x14ac:dyDescent="0.35">
      <c r="CJ91" s="229" t="s">
        <v>186</v>
      </c>
    </row>
    <row r="92" spans="1:88" ht="15" thickBot="1" x14ac:dyDescent="0.35">
      <c r="A92" s="20"/>
      <c r="B92" s="559" t="s">
        <v>168</v>
      </c>
      <c r="C92" s="174">
        <f>C$4</f>
        <v>44927</v>
      </c>
      <c r="D92" s="174">
        <f t="shared" ref="D92:BO92" si="241">D$4</f>
        <v>44958</v>
      </c>
      <c r="E92" s="174">
        <f t="shared" si="241"/>
        <v>44986</v>
      </c>
      <c r="F92" s="174">
        <f t="shared" si="241"/>
        <v>45017</v>
      </c>
      <c r="G92" s="174">
        <f t="shared" si="241"/>
        <v>45047</v>
      </c>
      <c r="H92" s="174">
        <f t="shared" si="241"/>
        <v>45078</v>
      </c>
      <c r="I92" s="174">
        <f t="shared" si="241"/>
        <v>45108</v>
      </c>
      <c r="J92" s="174">
        <f t="shared" si="241"/>
        <v>45139</v>
      </c>
      <c r="K92" s="174">
        <f t="shared" si="241"/>
        <v>45170</v>
      </c>
      <c r="L92" s="174">
        <f t="shared" si="241"/>
        <v>45200</v>
      </c>
      <c r="M92" s="174">
        <f t="shared" si="241"/>
        <v>45231</v>
      </c>
      <c r="N92" s="174">
        <f t="shared" si="241"/>
        <v>45261</v>
      </c>
      <c r="O92" s="174">
        <f t="shared" si="241"/>
        <v>45292</v>
      </c>
      <c r="P92" s="174">
        <f t="shared" si="241"/>
        <v>45323</v>
      </c>
      <c r="Q92" s="174">
        <f t="shared" si="241"/>
        <v>45352</v>
      </c>
      <c r="R92" s="174">
        <f t="shared" si="241"/>
        <v>45383</v>
      </c>
      <c r="S92" s="174">
        <f t="shared" si="241"/>
        <v>45413</v>
      </c>
      <c r="T92" s="174">
        <f t="shared" si="241"/>
        <v>45444</v>
      </c>
      <c r="U92" s="174">
        <f t="shared" si="241"/>
        <v>45474</v>
      </c>
      <c r="V92" s="174">
        <f t="shared" si="241"/>
        <v>45505</v>
      </c>
      <c r="W92" s="174">
        <f t="shared" si="241"/>
        <v>45536</v>
      </c>
      <c r="X92" s="174">
        <f t="shared" si="241"/>
        <v>45566</v>
      </c>
      <c r="Y92" s="174">
        <f t="shared" si="241"/>
        <v>45597</v>
      </c>
      <c r="Z92" s="174">
        <f t="shared" si="241"/>
        <v>45627</v>
      </c>
      <c r="AA92" s="174">
        <f t="shared" si="241"/>
        <v>45658</v>
      </c>
      <c r="AB92" s="174">
        <f t="shared" si="241"/>
        <v>45689</v>
      </c>
      <c r="AC92" s="174">
        <f t="shared" si="241"/>
        <v>45717</v>
      </c>
      <c r="AD92" s="174">
        <f t="shared" si="241"/>
        <v>45748</v>
      </c>
      <c r="AE92" s="174">
        <f t="shared" si="241"/>
        <v>45778</v>
      </c>
      <c r="AF92" s="174">
        <f t="shared" si="241"/>
        <v>45809</v>
      </c>
      <c r="AG92" s="174">
        <f t="shared" si="241"/>
        <v>45839</v>
      </c>
      <c r="AH92" s="174">
        <f t="shared" si="241"/>
        <v>45870</v>
      </c>
      <c r="AI92" s="174">
        <f t="shared" si="241"/>
        <v>45901</v>
      </c>
      <c r="AJ92" s="174">
        <f t="shared" si="241"/>
        <v>45931</v>
      </c>
      <c r="AK92" s="174">
        <f t="shared" si="241"/>
        <v>45962</v>
      </c>
      <c r="AL92" s="174">
        <f t="shared" si="241"/>
        <v>45992</v>
      </c>
      <c r="AM92" s="174">
        <f t="shared" si="241"/>
        <v>46023</v>
      </c>
      <c r="AN92" s="174">
        <f t="shared" si="241"/>
        <v>46054</v>
      </c>
      <c r="AO92" s="174">
        <f t="shared" si="241"/>
        <v>46082</v>
      </c>
      <c r="AP92" s="174">
        <f t="shared" si="241"/>
        <v>46113</v>
      </c>
      <c r="AQ92" s="174">
        <f t="shared" si="241"/>
        <v>46143</v>
      </c>
      <c r="AR92" s="174">
        <f t="shared" si="241"/>
        <v>46174</v>
      </c>
      <c r="AS92" s="174">
        <f t="shared" si="241"/>
        <v>46204</v>
      </c>
      <c r="AT92" s="174">
        <f t="shared" si="241"/>
        <v>46235</v>
      </c>
      <c r="AU92" s="174">
        <f t="shared" si="241"/>
        <v>46266</v>
      </c>
      <c r="AV92" s="174">
        <f t="shared" si="241"/>
        <v>46296</v>
      </c>
      <c r="AW92" s="174">
        <f t="shared" si="241"/>
        <v>46327</v>
      </c>
      <c r="AX92" s="174">
        <f t="shared" si="241"/>
        <v>46357</v>
      </c>
      <c r="AY92" s="174">
        <f t="shared" si="241"/>
        <v>46388</v>
      </c>
      <c r="AZ92" s="174">
        <f t="shared" si="241"/>
        <v>46419</v>
      </c>
      <c r="BA92" s="174">
        <f t="shared" si="241"/>
        <v>46447</v>
      </c>
      <c r="BB92" s="174">
        <f t="shared" si="241"/>
        <v>46478</v>
      </c>
      <c r="BC92" s="174">
        <f t="shared" si="241"/>
        <v>46508</v>
      </c>
      <c r="BD92" s="174">
        <f t="shared" si="241"/>
        <v>46539</v>
      </c>
      <c r="BE92" s="174">
        <f t="shared" si="241"/>
        <v>46569</v>
      </c>
      <c r="BF92" s="174">
        <f t="shared" si="241"/>
        <v>46600</v>
      </c>
      <c r="BG92" s="174">
        <f t="shared" si="241"/>
        <v>46631</v>
      </c>
      <c r="BH92" s="174">
        <f t="shared" si="241"/>
        <v>46661</v>
      </c>
      <c r="BI92" s="174">
        <f t="shared" si="241"/>
        <v>46692</v>
      </c>
      <c r="BJ92" s="174">
        <f t="shared" si="241"/>
        <v>46722</v>
      </c>
      <c r="BK92" s="174">
        <f t="shared" si="241"/>
        <v>46753</v>
      </c>
      <c r="BL92" s="174">
        <f t="shared" si="241"/>
        <v>46784</v>
      </c>
      <c r="BM92" s="174">
        <f t="shared" si="241"/>
        <v>46813</v>
      </c>
      <c r="BN92" s="174">
        <f t="shared" si="241"/>
        <v>46844</v>
      </c>
      <c r="BO92" s="174">
        <f t="shared" si="241"/>
        <v>46874</v>
      </c>
      <c r="BP92" s="174">
        <f t="shared" ref="BP92:CH92" si="242">BP$4</f>
        <v>46905</v>
      </c>
      <c r="BQ92" s="174">
        <f t="shared" si="242"/>
        <v>46935</v>
      </c>
      <c r="BR92" s="174">
        <f t="shared" si="242"/>
        <v>46966</v>
      </c>
      <c r="BS92" s="174">
        <f t="shared" si="242"/>
        <v>46997</v>
      </c>
      <c r="BT92" s="174">
        <f t="shared" si="242"/>
        <v>47027</v>
      </c>
      <c r="BU92" s="174">
        <f t="shared" si="242"/>
        <v>47058</v>
      </c>
      <c r="BV92" s="174">
        <f t="shared" si="242"/>
        <v>47088</v>
      </c>
      <c r="BW92" s="174">
        <f t="shared" si="242"/>
        <v>47119</v>
      </c>
      <c r="BX92" s="174">
        <f t="shared" si="242"/>
        <v>47150</v>
      </c>
      <c r="BY92" s="174">
        <f t="shared" si="242"/>
        <v>47178</v>
      </c>
      <c r="BZ92" s="174">
        <f t="shared" si="242"/>
        <v>47209</v>
      </c>
      <c r="CA92" s="174">
        <f t="shared" si="242"/>
        <v>47239</v>
      </c>
      <c r="CB92" s="174">
        <f t="shared" si="242"/>
        <v>47270</v>
      </c>
      <c r="CC92" s="174">
        <f t="shared" si="242"/>
        <v>47300</v>
      </c>
      <c r="CD92" s="174">
        <f t="shared" si="242"/>
        <v>47331</v>
      </c>
      <c r="CE92" s="174">
        <f t="shared" si="242"/>
        <v>47362</v>
      </c>
      <c r="CF92" s="174">
        <f t="shared" si="242"/>
        <v>47392</v>
      </c>
      <c r="CG92" s="174">
        <f t="shared" si="242"/>
        <v>47423</v>
      </c>
      <c r="CH92" s="175">
        <f t="shared" si="242"/>
        <v>47453</v>
      </c>
    </row>
    <row r="93" spans="1:88" ht="15" thickBot="1" x14ac:dyDescent="0.35">
      <c r="A93" s="20"/>
      <c r="B93" s="560"/>
      <c r="C93" s="411">
        <v>5.5282999999999999E-2</v>
      </c>
      <c r="D93" s="411">
        <v>5.5594999999999999E-2</v>
      </c>
      <c r="E93" s="411">
        <v>5.738E-2</v>
      </c>
      <c r="F93" s="411">
        <v>6.3913999999999999E-2</v>
      </c>
      <c r="G93" s="411">
        <v>6.8912000000000001E-2</v>
      </c>
      <c r="H93" s="411">
        <v>9.9557000000000007E-2</v>
      </c>
      <c r="I93" s="434">
        <v>0.104534</v>
      </c>
      <c r="J93" s="434">
        <v>0.104534</v>
      </c>
      <c r="K93" s="434">
        <v>0.104534</v>
      </c>
      <c r="L93" s="434">
        <v>6.5838999999999995E-2</v>
      </c>
      <c r="M93" s="434">
        <v>6.8312999999999999E-2</v>
      </c>
      <c r="N93" s="434">
        <v>6.4322000000000004E-2</v>
      </c>
      <c r="O93" s="434">
        <v>6.0077999999999999E-2</v>
      </c>
      <c r="P93" s="434">
        <v>5.8437000000000003E-2</v>
      </c>
      <c r="Q93" s="434">
        <v>6.1108999999999997E-2</v>
      </c>
      <c r="R93" s="434">
        <v>6.9194000000000006E-2</v>
      </c>
      <c r="S93" s="434">
        <v>7.2404999999999997E-2</v>
      </c>
      <c r="T93" s="434">
        <v>0.104534</v>
      </c>
      <c r="U93" s="434">
        <v>0.104534</v>
      </c>
      <c r="V93" s="434">
        <v>0.104534</v>
      </c>
      <c r="W93" s="434">
        <v>0.104534</v>
      </c>
      <c r="X93" s="434">
        <v>6.5838999999999995E-2</v>
      </c>
      <c r="Y93" s="434">
        <v>6.8312999999999999E-2</v>
      </c>
      <c r="Z93" s="434">
        <v>6.4322000000000004E-2</v>
      </c>
      <c r="AA93" s="434">
        <v>6.0077999999999999E-2</v>
      </c>
      <c r="AB93" s="434">
        <v>5.8437000000000003E-2</v>
      </c>
      <c r="AC93" s="434">
        <v>6.1108999999999997E-2</v>
      </c>
      <c r="AD93" s="434">
        <v>6.9194000000000006E-2</v>
      </c>
      <c r="AE93" s="434">
        <v>7.2404999999999997E-2</v>
      </c>
      <c r="AF93" s="434">
        <v>0.104534</v>
      </c>
      <c r="AG93" s="434">
        <v>0.104534</v>
      </c>
      <c r="AH93" s="434">
        <v>0.104534</v>
      </c>
      <c r="AI93" s="434">
        <v>0.104534</v>
      </c>
      <c r="AJ93" s="434">
        <v>6.5838999999999995E-2</v>
      </c>
      <c r="AK93" s="434">
        <v>6.8312999999999999E-2</v>
      </c>
      <c r="AL93" s="434">
        <v>6.4322000000000004E-2</v>
      </c>
      <c r="AM93" s="434">
        <v>6.0077999999999999E-2</v>
      </c>
      <c r="AN93" s="434">
        <v>5.8437000000000003E-2</v>
      </c>
      <c r="AO93" s="434">
        <v>6.1108999999999997E-2</v>
      </c>
      <c r="AP93" s="434">
        <v>6.9194000000000006E-2</v>
      </c>
      <c r="AQ93" s="434">
        <v>7.2404999999999997E-2</v>
      </c>
      <c r="AR93" s="434">
        <v>0.104534</v>
      </c>
      <c r="AS93" s="434">
        <v>0.104534</v>
      </c>
      <c r="AT93" s="434">
        <v>0.104534</v>
      </c>
      <c r="AU93" s="434">
        <v>0.104534</v>
      </c>
      <c r="AV93" s="434">
        <v>6.5838999999999995E-2</v>
      </c>
      <c r="AW93" s="434">
        <v>6.8312999999999999E-2</v>
      </c>
      <c r="AX93" s="434">
        <v>6.4322000000000004E-2</v>
      </c>
      <c r="AY93" s="434">
        <v>6.0077999999999999E-2</v>
      </c>
      <c r="AZ93" s="434">
        <v>5.8437000000000003E-2</v>
      </c>
      <c r="BA93" s="434">
        <v>6.1108999999999997E-2</v>
      </c>
      <c r="BB93" s="434">
        <v>6.9194000000000006E-2</v>
      </c>
      <c r="BC93" s="434">
        <v>7.2404999999999997E-2</v>
      </c>
      <c r="BD93" s="434">
        <v>0.104534</v>
      </c>
      <c r="BE93" s="434">
        <v>0.104534</v>
      </c>
      <c r="BF93" s="434">
        <v>0.104534</v>
      </c>
      <c r="BG93" s="434">
        <v>0.104534</v>
      </c>
      <c r="BH93" s="434">
        <v>6.5838999999999995E-2</v>
      </c>
      <c r="BI93" s="434">
        <v>6.8312999999999999E-2</v>
      </c>
      <c r="BJ93" s="434">
        <v>6.4322000000000004E-2</v>
      </c>
      <c r="BK93" s="434">
        <v>6.0077999999999999E-2</v>
      </c>
      <c r="BL93" s="434">
        <v>5.8437000000000003E-2</v>
      </c>
      <c r="BM93" s="434">
        <v>6.1108999999999997E-2</v>
      </c>
      <c r="BN93" s="434">
        <v>6.9194000000000006E-2</v>
      </c>
      <c r="BO93" s="434">
        <v>7.2404999999999997E-2</v>
      </c>
      <c r="BP93" s="434">
        <v>0.104534</v>
      </c>
      <c r="BQ93" s="434">
        <v>0.104534</v>
      </c>
      <c r="BR93" s="434">
        <v>0.104534</v>
      </c>
      <c r="BS93" s="434">
        <v>0.104534</v>
      </c>
      <c r="BT93" s="434">
        <v>6.5838999999999995E-2</v>
      </c>
      <c r="BU93" s="434">
        <v>6.8312999999999999E-2</v>
      </c>
      <c r="BV93" s="434">
        <v>6.4322000000000004E-2</v>
      </c>
      <c r="BW93" s="434">
        <v>6.0077999999999999E-2</v>
      </c>
      <c r="BX93" s="434">
        <v>5.8437000000000003E-2</v>
      </c>
      <c r="BY93" s="434">
        <v>6.1108999999999997E-2</v>
      </c>
      <c r="BZ93" s="434">
        <v>6.9194000000000006E-2</v>
      </c>
      <c r="CA93" s="434">
        <v>7.2404999999999997E-2</v>
      </c>
      <c r="CB93" s="434">
        <v>0.104534</v>
      </c>
      <c r="CC93" s="434">
        <v>0.104534</v>
      </c>
      <c r="CD93" s="434">
        <v>0.104534</v>
      </c>
      <c r="CE93" s="434">
        <v>0.104534</v>
      </c>
      <c r="CF93" s="434">
        <v>6.5838999999999995E-2</v>
      </c>
      <c r="CG93" s="434">
        <v>6.8312999999999999E-2</v>
      </c>
      <c r="CH93" s="434">
        <v>6.4322000000000004E-2</v>
      </c>
      <c r="CJ93" s="229" t="s">
        <v>187</v>
      </c>
    </row>
    <row r="94" spans="1:88" x14ac:dyDescent="0.3">
      <c r="C94" s="410" t="s">
        <v>232</v>
      </c>
      <c r="I94" s="435" t="s">
        <v>255</v>
      </c>
      <c r="CJ94" s="229" t="s">
        <v>194</v>
      </c>
    </row>
    <row r="95" spans="1:88" x14ac:dyDescent="0.3">
      <c r="CJ95" s="229" t="s">
        <v>233</v>
      </c>
    </row>
    <row r="111" spans="4:10" x14ac:dyDescent="0.3">
      <c r="J111" s="5"/>
    </row>
    <row r="112" spans="4:10" x14ac:dyDescent="0.3">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C3F40713-B0E4-43AA-8262-C849E72B60B1}"/>
</file>

<file path=customXml/itemProps2.xml><?xml version="1.0" encoding="utf-8"?>
<ds:datastoreItem xmlns:ds="http://schemas.openxmlformats.org/officeDocument/2006/customXml" ds:itemID="{36B22683-0A18-4075-BAE7-7241CEBFAFCE}"/>
</file>

<file path=customXml/itemProps3.xml><?xml version="1.0" encoding="utf-8"?>
<ds:datastoreItem xmlns:ds="http://schemas.openxmlformats.org/officeDocument/2006/customXml" ds:itemID="{3C2C0544-3443-4489-9469-A865B2E685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YTD PROGRAM SUMMARY</vt:lpstr>
      <vt:lpstr>Notes</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2024-11-21T16:04:21Z</dcterms:created>
  <dcterms:modified xsi:type="dcterms:W3CDTF">2024-11-21T16:04:30Z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